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English/"/>
    </mc:Choice>
  </mc:AlternateContent>
  <xr:revisionPtr revIDLastSave="0" documentId="13_ncr:1_{DAF847DB-98D8-E441-AD11-7339BB052B4E}" xr6:coauthVersionLast="47" xr6:coauthVersionMax="47" xr10:uidLastSave="{00000000-0000-0000-0000-000000000000}"/>
  <bookViews>
    <workbookView xWindow="300" yWindow="500" windowWidth="30040" windowHeight="17960" activeTab="2" xr2:uid="{911AC43C-9A1E-454D-AF1A-43085DB441D5}"/>
  </bookViews>
  <sheets>
    <sheet name="3gram.r6e.1k" sheetId="8" r:id="rId1"/>
    <sheet name="2gram.r6e.1k" sheetId="7" r:id="rId2"/>
    <sheet name="1gram.r6e.1k" sheetId="6" r:id="rId3"/>
  </sheets>
  <definedNames>
    <definedName name="freq.sum.r6e" localSheetId="2">'1gram.r6e.1k'!$E$866</definedName>
    <definedName name="freq.sum.r6e" localSheetId="1">'2gram.r6e.1k'!$E$1268</definedName>
    <definedName name="freq.sum.r6e" localSheetId="0">'3gram.r6e.1k'!$E$1239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2" i="6" l="1"/>
  <c r="B2" i="8"/>
  <c r="C2" i="8"/>
  <c r="D2" i="8"/>
  <c r="H2" i="8"/>
  <c r="I2" i="8"/>
  <c r="K2" i="8" s="1"/>
  <c r="J2" i="8"/>
  <c r="L2" i="8" s="1"/>
  <c r="M2" i="8"/>
  <c r="N2" i="8"/>
  <c r="A2" i="8" s="1"/>
  <c r="O2" i="8"/>
  <c r="B3" i="8"/>
  <c r="C3" i="8"/>
  <c r="D3" i="8"/>
  <c r="H3" i="8"/>
  <c r="I3" i="8"/>
  <c r="M3" i="8" s="1"/>
  <c r="J3" i="8"/>
  <c r="N3" i="8"/>
  <c r="O3" i="8"/>
  <c r="B4" i="8"/>
  <c r="C4" i="8"/>
  <c r="D4" i="8"/>
  <c r="H4" i="8"/>
  <c r="I4" i="8"/>
  <c r="M4" i="8" s="1"/>
  <c r="J4" i="8"/>
  <c r="K4" i="8"/>
  <c r="N4" i="8"/>
  <c r="O4" i="8"/>
  <c r="B5" i="8"/>
  <c r="C5" i="8"/>
  <c r="D5" i="8"/>
  <c r="H5" i="8"/>
  <c r="J5" i="8" s="1"/>
  <c r="I5" i="8"/>
  <c r="M5" i="8" s="1"/>
  <c r="K5" i="8"/>
  <c r="N5" i="8"/>
  <c r="O5" i="8"/>
  <c r="B6" i="8"/>
  <c r="C6" i="8"/>
  <c r="D6" i="8"/>
  <c r="H6" i="8"/>
  <c r="J6" i="8" s="1"/>
  <c r="L6" i="8" s="1"/>
  <c r="I6" i="8"/>
  <c r="K6" i="8" s="1"/>
  <c r="N6" i="8"/>
  <c r="O6" i="8"/>
  <c r="B7" i="8"/>
  <c r="C7" i="8"/>
  <c r="D7" i="8"/>
  <c r="H7" i="8"/>
  <c r="J7" i="8" s="1"/>
  <c r="I7" i="8"/>
  <c r="N7" i="8"/>
  <c r="O7" i="8"/>
  <c r="B8" i="8"/>
  <c r="C8" i="8"/>
  <c r="D8" i="8"/>
  <c r="H8" i="8"/>
  <c r="I8" i="8"/>
  <c r="M8" i="8" s="1"/>
  <c r="J8" i="8"/>
  <c r="K8" i="8"/>
  <c r="L8" i="8"/>
  <c r="N8" i="8"/>
  <c r="O8" i="8"/>
  <c r="B9" i="8"/>
  <c r="C9" i="8"/>
  <c r="D9" i="8"/>
  <c r="H9" i="8"/>
  <c r="J9" i="8" s="1"/>
  <c r="I9" i="8"/>
  <c r="K9" i="8"/>
  <c r="M9" i="8"/>
  <c r="N9" i="8"/>
  <c r="O9" i="8"/>
  <c r="B10" i="8"/>
  <c r="C10" i="8"/>
  <c r="D10" i="8"/>
  <c r="H10" i="8"/>
  <c r="J10" i="8" s="1"/>
  <c r="I10" i="8"/>
  <c r="K10" i="8" s="1"/>
  <c r="M10" i="8"/>
  <c r="N10" i="8"/>
  <c r="O10" i="8"/>
  <c r="B11" i="8"/>
  <c r="C11" i="8"/>
  <c r="D11" i="8"/>
  <c r="H11" i="8"/>
  <c r="I11" i="8"/>
  <c r="J11" i="8"/>
  <c r="N11" i="8"/>
  <c r="O11" i="8"/>
  <c r="A11" i="8" s="1"/>
  <c r="B12" i="8"/>
  <c r="C12" i="8"/>
  <c r="D12" i="8"/>
  <c r="H12" i="8"/>
  <c r="I12" i="8"/>
  <c r="M12" i="8" s="1"/>
  <c r="J12" i="8"/>
  <c r="K12" i="8"/>
  <c r="N12" i="8"/>
  <c r="O12" i="8"/>
  <c r="B13" i="8"/>
  <c r="C13" i="8"/>
  <c r="D13" i="8"/>
  <c r="H13" i="8"/>
  <c r="J13" i="8" s="1"/>
  <c r="I13" i="8"/>
  <c r="M13" i="8" s="1"/>
  <c r="K13" i="8"/>
  <c r="L13" i="8"/>
  <c r="N13" i="8"/>
  <c r="O13" i="8"/>
  <c r="B14" i="8"/>
  <c r="C14" i="8"/>
  <c r="D14" i="8"/>
  <c r="H14" i="8"/>
  <c r="J14" i="8" s="1"/>
  <c r="I14" i="8"/>
  <c r="N14" i="8"/>
  <c r="O14" i="8"/>
  <c r="B15" i="8"/>
  <c r="C15" i="8"/>
  <c r="D15" i="8"/>
  <c r="H15" i="8"/>
  <c r="J15" i="8" s="1"/>
  <c r="I15" i="8"/>
  <c r="N15" i="8"/>
  <c r="O15" i="8"/>
  <c r="A15" i="8" s="1"/>
  <c r="B16" i="8"/>
  <c r="C16" i="8"/>
  <c r="D16" i="8"/>
  <c r="H16" i="8"/>
  <c r="J16" i="8" s="1"/>
  <c r="I16" i="8"/>
  <c r="N16" i="8"/>
  <c r="A16" i="8" s="1"/>
  <c r="O16" i="8"/>
  <c r="B17" i="8"/>
  <c r="C17" i="8"/>
  <c r="D17" i="8"/>
  <c r="H17" i="8"/>
  <c r="J17" i="8" s="1"/>
  <c r="L17" i="8" s="1"/>
  <c r="I17" i="8"/>
  <c r="K17" i="8"/>
  <c r="M17" i="8"/>
  <c r="N17" i="8"/>
  <c r="O17" i="8"/>
  <c r="B18" i="8"/>
  <c r="C18" i="8"/>
  <c r="D18" i="8"/>
  <c r="H18" i="8"/>
  <c r="I18" i="8"/>
  <c r="K18" i="8" s="1"/>
  <c r="J18" i="8"/>
  <c r="L18" i="8" s="1"/>
  <c r="M18" i="8"/>
  <c r="N18" i="8"/>
  <c r="O18" i="8"/>
  <c r="B19" i="8"/>
  <c r="C19" i="8"/>
  <c r="D19" i="8"/>
  <c r="H19" i="8"/>
  <c r="I19" i="8"/>
  <c r="J19" i="8"/>
  <c r="N19" i="8"/>
  <c r="O19" i="8"/>
  <c r="B20" i="8"/>
  <c r="C20" i="8"/>
  <c r="D20" i="8"/>
  <c r="H20" i="8"/>
  <c r="I20" i="8"/>
  <c r="M20" i="8" s="1"/>
  <c r="J20" i="8"/>
  <c r="K20" i="8"/>
  <c r="L20" i="8" s="1"/>
  <c r="N20" i="8"/>
  <c r="O20" i="8"/>
  <c r="B21" i="8"/>
  <c r="C21" i="8"/>
  <c r="D21" i="8"/>
  <c r="H21" i="8"/>
  <c r="J21" i="8" s="1"/>
  <c r="I21" i="8"/>
  <c r="K21" i="8"/>
  <c r="M21" i="8"/>
  <c r="N21" i="8"/>
  <c r="O21" i="8"/>
  <c r="B22" i="8"/>
  <c r="C22" i="8"/>
  <c r="D22" i="8"/>
  <c r="H22" i="8"/>
  <c r="J22" i="8" s="1"/>
  <c r="I22" i="8"/>
  <c r="K22" i="8" s="1"/>
  <c r="M22" i="8"/>
  <c r="N22" i="8"/>
  <c r="O22" i="8"/>
  <c r="B23" i="8"/>
  <c r="C23" i="8"/>
  <c r="D23" i="8"/>
  <c r="H23" i="8"/>
  <c r="J23" i="8" s="1"/>
  <c r="I23" i="8"/>
  <c r="N23" i="8"/>
  <c r="O23" i="8"/>
  <c r="A24" i="8"/>
  <c r="B24" i="8"/>
  <c r="C24" i="8"/>
  <c r="D24" i="8"/>
  <c r="H24" i="8"/>
  <c r="I24" i="8"/>
  <c r="M24" i="8" s="1"/>
  <c r="J24" i="8"/>
  <c r="K24" i="8"/>
  <c r="L24" i="8"/>
  <c r="N24" i="8"/>
  <c r="O24" i="8"/>
  <c r="B25" i="8"/>
  <c r="C25" i="8"/>
  <c r="D25" i="8"/>
  <c r="H25" i="8"/>
  <c r="J25" i="8" s="1"/>
  <c r="I25" i="8"/>
  <c r="M25" i="8" s="1"/>
  <c r="K25" i="8"/>
  <c r="N25" i="8"/>
  <c r="A25" i="8" s="1"/>
  <c r="O25" i="8"/>
  <c r="B26" i="8"/>
  <c r="C26" i="8"/>
  <c r="D26" i="8"/>
  <c r="H26" i="8"/>
  <c r="J26" i="8" s="1"/>
  <c r="L26" i="8" s="1"/>
  <c r="I26" i="8"/>
  <c r="K26" i="8" s="1"/>
  <c r="M26" i="8"/>
  <c r="N26" i="8"/>
  <c r="O26" i="8"/>
  <c r="B27" i="8"/>
  <c r="C27" i="8"/>
  <c r="D27" i="8"/>
  <c r="H27" i="8"/>
  <c r="J27" i="8" s="1"/>
  <c r="I27" i="8"/>
  <c r="N27" i="8"/>
  <c r="A27" i="8" s="1"/>
  <c r="O27" i="8"/>
  <c r="B28" i="8"/>
  <c r="C28" i="8"/>
  <c r="D28" i="8"/>
  <c r="H28" i="8"/>
  <c r="J28" i="8" s="1"/>
  <c r="L28" i="8" s="1"/>
  <c r="I28" i="8"/>
  <c r="M28" i="8" s="1"/>
  <c r="K28" i="8"/>
  <c r="N28" i="8"/>
  <c r="O28" i="8"/>
  <c r="B29" i="8"/>
  <c r="C29" i="8"/>
  <c r="D29" i="8"/>
  <c r="H29" i="8"/>
  <c r="J29" i="8" s="1"/>
  <c r="I29" i="8"/>
  <c r="K29" i="8" s="1"/>
  <c r="L29" i="8" s="1"/>
  <c r="M29" i="8"/>
  <c r="N29" i="8"/>
  <c r="A29" i="8" s="1"/>
  <c r="O29" i="8"/>
  <c r="B30" i="8"/>
  <c r="C30" i="8"/>
  <c r="D30" i="8"/>
  <c r="H30" i="8"/>
  <c r="J30" i="8" s="1"/>
  <c r="I30" i="8"/>
  <c r="K30" i="8" s="1"/>
  <c r="M30" i="8"/>
  <c r="N30" i="8"/>
  <c r="O30" i="8"/>
  <c r="B31" i="8"/>
  <c r="C31" i="8"/>
  <c r="D31" i="8"/>
  <c r="H31" i="8"/>
  <c r="I31" i="8"/>
  <c r="J31" i="8"/>
  <c r="N31" i="8"/>
  <c r="A31" i="8" s="1"/>
  <c r="O31" i="8"/>
  <c r="B32" i="8"/>
  <c r="C32" i="8"/>
  <c r="D32" i="8"/>
  <c r="H32" i="8"/>
  <c r="I32" i="8"/>
  <c r="M32" i="8" s="1"/>
  <c r="J32" i="8"/>
  <c r="K32" i="8"/>
  <c r="N32" i="8"/>
  <c r="A32" i="8" s="1"/>
  <c r="O32" i="8"/>
  <c r="B33" i="8"/>
  <c r="C33" i="8"/>
  <c r="D33" i="8"/>
  <c r="H33" i="8"/>
  <c r="J33" i="8" s="1"/>
  <c r="I33" i="8"/>
  <c r="M33" i="8" s="1"/>
  <c r="K33" i="8"/>
  <c r="N33" i="8"/>
  <c r="O33" i="8"/>
  <c r="B34" i="8"/>
  <c r="C34" i="8"/>
  <c r="D34" i="8"/>
  <c r="H34" i="8"/>
  <c r="J34" i="8" s="1"/>
  <c r="I34" i="8"/>
  <c r="N34" i="8"/>
  <c r="O34" i="8"/>
  <c r="B35" i="8"/>
  <c r="C35" i="8"/>
  <c r="D35" i="8"/>
  <c r="H35" i="8"/>
  <c r="J35" i="8" s="1"/>
  <c r="I35" i="8"/>
  <c r="N35" i="8"/>
  <c r="O35" i="8"/>
  <c r="B36" i="8"/>
  <c r="C36" i="8"/>
  <c r="D36" i="8"/>
  <c r="H36" i="8"/>
  <c r="J36" i="8" s="1"/>
  <c r="I36" i="8"/>
  <c r="N36" i="8"/>
  <c r="O36" i="8"/>
  <c r="A36" i="8" s="1"/>
  <c r="B37" i="8"/>
  <c r="C37" i="8"/>
  <c r="D37" i="8"/>
  <c r="H37" i="8"/>
  <c r="J37" i="8" s="1"/>
  <c r="I37" i="8"/>
  <c r="K37" i="8"/>
  <c r="M37" i="8"/>
  <c r="N37" i="8"/>
  <c r="O37" i="8"/>
  <c r="B38" i="8"/>
  <c r="C38" i="8"/>
  <c r="D38" i="8"/>
  <c r="H38" i="8"/>
  <c r="I38" i="8"/>
  <c r="K38" i="8" s="1"/>
  <c r="J38" i="8"/>
  <c r="M38" i="8"/>
  <c r="N38" i="8"/>
  <c r="O38" i="8"/>
  <c r="B39" i="8"/>
  <c r="C39" i="8"/>
  <c r="D39" i="8"/>
  <c r="H39" i="8"/>
  <c r="I39" i="8"/>
  <c r="J39" i="8"/>
  <c r="N39" i="8"/>
  <c r="O39" i="8"/>
  <c r="A40" i="8"/>
  <c r="B40" i="8"/>
  <c r="C40" i="8"/>
  <c r="D40" i="8"/>
  <c r="H40" i="8"/>
  <c r="I40" i="8"/>
  <c r="M40" i="8" s="1"/>
  <c r="J40" i="8"/>
  <c r="K40" i="8"/>
  <c r="L40" i="8"/>
  <c r="N40" i="8"/>
  <c r="O40" i="8"/>
  <c r="B41" i="8"/>
  <c r="C41" i="8"/>
  <c r="D41" i="8"/>
  <c r="H41" i="8"/>
  <c r="J41" i="8" s="1"/>
  <c r="I41" i="8"/>
  <c r="N41" i="8"/>
  <c r="O41" i="8"/>
  <c r="A41" i="8" s="1"/>
  <c r="B42" i="8"/>
  <c r="C42" i="8"/>
  <c r="D42" i="8"/>
  <c r="H42" i="8"/>
  <c r="I42" i="8"/>
  <c r="K42" i="8" s="1"/>
  <c r="J42" i="8"/>
  <c r="L42" i="8" s="1"/>
  <c r="N42" i="8"/>
  <c r="O42" i="8"/>
  <c r="B43" i="8"/>
  <c r="C43" i="8"/>
  <c r="D43" i="8"/>
  <c r="H43" i="8"/>
  <c r="J43" i="8" s="1"/>
  <c r="I43" i="8"/>
  <c r="M43" i="8" s="1"/>
  <c r="K43" i="8"/>
  <c r="L43" i="8" s="1"/>
  <c r="N43" i="8"/>
  <c r="O43" i="8"/>
  <c r="B44" i="8"/>
  <c r="C44" i="8"/>
  <c r="D44" i="8"/>
  <c r="H44" i="8"/>
  <c r="I44" i="8"/>
  <c r="J44" i="8"/>
  <c r="N44" i="8"/>
  <c r="O44" i="8"/>
  <c r="A44" i="8" s="1"/>
  <c r="B45" i="8"/>
  <c r="C45" i="8"/>
  <c r="D45" i="8"/>
  <c r="H45" i="8"/>
  <c r="I45" i="8"/>
  <c r="J45" i="8"/>
  <c r="K45" i="8"/>
  <c r="L45" i="8"/>
  <c r="M45" i="8"/>
  <c r="N45" i="8"/>
  <c r="A45" i="8" s="1"/>
  <c r="O45" i="8"/>
  <c r="B46" i="8"/>
  <c r="C46" i="8"/>
  <c r="D46" i="8"/>
  <c r="H46" i="8"/>
  <c r="J46" i="8" s="1"/>
  <c r="I46" i="8"/>
  <c r="M46" i="8" s="1"/>
  <c r="K46" i="8"/>
  <c r="N46" i="8"/>
  <c r="O46" i="8"/>
  <c r="B47" i="8"/>
  <c r="C47" i="8"/>
  <c r="D47" i="8"/>
  <c r="H47" i="8"/>
  <c r="J47" i="8" s="1"/>
  <c r="L47" i="8" s="1"/>
  <c r="I47" i="8"/>
  <c r="K47" i="8" s="1"/>
  <c r="N47" i="8"/>
  <c r="O47" i="8"/>
  <c r="B48" i="8"/>
  <c r="C48" i="8"/>
  <c r="D48" i="8"/>
  <c r="H48" i="8"/>
  <c r="J48" i="8" s="1"/>
  <c r="I48" i="8"/>
  <c r="N48" i="8"/>
  <c r="O48" i="8"/>
  <c r="A48" i="8" s="1"/>
  <c r="B49" i="8"/>
  <c r="C49" i="8"/>
  <c r="D49" i="8"/>
  <c r="H49" i="8"/>
  <c r="J49" i="8" s="1"/>
  <c r="L49" i="8" s="1"/>
  <c r="I49" i="8"/>
  <c r="M49" i="8" s="1"/>
  <c r="K49" i="8"/>
  <c r="N49" i="8"/>
  <c r="O49" i="8"/>
  <c r="B50" i="8"/>
  <c r="C50" i="8"/>
  <c r="D50" i="8"/>
  <c r="H50" i="8"/>
  <c r="J50" i="8" s="1"/>
  <c r="I50" i="8"/>
  <c r="K50" i="8" s="1"/>
  <c r="L50" i="8" s="1"/>
  <c r="M50" i="8"/>
  <c r="N50" i="8"/>
  <c r="O50" i="8"/>
  <c r="B51" i="8"/>
  <c r="C51" i="8"/>
  <c r="D51" i="8"/>
  <c r="H51" i="8"/>
  <c r="I51" i="8"/>
  <c r="K51" i="8" s="1"/>
  <c r="J51" i="8"/>
  <c r="N51" i="8"/>
  <c r="O51" i="8"/>
  <c r="B52" i="8"/>
  <c r="C52" i="8"/>
  <c r="D52" i="8"/>
  <c r="H52" i="8"/>
  <c r="I52" i="8"/>
  <c r="J52" i="8"/>
  <c r="N52" i="8"/>
  <c r="O52" i="8"/>
  <c r="A52" i="8" s="1"/>
  <c r="B53" i="8"/>
  <c r="C53" i="8"/>
  <c r="D53" i="8"/>
  <c r="H53" i="8"/>
  <c r="J53" i="8" s="1"/>
  <c r="I53" i="8"/>
  <c r="N53" i="8"/>
  <c r="O53" i="8"/>
  <c r="B54" i="8"/>
  <c r="C54" i="8"/>
  <c r="D54" i="8"/>
  <c r="H54" i="8"/>
  <c r="J54" i="8" s="1"/>
  <c r="I54" i="8"/>
  <c r="K54" i="8" s="1"/>
  <c r="L54" i="8" s="1"/>
  <c r="M54" i="8"/>
  <c r="N54" i="8"/>
  <c r="O54" i="8"/>
  <c r="B55" i="8"/>
  <c r="C55" i="8"/>
  <c r="D55" i="8"/>
  <c r="H55" i="8"/>
  <c r="J55" i="8" s="1"/>
  <c r="I55" i="8"/>
  <c r="N55" i="8"/>
  <c r="O55" i="8"/>
  <c r="B56" i="8"/>
  <c r="C56" i="8"/>
  <c r="D56" i="8"/>
  <c r="H56" i="8"/>
  <c r="I56" i="8"/>
  <c r="J56" i="8"/>
  <c r="N56" i="8"/>
  <c r="O56" i="8"/>
  <c r="A56" i="8" s="1"/>
  <c r="B57" i="8"/>
  <c r="C57" i="8"/>
  <c r="D57" i="8"/>
  <c r="H57" i="8"/>
  <c r="I57" i="8"/>
  <c r="J57" i="8"/>
  <c r="N57" i="8"/>
  <c r="O57" i="8"/>
  <c r="A57" i="8" s="1"/>
  <c r="B58" i="8"/>
  <c r="C58" i="8"/>
  <c r="D58" i="8"/>
  <c r="H58" i="8"/>
  <c r="J58" i="8" s="1"/>
  <c r="I58" i="8"/>
  <c r="N58" i="8"/>
  <c r="O58" i="8"/>
  <c r="B59" i="8"/>
  <c r="C59" i="8"/>
  <c r="D59" i="8"/>
  <c r="H59" i="8"/>
  <c r="J59" i="8" s="1"/>
  <c r="I59" i="8"/>
  <c r="N59" i="8"/>
  <c r="O59" i="8"/>
  <c r="A60" i="8"/>
  <c r="B60" i="8"/>
  <c r="C60" i="8"/>
  <c r="D60" i="8"/>
  <c r="H60" i="8"/>
  <c r="J60" i="8" s="1"/>
  <c r="I60" i="8"/>
  <c r="M60" i="8" s="1"/>
  <c r="N60" i="8"/>
  <c r="O60" i="8"/>
  <c r="B61" i="8"/>
  <c r="C61" i="8"/>
  <c r="D61" i="8"/>
  <c r="H61" i="8"/>
  <c r="J61" i="8" s="1"/>
  <c r="L61" i="8" s="1"/>
  <c r="I61" i="8"/>
  <c r="M61" i="8" s="1"/>
  <c r="K61" i="8"/>
  <c r="N61" i="8"/>
  <c r="O61" i="8"/>
  <c r="B62" i="8"/>
  <c r="C62" i="8"/>
  <c r="D62" i="8"/>
  <c r="H62" i="8"/>
  <c r="J62" i="8" s="1"/>
  <c r="I62" i="8"/>
  <c r="K62" i="8" s="1"/>
  <c r="L62" i="8" s="1"/>
  <c r="M62" i="8"/>
  <c r="N62" i="8"/>
  <c r="O62" i="8"/>
  <c r="B63" i="8"/>
  <c r="C63" i="8"/>
  <c r="D63" i="8"/>
  <c r="H63" i="8"/>
  <c r="I63" i="8"/>
  <c r="K63" i="8" s="1"/>
  <c r="J63" i="8"/>
  <c r="M63" i="8"/>
  <c r="N63" i="8"/>
  <c r="O63" i="8"/>
  <c r="B64" i="8"/>
  <c r="C64" i="8"/>
  <c r="D64" i="8"/>
  <c r="H64" i="8"/>
  <c r="J64" i="8" s="1"/>
  <c r="I64" i="8"/>
  <c r="M64" i="8" s="1"/>
  <c r="N64" i="8"/>
  <c r="A64" i="8" s="1"/>
  <c r="O64" i="8"/>
  <c r="B65" i="8"/>
  <c r="C65" i="8"/>
  <c r="D65" i="8"/>
  <c r="H65" i="8"/>
  <c r="J65" i="8" s="1"/>
  <c r="I65" i="8"/>
  <c r="N65" i="8"/>
  <c r="O65" i="8"/>
  <c r="B66" i="8"/>
  <c r="C66" i="8"/>
  <c r="D66" i="8"/>
  <c r="H66" i="8"/>
  <c r="J66" i="8" s="1"/>
  <c r="I66" i="8"/>
  <c r="N66" i="8"/>
  <c r="O66" i="8"/>
  <c r="B67" i="8"/>
  <c r="C67" i="8"/>
  <c r="D67" i="8"/>
  <c r="H67" i="8"/>
  <c r="J67" i="8" s="1"/>
  <c r="L67" i="8" s="1"/>
  <c r="I67" i="8"/>
  <c r="K67" i="8" s="1"/>
  <c r="M67" i="8"/>
  <c r="N67" i="8"/>
  <c r="O67" i="8"/>
  <c r="B68" i="8"/>
  <c r="C68" i="8"/>
  <c r="D68" i="8"/>
  <c r="H68" i="8"/>
  <c r="I68" i="8"/>
  <c r="J68" i="8"/>
  <c r="N68" i="8"/>
  <c r="O68" i="8"/>
  <c r="A68" i="8" s="1"/>
  <c r="B69" i="8"/>
  <c r="C69" i="8"/>
  <c r="D69" i="8"/>
  <c r="H69" i="8"/>
  <c r="J69" i="8" s="1"/>
  <c r="I69" i="8"/>
  <c r="N69" i="8"/>
  <c r="O69" i="8"/>
  <c r="B70" i="8"/>
  <c r="C70" i="8"/>
  <c r="D70" i="8"/>
  <c r="H70" i="8"/>
  <c r="J70" i="8" s="1"/>
  <c r="L70" i="8" s="1"/>
  <c r="I70" i="8"/>
  <c r="K70" i="8"/>
  <c r="M70" i="8"/>
  <c r="N70" i="8"/>
  <c r="O70" i="8"/>
  <c r="B71" i="8"/>
  <c r="C71" i="8"/>
  <c r="D71" i="8"/>
  <c r="H71" i="8"/>
  <c r="I71" i="8"/>
  <c r="K71" i="8" s="1"/>
  <c r="J71" i="8"/>
  <c r="M71" i="8"/>
  <c r="N71" i="8"/>
  <c r="O71" i="8"/>
  <c r="B72" i="8"/>
  <c r="C72" i="8"/>
  <c r="D72" i="8"/>
  <c r="H72" i="8"/>
  <c r="J72" i="8" s="1"/>
  <c r="I72" i="8"/>
  <c r="N72" i="8"/>
  <c r="O72" i="8"/>
  <c r="B73" i="8"/>
  <c r="C73" i="8"/>
  <c r="D73" i="8"/>
  <c r="H73" i="8"/>
  <c r="I73" i="8"/>
  <c r="J73" i="8"/>
  <c r="N73" i="8"/>
  <c r="O73" i="8"/>
  <c r="B74" i="8"/>
  <c r="C74" i="8"/>
  <c r="D74" i="8"/>
  <c r="H74" i="8"/>
  <c r="J74" i="8" s="1"/>
  <c r="I74" i="8"/>
  <c r="K74" i="8" s="1"/>
  <c r="M74" i="8"/>
  <c r="N74" i="8"/>
  <c r="O74" i="8"/>
  <c r="B75" i="8"/>
  <c r="C75" i="8"/>
  <c r="D75" i="8"/>
  <c r="H75" i="8"/>
  <c r="I75" i="8"/>
  <c r="K75" i="8" s="1"/>
  <c r="J75" i="8"/>
  <c r="L75" i="8" s="1"/>
  <c r="M75" i="8"/>
  <c r="N75" i="8"/>
  <c r="O75" i="8"/>
  <c r="B76" i="8"/>
  <c r="C76" i="8"/>
  <c r="D76" i="8"/>
  <c r="H76" i="8"/>
  <c r="J76" i="8" s="1"/>
  <c r="I76" i="8"/>
  <c r="N76" i="8"/>
  <c r="O76" i="8"/>
  <c r="B77" i="8"/>
  <c r="C77" i="8"/>
  <c r="D77" i="8"/>
  <c r="H77" i="8"/>
  <c r="I77" i="8"/>
  <c r="J77" i="8"/>
  <c r="N77" i="8"/>
  <c r="A77" i="8" s="1"/>
  <c r="O77" i="8"/>
  <c r="B78" i="8"/>
  <c r="C78" i="8"/>
  <c r="D78" i="8"/>
  <c r="H78" i="8"/>
  <c r="J78" i="8" s="1"/>
  <c r="L78" i="8" s="1"/>
  <c r="I78" i="8"/>
  <c r="M78" i="8" s="1"/>
  <c r="K78" i="8"/>
  <c r="N78" i="8"/>
  <c r="O78" i="8"/>
  <c r="B79" i="8"/>
  <c r="C79" i="8"/>
  <c r="D79" i="8"/>
  <c r="H79" i="8"/>
  <c r="J79" i="8" s="1"/>
  <c r="I79" i="8"/>
  <c r="N79" i="8"/>
  <c r="O79" i="8"/>
  <c r="B80" i="8"/>
  <c r="C80" i="8"/>
  <c r="D80" i="8"/>
  <c r="H80" i="8"/>
  <c r="J80" i="8" s="1"/>
  <c r="I80" i="8"/>
  <c r="N80" i="8"/>
  <c r="O80" i="8"/>
  <c r="B81" i="8"/>
  <c r="C81" i="8"/>
  <c r="D81" i="8"/>
  <c r="H81" i="8"/>
  <c r="J81" i="8" s="1"/>
  <c r="I81" i="8"/>
  <c r="N81" i="8"/>
  <c r="O81" i="8"/>
  <c r="B82" i="8"/>
  <c r="C82" i="8"/>
  <c r="D82" i="8"/>
  <c r="H82" i="8"/>
  <c r="J82" i="8" s="1"/>
  <c r="I82" i="8"/>
  <c r="K82" i="8" s="1"/>
  <c r="M82" i="8"/>
  <c r="N82" i="8"/>
  <c r="O82" i="8"/>
  <c r="B83" i="8"/>
  <c r="C83" i="8"/>
  <c r="D83" i="8"/>
  <c r="H83" i="8"/>
  <c r="I83" i="8"/>
  <c r="K83" i="8" s="1"/>
  <c r="J83" i="8"/>
  <c r="L83" i="8" s="1"/>
  <c r="M83" i="8"/>
  <c r="N83" i="8"/>
  <c r="O83" i="8"/>
  <c r="B84" i="8"/>
  <c r="C84" i="8"/>
  <c r="D84" i="8"/>
  <c r="H84" i="8"/>
  <c r="I84" i="8"/>
  <c r="J84" i="8"/>
  <c r="N84" i="8"/>
  <c r="A84" i="8" s="1"/>
  <c r="O84" i="8"/>
  <c r="A85" i="8"/>
  <c r="B85" i="8"/>
  <c r="C85" i="8"/>
  <c r="D85" i="8"/>
  <c r="H85" i="8"/>
  <c r="I85" i="8"/>
  <c r="J85" i="8"/>
  <c r="K85" i="8"/>
  <c r="L85" i="8"/>
  <c r="M85" i="8"/>
  <c r="N85" i="8"/>
  <c r="O85" i="8"/>
  <c r="B86" i="8"/>
  <c r="C86" i="8"/>
  <c r="D86" i="8"/>
  <c r="H86" i="8"/>
  <c r="J86" i="8" s="1"/>
  <c r="I86" i="8"/>
  <c r="M86" i="8" s="1"/>
  <c r="K86" i="8"/>
  <c r="N86" i="8"/>
  <c r="O86" i="8"/>
  <c r="B87" i="8"/>
  <c r="C87" i="8"/>
  <c r="D87" i="8"/>
  <c r="H87" i="8"/>
  <c r="J87" i="8" s="1"/>
  <c r="I87" i="8"/>
  <c r="N87" i="8"/>
  <c r="O87" i="8"/>
  <c r="B88" i="8"/>
  <c r="C88" i="8"/>
  <c r="D88" i="8"/>
  <c r="H88" i="8"/>
  <c r="J88" i="8" s="1"/>
  <c r="I88" i="8"/>
  <c r="N88" i="8"/>
  <c r="O88" i="8"/>
  <c r="B89" i="8"/>
  <c r="C89" i="8"/>
  <c r="D89" i="8"/>
  <c r="H89" i="8"/>
  <c r="J89" i="8" s="1"/>
  <c r="I89" i="8"/>
  <c r="K89" i="8"/>
  <c r="M89" i="8"/>
  <c r="N89" i="8"/>
  <c r="O89" i="8"/>
  <c r="B90" i="8"/>
  <c r="C90" i="8"/>
  <c r="D90" i="8"/>
  <c r="H90" i="8"/>
  <c r="I90" i="8"/>
  <c r="J90" i="8"/>
  <c r="K90" i="8"/>
  <c r="M90" i="8"/>
  <c r="N90" i="8"/>
  <c r="O90" i="8"/>
  <c r="B91" i="8"/>
  <c r="C91" i="8"/>
  <c r="D91" i="8"/>
  <c r="H91" i="8"/>
  <c r="J91" i="8" s="1"/>
  <c r="I91" i="8"/>
  <c r="N91" i="8"/>
  <c r="A91" i="8" s="1"/>
  <c r="O91" i="8"/>
  <c r="B92" i="8"/>
  <c r="C92" i="8"/>
  <c r="D92" i="8"/>
  <c r="H92" i="8"/>
  <c r="J92" i="8" s="1"/>
  <c r="I92" i="8"/>
  <c r="N92" i="8"/>
  <c r="A92" i="8" s="1"/>
  <c r="O92" i="8"/>
  <c r="B93" i="8"/>
  <c r="C93" i="8"/>
  <c r="D93" i="8"/>
  <c r="H93" i="8"/>
  <c r="J93" i="8" s="1"/>
  <c r="I93" i="8"/>
  <c r="K93" i="8" s="1"/>
  <c r="N93" i="8"/>
  <c r="O93" i="8"/>
  <c r="B94" i="8"/>
  <c r="C94" i="8"/>
  <c r="D94" i="8"/>
  <c r="H94" i="8"/>
  <c r="J94" i="8" s="1"/>
  <c r="I94" i="8"/>
  <c r="N94" i="8"/>
  <c r="O94" i="8"/>
  <c r="B95" i="8"/>
  <c r="C95" i="8"/>
  <c r="D95" i="8"/>
  <c r="H95" i="8"/>
  <c r="I95" i="8"/>
  <c r="J95" i="8"/>
  <c r="N95" i="8"/>
  <c r="O95" i="8"/>
  <c r="A95" i="8" s="1"/>
  <c r="B96" i="8"/>
  <c r="C96" i="8"/>
  <c r="D96" i="8"/>
  <c r="H96" i="8"/>
  <c r="I96" i="8"/>
  <c r="J96" i="8"/>
  <c r="K96" i="8"/>
  <c r="L96" i="8"/>
  <c r="M96" i="8"/>
  <c r="N96" i="8"/>
  <c r="O96" i="8"/>
  <c r="B97" i="8"/>
  <c r="C97" i="8"/>
  <c r="D97" i="8"/>
  <c r="H97" i="8"/>
  <c r="J97" i="8" s="1"/>
  <c r="I97" i="8"/>
  <c r="N97" i="8"/>
  <c r="O97" i="8"/>
  <c r="B98" i="8"/>
  <c r="C98" i="8"/>
  <c r="D98" i="8"/>
  <c r="H98" i="8"/>
  <c r="J98" i="8" s="1"/>
  <c r="I98" i="8"/>
  <c r="N98" i="8"/>
  <c r="A98" i="8" s="1"/>
  <c r="O98" i="8"/>
  <c r="B99" i="8"/>
  <c r="C99" i="8"/>
  <c r="D99" i="8"/>
  <c r="H99" i="8"/>
  <c r="J99" i="8" s="1"/>
  <c r="I99" i="8"/>
  <c r="N99" i="8"/>
  <c r="O99" i="8"/>
  <c r="B100" i="8"/>
  <c r="C100" i="8"/>
  <c r="D100" i="8"/>
  <c r="H100" i="8"/>
  <c r="I100" i="8"/>
  <c r="J100" i="8"/>
  <c r="K100" i="8"/>
  <c r="L100" i="8"/>
  <c r="M100" i="8"/>
  <c r="N100" i="8"/>
  <c r="O100" i="8"/>
  <c r="B101" i="8"/>
  <c r="C101" i="8"/>
  <c r="D101" i="8"/>
  <c r="H101" i="8"/>
  <c r="J101" i="8" s="1"/>
  <c r="I101" i="8"/>
  <c r="N101" i="8"/>
  <c r="O101" i="8"/>
  <c r="B102" i="8"/>
  <c r="C102" i="8"/>
  <c r="D102" i="8"/>
  <c r="H102" i="8"/>
  <c r="J102" i="8" s="1"/>
  <c r="I102" i="8"/>
  <c r="M102" i="8" s="1"/>
  <c r="N102" i="8"/>
  <c r="O102" i="8"/>
  <c r="A102" i="8" s="1"/>
  <c r="B103" i="8"/>
  <c r="C103" i="8"/>
  <c r="D103" i="8"/>
  <c r="H103" i="8"/>
  <c r="I103" i="8"/>
  <c r="J103" i="8"/>
  <c r="N103" i="8"/>
  <c r="A103" i="8" s="1"/>
  <c r="O103" i="8"/>
  <c r="B104" i="8"/>
  <c r="C104" i="8"/>
  <c r="D104" i="8"/>
  <c r="H104" i="8"/>
  <c r="I104" i="8"/>
  <c r="J104" i="8"/>
  <c r="K104" i="8"/>
  <c r="L104" i="8" s="1"/>
  <c r="M104" i="8"/>
  <c r="N104" i="8"/>
  <c r="O104" i="8"/>
  <c r="B105" i="8"/>
  <c r="C105" i="8"/>
  <c r="D105" i="8"/>
  <c r="H105" i="8"/>
  <c r="J105" i="8" s="1"/>
  <c r="I105" i="8"/>
  <c r="N105" i="8"/>
  <c r="O105" i="8"/>
  <c r="B106" i="8"/>
  <c r="C106" i="8"/>
  <c r="D106" i="8"/>
  <c r="H106" i="8"/>
  <c r="J106" i="8" s="1"/>
  <c r="I106" i="8"/>
  <c r="N106" i="8"/>
  <c r="O106" i="8"/>
  <c r="B107" i="8"/>
  <c r="C107" i="8"/>
  <c r="D107" i="8"/>
  <c r="H107" i="8"/>
  <c r="J107" i="8" s="1"/>
  <c r="I107" i="8"/>
  <c r="N107" i="8"/>
  <c r="A107" i="8" s="1"/>
  <c r="O107" i="8"/>
  <c r="B108" i="8"/>
  <c r="C108" i="8"/>
  <c r="D108" i="8"/>
  <c r="H108" i="8"/>
  <c r="J108" i="8" s="1"/>
  <c r="I108" i="8"/>
  <c r="N108" i="8"/>
  <c r="A108" i="8" s="1"/>
  <c r="O108" i="8"/>
  <c r="B109" i="8"/>
  <c r="C109" i="8"/>
  <c r="D109" i="8"/>
  <c r="H109" i="8"/>
  <c r="J109" i="8" s="1"/>
  <c r="I109" i="8"/>
  <c r="K109" i="8" s="1"/>
  <c r="M109" i="8"/>
  <c r="N109" i="8"/>
  <c r="O109" i="8"/>
  <c r="B110" i="8"/>
  <c r="C110" i="8"/>
  <c r="D110" i="8"/>
  <c r="H110" i="8"/>
  <c r="J110" i="8" s="1"/>
  <c r="I110" i="8"/>
  <c r="M110" i="8" s="1"/>
  <c r="K110" i="8"/>
  <c r="N110" i="8"/>
  <c r="O110" i="8"/>
  <c r="B111" i="8"/>
  <c r="C111" i="8"/>
  <c r="D111" i="8"/>
  <c r="H111" i="8"/>
  <c r="I111" i="8"/>
  <c r="J111" i="8"/>
  <c r="K111" i="8"/>
  <c r="M111" i="8"/>
  <c r="N111" i="8"/>
  <c r="A111" i="8" s="1"/>
  <c r="O111" i="8"/>
  <c r="B112" i="8"/>
  <c r="C112" i="8"/>
  <c r="D112" i="8"/>
  <c r="H112" i="8"/>
  <c r="J112" i="8" s="1"/>
  <c r="I112" i="8"/>
  <c r="M112" i="8" s="1"/>
  <c r="K112" i="8"/>
  <c r="N112" i="8"/>
  <c r="A112" i="8" s="1"/>
  <c r="O112" i="8"/>
  <c r="B113" i="8"/>
  <c r="C113" i="8"/>
  <c r="D113" i="8"/>
  <c r="H113" i="8"/>
  <c r="J113" i="8" s="1"/>
  <c r="L113" i="8" s="1"/>
  <c r="I113" i="8"/>
  <c r="K113" i="8" s="1"/>
  <c r="M113" i="8"/>
  <c r="N113" i="8"/>
  <c r="O113" i="8"/>
  <c r="A114" i="8"/>
  <c r="B114" i="8"/>
  <c r="C114" i="8"/>
  <c r="D114" i="8"/>
  <c r="H114" i="8"/>
  <c r="J114" i="8" s="1"/>
  <c r="I114" i="8"/>
  <c r="M114" i="8" s="1"/>
  <c r="N114" i="8"/>
  <c r="O114" i="8"/>
  <c r="B115" i="8"/>
  <c r="C115" i="8"/>
  <c r="D115" i="8"/>
  <c r="H115" i="8"/>
  <c r="J115" i="8" s="1"/>
  <c r="I115" i="8"/>
  <c r="K115" i="8"/>
  <c r="M115" i="8"/>
  <c r="N115" i="8"/>
  <c r="A115" i="8" s="1"/>
  <c r="O115" i="8"/>
  <c r="B116" i="8"/>
  <c r="C116" i="8"/>
  <c r="D116" i="8"/>
  <c r="H116" i="8"/>
  <c r="I116" i="8"/>
  <c r="M116" i="8" s="1"/>
  <c r="J116" i="8"/>
  <c r="K116" i="8"/>
  <c r="L116" i="8" s="1"/>
  <c r="N116" i="8"/>
  <c r="O116" i="8"/>
  <c r="B117" i="8"/>
  <c r="C117" i="8"/>
  <c r="D117" i="8"/>
  <c r="H117" i="8"/>
  <c r="J117" i="8" s="1"/>
  <c r="I117" i="8"/>
  <c r="N117" i="8"/>
  <c r="O117" i="8"/>
  <c r="B118" i="8"/>
  <c r="C118" i="8"/>
  <c r="D118" i="8"/>
  <c r="H118" i="8"/>
  <c r="J118" i="8" s="1"/>
  <c r="I118" i="8"/>
  <c r="N118" i="8"/>
  <c r="A118" i="8" s="1"/>
  <c r="O118" i="8"/>
  <c r="B119" i="8"/>
  <c r="C119" i="8"/>
  <c r="D119" i="8"/>
  <c r="H119" i="8"/>
  <c r="J119" i="8" s="1"/>
  <c r="I119" i="8"/>
  <c r="M119" i="8" s="1"/>
  <c r="N119" i="8"/>
  <c r="O119" i="8"/>
  <c r="A119" i="8" s="1"/>
  <c r="B120" i="8"/>
  <c r="C120" i="8"/>
  <c r="D120" i="8"/>
  <c r="H120" i="8"/>
  <c r="J120" i="8" s="1"/>
  <c r="I120" i="8"/>
  <c r="K120" i="8" s="1"/>
  <c r="L120" i="8" s="1"/>
  <c r="N120" i="8"/>
  <c r="O120" i="8"/>
  <c r="B121" i="8"/>
  <c r="C121" i="8"/>
  <c r="D121" i="8"/>
  <c r="H121" i="8"/>
  <c r="J121" i="8" s="1"/>
  <c r="L121" i="8" s="1"/>
  <c r="I121" i="8"/>
  <c r="K121" i="8" s="1"/>
  <c r="M121" i="8"/>
  <c r="N121" i="8"/>
  <c r="O121" i="8"/>
  <c r="B122" i="8"/>
  <c r="C122" i="8"/>
  <c r="D122" i="8"/>
  <c r="H122" i="8"/>
  <c r="J122" i="8" s="1"/>
  <c r="I122" i="8"/>
  <c r="K122" i="8" s="1"/>
  <c r="M122" i="8"/>
  <c r="N122" i="8"/>
  <c r="O122" i="8"/>
  <c r="A122" i="8" s="1"/>
  <c r="A123" i="8"/>
  <c r="B123" i="8"/>
  <c r="C123" i="8"/>
  <c r="D123" i="8"/>
  <c r="H123" i="8"/>
  <c r="J123" i="8" s="1"/>
  <c r="I123" i="8"/>
  <c r="K123" i="8"/>
  <c r="L123" i="8"/>
  <c r="M123" i="8"/>
  <c r="N123" i="8"/>
  <c r="O123" i="8"/>
  <c r="B124" i="8"/>
  <c r="C124" i="8"/>
  <c r="D124" i="8"/>
  <c r="H124" i="8"/>
  <c r="J124" i="8" s="1"/>
  <c r="I124" i="8"/>
  <c r="N124" i="8"/>
  <c r="O124" i="8"/>
  <c r="B125" i="8"/>
  <c r="C125" i="8"/>
  <c r="D125" i="8"/>
  <c r="H125" i="8"/>
  <c r="J125" i="8" s="1"/>
  <c r="I125" i="8"/>
  <c r="K125" i="8" s="1"/>
  <c r="M125" i="8"/>
  <c r="N125" i="8"/>
  <c r="O125" i="8"/>
  <c r="A126" i="8"/>
  <c r="B126" i="8"/>
  <c r="C126" i="8"/>
  <c r="D126" i="8"/>
  <c r="H126" i="8"/>
  <c r="I126" i="8"/>
  <c r="J126" i="8"/>
  <c r="K126" i="8"/>
  <c r="M126" i="8"/>
  <c r="N126" i="8"/>
  <c r="O126" i="8"/>
  <c r="B127" i="8"/>
  <c r="C127" i="8"/>
  <c r="D127" i="8"/>
  <c r="H127" i="8"/>
  <c r="J127" i="8" s="1"/>
  <c r="I127" i="8"/>
  <c r="N127" i="8"/>
  <c r="O127" i="8"/>
  <c r="B128" i="8"/>
  <c r="C128" i="8"/>
  <c r="D128" i="8"/>
  <c r="H128" i="8"/>
  <c r="I128" i="8"/>
  <c r="M128" i="8" s="1"/>
  <c r="J128" i="8"/>
  <c r="L128" i="8" s="1"/>
  <c r="K128" i="8"/>
  <c r="N128" i="8"/>
  <c r="O128" i="8"/>
  <c r="B129" i="8"/>
  <c r="C129" i="8"/>
  <c r="D129" i="8"/>
  <c r="H129" i="8"/>
  <c r="J129" i="8" s="1"/>
  <c r="I129" i="8"/>
  <c r="M129" i="8" s="1"/>
  <c r="N129" i="8"/>
  <c r="O129" i="8"/>
  <c r="B130" i="8"/>
  <c r="C130" i="8"/>
  <c r="D130" i="8"/>
  <c r="H130" i="8"/>
  <c r="I130" i="8"/>
  <c r="J130" i="8"/>
  <c r="N130" i="8"/>
  <c r="A130" i="8" s="1"/>
  <c r="O130" i="8"/>
  <c r="B131" i="8"/>
  <c r="C131" i="8"/>
  <c r="D131" i="8"/>
  <c r="H131" i="8"/>
  <c r="I131" i="8"/>
  <c r="J131" i="8"/>
  <c r="N131" i="8"/>
  <c r="O131" i="8"/>
  <c r="B132" i="8"/>
  <c r="C132" i="8"/>
  <c r="D132" i="8"/>
  <c r="H132" i="8"/>
  <c r="J132" i="8" s="1"/>
  <c r="I132" i="8"/>
  <c r="K132" i="8"/>
  <c r="M132" i="8"/>
  <c r="N132" i="8"/>
  <c r="A132" i="8" s="1"/>
  <c r="O132" i="8"/>
  <c r="B133" i="8"/>
  <c r="C133" i="8"/>
  <c r="D133" i="8"/>
  <c r="H133" i="8"/>
  <c r="J133" i="8" s="1"/>
  <c r="I133" i="8"/>
  <c r="N133" i="8"/>
  <c r="O133" i="8"/>
  <c r="B134" i="8"/>
  <c r="C134" i="8"/>
  <c r="D134" i="8"/>
  <c r="H134" i="8"/>
  <c r="J134" i="8" s="1"/>
  <c r="L134" i="8" s="1"/>
  <c r="I134" i="8"/>
  <c r="K134" i="8" s="1"/>
  <c r="M134" i="8"/>
  <c r="N134" i="8"/>
  <c r="O134" i="8"/>
  <c r="B135" i="8"/>
  <c r="C135" i="8"/>
  <c r="D135" i="8"/>
  <c r="H135" i="8"/>
  <c r="I135" i="8"/>
  <c r="J135" i="8"/>
  <c r="K135" i="8"/>
  <c r="M135" i="8"/>
  <c r="N135" i="8"/>
  <c r="O135" i="8"/>
  <c r="B136" i="8"/>
  <c r="C136" i="8"/>
  <c r="D136" i="8"/>
  <c r="H136" i="8"/>
  <c r="I136" i="8"/>
  <c r="K136" i="8" s="1"/>
  <c r="J136" i="8"/>
  <c r="N136" i="8"/>
  <c r="O136" i="8"/>
  <c r="B137" i="8"/>
  <c r="C137" i="8"/>
  <c r="D137" i="8"/>
  <c r="H137" i="8"/>
  <c r="J137" i="8" s="1"/>
  <c r="I137" i="8"/>
  <c r="K137" i="8" s="1"/>
  <c r="L137" i="8" s="1"/>
  <c r="N137" i="8"/>
  <c r="O137" i="8"/>
  <c r="B138" i="8"/>
  <c r="C138" i="8"/>
  <c r="D138" i="8"/>
  <c r="H138" i="8"/>
  <c r="J138" i="8" s="1"/>
  <c r="I138" i="8"/>
  <c r="N138" i="8"/>
  <c r="O138" i="8"/>
  <c r="B139" i="8"/>
  <c r="C139" i="8"/>
  <c r="D139" i="8"/>
  <c r="H139" i="8"/>
  <c r="I139" i="8"/>
  <c r="J139" i="8"/>
  <c r="N139" i="8"/>
  <c r="O139" i="8"/>
  <c r="A139" i="8" s="1"/>
  <c r="B140" i="8"/>
  <c r="C140" i="8"/>
  <c r="D140" i="8"/>
  <c r="H140" i="8"/>
  <c r="I140" i="8"/>
  <c r="J140" i="8"/>
  <c r="N140" i="8"/>
  <c r="O140" i="8"/>
  <c r="B141" i="8"/>
  <c r="C141" i="8"/>
  <c r="D141" i="8"/>
  <c r="H141" i="8"/>
  <c r="J141" i="8" s="1"/>
  <c r="I141" i="8"/>
  <c r="M141" i="8" s="1"/>
  <c r="K141" i="8"/>
  <c r="N141" i="8"/>
  <c r="A141" i="8" s="1"/>
  <c r="O141" i="8"/>
  <c r="B142" i="8"/>
  <c r="C142" i="8"/>
  <c r="D142" i="8"/>
  <c r="H142" i="8"/>
  <c r="J142" i="8" s="1"/>
  <c r="I142" i="8"/>
  <c r="N142" i="8"/>
  <c r="A142" i="8" s="1"/>
  <c r="O142" i="8"/>
  <c r="B143" i="8"/>
  <c r="C143" i="8"/>
  <c r="D143" i="8"/>
  <c r="H143" i="8"/>
  <c r="J143" i="8" s="1"/>
  <c r="I143" i="8"/>
  <c r="N143" i="8"/>
  <c r="A143" i="8" s="1"/>
  <c r="O143" i="8"/>
  <c r="B144" i="8"/>
  <c r="C144" i="8"/>
  <c r="D144" i="8"/>
  <c r="H144" i="8"/>
  <c r="I144" i="8"/>
  <c r="M144" i="8" s="1"/>
  <c r="J144" i="8"/>
  <c r="N144" i="8"/>
  <c r="O144" i="8"/>
  <c r="B145" i="8"/>
  <c r="C145" i="8"/>
  <c r="D145" i="8"/>
  <c r="H145" i="8"/>
  <c r="J145" i="8" s="1"/>
  <c r="L145" i="8" s="1"/>
  <c r="I145" i="8"/>
  <c r="K145" i="8" s="1"/>
  <c r="N145" i="8"/>
  <c r="O145" i="8"/>
  <c r="A145" i="8" s="1"/>
  <c r="B146" i="8"/>
  <c r="C146" i="8"/>
  <c r="D146" i="8"/>
  <c r="H146" i="8"/>
  <c r="J146" i="8" s="1"/>
  <c r="I146" i="8"/>
  <c r="K146" i="8"/>
  <c r="M146" i="8"/>
  <c r="N146" i="8"/>
  <c r="A146" i="8" s="1"/>
  <c r="O146" i="8"/>
  <c r="B147" i="8"/>
  <c r="C147" i="8"/>
  <c r="D147" i="8"/>
  <c r="H147" i="8"/>
  <c r="I147" i="8"/>
  <c r="M147" i="8" s="1"/>
  <c r="J147" i="8"/>
  <c r="L147" i="8" s="1"/>
  <c r="K147" i="8"/>
  <c r="N147" i="8"/>
  <c r="A147" i="8" s="1"/>
  <c r="O147" i="8"/>
  <c r="B148" i="8"/>
  <c r="C148" i="8"/>
  <c r="D148" i="8"/>
  <c r="H148" i="8"/>
  <c r="I148" i="8"/>
  <c r="J148" i="8"/>
  <c r="K148" i="8"/>
  <c r="M148" i="8"/>
  <c r="N148" i="8"/>
  <c r="O148" i="8"/>
  <c r="B149" i="8"/>
  <c r="C149" i="8"/>
  <c r="D149" i="8"/>
  <c r="H149" i="8"/>
  <c r="J149" i="8" s="1"/>
  <c r="I149" i="8"/>
  <c r="N149" i="8"/>
  <c r="O149" i="8"/>
  <c r="B150" i="8"/>
  <c r="C150" i="8"/>
  <c r="D150" i="8"/>
  <c r="H150" i="8"/>
  <c r="I150" i="8"/>
  <c r="M150" i="8" s="1"/>
  <c r="J150" i="8"/>
  <c r="K150" i="8"/>
  <c r="N150" i="8"/>
  <c r="O150" i="8"/>
  <c r="A150" i="8" s="1"/>
  <c r="B151" i="8"/>
  <c r="C151" i="8"/>
  <c r="D151" i="8"/>
  <c r="H151" i="8"/>
  <c r="J151" i="8" s="1"/>
  <c r="I151" i="8"/>
  <c r="N151" i="8"/>
  <c r="O151" i="8"/>
  <c r="B152" i="8"/>
  <c r="C152" i="8"/>
  <c r="D152" i="8"/>
  <c r="H152" i="8"/>
  <c r="J152" i="8" s="1"/>
  <c r="I152" i="8"/>
  <c r="N152" i="8"/>
  <c r="O152" i="8"/>
  <c r="B153" i="8"/>
  <c r="C153" i="8"/>
  <c r="D153" i="8"/>
  <c r="H153" i="8"/>
  <c r="J153" i="8" s="1"/>
  <c r="I153" i="8"/>
  <c r="N153" i="8"/>
  <c r="O153" i="8"/>
  <c r="B154" i="8"/>
  <c r="C154" i="8"/>
  <c r="D154" i="8"/>
  <c r="H154" i="8"/>
  <c r="I154" i="8"/>
  <c r="J154" i="8"/>
  <c r="N154" i="8"/>
  <c r="O154" i="8"/>
  <c r="A154" i="8" s="1"/>
  <c r="B155" i="8"/>
  <c r="C155" i="8"/>
  <c r="D155" i="8"/>
  <c r="H155" i="8"/>
  <c r="J155" i="8" s="1"/>
  <c r="L155" i="8" s="1"/>
  <c r="I155" i="8"/>
  <c r="K155" i="8" s="1"/>
  <c r="M155" i="8"/>
  <c r="N155" i="8"/>
  <c r="O155" i="8"/>
  <c r="A155" i="8" s="1"/>
  <c r="B156" i="8"/>
  <c r="C156" i="8"/>
  <c r="D156" i="8"/>
  <c r="H156" i="8"/>
  <c r="I156" i="8"/>
  <c r="M156" i="8" s="1"/>
  <c r="J156" i="8"/>
  <c r="N156" i="8"/>
  <c r="O156" i="8"/>
  <c r="A156" i="8" s="1"/>
  <c r="B157" i="8"/>
  <c r="C157" i="8"/>
  <c r="D157" i="8"/>
  <c r="H157" i="8"/>
  <c r="J157" i="8" s="1"/>
  <c r="I157" i="8"/>
  <c r="K157" i="8" s="1"/>
  <c r="M157" i="8"/>
  <c r="N157" i="8"/>
  <c r="O157" i="8"/>
  <c r="B158" i="8"/>
  <c r="C158" i="8"/>
  <c r="D158" i="8"/>
  <c r="H158" i="8"/>
  <c r="J158" i="8" s="1"/>
  <c r="I158" i="8"/>
  <c r="K158" i="8"/>
  <c r="M158" i="8"/>
  <c r="N158" i="8"/>
  <c r="O158" i="8"/>
  <c r="B159" i="8"/>
  <c r="C159" i="8"/>
  <c r="D159" i="8"/>
  <c r="H159" i="8"/>
  <c r="J159" i="8" s="1"/>
  <c r="I159" i="8"/>
  <c r="N159" i="8"/>
  <c r="O159" i="8"/>
  <c r="B160" i="8"/>
  <c r="C160" i="8"/>
  <c r="D160" i="8"/>
  <c r="H160" i="8"/>
  <c r="I160" i="8"/>
  <c r="J160" i="8"/>
  <c r="N160" i="8"/>
  <c r="O160" i="8"/>
  <c r="B161" i="8"/>
  <c r="C161" i="8"/>
  <c r="D161" i="8"/>
  <c r="H161" i="8"/>
  <c r="J161" i="8" s="1"/>
  <c r="I161" i="8"/>
  <c r="K161" i="8"/>
  <c r="M161" i="8"/>
  <c r="N161" i="8"/>
  <c r="O161" i="8"/>
  <c r="B162" i="8"/>
  <c r="C162" i="8"/>
  <c r="D162" i="8"/>
  <c r="H162" i="8"/>
  <c r="I162" i="8"/>
  <c r="J162" i="8"/>
  <c r="N162" i="8"/>
  <c r="O162" i="8"/>
  <c r="B163" i="8"/>
  <c r="C163" i="8"/>
  <c r="D163" i="8"/>
  <c r="H163" i="8"/>
  <c r="I163" i="8"/>
  <c r="J163" i="8"/>
  <c r="N163" i="8"/>
  <c r="A163" i="8" s="1"/>
  <c r="O163" i="8"/>
  <c r="B164" i="8"/>
  <c r="C164" i="8"/>
  <c r="D164" i="8"/>
  <c r="H164" i="8"/>
  <c r="I164" i="8"/>
  <c r="J164" i="8"/>
  <c r="N164" i="8"/>
  <c r="A164" i="8" s="1"/>
  <c r="O164" i="8"/>
  <c r="B165" i="8"/>
  <c r="C165" i="8"/>
  <c r="D165" i="8"/>
  <c r="H165" i="8"/>
  <c r="J165" i="8" s="1"/>
  <c r="L165" i="8" s="1"/>
  <c r="I165" i="8"/>
  <c r="K165" i="8" s="1"/>
  <c r="M165" i="8"/>
  <c r="N165" i="8"/>
  <c r="O165" i="8"/>
  <c r="B166" i="8"/>
  <c r="C166" i="8"/>
  <c r="D166" i="8"/>
  <c r="H166" i="8"/>
  <c r="J166" i="8" s="1"/>
  <c r="I166" i="8"/>
  <c r="N166" i="8"/>
  <c r="O166" i="8"/>
  <c r="A167" i="8"/>
  <c r="B167" i="8"/>
  <c r="C167" i="8"/>
  <c r="D167" i="8"/>
  <c r="H167" i="8"/>
  <c r="J167" i="8" s="1"/>
  <c r="I167" i="8"/>
  <c r="N167" i="8"/>
  <c r="O167" i="8"/>
  <c r="A168" i="8"/>
  <c r="B168" i="8"/>
  <c r="C168" i="8"/>
  <c r="D168" i="8"/>
  <c r="H168" i="8"/>
  <c r="I168" i="8"/>
  <c r="J168" i="8"/>
  <c r="K168" i="8"/>
  <c r="M168" i="8"/>
  <c r="N168" i="8"/>
  <c r="O168" i="8"/>
  <c r="B169" i="8"/>
  <c r="C169" i="8"/>
  <c r="D169" i="8"/>
  <c r="H169" i="8"/>
  <c r="J169" i="8" s="1"/>
  <c r="I169" i="8"/>
  <c r="K169" i="8" s="1"/>
  <c r="L169" i="8"/>
  <c r="M169" i="8"/>
  <c r="N169" i="8"/>
  <c r="O169" i="8"/>
  <c r="B170" i="8"/>
  <c r="C170" i="8"/>
  <c r="D170" i="8"/>
  <c r="H170" i="8"/>
  <c r="I170" i="8"/>
  <c r="J170" i="8"/>
  <c r="N170" i="8"/>
  <c r="O170" i="8"/>
  <c r="B171" i="8"/>
  <c r="C171" i="8"/>
  <c r="D171" i="8"/>
  <c r="H171" i="8"/>
  <c r="J171" i="8" s="1"/>
  <c r="I171" i="8"/>
  <c r="N171" i="8"/>
  <c r="O171" i="8"/>
  <c r="B172" i="8"/>
  <c r="C172" i="8"/>
  <c r="D172" i="8"/>
  <c r="H172" i="8"/>
  <c r="I172" i="8"/>
  <c r="K172" i="8" s="1"/>
  <c r="J172" i="8"/>
  <c r="L172" i="8" s="1"/>
  <c r="N172" i="8"/>
  <c r="O172" i="8"/>
  <c r="B173" i="8"/>
  <c r="C173" i="8"/>
  <c r="D173" i="8"/>
  <c r="H173" i="8"/>
  <c r="J173" i="8" s="1"/>
  <c r="L173" i="8" s="1"/>
  <c r="I173" i="8"/>
  <c r="K173" i="8" s="1"/>
  <c r="M173" i="8"/>
  <c r="N173" i="8"/>
  <c r="O173" i="8"/>
  <c r="B174" i="8"/>
  <c r="C174" i="8"/>
  <c r="D174" i="8"/>
  <c r="H174" i="8"/>
  <c r="J174" i="8" s="1"/>
  <c r="I174" i="8"/>
  <c r="N174" i="8"/>
  <c r="O174" i="8"/>
  <c r="B175" i="8"/>
  <c r="C175" i="8"/>
  <c r="D175" i="8"/>
  <c r="H175" i="8"/>
  <c r="J175" i="8" s="1"/>
  <c r="I175" i="8"/>
  <c r="N175" i="8"/>
  <c r="A175" i="8" s="1"/>
  <c r="O175" i="8"/>
  <c r="B176" i="8"/>
  <c r="C176" i="8"/>
  <c r="D176" i="8"/>
  <c r="H176" i="8"/>
  <c r="J176" i="8" s="1"/>
  <c r="L176" i="8" s="1"/>
  <c r="I176" i="8"/>
  <c r="K176" i="8"/>
  <c r="M176" i="8"/>
  <c r="N176" i="8"/>
  <c r="A176" i="8" s="1"/>
  <c r="O176" i="8"/>
  <c r="B177" i="8"/>
  <c r="C177" i="8"/>
  <c r="D177" i="8"/>
  <c r="H177" i="8"/>
  <c r="J177" i="8" s="1"/>
  <c r="I177" i="8"/>
  <c r="N177" i="8"/>
  <c r="O177" i="8"/>
  <c r="B178" i="8"/>
  <c r="C178" i="8"/>
  <c r="D178" i="8"/>
  <c r="H178" i="8"/>
  <c r="J178" i="8" s="1"/>
  <c r="I178" i="8"/>
  <c r="N178" i="8"/>
  <c r="O178" i="8"/>
  <c r="A179" i="8"/>
  <c r="B179" i="8"/>
  <c r="C179" i="8"/>
  <c r="D179" i="8"/>
  <c r="H179" i="8"/>
  <c r="J179" i="8" s="1"/>
  <c r="I179" i="8"/>
  <c r="K179" i="8" s="1"/>
  <c r="L179" i="8" s="1"/>
  <c r="N179" i="8"/>
  <c r="O179" i="8"/>
  <c r="B180" i="8"/>
  <c r="C180" i="8"/>
  <c r="D180" i="8"/>
  <c r="H180" i="8"/>
  <c r="I180" i="8"/>
  <c r="J180" i="8"/>
  <c r="K180" i="8"/>
  <c r="L180" i="8"/>
  <c r="M180" i="8"/>
  <c r="N180" i="8"/>
  <c r="O180" i="8"/>
  <c r="B181" i="8"/>
  <c r="C181" i="8"/>
  <c r="D181" i="8"/>
  <c r="H181" i="8"/>
  <c r="J181" i="8" s="1"/>
  <c r="I181" i="8"/>
  <c r="K181" i="8" s="1"/>
  <c r="M181" i="8"/>
  <c r="N181" i="8"/>
  <c r="O181" i="8"/>
  <c r="B182" i="8"/>
  <c r="C182" i="8"/>
  <c r="D182" i="8"/>
  <c r="H182" i="8"/>
  <c r="J182" i="8" s="1"/>
  <c r="I182" i="8"/>
  <c r="N182" i="8"/>
  <c r="A182" i="8" s="1"/>
  <c r="O182" i="8"/>
  <c r="B183" i="8"/>
  <c r="C183" i="8"/>
  <c r="D183" i="8"/>
  <c r="H183" i="8"/>
  <c r="J183" i="8" s="1"/>
  <c r="L183" i="8" s="1"/>
  <c r="I183" i="8"/>
  <c r="M183" i="8" s="1"/>
  <c r="K183" i="8"/>
  <c r="N183" i="8"/>
  <c r="A183" i="8" s="1"/>
  <c r="O183" i="8"/>
  <c r="B184" i="8"/>
  <c r="C184" i="8"/>
  <c r="D184" i="8"/>
  <c r="H184" i="8"/>
  <c r="J184" i="8" s="1"/>
  <c r="I184" i="8"/>
  <c r="N184" i="8"/>
  <c r="O184" i="8"/>
  <c r="B185" i="8"/>
  <c r="C185" i="8"/>
  <c r="D185" i="8"/>
  <c r="H185" i="8"/>
  <c r="J185" i="8" s="1"/>
  <c r="I185" i="8"/>
  <c r="N185" i="8"/>
  <c r="O185" i="8"/>
  <c r="B186" i="8"/>
  <c r="C186" i="8"/>
  <c r="D186" i="8"/>
  <c r="H186" i="8"/>
  <c r="J186" i="8" s="1"/>
  <c r="L186" i="8" s="1"/>
  <c r="I186" i="8"/>
  <c r="M186" i="8" s="1"/>
  <c r="K186" i="8"/>
  <c r="N186" i="8"/>
  <c r="O186" i="8"/>
  <c r="B187" i="8"/>
  <c r="C187" i="8"/>
  <c r="D187" i="8"/>
  <c r="H187" i="8"/>
  <c r="I187" i="8"/>
  <c r="K187" i="8" s="1"/>
  <c r="J187" i="8"/>
  <c r="L187" i="8"/>
  <c r="M187" i="8"/>
  <c r="N187" i="8"/>
  <c r="A187" i="8" s="1"/>
  <c r="O187" i="8"/>
  <c r="B188" i="8"/>
  <c r="C188" i="8"/>
  <c r="D188" i="8"/>
  <c r="H188" i="8"/>
  <c r="I188" i="8"/>
  <c r="M188" i="8" s="1"/>
  <c r="J188" i="8"/>
  <c r="K188" i="8"/>
  <c r="L188" i="8"/>
  <c r="N188" i="8"/>
  <c r="O188" i="8"/>
  <c r="B189" i="8"/>
  <c r="C189" i="8"/>
  <c r="D189" i="8"/>
  <c r="H189" i="8"/>
  <c r="J189" i="8" s="1"/>
  <c r="I189" i="8"/>
  <c r="N189" i="8"/>
  <c r="O189" i="8"/>
  <c r="B190" i="8"/>
  <c r="C190" i="8"/>
  <c r="D190" i="8"/>
  <c r="H190" i="8"/>
  <c r="J190" i="8" s="1"/>
  <c r="I190" i="8"/>
  <c r="M190" i="8" s="1"/>
  <c r="K190" i="8"/>
  <c r="N190" i="8"/>
  <c r="O190" i="8"/>
  <c r="B191" i="8"/>
  <c r="C191" i="8"/>
  <c r="D191" i="8"/>
  <c r="H191" i="8"/>
  <c r="J191" i="8" s="1"/>
  <c r="I191" i="8"/>
  <c r="N191" i="8"/>
  <c r="O191" i="8"/>
  <c r="A191" i="8" s="1"/>
  <c r="B192" i="8"/>
  <c r="C192" i="8"/>
  <c r="D192" i="8"/>
  <c r="H192" i="8"/>
  <c r="J192" i="8" s="1"/>
  <c r="I192" i="8"/>
  <c r="N192" i="8"/>
  <c r="O192" i="8"/>
  <c r="B193" i="8"/>
  <c r="C193" i="8"/>
  <c r="D193" i="8"/>
  <c r="H193" i="8"/>
  <c r="J193" i="8" s="1"/>
  <c r="I193" i="8"/>
  <c r="K193" i="8" s="1"/>
  <c r="N193" i="8"/>
  <c r="O193" i="8"/>
  <c r="B194" i="8"/>
  <c r="C194" i="8"/>
  <c r="D194" i="8"/>
  <c r="H194" i="8"/>
  <c r="J194" i="8" s="1"/>
  <c r="I194" i="8"/>
  <c r="N194" i="8"/>
  <c r="O194" i="8"/>
  <c r="A195" i="8"/>
  <c r="B195" i="8"/>
  <c r="C195" i="8"/>
  <c r="D195" i="8"/>
  <c r="H195" i="8"/>
  <c r="J195" i="8" s="1"/>
  <c r="I195" i="8"/>
  <c r="K195" i="8" s="1"/>
  <c r="N195" i="8"/>
  <c r="O195" i="8"/>
  <c r="B196" i="8"/>
  <c r="C196" i="8"/>
  <c r="D196" i="8"/>
  <c r="H196" i="8"/>
  <c r="J196" i="8" s="1"/>
  <c r="L196" i="8" s="1"/>
  <c r="I196" i="8"/>
  <c r="K196" i="8"/>
  <c r="M196" i="8"/>
  <c r="N196" i="8"/>
  <c r="O196" i="8"/>
  <c r="B197" i="8"/>
  <c r="C197" i="8"/>
  <c r="D197" i="8"/>
  <c r="H197" i="8"/>
  <c r="J197" i="8" s="1"/>
  <c r="I197" i="8"/>
  <c r="K197" i="8" s="1"/>
  <c r="M197" i="8"/>
  <c r="N197" i="8"/>
  <c r="O197" i="8"/>
  <c r="B198" i="8"/>
  <c r="C198" i="8"/>
  <c r="D198" i="8"/>
  <c r="H198" i="8"/>
  <c r="J198" i="8" s="1"/>
  <c r="I198" i="8"/>
  <c r="M198" i="8" s="1"/>
  <c r="N198" i="8"/>
  <c r="O198" i="8"/>
  <c r="B199" i="8"/>
  <c r="C199" i="8"/>
  <c r="D199" i="8"/>
  <c r="H199" i="8"/>
  <c r="J199" i="8" s="1"/>
  <c r="I199" i="8"/>
  <c r="N199" i="8"/>
  <c r="O199" i="8"/>
  <c r="A199" i="8" s="1"/>
  <c r="B200" i="8"/>
  <c r="C200" i="8"/>
  <c r="D200" i="8"/>
  <c r="H200" i="8"/>
  <c r="I200" i="8"/>
  <c r="J200" i="8"/>
  <c r="K200" i="8"/>
  <c r="L200" i="8"/>
  <c r="M200" i="8"/>
  <c r="N200" i="8"/>
  <c r="A200" i="8" s="1"/>
  <c r="O200" i="8"/>
  <c r="B201" i="8"/>
  <c r="C201" i="8"/>
  <c r="D201" i="8"/>
  <c r="H201" i="8"/>
  <c r="J201" i="8" s="1"/>
  <c r="I201" i="8"/>
  <c r="K201" i="8" s="1"/>
  <c r="L201" i="8" s="1"/>
  <c r="N201" i="8"/>
  <c r="O201" i="8"/>
  <c r="B202" i="8"/>
  <c r="C202" i="8"/>
  <c r="D202" i="8"/>
  <c r="H202" i="8"/>
  <c r="I202" i="8"/>
  <c r="J202" i="8"/>
  <c r="K202" i="8"/>
  <c r="M202" i="8"/>
  <c r="N202" i="8"/>
  <c r="O202" i="8"/>
  <c r="A202" i="8" s="1"/>
  <c r="B203" i="8"/>
  <c r="C203" i="8"/>
  <c r="D203" i="8"/>
  <c r="H203" i="8"/>
  <c r="J203" i="8" s="1"/>
  <c r="I203" i="8"/>
  <c r="N203" i="8"/>
  <c r="O203" i="8"/>
  <c r="B204" i="8"/>
  <c r="C204" i="8"/>
  <c r="D204" i="8"/>
  <c r="H204" i="8"/>
  <c r="I204" i="8"/>
  <c r="J204" i="8"/>
  <c r="K204" i="8"/>
  <c r="M204" i="8"/>
  <c r="N204" i="8"/>
  <c r="A204" i="8" s="1"/>
  <c r="O204" i="8"/>
  <c r="B205" i="8"/>
  <c r="C205" i="8"/>
  <c r="D205" i="8"/>
  <c r="H205" i="8"/>
  <c r="J205" i="8" s="1"/>
  <c r="I205" i="8"/>
  <c r="N205" i="8"/>
  <c r="O205" i="8"/>
  <c r="B206" i="8"/>
  <c r="C206" i="8"/>
  <c r="D206" i="8"/>
  <c r="H206" i="8"/>
  <c r="I206" i="8"/>
  <c r="J206" i="8"/>
  <c r="N206" i="8"/>
  <c r="O206" i="8"/>
  <c r="B207" i="8"/>
  <c r="C207" i="8"/>
  <c r="D207" i="8"/>
  <c r="H207" i="8"/>
  <c r="I207" i="8"/>
  <c r="M207" i="8" s="1"/>
  <c r="J207" i="8"/>
  <c r="K207" i="8"/>
  <c r="N207" i="8"/>
  <c r="O207" i="8"/>
  <c r="A207" i="8" s="1"/>
  <c r="B208" i="8"/>
  <c r="C208" i="8"/>
  <c r="D208" i="8"/>
  <c r="H208" i="8"/>
  <c r="J208" i="8" s="1"/>
  <c r="I208" i="8"/>
  <c r="N208" i="8"/>
  <c r="O208" i="8"/>
  <c r="B209" i="8"/>
  <c r="C209" i="8"/>
  <c r="D209" i="8"/>
  <c r="H209" i="8"/>
  <c r="J209" i="8" s="1"/>
  <c r="I209" i="8"/>
  <c r="M209" i="8" s="1"/>
  <c r="K209" i="8"/>
  <c r="L209" i="8"/>
  <c r="N209" i="8"/>
  <c r="A209" i="8" s="1"/>
  <c r="O209" i="8"/>
  <c r="B210" i="8"/>
  <c r="C210" i="8"/>
  <c r="D210" i="8"/>
  <c r="H210" i="8"/>
  <c r="I210" i="8"/>
  <c r="J210" i="8"/>
  <c r="N210" i="8"/>
  <c r="O210" i="8"/>
  <c r="A211" i="8"/>
  <c r="B211" i="8"/>
  <c r="C211" i="8"/>
  <c r="D211" i="8"/>
  <c r="H211" i="8"/>
  <c r="J211" i="8" s="1"/>
  <c r="I211" i="8"/>
  <c r="N211" i="8"/>
  <c r="O211" i="8"/>
  <c r="B212" i="8"/>
  <c r="C212" i="8"/>
  <c r="D212" i="8"/>
  <c r="H212" i="8"/>
  <c r="I212" i="8"/>
  <c r="J212" i="8"/>
  <c r="K212" i="8"/>
  <c r="M212" i="8"/>
  <c r="N212" i="8"/>
  <c r="A212" i="8" s="1"/>
  <c r="O212" i="8"/>
  <c r="B213" i="8"/>
  <c r="C213" i="8"/>
  <c r="D213" i="8"/>
  <c r="H213" i="8"/>
  <c r="J213" i="8" s="1"/>
  <c r="I213" i="8"/>
  <c r="M213" i="8" s="1"/>
  <c r="K213" i="8"/>
  <c r="N213" i="8"/>
  <c r="A213" i="8" s="1"/>
  <c r="O213" i="8"/>
  <c r="B214" i="8"/>
  <c r="C214" i="8"/>
  <c r="D214" i="8"/>
  <c r="H214" i="8"/>
  <c r="J214" i="8" s="1"/>
  <c r="I214" i="8"/>
  <c r="M214" i="8" s="1"/>
  <c r="K214" i="8"/>
  <c r="N214" i="8"/>
  <c r="O214" i="8"/>
  <c r="B215" i="8"/>
  <c r="C215" i="8"/>
  <c r="D215" i="8"/>
  <c r="H215" i="8"/>
  <c r="J215" i="8" s="1"/>
  <c r="I215" i="8"/>
  <c r="M215" i="8" s="1"/>
  <c r="N215" i="8"/>
  <c r="O215" i="8"/>
  <c r="B216" i="8"/>
  <c r="C216" i="8"/>
  <c r="D216" i="8"/>
  <c r="H216" i="8"/>
  <c r="J216" i="8" s="1"/>
  <c r="I216" i="8"/>
  <c r="K216" i="8" s="1"/>
  <c r="M216" i="8"/>
  <c r="N216" i="8"/>
  <c r="O216" i="8"/>
  <c r="B217" i="8"/>
  <c r="C217" i="8"/>
  <c r="D217" i="8"/>
  <c r="H217" i="8"/>
  <c r="J217" i="8" s="1"/>
  <c r="I217" i="8"/>
  <c r="K217" i="8"/>
  <c r="L217" i="8" s="1"/>
  <c r="M217" i="8"/>
  <c r="N217" i="8"/>
  <c r="A217" i="8" s="1"/>
  <c r="O217" i="8"/>
  <c r="B218" i="8"/>
  <c r="C218" i="8"/>
  <c r="D218" i="8"/>
  <c r="H218" i="8"/>
  <c r="J218" i="8" s="1"/>
  <c r="I218" i="8"/>
  <c r="N218" i="8"/>
  <c r="A218" i="8" s="1"/>
  <c r="O218" i="8"/>
  <c r="B219" i="8"/>
  <c r="C219" i="8"/>
  <c r="D219" i="8"/>
  <c r="H219" i="8"/>
  <c r="J219" i="8" s="1"/>
  <c r="I219" i="8"/>
  <c r="N219" i="8"/>
  <c r="O219" i="8"/>
  <c r="B220" i="8"/>
  <c r="C220" i="8"/>
  <c r="D220" i="8"/>
  <c r="H220" i="8"/>
  <c r="J220" i="8" s="1"/>
  <c r="I220" i="8"/>
  <c r="N220" i="8"/>
  <c r="A220" i="8" s="1"/>
  <c r="O220" i="8"/>
  <c r="B221" i="8"/>
  <c r="C221" i="8"/>
  <c r="D221" i="8"/>
  <c r="H221" i="8"/>
  <c r="J221" i="8" s="1"/>
  <c r="L221" i="8" s="1"/>
  <c r="I221" i="8"/>
  <c r="M221" i="8" s="1"/>
  <c r="K221" i="8"/>
  <c r="N221" i="8"/>
  <c r="A221" i="8" s="1"/>
  <c r="O221" i="8"/>
  <c r="B222" i="8"/>
  <c r="C222" i="8"/>
  <c r="D222" i="8"/>
  <c r="H222" i="8"/>
  <c r="J222" i="8" s="1"/>
  <c r="I222" i="8"/>
  <c r="K222" i="8" s="1"/>
  <c r="M222" i="8"/>
  <c r="N222" i="8"/>
  <c r="O222" i="8"/>
  <c r="A223" i="8"/>
  <c r="B223" i="8"/>
  <c r="C223" i="8"/>
  <c r="D223" i="8"/>
  <c r="H223" i="8"/>
  <c r="I223" i="8"/>
  <c r="K223" i="8" s="1"/>
  <c r="J223" i="8"/>
  <c r="N223" i="8"/>
  <c r="O223" i="8"/>
  <c r="B224" i="8"/>
  <c r="C224" i="8"/>
  <c r="D224" i="8"/>
  <c r="H224" i="8"/>
  <c r="J224" i="8" s="1"/>
  <c r="I224" i="8"/>
  <c r="N224" i="8"/>
  <c r="O224" i="8"/>
  <c r="B225" i="8"/>
  <c r="C225" i="8"/>
  <c r="D225" i="8"/>
  <c r="H225" i="8"/>
  <c r="J225" i="8" s="1"/>
  <c r="L225" i="8" s="1"/>
  <c r="I225" i="8"/>
  <c r="K225" i="8" s="1"/>
  <c r="N225" i="8"/>
  <c r="A225" i="8" s="1"/>
  <c r="O225" i="8"/>
  <c r="B226" i="8"/>
  <c r="C226" i="8"/>
  <c r="D226" i="8"/>
  <c r="H226" i="8"/>
  <c r="J226" i="8" s="1"/>
  <c r="I226" i="8"/>
  <c r="N226" i="8"/>
  <c r="O226" i="8"/>
  <c r="B227" i="8"/>
  <c r="C227" i="8"/>
  <c r="D227" i="8"/>
  <c r="H227" i="8"/>
  <c r="J227" i="8" s="1"/>
  <c r="L227" i="8" s="1"/>
  <c r="I227" i="8"/>
  <c r="K227" i="8" s="1"/>
  <c r="N227" i="8"/>
  <c r="O227" i="8"/>
  <c r="B228" i="8"/>
  <c r="C228" i="8"/>
  <c r="D228" i="8"/>
  <c r="H228" i="8"/>
  <c r="J228" i="8" s="1"/>
  <c r="I228" i="8"/>
  <c r="N228" i="8"/>
  <c r="O228" i="8"/>
  <c r="A228" i="8" s="1"/>
  <c r="B229" i="8"/>
  <c r="C229" i="8"/>
  <c r="D229" i="8"/>
  <c r="H229" i="8"/>
  <c r="J229" i="8" s="1"/>
  <c r="I229" i="8"/>
  <c r="M229" i="8" s="1"/>
  <c r="K229" i="8"/>
  <c r="L229" i="8"/>
  <c r="N229" i="8"/>
  <c r="O229" i="8"/>
  <c r="B230" i="8"/>
  <c r="C230" i="8"/>
  <c r="D230" i="8"/>
  <c r="H230" i="8"/>
  <c r="J230" i="8" s="1"/>
  <c r="I230" i="8"/>
  <c r="M230" i="8" s="1"/>
  <c r="K230" i="8"/>
  <c r="L230" i="8" s="1"/>
  <c r="N230" i="8"/>
  <c r="A230" i="8" s="1"/>
  <c r="O230" i="8"/>
  <c r="B231" i="8"/>
  <c r="C231" i="8"/>
  <c r="D231" i="8"/>
  <c r="H231" i="8"/>
  <c r="J231" i="8" s="1"/>
  <c r="I231" i="8"/>
  <c r="N231" i="8"/>
  <c r="O231" i="8"/>
  <c r="B232" i="8"/>
  <c r="C232" i="8"/>
  <c r="D232" i="8"/>
  <c r="H232" i="8"/>
  <c r="J232" i="8" s="1"/>
  <c r="I232" i="8"/>
  <c r="K232" i="8" s="1"/>
  <c r="N232" i="8"/>
  <c r="O232" i="8"/>
  <c r="B233" i="8"/>
  <c r="C233" i="8"/>
  <c r="D233" i="8"/>
  <c r="H233" i="8"/>
  <c r="J233" i="8" s="1"/>
  <c r="I233" i="8"/>
  <c r="N233" i="8"/>
  <c r="A233" i="8" s="1"/>
  <c r="O233" i="8"/>
  <c r="B234" i="8"/>
  <c r="C234" i="8"/>
  <c r="D234" i="8"/>
  <c r="H234" i="8"/>
  <c r="J234" i="8" s="1"/>
  <c r="I234" i="8"/>
  <c r="K234" i="8" s="1"/>
  <c r="L234" i="8" s="1"/>
  <c r="N234" i="8"/>
  <c r="O234" i="8"/>
  <c r="B235" i="8"/>
  <c r="C235" i="8"/>
  <c r="D235" i="8"/>
  <c r="H235" i="8"/>
  <c r="I235" i="8"/>
  <c r="M235" i="8" s="1"/>
  <c r="J235" i="8"/>
  <c r="N235" i="8"/>
  <c r="O235" i="8"/>
  <c r="B236" i="8"/>
  <c r="C236" i="8"/>
  <c r="D236" i="8"/>
  <c r="H236" i="8"/>
  <c r="I236" i="8"/>
  <c r="J236" i="8"/>
  <c r="N236" i="8"/>
  <c r="A236" i="8" s="1"/>
  <c r="O236" i="8"/>
  <c r="B237" i="8"/>
  <c r="C237" i="8"/>
  <c r="D237" i="8"/>
  <c r="H237" i="8"/>
  <c r="I237" i="8"/>
  <c r="J237" i="8"/>
  <c r="N237" i="8"/>
  <c r="O237" i="8"/>
  <c r="B238" i="8"/>
  <c r="C238" i="8"/>
  <c r="D238" i="8"/>
  <c r="H238" i="8"/>
  <c r="J238" i="8" s="1"/>
  <c r="I238" i="8"/>
  <c r="K238" i="8"/>
  <c r="M238" i="8"/>
  <c r="N238" i="8"/>
  <c r="O238" i="8"/>
  <c r="B239" i="8"/>
  <c r="C239" i="8"/>
  <c r="D239" i="8"/>
  <c r="H239" i="8"/>
  <c r="J239" i="8" s="1"/>
  <c r="I239" i="8"/>
  <c r="K239" i="8" s="1"/>
  <c r="N239" i="8"/>
  <c r="A239" i="8" s="1"/>
  <c r="O239" i="8"/>
  <c r="B240" i="8"/>
  <c r="C240" i="8"/>
  <c r="D240" i="8"/>
  <c r="H240" i="8"/>
  <c r="I240" i="8"/>
  <c r="J240" i="8"/>
  <c r="N240" i="8"/>
  <c r="A240" i="8" s="1"/>
  <c r="O240" i="8"/>
  <c r="B241" i="8"/>
  <c r="C241" i="8"/>
  <c r="D241" i="8"/>
  <c r="H241" i="8"/>
  <c r="I241" i="8"/>
  <c r="K241" i="8" s="1"/>
  <c r="L241" i="8" s="1"/>
  <c r="J241" i="8"/>
  <c r="M241" i="8"/>
  <c r="N241" i="8"/>
  <c r="O241" i="8"/>
  <c r="B242" i="8"/>
  <c r="C242" i="8"/>
  <c r="D242" i="8"/>
  <c r="H242" i="8"/>
  <c r="J242" i="8" s="1"/>
  <c r="I242" i="8"/>
  <c r="M242" i="8" s="1"/>
  <c r="K242" i="8"/>
  <c r="N242" i="8"/>
  <c r="O242" i="8"/>
  <c r="B243" i="8"/>
  <c r="C243" i="8"/>
  <c r="D243" i="8"/>
  <c r="H243" i="8"/>
  <c r="J243" i="8" s="1"/>
  <c r="L243" i="8" s="1"/>
  <c r="I243" i="8"/>
  <c r="K243" i="8" s="1"/>
  <c r="N243" i="8"/>
  <c r="O243" i="8"/>
  <c r="B244" i="8"/>
  <c r="C244" i="8"/>
  <c r="D244" i="8"/>
  <c r="H244" i="8"/>
  <c r="J244" i="8" s="1"/>
  <c r="I244" i="8"/>
  <c r="K244" i="8" s="1"/>
  <c r="N244" i="8"/>
  <c r="O244" i="8"/>
  <c r="B245" i="8"/>
  <c r="C245" i="8"/>
  <c r="D245" i="8"/>
  <c r="H245" i="8"/>
  <c r="I245" i="8"/>
  <c r="M245" i="8" s="1"/>
  <c r="J245" i="8"/>
  <c r="L245" i="8" s="1"/>
  <c r="K245" i="8"/>
  <c r="N245" i="8"/>
  <c r="O245" i="8"/>
  <c r="B246" i="8"/>
  <c r="C246" i="8"/>
  <c r="D246" i="8"/>
  <c r="H246" i="8"/>
  <c r="J246" i="8" s="1"/>
  <c r="I246" i="8"/>
  <c r="K246" i="8"/>
  <c r="M246" i="8"/>
  <c r="N246" i="8"/>
  <c r="O246" i="8"/>
  <c r="B247" i="8"/>
  <c r="C247" i="8"/>
  <c r="D247" i="8"/>
  <c r="H247" i="8"/>
  <c r="J247" i="8" s="1"/>
  <c r="I247" i="8"/>
  <c r="K247" i="8"/>
  <c r="M247" i="8"/>
  <c r="N247" i="8"/>
  <c r="A247" i="8" s="1"/>
  <c r="O247" i="8"/>
  <c r="B248" i="8"/>
  <c r="C248" i="8"/>
  <c r="D248" i="8"/>
  <c r="H248" i="8"/>
  <c r="J248" i="8" s="1"/>
  <c r="I248" i="8"/>
  <c r="M248" i="8" s="1"/>
  <c r="N248" i="8"/>
  <c r="O248" i="8"/>
  <c r="A249" i="8"/>
  <c r="B249" i="8"/>
  <c r="C249" i="8"/>
  <c r="D249" i="8"/>
  <c r="H249" i="8"/>
  <c r="I249" i="8"/>
  <c r="J249" i="8"/>
  <c r="N249" i="8"/>
  <c r="O249" i="8"/>
  <c r="B250" i="8"/>
  <c r="C250" i="8"/>
  <c r="D250" i="8"/>
  <c r="H250" i="8"/>
  <c r="J250" i="8" s="1"/>
  <c r="I250" i="8"/>
  <c r="N250" i="8"/>
  <c r="O250" i="8"/>
  <c r="A250" i="8" s="1"/>
  <c r="B251" i="8"/>
  <c r="C251" i="8"/>
  <c r="D251" i="8"/>
  <c r="H251" i="8"/>
  <c r="J251" i="8" s="1"/>
  <c r="I251" i="8"/>
  <c r="N251" i="8"/>
  <c r="O251" i="8"/>
  <c r="B252" i="8"/>
  <c r="C252" i="8"/>
  <c r="D252" i="8"/>
  <c r="H252" i="8"/>
  <c r="J252" i="8" s="1"/>
  <c r="I252" i="8"/>
  <c r="K252" i="8" s="1"/>
  <c r="N252" i="8"/>
  <c r="A252" i="8" s="1"/>
  <c r="O252" i="8"/>
  <c r="B253" i="8"/>
  <c r="C253" i="8"/>
  <c r="D253" i="8"/>
  <c r="H253" i="8"/>
  <c r="I253" i="8"/>
  <c r="M253" i="8" s="1"/>
  <c r="J253" i="8"/>
  <c r="N253" i="8"/>
  <c r="O253" i="8"/>
  <c r="A253" i="8" s="1"/>
  <c r="B254" i="8"/>
  <c r="C254" i="8"/>
  <c r="D254" i="8"/>
  <c r="H254" i="8"/>
  <c r="J254" i="8" s="1"/>
  <c r="I254" i="8"/>
  <c r="K254" i="8" s="1"/>
  <c r="N254" i="8"/>
  <c r="O254" i="8"/>
  <c r="B255" i="8"/>
  <c r="C255" i="8"/>
  <c r="D255" i="8"/>
  <c r="H255" i="8"/>
  <c r="J255" i="8" s="1"/>
  <c r="I255" i="8"/>
  <c r="K255" i="8"/>
  <c r="M255" i="8"/>
  <c r="N255" i="8"/>
  <c r="O255" i="8"/>
  <c r="B256" i="8"/>
  <c r="C256" i="8"/>
  <c r="D256" i="8"/>
  <c r="H256" i="8"/>
  <c r="I256" i="8"/>
  <c r="J256" i="8"/>
  <c r="N256" i="8"/>
  <c r="O256" i="8"/>
  <c r="A256" i="8" s="1"/>
  <c r="B257" i="8"/>
  <c r="C257" i="8"/>
  <c r="D257" i="8"/>
  <c r="H257" i="8"/>
  <c r="I257" i="8"/>
  <c r="J257" i="8"/>
  <c r="N257" i="8"/>
  <c r="O257" i="8"/>
  <c r="B258" i="8"/>
  <c r="C258" i="8"/>
  <c r="D258" i="8"/>
  <c r="H258" i="8"/>
  <c r="J258" i="8" s="1"/>
  <c r="I258" i="8"/>
  <c r="K258" i="8" s="1"/>
  <c r="M258" i="8"/>
  <c r="N258" i="8"/>
  <c r="O258" i="8"/>
  <c r="B259" i="8"/>
  <c r="C259" i="8"/>
  <c r="D259" i="8"/>
  <c r="H259" i="8"/>
  <c r="J259" i="8" s="1"/>
  <c r="I259" i="8"/>
  <c r="K259" i="8"/>
  <c r="M259" i="8"/>
  <c r="N259" i="8"/>
  <c r="A259" i="8" s="1"/>
  <c r="O259" i="8"/>
  <c r="B260" i="8"/>
  <c r="C260" i="8"/>
  <c r="D260" i="8"/>
  <c r="H260" i="8"/>
  <c r="J260" i="8" s="1"/>
  <c r="I260" i="8"/>
  <c r="M260" i="8" s="1"/>
  <c r="K260" i="8"/>
  <c r="N260" i="8"/>
  <c r="O260" i="8"/>
  <c r="B261" i="8"/>
  <c r="C261" i="8"/>
  <c r="D261" i="8"/>
  <c r="H261" i="8"/>
  <c r="I261" i="8"/>
  <c r="M261" i="8" s="1"/>
  <c r="J261" i="8"/>
  <c r="K261" i="8"/>
  <c r="L261" i="8"/>
  <c r="N261" i="8"/>
  <c r="O261" i="8"/>
  <c r="B262" i="8"/>
  <c r="C262" i="8"/>
  <c r="D262" i="8"/>
  <c r="H262" i="8"/>
  <c r="J262" i="8" s="1"/>
  <c r="I262" i="8"/>
  <c r="N262" i="8"/>
  <c r="O262" i="8"/>
  <c r="A262" i="8" s="1"/>
  <c r="B263" i="8"/>
  <c r="C263" i="8"/>
  <c r="D263" i="8"/>
  <c r="H263" i="8"/>
  <c r="I263" i="8"/>
  <c r="J263" i="8"/>
  <c r="N263" i="8"/>
  <c r="O263" i="8"/>
  <c r="B264" i="8"/>
  <c r="C264" i="8"/>
  <c r="D264" i="8"/>
  <c r="H264" i="8"/>
  <c r="J264" i="8" s="1"/>
  <c r="I264" i="8"/>
  <c r="K264" i="8" s="1"/>
  <c r="L264" i="8"/>
  <c r="M264" i="8"/>
  <c r="N264" i="8"/>
  <c r="A264" i="8" s="1"/>
  <c r="O264" i="8"/>
  <c r="B265" i="8"/>
  <c r="C265" i="8"/>
  <c r="D265" i="8"/>
  <c r="H265" i="8"/>
  <c r="J265" i="8" s="1"/>
  <c r="I265" i="8"/>
  <c r="M265" i="8" s="1"/>
  <c r="K265" i="8"/>
  <c r="N265" i="8"/>
  <c r="A265" i="8" s="1"/>
  <c r="O265" i="8"/>
  <c r="B266" i="8"/>
  <c r="C266" i="8"/>
  <c r="D266" i="8"/>
  <c r="H266" i="8"/>
  <c r="J266" i="8" s="1"/>
  <c r="I266" i="8"/>
  <c r="N266" i="8"/>
  <c r="O266" i="8"/>
  <c r="B267" i="8"/>
  <c r="C267" i="8"/>
  <c r="D267" i="8"/>
  <c r="H267" i="8"/>
  <c r="J267" i="8" s="1"/>
  <c r="I267" i="8"/>
  <c r="M267" i="8" s="1"/>
  <c r="K267" i="8"/>
  <c r="N267" i="8"/>
  <c r="O267" i="8"/>
  <c r="B268" i="8"/>
  <c r="C268" i="8"/>
  <c r="D268" i="8"/>
  <c r="H268" i="8"/>
  <c r="J268" i="8" s="1"/>
  <c r="I268" i="8"/>
  <c r="N268" i="8"/>
  <c r="A268" i="8" s="1"/>
  <c r="O268" i="8"/>
  <c r="B269" i="8"/>
  <c r="C269" i="8"/>
  <c r="D269" i="8"/>
  <c r="H269" i="8"/>
  <c r="I269" i="8"/>
  <c r="J269" i="8"/>
  <c r="N269" i="8"/>
  <c r="O269" i="8"/>
  <c r="B270" i="8"/>
  <c r="C270" i="8"/>
  <c r="D270" i="8"/>
  <c r="H270" i="8"/>
  <c r="I270" i="8"/>
  <c r="M270" i="8" s="1"/>
  <c r="J270" i="8"/>
  <c r="N270" i="8"/>
  <c r="O270" i="8"/>
  <c r="B271" i="8"/>
  <c r="C271" i="8"/>
  <c r="D271" i="8"/>
  <c r="H271" i="8"/>
  <c r="J271" i="8" s="1"/>
  <c r="I271" i="8"/>
  <c r="N271" i="8"/>
  <c r="A271" i="8" s="1"/>
  <c r="O271" i="8"/>
  <c r="B272" i="8"/>
  <c r="C272" i="8"/>
  <c r="D272" i="8"/>
  <c r="H272" i="8"/>
  <c r="I272" i="8"/>
  <c r="J272" i="8"/>
  <c r="L272" i="8" s="1"/>
  <c r="K272" i="8"/>
  <c r="M272" i="8"/>
  <c r="N272" i="8"/>
  <c r="A272" i="8" s="1"/>
  <c r="O272" i="8"/>
  <c r="B273" i="8"/>
  <c r="C273" i="8"/>
  <c r="D273" i="8"/>
  <c r="H273" i="8"/>
  <c r="J273" i="8" s="1"/>
  <c r="I273" i="8"/>
  <c r="N273" i="8"/>
  <c r="O273" i="8"/>
  <c r="B274" i="8"/>
  <c r="C274" i="8"/>
  <c r="D274" i="8"/>
  <c r="H274" i="8"/>
  <c r="I274" i="8"/>
  <c r="M274" i="8" s="1"/>
  <c r="J274" i="8"/>
  <c r="N274" i="8"/>
  <c r="O274" i="8"/>
  <c r="B275" i="8"/>
  <c r="C275" i="8"/>
  <c r="D275" i="8"/>
  <c r="H275" i="8"/>
  <c r="I275" i="8"/>
  <c r="M275" i="8" s="1"/>
  <c r="J275" i="8"/>
  <c r="N275" i="8"/>
  <c r="O275" i="8"/>
  <c r="B276" i="8"/>
  <c r="C276" i="8"/>
  <c r="D276" i="8"/>
  <c r="H276" i="8"/>
  <c r="J276" i="8" s="1"/>
  <c r="I276" i="8"/>
  <c r="N276" i="8"/>
  <c r="A276" i="8" s="1"/>
  <c r="O276" i="8"/>
  <c r="B277" i="8"/>
  <c r="C277" i="8"/>
  <c r="D277" i="8"/>
  <c r="H277" i="8"/>
  <c r="J277" i="8" s="1"/>
  <c r="I277" i="8"/>
  <c r="N277" i="8"/>
  <c r="O277" i="8"/>
  <c r="B278" i="8"/>
  <c r="C278" i="8"/>
  <c r="D278" i="8"/>
  <c r="H278" i="8"/>
  <c r="J278" i="8" s="1"/>
  <c r="I278" i="8"/>
  <c r="N278" i="8"/>
  <c r="A278" i="8" s="1"/>
  <c r="O278" i="8"/>
  <c r="B279" i="8"/>
  <c r="C279" i="8"/>
  <c r="D279" i="8"/>
  <c r="H279" i="8"/>
  <c r="J279" i="8" s="1"/>
  <c r="I279" i="8"/>
  <c r="N279" i="8"/>
  <c r="A279" i="8" s="1"/>
  <c r="O279" i="8"/>
  <c r="B280" i="8"/>
  <c r="C280" i="8"/>
  <c r="D280" i="8"/>
  <c r="H280" i="8"/>
  <c r="J280" i="8" s="1"/>
  <c r="L280" i="8" s="1"/>
  <c r="I280" i="8"/>
  <c r="K280" i="8" s="1"/>
  <c r="M280" i="8"/>
  <c r="N280" i="8"/>
  <c r="A280" i="8" s="1"/>
  <c r="O280" i="8"/>
  <c r="B281" i="8"/>
  <c r="C281" i="8"/>
  <c r="D281" i="8"/>
  <c r="H281" i="8"/>
  <c r="J281" i="8" s="1"/>
  <c r="I281" i="8"/>
  <c r="N281" i="8"/>
  <c r="O281" i="8"/>
  <c r="B282" i="8"/>
  <c r="C282" i="8"/>
  <c r="D282" i="8"/>
  <c r="H282" i="8"/>
  <c r="J282" i="8" s="1"/>
  <c r="I282" i="8"/>
  <c r="M282" i="8" s="1"/>
  <c r="K282" i="8"/>
  <c r="N282" i="8"/>
  <c r="A282" i="8" s="1"/>
  <c r="O282" i="8"/>
  <c r="B283" i="8"/>
  <c r="C283" i="8"/>
  <c r="D283" i="8"/>
  <c r="H283" i="8"/>
  <c r="J283" i="8" s="1"/>
  <c r="I283" i="8"/>
  <c r="M283" i="8" s="1"/>
  <c r="K283" i="8"/>
  <c r="N283" i="8"/>
  <c r="A283" i="8" s="1"/>
  <c r="O283" i="8"/>
  <c r="B284" i="8"/>
  <c r="C284" i="8"/>
  <c r="D284" i="8"/>
  <c r="H284" i="8"/>
  <c r="I284" i="8"/>
  <c r="J284" i="8"/>
  <c r="K284" i="8"/>
  <c r="M284" i="8"/>
  <c r="N284" i="8"/>
  <c r="O284" i="8"/>
  <c r="B285" i="8"/>
  <c r="C285" i="8"/>
  <c r="D285" i="8"/>
  <c r="H285" i="8"/>
  <c r="J285" i="8" s="1"/>
  <c r="I285" i="8"/>
  <c r="N285" i="8"/>
  <c r="O285" i="8"/>
  <c r="B286" i="8"/>
  <c r="C286" i="8"/>
  <c r="D286" i="8"/>
  <c r="H286" i="8"/>
  <c r="I286" i="8"/>
  <c r="M286" i="8" s="1"/>
  <c r="J286" i="8"/>
  <c r="N286" i="8"/>
  <c r="O286" i="8"/>
  <c r="B287" i="8"/>
  <c r="C287" i="8"/>
  <c r="D287" i="8"/>
  <c r="H287" i="8"/>
  <c r="J287" i="8" s="1"/>
  <c r="I287" i="8"/>
  <c r="M287" i="8" s="1"/>
  <c r="N287" i="8"/>
  <c r="O287" i="8"/>
  <c r="B288" i="8"/>
  <c r="C288" i="8"/>
  <c r="D288" i="8"/>
  <c r="H288" i="8"/>
  <c r="J288" i="8" s="1"/>
  <c r="I288" i="8"/>
  <c r="K288" i="8"/>
  <c r="M288" i="8"/>
  <c r="N288" i="8"/>
  <c r="A288" i="8" s="1"/>
  <c r="O288" i="8"/>
  <c r="B289" i="8"/>
  <c r="C289" i="8"/>
  <c r="D289" i="8"/>
  <c r="H289" i="8"/>
  <c r="I289" i="8"/>
  <c r="J289" i="8"/>
  <c r="N289" i="8"/>
  <c r="O289" i="8"/>
  <c r="B290" i="8"/>
  <c r="C290" i="8"/>
  <c r="D290" i="8"/>
  <c r="H290" i="8"/>
  <c r="J290" i="8" s="1"/>
  <c r="I290" i="8"/>
  <c r="N290" i="8"/>
  <c r="A290" i="8" s="1"/>
  <c r="O290" i="8"/>
  <c r="B291" i="8"/>
  <c r="C291" i="8"/>
  <c r="D291" i="8"/>
  <c r="H291" i="8"/>
  <c r="J291" i="8" s="1"/>
  <c r="I291" i="8"/>
  <c r="N291" i="8"/>
  <c r="O291" i="8"/>
  <c r="B292" i="8"/>
  <c r="C292" i="8"/>
  <c r="D292" i="8"/>
  <c r="H292" i="8"/>
  <c r="J292" i="8" s="1"/>
  <c r="I292" i="8"/>
  <c r="M292" i="8" s="1"/>
  <c r="K292" i="8"/>
  <c r="N292" i="8"/>
  <c r="A292" i="8" s="1"/>
  <c r="O292" i="8"/>
  <c r="B293" i="8"/>
  <c r="C293" i="8"/>
  <c r="D293" i="8"/>
  <c r="H293" i="8"/>
  <c r="J293" i="8" s="1"/>
  <c r="I293" i="8"/>
  <c r="N293" i="8"/>
  <c r="O293" i="8"/>
  <c r="B294" i="8"/>
  <c r="C294" i="8"/>
  <c r="D294" i="8"/>
  <c r="H294" i="8"/>
  <c r="J294" i="8" s="1"/>
  <c r="I294" i="8"/>
  <c r="M294" i="8" s="1"/>
  <c r="N294" i="8"/>
  <c r="O294" i="8"/>
  <c r="B295" i="8"/>
  <c r="C295" i="8"/>
  <c r="D295" i="8"/>
  <c r="H295" i="8"/>
  <c r="J295" i="8" s="1"/>
  <c r="L295" i="8" s="1"/>
  <c r="I295" i="8"/>
  <c r="K295" i="8" s="1"/>
  <c r="M295" i="8"/>
  <c r="N295" i="8"/>
  <c r="O295" i="8"/>
  <c r="B296" i="8"/>
  <c r="C296" i="8"/>
  <c r="D296" i="8"/>
  <c r="H296" i="8"/>
  <c r="J296" i="8" s="1"/>
  <c r="I296" i="8"/>
  <c r="N296" i="8"/>
  <c r="A296" i="8" s="1"/>
  <c r="O296" i="8"/>
  <c r="B297" i="8"/>
  <c r="C297" i="8"/>
  <c r="D297" i="8"/>
  <c r="H297" i="8"/>
  <c r="J297" i="8" s="1"/>
  <c r="I297" i="8"/>
  <c r="K297" i="8" s="1"/>
  <c r="M297" i="8"/>
  <c r="N297" i="8"/>
  <c r="A297" i="8" s="1"/>
  <c r="O297" i="8"/>
  <c r="B298" i="8"/>
  <c r="C298" i="8"/>
  <c r="D298" i="8"/>
  <c r="H298" i="8"/>
  <c r="J298" i="8" s="1"/>
  <c r="I298" i="8"/>
  <c r="M298" i="8" s="1"/>
  <c r="K298" i="8"/>
  <c r="N298" i="8"/>
  <c r="O298" i="8"/>
  <c r="B299" i="8"/>
  <c r="C299" i="8"/>
  <c r="D299" i="8"/>
  <c r="H299" i="8"/>
  <c r="J299" i="8" s="1"/>
  <c r="I299" i="8"/>
  <c r="M299" i="8" s="1"/>
  <c r="K299" i="8"/>
  <c r="N299" i="8"/>
  <c r="O299" i="8"/>
  <c r="B300" i="8"/>
  <c r="C300" i="8"/>
  <c r="D300" i="8"/>
  <c r="H300" i="8"/>
  <c r="J300" i="8" s="1"/>
  <c r="I300" i="8"/>
  <c r="N300" i="8"/>
  <c r="O300" i="8"/>
  <c r="B301" i="8"/>
  <c r="C301" i="8"/>
  <c r="D301" i="8"/>
  <c r="H301" i="8"/>
  <c r="J301" i="8" s="1"/>
  <c r="I301" i="8"/>
  <c r="N301" i="8"/>
  <c r="O301" i="8"/>
  <c r="B302" i="8"/>
  <c r="C302" i="8"/>
  <c r="D302" i="8"/>
  <c r="H302" i="8"/>
  <c r="J302" i="8" s="1"/>
  <c r="I302" i="8"/>
  <c r="K302" i="8" s="1"/>
  <c r="M302" i="8"/>
  <c r="N302" i="8"/>
  <c r="O302" i="8"/>
  <c r="A302" i="8" s="1"/>
  <c r="B303" i="8"/>
  <c r="C303" i="8"/>
  <c r="D303" i="8"/>
  <c r="H303" i="8"/>
  <c r="I303" i="8"/>
  <c r="J303" i="8"/>
  <c r="L303" i="8" s="1"/>
  <c r="K303" i="8"/>
  <c r="M303" i="8"/>
  <c r="N303" i="8"/>
  <c r="A303" i="8" s="1"/>
  <c r="O303" i="8"/>
  <c r="B304" i="8"/>
  <c r="C304" i="8"/>
  <c r="D304" i="8"/>
  <c r="H304" i="8"/>
  <c r="J304" i="8" s="1"/>
  <c r="L304" i="8" s="1"/>
  <c r="I304" i="8"/>
  <c r="K304" i="8" s="1"/>
  <c r="M304" i="8"/>
  <c r="N304" i="8"/>
  <c r="O304" i="8"/>
  <c r="B305" i="8"/>
  <c r="C305" i="8"/>
  <c r="D305" i="8"/>
  <c r="H305" i="8"/>
  <c r="J305" i="8" s="1"/>
  <c r="I305" i="8"/>
  <c r="M305" i="8" s="1"/>
  <c r="N305" i="8"/>
  <c r="A305" i="8" s="1"/>
  <c r="O305" i="8"/>
  <c r="B306" i="8"/>
  <c r="C306" i="8"/>
  <c r="D306" i="8"/>
  <c r="H306" i="8"/>
  <c r="J306" i="8" s="1"/>
  <c r="I306" i="8"/>
  <c r="N306" i="8"/>
  <c r="O306" i="8"/>
  <c r="B307" i="8"/>
  <c r="C307" i="8"/>
  <c r="D307" i="8"/>
  <c r="H307" i="8"/>
  <c r="I307" i="8"/>
  <c r="J307" i="8"/>
  <c r="L307" i="8" s="1"/>
  <c r="K307" i="8"/>
  <c r="M307" i="8"/>
  <c r="N307" i="8"/>
  <c r="A307" i="8" s="1"/>
  <c r="O307" i="8"/>
  <c r="B308" i="8"/>
  <c r="C308" i="8"/>
  <c r="D308" i="8"/>
  <c r="H308" i="8"/>
  <c r="J308" i="8" s="1"/>
  <c r="L308" i="8" s="1"/>
  <c r="I308" i="8"/>
  <c r="K308" i="8" s="1"/>
  <c r="N308" i="8"/>
  <c r="O308" i="8"/>
  <c r="B309" i="8"/>
  <c r="C309" i="8"/>
  <c r="D309" i="8"/>
  <c r="H309" i="8"/>
  <c r="J309" i="8" s="1"/>
  <c r="I309" i="8"/>
  <c r="M309" i="8" s="1"/>
  <c r="N309" i="8"/>
  <c r="O309" i="8"/>
  <c r="B310" i="8"/>
  <c r="C310" i="8"/>
  <c r="D310" i="8"/>
  <c r="H310" i="8"/>
  <c r="J310" i="8" s="1"/>
  <c r="I310" i="8"/>
  <c r="M310" i="8" s="1"/>
  <c r="N310" i="8"/>
  <c r="A310" i="8" s="1"/>
  <c r="O310" i="8"/>
  <c r="B311" i="8"/>
  <c r="C311" i="8"/>
  <c r="D311" i="8"/>
  <c r="H311" i="8"/>
  <c r="J311" i="8" s="1"/>
  <c r="I311" i="8"/>
  <c r="K311" i="8"/>
  <c r="M311" i="8"/>
  <c r="N311" i="8"/>
  <c r="A311" i="8" s="1"/>
  <c r="O311" i="8"/>
  <c r="B312" i="8"/>
  <c r="C312" i="8"/>
  <c r="D312" i="8"/>
  <c r="H312" i="8"/>
  <c r="J312" i="8" s="1"/>
  <c r="I312" i="8"/>
  <c r="K312" i="8" s="1"/>
  <c r="N312" i="8"/>
  <c r="O312" i="8"/>
  <c r="B313" i="8"/>
  <c r="C313" i="8"/>
  <c r="D313" i="8"/>
  <c r="H313" i="8"/>
  <c r="I313" i="8"/>
  <c r="M313" i="8" s="1"/>
  <c r="J313" i="8"/>
  <c r="N313" i="8"/>
  <c r="O313" i="8"/>
  <c r="A313" i="8" s="1"/>
  <c r="B314" i="8"/>
  <c r="C314" i="8"/>
  <c r="D314" i="8"/>
  <c r="H314" i="8"/>
  <c r="J314" i="8" s="1"/>
  <c r="I314" i="8"/>
  <c r="M314" i="8" s="1"/>
  <c r="N314" i="8"/>
  <c r="O314" i="8"/>
  <c r="B315" i="8"/>
  <c r="C315" i="8"/>
  <c r="D315" i="8"/>
  <c r="H315" i="8"/>
  <c r="J315" i="8" s="1"/>
  <c r="I315" i="8"/>
  <c r="K315" i="8"/>
  <c r="M315" i="8"/>
  <c r="N315" i="8"/>
  <c r="O315" i="8"/>
  <c r="B316" i="8"/>
  <c r="C316" i="8"/>
  <c r="D316" i="8"/>
  <c r="H316" i="8"/>
  <c r="I316" i="8"/>
  <c r="K316" i="8" s="1"/>
  <c r="J316" i="8"/>
  <c r="L316" i="8" s="1"/>
  <c r="M316" i="8"/>
  <c r="N316" i="8"/>
  <c r="O316" i="8"/>
  <c r="B317" i="8"/>
  <c r="C317" i="8"/>
  <c r="D317" i="8"/>
  <c r="H317" i="8"/>
  <c r="I317" i="8"/>
  <c r="J317" i="8"/>
  <c r="N317" i="8"/>
  <c r="O317" i="8"/>
  <c r="B318" i="8"/>
  <c r="C318" i="8"/>
  <c r="D318" i="8"/>
  <c r="H318" i="8"/>
  <c r="J318" i="8" s="1"/>
  <c r="L318" i="8" s="1"/>
  <c r="I318" i="8"/>
  <c r="K318" i="8"/>
  <c r="M318" i="8"/>
  <c r="N318" i="8"/>
  <c r="O318" i="8"/>
  <c r="B319" i="8"/>
  <c r="C319" i="8"/>
  <c r="D319" i="8"/>
  <c r="H319" i="8"/>
  <c r="I319" i="8"/>
  <c r="J319" i="8"/>
  <c r="N319" i="8"/>
  <c r="O319" i="8"/>
  <c r="A319" i="8" s="1"/>
  <c r="B320" i="8"/>
  <c r="C320" i="8"/>
  <c r="D320" i="8"/>
  <c r="H320" i="8"/>
  <c r="J320" i="8" s="1"/>
  <c r="L320" i="8" s="1"/>
  <c r="I320" i="8"/>
  <c r="K320" i="8" s="1"/>
  <c r="M320" i="8"/>
  <c r="N320" i="8"/>
  <c r="O320" i="8"/>
  <c r="B321" i="8"/>
  <c r="C321" i="8"/>
  <c r="D321" i="8"/>
  <c r="H321" i="8"/>
  <c r="J321" i="8" s="1"/>
  <c r="I321" i="8"/>
  <c r="M321" i="8" s="1"/>
  <c r="K321" i="8"/>
  <c r="N321" i="8"/>
  <c r="A321" i="8" s="1"/>
  <c r="O321" i="8"/>
  <c r="B322" i="8"/>
  <c r="C322" i="8"/>
  <c r="D322" i="8"/>
  <c r="H322" i="8"/>
  <c r="J322" i="8" s="1"/>
  <c r="I322" i="8"/>
  <c r="M322" i="8" s="1"/>
  <c r="N322" i="8"/>
  <c r="O322" i="8"/>
  <c r="B323" i="8"/>
  <c r="C323" i="8"/>
  <c r="D323" i="8"/>
  <c r="H323" i="8"/>
  <c r="J323" i="8" s="1"/>
  <c r="I323" i="8"/>
  <c r="K323" i="8" s="1"/>
  <c r="M323" i="8"/>
  <c r="N323" i="8"/>
  <c r="O323" i="8"/>
  <c r="B324" i="8"/>
  <c r="C324" i="8"/>
  <c r="D324" i="8"/>
  <c r="H324" i="8"/>
  <c r="J324" i="8" s="1"/>
  <c r="L324" i="8" s="1"/>
  <c r="I324" i="8"/>
  <c r="K324" i="8" s="1"/>
  <c r="M324" i="8"/>
  <c r="N324" i="8"/>
  <c r="O324" i="8"/>
  <c r="B325" i="8"/>
  <c r="C325" i="8"/>
  <c r="D325" i="8"/>
  <c r="H325" i="8"/>
  <c r="J325" i="8" s="1"/>
  <c r="I325" i="8"/>
  <c r="N325" i="8"/>
  <c r="O325" i="8"/>
  <c r="A325" i="8" s="1"/>
  <c r="B326" i="8"/>
  <c r="C326" i="8"/>
  <c r="D326" i="8"/>
  <c r="H326" i="8"/>
  <c r="J326" i="8" s="1"/>
  <c r="I326" i="8"/>
  <c r="K326" i="8"/>
  <c r="M326" i="8"/>
  <c r="N326" i="8"/>
  <c r="A326" i="8" s="1"/>
  <c r="O326" i="8"/>
  <c r="B327" i="8"/>
  <c r="C327" i="8"/>
  <c r="D327" i="8"/>
  <c r="H327" i="8"/>
  <c r="J327" i="8" s="1"/>
  <c r="I327" i="8"/>
  <c r="K327" i="8"/>
  <c r="M327" i="8"/>
  <c r="N327" i="8"/>
  <c r="O327" i="8"/>
  <c r="B328" i="8"/>
  <c r="C328" i="8"/>
  <c r="D328" i="8"/>
  <c r="H328" i="8"/>
  <c r="I328" i="8"/>
  <c r="K328" i="8" s="1"/>
  <c r="J328" i="8"/>
  <c r="N328" i="8"/>
  <c r="O328" i="8"/>
  <c r="B329" i="8"/>
  <c r="C329" i="8"/>
  <c r="D329" i="8"/>
  <c r="H329" i="8"/>
  <c r="J329" i="8" s="1"/>
  <c r="I329" i="8"/>
  <c r="N329" i="8"/>
  <c r="A329" i="8" s="1"/>
  <c r="O329" i="8"/>
  <c r="B330" i="8"/>
  <c r="C330" i="8"/>
  <c r="D330" i="8"/>
  <c r="H330" i="8"/>
  <c r="J330" i="8" s="1"/>
  <c r="L330" i="8" s="1"/>
  <c r="I330" i="8"/>
  <c r="K330" i="8" s="1"/>
  <c r="N330" i="8"/>
  <c r="O330" i="8"/>
  <c r="B331" i="8"/>
  <c r="C331" i="8"/>
  <c r="D331" i="8"/>
  <c r="H331" i="8"/>
  <c r="J331" i="8" s="1"/>
  <c r="L331" i="8" s="1"/>
  <c r="I331" i="8"/>
  <c r="K331" i="8"/>
  <c r="M331" i="8"/>
  <c r="N331" i="8"/>
  <c r="A331" i="8" s="1"/>
  <c r="O331" i="8"/>
  <c r="B332" i="8"/>
  <c r="C332" i="8"/>
  <c r="D332" i="8"/>
  <c r="H332" i="8"/>
  <c r="I332" i="8"/>
  <c r="K332" i="8" s="1"/>
  <c r="J332" i="8"/>
  <c r="L332" i="8"/>
  <c r="M332" i="8"/>
  <c r="N332" i="8"/>
  <c r="O332" i="8"/>
  <c r="B333" i="8"/>
  <c r="C333" i="8"/>
  <c r="D333" i="8"/>
  <c r="H333" i="8"/>
  <c r="I333" i="8"/>
  <c r="M333" i="8" s="1"/>
  <c r="J333" i="8"/>
  <c r="K333" i="8"/>
  <c r="N333" i="8"/>
  <c r="O333" i="8"/>
  <c r="B334" i="8"/>
  <c r="C334" i="8"/>
  <c r="D334" i="8"/>
  <c r="H334" i="8"/>
  <c r="J334" i="8" s="1"/>
  <c r="I334" i="8"/>
  <c r="M334" i="8" s="1"/>
  <c r="K334" i="8"/>
  <c r="N334" i="8"/>
  <c r="A334" i="8" s="1"/>
  <c r="O334" i="8"/>
  <c r="B335" i="8"/>
  <c r="C335" i="8"/>
  <c r="D335" i="8"/>
  <c r="H335" i="8"/>
  <c r="J335" i="8" s="1"/>
  <c r="I335" i="8"/>
  <c r="K335" i="8"/>
  <c r="M335" i="8"/>
  <c r="N335" i="8"/>
  <c r="O335" i="8"/>
  <c r="B336" i="8"/>
  <c r="C336" i="8"/>
  <c r="D336" i="8"/>
  <c r="H336" i="8"/>
  <c r="I336" i="8"/>
  <c r="K336" i="8" s="1"/>
  <c r="J336" i="8"/>
  <c r="L336" i="8"/>
  <c r="M336" i="8"/>
  <c r="N336" i="8"/>
  <c r="O336" i="8"/>
  <c r="B337" i="8"/>
  <c r="C337" i="8"/>
  <c r="D337" i="8"/>
  <c r="H337" i="8"/>
  <c r="J337" i="8" s="1"/>
  <c r="I337" i="8"/>
  <c r="M337" i="8" s="1"/>
  <c r="K337" i="8"/>
  <c r="N337" i="8"/>
  <c r="A337" i="8" s="1"/>
  <c r="O337" i="8"/>
  <c r="B338" i="8"/>
  <c r="C338" i="8"/>
  <c r="D338" i="8"/>
  <c r="H338" i="8"/>
  <c r="J338" i="8" s="1"/>
  <c r="I338" i="8"/>
  <c r="N338" i="8"/>
  <c r="O338" i="8"/>
  <c r="B339" i="8"/>
  <c r="C339" i="8"/>
  <c r="D339" i="8"/>
  <c r="H339" i="8"/>
  <c r="J339" i="8" s="1"/>
  <c r="L339" i="8" s="1"/>
  <c r="I339" i="8"/>
  <c r="K339" i="8"/>
  <c r="M339" i="8"/>
  <c r="N339" i="8"/>
  <c r="A339" i="8" s="1"/>
  <c r="O339" i="8"/>
  <c r="B340" i="8"/>
  <c r="C340" i="8"/>
  <c r="D340" i="8"/>
  <c r="H340" i="8"/>
  <c r="J340" i="8" s="1"/>
  <c r="I340" i="8"/>
  <c r="N340" i="8"/>
  <c r="O340" i="8"/>
  <c r="B341" i="8"/>
  <c r="C341" i="8"/>
  <c r="D341" i="8"/>
  <c r="H341" i="8"/>
  <c r="J341" i="8" s="1"/>
  <c r="I341" i="8"/>
  <c r="M341" i="8" s="1"/>
  <c r="N341" i="8"/>
  <c r="O341" i="8"/>
  <c r="B342" i="8"/>
  <c r="C342" i="8"/>
  <c r="D342" i="8"/>
  <c r="H342" i="8"/>
  <c r="J342" i="8" s="1"/>
  <c r="L342" i="8" s="1"/>
  <c r="I342" i="8"/>
  <c r="K342" i="8"/>
  <c r="M342" i="8"/>
  <c r="N342" i="8"/>
  <c r="A342" i="8" s="1"/>
  <c r="O342" i="8"/>
  <c r="B343" i="8"/>
  <c r="C343" i="8"/>
  <c r="D343" i="8"/>
  <c r="H343" i="8"/>
  <c r="J343" i="8" s="1"/>
  <c r="I343" i="8"/>
  <c r="K343" i="8"/>
  <c r="M343" i="8"/>
  <c r="N343" i="8"/>
  <c r="A343" i="8" s="1"/>
  <c r="O343" i="8"/>
  <c r="B344" i="8"/>
  <c r="C344" i="8"/>
  <c r="D344" i="8"/>
  <c r="H344" i="8"/>
  <c r="I344" i="8"/>
  <c r="K344" i="8" s="1"/>
  <c r="J344" i="8"/>
  <c r="N344" i="8"/>
  <c r="O344" i="8"/>
  <c r="B345" i="8"/>
  <c r="C345" i="8"/>
  <c r="D345" i="8"/>
  <c r="H345" i="8"/>
  <c r="J345" i="8" s="1"/>
  <c r="I345" i="8"/>
  <c r="N345" i="8"/>
  <c r="A345" i="8" s="1"/>
  <c r="O345" i="8"/>
  <c r="B346" i="8"/>
  <c r="C346" i="8"/>
  <c r="D346" i="8"/>
  <c r="H346" i="8"/>
  <c r="J346" i="8" s="1"/>
  <c r="I346" i="8"/>
  <c r="N346" i="8"/>
  <c r="O346" i="8"/>
  <c r="B347" i="8"/>
  <c r="C347" i="8"/>
  <c r="D347" i="8"/>
  <c r="H347" i="8"/>
  <c r="J347" i="8" s="1"/>
  <c r="I347" i="8"/>
  <c r="M347" i="8" s="1"/>
  <c r="N347" i="8"/>
  <c r="O347" i="8"/>
  <c r="B348" i="8"/>
  <c r="C348" i="8"/>
  <c r="D348" i="8"/>
  <c r="H348" i="8"/>
  <c r="J348" i="8" s="1"/>
  <c r="I348" i="8"/>
  <c r="N348" i="8"/>
  <c r="O348" i="8"/>
  <c r="B349" i="8"/>
  <c r="C349" i="8"/>
  <c r="D349" i="8"/>
  <c r="H349" i="8"/>
  <c r="J349" i="8" s="1"/>
  <c r="I349" i="8"/>
  <c r="M349" i="8" s="1"/>
  <c r="K349" i="8"/>
  <c r="L349" i="8"/>
  <c r="N349" i="8"/>
  <c r="O349" i="8"/>
  <c r="B350" i="8"/>
  <c r="C350" i="8"/>
  <c r="D350" i="8"/>
  <c r="H350" i="8"/>
  <c r="J350" i="8" s="1"/>
  <c r="I350" i="8"/>
  <c r="K350" i="8"/>
  <c r="M350" i="8"/>
  <c r="N350" i="8"/>
  <c r="O350" i="8"/>
  <c r="B351" i="8"/>
  <c r="C351" i="8"/>
  <c r="D351" i="8"/>
  <c r="H351" i="8"/>
  <c r="I351" i="8"/>
  <c r="J351" i="8"/>
  <c r="K351" i="8"/>
  <c r="M351" i="8"/>
  <c r="N351" i="8"/>
  <c r="O351" i="8"/>
  <c r="B352" i="8"/>
  <c r="C352" i="8"/>
  <c r="D352" i="8"/>
  <c r="H352" i="8"/>
  <c r="I352" i="8"/>
  <c r="K352" i="8" s="1"/>
  <c r="J352" i="8"/>
  <c r="L352" i="8" s="1"/>
  <c r="N352" i="8"/>
  <c r="O352" i="8"/>
  <c r="B353" i="8"/>
  <c r="C353" i="8"/>
  <c r="D353" i="8"/>
  <c r="H353" i="8"/>
  <c r="J353" i="8" s="1"/>
  <c r="I353" i="8"/>
  <c r="N353" i="8"/>
  <c r="O353" i="8"/>
  <c r="A353" i="8" s="1"/>
  <c r="B354" i="8"/>
  <c r="C354" i="8"/>
  <c r="D354" i="8"/>
  <c r="H354" i="8"/>
  <c r="J354" i="8" s="1"/>
  <c r="I354" i="8"/>
  <c r="N354" i="8"/>
  <c r="O354" i="8"/>
  <c r="B355" i="8"/>
  <c r="C355" i="8"/>
  <c r="D355" i="8"/>
  <c r="H355" i="8"/>
  <c r="J355" i="8" s="1"/>
  <c r="L355" i="8" s="1"/>
  <c r="I355" i="8"/>
  <c r="K355" i="8"/>
  <c r="M355" i="8"/>
  <c r="N355" i="8"/>
  <c r="O355" i="8"/>
  <c r="B356" i="8"/>
  <c r="C356" i="8"/>
  <c r="D356" i="8"/>
  <c r="H356" i="8"/>
  <c r="J356" i="8" s="1"/>
  <c r="I356" i="8"/>
  <c r="K356" i="8" s="1"/>
  <c r="L356" i="8"/>
  <c r="M356" i="8"/>
  <c r="N356" i="8"/>
  <c r="O356" i="8"/>
  <c r="B357" i="8"/>
  <c r="C357" i="8"/>
  <c r="D357" i="8"/>
  <c r="H357" i="8"/>
  <c r="J357" i="8" s="1"/>
  <c r="I357" i="8"/>
  <c r="N357" i="8"/>
  <c r="O357" i="8"/>
  <c r="B358" i="8"/>
  <c r="C358" i="8"/>
  <c r="D358" i="8"/>
  <c r="H358" i="8"/>
  <c r="J358" i="8" s="1"/>
  <c r="I358" i="8"/>
  <c r="K358" i="8"/>
  <c r="M358" i="8"/>
  <c r="N358" i="8"/>
  <c r="A358" i="8" s="1"/>
  <c r="O358" i="8"/>
  <c r="B359" i="8"/>
  <c r="C359" i="8"/>
  <c r="D359" i="8"/>
  <c r="H359" i="8"/>
  <c r="J359" i="8" s="1"/>
  <c r="I359" i="8"/>
  <c r="K359" i="8"/>
  <c r="M359" i="8"/>
  <c r="N359" i="8"/>
  <c r="A359" i="8" s="1"/>
  <c r="O359" i="8"/>
  <c r="B360" i="8"/>
  <c r="C360" i="8"/>
  <c r="D360" i="8"/>
  <c r="H360" i="8"/>
  <c r="I360" i="8"/>
  <c r="J360" i="8"/>
  <c r="N360" i="8"/>
  <c r="O360" i="8"/>
  <c r="B361" i="8"/>
  <c r="C361" i="8"/>
  <c r="D361" i="8"/>
  <c r="H361" i="8"/>
  <c r="J361" i="8" s="1"/>
  <c r="I361" i="8"/>
  <c r="N361" i="8"/>
  <c r="O361" i="8"/>
  <c r="B362" i="8"/>
  <c r="C362" i="8"/>
  <c r="D362" i="8"/>
  <c r="H362" i="8"/>
  <c r="J362" i="8" s="1"/>
  <c r="L362" i="8" s="1"/>
  <c r="I362" i="8"/>
  <c r="K362" i="8" s="1"/>
  <c r="N362" i="8"/>
  <c r="O362" i="8"/>
  <c r="B363" i="8"/>
  <c r="C363" i="8"/>
  <c r="D363" i="8"/>
  <c r="H363" i="8"/>
  <c r="J363" i="8" s="1"/>
  <c r="L363" i="8" s="1"/>
  <c r="I363" i="8"/>
  <c r="K363" i="8"/>
  <c r="M363" i="8"/>
  <c r="N363" i="8"/>
  <c r="O363" i="8"/>
  <c r="B364" i="8"/>
  <c r="C364" i="8"/>
  <c r="D364" i="8"/>
  <c r="H364" i="8"/>
  <c r="I364" i="8"/>
  <c r="K364" i="8" s="1"/>
  <c r="J364" i="8"/>
  <c r="L364" i="8"/>
  <c r="M364" i="8"/>
  <c r="N364" i="8"/>
  <c r="O364" i="8"/>
  <c r="B365" i="8"/>
  <c r="C365" i="8"/>
  <c r="D365" i="8"/>
  <c r="H365" i="8"/>
  <c r="I365" i="8"/>
  <c r="M365" i="8" s="1"/>
  <c r="J365" i="8"/>
  <c r="L365" i="8" s="1"/>
  <c r="K365" i="8"/>
  <c r="N365" i="8"/>
  <c r="O365" i="8"/>
  <c r="B366" i="8"/>
  <c r="C366" i="8"/>
  <c r="D366" i="8"/>
  <c r="H366" i="8"/>
  <c r="J366" i="8" s="1"/>
  <c r="I366" i="8"/>
  <c r="K366" i="8" s="1"/>
  <c r="N366" i="8"/>
  <c r="A366" i="8" s="1"/>
  <c r="O366" i="8"/>
  <c r="B367" i="8"/>
  <c r="C367" i="8"/>
  <c r="D367" i="8"/>
  <c r="H367" i="8"/>
  <c r="I367" i="8"/>
  <c r="J367" i="8"/>
  <c r="N367" i="8"/>
  <c r="A367" i="8" s="1"/>
  <c r="O367" i="8"/>
  <c r="B368" i="8"/>
  <c r="C368" i="8"/>
  <c r="D368" i="8"/>
  <c r="H368" i="8"/>
  <c r="J368" i="8" s="1"/>
  <c r="L368" i="8" s="1"/>
  <c r="I368" i="8"/>
  <c r="K368" i="8" s="1"/>
  <c r="M368" i="8"/>
  <c r="N368" i="8"/>
  <c r="O368" i="8"/>
  <c r="B369" i="8"/>
  <c r="C369" i="8"/>
  <c r="D369" i="8"/>
  <c r="H369" i="8"/>
  <c r="J369" i="8" s="1"/>
  <c r="I369" i="8"/>
  <c r="M369" i="8" s="1"/>
  <c r="K369" i="8"/>
  <c r="N369" i="8"/>
  <c r="A369" i="8" s="1"/>
  <c r="O369" i="8"/>
  <c r="B370" i="8"/>
  <c r="C370" i="8"/>
  <c r="D370" i="8"/>
  <c r="H370" i="8"/>
  <c r="J370" i="8" s="1"/>
  <c r="I370" i="8"/>
  <c r="N370" i="8"/>
  <c r="O370" i="8"/>
  <c r="A371" i="8"/>
  <c r="B371" i="8"/>
  <c r="C371" i="8"/>
  <c r="D371" i="8"/>
  <c r="H371" i="8"/>
  <c r="I371" i="8"/>
  <c r="J371" i="8"/>
  <c r="L371" i="8" s="1"/>
  <c r="K371" i="8"/>
  <c r="M371" i="8"/>
  <c r="N371" i="8"/>
  <c r="O371" i="8"/>
  <c r="B372" i="8"/>
  <c r="C372" i="8"/>
  <c r="D372" i="8"/>
  <c r="H372" i="8"/>
  <c r="J372" i="8" s="1"/>
  <c r="I372" i="8"/>
  <c r="N372" i="8"/>
  <c r="O372" i="8"/>
  <c r="B373" i="8"/>
  <c r="C373" i="8"/>
  <c r="D373" i="8"/>
  <c r="H373" i="8"/>
  <c r="J373" i="8" s="1"/>
  <c r="I373" i="8"/>
  <c r="M373" i="8" s="1"/>
  <c r="N373" i="8"/>
  <c r="O373" i="8"/>
  <c r="B374" i="8"/>
  <c r="C374" i="8"/>
  <c r="D374" i="8"/>
  <c r="H374" i="8"/>
  <c r="J374" i="8" s="1"/>
  <c r="L374" i="8" s="1"/>
  <c r="I374" i="8"/>
  <c r="K374" i="8"/>
  <c r="M374" i="8"/>
  <c r="N374" i="8"/>
  <c r="O374" i="8"/>
  <c r="B375" i="8"/>
  <c r="C375" i="8"/>
  <c r="D375" i="8"/>
  <c r="H375" i="8"/>
  <c r="J375" i="8" s="1"/>
  <c r="I375" i="8"/>
  <c r="K375" i="8"/>
  <c r="M375" i="8"/>
  <c r="N375" i="8"/>
  <c r="O375" i="8"/>
  <c r="B376" i="8"/>
  <c r="C376" i="8"/>
  <c r="D376" i="8"/>
  <c r="H376" i="8"/>
  <c r="I376" i="8"/>
  <c r="K376" i="8" s="1"/>
  <c r="J376" i="8"/>
  <c r="L376" i="8" s="1"/>
  <c r="M376" i="8"/>
  <c r="N376" i="8"/>
  <c r="O376" i="8"/>
  <c r="B377" i="8"/>
  <c r="C377" i="8"/>
  <c r="D377" i="8"/>
  <c r="H377" i="8"/>
  <c r="J377" i="8" s="1"/>
  <c r="I377" i="8"/>
  <c r="M377" i="8" s="1"/>
  <c r="K377" i="8"/>
  <c r="N377" i="8"/>
  <c r="A377" i="8" s="1"/>
  <c r="O377" i="8"/>
  <c r="B378" i="8"/>
  <c r="C378" i="8"/>
  <c r="D378" i="8"/>
  <c r="H378" i="8"/>
  <c r="J378" i="8" s="1"/>
  <c r="I378" i="8"/>
  <c r="N378" i="8"/>
  <c r="O378" i="8"/>
  <c r="B379" i="8"/>
  <c r="C379" i="8"/>
  <c r="D379" i="8"/>
  <c r="H379" i="8"/>
  <c r="J379" i="8" s="1"/>
  <c r="I379" i="8"/>
  <c r="N379" i="8"/>
  <c r="O379" i="8"/>
  <c r="B380" i="8"/>
  <c r="C380" i="8"/>
  <c r="D380" i="8"/>
  <c r="H380" i="8"/>
  <c r="I380" i="8"/>
  <c r="K380" i="8" s="1"/>
  <c r="J380" i="8"/>
  <c r="L380" i="8"/>
  <c r="M380" i="8"/>
  <c r="N380" i="8"/>
  <c r="O380" i="8"/>
  <c r="B381" i="8"/>
  <c r="C381" i="8"/>
  <c r="D381" i="8"/>
  <c r="H381" i="8"/>
  <c r="I381" i="8"/>
  <c r="M381" i="8" s="1"/>
  <c r="J381" i="8"/>
  <c r="L381" i="8" s="1"/>
  <c r="K381" i="8"/>
  <c r="N381" i="8"/>
  <c r="O381" i="8"/>
  <c r="B382" i="8"/>
  <c r="C382" i="8"/>
  <c r="D382" i="8"/>
  <c r="H382" i="8"/>
  <c r="J382" i="8" s="1"/>
  <c r="I382" i="8"/>
  <c r="N382" i="8"/>
  <c r="O382" i="8"/>
  <c r="A382" i="8" s="1"/>
  <c r="B383" i="8"/>
  <c r="C383" i="8"/>
  <c r="D383" i="8"/>
  <c r="H383" i="8"/>
  <c r="J383" i="8" s="1"/>
  <c r="I383" i="8"/>
  <c r="N383" i="8"/>
  <c r="O383" i="8"/>
  <c r="B384" i="8"/>
  <c r="C384" i="8"/>
  <c r="D384" i="8"/>
  <c r="H384" i="8"/>
  <c r="J384" i="8" s="1"/>
  <c r="I384" i="8"/>
  <c r="K384" i="8" s="1"/>
  <c r="N384" i="8"/>
  <c r="O384" i="8"/>
  <c r="B385" i="8"/>
  <c r="C385" i="8"/>
  <c r="D385" i="8"/>
  <c r="H385" i="8"/>
  <c r="J385" i="8" s="1"/>
  <c r="L385" i="8" s="1"/>
  <c r="I385" i="8"/>
  <c r="M385" i="8" s="1"/>
  <c r="K385" i="8"/>
  <c r="N385" i="8"/>
  <c r="O385" i="8"/>
  <c r="A386" i="8"/>
  <c r="B386" i="8"/>
  <c r="C386" i="8"/>
  <c r="D386" i="8"/>
  <c r="H386" i="8"/>
  <c r="J386" i="8" s="1"/>
  <c r="I386" i="8"/>
  <c r="N386" i="8"/>
  <c r="O386" i="8"/>
  <c r="B387" i="8"/>
  <c r="C387" i="8"/>
  <c r="D387" i="8"/>
  <c r="H387" i="8"/>
  <c r="I387" i="8"/>
  <c r="J387" i="8"/>
  <c r="K387" i="8"/>
  <c r="M387" i="8"/>
  <c r="N387" i="8"/>
  <c r="O387" i="8"/>
  <c r="A387" i="8" s="1"/>
  <c r="B388" i="8"/>
  <c r="C388" i="8"/>
  <c r="D388" i="8"/>
  <c r="H388" i="8"/>
  <c r="J388" i="8" s="1"/>
  <c r="I388" i="8"/>
  <c r="N388" i="8"/>
  <c r="O388" i="8"/>
  <c r="B389" i="8"/>
  <c r="C389" i="8"/>
  <c r="D389" i="8"/>
  <c r="H389" i="8"/>
  <c r="J389" i="8" s="1"/>
  <c r="I389" i="8"/>
  <c r="M389" i="8" s="1"/>
  <c r="K389" i="8"/>
  <c r="N389" i="8"/>
  <c r="O389" i="8"/>
  <c r="B390" i="8"/>
  <c r="C390" i="8"/>
  <c r="D390" i="8"/>
  <c r="H390" i="8"/>
  <c r="J390" i="8" s="1"/>
  <c r="I390" i="8"/>
  <c r="K390" i="8"/>
  <c r="M390" i="8"/>
  <c r="N390" i="8"/>
  <c r="A390" i="8" s="1"/>
  <c r="O390" i="8"/>
  <c r="B391" i="8"/>
  <c r="C391" i="8"/>
  <c r="D391" i="8"/>
  <c r="H391" i="8"/>
  <c r="I391" i="8"/>
  <c r="M391" i="8" s="1"/>
  <c r="J391" i="8"/>
  <c r="K391" i="8"/>
  <c r="N391" i="8"/>
  <c r="O391" i="8"/>
  <c r="B392" i="8"/>
  <c r="C392" i="8"/>
  <c r="D392" i="8"/>
  <c r="H392" i="8"/>
  <c r="J392" i="8" s="1"/>
  <c r="I392" i="8"/>
  <c r="N392" i="8"/>
  <c r="O392" i="8"/>
  <c r="B393" i="8"/>
  <c r="C393" i="8"/>
  <c r="D393" i="8"/>
  <c r="H393" i="8"/>
  <c r="J393" i="8" s="1"/>
  <c r="I393" i="8"/>
  <c r="N393" i="8"/>
  <c r="O393" i="8"/>
  <c r="A394" i="8"/>
  <c r="B394" i="8"/>
  <c r="C394" i="8"/>
  <c r="D394" i="8"/>
  <c r="H394" i="8"/>
  <c r="J394" i="8" s="1"/>
  <c r="I394" i="8"/>
  <c r="N394" i="8"/>
  <c r="O394" i="8"/>
  <c r="B395" i="8"/>
  <c r="C395" i="8"/>
  <c r="D395" i="8"/>
  <c r="H395" i="8"/>
  <c r="J395" i="8" s="1"/>
  <c r="I395" i="8"/>
  <c r="N395" i="8"/>
  <c r="O395" i="8"/>
  <c r="B396" i="8"/>
  <c r="C396" i="8"/>
  <c r="D396" i="8"/>
  <c r="H396" i="8"/>
  <c r="J396" i="8" s="1"/>
  <c r="I396" i="8"/>
  <c r="N396" i="8"/>
  <c r="O396" i="8"/>
  <c r="B397" i="8"/>
  <c r="C397" i="8"/>
  <c r="D397" i="8"/>
  <c r="H397" i="8"/>
  <c r="J397" i="8" s="1"/>
  <c r="L397" i="8" s="1"/>
  <c r="I397" i="8"/>
  <c r="M397" i="8" s="1"/>
  <c r="K397" i="8"/>
  <c r="N397" i="8"/>
  <c r="O397" i="8"/>
  <c r="A398" i="8"/>
  <c r="B398" i="8"/>
  <c r="C398" i="8"/>
  <c r="D398" i="8"/>
  <c r="H398" i="8"/>
  <c r="I398" i="8"/>
  <c r="J398" i="8"/>
  <c r="K398" i="8"/>
  <c r="M398" i="8"/>
  <c r="N398" i="8"/>
  <c r="O398" i="8"/>
  <c r="B399" i="8"/>
  <c r="C399" i="8"/>
  <c r="D399" i="8"/>
  <c r="H399" i="8"/>
  <c r="J399" i="8" s="1"/>
  <c r="I399" i="8"/>
  <c r="M399" i="8" s="1"/>
  <c r="K399" i="8"/>
  <c r="N399" i="8"/>
  <c r="O399" i="8"/>
  <c r="A399" i="8" s="1"/>
  <c r="B400" i="8"/>
  <c r="C400" i="8"/>
  <c r="D400" i="8"/>
  <c r="H400" i="8"/>
  <c r="J400" i="8" s="1"/>
  <c r="I400" i="8"/>
  <c r="K400" i="8" s="1"/>
  <c r="N400" i="8"/>
  <c r="O400" i="8"/>
  <c r="B401" i="8"/>
  <c r="C401" i="8"/>
  <c r="D401" i="8"/>
  <c r="H401" i="8"/>
  <c r="J401" i="8" s="1"/>
  <c r="I401" i="8"/>
  <c r="N401" i="8"/>
  <c r="O401" i="8"/>
  <c r="B402" i="8"/>
  <c r="C402" i="8"/>
  <c r="D402" i="8"/>
  <c r="H402" i="8"/>
  <c r="J402" i="8" s="1"/>
  <c r="I402" i="8"/>
  <c r="K402" i="8" s="1"/>
  <c r="L402" i="8"/>
  <c r="N402" i="8"/>
  <c r="O402" i="8"/>
  <c r="A402" i="8" s="1"/>
  <c r="B403" i="8"/>
  <c r="C403" i="8"/>
  <c r="D403" i="8"/>
  <c r="H403" i="8"/>
  <c r="J403" i="8" s="1"/>
  <c r="I403" i="8"/>
  <c r="N403" i="8"/>
  <c r="O403" i="8"/>
  <c r="B404" i="8"/>
  <c r="C404" i="8"/>
  <c r="D404" i="8"/>
  <c r="H404" i="8"/>
  <c r="J404" i="8" s="1"/>
  <c r="I404" i="8"/>
  <c r="K404" i="8" s="1"/>
  <c r="L404" i="8" s="1"/>
  <c r="M404" i="8"/>
  <c r="N404" i="8"/>
  <c r="O404" i="8"/>
  <c r="B405" i="8"/>
  <c r="C405" i="8"/>
  <c r="D405" i="8"/>
  <c r="H405" i="8"/>
  <c r="I405" i="8"/>
  <c r="M405" i="8" s="1"/>
  <c r="J405" i="8"/>
  <c r="K405" i="8"/>
  <c r="N405" i="8"/>
  <c r="O405" i="8"/>
  <c r="B406" i="8"/>
  <c r="C406" i="8"/>
  <c r="D406" i="8"/>
  <c r="H406" i="8"/>
  <c r="J406" i="8" s="1"/>
  <c r="I406" i="8"/>
  <c r="K406" i="8"/>
  <c r="M406" i="8"/>
  <c r="N406" i="8"/>
  <c r="O406" i="8"/>
  <c r="B407" i="8"/>
  <c r="C407" i="8"/>
  <c r="D407" i="8"/>
  <c r="H407" i="8"/>
  <c r="I407" i="8"/>
  <c r="J407" i="8"/>
  <c r="K407" i="8"/>
  <c r="M407" i="8"/>
  <c r="N407" i="8"/>
  <c r="O407" i="8"/>
  <c r="B408" i="8"/>
  <c r="C408" i="8"/>
  <c r="D408" i="8"/>
  <c r="H408" i="8"/>
  <c r="J408" i="8" s="1"/>
  <c r="I408" i="8"/>
  <c r="N408" i="8"/>
  <c r="A408" i="8" s="1"/>
  <c r="O408" i="8"/>
  <c r="B409" i="8"/>
  <c r="C409" i="8"/>
  <c r="D409" i="8"/>
  <c r="H409" i="8"/>
  <c r="J409" i="8" s="1"/>
  <c r="L409" i="8" s="1"/>
  <c r="I409" i="8"/>
  <c r="K409" i="8"/>
  <c r="M409" i="8"/>
  <c r="N409" i="8"/>
  <c r="O409" i="8"/>
  <c r="A410" i="8"/>
  <c r="B410" i="8"/>
  <c r="C410" i="8"/>
  <c r="D410" i="8"/>
  <c r="H410" i="8"/>
  <c r="J410" i="8" s="1"/>
  <c r="I410" i="8"/>
  <c r="K410" i="8"/>
  <c r="L410" i="8" s="1"/>
  <c r="M410" i="8"/>
  <c r="N410" i="8"/>
  <c r="O410" i="8"/>
  <c r="B411" i="8"/>
  <c r="C411" i="8"/>
  <c r="D411" i="8"/>
  <c r="H411" i="8"/>
  <c r="J411" i="8" s="1"/>
  <c r="I411" i="8"/>
  <c r="N411" i="8"/>
  <c r="A411" i="8" s="1"/>
  <c r="O411" i="8"/>
  <c r="B412" i="8"/>
  <c r="C412" i="8"/>
  <c r="D412" i="8"/>
  <c r="H412" i="8"/>
  <c r="J412" i="8" s="1"/>
  <c r="I412" i="8"/>
  <c r="K412" i="8" s="1"/>
  <c r="L412" i="8" s="1"/>
  <c r="N412" i="8"/>
  <c r="O412" i="8"/>
  <c r="B413" i="8"/>
  <c r="C413" i="8"/>
  <c r="D413" i="8"/>
  <c r="H413" i="8"/>
  <c r="I413" i="8"/>
  <c r="J413" i="8"/>
  <c r="N413" i="8"/>
  <c r="O413" i="8"/>
  <c r="A414" i="8"/>
  <c r="B414" i="8"/>
  <c r="C414" i="8"/>
  <c r="D414" i="8"/>
  <c r="H414" i="8"/>
  <c r="J414" i="8" s="1"/>
  <c r="I414" i="8"/>
  <c r="K414" i="8" s="1"/>
  <c r="L414" i="8" s="1"/>
  <c r="N414" i="8"/>
  <c r="O414" i="8"/>
  <c r="B415" i="8"/>
  <c r="C415" i="8"/>
  <c r="D415" i="8"/>
  <c r="H415" i="8"/>
  <c r="J415" i="8" s="1"/>
  <c r="L415" i="8" s="1"/>
  <c r="I415" i="8"/>
  <c r="K415" i="8" s="1"/>
  <c r="N415" i="8"/>
  <c r="O415" i="8"/>
  <c r="B416" i="8"/>
  <c r="C416" i="8"/>
  <c r="D416" i="8"/>
  <c r="H416" i="8"/>
  <c r="J416" i="8" s="1"/>
  <c r="I416" i="8"/>
  <c r="N416" i="8"/>
  <c r="O416" i="8"/>
  <c r="A416" i="8" s="1"/>
  <c r="B417" i="8"/>
  <c r="C417" i="8"/>
  <c r="D417" i="8"/>
  <c r="H417" i="8"/>
  <c r="I417" i="8"/>
  <c r="J417" i="8"/>
  <c r="K417" i="8"/>
  <c r="L417" i="8"/>
  <c r="M417" i="8"/>
  <c r="N417" i="8"/>
  <c r="A417" i="8" s="1"/>
  <c r="O417" i="8"/>
  <c r="B418" i="8"/>
  <c r="C418" i="8"/>
  <c r="D418" i="8"/>
  <c r="H418" i="8"/>
  <c r="J418" i="8" s="1"/>
  <c r="L418" i="8" s="1"/>
  <c r="I418" i="8"/>
  <c r="M418" i="8" s="1"/>
  <c r="K418" i="8"/>
  <c r="N418" i="8"/>
  <c r="A418" i="8" s="1"/>
  <c r="O418" i="8"/>
  <c r="B419" i="8"/>
  <c r="C419" i="8"/>
  <c r="D419" i="8"/>
  <c r="H419" i="8"/>
  <c r="J419" i="8" s="1"/>
  <c r="I419" i="8"/>
  <c r="M419" i="8" s="1"/>
  <c r="K419" i="8"/>
  <c r="N419" i="8"/>
  <c r="O419" i="8"/>
  <c r="B420" i="8"/>
  <c r="C420" i="8"/>
  <c r="D420" i="8"/>
  <c r="H420" i="8"/>
  <c r="J420" i="8" s="1"/>
  <c r="I420" i="8"/>
  <c r="K420" i="8"/>
  <c r="M420" i="8"/>
  <c r="N420" i="8"/>
  <c r="O420" i="8"/>
  <c r="B421" i="8"/>
  <c r="C421" i="8"/>
  <c r="D421" i="8"/>
  <c r="H421" i="8"/>
  <c r="I421" i="8"/>
  <c r="J421" i="8"/>
  <c r="K421" i="8"/>
  <c r="M421" i="8"/>
  <c r="N421" i="8"/>
  <c r="O421" i="8"/>
  <c r="B422" i="8"/>
  <c r="C422" i="8"/>
  <c r="D422" i="8"/>
  <c r="H422" i="8"/>
  <c r="J422" i="8" s="1"/>
  <c r="I422" i="8"/>
  <c r="N422" i="8"/>
  <c r="A422" i="8" s="1"/>
  <c r="O422" i="8"/>
  <c r="B423" i="8"/>
  <c r="C423" i="8"/>
  <c r="D423" i="8"/>
  <c r="H423" i="8"/>
  <c r="J423" i="8" s="1"/>
  <c r="I423" i="8"/>
  <c r="N423" i="8"/>
  <c r="A423" i="8" s="1"/>
  <c r="O423" i="8"/>
  <c r="B424" i="8"/>
  <c r="C424" i="8"/>
  <c r="D424" i="8"/>
  <c r="H424" i="8"/>
  <c r="J424" i="8" s="1"/>
  <c r="I424" i="8"/>
  <c r="N424" i="8"/>
  <c r="O424" i="8"/>
  <c r="B425" i="8"/>
  <c r="C425" i="8"/>
  <c r="D425" i="8"/>
  <c r="H425" i="8"/>
  <c r="J425" i="8" s="1"/>
  <c r="L425" i="8" s="1"/>
  <c r="I425" i="8"/>
  <c r="K425" i="8"/>
  <c r="M425" i="8"/>
  <c r="N425" i="8"/>
  <c r="O425" i="8"/>
  <c r="B426" i="8"/>
  <c r="C426" i="8"/>
  <c r="D426" i="8"/>
  <c r="H426" i="8"/>
  <c r="J426" i="8" s="1"/>
  <c r="I426" i="8"/>
  <c r="M426" i="8" s="1"/>
  <c r="N426" i="8"/>
  <c r="O426" i="8"/>
  <c r="B427" i="8"/>
  <c r="C427" i="8"/>
  <c r="D427" i="8"/>
  <c r="H427" i="8"/>
  <c r="I427" i="8"/>
  <c r="J427" i="8"/>
  <c r="N427" i="8"/>
  <c r="O427" i="8"/>
  <c r="A428" i="8"/>
  <c r="B428" i="8"/>
  <c r="C428" i="8"/>
  <c r="D428" i="8"/>
  <c r="H428" i="8"/>
  <c r="I428" i="8"/>
  <c r="J428" i="8"/>
  <c r="N428" i="8"/>
  <c r="O428" i="8"/>
  <c r="B429" i="8"/>
  <c r="C429" i="8"/>
  <c r="D429" i="8"/>
  <c r="H429" i="8"/>
  <c r="J429" i="8" s="1"/>
  <c r="I429" i="8"/>
  <c r="N429" i="8"/>
  <c r="O429" i="8"/>
  <c r="A429" i="8" s="1"/>
  <c r="B430" i="8"/>
  <c r="C430" i="8"/>
  <c r="D430" i="8"/>
  <c r="H430" i="8"/>
  <c r="J430" i="8" s="1"/>
  <c r="I430" i="8"/>
  <c r="N430" i="8"/>
  <c r="O430" i="8"/>
  <c r="B431" i="8"/>
  <c r="C431" i="8"/>
  <c r="D431" i="8"/>
  <c r="H431" i="8"/>
  <c r="J431" i="8" s="1"/>
  <c r="I431" i="8"/>
  <c r="N431" i="8"/>
  <c r="O431" i="8"/>
  <c r="B432" i="8"/>
  <c r="C432" i="8"/>
  <c r="D432" i="8"/>
  <c r="H432" i="8"/>
  <c r="J432" i="8" s="1"/>
  <c r="I432" i="8"/>
  <c r="N432" i="8"/>
  <c r="O432" i="8"/>
  <c r="A432" i="8" s="1"/>
  <c r="B433" i="8"/>
  <c r="C433" i="8"/>
  <c r="D433" i="8"/>
  <c r="H433" i="8"/>
  <c r="J433" i="8" s="1"/>
  <c r="I433" i="8"/>
  <c r="N433" i="8"/>
  <c r="O433" i="8"/>
  <c r="A433" i="8" s="1"/>
  <c r="B434" i="8"/>
  <c r="C434" i="8"/>
  <c r="D434" i="8"/>
  <c r="H434" i="8"/>
  <c r="J434" i="8" s="1"/>
  <c r="L434" i="8" s="1"/>
  <c r="I434" i="8"/>
  <c r="K434" i="8" s="1"/>
  <c r="M434" i="8"/>
  <c r="N434" i="8"/>
  <c r="O434" i="8"/>
  <c r="B435" i="8"/>
  <c r="C435" i="8"/>
  <c r="D435" i="8"/>
  <c r="H435" i="8"/>
  <c r="J435" i="8" s="1"/>
  <c r="L435" i="8" s="1"/>
  <c r="I435" i="8"/>
  <c r="K435" i="8"/>
  <c r="M435" i="8"/>
  <c r="N435" i="8"/>
  <c r="O435" i="8"/>
  <c r="B436" i="8"/>
  <c r="C436" i="8"/>
  <c r="D436" i="8"/>
  <c r="H436" i="8"/>
  <c r="J436" i="8" s="1"/>
  <c r="I436" i="8"/>
  <c r="M436" i="8" s="1"/>
  <c r="N436" i="8"/>
  <c r="O436" i="8"/>
  <c r="B437" i="8"/>
  <c r="C437" i="8"/>
  <c r="D437" i="8"/>
  <c r="H437" i="8"/>
  <c r="I437" i="8"/>
  <c r="M437" i="8" s="1"/>
  <c r="J437" i="8"/>
  <c r="K437" i="8"/>
  <c r="L437" i="8"/>
  <c r="N437" i="8"/>
  <c r="O437" i="8"/>
  <c r="B438" i="8"/>
  <c r="C438" i="8"/>
  <c r="D438" i="8"/>
  <c r="H438" i="8"/>
  <c r="J438" i="8" s="1"/>
  <c r="I438" i="8"/>
  <c r="M438" i="8" s="1"/>
  <c r="K438" i="8"/>
  <c r="L438" i="8" s="1"/>
  <c r="N438" i="8"/>
  <c r="O438" i="8"/>
  <c r="B439" i="8"/>
  <c r="C439" i="8"/>
  <c r="D439" i="8"/>
  <c r="H439" i="8"/>
  <c r="J439" i="8" s="1"/>
  <c r="I439" i="8"/>
  <c r="N439" i="8"/>
  <c r="A439" i="8" s="1"/>
  <c r="O439" i="8"/>
  <c r="B440" i="8"/>
  <c r="C440" i="8"/>
  <c r="D440" i="8"/>
  <c r="H440" i="8"/>
  <c r="J440" i="8" s="1"/>
  <c r="I440" i="8"/>
  <c r="M440" i="8" s="1"/>
  <c r="K440" i="8"/>
  <c r="N440" i="8"/>
  <c r="O440" i="8"/>
  <c r="A440" i="8" s="1"/>
  <c r="B441" i="8"/>
  <c r="C441" i="8"/>
  <c r="D441" i="8"/>
  <c r="H441" i="8"/>
  <c r="J441" i="8" s="1"/>
  <c r="I441" i="8"/>
  <c r="M441" i="8" s="1"/>
  <c r="N441" i="8"/>
  <c r="O441" i="8"/>
  <c r="A441" i="8" s="1"/>
  <c r="B442" i="8"/>
  <c r="C442" i="8"/>
  <c r="D442" i="8"/>
  <c r="H442" i="8"/>
  <c r="J442" i="8" s="1"/>
  <c r="I442" i="8"/>
  <c r="N442" i="8"/>
  <c r="O442" i="8"/>
  <c r="B443" i="8"/>
  <c r="C443" i="8"/>
  <c r="D443" i="8"/>
  <c r="H443" i="8"/>
  <c r="J443" i="8" s="1"/>
  <c r="I443" i="8"/>
  <c r="N443" i="8"/>
  <c r="O443" i="8"/>
  <c r="B444" i="8"/>
  <c r="C444" i="8"/>
  <c r="D444" i="8"/>
  <c r="H444" i="8"/>
  <c r="I444" i="8"/>
  <c r="J444" i="8"/>
  <c r="K444" i="8"/>
  <c r="L444" i="8" s="1"/>
  <c r="M444" i="8"/>
  <c r="N444" i="8"/>
  <c r="O444" i="8"/>
  <c r="B445" i="8"/>
  <c r="C445" i="8"/>
  <c r="D445" i="8"/>
  <c r="H445" i="8"/>
  <c r="J445" i="8" s="1"/>
  <c r="I445" i="8"/>
  <c r="N445" i="8"/>
  <c r="O445" i="8"/>
  <c r="B446" i="8"/>
  <c r="C446" i="8"/>
  <c r="D446" i="8"/>
  <c r="H446" i="8"/>
  <c r="J446" i="8" s="1"/>
  <c r="I446" i="8"/>
  <c r="K446" i="8" s="1"/>
  <c r="M446" i="8"/>
  <c r="N446" i="8"/>
  <c r="O446" i="8"/>
  <c r="B447" i="8"/>
  <c r="C447" i="8"/>
  <c r="D447" i="8"/>
  <c r="H447" i="8"/>
  <c r="J447" i="8" s="1"/>
  <c r="L447" i="8" s="1"/>
  <c r="I447" i="8"/>
  <c r="K447" i="8" s="1"/>
  <c r="M447" i="8"/>
  <c r="N447" i="8"/>
  <c r="O447" i="8"/>
  <c r="B448" i="8"/>
  <c r="C448" i="8"/>
  <c r="D448" i="8"/>
  <c r="H448" i="8"/>
  <c r="I448" i="8"/>
  <c r="J448" i="8"/>
  <c r="N448" i="8"/>
  <c r="O448" i="8"/>
  <c r="A448" i="8" s="1"/>
  <c r="B449" i="8"/>
  <c r="C449" i="8"/>
  <c r="D449" i="8"/>
  <c r="H449" i="8"/>
  <c r="I449" i="8"/>
  <c r="J449" i="8"/>
  <c r="N449" i="8"/>
  <c r="O449" i="8"/>
  <c r="B450" i="8"/>
  <c r="C450" i="8"/>
  <c r="D450" i="8"/>
  <c r="H450" i="8"/>
  <c r="J450" i="8" s="1"/>
  <c r="L450" i="8" s="1"/>
  <c r="I450" i="8"/>
  <c r="K450" i="8"/>
  <c r="M450" i="8"/>
  <c r="N450" i="8"/>
  <c r="A450" i="8" s="1"/>
  <c r="O450" i="8"/>
  <c r="B451" i="8"/>
  <c r="C451" i="8"/>
  <c r="D451" i="8"/>
  <c r="H451" i="8"/>
  <c r="J451" i="8" s="1"/>
  <c r="I451" i="8"/>
  <c r="M451" i="8" s="1"/>
  <c r="K451" i="8"/>
  <c r="N451" i="8"/>
  <c r="A451" i="8" s="1"/>
  <c r="O451" i="8"/>
  <c r="B452" i="8"/>
  <c r="C452" i="8"/>
  <c r="D452" i="8"/>
  <c r="H452" i="8"/>
  <c r="J452" i="8" s="1"/>
  <c r="I452" i="8"/>
  <c r="N452" i="8"/>
  <c r="O452" i="8"/>
  <c r="B453" i="8"/>
  <c r="C453" i="8"/>
  <c r="D453" i="8"/>
  <c r="H453" i="8"/>
  <c r="J453" i="8" s="1"/>
  <c r="I453" i="8"/>
  <c r="M453" i="8" s="1"/>
  <c r="N453" i="8"/>
  <c r="O453" i="8"/>
  <c r="B454" i="8"/>
  <c r="C454" i="8"/>
  <c r="D454" i="8"/>
  <c r="H454" i="8"/>
  <c r="J454" i="8" s="1"/>
  <c r="I454" i="8"/>
  <c r="N454" i="8"/>
  <c r="O454" i="8"/>
  <c r="B455" i="8"/>
  <c r="C455" i="8"/>
  <c r="D455" i="8"/>
  <c r="H455" i="8"/>
  <c r="J455" i="8" s="1"/>
  <c r="I455" i="8"/>
  <c r="N455" i="8"/>
  <c r="O455" i="8"/>
  <c r="B456" i="8"/>
  <c r="C456" i="8"/>
  <c r="D456" i="8"/>
  <c r="H456" i="8"/>
  <c r="I456" i="8"/>
  <c r="M456" i="8" s="1"/>
  <c r="J456" i="8"/>
  <c r="K456" i="8"/>
  <c r="L456" i="8"/>
  <c r="N456" i="8"/>
  <c r="O456" i="8"/>
  <c r="B457" i="8"/>
  <c r="C457" i="8"/>
  <c r="D457" i="8"/>
  <c r="H457" i="8"/>
  <c r="J457" i="8" s="1"/>
  <c r="L457" i="8" s="1"/>
  <c r="I457" i="8"/>
  <c r="K457" i="8" s="1"/>
  <c r="M457" i="8"/>
  <c r="N457" i="8"/>
  <c r="O457" i="8"/>
  <c r="B458" i="8"/>
  <c r="C458" i="8"/>
  <c r="D458" i="8"/>
  <c r="H458" i="8"/>
  <c r="J458" i="8" s="1"/>
  <c r="I458" i="8"/>
  <c r="M458" i="8" s="1"/>
  <c r="K458" i="8"/>
  <c r="L458" i="8" s="1"/>
  <c r="N458" i="8"/>
  <c r="O458" i="8"/>
  <c r="B459" i="8"/>
  <c r="C459" i="8"/>
  <c r="D459" i="8"/>
  <c r="H459" i="8"/>
  <c r="I459" i="8"/>
  <c r="M459" i="8" s="1"/>
  <c r="J459" i="8"/>
  <c r="N459" i="8"/>
  <c r="O459" i="8"/>
  <c r="A459" i="8" s="1"/>
  <c r="B460" i="8"/>
  <c r="C460" i="8"/>
  <c r="D460" i="8"/>
  <c r="H460" i="8"/>
  <c r="J460" i="8" s="1"/>
  <c r="I460" i="8"/>
  <c r="N460" i="8"/>
  <c r="O460" i="8"/>
  <c r="B461" i="8"/>
  <c r="C461" i="8"/>
  <c r="D461" i="8"/>
  <c r="H461" i="8"/>
  <c r="I461" i="8"/>
  <c r="M461" i="8" s="1"/>
  <c r="J461" i="8"/>
  <c r="K461" i="8"/>
  <c r="N461" i="8"/>
  <c r="O461" i="8"/>
  <c r="B462" i="8"/>
  <c r="C462" i="8"/>
  <c r="D462" i="8"/>
  <c r="H462" i="8"/>
  <c r="J462" i="8" s="1"/>
  <c r="I462" i="8"/>
  <c r="M462" i="8" s="1"/>
  <c r="K462" i="8"/>
  <c r="N462" i="8"/>
  <c r="O462" i="8"/>
  <c r="B463" i="8"/>
  <c r="C463" i="8"/>
  <c r="D463" i="8"/>
  <c r="H463" i="8"/>
  <c r="J463" i="8" s="1"/>
  <c r="I463" i="8"/>
  <c r="K463" i="8" s="1"/>
  <c r="M463" i="8"/>
  <c r="N463" i="8"/>
  <c r="O463" i="8"/>
  <c r="B464" i="8"/>
  <c r="C464" i="8"/>
  <c r="D464" i="8"/>
  <c r="H464" i="8"/>
  <c r="J464" i="8" s="1"/>
  <c r="I464" i="8"/>
  <c r="K464" i="8" s="1"/>
  <c r="M464" i="8"/>
  <c r="N464" i="8"/>
  <c r="O464" i="8"/>
  <c r="A465" i="8"/>
  <c r="B465" i="8"/>
  <c r="C465" i="8"/>
  <c r="D465" i="8"/>
  <c r="H465" i="8"/>
  <c r="I465" i="8"/>
  <c r="M465" i="8" s="1"/>
  <c r="J465" i="8"/>
  <c r="K465" i="8"/>
  <c r="N465" i="8"/>
  <c r="O465" i="8"/>
  <c r="B466" i="8"/>
  <c r="C466" i="8"/>
  <c r="D466" i="8"/>
  <c r="H466" i="8"/>
  <c r="J466" i="8" s="1"/>
  <c r="L466" i="8" s="1"/>
  <c r="I466" i="8"/>
  <c r="K466" i="8" s="1"/>
  <c r="N466" i="8"/>
  <c r="O466" i="8"/>
  <c r="A466" i="8" s="1"/>
  <c r="B467" i="8"/>
  <c r="C467" i="8"/>
  <c r="D467" i="8"/>
  <c r="H467" i="8"/>
  <c r="J467" i="8" s="1"/>
  <c r="I467" i="8"/>
  <c r="N467" i="8"/>
  <c r="O467" i="8"/>
  <c r="B468" i="8"/>
  <c r="C468" i="8"/>
  <c r="D468" i="8"/>
  <c r="H468" i="8"/>
  <c r="J468" i="8" s="1"/>
  <c r="I468" i="8"/>
  <c r="K468" i="8" s="1"/>
  <c r="N468" i="8"/>
  <c r="O468" i="8"/>
  <c r="B469" i="8"/>
  <c r="C469" i="8"/>
  <c r="D469" i="8"/>
  <c r="H469" i="8"/>
  <c r="J469" i="8" s="1"/>
  <c r="I469" i="8"/>
  <c r="M469" i="8" s="1"/>
  <c r="N469" i="8"/>
  <c r="O469" i="8"/>
  <c r="B470" i="8"/>
  <c r="C470" i="8"/>
  <c r="D470" i="8"/>
  <c r="H470" i="8"/>
  <c r="J470" i="8" s="1"/>
  <c r="I470" i="8"/>
  <c r="N470" i="8"/>
  <c r="A470" i="8" s="1"/>
  <c r="O470" i="8"/>
  <c r="B471" i="8"/>
  <c r="C471" i="8"/>
  <c r="D471" i="8"/>
  <c r="H471" i="8"/>
  <c r="J471" i="8" s="1"/>
  <c r="I471" i="8"/>
  <c r="N471" i="8"/>
  <c r="O471" i="8"/>
  <c r="A471" i="8" s="1"/>
  <c r="B472" i="8"/>
  <c r="C472" i="8"/>
  <c r="D472" i="8"/>
  <c r="H472" i="8"/>
  <c r="J472" i="8" s="1"/>
  <c r="I472" i="8"/>
  <c r="K472" i="8" s="1"/>
  <c r="M472" i="8"/>
  <c r="N472" i="8"/>
  <c r="O472" i="8"/>
  <c r="A472" i="8" s="1"/>
  <c r="B473" i="8"/>
  <c r="C473" i="8"/>
  <c r="D473" i="8"/>
  <c r="H473" i="8"/>
  <c r="I473" i="8"/>
  <c r="M473" i="8" s="1"/>
  <c r="J473" i="8"/>
  <c r="N473" i="8"/>
  <c r="O473" i="8"/>
  <c r="B474" i="8"/>
  <c r="C474" i="8"/>
  <c r="D474" i="8"/>
  <c r="H474" i="8"/>
  <c r="J474" i="8" s="1"/>
  <c r="I474" i="8"/>
  <c r="K474" i="8" s="1"/>
  <c r="L474" i="8" s="1"/>
  <c r="N474" i="8"/>
  <c r="O474" i="8"/>
  <c r="B475" i="8"/>
  <c r="C475" i="8"/>
  <c r="D475" i="8"/>
  <c r="H475" i="8"/>
  <c r="J475" i="8" s="1"/>
  <c r="I475" i="8"/>
  <c r="M475" i="8" s="1"/>
  <c r="K475" i="8"/>
  <c r="N475" i="8"/>
  <c r="O475" i="8"/>
  <c r="B476" i="8"/>
  <c r="C476" i="8"/>
  <c r="D476" i="8"/>
  <c r="H476" i="8"/>
  <c r="J476" i="8" s="1"/>
  <c r="I476" i="8"/>
  <c r="M476" i="8" s="1"/>
  <c r="N476" i="8"/>
  <c r="O476" i="8"/>
  <c r="B477" i="8"/>
  <c r="C477" i="8"/>
  <c r="D477" i="8"/>
  <c r="H477" i="8"/>
  <c r="J477" i="8" s="1"/>
  <c r="I477" i="8"/>
  <c r="K477" i="8" s="1"/>
  <c r="L477" i="8" s="1"/>
  <c r="N477" i="8"/>
  <c r="O477" i="8"/>
  <c r="B478" i="8"/>
  <c r="C478" i="8"/>
  <c r="D478" i="8"/>
  <c r="H478" i="8"/>
  <c r="J478" i="8" s="1"/>
  <c r="I478" i="8"/>
  <c r="K478" i="8" s="1"/>
  <c r="M478" i="8"/>
  <c r="N478" i="8"/>
  <c r="O478" i="8"/>
  <c r="B479" i="8"/>
  <c r="C479" i="8"/>
  <c r="D479" i="8"/>
  <c r="H479" i="8"/>
  <c r="J479" i="8" s="1"/>
  <c r="I479" i="8"/>
  <c r="K479" i="8" s="1"/>
  <c r="M479" i="8"/>
  <c r="N479" i="8"/>
  <c r="O479" i="8"/>
  <c r="A480" i="8"/>
  <c r="B480" i="8"/>
  <c r="C480" i="8"/>
  <c r="D480" i="8"/>
  <c r="H480" i="8"/>
  <c r="I480" i="8"/>
  <c r="J480" i="8"/>
  <c r="K480" i="8"/>
  <c r="M480" i="8"/>
  <c r="N480" i="8"/>
  <c r="O480" i="8"/>
  <c r="B481" i="8"/>
  <c r="C481" i="8"/>
  <c r="D481" i="8"/>
  <c r="H481" i="8"/>
  <c r="I481" i="8"/>
  <c r="J481" i="8"/>
  <c r="N481" i="8"/>
  <c r="O481" i="8"/>
  <c r="B482" i="8"/>
  <c r="C482" i="8"/>
  <c r="D482" i="8"/>
  <c r="H482" i="8"/>
  <c r="J482" i="8" s="1"/>
  <c r="I482" i="8"/>
  <c r="K482" i="8" s="1"/>
  <c r="L482" i="8" s="1"/>
  <c r="N482" i="8"/>
  <c r="O482" i="8"/>
  <c r="B483" i="8"/>
  <c r="C483" i="8"/>
  <c r="D483" i="8"/>
  <c r="H483" i="8"/>
  <c r="J483" i="8" s="1"/>
  <c r="I483" i="8"/>
  <c r="M483" i="8" s="1"/>
  <c r="N483" i="8"/>
  <c r="A483" i="8" s="1"/>
  <c r="O483" i="8"/>
  <c r="B484" i="8"/>
  <c r="C484" i="8"/>
  <c r="D484" i="8"/>
  <c r="H484" i="8"/>
  <c r="J484" i="8" s="1"/>
  <c r="I484" i="8"/>
  <c r="N484" i="8"/>
  <c r="O484" i="8"/>
  <c r="B485" i="8"/>
  <c r="C485" i="8"/>
  <c r="D485" i="8"/>
  <c r="H485" i="8"/>
  <c r="I485" i="8"/>
  <c r="M485" i="8" s="1"/>
  <c r="J485" i="8"/>
  <c r="N485" i="8"/>
  <c r="A485" i="8" s="1"/>
  <c r="O485" i="8"/>
  <c r="B486" i="8"/>
  <c r="C486" i="8"/>
  <c r="D486" i="8"/>
  <c r="H486" i="8"/>
  <c r="J486" i="8" s="1"/>
  <c r="I486" i="8"/>
  <c r="N486" i="8"/>
  <c r="O486" i="8"/>
  <c r="B487" i="8"/>
  <c r="C487" i="8"/>
  <c r="D487" i="8"/>
  <c r="H487" i="8"/>
  <c r="J487" i="8" s="1"/>
  <c r="I487" i="8"/>
  <c r="M487" i="8" s="1"/>
  <c r="N487" i="8"/>
  <c r="O487" i="8"/>
  <c r="B488" i="8"/>
  <c r="C488" i="8"/>
  <c r="D488" i="8"/>
  <c r="H488" i="8"/>
  <c r="J488" i="8" s="1"/>
  <c r="L488" i="8" s="1"/>
  <c r="I488" i="8"/>
  <c r="M488" i="8" s="1"/>
  <c r="K488" i="8"/>
  <c r="N488" i="8"/>
  <c r="A488" i="8" s="1"/>
  <c r="O488" i="8"/>
  <c r="B489" i="8"/>
  <c r="C489" i="8"/>
  <c r="D489" i="8"/>
  <c r="H489" i="8"/>
  <c r="I489" i="8"/>
  <c r="J489" i="8"/>
  <c r="N489" i="8"/>
  <c r="A489" i="8" s="1"/>
  <c r="O489" i="8"/>
  <c r="B490" i="8"/>
  <c r="C490" i="8"/>
  <c r="D490" i="8"/>
  <c r="H490" i="8"/>
  <c r="J490" i="8" s="1"/>
  <c r="I490" i="8"/>
  <c r="M490" i="8" s="1"/>
  <c r="N490" i="8"/>
  <c r="O490" i="8"/>
  <c r="B491" i="8"/>
  <c r="C491" i="8"/>
  <c r="D491" i="8"/>
  <c r="H491" i="8"/>
  <c r="J491" i="8" s="1"/>
  <c r="L491" i="8" s="1"/>
  <c r="I491" i="8"/>
  <c r="K491" i="8" s="1"/>
  <c r="M491" i="8"/>
  <c r="N491" i="8"/>
  <c r="O491" i="8"/>
  <c r="A491" i="8" s="1"/>
  <c r="B492" i="8"/>
  <c r="C492" i="8"/>
  <c r="D492" i="8"/>
  <c r="H492" i="8"/>
  <c r="I492" i="8"/>
  <c r="J492" i="8"/>
  <c r="K492" i="8"/>
  <c r="L492" i="8" s="1"/>
  <c r="M492" i="8"/>
  <c r="N492" i="8"/>
  <c r="O492" i="8"/>
  <c r="A492" i="8" s="1"/>
  <c r="B493" i="8"/>
  <c r="C493" i="8"/>
  <c r="D493" i="8"/>
  <c r="H493" i="8"/>
  <c r="J493" i="8" s="1"/>
  <c r="I493" i="8"/>
  <c r="K493" i="8" s="1"/>
  <c r="N493" i="8"/>
  <c r="O493" i="8"/>
  <c r="B494" i="8"/>
  <c r="C494" i="8"/>
  <c r="D494" i="8"/>
  <c r="H494" i="8"/>
  <c r="I494" i="8"/>
  <c r="K494" i="8" s="1"/>
  <c r="J494" i="8"/>
  <c r="N494" i="8"/>
  <c r="O494" i="8"/>
  <c r="B495" i="8"/>
  <c r="C495" i="8"/>
  <c r="D495" i="8"/>
  <c r="H495" i="8"/>
  <c r="J495" i="8" s="1"/>
  <c r="I495" i="8"/>
  <c r="N495" i="8"/>
  <c r="O495" i="8"/>
  <c r="B496" i="8"/>
  <c r="C496" i="8"/>
  <c r="D496" i="8"/>
  <c r="H496" i="8"/>
  <c r="J496" i="8" s="1"/>
  <c r="I496" i="8"/>
  <c r="M496" i="8" s="1"/>
  <c r="N496" i="8"/>
  <c r="O496" i="8"/>
  <c r="B497" i="8"/>
  <c r="C497" i="8"/>
  <c r="D497" i="8"/>
  <c r="H497" i="8"/>
  <c r="J497" i="8" s="1"/>
  <c r="I497" i="8"/>
  <c r="M497" i="8" s="1"/>
  <c r="K497" i="8"/>
  <c r="N497" i="8"/>
  <c r="O497" i="8"/>
  <c r="B498" i="8"/>
  <c r="C498" i="8"/>
  <c r="D498" i="8"/>
  <c r="H498" i="8"/>
  <c r="I498" i="8"/>
  <c r="K498" i="8" s="1"/>
  <c r="J498" i="8"/>
  <c r="M498" i="8"/>
  <c r="N498" i="8"/>
  <c r="A498" i="8" s="1"/>
  <c r="O498" i="8"/>
  <c r="B499" i="8"/>
  <c r="C499" i="8"/>
  <c r="D499" i="8"/>
  <c r="H499" i="8"/>
  <c r="J499" i="8" s="1"/>
  <c r="I499" i="8"/>
  <c r="M499" i="8" s="1"/>
  <c r="K499" i="8"/>
  <c r="N499" i="8"/>
  <c r="A499" i="8" s="1"/>
  <c r="O499" i="8"/>
  <c r="B500" i="8"/>
  <c r="C500" i="8"/>
  <c r="D500" i="8"/>
  <c r="H500" i="8"/>
  <c r="J500" i="8" s="1"/>
  <c r="I500" i="8"/>
  <c r="N500" i="8"/>
  <c r="O500" i="8"/>
  <c r="B501" i="8"/>
  <c r="C501" i="8"/>
  <c r="D501" i="8"/>
  <c r="H501" i="8"/>
  <c r="J501" i="8" s="1"/>
  <c r="I501" i="8"/>
  <c r="N501" i="8"/>
  <c r="O501" i="8"/>
  <c r="B502" i="8"/>
  <c r="C502" i="8"/>
  <c r="D502" i="8"/>
  <c r="H502" i="8"/>
  <c r="J502" i="8" s="1"/>
  <c r="I502" i="8"/>
  <c r="N502" i="8"/>
  <c r="A502" i="8" s="1"/>
  <c r="O502" i="8"/>
  <c r="B503" i="8"/>
  <c r="C503" i="8"/>
  <c r="D503" i="8"/>
  <c r="H503" i="8"/>
  <c r="J503" i="8" s="1"/>
  <c r="I503" i="8"/>
  <c r="N503" i="8"/>
  <c r="O503" i="8"/>
  <c r="A503" i="8" s="1"/>
  <c r="B504" i="8"/>
  <c r="C504" i="8"/>
  <c r="D504" i="8"/>
  <c r="H504" i="8"/>
  <c r="J504" i="8" s="1"/>
  <c r="I504" i="8"/>
  <c r="N504" i="8"/>
  <c r="O504" i="8"/>
  <c r="B505" i="8"/>
  <c r="C505" i="8"/>
  <c r="D505" i="8"/>
  <c r="H505" i="8"/>
  <c r="J505" i="8" s="1"/>
  <c r="L505" i="8" s="1"/>
  <c r="I505" i="8"/>
  <c r="K505" i="8" s="1"/>
  <c r="M505" i="8"/>
  <c r="N505" i="8"/>
  <c r="O505" i="8"/>
  <c r="B506" i="8"/>
  <c r="C506" i="8"/>
  <c r="D506" i="8"/>
  <c r="H506" i="8"/>
  <c r="I506" i="8"/>
  <c r="K506" i="8" s="1"/>
  <c r="J506" i="8"/>
  <c r="L506" i="8" s="1"/>
  <c r="M506" i="8"/>
  <c r="N506" i="8"/>
  <c r="O506" i="8"/>
  <c r="B507" i="8"/>
  <c r="C507" i="8"/>
  <c r="D507" i="8"/>
  <c r="H507" i="8"/>
  <c r="J507" i="8" s="1"/>
  <c r="I507" i="8"/>
  <c r="K507" i="8"/>
  <c r="L507" i="8" s="1"/>
  <c r="M507" i="8"/>
  <c r="N507" i="8"/>
  <c r="O507" i="8"/>
  <c r="B508" i="8"/>
  <c r="C508" i="8"/>
  <c r="D508" i="8"/>
  <c r="H508" i="8"/>
  <c r="I508" i="8"/>
  <c r="J508" i="8"/>
  <c r="N508" i="8"/>
  <c r="O508" i="8"/>
  <c r="B509" i="8"/>
  <c r="C509" i="8"/>
  <c r="D509" i="8"/>
  <c r="H509" i="8"/>
  <c r="J509" i="8" s="1"/>
  <c r="I509" i="8"/>
  <c r="M509" i="8" s="1"/>
  <c r="K509" i="8"/>
  <c r="N509" i="8"/>
  <c r="O509" i="8"/>
  <c r="B510" i="8"/>
  <c r="C510" i="8"/>
  <c r="D510" i="8"/>
  <c r="H510" i="8"/>
  <c r="J510" i="8" s="1"/>
  <c r="I510" i="8"/>
  <c r="K510" i="8" s="1"/>
  <c r="M510" i="8"/>
  <c r="N510" i="8"/>
  <c r="O510" i="8"/>
  <c r="B511" i="8"/>
  <c r="C511" i="8"/>
  <c r="D511" i="8"/>
  <c r="H511" i="8"/>
  <c r="J511" i="8" s="1"/>
  <c r="I511" i="8"/>
  <c r="N511" i="8"/>
  <c r="O511" i="8"/>
  <c r="B512" i="8"/>
  <c r="C512" i="8"/>
  <c r="D512" i="8"/>
  <c r="H512" i="8"/>
  <c r="J512" i="8" s="1"/>
  <c r="L512" i="8" s="1"/>
  <c r="I512" i="8"/>
  <c r="M512" i="8" s="1"/>
  <c r="K512" i="8"/>
  <c r="N512" i="8"/>
  <c r="O512" i="8"/>
  <c r="A513" i="8"/>
  <c r="B513" i="8"/>
  <c r="C513" i="8"/>
  <c r="D513" i="8"/>
  <c r="H513" i="8"/>
  <c r="J513" i="8" s="1"/>
  <c r="I513" i="8"/>
  <c r="M513" i="8" s="1"/>
  <c r="N513" i="8"/>
  <c r="O513" i="8"/>
  <c r="B514" i="8"/>
  <c r="C514" i="8"/>
  <c r="D514" i="8"/>
  <c r="H514" i="8"/>
  <c r="J514" i="8" s="1"/>
  <c r="L514" i="8" s="1"/>
  <c r="I514" i="8"/>
  <c r="K514" i="8"/>
  <c r="M514" i="8"/>
  <c r="N514" i="8"/>
  <c r="O514" i="8"/>
  <c r="B515" i="8"/>
  <c r="C515" i="8"/>
  <c r="D515" i="8"/>
  <c r="H515" i="8"/>
  <c r="J515" i="8" s="1"/>
  <c r="I515" i="8"/>
  <c r="M515" i="8" s="1"/>
  <c r="K515" i="8"/>
  <c r="N515" i="8"/>
  <c r="A515" i="8" s="1"/>
  <c r="O515" i="8"/>
  <c r="B516" i="8"/>
  <c r="C516" i="8"/>
  <c r="D516" i="8"/>
  <c r="H516" i="8"/>
  <c r="I516" i="8"/>
  <c r="J516" i="8"/>
  <c r="N516" i="8"/>
  <c r="A516" i="8" s="1"/>
  <c r="O516" i="8"/>
  <c r="B517" i="8"/>
  <c r="C517" i="8"/>
  <c r="D517" i="8"/>
  <c r="H517" i="8"/>
  <c r="J517" i="8" s="1"/>
  <c r="I517" i="8"/>
  <c r="N517" i="8"/>
  <c r="O517" i="8"/>
  <c r="B518" i="8"/>
  <c r="C518" i="8"/>
  <c r="D518" i="8"/>
  <c r="H518" i="8"/>
  <c r="J518" i="8" s="1"/>
  <c r="I518" i="8"/>
  <c r="K518" i="8" s="1"/>
  <c r="N518" i="8"/>
  <c r="A518" i="8" s="1"/>
  <c r="O518" i="8"/>
  <c r="B519" i="8"/>
  <c r="C519" i="8"/>
  <c r="D519" i="8"/>
  <c r="H519" i="8"/>
  <c r="J519" i="8" s="1"/>
  <c r="I519" i="8"/>
  <c r="N519" i="8"/>
  <c r="O519" i="8"/>
  <c r="B520" i="8"/>
  <c r="C520" i="8"/>
  <c r="D520" i="8"/>
  <c r="H520" i="8"/>
  <c r="J520" i="8" s="1"/>
  <c r="I520" i="8"/>
  <c r="M520" i="8" s="1"/>
  <c r="K520" i="8"/>
  <c r="N520" i="8"/>
  <c r="O520" i="8"/>
  <c r="B521" i="8"/>
  <c r="C521" i="8"/>
  <c r="D521" i="8"/>
  <c r="H521" i="8"/>
  <c r="J521" i="8" s="1"/>
  <c r="I521" i="8"/>
  <c r="K521" i="8" s="1"/>
  <c r="N521" i="8"/>
  <c r="O521" i="8"/>
  <c r="B522" i="8"/>
  <c r="C522" i="8"/>
  <c r="D522" i="8"/>
  <c r="H522" i="8"/>
  <c r="J522" i="8" s="1"/>
  <c r="I522" i="8"/>
  <c r="K522" i="8"/>
  <c r="M522" i="8"/>
  <c r="N522" i="8"/>
  <c r="A522" i="8" s="1"/>
  <c r="O522" i="8"/>
  <c r="B523" i="8"/>
  <c r="C523" i="8"/>
  <c r="D523" i="8"/>
  <c r="H523" i="8"/>
  <c r="I523" i="8"/>
  <c r="J523" i="8"/>
  <c r="N523" i="8"/>
  <c r="O523" i="8"/>
  <c r="B524" i="8"/>
  <c r="C524" i="8"/>
  <c r="D524" i="8"/>
  <c r="H524" i="8"/>
  <c r="I524" i="8"/>
  <c r="J524" i="8"/>
  <c r="K524" i="8"/>
  <c r="L524" i="8" s="1"/>
  <c r="M524" i="8"/>
  <c r="N524" i="8"/>
  <c r="O524" i="8"/>
  <c r="B525" i="8"/>
  <c r="C525" i="8"/>
  <c r="D525" i="8"/>
  <c r="H525" i="8"/>
  <c r="J525" i="8" s="1"/>
  <c r="I525" i="8"/>
  <c r="K525" i="8" s="1"/>
  <c r="N525" i="8"/>
  <c r="O525" i="8"/>
  <c r="B526" i="8"/>
  <c r="C526" i="8"/>
  <c r="D526" i="8"/>
  <c r="H526" i="8"/>
  <c r="I526" i="8"/>
  <c r="J526" i="8"/>
  <c r="N526" i="8"/>
  <c r="O526" i="8"/>
  <c r="B527" i="8"/>
  <c r="C527" i="8"/>
  <c r="D527" i="8"/>
  <c r="H527" i="8"/>
  <c r="J527" i="8" s="1"/>
  <c r="I527" i="8"/>
  <c r="K527" i="8" s="1"/>
  <c r="N527" i="8"/>
  <c r="O527" i="8"/>
  <c r="A527" i="8" s="1"/>
  <c r="B528" i="8"/>
  <c r="C528" i="8"/>
  <c r="D528" i="8"/>
  <c r="H528" i="8"/>
  <c r="J528" i="8" s="1"/>
  <c r="I528" i="8"/>
  <c r="N528" i="8"/>
  <c r="O528" i="8"/>
  <c r="B529" i="8"/>
  <c r="C529" i="8"/>
  <c r="D529" i="8"/>
  <c r="H529" i="8"/>
  <c r="J529" i="8" s="1"/>
  <c r="I529" i="8"/>
  <c r="K529" i="8"/>
  <c r="M529" i="8"/>
  <c r="N529" i="8"/>
  <c r="O529" i="8"/>
  <c r="B530" i="8"/>
  <c r="C530" i="8"/>
  <c r="D530" i="8"/>
  <c r="H530" i="8"/>
  <c r="I530" i="8"/>
  <c r="J530" i="8"/>
  <c r="K530" i="8"/>
  <c r="M530" i="8"/>
  <c r="N530" i="8"/>
  <c r="O530" i="8"/>
  <c r="B531" i="8"/>
  <c r="C531" i="8"/>
  <c r="D531" i="8"/>
  <c r="H531" i="8"/>
  <c r="I531" i="8"/>
  <c r="M531" i="8" s="1"/>
  <c r="J531" i="8"/>
  <c r="N531" i="8"/>
  <c r="O531" i="8"/>
  <c r="B532" i="8"/>
  <c r="C532" i="8"/>
  <c r="D532" i="8"/>
  <c r="H532" i="8"/>
  <c r="J532" i="8" s="1"/>
  <c r="I532" i="8"/>
  <c r="N532" i="8"/>
  <c r="O532" i="8"/>
  <c r="B533" i="8"/>
  <c r="C533" i="8"/>
  <c r="D533" i="8"/>
  <c r="H533" i="8"/>
  <c r="J533" i="8" s="1"/>
  <c r="I533" i="8"/>
  <c r="N533" i="8"/>
  <c r="O533" i="8"/>
  <c r="B534" i="8"/>
  <c r="C534" i="8"/>
  <c r="D534" i="8"/>
  <c r="H534" i="8"/>
  <c r="J534" i="8" s="1"/>
  <c r="I534" i="8"/>
  <c r="K534" i="8" s="1"/>
  <c r="N534" i="8"/>
  <c r="O534" i="8"/>
  <c r="B535" i="8"/>
  <c r="C535" i="8"/>
  <c r="D535" i="8"/>
  <c r="H535" i="8"/>
  <c r="J535" i="8" s="1"/>
  <c r="I535" i="8"/>
  <c r="N535" i="8"/>
  <c r="O535" i="8"/>
  <c r="B536" i="8"/>
  <c r="C536" i="8"/>
  <c r="D536" i="8"/>
  <c r="H536" i="8"/>
  <c r="I536" i="8"/>
  <c r="K536" i="8" s="1"/>
  <c r="J536" i="8"/>
  <c r="L536" i="8" s="1"/>
  <c r="M536" i="8"/>
  <c r="N536" i="8"/>
  <c r="O536" i="8"/>
  <c r="B537" i="8"/>
  <c r="C537" i="8"/>
  <c r="D537" i="8"/>
  <c r="H537" i="8"/>
  <c r="J537" i="8" s="1"/>
  <c r="I537" i="8"/>
  <c r="N537" i="8"/>
  <c r="O537" i="8"/>
  <c r="B538" i="8"/>
  <c r="C538" i="8"/>
  <c r="D538" i="8"/>
  <c r="H538" i="8"/>
  <c r="J538" i="8" s="1"/>
  <c r="I538" i="8"/>
  <c r="M538" i="8" s="1"/>
  <c r="K538" i="8"/>
  <c r="N538" i="8"/>
  <c r="O538" i="8"/>
  <c r="B539" i="8"/>
  <c r="C539" i="8"/>
  <c r="D539" i="8"/>
  <c r="H539" i="8"/>
  <c r="J539" i="8" s="1"/>
  <c r="I539" i="8"/>
  <c r="K539" i="8" s="1"/>
  <c r="M539" i="8"/>
  <c r="N539" i="8"/>
  <c r="O539" i="8"/>
  <c r="A539" i="8" s="1"/>
  <c r="A540" i="8"/>
  <c r="B540" i="8"/>
  <c r="C540" i="8"/>
  <c r="D540" i="8"/>
  <c r="H540" i="8"/>
  <c r="I540" i="8"/>
  <c r="M540" i="8" s="1"/>
  <c r="J540" i="8"/>
  <c r="K540" i="8"/>
  <c r="L540" i="8"/>
  <c r="N540" i="8"/>
  <c r="O540" i="8"/>
  <c r="B541" i="8"/>
  <c r="C541" i="8"/>
  <c r="D541" i="8"/>
  <c r="H541" i="8"/>
  <c r="J541" i="8" s="1"/>
  <c r="I541" i="8"/>
  <c r="M541" i="8" s="1"/>
  <c r="K541" i="8"/>
  <c r="N541" i="8"/>
  <c r="O541" i="8"/>
  <c r="B542" i="8"/>
  <c r="C542" i="8"/>
  <c r="D542" i="8"/>
  <c r="H542" i="8"/>
  <c r="J542" i="8" s="1"/>
  <c r="I542" i="8"/>
  <c r="N542" i="8"/>
  <c r="A542" i="8" s="1"/>
  <c r="O542" i="8"/>
  <c r="B543" i="8"/>
  <c r="C543" i="8"/>
  <c r="D543" i="8"/>
  <c r="H543" i="8"/>
  <c r="J543" i="8" s="1"/>
  <c r="I543" i="8"/>
  <c r="N543" i="8"/>
  <c r="O543" i="8"/>
  <c r="A543" i="8" s="1"/>
  <c r="B544" i="8"/>
  <c r="C544" i="8"/>
  <c r="D544" i="8"/>
  <c r="H544" i="8"/>
  <c r="I544" i="8"/>
  <c r="M544" i="8" s="1"/>
  <c r="J544" i="8"/>
  <c r="N544" i="8"/>
  <c r="A544" i="8" s="1"/>
  <c r="O544" i="8"/>
  <c r="B545" i="8"/>
  <c r="C545" i="8"/>
  <c r="D545" i="8"/>
  <c r="H545" i="8"/>
  <c r="J545" i="8" s="1"/>
  <c r="I545" i="8"/>
  <c r="N545" i="8"/>
  <c r="A545" i="8" s="1"/>
  <c r="O545" i="8"/>
  <c r="B546" i="8"/>
  <c r="C546" i="8"/>
  <c r="D546" i="8"/>
  <c r="H546" i="8"/>
  <c r="J546" i="8" s="1"/>
  <c r="I546" i="8"/>
  <c r="M546" i="8" s="1"/>
  <c r="N546" i="8"/>
  <c r="O546" i="8"/>
  <c r="A546" i="8" s="1"/>
  <c r="B547" i="8"/>
  <c r="C547" i="8"/>
  <c r="D547" i="8"/>
  <c r="H547" i="8"/>
  <c r="J547" i="8" s="1"/>
  <c r="L547" i="8" s="1"/>
  <c r="I547" i="8"/>
  <c r="K547" i="8" s="1"/>
  <c r="M547" i="8"/>
  <c r="N547" i="8"/>
  <c r="O547" i="8"/>
  <c r="B548" i="8"/>
  <c r="C548" i="8"/>
  <c r="D548" i="8"/>
  <c r="H548" i="8"/>
  <c r="I548" i="8"/>
  <c r="J548" i="8"/>
  <c r="N548" i="8"/>
  <c r="O548" i="8"/>
  <c r="B549" i="8"/>
  <c r="C549" i="8"/>
  <c r="D549" i="8"/>
  <c r="H549" i="8"/>
  <c r="J549" i="8" s="1"/>
  <c r="I549" i="8"/>
  <c r="K549" i="8"/>
  <c r="L549" i="8" s="1"/>
  <c r="M549" i="8"/>
  <c r="N549" i="8"/>
  <c r="A549" i="8" s="1"/>
  <c r="O549" i="8"/>
  <c r="B550" i="8"/>
  <c r="C550" i="8"/>
  <c r="D550" i="8"/>
  <c r="H550" i="8"/>
  <c r="I550" i="8"/>
  <c r="J550" i="8"/>
  <c r="N550" i="8"/>
  <c r="O550" i="8"/>
  <c r="A551" i="8"/>
  <c r="B551" i="8"/>
  <c r="C551" i="8"/>
  <c r="D551" i="8"/>
  <c r="H551" i="8"/>
  <c r="I551" i="8"/>
  <c r="K551" i="8" s="1"/>
  <c r="L551" i="8" s="1"/>
  <c r="J551" i="8"/>
  <c r="N551" i="8"/>
  <c r="O551" i="8"/>
  <c r="B552" i="8"/>
  <c r="C552" i="8"/>
  <c r="D552" i="8"/>
  <c r="H552" i="8"/>
  <c r="J552" i="8" s="1"/>
  <c r="I552" i="8"/>
  <c r="K552" i="8" s="1"/>
  <c r="N552" i="8"/>
  <c r="O552" i="8"/>
  <c r="B553" i="8"/>
  <c r="C553" i="8"/>
  <c r="D553" i="8"/>
  <c r="H553" i="8"/>
  <c r="J553" i="8" s="1"/>
  <c r="I553" i="8"/>
  <c r="K553" i="8" s="1"/>
  <c r="M553" i="8"/>
  <c r="N553" i="8"/>
  <c r="O553" i="8"/>
  <c r="A553" i="8" s="1"/>
  <c r="B554" i="8"/>
  <c r="C554" i="8"/>
  <c r="D554" i="8"/>
  <c r="H554" i="8"/>
  <c r="J554" i="8" s="1"/>
  <c r="I554" i="8"/>
  <c r="N554" i="8"/>
  <c r="O554" i="8"/>
  <c r="A555" i="8"/>
  <c r="B555" i="8"/>
  <c r="C555" i="8"/>
  <c r="D555" i="8"/>
  <c r="H555" i="8"/>
  <c r="J555" i="8" s="1"/>
  <c r="I555" i="8"/>
  <c r="M555" i="8" s="1"/>
  <c r="N555" i="8"/>
  <c r="O555" i="8"/>
  <c r="B556" i="8"/>
  <c r="C556" i="8"/>
  <c r="D556" i="8"/>
  <c r="H556" i="8"/>
  <c r="J556" i="8" s="1"/>
  <c r="I556" i="8"/>
  <c r="K556" i="8"/>
  <c r="L556" i="8"/>
  <c r="M556" i="8"/>
  <c r="N556" i="8"/>
  <c r="O556" i="8"/>
  <c r="B557" i="8"/>
  <c r="C557" i="8"/>
  <c r="D557" i="8"/>
  <c r="H557" i="8"/>
  <c r="J557" i="8" s="1"/>
  <c r="I557" i="8"/>
  <c r="M557" i="8" s="1"/>
  <c r="N557" i="8"/>
  <c r="A557" i="8" s="1"/>
  <c r="O557" i="8"/>
  <c r="B558" i="8"/>
  <c r="C558" i="8"/>
  <c r="D558" i="8"/>
  <c r="H558" i="8"/>
  <c r="J558" i="8" s="1"/>
  <c r="I558" i="8"/>
  <c r="N558" i="8"/>
  <c r="O558" i="8"/>
  <c r="B559" i="8"/>
  <c r="C559" i="8"/>
  <c r="D559" i="8"/>
  <c r="H559" i="8"/>
  <c r="J559" i="8" s="1"/>
  <c r="I559" i="8"/>
  <c r="M559" i="8" s="1"/>
  <c r="N559" i="8"/>
  <c r="A559" i="8" s="1"/>
  <c r="O559" i="8"/>
  <c r="B560" i="8"/>
  <c r="C560" i="8"/>
  <c r="D560" i="8"/>
  <c r="H560" i="8"/>
  <c r="J560" i="8" s="1"/>
  <c r="I560" i="8"/>
  <c r="N560" i="8"/>
  <c r="O560" i="8"/>
  <c r="B561" i="8"/>
  <c r="C561" i="8"/>
  <c r="D561" i="8"/>
  <c r="H561" i="8"/>
  <c r="J561" i="8" s="1"/>
  <c r="L561" i="8" s="1"/>
  <c r="I561" i="8"/>
  <c r="M561" i="8" s="1"/>
  <c r="K561" i="8"/>
  <c r="N561" i="8"/>
  <c r="O561" i="8"/>
  <c r="A561" i="8" s="1"/>
  <c r="B562" i="8"/>
  <c r="C562" i="8"/>
  <c r="D562" i="8"/>
  <c r="H562" i="8"/>
  <c r="J562" i="8" s="1"/>
  <c r="I562" i="8"/>
  <c r="K562" i="8"/>
  <c r="M562" i="8"/>
  <c r="N562" i="8"/>
  <c r="O562" i="8"/>
  <c r="B563" i="8"/>
  <c r="C563" i="8"/>
  <c r="D563" i="8"/>
  <c r="H563" i="8"/>
  <c r="J563" i="8" s="1"/>
  <c r="I563" i="8"/>
  <c r="M563" i="8" s="1"/>
  <c r="K563" i="8"/>
  <c r="N563" i="8"/>
  <c r="O563" i="8"/>
  <c r="B564" i="8"/>
  <c r="C564" i="8"/>
  <c r="D564" i="8"/>
  <c r="H564" i="8"/>
  <c r="I564" i="8"/>
  <c r="M564" i="8" s="1"/>
  <c r="J564" i="8"/>
  <c r="K564" i="8"/>
  <c r="L564" i="8"/>
  <c r="N564" i="8"/>
  <c r="O564" i="8"/>
  <c r="B565" i="8"/>
  <c r="C565" i="8"/>
  <c r="D565" i="8"/>
  <c r="H565" i="8"/>
  <c r="J565" i="8" s="1"/>
  <c r="I565" i="8"/>
  <c r="M565" i="8" s="1"/>
  <c r="N565" i="8"/>
  <c r="O565" i="8"/>
  <c r="B566" i="8"/>
  <c r="C566" i="8"/>
  <c r="D566" i="8"/>
  <c r="H566" i="8"/>
  <c r="J566" i="8" s="1"/>
  <c r="I566" i="8"/>
  <c r="N566" i="8"/>
  <c r="A566" i="8" s="1"/>
  <c r="O566" i="8"/>
  <c r="B567" i="8"/>
  <c r="C567" i="8"/>
  <c r="D567" i="8"/>
  <c r="H567" i="8"/>
  <c r="J567" i="8" s="1"/>
  <c r="I567" i="8"/>
  <c r="N567" i="8"/>
  <c r="O567" i="8"/>
  <c r="B568" i="8"/>
  <c r="C568" i="8"/>
  <c r="D568" i="8"/>
  <c r="H568" i="8"/>
  <c r="I568" i="8"/>
  <c r="K568" i="8" s="1"/>
  <c r="J568" i="8"/>
  <c r="M568" i="8"/>
  <c r="N568" i="8"/>
  <c r="A568" i="8" s="1"/>
  <c r="O568" i="8"/>
  <c r="B569" i="8"/>
  <c r="C569" i="8"/>
  <c r="D569" i="8"/>
  <c r="H569" i="8"/>
  <c r="J569" i="8" s="1"/>
  <c r="I569" i="8"/>
  <c r="K569" i="8" s="1"/>
  <c r="M569" i="8"/>
  <c r="N569" i="8"/>
  <c r="O569" i="8"/>
  <c r="B570" i="8"/>
  <c r="C570" i="8"/>
  <c r="D570" i="8"/>
  <c r="H570" i="8"/>
  <c r="J570" i="8" s="1"/>
  <c r="I570" i="8"/>
  <c r="K570" i="8"/>
  <c r="M570" i="8"/>
  <c r="N570" i="8"/>
  <c r="A570" i="8" s="1"/>
  <c r="O570" i="8"/>
  <c r="B571" i="8"/>
  <c r="C571" i="8"/>
  <c r="D571" i="8"/>
  <c r="H571" i="8"/>
  <c r="J571" i="8" s="1"/>
  <c r="I571" i="8"/>
  <c r="K571" i="8" s="1"/>
  <c r="L571" i="8" s="1"/>
  <c r="N571" i="8"/>
  <c r="O571" i="8"/>
  <c r="A571" i="8" s="1"/>
  <c r="B572" i="8"/>
  <c r="C572" i="8"/>
  <c r="D572" i="8"/>
  <c r="H572" i="8"/>
  <c r="J572" i="8" s="1"/>
  <c r="I572" i="8"/>
  <c r="M572" i="8" s="1"/>
  <c r="N572" i="8"/>
  <c r="A572" i="8" s="1"/>
  <c r="O572" i="8"/>
  <c r="B573" i="8"/>
  <c r="C573" i="8"/>
  <c r="D573" i="8"/>
  <c r="H573" i="8"/>
  <c r="J573" i="8" s="1"/>
  <c r="I573" i="8"/>
  <c r="M573" i="8" s="1"/>
  <c r="K573" i="8"/>
  <c r="N573" i="8"/>
  <c r="A573" i="8" s="1"/>
  <c r="O573" i="8"/>
  <c r="A574" i="8"/>
  <c r="B574" i="8"/>
  <c r="C574" i="8"/>
  <c r="D574" i="8"/>
  <c r="H574" i="8"/>
  <c r="J574" i="8" s="1"/>
  <c r="L574" i="8" s="1"/>
  <c r="I574" i="8"/>
  <c r="K574" i="8" s="1"/>
  <c r="N574" i="8"/>
  <c r="O574" i="8"/>
  <c r="B575" i="8"/>
  <c r="C575" i="8"/>
  <c r="D575" i="8"/>
  <c r="H575" i="8"/>
  <c r="J575" i="8" s="1"/>
  <c r="I575" i="8"/>
  <c r="N575" i="8"/>
  <c r="O575" i="8"/>
  <c r="B576" i="8"/>
  <c r="C576" i="8"/>
  <c r="D576" i="8"/>
  <c r="H576" i="8"/>
  <c r="I576" i="8"/>
  <c r="M576" i="8" s="1"/>
  <c r="J576" i="8"/>
  <c r="K576" i="8"/>
  <c r="N576" i="8"/>
  <c r="O576" i="8"/>
  <c r="B577" i="8"/>
  <c r="C577" i="8"/>
  <c r="D577" i="8"/>
  <c r="H577" i="8"/>
  <c r="J577" i="8" s="1"/>
  <c r="I577" i="8"/>
  <c r="K577" i="8"/>
  <c r="L577" i="8" s="1"/>
  <c r="M577" i="8"/>
  <c r="N577" i="8"/>
  <c r="O577" i="8"/>
  <c r="B578" i="8"/>
  <c r="C578" i="8"/>
  <c r="D578" i="8"/>
  <c r="H578" i="8"/>
  <c r="J578" i="8" s="1"/>
  <c r="I578" i="8"/>
  <c r="M578" i="8" s="1"/>
  <c r="K578" i="8"/>
  <c r="N578" i="8"/>
  <c r="O578" i="8"/>
  <c r="A578" i="8" s="1"/>
  <c r="B579" i="8"/>
  <c r="C579" i="8"/>
  <c r="D579" i="8"/>
  <c r="H579" i="8"/>
  <c r="I579" i="8"/>
  <c r="K579" i="8" s="1"/>
  <c r="J579" i="8"/>
  <c r="L579" i="8" s="1"/>
  <c r="N579" i="8"/>
  <c r="O579" i="8"/>
  <c r="B580" i="8"/>
  <c r="C580" i="8"/>
  <c r="D580" i="8"/>
  <c r="H580" i="8"/>
  <c r="J580" i="8" s="1"/>
  <c r="L580" i="8" s="1"/>
  <c r="I580" i="8"/>
  <c r="K580" i="8" s="1"/>
  <c r="N580" i="8"/>
  <c r="O580" i="8"/>
  <c r="B581" i="8"/>
  <c r="C581" i="8"/>
  <c r="D581" i="8"/>
  <c r="H581" i="8"/>
  <c r="J581" i="8" s="1"/>
  <c r="I581" i="8"/>
  <c r="N581" i="8"/>
  <c r="O581" i="8"/>
  <c r="B582" i="8"/>
  <c r="C582" i="8"/>
  <c r="D582" i="8"/>
  <c r="H582" i="8"/>
  <c r="J582" i="8" s="1"/>
  <c r="I582" i="8"/>
  <c r="N582" i="8"/>
  <c r="O582" i="8"/>
  <c r="B583" i="8"/>
  <c r="C583" i="8"/>
  <c r="D583" i="8"/>
  <c r="H583" i="8"/>
  <c r="J583" i="8" s="1"/>
  <c r="I583" i="8"/>
  <c r="N583" i="8"/>
  <c r="A583" i="8" s="1"/>
  <c r="O583" i="8"/>
  <c r="B584" i="8"/>
  <c r="C584" i="8"/>
  <c r="D584" i="8"/>
  <c r="H584" i="8"/>
  <c r="J584" i="8" s="1"/>
  <c r="I584" i="8"/>
  <c r="N584" i="8"/>
  <c r="O584" i="8"/>
  <c r="B585" i="8"/>
  <c r="C585" i="8"/>
  <c r="D585" i="8"/>
  <c r="H585" i="8"/>
  <c r="J585" i="8" s="1"/>
  <c r="I585" i="8"/>
  <c r="K585" i="8" s="1"/>
  <c r="M585" i="8"/>
  <c r="N585" i="8"/>
  <c r="O585" i="8"/>
  <c r="A585" i="8" s="1"/>
  <c r="B586" i="8"/>
  <c r="C586" i="8"/>
  <c r="D586" i="8"/>
  <c r="H586" i="8"/>
  <c r="J586" i="8" s="1"/>
  <c r="L586" i="8" s="1"/>
  <c r="I586" i="8"/>
  <c r="K586" i="8" s="1"/>
  <c r="M586" i="8"/>
  <c r="N586" i="8"/>
  <c r="O586" i="8"/>
  <c r="A587" i="8"/>
  <c r="B587" i="8"/>
  <c r="C587" i="8"/>
  <c r="D587" i="8"/>
  <c r="H587" i="8"/>
  <c r="J587" i="8" s="1"/>
  <c r="I587" i="8"/>
  <c r="K587" i="8"/>
  <c r="L587" i="8"/>
  <c r="M587" i="8"/>
  <c r="N587" i="8"/>
  <c r="O587" i="8"/>
  <c r="A588" i="8"/>
  <c r="B588" i="8"/>
  <c r="C588" i="8"/>
  <c r="D588" i="8"/>
  <c r="H588" i="8"/>
  <c r="I588" i="8"/>
  <c r="J588" i="8"/>
  <c r="N588" i="8"/>
  <c r="O588" i="8"/>
  <c r="B589" i="8"/>
  <c r="C589" i="8"/>
  <c r="D589" i="8"/>
  <c r="H589" i="8"/>
  <c r="J589" i="8" s="1"/>
  <c r="I589" i="8"/>
  <c r="M589" i="8" s="1"/>
  <c r="K589" i="8"/>
  <c r="N589" i="8"/>
  <c r="O589" i="8"/>
  <c r="A589" i="8" s="1"/>
  <c r="B590" i="8"/>
  <c r="C590" i="8"/>
  <c r="D590" i="8"/>
  <c r="H590" i="8"/>
  <c r="J590" i="8" s="1"/>
  <c r="L590" i="8" s="1"/>
  <c r="I590" i="8"/>
  <c r="K590" i="8"/>
  <c r="M590" i="8"/>
  <c r="N590" i="8"/>
  <c r="O590" i="8"/>
  <c r="B591" i="8"/>
  <c r="C591" i="8"/>
  <c r="D591" i="8"/>
  <c r="H591" i="8"/>
  <c r="J591" i="8" s="1"/>
  <c r="I591" i="8"/>
  <c r="M591" i="8" s="1"/>
  <c r="K591" i="8"/>
  <c r="L591" i="8"/>
  <c r="N591" i="8"/>
  <c r="O591" i="8"/>
  <c r="B592" i="8"/>
  <c r="C592" i="8"/>
  <c r="D592" i="8"/>
  <c r="H592" i="8"/>
  <c r="I592" i="8"/>
  <c r="M592" i="8" s="1"/>
  <c r="J592" i="8"/>
  <c r="K592" i="8"/>
  <c r="N592" i="8"/>
  <c r="A592" i="8" s="1"/>
  <c r="O592" i="8"/>
  <c r="B593" i="8"/>
  <c r="C593" i="8"/>
  <c r="D593" i="8"/>
  <c r="H593" i="8"/>
  <c r="J593" i="8" s="1"/>
  <c r="I593" i="8"/>
  <c r="N593" i="8"/>
  <c r="A593" i="8" s="1"/>
  <c r="O593" i="8"/>
  <c r="B594" i="8"/>
  <c r="C594" i="8"/>
  <c r="D594" i="8"/>
  <c r="H594" i="8"/>
  <c r="J594" i="8" s="1"/>
  <c r="I594" i="8"/>
  <c r="M594" i="8" s="1"/>
  <c r="N594" i="8"/>
  <c r="O594" i="8"/>
  <c r="A594" i="8" s="1"/>
  <c r="B595" i="8"/>
  <c r="C595" i="8"/>
  <c r="D595" i="8"/>
  <c r="H595" i="8"/>
  <c r="J595" i="8" s="1"/>
  <c r="I595" i="8"/>
  <c r="M595" i="8" s="1"/>
  <c r="N595" i="8"/>
  <c r="O595" i="8"/>
  <c r="B596" i="8"/>
  <c r="C596" i="8"/>
  <c r="D596" i="8"/>
  <c r="H596" i="8"/>
  <c r="I596" i="8"/>
  <c r="K596" i="8" s="1"/>
  <c r="J596" i="8"/>
  <c r="M596" i="8"/>
  <c r="N596" i="8"/>
  <c r="O596" i="8"/>
  <c r="B597" i="8"/>
  <c r="C597" i="8"/>
  <c r="D597" i="8"/>
  <c r="H597" i="8"/>
  <c r="J597" i="8" s="1"/>
  <c r="I597" i="8"/>
  <c r="N597" i="8"/>
  <c r="O597" i="8"/>
  <c r="B598" i="8"/>
  <c r="C598" i="8"/>
  <c r="D598" i="8"/>
  <c r="H598" i="8"/>
  <c r="J598" i="8" s="1"/>
  <c r="I598" i="8"/>
  <c r="K598" i="8"/>
  <c r="M598" i="8"/>
  <c r="N598" i="8"/>
  <c r="A598" i="8" s="1"/>
  <c r="O598" i="8"/>
  <c r="B599" i="8"/>
  <c r="C599" i="8"/>
  <c r="D599" i="8"/>
  <c r="H599" i="8"/>
  <c r="I599" i="8"/>
  <c r="K599" i="8" s="1"/>
  <c r="J599" i="8"/>
  <c r="L599" i="8" s="1"/>
  <c r="N599" i="8"/>
  <c r="O599" i="8"/>
  <c r="A600" i="8"/>
  <c r="B600" i="8"/>
  <c r="C600" i="8"/>
  <c r="D600" i="8"/>
  <c r="H600" i="8"/>
  <c r="J600" i="8" s="1"/>
  <c r="I600" i="8"/>
  <c r="K600" i="8" s="1"/>
  <c r="M600" i="8"/>
  <c r="N600" i="8"/>
  <c r="O600" i="8"/>
  <c r="B601" i="8"/>
  <c r="C601" i="8"/>
  <c r="D601" i="8"/>
  <c r="H601" i="8"/>
  <c r="J601" i="8" s="1"/>
  <c r="I601" i="8"/>
  <c r="K601" i="8" s="1"/>
  <c r="M601" i="8"/>
  <c r="N601" i="8"/>
  <c r="O601" i="8"/>
  <c r="B602" i="8"/>
  <c r="C602" i="8"/>
  <c r="D602" i="8"/>
  <c r="H602" i="8"/>
  <c r="I602" i="8"/>
  <c r="J602" i="8"/>
  <c r="L602" i="8" s="1"/>
  <c r="K602" i="8"/>
  <c r="M602" i="8"/>
  <c r="N602" i="8"/>
  <c r="O602" i="8"/>
  <c r="B603" i="8"/>
  <c r="C603" i="8"/>
  <c r="D603" i="8"/>
  <c r="H603" i="8"/>
  <c r="J603" i="8" s="1"/>
  <c r="I603" i="8"/>
  <c r="N603" i="8"/>
  <c r="O603" i="8"/>
  <c r="A603" i="8" s="1"/>
  <c r="B604" i="8"/>
  <c r="C604" i="8"/>
  <c r="D604" i="8"/>
  <c r="H604" i="8"/>
  <c r="J604" i="8" s="1"/>
  <c r="I604" i="8"/>
  <c r="M604" i="8" s="1"/>
  <c r="N604" i="8"/>
  <c r="A604" i="8" s="1"/>
  <c r="O604" i="8"/>
  <c r="B605" i="8"/>
  <c r="C605" i="8"/>
  <c r="D605" i="8"/>
  <c r="H605" i="8"/>
  <c r="J605" i="8" s="1"/>
  <c r="L605" i="8" s="1"/>
  <c r="I605" i="8"/>
  <c r="K605" i="8"/>
  <c r="M605" i="8"/>
  <c r="N605" i="8"/>
  <c r="O605" i="8"/>
  <c r="A606" i="8"/>
  <c r="B606" i="8"/>
  <c r="C606" i="8"/>
  <c r="D606" i="8"/>
  <c r="H606" i="8"/>
  <c r="J606" i="8" s="1"/>
  <c r="I606" i="8"/>
  <c r="K606" i="8" s="1"/>
  <c r="N606" i="8"/>
  <c r="O606" i="8"/>
  <c r="A607" i="8"/>
  <c r="B607" i="8"/>
  <c r="C607" i="8"/>
  <c r="D607" i="8"/>
  <c r="H607" i="8"/>
  <c r="J607" i="8" s="1"/>
  <c r="I607" i="8"/>
  <c r="M607" i="8" s="1"/>
  <c r="K607" i="8"/>
  <c r="N607" i="8"/>
  <c r="O607" i="8"/>
  <c r="B608" i="8"/>
  <c r="C608" i="8"/>
  <c r="D608" i="8"/>
  <c r="H608" i="8"/>
  <c r="I608" i="8"/>
  <c r="K608" i="8" s="1"/>
  <c r="J608" i="8"/>
  <c r="N608" i="8"/>
  <c r="O608" i="8"/>
  <c r="A608" i="8" s="1"/>
  <c r="B609" i="8"/>
  <c r="C609" i="8"/>
  <c r="D609" i="8"/>
  <c r="H609" i="8"/>
  <c r="J609" i="8" s="1"/>
  <c r="I609" i="8"/>
  <c r="N609" i="8"/>
  <c r="O609" i="8"/>
  <c r="B610" i="8"/>
  <c r="C610" i="8"/>
  <c r="D610" i="8"/>
  <c r="H610" i="8"/>
  <c r="I610" i="8"/>
  <c r="J610" i="8"/>
  <c r="N610" i="8"/>
  <c r="O610" i="8"/>
  <c r="B611" i="8"/>
  <c r="C611" i="8"/>
  <c r="D611" i="8"/>
  <c r="H611" i="8"/>
  <c r="I611" i="8"/>
  <c r="J611" i="8"/>
  <c r="L611" i="8" s="1"/>
  <c r="K611" i="8"/>
  <c r="M611" i="8"/>
  <c r="N611" i="8"/>
  <c r="A611" i="8" s="1"/>
  <c r="O611" i="8"/>
  <c r="B612" i="8"/>
  <c r="C612" i="8"/>
  <c r="D612" i="8"/>
  <c r="H612" i="8"/>
  <c r="J612" i="8" s="1"/>
  <c r="I612" i="8"/>
  <c r="N612" i="8"/>
  <c r="O612" i="8"/>
  <c r="B613" i="8"/>
  <c r="C613" i="8"/>
  <c r="D613" i="8"/>
  <c r="H613" i="8"/>
  <c r="J613" i="8" s="1"/>
  <c r="I613" i="8"/>
  <c r="N613" i="8"/>
  <c r="O613" i="8"/>
  <c r="B614" i="8"/>
  <c r="C614" i="8"/>
  <c r="D614" i="8"/>
  <c r="H614" i="8"/>
  <c r="I614" i="8"/>
  <c r="K614" i="8" s="1"/>
  <c r="J614" i="8"/>
  <c r="N614" i="8"/>
  <c r="O614" i="8"/>
  <c r="B615" i="8"/>
  <c r="C615" i="8"/>
  <c r="D615" i="8"/>
  <c r="H615" i="8"/>
  <c r="I615" i="8"/>
  <c r="J615" i="8"/>
  <c r="N615" i="8"/>
  <c r="O615" i="8"/>
  <c r="A615" i="8" s="1"/>
  <c r="B616" i="8"/>
  <c r="C616" i="8"/>
  <c r="D616" i="8"/>
  <c r="H616" i="8"/>
  <c r="I616" i="8"/>
  <c r="J616" i="8"/>
  <c r="N616" i="8"/>
  <c r="O616" i="8"/>
  <c r="B617" i="8"/>
  <c r="C617" i="8"/>
  <c r="D617" i="8"/>
  <c r="H617" i="8"/>
  <c r="J617" i="8" s="1"/>
  <c r="I617" i="8"/>
  <c r="N617" i="8"/>
  <c r="O617" i="8"/>
  <c r="B618" i="8"/>
  <c r="C618" i="8"/>
  <c r="D618" i="8"/>
  <c r="H618" i="8"/>
  <c r="J618" i="8" s="1"/>
  <c r="I618" i="8"/>
  <c r="N618" i="8"/>
  <c r="O618" i="8"/>
  <c r="B619" i="8"/>
  <c r="C619" i="8"/>
  <c r="D619" i="8"/>
  <c r="H619" i="8"/>
  <c r="J619" i="8" s="1"/>
  <c r="I619" i="8"/>
  <c r="N619" i="8"/>
  <c r="O619" i="8"/>
  <c r="B620" i="8"/>
  <c r="C620" i="8"/>
  <c r="D620" i="8"/>
  <c r="H620" i="8"/>
  <c r="I620" i="8"/>
  <c r="K620" i="8" s="1"/>
  <c r="L620" i="8" s="1"/>
  <c r="J620" i="8"/>
  <c r="M620" i="8"/>
  <c r="N620" i="8"/>
  <c r="A620" i="8" s="1"/>
  <c r="O620" i="8"/>
  <c r="B621" i="8"/>
  <c r="C621" i="8"/>
  <c r="D621" i="8"/>
  <c r="H621" i="8"/>
  <c r="J621" i="8" s="1"/>
  <c r="I621" i="8"/>
  <c r="N621" i="8"/>
  <c r="O621" i="8"/>
  <c r="A621" i="8" s="1"/>
  <c r="B622" i="8"/>
  <c r="C622" i="8"/>
  <c r="D622" i="8"/>
  <c r="H622" i="8"/>
  <c r="J622" i="8" s="1"/>
  <c r="I622" i="8"/>
  <c r="N622" i="8"/>
  <c r="O622" i="8"/>
  <c r="A623" i="8"/>
  <c r="B623" i="8"/>
  <c r="C623" i="8"/>
  <c r="D623" i="8"/>
  <c r="H623" i="8"/>
  <c r="I623" i="8"/>
  <c r="J623" i="8"/>
  <c r="N623" i="8"/>
  <c r="O623" i="8"/>
  <c r="B624" i="8"/>
  <c r="C624" i="8"/>
  <c r="D624" i="8"/>
  <c r="H624" i="8"/>
  <c r="J624" i="8" s="1"/>
  <c r="I624" i="8"/>
  <c r="N624" i="8"/>
  <c r="A624" i="8" s="1"/>
  <c r="O624" i="8"/>
  <c r="B625" i="8"/>
  <c r="C625" i="8"/>
  <c r="D625" i="8"/>
  <c r="H625" i="8"/>
  <c r="J625" i="8" s="1"/>
  <c r="I625" i="8"/>
  <c r="M625" i="8" s="1"/>
  <c r="N625" i="8"/>
  <c r="O625" i="8"/>
  <c r="B626" i="8"/>
  <c r="C626" i="8"/>
  <c r="D626" i="8"/>
  <c r="H626" i="8"/>
  <c r="J626" i="8" s="1"/>
  <c r="I626" i="8"/>
  <c r="N626" i="8"/>
  <c r="A626" i="8" s="1"/>
  <c r="O626" i="8"/>
  <c r="B627" i="8"/>
  <c r="C627" i="8"/>
  <c r="D627" i="8"/>
  <c r="H627" i="8"/>
  <c r="J627" i="8" s="1"/>
  <c r="I627" i="8"/>
  <c r="N627" i="8"/>
  <c r="O627" i="8"/>
  <c r="B628" i="8"/>
  <c r="C628" i="8"/>
  <c r="D628" i="8"/>
  <c r="H628" i="8"/>
  <c r="I628" i="8"/>
  <c r="J628" i="8"/>
  <c r="L628" i="8" s="1"/>
  <c r="K628" i="8"/>
  <c r="M628" i="8"/>
  <c r="N628" i="8"/>
  <c r="O628" i="8"/>
  <c r="B629" i="8"/>
  <c r="C629" i="8"/>
  <c r="D629" i="8"/>
  <c r="H629" i="8"/>
  <c r="J629" i="8" s="1"/>
  <c r="I629" i="8"/>
  <c r="M629" i="8" s="1"/>
  <c r="K629" i="8"/>
  <c r="N629" i="8"/>
  <c r="O629" i="8"/>
  <c r="B630" i="8"/>
  <c r="C630" i="8"/>
  <c r="D630" i="8"/>
  <c r="H630" i="8"/>
  <c r="I630" i="8"/>
  <c r="K630" i="8" s="1"/>
  <c r="J630" i="8"/>
  <c r="N630" i="8"/>
  <c r="O630" i="8"/>
  <c r="A630" i="8" s="1"/>
  <c r="B631" i="8"/>
  <c r="C631" i="8"/>
  <c r="D631" i="8"/>
  <c r="H631" i="8"/>
  <c r="I631" i="8"/>
  <c r="J631" i="8"/>
  <c r="N631" i="8"/>
  <c r="O631" i="8"/>
  <c r="B632" i="8"/>
  <c r="C632" i="8"/>
  <c r="D632" i="8"/>
  <c r="H632" i="8"/>
  <c r="I632" i="8"/>
  <c r="J632" i="8"/>
  <c r="N632" i="8"/>
  <c r="A632" i="8" s="1"/>
  <c r="O632" i="8"/>
  <c r="B633" i="8"/>
  <c r="C633" i="8"/>
  <c r="D633" i="8"/>
  <c r="H633" i="8"/>
  <c r="J633" i="8" s="1"/>
  <c r="I633" i="8"/>
  <c r="K633" i="8" s="1"/>
  <c r="N633" i="8"/>
  <c r="O633" i="8"/>
  <c r="B634" i="8"/>
  <c r="C634" i="8"/>
  <c r="D634" i="8"/>
  <c r="H634" i="8"/>
  <c r="J634" i="8" s="1"/>
  <c r="I634" i="8"/>
  <c r="N634" i="8"/>
  <c r="O634" i="8"/>
  <c r="B635" i="8"/>
  <c r="C635" i="8"/>
  <c r="D635" i="8"/>
  <c r="H635" i="8"/>
  <c r="J635" i="8" s="1"/>
  <c r="I635" i="8"/>
  <c r="N635" i="8"/>
  <c r="O635" i="8"/>
  <c r="B636" i="8"/>
  <c r="C636" i="8"/>
  <c r="D636" i="8"/>
  <c r="H636" i="8"/>
  <c r="J636" i="8" s="1"/>
  <c r="I636" i="8"/>
  <c r="N636" i="8"/>
  <c r="O636" i="8"/>
  <c r="A636" i="8" s="1"/>
  <c r="B637" i="8"/>
  <c r="C637" i="8"/>
  <c r="D637" i="8"/>
  <c r="H637" i="8"/>
  <c r="J637" i="8" s="1"/>
  <c r="I637" i="8"/>
  <c r="K637" i="8"/>
  <c r="M637" i="8"/>
  <c r="N637" i="8"/>
  <c r="A637" i="8" s="1"/>
  <c r="O637" i="8"/>
  <c r="B638" i="8"/>
  <c r="C638" i="8"/>
  <c r="D638" i="8"/>
  <c r="H638" i="8"/>
  <c r="J638" i="8" s="1"/>
  <c r="I638" i="8"/>
  <c r="K638" i="8"/>
  <c r="M638" i="8"/>
  <c r="N638" i="8"/>
  <c r="A638" i="8" s="1"/>
  <c r="O638" i="8"/>
  <c r="B639" i="8"/>
  <c r="C639" i="8"/>
  <c r="D639" i="8"/>
  <c r="H639" i="8"/>
  <c r="J639" i="8" s="1"/>
  <c r="I639" i="8"/>
  <c r="K639" i="8" s="1"/>
  <c r="M639" i="8"/>
  <c r="N639" i="8"/>
  <c r="A639" i="8" s="1"/>
  <c r="O639" i="8"/>
  <c r="B640" i="8"/>
  <c r="C640" i="8"/>
  <c r="D640" i="8"/>
  <c r="H640" i="8"/>
  <c r="I640" i="8"/>
  <c r="K640" i="8" s="1"/>
  <c r="J640" i="8"/>
  <c r="L640" i="8" s="1"/>
  <c r="M640" i="8"/>
  <c r="N640" i="8"/>
  <c r="O640" i="8"/>
  <c r="B641" i="8"/>
  <c r="C641" i="8"/>
  <c r="D641" i="8"/>
  <c r="H641" i="8"/>
  <c r="J641" i="8" s="1"/>
  <c r="I641" i="8"/>
  <c r="M641" i="8" s="1"/>
  <c r="K641" i="8"/>
  <c r="N641" i="8"/>
  <c r="A641" i="8" s="1"/>
  <c r="O641" i="8"/>
  <c r="B642" i="8"/>
  <c r="C642" i="8"/>
  <c r="D642" i="8"/>
  <c r="H642" i="8"/>
  <c r="J642" i="8" s="1"/>
  <c r="I642" i="8"/>
  <c r="M642" i="8" s="1"/>
  <c r="N642" i="8"/>
  <c r="A642" i="8" s="1"/>
  <c r="O642" i="8"/>
  <c r="B643" i="8"/>
  <c r="C643" i="8"/>
  <c r="D643" i="8"/>
  <c r="H643" i="8"/>
  <c r="J643" i="8" s="1"/>
  <c r="I643" i="8"/>
  <c r="N643" i="8"/>
  <c r="O643" i="8"/>
  <c r="B644" i="8"/>
  <c r="C644" i="8"/>
  <c r="D644" i="8"/>
  <c r="H644" i="8"/>
  <c r="J644" i="8" s="1"/>
  <c r="L644" i="8" s="1"/>
  <c r="I644" i="8"/>
  <c r="K644" i="8" s="1"/>
  <c r="M644" i="8"/>
  <c r="N644" i="8"/>
  <c r="O644" i="8"/>
  <c r="B645" i="8"/>
  <c r="C645" i="8"/>
  <c r="D645" i="8"/>
  <c r="H645" i="8"/>
  <c r="J645" i="8" s="1"/>
  <c r="I645" i="8"/>
  <c r="K645" i="8"/>
  <c r="M645" i="8"/>
  <c r="N645" i="8"/>
  <c r="O645" i="8"/>
  <c r="B646" i="8"/>
  <c r="C646" i="8"/>
  <c r="D646" i="8"/>
  <c r="H646" i="8"/>
  <c r="I646" i="8"/>
  <c r="K646" i="8" s="1"/>
  <c r="J646" i="8"/>
  <c r="L646" i="8" s="1"/>
  <c r="M646" i="8"/>
  <c r="N646" i="8"/>
  <c r="O646" i="8"/>
  <c r="B647" i="8"/>
  <c r="C647" i="8"/>
  <c r="D647" i="8"/>
  <c r="H647" i="8"/>
  <c r="J647" i="8" s="1"/>
  <c r="I647" i="8"/>
  <c r="N647" i="8"/>
  <c r="O647" i="8"/>
  <c r="B648" i="8"/>
  <c r="C648" i="8"/>
  <c r="D648" i="8"/>
  <c r="H648" i="8"/>
  <c r="I648" i="8"/>
  <c r="M648" i="8" s="1"/>
  <c r="J648" i="8"/>
  <c r="N648" i="8"/>
  <c r="O648" i="8"/>
  <c r="B649" i="8"/>
  <c r="C649" i="8"/>
  <c r="D649" i="8"/>
  <c r="H649" i="8"/>
  <c r="J649" i="8" s="1"/>
  <c r="L649" i="8" s="1"/>
  <c r="I649" i="8"/>
  <c r="M649" i="8" s="1"/>
  <c r="K649" i="8"/>
  <c r="N649" i="8"/>
  <c r="O649" i="8"/>
  <c r="A649" i="8" s="1"/>
  <c r="B650" i="8"/>
  <c r="C650" i="8"/>
  <c r="D650" i="8"/>
  <c r="H650" i="8"/>
  <c r="J650" i="8" s="1"/>
  <c r="L650" i="8" s="1"/>
  <c r="I650" i="8"/>
  <c r="K650" i="8"/>
  <c r="M650" i="8"/>
  <c r="N650" i="8"/>
  <c r="O650" i="8"/>
  <c r="B651" i="8"/>
  <c r="C651" i="8"/>
  <c r="D651" i="8"/>
  <c r="H651" i="8"/>
  <c r="J651" i="8" s="1"/>
  <c r="I651" i="8"/>
  <c r="K651" i="8"/>
  <c r="M651" i="8"/>
  <c r="N651" i="8"/>
  <c r="A651" i="8" s="1"/>
  <c r="O651" i="8"/>
  <c r="B652" i="8"/>
  <c r="C652" i="8"/>
  <c r="D652" i="8"/>
  <c r="H652" i="8"/>
  <c r="I652" i="8"/>
  <c r="M652" i="8" s="1"/>
  <c r="J652" i="8"/>
  <c r="K652" i="8"/>
  <c r="N652" i="8"/>
  <c r="O652" i="8"/>
  <c r="B653" i="8"/>
  <c r="C653" i="8"/>
  <c r="D653" i="8"/>
  <c r="H653" i="8"/>
  <c r="J653" i="8" s="1"/>
  <c r="I653" i="8"/>
  <c r="N653" i="8"/>
  <c r="A653" i="8" s="1"/>
  <c r="O653" i="8"/>
  <c r="B654" i="8"/>
  <c r="C654" i="8"/>
  <c r="D654" i="8"/>
  <c r="H654" i="8"/>
  <c r="J654" i="8" s="1"/>
  <c r="L654" i="8" s="1"/>
  <c r="I654" i="8"/>
  <c r="K654" i="8"/>
  <c r="M654" i="8"/>
  <c r="N654" i="8"/>
  <c r="A654" i="8" s="1"/>
  <c r="O654" i="8"/>
  <c r="B655" i="8"/>
  <c r="C655" i="8"/>
  <c r="D655" i="8"/>
  <c r="H655" i="8"/>
  <c r="J655" i="8" s="1"/>
  <c r="I655" i="8"/>
  <c r="N655" i="8"/>
  <c r="O655" i="8"/>
  <c r="B656" i="8"/>
  <c r="C656" i="8"/>
  <c r="D656" i="8"/>
  <c r="H656" i="8"/>
  <c r="I656" i="8"/>
  <c r="K656" i="8" s="1"/>
  <c r="J656" i="8"/>
  <c r="L656" i="8"/>
  <c r="M656" i="8"/>
  <c r="N656" i="8"/>
  <c r="O656" i="8"/>
  <c r="B657" i="8"/>
  <c r="C657" i="8"/>
  <c r="D657" i="8"/>
  <c r="H657" i="8"/>
  <c r="J657" i="8" s="1"/>
  <c r="L657" i="8" s="1"/>
  <c r="I657" i="8"/>
  <c r="M657" i="8" s="1"/>
  <c r="K657" i="8"/>
  <c r="N657" i="8"/>
  <c r="A657" i="8" s="1"/>
  <c r="O657" i="8"/>
  <c r="B658" i="8"/>
  <c r="C658" i="8"/>
  <c r="D658" i="8"/>
  <c r="H658" i="8"/>
  <c r="J658" i="8" s="1"/>
  <c r="I658" i="8"/>
  <c r="N658" i="8"/>
  <c r="O658" i="8"/>
  <c r="A659" i="8"/>
  <c r="B659" i="8"/>
  <c r="C659" i="8"/>
  <c r="D659" i="8"/>
  <c r="H659" i="8"/>
  <c r="J659" i="8" s="1"/>
  <c r="I659" i="8"/>
  <c r="N659" i="8"/>
  <c r="O659" i="8"/>
  <c r="B660" i="8"/>
  <c r="C660" i="8"/>
  <c r="D660" i="8"/>
  <c r="H660" i="8"/>
  <c r="I660" i="8"/>
  <c r="M660" i="8" s="1"/>
  <c r="J660" i="8"/>
  <c r="N660" i="8"/>
  <c r="A660" i="8" s="1"/>
  <c r="O660" i="8"/>
  <c r="B661" i="8"/>
  <c r="C661" i="8"/>
  <c r="D661" i="8"/>
  <c r="H661" i="8"/>
  <c r="J661" i="8" s="1"/>
  <c r="I661" i="8"/>
  <c r="N661" i="8"/>
  <c r="O661" i="8"/>
  <c r="B662" i="8"/>
  <c r="C662" i="8"/>
  <c r="D662" i="8"/>
  <c r="H662" i="8"/>
  <c r="J662" i="8" s="1"/>
  <c r="I662" i="8"/>
  <c r="K662" i="8" s="1"/>
  <c r="N662" i="8"/>
  <c r="O662" i="8"/>
  <c r="B663" i="8"/>
  <c r="C663" i="8"/>
  <c r="D663" i="8"/>
  <c r="H663" i="8"/>
  <c r="J663" i="8" s="1"/>
  <c r="L663" i="8" s="1"/>
  <c r="I663" i="8"/>
  <c r="K663" i="8" s="1"/>
  <c r="M663" i="8"/>
  <c r="N663" i="8"/>
  <c r="O663" i="8"/>
  <c r="A663" i="8" s="1"/>
  <c r="B664" i="8"/>
  <c r="C664" i="8"/>
  <c r="D664" i="8"/>
  <c r="H664" i="8"/>
  <c r="I664" i="8"/>
  <c r="J664" i="8"/>
  <c r="N664" i="8"/>
  <c r="A664" i="8" s="1"/>
  <c r="O664" i="8"/>
  <c r="B665" i="8"/>
  <c r="C665" i="8"/>
  <c r="D665" i="8"/>
  <c r="H665" i="8"/>
  <c r="J665" i="8" s="1"/>
  <c r="I665" i="8"/>
  <c r="K665" i="8" s="1"/>
  <c r="N665" i="8"/>
  <c r="O665" i="8"/>
  <c r="B666" i="8"/>
  <c r="C666" i="8"/>
  <c r="D666" i="8"/>
  <c r="H666" i="8"/>
  <c r="J666" i="8" s="1"/>
  <c r="I666" i="8"/>
  <c r="M666" i="8" s="1"/>
  <c r="K666" i="8"/>
  <c r="N666" i="8"/>
  <c r="A666" i="8" s="1"/>
  <c r="O666" i="8"/>
  <c r="B667" i="8"/>
  <c r="C667" i="8"/>
  <c r="D667" i="8"/>
  <c r="H667" i="8"/>
  <c r="J667" i="8" s="1"/>
  <c r="I667" i="8"/>
  <c r="N667" i="8"/>
  <c r="A667" i="8" s="1"/>
  <c r="O667" i="8"/>
  <c r="B668" i="8"/>
  <c r="C668" i="8"/>
  <c r="D668" i="8"/>
  <c r="H668" i="8"/>
  <c r="J668" i="8" s="1"/>
  <c r="I668" i="8"/>
  <c r="N668" i="8"/>
  <c r="O668" i="8"/>
  <c r="B669" i="8"/>
  <c r="C669" i="8"/>
  <c r="D669" i="8"/>
  <c r="H669" i="8"/>
  <c r="J669" i="8" s="1"/>
  <c r="I669" i="8"/>
  <c r="K669" i="8"/>
  <c r="M669" i="8"/>
  <c r="N669" i="8"/>
  <c r="A669" i="8" s="1"/>
  <c r="O669" i="8"/>
  <c r="B670" i="8"/>
  <c r="C670" i="8"/>
  <c r="D670" i="8"/>
  <c r="H670" i="8"/>
  <c r="I670" i="8"/>
  <c r="J670" i="8"/>
  <c r="N670" i="8"/>
  <c r="A670" i="8" s="1"/>
  <c r="O670" i="8"/>
  <c r="B671" i="8"/>
  <c r="C671" i="8"/>
  <c r="D671" i="8"/>
  <c r="H671" i="8"/>
  <c r="J671" i="8" s="1"/>
  <c r="I671" i="8"/>
  <c r="M671" i="8" s="1"/>
  <c r="N671" i="8"/>
  <c r="O671" i="8"/>
  <c r="A671" i="8" s="1"/>
  <c r="B672" i="8"/>
  <c r="C672" i="8"/>
  <c r="D672" i="8"/>
  <c r="H672" i="8"/>
  <c r="J672" i="8" s="1"/>
  <c r="I672" i="8"/>
  <c r="N672" i="8"/>
  <c r="O672" i="8"/>
  <c r="B673" i="8"/>
  <c r="C673" i="8"/>
  <c r="D673" i="8"/>
  <c r="H673" i="8"/>
  <c r="J673" i="8" s="1"/>
  <c r="I673" i="8"/>
  <c r="K673" i="8" s="1"/>
  <c r="L673" i="8" s="1"/>
  <c r="N673" i="8"/>
  <c r="O673" i="8"/>
  <c r="B674" i="8"/>
  <c r="C674" i="8"/>
  <c r="D674" i="8"/>
  <c r="H674" i="8"/>
  <c r="I674" i="8"/>
  <c r="M674" i="8" s="1"/>
  <c r="J674" i="8"/>
  <c r="N674" i="8"/>
  <c r="O674" i="8"/>
  <c r="A675" i="8"/>
  <c r="B675" i="8"/>
  <c r="C675" i="8"/>
  <c r="D675" i="8"/>
  <c r="H675" i="8"/>
  <c r="I675" i="8"/>
  <c r="J675" i="8"/>
  <c r="K675" i="8"/>
  <c r="M675" i="8"/>
  <c r="N675" i="8"/>
  <c r="O675" i="8"/>
  <c r="B676" i="8"/>
  <c r="C676" i="8"/>
  <c r="D676" i="8"/>
  <c r="H676" i="8"/>
  <c r="I676" i="8"/>
  <c r="K676" i="8" s="1"/>
  <c r="J676" i="8"/>
  <c r="L676" i="8" s="1"/>
  <c r="M676" i="8"/>
  <c r="N676" i="8"/>
  <c r="O676" i="8"/>
  <c r="B677" i="8"/>
  <c r="C677" i="8"/>
  <c r="D677" i="8"/>
  <c r="H677" i="8"/>
  <c r="J677" i="8" s="1"/>
  <c r="I677" i="8"/>
  <c r="N677" i="8"/>
  <c r="O677" i="8"/>
  <c r="B678" i="8"/>
  <c r="C678" i="8"/>
  <c r="D678" i="8"/>
  <c r="H678" i="8"/>
  <c r="I678" i="8"/>
  <c r="J678" i="8"/>
  <c r="N678" i="8"/>
  <c r="O678" i="8"/>
  <c r="A679" i="8"/>
  <c r="B679" i="8"/>
  <c r="C679" i="8"/>
  <c r="D679" i="8"/>
  <c r="H679" i="8"/>
  <c r="I679" i="8"/>
  <c r="J679" i="8"/>
  <c r="N679" i="8"/>
  <c r="O679" i="8"/>
  <c r="B680" i="8"/>
  <c r="C680" i="8"/>
  <c r="D680" i="8"/>
  <c r="H680" i="8"/>
  <c r="J680" i="8" s="1"/>
  <c r="I680" i="8"/>
  <c r="N680" i="8"/>
  <c r="O680" i="8"/>
  <c r="B681" i="8"/>
  <c r="C681" i="8"/>
  <c r="D681" i="8"/>
  <c r="H681" i="8"/>
  <c r="J681" i="8" s="1"/>
  <c r="I681" i="8"/>
  <c r="N681" i="8"/>
  <c r="O681" i="8"/>
  <c r="B682" i="8"/>
  <c r="C682" i="8"/>
  <c r="D682" i="8"/>
  <c r="H682" i="8"/>
  <c r="J682" i="8" s="1"/>
  <c r="I682" i="8"/>
  <c r="N682" i="8"/>
  <c r="A682" i="8" s="1"/>
  <c r="O682" i="8"/>
  <c r="B683" i="8"/>
  <c r="C683" i="8"/>
  <c r="D683" i="8"/>
  <c r="H683" i="8"/>
  <c r="J683" i="8" s="1"/>
  <c r="I683" i="8"/>
  <c r="N683" i="8"/>
  <c r="O683" i="8"/>
  <c r="B684" i="8"/>
  <c r="C684" i="8"/>
  <c r="D684" i="8"/>
  <c r="H684" i="8"/>
  <c r="J684" i="8" s="1"/>
  <c r="I684" i="8"/>
  <c r="N684" i="8"/>
  <c r="O684" i="8"/>
  <c r="B685" i="8"/>
  <c r="C685" i="8"/>
  <c r="D685" i="8"/>
  <c r="H685" i="8"/>
  <c r="J685" i="8" s="1"/>
  <c r="I685" i="8"/>
  <c r="N685" i="8"/>
  <c r="O685" i="8"/>
  <c r="B686" i="8"/>
  <c r="C686" i="8"/>
  <c r="D686" i="8"/>
  <c r="H686" i="8"/>
  <c r="J686" i="8" s="1"/>
  <c r="I686" i="8"/>
  <c r="N686" i="8"/>
  <c r="O686" i="8"/>
  <c r="B687" i="8"/>
  <c r="C687" i="8"/>
  <c r="D687" i="8"/>
  <c r="H687" i="8"/>
  <c r="J687" i="8" s="1"/>
  <c r="L687" i="8" s="1"/>
  <c r="I687" i="8"/>
  <c r="K687" i="8"/>
  <c r="M687" i="8"/>
  <c r="N687" i="8"/>
  <c r="O687" i="8"/>
  <c r="B688" i="8"/>
  <c r="C688" i="8"/>
  <c r="D688" i="8"/>
  <c r="H688" i="8"/>
  <c r="I688" i="8"/>
  <c r="M688" i="8" s="1"/>
  <c r="J688" i="8"/>
  <c r="N688" i="8"/>
  <c r="O688" i="8"/>
  <c r="B689" i="8"/>
  <c r="C689" i="8"/>
  <c r="D689" i="8"/>
  <c r="H689" i="8"/>
  <c r="J689" i="8" s="1"/>
  <c r="I689" i="8"/>
  <c r="K689" i="8"/>
  <c r="M689" i="8"/>
  <c r="N689" i="8"/>
  <c r="O689" i="8"/>
  <c r="A690" i="8"/>
  <c r="B690" i="8"/>
  <c r="C690" i="8"/>
  <c r="D690" i="8"/>
  <c r="H690" i="8"/>
  <c r="I690" i="8"/>
  <c r="K690" i="8" s="1"/>
  <c r="J690" i="8"/>
  <c r="M690" i="8"/>
  <c r="N690" i="8"/>
  <c r="O690" i="8"/>
  <c r="B691" i="8"/>
  <c r="C691" i="8"/>
  <c r="D691" i="8"/>
  <c r="H691" i="8"/>
  <c r="I691" i="8"/>
  <c r="J691" i="8"/>
  <c r="N691" i="8"/>
  <c r="O691" i="8"/>
  <c r="A691" i="8" s="1"/>
  <c r="B692" i="8"/>
  <c r="C692" i="8"/>
  <c r="D692" i="8"/>
  <c r="H692" i="8"/>
  <c r="I692" i="8"/>
  <c r="K692" i="8" s="1"/>
  <c r="J692" i="8"/>
  <c r="M692" i="8"/>
  <c r="N692" i="8"/>
  <c r="A692" i="8" s="1"/>
  <c r="O692" i="8"/>
  <c r="B693" i="8"/>
  <c r="C693" i="8"/>
  <c r="D693" i="8"/>
  <c r="H693" i="8"/>
  <c r="J693" i="8" s="1"/>
  <c r="I693" i="8"/>
  <c r="K693" i="8" s="1"/>
  <c r="L693" i="8"/>
  <c r="N693" i="8"/>
  <c r="O693" i="8"/>
  <c r="B694" i="8"/>
  <c r="C694" i="8"/>
  <c r="D694" i="8"/>
  <c r="H694" i="8"/>
  <c r="J694" i="8" s="1"/>
  <c r="I694" i="8"/>
  <c r="M694" i="8" s="1"/>
  <c r="N694" i="8"/>
  <c r="O694" i="8"/>
  <c r="A694" i="8" s="1"/>
  <c r="A695" i="8"/>
  <c r="B695" i="8"/>
  <c r="C695" i="8"/>
  <c r="D695" i="8"/>
  <c r="H695" i="8"/>
  <c r="I695" i="8"/>
  <c r="M695" i="8" s="1"/>
  <c r="J695" i="8"/>
  <c r="K695" i="8"/>
  <c r="L695" i="8" s="1"/>
  <c r="N695" i="8"/>
  <c r="O695" i="8"/>
  <c r="B696" i="8"/>
  <c r="C696" i="8"/>
  <c r="D696" i="8"/>
  <c r="H696" i="8"/>
  <c r="J696" i="8" s="1"/>
  <c r="I696" i="8"/>
  <c r="N696" i="8"/>
  <c r="O696" i="8"/>
  <c r="B697" i="8"/>
  <c r="C697" i="8"/>
  <c r="D697" i="8"/>
  <c r="H697" i="8"/>
  <c r="J697" i="8" s="1"/>
  <c r="I697" i="8"/>
  <c r="K697" i="8"/>
  <c r="M697" i="8"/>
  <c r="N697" i="8"/>
  <c r="A697" i="8" s="1"/>
  <c r="O697" i="8"/>
  <c r="B698" i="8"/>
  <c r="C698" i="8"/>
  <c r="D698" i="8"/>
  <c r="H698" i="8"/>
  <c r="I698" i="8"/>
  <c r="K698" i="8" s="1"/>
  <c r="J698" i="8"/>
  <c r="N698" i="8"/>
  <c r="O698" i="8"/>
  <c r="B699" i="8"/>
  <c r="C699" i="8"/>
  <c r="D699" i="8"/>
  <c r="H699" i="8"/>
  <c r="J699" i="8" s="1"/>
  <c r="I699" i="8"/>
  <c r="K699" i="8"/>
  <c r="M699" i="8"/>
  <c r="N699" i="8"/>
  <c r="A699" i="8" s="1"/>
  <c r="O699" i="8"/>
  <c r="B700" i="8"/>
  <c r="C700" i="8"/>
  <c r="D700" i="8"/>
  <c r="H700" i="8"/>
  <c r="J700" i="8" s="1"/>
  <c r="I700" i="8"/>
  <c r="M700" i="8" s="1"/>
  <c r="K700" i="8"/>
  <c r="N700" i="8"/>
  <c r="A700" i="8" s="1"/>
  <c r="O700" i="8"/>
  <c r="B701" i="8"/>
  <c r="C701" i="8"/>
  <c r="D701" i="8"/>
  <c r="H701" i="8"/>
  <c r="J701" i="8" s="1"/>
  <c r="I701" i="8"/>
  <c r="N701" i="8"/>
  <c r="O701" i="8"/>
  <c r="B702" i="8"/>
  <c r="C702" i="8"/>
  <c r="D702" i="8"/>
  <c r="H702" i="8"/>
  <c r="J702" i="8" s="1"/>
  <c r="L702" i="8" s="1"/>
  <c r="I702" i="8"/>
  <c r="M702" i="8" s="1"/>
  <c r="K702" i="8"/>
  <c r="N702" i="8"/>
  <c r="O702" i="8"/>
  <c r="B703" i="8"/>
  <c r="C703" i="8"/>
  <c r="D703" i="8"/>
  <c r="H703" i="8"/>
  <c r="I703" i="8"/>
  <c r="K703" i="8" s="1"/>
  <c r="J703" i="8"/>
  <c r="M703" i="8"/>
  <c r="N703" i="8"/>
  <c r="A703" i="8" s="1"/>
  <c r="O703" i="8"/>
  <c r="B704" i="8"/>
  <c r="C704" i="8"/>
  <c r="D704" i="8"/>
  <c r="H704" i="8"/>
  <c r="I704" i="8"/>
  <c r="J704" i="8"/>
  <c r="K704" i="8"/>
  <c r="M704" i="8"/>
  <c r="N704" i="8"/>
  <c r="O704" i="8"/>
  <c r="B705" i="8"/>
  <c r="C705" i="8"/>
  <c r="D705" i="8"/>
  <c r="H705" i="8"/>
  <c r="J705" i="8" s="1"/>
  <c r="I705" i="8"/>
  <c r="M705" i="8" s="1"/>
  <c r="N705" i="8"/>
  <c r="O705" i="8"/>
  <c r="A705" i="8" s="1"/>
  <c r="B706" i="8"/>
  <c r="C706" i="8"/>
  <c r="D706" i="8"/>
  <c r="H706" i="8"/>
  <c r="J706" i="8" s="1"/>
  <c r="I706" i="8"/>
  <c r="M706" i="8" s="1"/>
  <c r="K706" i="8"/>
  <c r="N706" i="8"/>
  <c r="O706" i="8"/>
  <c r="B707" i="8"/>
  <c r="C707" i="8"/>
  <c r="D707" i="8"/>
  <c r="H707" i="8"/>
  <c r="J707" i="8" s="1"/>
  <c r="I707" i="8"/>
  <c r="M707" i="8" s="1"/>
  <c r="N707" i="8"/>
  <c r="O707" i="8"/>
  <c r="A707" i="8" s="1"/>
  <c r="B708" i="8"/>
  <c r="C708" i="8"/>
  <c r="D708" i="8"/>
  <c r="H708" i="8"/>
  <c r="J708" i="8" s="1"/>
  <c r="I708" i="8"/>
  <c r="N708" i="8"/>
  <c r="A708" i="8" s="1"/>
  <c r="O708" i="8"/>
  <c r="B709" i="8"/>
  <c r="C709" i="8"/>
  <c r="D709" i="8"/>
  <c r="H709" i="8"/>
  <c r="J709" i="8" s="1"/>
  <c r="I709" i="8"/>
  <c r="M709" i="8" s="1"/>
  <c r="N709" i="8"/>
  <c r="O709" i="8"/>
  <c r="B710" i="8"/>
  <c r="C710" i="8"/>
  <c r="D710" i="8"/>
  <c r="H710" i="8"/>
  <c r="J710" i="8" s="1"/>
  <c r="I710" i="8"/>
  <c r="M710" i="8" s="1"/>
  <c r="N710" i="8"/>
  <c r="A710" i="8" s="1"/>
  <c r="O710" i="8"/>
  <c r="B711" i="8"/>
  <c r="C711" i="8"/>
  <c r="D711" i="8"/>
  <c r="H711" i="8"/>
  <c r="J711" i="8" s="1"/>
  <c r="I711" i="8"/>
  <c r="N711" i="8"/>
  <c r="O711" i="8"/>
  <c r="B712" i="8"/>
  <c r="C712" i="8"/>
  <c r="D712" i="8"/>
  <c r="H712" i="8"/>
  <c r="J712" i="8" s="1"/>
  <c r="I712" i="8"/>
  <c r="N712" i="8"/>
  <c r="O712" i="8"/>
  <c r="B713" i="8"/>
  <c r="C713" i="8"/>
  <c r="D713" i="8"/>
  <c r="H713" i="8"/>
  <c r="J713" i="8" s="1"/>
  <c r="I713" i="8"/>
  <c r="K713" i="8" s="1"/>
  <c r="N713" i="8"/>
  <c r="O713" i="8"/>
  <c r="B714" i="8"/>
  <c r="C714" i="8"/>
  <c r="D714" i="8"/>
  <c r="H714" i="8"/>
  <c r="J714" i="8" s="1"/>
  <c r="I714" i="8"/>
  <c r="K714" i="8"/>
  <c r="M714" i="8"/>
  <c r="N714" i="8"/>
  <c r="A714" i="8" s="1"/>
  <c r="O714" i="8"/>
  <c r="B715" i="8"/>
  <c r="C715" i="8"/>
  <c r="D715" i="8"/>
  <c r="H715" i="8"/>
  <c r="I715" i="8"/>
  <c r="J715" i="8"/>
  <c r="N715" i="8"/>
  <c r="O715" i="8"/>
  <c r="B716" i="8"/>
  <c r="C716" i="8"/>
  <c r="D716" i="8"/>
  <c r="H716" i="8"/>
  <c r="J716" i="8" s="1"/>
  <c r="I716" i="8"/>
  <c r="N716" i="8"/>
  <c r="A716" i="8" s="1"/>
  <c r="O716" i="8"/>
  <c r="B717" i="8"/>
  <c r="C717" i="8"/>
  <c r="D717" i="8"/>
  <c r="H717" i="8"/>
  <c r="J717" i="8" s="1"/>
  <c r="I717" i="8"/>
  <c r="N717" i="8"/>
  <c r="O717" i="8"/>
  <c r="B718" i="8"/>
  <c r="C718" i="8"/>
  <c r="D718" i="8"/>
  <c r="H718" i="8"/>
  <c r="I718" i="8"/>
  <c r="J718" i="8"/>
  <c r="N718" i="8"/>
  <c r="O718" i="8"/>
  <c r="B719" i="8"/>
  <c r="C719" i="8"/>
  <c r="D719" i="8"/>
  <c r="H719" i="8"/>
  <c r="J719" i="8" s="1"/>
  <c r="L719" i="8" s="1"/>
  <c r="I719" i="8"/>
  <c r="K719" i="8" s="1"/>
  <c r="N719" i="8"/>
  <c r="A719" i="8" s="1"/>
  <c r="O719" i="8"/>
  <c r="B720" i="8"/>
  <c r="C720" i="8"/>
  <c r="D720" i="8"/>
  <c r="H720" i="8"/>
  <c r="J720" i="8" s="1"/>
  <c r="I720" i="8"/>
  <c r="M720" i="8" s="1"/>
  <c r="N720" i="8"/>
  <c r="O720" i="8"/>
  <c r="B721" i="8"/>
  <c r="C721" i="8"/>
  <c r="D721" i="8"/>
  <c r="H721" i="8"/>
  <c r="J721" i="8" s="1"/>
  <c r="I721" i="8"/>
  <c r="M721" i="8" s="1"/>
  <c r="N721" i="8"/>
  <c r="O721" i="8"/>
  <c r="B722" i="8"/>
  <c r="C722" i="8"/>
  <c r="D722" i="8"/>
  <c r="H722" i="8"/>
  <c r="J722" i="8" s="1"/>
  <c r="L722" i="8" s="1"/>
  <c r="I722" i="8"/>
  <c r="K722" i="8"/>
  <c r="M722" i="8"/>
  <c r="N722" i="8"/>
  <c r="O722" i="8"/>
  <c r="B723" i="8"/>
  <c r="C723" i="8"/>
  <c r="D723" i="8"/>
  <c r="H723" i="8"/>
  <c r="J723" i="8" s="1"/>
  <c r="L723" i="8" s="1"/>
  <c r="I723" i="8"/>
  <c r="K723" i="8"/>
  <c r="M723" i="8"/>
  <c r="N723" i="8"/>
  <c r="O723" i="8"/>
  <c r="B724" i="8"/>
  <c r="C724" i="8"/>
  <c r="D724" i="8"/>
  <c r="H724" i="8"/>
  <c r="J724" i="8" s="1"/>
  <c r="I724" i="8"/>
  <c r="M724" i="8" s="1"/>
  <c r="N724" i="8"/>
  <c r="O724" i="8"/>
  <c r="B725" i="8"/>
  <c r="C725" i="8"/>
  <c r="D725" i="8"/>
  <c r="H725" i="8"/>
  <c r="J725" i="8" s="1"/>
  <c r="I725" i="8"/>
  <c r="N725" i="8"/>
  <c r="O725" i="8"/>
  <c r="B726" i="8"/>
  <c r="C726" i="8"/>
  <c r="D726" i="8"/>
  <c r="H726" i="8"/>
  <c r="J726" i="8" s="1"/>
  <c r="I726" i="8"/>
  <c r="N726" i="8"/>
  <c r="O726" i="8"/>
  <c r="B727" i="8"/>
  <c r="C727" i="8"/>
  <c r="D727" i="8"/>
  <c r="H727" i="8"/>
  <c r="I727" i="8"/>
  <c r="J727" i="8"/>
  <c r="N727" i="8"/>
  <c r="A727" i="8" s="1"/>
  <c r="O727" i="8"/>
  <c r="B728" i="8"/>
  <c r="C728" i="8"/>
  <c r="D728" i="8"/>
  <c r="H728" i="8"/>
  <c r="J728" i="8" s="1"/>
  <c r="I728" i="8"/>
  <c r="N728" i="8"/>
  <c r="O728" i="8"/>
  <c r="B729" i="8"/>
  <c r="C729" i="8"/>
  <c r="D729" i="8"/>
  <c r="H729" i="8"/>
  <c r="J729" i="8" s="1"/>
  <c r="I729" i="8"/>
  <c r="N729" i="8"/>
  <c r="O729" i="8"/>
  <c r="B730" i="8"/>
  <c r="C730" i="8"/>
  <c r="D730" i="8"/>
  <c r="H730" i="8"/>
  <c r="J730" i="8" s="1"/>
  <c r="I730" i="8"/>
  <c r="N730" i="8"/>
  <c r="O730" i="8"/>
  <c r="B731" i="8"/>
  <c r="C731" i="8"/>
  <c r="D731" i="8"/>
  <c r="H731" i="8"/>
  <c r="I731" i="8"/>
  <c r="K731" i="8" s="1"/>
  <c r="J731" i="8"/>
  <c r="L731" i="8"/>
  <c r="M731" i="8"/>
  <c r="N731" i="8"/>
  <c r="O731" i="8"/>
  <c r="A731" i="8" s="1"/>
  <c r="B732" i="8"/>
  <c r="C732" i="8"/>
  <c r="D732" i="8"/>
  <c r="H732" i="8"/>
  <c r="J732" i="8" s="1"/>
  <c r="I732" i="8"/>
  <c r="M732" i="8" s="1"/>
  <c r="N732" i="8"/>
  <c r="A732" i="8" s="1"/>
  <c r="O732" i="8"/>
  <c r="B733" i="8"/>
  <c r="C733" i="8"/>
  <c r="D733" i="8"/>
  <c r="H733" i="8"/>
  <c r="J733" i="8" s="1"/>
  <c r="I733" i="8"/>
  <c r="M733" i="8" s="1"/>
  <c r="N733" i="8"/>
  <c r="O733" i="8"/>
  <c r="B734" i="8"/>
  <c r="C734" i="8"/>
  <c r="D734" i="8"/>
  <c r="H734" i="8"/>
  <c r="J734" i="8" s="1"/>
  <c r="I734" i="8"/>
  <c r="M734" i="8" s="1"/>
  <c r="N734" i="8"/>
  <c r="A734" i="8" s="1"/>
  <c r="O734" i="8"/>
  <c r="A735" i="8"/>
  <c r="B735" i="8"/>
  <c r="C735" i="8"/>
  <c r="D735" i="8"/>
  <c r="H735" i="8"/>
  <c r="J735" i="8" s="1"/>
  <c r="I735" i="8"/>
  <c r="N735" i="8"/>
  <c r="O735" i="8"/>
  <c r="B736" i="8"/>
  <c r="C736" i="8"/>
  <c r="D736" i="8"/>
  <c r="H736" i="8"/>
  <c r="J736" i="8" s="1"/>
  <c r="L736" i="8" s="1"/>
  <c r="I736" i="8"/>
  <c r="K736" i="8"/>
  <c r="M736" i="8"/>
  <c r="N736" i="8"/>
  <c r="O736" i="8"/>
  <c r="B737" i="8"/>
  <c r="C737" i="8"/>
  <c r="D737" i="8"/>
  <c r="H737" i="8"/>
  <c r="J737" i="8" s="1"/>
  <c r="I737" i="8"/>
  <c r="K737" i="8"/>
  <c r="L737" i="8" s="1"/>
  <c r="M737" i="8"/>
  <c r="N737" i="8"/>
  <c r="O737" i="8"/>
  <c r="B738" i="8"/>
  <c r="C738" i="8"/>
  <c r="D738" i="8"/>
  <c r="H738" i="8"/>
  <c r="J738" i="8" s="1"/>
  <c r="I738" i="8"/>
  <c r="M738" i="8" s="1"/>
  <c r="N738" i="8"/>
  <c r="O738" i="8"/>
  <c r="B739" i="8"/>
  <c r="C739" i="8"/>
  <c r="D739" i="8"/>
  <c r="H739" i="8"/>
  <c r="J739" i="8" s="1"/>
  <c r="L739" i="8" s="1"/>
  <c r="I739" i="8"/>
  <c r="M739" i="8" s="1"/>
  <c r="K739" i="8"/>
  <c r="N739" i="8"/>
  <c r="A739" i="8" s="1"/>
  <c r="O739" i="8"/>
  <c r="B740" i="8"/>
  <c r="C740" i="8"/>
  <c r="D740" i="8"/>
  <c r="H740" i="8"/>
  <c r="I740" i="8"/>
  <c r="J740" i="8"/>
  <c r="N740" i="8"/>
  <c r="O740" i="8"/>
  <c r="B741" i="8"/>
  <c r="C741" i="8"/>
  <c r="D741" i="8"/>
  <c r="H741" i="8"/>
  <c r="J741" i="8" s="1"/>
  <c r="I741" i="8"/>
  <c r="M741" i="8" s="1"/>
  <c r="N741" i="8"/>
  <c r="O741" i="8"/>
  <c r="B742" i="8"/>
  <c r="C742" i="8"/>
  <c r="D742" i="8"/>
  <c r="H742" i="8"/>
  <c r="J742" i="8" s="1"/>
  <c r="I742" i="8"/>
  <c r="K742" i="8"/>
  <c r="M742" i="8"/>
  <c r="N742" i="8"/>
  <c r="A742" i="8" s="1"/>
  <c r="O742" i="8"/>
  <c r="B743" i="8"/>
  <c r="C743" i="8"/>
  <c r="D743" i="8"/>
  <c r="H743" i="8"/>
  <c r="I743" i="8"/>
  <c r="M743" i="8" s="1"/>
  <c r="J743" i="8"/>
  <c r="K743" i="8"/>
  <c r="N743" i="8"/>
  <c r="A743" i="8" s="1"/>
  <c r="O743" i="8"/>
  <c r="B744" i="8"/>
  <c r="C744" i="8"/>
  <c r="D744" i="8"/>
  <c r="H744" i="8"/>
  <c r="J744" i="8" s="1"/>
  <c r="L744" i="8" s="1"/>
  <c r="I744" i="8"/>
  <c r="K744" i="8"/>
  <c r="M744" i="8"/>
  <c r="N744" i="8"/>
  <c r="O744" i="8"/>
  <c r="B745" i="8"/>
  <c r="C745" i="8"/>
  <c r="D745" i="8"/>
  <c r="H745" i="8"/>
  <c r="J745" i="8" s="1"/>
  <c r="I745" i="8"/>
  <c r="M745" i="8" s="1"/>
  <c r="K745" i="8"/>
  <c r="N745" i="8"/>
  <c r="O745" i="8"/>
  <c r="B746" i="8"/>
  <c r="C746" i="8"/>
  <c r="D746" i="8"/>
  <c r="H746" i="8"/>
  <c r="J746" i="8" s="1"/>
  <c r="I746" i="8"/>
  <c r="N746" i="8"/>
  <c r="O746" i="8"/>
  <c r="B747" i="8"/>
  <c r="C747" i="8"/>
  <c r="D747" i="8"/>
  <c r="H747" i="8"/>
  <c r="I747" i="8"/>
  <c r="K747" i="8" s="1"/>
  <c r="J747" i="8"/>
  <c r="N747" i="8"/>
  <c r="O747" i="8"/>
  <c r="B748" i="8"/>
  <c r="C748" i="8"/>
  <c r="D748" i="8"/>
  <c r="H748" i="8"/>
  <c r="I748" i="8"/>
  <c r="M748" i="8" s="1"/>
  <c r="J748" i="8"/>
  <c r="L748" i="8" s="1"/>
  <c r="K748" i="8"/>
  <c r="N748" i="8"/>
  <c r="A748" i="8" s="1"/>
  <c r="O748" i="8"/>
  <c r="B749" i="8"/>
  <c r="C749" i="8"/>
  <c r="D749" i="8"/>
  <c r="H749" i="8"/>
  <c r="J749" i="8" s="1"/>
  <c r="I749" i="8"/>
  <c r="K749" i="8" s="1"/>
  <c r="N749" i="8"/>
  <c r="O749" i="8"/>
  <c r="B750" i="8"/>
  <c r="C750" i="8"/>
  <c r="D750" i="8"/>
  <c r="H750" i="8"/>
  <c r="I750" i="8"/>
  <c r="M750" i="8" s="1"/>
  <c r="J750" i="8"/>
  <c r="K750" i="8"/>
  <c r="N750" i="8"/>
  <c r="A750" i="8" s="1"/>
  <c r="O750" i="8"/>
  <c r="B751" i="8"/>
  <c r="C751" i="8"/>
  <c r="D751" i="8"/>
  <c r="H751" i="8"/>
  <c r="J751" i="8" s="1"/>
  <c r="I751" i="8"/>
  <c r="N751" i="8"/>
  <c r="O751" i="8"/>
  <c r="B752" i="8"/>
  <c r="C752" i="8"/>
  <c r="D752" i="8"/>
  <c r="H752" i="8"/>
  <c r="I752" i="8"/>
  <c r="M752" i="8" s="1"/>
  <c r="J752" i="8"/>
  <c r="K752" i="8"/>
  <c r="L752" i="8" s="1"/>
  <c r="N752" i="8"/>
  <c r="O752" i="8"/>
  <c r="B753" i="8"/>
  <c r="C753" i="8"/>
  <c r="D753" i="8"/>
  <c r="H753" i="8"/>
  <c r="J753" i="8" s="1"/>
  <c r="I753" i="8"/>
  <c r="K753" i="8"/>
  <c r="L753" i="8" s="1"/>
  <c r="M753" i="8"/>
  <c r="N753" i="8"/>
  <c r="O753" i="8"/>
  <c r="B754" i="8"/>
  <c r="C754" i="8"/>
  <c r="D754" i="8"/>
  <c r="H754" i="8"/>
  <c r="J754" i="8" s="1"/>
  <c r="I754" i="8"/>
  <c r="N754" i="8"/>
  <c r="A754" i="8" s="1"/>
  <c r="O754" i="8"/>
  <c r="B755" i="8"/>
  <c r="C755" i="8"/>
  <c r="D755" i="8"/>
  <c r="H755" i="8"/>
  <c r="J755" i="8" s="1"/>
  <c r="I755" i="8"/>
  <c r="K755" i="8" s="1"/>
  <c r="N755" i="8"/>
  <c r="O755" i="8"/>
  <c r="A756" i="8"/>
  <c r="B756" i="8"/>
  <c r="C756" i="8"/>
  <c r="D756" i="8"/>
  <c r="H756" i="8"/>
  <c r="I756" i="8"/>
  <c r="J756" i="8"/>
  <c r="K756" i="8"/>
  <c r="M756" i="8"/>
  <c r="N756" i="8"/>
  <c r="O756" i="8"/>
  <c r="B757" i="8"/>
  <c r="C757" i="8"/>
  <c r="D757" i="8"/>
  <c r="H757" i="8"/>
  <c r="J757" i="8" s="1"/>
  <c r="I757" i="8"/>
  <c r="M757" i="8" s="1"/>
  <c r="N757" i="8"/>
  <c r="O757" i="8"/>
  <c r="B758" i="8"/>
  <c r="C758" i="8"/>
  <c r="D758" i="8"/>
  <c r="H758" i="8"/>
  <c r="J758" i="8" s="1"/>
  <c r="I758" i="8"/>
  <c r="M758" i="8" s="1"/>
  <c r="N758" i="8"/>
  <c r="O758" i="8"/>
  <c r="B759" i="8"/>
  <c r="C759" i="8"/>
  <c r="D759" i="8"/>
  <c r="H759" i="8"/>
  <c r="J759" i="8" s="1"/>
  <c r="I759" i="8"/>
  <c r="N759" i="8"/>
  <c r="O759" i="8"/>
  <c r="B760" i="8"/>
  <c r="C760" i="8"/>
  <c r="D760" i="8"/>
  <c r="H760" i="8"/>
  <c r="J760" i="8" s="1"/>
  <c r="I760" i="8"/>
  <c r="N760" i="8"/>
  <c r="O760" i="8"/>
  <c r="B761" i="8"/>
  <c r="C761" i="8"/>
  <c r="D761" i="8"/>
  <c r="H761" i="8"/>
  <c r="J761" i="8" s="1"/>
  <c r="L761" i="8" s="1"/>
  <c r="I761" i="8"/>
  <c r="M761" i="8" s="1"/>
  <c r="K761" i="8"/>
  <c r="N761" i="8"/>
  <c r="O761" i="8"/>
  <c r="B762" i="8"/>
  <c r="C762" i="8"/>
  <c r="D762" i="8"/>
  <c r="H762" i="8"/>
  <c r="J762" i="8" s="1"/>
  <c r="I762" i="8"/>
  <c r="N762" i="8"/>
  <c r="O762" i="8"/>
  <c r="B763" i="8"/>
  <c r="C763" i="8"/>
  <c r="D763" i="8"/>
  <c r="H763" i="8"/>
  <c r="J763" i="8" s="1"/>
  <c r="I763" i="8"/>
  <c r="K763" i="8"/>
  <c r="M763" i="8"/>
  <c r="N763" i="8"/>
  <c r="O763" i="8"/>
  <c r="B764" i="8"/>
  <c r="C764" i="8"/>
  <c r="D764" i="8"/>
  <c r="H764" i="8"/>
  <c r="I764" i="8"/>
  <c r="K764" i="8" s="1"/>
  <c r="J764" i="8"/>
  <c r="N764" i="8"/>
  <c r="O764" i="8"/>
  <c r="A764" i="8" s="1"/>
  <c r="B765" i="8"/>
  <c r="C765" i="8"/>
  <c r="D765" i="8"/>
  <c r="H765" i="8"/>
  <c r="J765" i="8" s="1"/>
  <c r="I765" i="8"/>
  <c r="M765" i="8" s="1"/>
  <c r="N765" i="8"/>
  <c r="O765" i="8"/>
  <c r="B766" i="8"/>
  <c r="C766" i="8"/>
  <c r="D766" i="8"/>
  <c r="H766" i="8"/>
  <c r="J766" i="8" s="1"/>
  <c r="I766" i="8"/>
  <c r="N766" i="8"/>
  <c r="O766" i="8"/>
  <c r="B767" i="8"/>
  <c r="C767" i="8"/>
  <c r="D767" i="8"/>
  <c r="H767" i="8"/>
  <c r="I767" i="8"/>
  <c r="K767" i="8" s="1"/>
  <c r="L767" i="8" s="1"/>
  <c r="J767" i="8"/>
  <c r="M767" i="8"/>
  <c r="N767" i="8"/>
  <c r="O767" i="8"/>
  <c r="B768" i="8"/>
  <c r="C768" i="8"/>
  <c r="D768" i="8"/>
  <c r="H768" i="8"/>
  <c r="I768" i="8"/>
  <c r="M768" i="8" s="1"/>
  <c r="J768" i="8"/>
  <c r="K768" i="8"/>
  <c r="N768" i="8"/>
  <c r="A768" i="8" s="1"/>
  <c r="O768" i="8"/>
  <c r="B769" i="8"/>
  <c r="C769" i="8"/>
  <c r="D769" i="8"/>
  <c r="H769" i="8"/>
  <c r="J769" i="8" s="1"/>
  <c r="I769" i="8"/>
  <c r="N769" i="8"/>
  <c r="O769" i="8"/>
  <c r="B770" i="8"/>
  <c r="C770" i="8"/>
  <c r="D770" i="8"/>
  <c r="H770" i="8"/>
  <c r="I770" i="8"/>
  <c r="J770" i="8"/>
  <c r="K770" i="8"/>
  <c r="M770" i="8"/>
  <c r="N770" i="8"/>
  <c r="O770" i="8"/>
  <c r="B771" i="8"/>
  <c r="C771" i="8"/>
  <c r="D771" i="8"/>
  <c r="H771" i="8"/>
  <c r="J771" i="8" s="1"/>
  <c r="I771" i="8"/>
  <c r="N771" i="8"/>
  <c r="A771" i="8" s="1"/>
  <c r="O771" i="8"/>
  <c r="B772" i="8"/>
  <c r="C772" i="8"/>
  <c r="D772" i="8"/>
  <c r="H772" i="8"/>
  <c r="J772" i="8" s="1"/>
  <c r="I772" i="8"/>
  <c r="N772" i="8"/>
  <c r="O772" i="8"/>
  <c r="B773" i="8"/>
  <c r="C773" i="8"/>
  <c r="D773" i="8"/>
  <c r="H773" i="8"/>
  <c r="J773" i="8" s="1"/>
  <c r="L773" i="8" s="1"/>
  <c r="I773" i="8"/>
  <c r="K773" i="8"/>
  <c r="M773" i="8"/>
  <c r="N773" i="8"/>
  <c r="O773" i="8"/>
  <c r="A774" i="8"/>
  <c r="B774" i="8"/>
  <c r="C774" i="8"/>
  <c r="D774" i="8"/>
  <c r="H774" i="8"/>
  <c r="I774" i="8"/>
  <c r="J774" i="8"/>
  <c r="L774" i="8" s="1"/>
  <c r="K774" i="8"/>
  <c r="M774" i="8"/>
  <c r="N774" i="8"/>
  <c r="O774" i="8"/>
  <c r="B775" i="8"/>
  <c r="C775" i="8"/>
  <c r="D775" i="8"/>
  <c r="H775" i="8"/>
  <c r="J775" i="8" s="1"/>
  <c r="I775" i="8"/>
  <c r="K775" i="8"/>
  <c r="M775" i="8"/>
  <c r="N775" i="8"/>
  <c r="O775" i="8"/>
  <c r="B776" i="8"/>
  <c r="C776" i="8"/>
  <c r="D776" i="8"/>
  <c r="H776" i="8"/>
  <c r="J776" i="8" s="1"/>
  <c r="I776" i="8"/>
  <c r="N776" i="8"/>
  <c r="A776" i="8" s="1"/>
  <c r="O776" i="8"/>
  <c r="B777" i="8"/>
  <c r="C777" i="8"/>
  <c r="D777" i="8"/>
  <c r="H777" i="8"/>
  <c r="J777" i="8" s="1"/>
  <c r="I777" i="8"/>
  <c r="M777" i="8" s="1"/>
  <c r="N777" i="8"/>
  <c r="O777" i="8"/>
  <c r="A777" i="8" s="1"/>
  <c r="B778" i="8"/>
  <c r="C778" i="8"/>
  <c r="D778" i="8"/>
  <c r="H778" i="8"/>
  <c r="J778" i="8" s="1"/>
  <c r="I778" i="8"/>
  <c r="M778" i="8" s="1"/>
  <c r="N778" i="8"/>
  <c r="O778" i="8"/>
  <c r="B779" i="8"/>
  <c r="C779" i="8"/>
  <c r="D779" i="8"/>
  <c r="H779" i="8"/>
  <c r="J779" i="8" s="1"/>
  <c r="L779" i="8" s="1"/>
  <c r="I779" i="8"/>
  <c r="K779" i="8" s="1"/>
  <c r="M779" i="8"/>
  <c r="N779" i="8"/>
  <c r="A779" i="8" s="1"/>
  <c r="O779" i="8"/>
  <c r="B780" i="8"/>
  <c r="C780" i="8"/>
  <c r="D780" i="8"/>
  <c r="H780" i="8"/>
  <c r="I780" i="8"/>
  <c r="J780" i="8"/>
  <c r="N780" i="8"/>
  <c r="O780" i="8"/>
  <c r="B781" i="8"/>
  <c r="C781" i="8"/>
  <c r="D781" i="8"/>
  <c r="H781" i="8"/>
  <c r="I781" i="8"/>
  <c r="M781" i="8" s="1"/>
  <c r="J781" i="8"/>
  <c r="K781" i="8"/>
  <c r="N781" i="8"/>
  <c r="O781" i="8"/>
  <c r="B782" i="8"/>
  <c r="C782" i="8"/>
  <c r="D782" i="8"/>
  <c r="H782" i="8"/>
  <c r="I782" i="8"/>
  <c r="M782" i="8" s="1"/>
  <c r="J782" i="8"/>
  <c r="N782" i="8"/>
  <c r="A782" i="8" s="1"/>
  <c r="O782" i="8"/>
  <c r="B783" i="8"/>
  <c r="C783" i="8"/>
  <c r="D783" i="8"/>
  <c r="H783" i="8"/>
  <c r="J783" i="8" s="1"/>
  <c r="I783" i="8"/>
  <c r="N783" i="8"/>
  <c r="O783" i="8"/>
  <c r="B784" i="8"/>
  <c r="C784" i="8"/>
  <c r="D784" i="8"/>
  <c r="H784" i="8"/>
  <c r="I784" i="8"/>
  <c r="J784" i="8"/>
  <c r="N784" i="8"/>
  <c r="O784" i="8"/>
  <c r="B785" i="8"/>
  <c r="C785" i="8"/>
  <c r="D785" i="8"/>
  <c r="H785" i="8"/>
  <c r="I785" i="8"/>
  <c r="M785" i="8" s="1"/>
  <c r="J785" i="8"/>
  <c r="N785" i="8"/>
  <c r="O785" i="8"/>
  <c r="B786" i="8"/>
  <c r="C786" i="8"/>
  <c r="D786" i="8"/>
  <c r="H786" i="8"/>
  <c r="J786" i="8" s="1"/>
  <c r="I786" i="8"/>
  <c r="M786" i="8" s="1"/>
  <c r="K786" i="8"/>
  <c r="N786" i="8"/>
  <c r="O786" i="8"/>
  <c r="A786" i="8" s="1"/>
  <c r="B787" i="8"/>
  <c r="C787" i="8"/>
  <c r="D787" i="8"/>
  <c r="H787" i="8"/>
  <c r="I787" i="8"/>
  <c r="J787" i="8"/>
  <c r="K787" i="8"/>
  <c r="M787" i="8"/>
  <c r="N787" i="8"/>
  <c r="O787" i="8"/>
  <c r="B788" i="8"/>
  <c r="C788" i="8"/>
  <c r="D788" i="8"/>
  <c r="H788" i="8"/>
  <c r="I788" i="8"/>
  <c r="J788" i="8"/>
  <c r="N788" i="8"/>
  <c r="O788" i="8"/>
  <c r="B789" i="8"/>
  <c r="C789" i="8"/>
  <c r="D789" i="8"/>
  <c r="H789" i="8"/>
  <c r="I789" i="8"/>
  <c r="M789" i="8" s="1"/>
  <c r="J789" i="8"/>
  <c r="N789" i="8"/>
  <c r="O789" i="8"/>
  <c r="B790" i="8"/>
  <c r="C790" i="8"/>
  <c r="D790" i="8"/>
  <c r="H790" i="8"/>
  <c r="J790" i="8" s="1"/>
  <c r="I790" i="8"/>
  <c r="N790" i="8"/>
  <c r="A790" i="8" s="1"/>
  <c r="O790" i="8"/>
  <c r="B791" i="8"/>
  <c r="C791" i="8"/>
  <c r="D791" i="8"/>
  <c r="H791" i="8"/>
  <c r="J791" i="8" s="1"/>
  <c r="I791" i="8"/>
  <c r="N791" i="8"/>
  <c r="O791" i="8"/>
  <c r="B792" i="8"/>
  <c r="C792" i="8"/>
  <c r="D792" i="8"/>
  <c r="H792" i="8"/>
  <c r="I792" i="8"/>
  <c r="J792" i="8"/>
  <c r="N792" i="8"/>
  <c r="O792" i="8"/>
  <c r="B793" i="8"/>
  <c r="C793" i="8"/>
  <c r="D793" i="8"/>
  <c r="H793" i="8"/>
  <c r="I793" i="8"/>
  <c r="M793" i="8" s="1"/>
  <c r="J793" i="8"/>
  <c r="N793" i="8"/>
  <c r="O793" i="8"/>
  <c r="B794" i="8"/>
  <c r="C794" i="8"/>
  <c r="D794" i="8"/>
  <c r="H794" i="8"/>
  <c r="J794" i="8" s="1"/>
  <c r="I794" i="8"/>
  <c r="M794" i="8" s="1"/>
  <c r="K794" i="8"/>
  <c r="N794" i="8"/>
  <c r="O794" i="8"/>
  <c r="A794" i="8" s="1"/>
  <c r="B795" i="8"/>
  <c r="C795" i="8"/>
  <c r="D795" i="8"/>
  <c r="H795" i="8"/>
  <c r="I795" i="8"/>
  <c r="J795" i="8"/>
  <c r="K795" i="8"/>
  <c r="M795" i="8"/>
  <c r="N795" i="8"/>
  <c r="O795" i="8"/>
  <c r="B796" i="8"/>
  <c r="C796" i="8"/>
  <c r="D796" i="8"/>
  <c r="H796" i="8"/>
  <c r="J796" i="8" s="1"/>
  <c r="I796" i="8"/>
  <c r="N796" i="8"/>
  <c r="O796" i="8"/>
  <c r="B797" i="8"/>
  <c r="C797" i="8"/>
  <c r="D797" i="8"/>
  <c r="H797" i="8"/>
  <c r="J797" i="8" s="1"/>
  <c r="I797" i="8"/>
  <c r="M797" i="8" s="1"/>
  <c r="N797" i="8"/>
  <c r="O797" i="8"/>
  <c r="B798" i="8"/>
  <c r="C798" i="8"/>
  <c r="D798" i="8"/>
  <c r="H798" i="8"/>
  <c r="J798" i="8" s="1"/>
  <c r="I798" i="8"/>
  <c r="N798" i="8"/>
  <c r="A798" i="8" s="1"/>
  <c r="O798" i="8"/>
  <c r="B799" i="8"/>
  <c r="C799" i="8"/>
  <c r="D799" i="8"/>
  <c r="H799" i="8"/>
  <c r="J799" i="8" s="1"/>
  <c r="I799" i="8"/>
  <c r="N799" i="8"/>
  <c r="O799" i="8"/>
  <c r="B800" i="8"/>
  <c r="C800" i="8"/>
  <c r="D800" i="8"/>
  <c r="H800" i="8"/>
  <c r="I800" i="8"/>
  <c r="J800" i="8"/>
  <c r="N800" i="8"/>
  <c r="O800" i="8"/>
  <c r="B801" i="8"/>
  <c r="C801" i="8"/>
  <c r="D801" i="8"/>
  <c r="H801" i="8"/>
  <c r="I801" i="8"/>
  <c r="M801" i="8" s="1"/>
  <c r="J801" i="8"/>
  <c r="N801" i="8"/>
  <c r="O801" i="8"/>
  <c r="B802" i="8"/>
  <c r="C802" i="8"/>
  <c r="D802" i="8"/>
  <c r="H802" i="8"/>
  <c r="J802" i="8" s="1"/>
  <c r="I802" i="8"/>
  <c r="M802" i="8" s="1"/>
  <c r="K802" i="8"/>
  <c r="N802" i="8"/>
  <c r="O802" i="8"/>
  <c r="A802" i="8" s="1"/>
  <c r="B803" i="8"/>
  <c r="C803" i="8"/>
  <c r="D803" i="8"/>
  <c r="H803" i="8"/>
  <c r="I803" i="8"/>
  <c r="J803" i="8"/>
  <c r="K803" i="8"/>
  <c r="M803" i="8"/>
  <c r="N803" i="8"/>
  <c r="O803" i="8"/>
  <c r="B804" i="8"/>
  <c r="C804" i="8"/>
  <c r="D804" i="8"/>
  <c r="H804" i="8"/>
  <c r="I804" i="8"/>
  <c r="J804" i="8"/>
  <c r="N804" i="8"/>
  <c r="O804" i="8"/>
  <c r="B805" i="8"/>
  <c r="C805" i="8"/>
  <c r="D805" i="8"/>
  <c r="H805" i="8"/>
  <c r="I805" i="8"/>
  <c r="M805" i="8" s="1"/>
  <c r="J805" i="8"/>
  <c r="K805" i="8"/>
  <c r="N805" i="8"/>
  <c r="O805" i="8"/>
  <c r="B806" i="8"/>
  <c r="C806" i="8"/>
  <c r="D806" i="8"/>
  <c r="H806" i="8"/>
  <c r="J806" i="8" s="1"/>
  <c r="I806" i="8"/>
  <c r="N806" i="8"/>
  <c r="A806" i="8" s="1"/>
  <c r="O806" i="8"/>
  <c r="B807" i="8"/>
  <c r="C807" i="8"/>
  <c r="D807" i="8"/>
  <c r="H807" i="8"/>
  <c r="I807" i="8"/>
  <c r="K807" i="8" s="1"/>
  <c r="J807" i="8"/>
  <c r="M807" i="8"/>
  <c r="N807" i="8"/>
  <c r="O807" i="8"/>
  <c r="B808" i="8"/>
  <c r="C808" i="8"/>
  <c r="D808" i="8"/>
  <c r="H808" i="8"/>
  <c r="I808" i="8"/>
  <c r="K808" i="8" s="1"/>
  <c r="J808" i="8"/>
  <c r="L808" i="8" s="1"/>
  <c r="N808" i="8"/>
  <c r="O808" i="8"/>
  <c r="B809" i="8"/>
  <c r="C809" i="8"/>
  <c r="D809" i="8"/>
  <c r="H809" i="8"/>
  <c r="J809" i="8" s="1"/>
  <c r="I809" i="8"/>
  <c r="M809" i="8" s="1"/>
  <c r="N809" i="8"/>
  <c r="A809" i="8" s="1"/>
  <c r="O809" i="8"/>
  <c r="B810" i="8"/>
  <c r="C810" i="8"/>
  <c r="D810" i="8"/>
  <c r="H810" i="8"/>
  <c r="J810" i="8" s="1"/>
  <c r="I810" i="8"/>
  <c r="M810" i="8" s="1"/>
  <c r="N810" i="8"/>
  <c r="A810" i="8" s="1"/>
  <c r="O810" i="8"/>
  <c r="B811" i="8"/>
  <c r="C811" i="8"/>
  <c r="D811" i="8"/>
  <c r="H811" i="8"/>
  <c r="J811" i="8" s="1"/>
  <c r="I811" i="8"/>
  <c r="N811" i="8"/>
  <c r="O811" i="8"/>
  <c r="B812" i="8"/>
  <c r="C812" i="8"/>
  <c r="D812" i="8"/>
  <c r="H812" i="8"/>
  <c r="J812" i="8" s="1"/>
  <c r="L812" i="8" s="1"/>
  <c r="I812" i="8"/>
  <c r="K812" i="8" s="1"/>
  <c r="M812" i="8"/>
  <c r="N812" i="8"/>
  <c r="O812" i="8"/>
  <c r="B813" i="8"/>
  <c r="C813" i="8"/>
  <c r="D813" i="8"/>
  <c r="H813" i="8"/>
  <c r="I813" i="8"/>
  <c r="M813" i="8" s="1"/>
  <c r="J813" i="8"/>
  <c r="K813" i="8"/>
  <c r="N813" i="8"/>
  <c r="A813" i="8" s="1"/>
  <c r="O813" i="8"/>
  <c r="B814" i="8"/>
  <c r="C814" i="8"/>
  <c r="D814" i="8"/>
  <c r="H814" i="8"/>
  <c r="I814" i="8"/>
  <c r="M814" i="8" s="1"/>
  <c r="J814" i="8"/>
  <c r="K814" i="8"/>
  <c r="N814" i="8"/>
  <c r="A814" i="8" s="1"/>
  <c r="O814" i="8"/>
  <c r="B815" i="8"/>
  <c r="C815" i="8"/>
  <c r="D815" i="8"/>
  <c r="H815" i="8"/>
  <c r="J815" i="8" s="1"/>
  <c r="I815" i="8"/>
  <c r="N815" i="8"/>
  <c r="O815" i="8"/>
  <c r="B816" i="8"/>
  <c r="C816" i="8"/>
  <c r="D816" i="8"/>
  <c r="H816" i="8"/>
  <c r="J816" i="8" s="1"/>
  <c r="I816" i="8"/>
  <c r="N816" i="8"/>
  <c r="O816" i="8"/>
  <c r="B817" i="8"/>
  <c r="C817" i="8"/>
  <c r="D817" i="8"/>
  <c r="H817" i="8"/>
  <c r="J817" i="8" s="1"/>
  <c r="I817" i="8"/>
  <c r="M817" i="8" s="1"/>
  <c r="K817" i="8"/>
  <c r="N817" i="8"/>
  <c r="O817" i="8"/>
  <c r="A818" i="8"/>
  <c r="B818" i="8"/>
  <c r="C818" i="8"/>
  <c r="D818" i="8"/>
  <c r="H818" i="8"/>
  <c r="J818" i="8" s="1"/>
  <c r="I818" i="8"/>
  <c r="K818" i="8"/>
  <c r="M818" i="8"/>
  <c r="N818" i="8"/>
  <c r="O818" i="8"/>
  <c r="B819" i="8"/>
  <c r="C819" i="8"/>
  <c r="D819" i="8"/>
  <c r="H819" i="8"/>
  <c r="J819" i="8" s="1"/>
  <c r="I819" i="8"/>
  <c r="N819" i="8"/>
  <c r="O819" i="8"/>
  <c r="A819" i="8" s="1"/>
  <c r="B820" i="8"/>
  <c r="C820" i="8"/>
  <c r="D820" i="8"/>
  <c r="H820" i="8"/>
  <c r="J820" i="8" s="1"/>
  <c r="I820" i="8"/>
  <c r="N820" i="8"/>
  <c r="O820" i="8"/>
  <c r="B821" i="8"/>
  <c r="C821" i="8"/>
  <c r="D821" i="8"/>
  <c r="H821" i="8"/>
  <c r="J821" i="8" s="1"/>
  <c r="L821" i="8" s="1"/>
  <c r="I821" i="8"/>
  <c r="M821" i="8" s="1"/>
  <c r="K821" i="8"/>
  <c r="N821" i="8"/>
  <c r="O821" i="8"/>
  <c r="B822" i="8"/>
  <c r="C822" i="8"/>
  <c r="D822" i="8"/>
  <c r="H822" i="8"/>
  <c r="J822" i="8" s="1"/>
  <c r="I822" i="8"/>
  <c r="K822" i="8" s="1"/>
  <c r="M822" i="8"/>
  <c r="N822" i="8"/>
  <c r="O822" i="8"/>
  <c r="A822" i="8" s="1"/>
  <c r="B823" i="8"/>
  <c r="C823" i="8"/>
  <c r="D823" i="8"/>
  <c r="H823" i="8"/>
  <c r="I823" i="8"/>
  <c r="J823" i="8"/>
  <c r="K823" i="8"/>
  <c r="M823" i="8"/>
  <c r="N823" i="8"/>
  <c r="O823" i="8"/>
  <c r="B824" i="8"/>
  <c r="C824" i="8"/>
  <c r="D824" i="8"/>
  <c r="H824" i="8"/>
  <c r="I824" i="8"/>
  <c r="K824" i="8" s="1"/>
  <c r="J824" i="8"/>
  <c r="L824" i="8" s="1"/>
  <c r="N824" i="8"/>
  <c r="O824" i="8"/>
  <c r="B825" i="8"/>
  <c r="C825" i="8"/>
  <c r="D825" i="8"/>
  <c r="H825" i="8"/>
  <c r="J825" i="8" s="1"/>
  <c r="I825" i="8"/>
  <c r="N825" i="8"/>
  <c r="O825" i="8"/>
  <c r="A825" i="8" s="1"/>
  <c r="B826" i="8"/>
  <c r="C826" i="8"/>
  <c r="D826" i="8"/>
  <c r="H826" i="8"/>
  <c r="J826" i="8" s="1"/>
  <c r="I826" i="8"/>
  <c r="N826" i="8"/>
  <c r="A826" i="8" s="1"/>
  <c r="O826" i="8"/>
  <c r="B827" i="8"/>
  <c r="C827" i="8"/>
  <c r="D827" i="8"/>
  <c r="H827" i="8"/>
  <c r="J827" i="8" s="1"/>
  <c r="L827" i="8" s="1"/>
  <c r="I827" i="8"/>
  <c r="K827" i="8"/>
  <c r="M827" i="8"/>
  <c r="N827" i="8"/>
  <c r="O827" i="8"/>
  <c r="B828" i="8"/>
  <c r="C828" i="8"/>
  <c r="D828" i="8"/>
  <c r="H828" i="8"/>
  <c r="I828" i="8"/>
  <c r="K828" i="8" s="1"/>
  <c r="J828" i="8"/>
  <c r="M828" i="8"/>
  <c r="N828" i="8"/>
  <c r="O828" i="8"/>
  <c r="B829" i="8"/>
  <c r="C829" i="8"/>
  <c r="D829" i="8"/>
  <c r="H829" i="8"/>
  <c r="I829" i="8"/>
  <c r="M829" i="8" s="1"/>
  <c r="J829" i="8"/>
  <c r="K829" i="8"/>
  <c r="N829" i="8"/>
  <c r="A829" i="8" s="1"/>
  <c r="O829" i="8"/>
  <c r="B830" i="8"/>
  <c r="C830" i="8"/>
  <c r="D830" i="8"/>
  <c r="H830" i="8"/>
  <c r="I830" i="8"/>
  <c r="M830" i="8" s="1"/>
  <c r="J830" i="8"/>
  <c r="N830" i="8"/>
  <c r="A830" i="8" s="1"/>
  <c r="O830" i="8"/>
  <c r="B831" i="8"/>
  <c r="C831" i="8"/>
  <c r="D831" i="8"/>
  <c r="H831" i="8"/>
  <c r="J831" i="8" s="1"/>
  <c r="I831" i="8"/>
  <c r="N831" i="8"/>
  <c r="O831" i="8"/>
  <c r="B832" i="8"/>
  <c r="C832" i="8"/>
  <c r="D832" i="8"/>
  <c r="H832" i="8"/>
  <c r="J832" i="8" s="1"/>
  <c r="I832" i="8"/>
  <c r="N832" i="8"/>
  <c r="O832" i="8"/>
  <c r="B833" i="8"/>
  <c r="C833" i="8"/>
  <c r="D833" i="8"/>
  <c r="H833" i="8"/>
  <c r="J833" i="8" s="1"/>
  <c r="L833" i="8" s="1"/>
  <c r="I833" i="8"/>
  <c r="M833" i="8" s="1"/>
  <c r="K833" i="8"/>
  <c r="N833" i="8"/>
  <c r="O833" i="8"/>
  <c r="B834" i="8"/>
  <c r="C834" i="8"/>
  <c r="D834" i="8"/>
  <c r="H834" i="8"/>
  <c r="I834" i="8"/>
  <c r="J834" i="8"/>
  <c r="K834" i="8"/>
  <c r="L834" i="8"/>
  <c r="M834" i="8"/>
  <c r="N834" i="8"/>
  <c r="A834" i="8" s="1"/>
  <c r="O834" i="8"/>
  <c r="B835" i="8"/>
  <c r="C835" i="8"/>
  <c r="D835" i="8"/>
  <c r="H835" i="8"/>
  <c r="J835" i="8" s="1"/>
  <c r="I835" i="8"/>
  <c r="N835" i="8"/>
  <c r="O835" i="8"/>
  <c r="A835" i="8" s="1"/>
  <c r="B836" i="8"/>
  <c r="C836" i="8"/>
  <c r="D836" i="8"/>
  <c r="H836" i="8"/>
  <c r="J836" i="8" s="1"/>
  <c r="I836" i="8"/>
  <c r="N836" i="8"/>
  <c r="O836" i="8"/>
  <c r="B837" i="8"/>
  <c r="C837" i="8"/>
  <c r="D837" i="8"/>
  <c r="H837" i="8"/>
  <c r="J837" i="8" s="1"/>
  <c r="L837" i="8" s="1"/>
  <c r="I837" i="8"/>
  <c r="M837" i="8" s="1"/>
  <c r="K837" i="8"/>
  <c r="N837" i="8"/>
  <c r="O837" i="8"/>
  <c r="A838" i="8"/>
  <c r="B838" i="8"/>
  <c r="C838" i="8"/>
  <c r="D838" i="8"/>
  <c r="H838" i="8"/>
  <c r="I838" i="8"/>
  <c r="J838" i="8"/>
  <c r="K838" i="8"/>
  <c r="L838" i="8" s="1"/>
  <c r="M838" i="8"/>
  <c r="N838" i="8"/>
  <c r="O838" i="8"/>
  <c r="B839" i="8"/>
  <c r="C839" i="8"/>
  <c r="D839" i="8"/>
  <c r="H839" i="8"/>
  <c r="I839" i="8"/>
  <c r="J839" i="8"/>
  <c r="N839" i="8"/>
  <c r="O839" i="8"/>
  <c r="A839" i="8" s="1"/>
  <c r="B840" i="8"/>
  <c r="C840" i="8"/>
  <c r="D840" i="8"/>
  <c r="H840" i="8"/>
  <c r="J840" i="8" s="1"/>
  <c r="L840" i="8" s="1"/>
  <c r="I840" i="8"/>
  <c r="K840" i="8" s="1"/>
  <c r="N840" i="8"/>
  <c r="O840" i="8"/>
  <c r="B841" i="8"/>
  <c r="C841" i="8"/>
  <c r="D841" i="8"/>
  <c r="H841" i="8"/>
  <c r="J841" i="8" s="1"/>
  <c r="I841" i="8"/>
  <c r="M841" i="8" s="1"/>
  <c r="K841" i="8"/>
  <c r="N841" i="8"/>
  <c r="O841" i="8"/>
  <c r="A841" i="8" s="1"/>
  <c r="B842" i="8"/>
  <c r="C842" i="8"/>
  <c r="D842" i="8"/>
  <c r="H842" i="8"/>
  <c r="J842" i="8" s="1"/>
  <c r="I842" i="8"/>
  <c r="K842" i="8"/>
  <c r="M842" i="8"/>
  <c r="N842" i="8"/>
  <c r="A842" i="8" s="1"/>
  <c r="O842" i="8"/>
  <c r="B843" i="8"/>
  <c r="C843" i="8"/>
  <c r="D843" i="8"/>
  <c r="H843" i="8"/>
  <c r="J843" i="8" s="1"/>
  <c r="I843" i="8"/>
  <c r="M843" i="8" s="1"/>
  <c r="K843" i="8"/>
  <c r="N843" i="8"/>
  <c r="O843" i="8"/>
  <c r="B844" i="8"/>
  <c r="C844" i="8"/>
  <c r="D844" i="8"/>
  <c r="H844" i="8"/>
  <c r="J844" i="8" s="1"/>
  <c r="I844" i="8"/>
  <c r="N844" i="8"/>
  <c r="O844" i="8"/>
  <c r="B845" i="8"/>
  <c r="C845" i="8"/>
  <c r="D845" i="8"/>
  <c r="H845" i="8"/>
  <c r="J845" i="8" s="1"/>
  <c r="I845" i="8"/>
  <c r="N845" i="8"/>
  <c r="A845" i="8" s="1"/>
  <c r="O845" i="8"/>
  <c r="B846" i="8"/>
  <c r="C846" i="8"/>
  <c r="D846" i="8"/>
  <c r="H846" i="8"/>
  <c r="J846" i="8" s="1"/>
  <c r="L846" i="8" s="1"/>
  <c r="I846" i="8"/>
  <c r="K846" i="8"/>
  <c r="M846" i="8"/>
  <c r="N846" i="8"/>
  <c r="O846" i="8"/>
  <c r="B847" i="8"/>
  <c r="C847" i="8"/>
  <c r="D847" i="8"/>
  <c r="H847" i="8"/>
  <c r="J847" i="8" s="1"/>
  <c r="I847" i="8"/>
  <c r="K847" i="8" s="1"/>
  <c r="M847" i="8"/>
  <c r="N847" i="8"/>
  <c r="O847" i="8"/>
  <c r="B848" i="8"/>
  <c r="C848" i="8"/>
  <c r="D848" i="8"/>
  <c r="H848" i="8"/>
  <c r="I848" i="8"/>
  <c r="K848" i="8" s="1"/>
  <c r="J848" i="8"/>
  <c r="N848" i="8"/>
  <c r="O848" i="8"/>
  <c r="B849" i="8"/>
  <c r="C849" i="8"/>
  <c r="D849" i="8"/>
  <c r="H849" i="8"/>
  <c r="I849" i="8"/>
  <c r="M849" i="8" s="1"/>
  <c r="J849" i="8"/>
  <c r="K849" i="8"/>
  <c r="N849" i="8"/>
  <c r="O849" i="8"/>
  <c r="A850" i="8"/>
  <c r="B850" i="8"/>
  <c r="C850" i="8"/>
  <c r="D850" i="8"/>
  <c r="H850" i="8"/>
  <c r="I850" i="8"/>
  <c r="M850" i="8" s="1"/>
  <c r="J850" i="8"/>
  <c r="K850" i="8"/>
  <c r="L850" i="8"/>
  <c r="N850" i="8"/>
  <c r="O850" i="8"/>
  <c r="B851" i="8"/>
  <c r="C851" i="8"/>
  <c r="D851" i="8"/>
  <c r="H851" i="8"/>
  <c r="J851" i="8" s="1"/>
  <c r="I851" i="8"/>
  <c r="N851" i="8"/>
  <c r="O851" i="8"/>
  <c r="B852" i="8"/>
  <c r="C852" i="8"/>
  <c r="D852" i="8"/>
  <c r="H852" i="8"/>
  <c r="I852" i="8"/>
  <c r="J852" i="8"/>
  <c r="N852" i="8"/>
  <c r="O852" i="8"/>
  <c r="B853" i="8"/>
  <c r="C853" i="8"/>
  <c r="D853" i="8"/>
  <c r="H853" i="8"/>
  <c r="I853" i="8"/>
  <c r="M853" i="8" s="1"/>
  <c r="J853" i="8"/>
  <c r="K853" i="8"/>
  <c r="N853" i="8"/>
  <c r="O853" i="8"/>
  <c r="A854" i="8"/>
  <c r="B854" i="8"/>
  <c r="C854" i="8"/>
  <c r="D854" i="8"/>
  <c r="H854" i="8"/>
  <c r="I854" i="8"/>
  <c r="J854" i="8"/>
  <c r="L854" i="8" s="1"/>
  <c r="K854" i="8"/>
  <c r="M854" i="8"/>
  <c r="N854" i="8"/>
  <c r="O854" i="8"/>
  <c r="B855" i="8"/>
  <c r="C855" i="8"/>
  <c r="D855" i="8"/>
  <c r="H855" i="8"/>
  <c r="J855" i="8" s="1"/>
  <c r="I855" i="8"/>
  <c r="N855" i="8"/>
  <c r="A855" i="8" s="1"/>
  <c r="O855" i="8"/>
  <c r="B856" i="8"/>
  <c r="C856" i="8"/>
  <c r="D856" i="8"/>
  <c r="H856" i="8"/>
  <c r="I856" i="8"/>
  <c r="K856" i="8" s="1"/>
  <c r="J856" i="8"/>
  <c r="L856" i="8"/>
  <c r="N856" i="8"/>
  <c r="O856" i="8"/>
  <c r="B857" i="8"/>
  <c r="C857" i="8"/>
  <c r="D857" i="8"/>
  <c r="H857" i="8"/>
  <c r="J857" i="8" s="1"/>
  <c r="I857" i="8"/>
  <c r="M857" i="8" s="1"/>
  <c r="K857" i="8"/>
  <c r="N857" i="8"/>
  <c r="A857" i="8" s="1"/>
  <c r="O857" i="8"/>
  <c r="B858" i="8"/>
  <c r="C858" i="8"/>
  <c r="D858" i="8"/>
  <c r="H858" i="8"/>
  <c r="J858" i="8" s="1"/>
  <c r="I858" i="8"/>
  <c r="K858" i="8"/>
  <c r="M858" i="8"/>
  <c r="N858" i="8"/>
  <c r="A858" i="8" s="1"/>
  <c r="O858" i="8"/>
  <c r="B859" i="8"/>
  <c r="C859" i="8"/>
  <c r="D859" i="8"/>
  <c r="H859" i="8"/>
  <c r="J859" i="8" s="1"/>
  <c r="I859" i="8"/>
  <c r="K859" i="8" s="1"/>
  <c r="M859" i="8"/>
  <c r="N859" i="8"/>
  <c r="O859" i="8"/>
  <c r="B860" i="8"/>
  <c r="C860" i="8"/>
  <c r="D860" i="8"/>
  <c r="H860" i="8"/>
  <c r="I860" i="8"/>
  <c r="J860" i="8"/>
  <c r="N860" i="8"/>
  <c r="O860" i="8"/>
  <c r="B861" i="8"/>
  <c r="C861" i="8"/>
  <c r="D861" i="8"/>
  <c r="H861" i="8"/>
  <c r="J861" i="8" s="1"/>
  <c r="L861" i="8" s="1"/>
  <c r="I861" i="8"/>
  <c r="M861" i="8" s="1"/>
  <c r="K861" i="8"/>
  <c r="N861" i="8"/>
  <c r="O861" i="8"/>
  <c r="B862" i="8"/>
  <c r="C862" i="8"/>
  <c r="D862" i="8"/>
  <c r="H862" i="8"/>
  <c r="J862" i="8" s="1"/>
  <c r="I862" i="8"/>
  <c r="K862" i="8"/>
  <c r="M862" i="8"/>
  <c r="N862" i="8"/>
  <c r="A862" i="8" s="1"/>
  <c r="O862" i="8"/>
  <c r="B863" i="8"/>
  <c r="C863" i="8"/>
  <c r="D863" i="8"/>
  <c r="H863" i="8"/>
  <c r="J863" i="8" s="1"/>
  <c r="I863" i="8"/>
  <c r="K863" i="8"/>
  <c r="M863" i="8"/>
  <c r="N863" i="8"/>
  <c r="O863" i="8"/>
  <c r="B864" i="8"/>
  <c r="C864" i="8"/>
  <c r="D864" i="8"/>
  <c r="H864" i="8"/>
  <c r="I864" i="8"/>
  <c r="K864" i="8" s="1"/>
  <c r="J864" i="8"/>
  <c r="N864" i="8"/>
  <c r="O864" i="8"/>
  <c r="B865" i="8"/>
  <c r="C865" i="8"/>
  <c r="D865" i="8"/>
  <c r="H865" i="8"/>
  <c r="J865" i="8" s="1"/>
  <c r="I865" i="8"/>
  <c r="N865" i="8"/>
  <c r="O865" i="8"/>
  <c r="B866" i="8"/>
  <c r="C866" i="8"/>
  <c r="D866" i="8"/>
  <c r="H866" i="8"/>
  <c r="J866" i="8" s="1"/>
  <c r="I866" i="8"/>
  <c r="N866" i="8"/>
  <c r="A866" i="8" s="1"/>
  <c r="O866" i="8"/>
  <c r="B867" i="8"/>
  <c r="C867" i="8"/>
  <c r="D867" i="8"/>
  <c r="H867" i="8"/>
  <c r="J867" i="8" s="1"/>
  <c r="I867" i="8"/>
  <c r="N867" i="8"/>
  <c r="O867" i="8"/>
  <c r="B868" i="8"/>
  <c r="C868" i="8"/>
  <c r="D868" i="8"/>
  <c r="H868" i="8"/>
  <c r="J868" i="8" s="1"/>
  <c r="L868" i="8" s="1"/>
  <c r="I868" i="8"/>
  <c r="K868" i="8" s="1"/>
  <c r="M868" i="8"/>
  <c r="N868" i="8"/>
  <c r="O868" i="8"/>
  <c r="B869" i="8"/>
  <c r="C869" i="8"/>
  <c r="D869" i="8"/>
  <c r="H869" i="8"/>
  <c r="I869" i="8"/>
  <c r="M869" i="8" s="1"/>
  <c r="J869" i="8"/>
  <c r="K869" i="8"/>
  <c r="N869" i="8"/>
  <c r="O869" i="8"/>
  <c r="B870" i="8"/>
  <c r="C870" i="8"/>
  <c r="D870" i="8"/>
  <c r="H870" i="8"/>
  <c r="J870" i="8" s="1"/>
  <c r="I870" i="8"/>
  <c r="K870" i="8" s="1"/>
  <c r="M870" i="8"/>
  <c r="N870" i="8"/>
  <c r="A870" i="8" s="1"/>
  <c r="O870" i="8"/>
  <c r="B871" i="8"/>
  <c r="C871" i="8"/>
  <c r="D871" i="8"/>
  <c r="H871" i="8"/>
  <c r="I871" i="8"/>
  <c r="M871" i="8" s="1"/>
  <c r="J871" i="8"/>
  <c r="K871" i="8"/>
  <c r="N871" i="8"/>
  <c r="O871" i="8"/>
  <c r="B872" i="8"/>
  <c r="C872" i="8"/>
  <c r="D872" i="8"/>
  <c r="H872" i="8"/>
  <c r="J872" i="8" s="1"/>
  <c r="I872" i="8"/>
  <c r="K872" i="8" s="1"/>
  <c r="N872" i="8"/>
  <c r="O872" i="8"/>
  <c r="B873" i="8"/>
  <c r="C873" i="8"/>
  <c r="D873" i="8"/>
  <c r="H873" i="8"/>
  <c r="J873" i="8" s="1"/>
  <c r="I873" i="8"/>
  <c r="N873" i="8"/>
  <c r="O873" i="8"/>
  <c r="B874" i="8"/>
  <c r="C874" i="8"/>
  <c r="D874" i="8"/>
  <c r="H874" i="8"/>
  <c r="I874" i="8"/>
  <c r="J874" i="8"/>
  <c r="K874" i="8"/>
  <c r="L874" i="8"/>
  <c r="M874" i="8"/>
  <c r="N874" i="8"/>
  <c r="A874" i="8" s="1"/>
  <c r="O874" i="8"/>
  <c r="B875" i="8"/>
  <c r="C875" i="8"/>
  <c r="D875" i="8"/>
  <c r="H875" i="8"/>
  <c r="J875" i="8" s="1"/>
  <c r="I875" i="8"/>
  <c r="K875" i="8" s="1"/>
  <c r="M875" i="8"/>
  <c r="N875" i="8"/>
  <c r="A875" i="8" s="1"/>
  <c r="O875" i="8"/>
  <c r="B876" i="8"/>
  <c r="C876" i="8"/>
  <c r="D876" i="8"/>
  <c r="H876" i="8"/>
  <c r="J876" i="8" s="1"/>
  <c r="I876" i="8"/>
  <c r="N876" i="8"/>
  <c r="O876" i="8"/>
  <c r="B877" i="8"/>
  <c r="C877" i="8"/>
  <c r="D877" i="8"/>
  <c r="H877" i="8"/>
  <c r="J877" i="8" s="1"/>
  <c r="I877" i="8"/>
  <c r="N877" i="8"/>
  <c r="O877" i="8"/>
  <c r="B878" i="8"/>
  <c r="C878" i="8"/>
  <c r="D878" i="8"/>
  <c r="H878" i="8"/>
  <c r="J878" i="8" s="1"/>
  <c r="L878" i="8" s="1"/>
  <c r="I878" i="8"/>
  <c r="K878" i="8"/>
  <c r="M878" i="8"/>
  <c r="N878" i="8"/>
  <c r="A878" i="8" s="1"/>
  <c r="O878" i="8"/>
  <c r="B879" i="8"/>
  <c r="C879" i="8"/>
  <c r="D879" i="8"/>
  <c r="H879" i="8"/>
  <c r="I879" i="8"/>
  <c r="J879" i="8"/>
  <c r="K879" i="8"/>
  <c r="M879" i="8"/>
  <c r="N879" i="8"/>
  <c r="O879" i="8"/>
  <c r="B880" i="8"/>
  <c r="C880" i="8"/>
  <c r="D880" i="8"/>
  <c r="H880" i="8"/>
  <c r="J880" i="8" s="1"/>
  <c r="I880" i="8"/>
  <c r="K880" i="8" s="1"/>
  <c r="N880" i="8"/>
  <c r="O880" i="8"/>
  <c r="B881" i="8"/>
  <c r="C881" i="8"/>
  <c r="D881" i="8"/>
  <c r="H881" i="8"/>
  <c r="J881" i="8" s="1"/>
  <c r="I881" i="8"/>
  <c r="N881" i="8"/>
  <c r="A881" i="8" s="1"/>
  <c r="O881" i="8"/>
  <c r="B882" i="8"/>
  <c r="C882" i="8"/>
  <c r="D882" i="8"/>
  <c r="H882" i="8"/>
  <c r="J882" i="8" s="1"/>
  <c r="L882" i="8" s="1"/>
  <c r="I882" i="8"/>
  <c r="K882" i="8"/>
  <c r="M882" i="8"/>
  <c r="N882" i="8"/>
  <c r="A882" i="8" s="1"/>
  <c r="O882" i="8"/>
  <c r="B883" i="8"/>
  <c r="C883" i="8"/>
  <c r="D883" i="8"/>
  <c r="H883" i="8"/>
  <c r="J883" i="8" s="1"/>
  <c r="I883" i="8"/>
  <c r="K883" i="8"/>
  <c r="M883" i="8"/>
  <c r="N883" i="8"/>
  <c r="O883" i="8"/>
  <c r="B884" i="8"/>
  <c r="C884" i="8"/>
  <c r="D884" i="8"/>
  <c r="H884" i="8"/>
  <c r="I884" i="8"/>
  <c r="K884" i="8" s="1"/>
  <c r="J884" i="8"/>
  <c r="M884" i="8"/>
  <c r="N884" i="8"/>
  <c r="O884" i="8"/>
  <c r="B885" i="8"/>
  <c r="C885" i="8"/>
  <c r="D885" i="8"/>
  <c r="H885" i="8"/>
  <c r="J885" i="8" s="1"/>
  <c r="I885" i="8"/>
  <c r="M885" i="8" s="1"/>
  <c r="N885" i="8"/>
  <c r="O885" i="8"/>
  <c r="B886" i="8"/>
  <c r="C886" i="8"/>
  <c r="D886" i="8"/>
  <c r="H886" i="8"/>
  <c r="J886" i="8" s="1"/>
  <c r="I886" i="8"/>
  <c r="M886" i="8" s="1"/>
  <c r="N886" i="8"/>
  <c r="A886" i="8" s="1"/>
  <c r="O886" i="8"/>
  <c r="B887" i="8"/>
  <c r="C887" i="8"/>
  <c r="D887" i="8"/>
  <c r="H887" i="8"/>
  <c r="J887" i="8" s="1"/>
  <c r="I887" i="8"/>
  <c r="N887" i="8"/>
  <c r="O887" i="8"/>
  <c r="B888" i="8"/>
  <c r="C888" i="8"/>
  <c r="D888" i="8"/>
  <c r="H888" i="8"/>
  <c r="J888" i="8" s="1"/>
  <c r="L888" i="8" s="1"/>
  <c r="I888" i="8"/>
  <c r="K888" i="8" s="1"/>
  <c r="M888" i="8"/>
  <c r="N888" i="8"/>
  <c r="O888" i="8"/>
  <c r="B889" i="8"/>
  <c r="C889" i="8"/>
  <c r="D889" i="8"/>
  <c r="H889" i="8"/>
  <c r="I889" i="8"/>
  <c r="M889" i="8" s="1"/>
  <c r="J889" i="8"/>
  <c r="K889" i="8"/>
  <c r="N889" i="8"/>
  <c r="O889" i="8"/>
  <c r="A890" i="8"/>
  <c r="B890" i="8"/>
  <c r="C890" i="8"/>
  <c r="D890" i="8"/>
  <c r="H890" i="8"/>
  <c r="I890" i="8"/>
  <c r="J890" i="8"/>
  <c r="N890" i="8"/>
  <c r="O890" i="8"/>
  <c r="B891" i="8"/>
  <c r="C891" i="8"/>
  <c r="D891" i="8"/>
  <c r="H891" i="8"/>
  <c r="J891" i="8" s="1"/>
  <c r="I891" i="8"/>
  <c r="N891" i="8"/>
  <c r="O891" i="8"/>
  <c r="B892" i="8"/>
  <c r="C892" i="8"/>
  <c r="D892" i="8"/>
  <c r="H892" i="8"/>
  <c r="I892" i="8"/>
  <c r="K892" i="8" s="1"/>
  <c r="L892" i="8" s="1"/>
  <c r="J892" i="8"/>
  <c r="N892" i="8"/>
  <c r="O892" i="8"/>
  <c r="B893" i="8"/>
  <c r="C893" i="8"/>
  <c r="D893" i="8"/>
  <c r="H893" i="8"/>
  <c r="J893" i="8" s="1"/>
  <c r="I893" i="8"/>
  <c r="M893" i="8" s="1"/>
  <c r="N893" i="8"/>
  <c r="O893" i="8"/>
  <c r="B894" i="8"/>
  <c r="C894" i="8"/>
  <c r="D894" i="8"/>
  <c r="H894" i="8"/>
  <c r="J894" i="8" s="1"/>
  <c r="I894" i="8"/>
  <c r="K894" i="8"/>
  <c r="M894" i="8"/>
  <c r="N894" i="8"/>
  <c r="A894" i="8" s="1"/>
  <c r="O894" i="8"/>
  <c r="B895" i="8"/>
  <c r="C895" i="8"/>
  <c r="D895" i="8"/>
  <c r="H895" i="8"/>
  <c r="I895" i="8"/>
  <c r="J895" i="8"/>
  <c r="K895" i="8"/>
  <c r="M895" i="8"/>
  <c r="N895" i="8"/>
  <c r="O895" i="8"/>
  <c r="B896" i="8"/>
  <c r="C896" i="8"/>
  <c r="D896" i="8"/>
  <c r="H896" i="8"/>
  <c r="I896" i="8"/>
  <c r="K896" i="8" s="1"/>
  <c r="J896" i="8"/>
  <c r="L896" i="8" s="1"/>
  <c r="N896" i="8"/>
  <c r="O896" i="8"/>
  <c r="B897" i="8"/>
  <c r="C897" i="8"/>
  <c r="D897" i="8"/>
  <c r="H897" i="8"/>
  <c r="J897" i="8" s="1"/>
  <c r="I897" i="8"/>
  <c r="N897" i="8"/>
  <c r="A897" i="8" s="1"/>
  <c r="O897" i="8"/>
  <c r="A898" i="8"/>
  <c r="B898" i="8"/>
  <c r="C898" i="8"/>
  <c r="D898" i="8"/>
  <c r="H898" i="8"/>
  <c r="I898" i="8"/>
  <c r="J898" i="8"/>
  <c r="K898" i="8"/>
  <c r="M898" i="8"/>
  <c r="N898" i="8"/>
  <c r="O898" i="8"/>
  <c r="B899" i="8"/>
  <c r="C899" i="8"/>
  <c r="D899" i="8"/>
  <c r="H899" i="8"/>
  <c r="J899" i="8" s="1"/>
  <c r="I899" i="8"/>
  <c r="N899" i="8"/>
  <c r="A899" i="8" s="1"/>
  <c r="O899" i="8"/>
  <c r="B900" i="8"/>
  <c r="C900" i="8"/>
  <c r="D900" i="8"/>
  <c r="H900" i="8"/>
  <c r="J900" i="8" s="1"/>
  <c r="L900" i="8" s="1"/>
  <c r="I900" i="8"/>
  <c r="K900" i="8" s="1"/>
  <c r="M900" i="8"/>
  <c r="N900" i="8"/>
  <c r="O900" i="8"/>
  <c r="B901" i="8"/>
  <c r="C901" i="8"/>
  <c r="D901" i="8"/>
  <c r="H901" i="8"/>
  <c r="J901" i="8" s="1"/>
  <c r="I901" i="8"/>
  <c r="N901" i="8"/>
  <c r="A901" i="8" s="1"/>
  <c r="O901" i="8"/>
  <c r="B902" i="8"/>
  <c r="C902" i="8"/>
  <c r="D902" i="8"/>
  <c r="H902" i="8"/>
  <c r="J902" i="8" s="1"/>
  <c r="L902" i="8" s="1"/>
  <c r="I902" i="8"/>
  <c r="K902" i="8"/>
  <c r="M902" i="8"/>
  <c r="N902" i="8"/>
  <c r="O902" i="8"/>
  <c r="B903" i="8"/>
  <c r="C903" i="8"/>
  <c r="D903" i="8"/>
  <c r="H903" i="8"/>
  <c r="J903" i="8" s="1"/>
  <c r="I903" i="8"/>
  <c r="K903" i="8" s="1"/>
  <c r="M903" i="8"/>
  <c r="N903" i="8"/>
  <c r="O903" i="8"/>
  <c r="B904" i="8"/>
  <c r="C904" i="8"/>
  <c r="D904" i="8"/>
  <c r="H904" i="8"/>
  <c r="I904" i="8"/>
  <c r="K904" i="8" s="1"/>
  <c r="J904" i="8"/>
  <c r="M904" i="8"/>
  <c r="N904" i="8"/>
  <c r="O904" i="8"/>
  <c r="B905" i="8"/>
  <c r="C905" i="8"/>
  <c r="D905" i="8"/>
  <c r="H905" i="8"/>
  <c r="I905" i="8"/>
  <c r="M905" i="8" s="1"/>
  <c r="J905" i="8"/>
  <c r="K905" i="8"/>
  <c r="N905" i="8"/>
  <c r="O905" i="8"/>
  <c r="B906" i="8"/>
  <c r="C906" i="8"/>
  <c r="D906" i="8"/>
  <c r="H906" i="8"/>
  <c r="I906" i="8"/>
  <c r="M906" i="8" s="1"/>
  <c r="J906" i="8"/>
  <c r="L906" i="8" s="1"/>
  <c r="K906" i="8"/>
  <c r="N906" i="8"/>
  <c r="A906" i="8" s="1"/>
  <c r="O906" i="8"/>
  <c r="B907" i="8"/>
  <c r="C907" i="8"/>
  <c r="D907" i="8"/>
  <c r="H907" i="8"/>
  <c r="J907" i="8" s="1"/>
  <c r="L907" i="8" s="1"/>
  <c r="I907" i="8"/>
  <c r="K907" i="8"/>
  <c r="M907" i="8"/>
  <c r="N907" i="8"/>
  <c r="A907" i="8" s="1"/>
  <c r="O907" i="8"/>
  <c r="B908" i="8"/>
  <c r="C908" i="8"/>
  <c r="D908" i="8"/>
  <c r="H908" i="8"/>
  <c r="I908" i="8"/>
  <c r="K908" i="8" s="1"/>
  <c r="J908" i="8"/>
  <c r="N908" i="8"/>
  <c r="O908" i="8"/>
  <c r="B909" i="8"/>
  <c r="C909" i="8"/>
  <c r="D909" i="8"/>
  <c r="H909" i="8"/>
  <c r="J909" i="8" s="1"/>
  <c r="I909" i="8"/>
  <c r="M909" i="8" s="1"/>
  <c r="K909" i="8"/>
  <c r="N909" i="8"/>
  <c r="O909" i="8"/>
  <c r="B910" i="8"/>
  <c r="C910" i="8"/>
  <c r="D910" i="8"/>
  <c r="H910" i="8"/>
  <c r="J910" i="8" s="1"/>
  <c r="I910" i="8"/>
  <c r="M910" i="8" s="1"/>
  <c r="K910" i="8"/>
  <c r="N910" i="8"/>
  <c r="A910" i="8" s="1"/>
  <c r="O910" i="8"/>
  <c r="B911" i="8"/>
  <c r="C911" i="8"/>
  <c r="D911" i="8"/>
  <c r="H911" i="8"/>
  <c r="J911" i="8" s="1"/>
  <c r="I911" i="8"/>
  <c r="N911" i="8"/>
  <c r="O911" i="8"/>
  <c r="A911" i="8" s="1"/>
  <c r="B912" i="8"/>
  <c r="C912" i="8"/>
  <c r="D912" i="8"/>
  <c r="H912" i="8"/>
  <c r="I912" i="8"/>
  <c r="K912" i="8" s="1"/>
  <c r="J912" i="8"/>
  <c r="N912" i="8"/>
  <c r="O912" i="8"/>
  <c r="B913" i="8"/>
  <c r="C913" i="8"/>
  <c r="D913" i="8"/>
  <c r="H913" i="8"/>
  <c r="J913" i="8" s="1"/>
  <c r="L913" i="8" s="1"/>
  <c r="I913" i="8"/>
  <c r="M913" i="8" s="1"/>
  <c r="K913" i="8"/>
  <c r="N913" i="8"/>
  <c r="O913" i="8"/>
  <c r="A913" i="8" s="1"/>
  <c r="B914" i="8"/>
  <c r="C914" i="8"/>
  <c r="D914" i="8"/>
  <c r="H914" i="8"/>
  <c r="J914" i="8" s="1"/>
  <c r="I914" i="8"/>
  <c r="K914" i="8" s="1"/>
  <c r="M914" i="8"/>
  <c r="N914" i="8"/>
  <c r="A914" i="8" s="1"/>
  <c r="O914" i="8"/>
  <c r="B915" i="8"/>
  <c r="C915" i="8"/>
  <c r="D915" i="8"/>
  <c r="H915" i="8"/>
  <c r="J915" i="8" s="1"/>
  <c r="I915" i="8"/>
  <c r="M915" i="8" s="1"/>
  <c r="K915" i="8"/>
  <c r="N915" i="8"/>
  <c r="A915" i="8" s="1"/>
  <c r="O915" i="8"/>
  <c r="B916" i="8"/>
  <c r="C916" i="8"/>
  <c r="D916" i="8"/>
  <c r="H916" i="8"/>
  <c r="J916" i="8" s="1"/>
  <c r="I916" i="8"/>
  <c r="K916" i="8" s="1"/>
  <c r="M916" i="8"/>
  <c r="N916" i="8"/>
  <c r="O916" i="8"/>
  <c r="B917" i="8"/>
  <c r="C917" i="8"/>
  <c r="D917" i="8"/>
  <c r="H917" i="8"/>
  <c r="J917" i="8" s="1"/>
  <c r="I917" i="8"/>
  <c r="M917" i="8" s="1"/>
  <c r="K917" i="8"/>
  <c r="N917" i="8"/>
  <c r="O917" i="8"/>
  <c r="A917" i="8" s="1"/>
  <c r="B918" i="8"/>
  <c r="C918" i="8"/>
  <c r="D918" i="8"/>
  <c r="H918" i="8"/>
  <c r="J918" i="8" s="1"/>
  <c r="I918" i="8"/>
  <c r="N918" i="8"/>
  <c r="A918" i="8" s="1"/>
  <c r="O918" i="8"/>
  <c r="B919" i="8"/>
  <c r="C919" i="8"/>
  <c r="D919" i="8"/>
  <c r="H919" i="8"/>
  <c r="J919" i="8" s="1"/>
  <c r="L919" i="8" s="1"/>
  <c r="I919" i="8"/>
  <c r="K919" i="8"/>
  <c r="M919" i="8"/>
  <c r="N919" i="8"/>
  <c r="O919" i="8"/>
  <c r="B920" i="8"/>
  <c r="C920" i="8"/>
  <c r="D920" i="8"/>
  <c r="H920" i="8"/>
  <c r="I920" i="8"/>
  <c r="K920" i="8" s="1"/>
  <c r="J920" i="8"/>
  <c r="M920" i="8"/>
  <c r="N920" i="8"/>
  <c r="O920" i="8"/>
  <c r="B921" i="8"/>
  <c r="C921" i="8"/>
  <c r="D921" i="8"/>
  <c r="H921" i="8"/>
  <c r="I921" i="8"/>
  <c r="M921" i="8" s="1"/>
  <c r="J921" i="8"/>
  <c r="K921" i="8"/>
  <c r="N921" i="8"/>
  <c r="O921" i="8"/>
  <c r="A922" i="8"/>
  <c r="B922" i="8"/>
  <c r="C922" i="8"/>
  <c r="D922" i="8"/>
  <c r="H922" i="8"/>
  <c r="I922" i="8"/>
  <c r="J922" i="8"/>
  <c r="K922" i="8"/>
  <c r="M922" i="8"/>
  <c r="N922" i="8"/>
  <c r="O922" i="8"/>
  <c r="B923" i="8"/>
  <c r="C923" i="8"/>
  <c r="D923" i="8"/>
  <c r="H923" i="8"/>
  <c r="I923" i="8"/>
  <c r="J923" i="8"/>
  <c r="N923" i="8"/>
  <c r="O923" i="8"/>
  <c r="B924" i="8"/>
  <c r="C924" i="8"/>
  <c r="D924" i="8"/>
  <c r="H924" i="8"/>
  <c r="J924" i="8" s="1"/>
  <c r="I924" i="8"/>
  <c r="K924" i="8" s="1"/>
  <c r="N924" i="8"/>
  <c r="O924" i="8"/>
  <c r="B925" i="8"/>
  <c r="C925" i="8"/>
  <c r="D925" i="8"/>
  <c r="H925" i="8"/>
  <c r="J925" i="8" s="1"/>
  <c r="L925" i="8" s="1"/>
  <c r="I925" i="8"/>
  <c r="M925" i="8" s="1"/>
  <c r="K925" i="8"/>
  <c r="N925" i="8"/>
  <c r="O925" i="8"/>
  <c r="B926" i="8"/>
  <c r="C926" i="8"/>
  <c r="D926" i="8"/>
  <c r="H926" i="8"/>
  <c r="I926" i="8"/>
  <c r="J926" i="8"/>
  <c r="K926" i="8"/>
  <c r="M926" i="8"/>
  <c r="N926" i="8"/>
  <c r="A926" i="8" s="1"/>
  <c r="O926" i="8"/>
  <c r="B927" i="8"/>
  <c r="C927" i="8"/>
  <c r="D927" i="8"/>
  <c r="H927" i="8"/>
  <c r="J927" i="8" s="1"/>
  <c r="I927" i="8"/>
  <c r="K927" i="8"/>
  <c r="M927" i="8"/>
  <c r="N927" i="8"/>
  <c r="O927" i="8"/>
  <c r="A927" i="8" s="1"/>
  <c r="B928" i="8"/>
  <c r="C928" i="8"/>
  <c r="D928" i="8"/>
  <c r="H928" i="8"/>
  <c r="I928" i="8"/>
  <c r="J928" i="8"/>
  <c r="N928" i="8"/>
  <c r="O928" i="8"/>
  <c r="A929" i="8"/>
  <c r="B929" i="8"/>
  <c r="C929" i="8"/>
  <c r="D929" i="8"/>
  <c r="H929" i="8"/>
  <c r="J929" i="8" s="1"/>
  <c r="I929" i="8"/>
  <c r="M929" i="8" s="1"/>
  <c r="N929" i="8"/>
  <c r="O929" i="8"/>
  <c r="B930" i="8"/>
  <c r="C930" i="8"/>
  <c r="D930" i="8"/>
  <c r="H930" i="8"/>
  <c r="J930" i="8" s="1"/>
  <c r="I930" i="8"/>
  <c r="K930" i="8"/>
  <c r="M930" i="8"/>
  <c r="N930" i="8"/>
  <c r="A930" i="8" s="1"/>
  <c r="O930" i="8"/>
  <c r="B931" i="8"/>
  <c r="C931" i="8"/>
  <c r="D931" i="8"/>
  <c r="H931" i="8"/>
  <c r="J931" i="8" s="1"/>
  <c r="I931" i="8"/>
  <c r="K931" i="8"/>
  <c r="M931" i="8"/>
  <c r="N931" i="8"/>
  <c r="A931" i="8" s="1"/>
  <c r="O931" i="8"/>
  <c r="B932" i="8"/>
  <c r="C932" i="8"/>
  <c r="D932" i="8"/>
  <c r="H932" i="8"/>
  <c r="I932" i="8"/>
  <c r="K932" i="8" s="1"/>
  <c r="J932" i="8"/>
  <c r="L932" i="8" s="1"/>
  <c r="N932" i="8"/>
  <c r="O932" i="8"/>
  <c r="B933" i="8"/>
  <c r="C933" i="8"/>
  <c r="D933" i="8"/>
  <c r="H933" i="8"/>
  <c r="J933" i="8" s="1"/>
  <c r="I933" i="8"/>
  <c r="M933" i="8" s="1"/>
  <c r="K933" i="8"/>
  <c r="N933" i="8"/>
  <c r="O933" i="8"/>
  <c r="A934" i="8"/>
  <c r="B934" i="8"/>
  <c r="C934" i="8"/>
  <c r="D934" i="8"/>
  <c r="H934" i="8"/>
  <c r="J934" i="8" s="1"/>
  <c r="I934" i="8"/>
  <c r="M934" i="8" s="1"/>
  <c r="K934" i="8"/>
  <c r="N934" i="8"/>
  <c r="O934" i="8"/>
  <c r="B935" i="8"/>
  <c r="C935" i="8"/>
  <c r="D935" i="8"/>
  <c r="H935" i="8"/>
  <c r="J935" i="8" s="1"/>
  <c r="I935" i="8"/>
  <c r="M935" i="8" s="1"/>
  <c r="K935" i="8"/>
  <c r="N935" i="8"/>
  <c r="O935" i="8"/>
  <c r="B936" i="8"/>
  <c r="C936" i="8"/>
  <c r="D936" i="8"/>
  <c r="H936" i="8"/>
  <c r="J936" i="8" s="1"/>
  <c r="I936" i="8"/>
  <c r="N936" i="8"/>
  <c r="O936" i="8"/>
  <c r="B937" i="8"/>
  <c r="C937" i="8"/>
  <c r="D937" i="8"/>
  <c r="H937" i="8"/>
  <c r="J937" i="8" s="1"/>
  <c r="I937" i="8"/>
  <c r="N937" i="8"/>
  <c r="O937" i="8"/>
  <c r="B938" i="8"/>
  <c r="C938" i="8"/>
  <c r="D938" i="8"/>
  <c r="H938" i="8"/>
  <c r="J938" i="8" s="1"/>
  <c r="I938" i="8"/>
  <c r="N938" i="8"/>
  <c r="O938" i="8"/>
  <c r="A938" i="8" s="1"/>
  <c r="B939" i="8"/>
  <c r="C939" i="8"/>
  <c r="D939" i="8"/>
  <c r="H939" i="8"/>
  <c r="J939" i="8" s="1"/>
  <c r="L939" i="8" s="1"/>
  <c r="I939" i="8"/>
  <c r="M939" i="8" s="1"/>
  <c r="K939" i="8"/>
  <c r="N939" i="8"/>
  <c r="A939" i="8" s="1"/>
  <c r="O939" i="8"/>
  <c r="B940" i="8"/>
  <c r="C940" i="8"/>
  <c r="D940" i="8"/>
  <c r="H940" i="8"/>
  <c r="J940" i="8" s="1"/>
  <c r="L940" i="8" s="1"/>
  <c r="I940" i="8"/>
  <c r="K940" i="8" s="1"/>
  <c r="M940" i="8"/>
  <c r="N940" i="8"/>
  <c r="O940" i="8"/>
  <c r="B941" i="8"/>
  <c r="C941" i="8"/>
  <c r="D941" i="8"/>
  <c r="H941" i="8"/>
  <c r="J941" i="8" s="1"/>
  <c r="L941" i="8" s="1"/>
  <c r="I941" i="8"/>
  <c r="M941" i="8" s="1"/>
  <c r="K941" i="8"/>
  <c r="N941" i="8"/>
  <c r="O941" i="8"/>
  <c r="B942" i="8"/>
  <c r="C942" i="8"/>
  <c r="D942" i="8"/>
  <c r="H942" i="8"/>
  <c r="J942" i="8" s="1"/>
  <c r="L942" i="8" s="1"/>
  <c r="I942" i="8"/>
  <c r="M942" i="8" s="1"/>
  <c r="K942" i="8"/>
  <c r="N942" i="8"/>
  <c r="O942" i="8"/>
  <c r="A942" i="8" s="1"/>
  <c r="B943" i="8"/>
  <c r="C943" i="8"/>
  <c r="D943" i="8"/>
  <c r="H943" i="8"/>
  <c r="J943" i="8" s="1"/>
  <c r="I943" i="8"/>
  <c r="K943" i="8" s="1"/>
  <c r="L943" i="8"/>
  <c r="M943" i="8"/>
  <c r="N943" i="8"/>
  <c r="O943" i="8"/>
  <c r="B944" i="8"/>
  <c r="C944" i="8"/>
  <c r="D944" i="8"/>
  <c r="H944" i="8"/>
  <c r="J944" i="8" s="1"/>
  <c r="I944" i="8"/>
  <c r="N944" i="8"/>
  <c r="O944" i="8"/>
  <c r="B945" i="8"/>
  <c r="C945" i="8"/>
  <c r="D945" i="8"/>
  <c r="H945" i="8"/>
  <c r="J945" i="8" s="1"/>
  <c r="I945" i="8"/>
  <c r="M945" i="8" s="1"/>
  <c r="K945" i="8"/>
  <c r="N945" i="8"/>
  <c r="O945" i="8"/>
  <c r="B946" i="8"/>
  <c r="C946" i="8"/>
  <c r="D946" i="8"/>
  <c r="H946" i="8"/>
  <c r="I946" i="8"/>
  <c r="J946" i="8"/>
  <c r="N946" i="8"/>
  <c r="A946" i="8" s="1"/>
  <c r="O946" i="8"/>
  <c r="B947" i="8"/>
  <c r="C947" i="8"/>
  <c r="D947" i="8"/>
  <c r="H947" i="8"/>
  <c r="J947" i="8" s="1"/>
  <c r="I947" i="8"/>
  <c r="K947" i="8"/>
  <c r="M947" i="8"/>
  <c r="N947" i="8"/>
  <c r="O947" i="8"/>
  <c r="B948" i="8"/>
  <c r="C948" i="8"/>
  <c r="D948" i="8"/>
  <c r="H948" i="8"/>
  <c r="I948" i="8"/>
  <c r="J948" i="8"/>
  <c r="N948" i="8"/>
  <c r="O948" i="8"/>
  <c r="B949" i="8"/>
  <c r="C949" i="8"/>
  <c r="D949" i="8"/>
  <c r="H949" i="8"/>
  <c r="J949" i="8" s="1"/>
  <c r="I949" i="8"/>
  <c r="M949" i="8" s="1"/>
  <c r="N949" i="8"/>
  <c r="O949" i="8"/>
  <c r="B950" i="8"/>
  <c r="C950" i="8"/>
  <c r="D950" i="8"/>
  <c r="H950" i="8"/>
  <c r="J950" i="8" s="1"/>
  <c r="I950" i="8"/>
  <c r="N950" i="8"/>
  <c r="O950" i="8"/>
  <c r="B951" i="8"/>
  <c r="C951" i="8"/>
  <c r="D951" i="8"/>
  <c r="H951" i="8"/>
  <c r="J951" i="8" s="1"/>
  <c r="I951" i="8"/>
  <c r="K951" i="8" s="1"/>
  <c r="L951" i="8"/>
  <c r="M951" i="8"/>
  <c r="N951" i="8"/>
  <c r="O951" i="8"/>
  <c r="B952" i="8"/>
  <c r="C952" i="8"/>
  <c r="D952" i="8"/>
  <c r="H952" i="8"/>
  <c r="J952" i="8" s="1"/>
  <c r="I952" i="8"/>
  <c r="K952" i="8" s="1"/>
  <c r="N952" i="8"/>
  <c r="O952" i="8"/>
  <c r="B953" i="8"/>
  <c r="C953" i="8"/>
  <c r="D953" i="8"/>
  <c r="H953" i="8"/>
  <c r="J953" i="8" s="1"/>
  <c r="I953" i="8"/>
  <c r="M953" i="8" s="1"/>
  <c r="N953" i="8"/>
  <c r="O953" i="8"/>
  <c r="B954" i="8"/>
  <c r="C954" i="8"/>
  <c r="D954" i="8"/>
  <c r="H954" i="8"/>
  <c r="J954" i="8" s="1"/>
  <c r="I954" i="8"/>
  <c r="N954" i="8"/>
  <c r="O954" i="8"/>
  <c r="A954" i="8" s="1"/>
  <c r="B955" i="8"/>
  <c r="C955" i="8"/>
  <c r="D955" i="8"/>
  <c r="H955" i="8"/>
  <c r="J955" i="8" s="1"/>
  <c r="L955" i="8" s="1"/>
  <c r="I955" i="8"/>
  <c r="K955" i="8" s="1"/>
  <c r="M955" i="8"/>
  <c r="N955" i="8"/>
  <c r="A955" i="8" s="1"/>
  <c r="O955" i="8"/>
  <c r="B956" i="8"/>
  <c r="C956" i="8"/>
  <c r="D956" i="8"/>
  <c r="H956" i="8"/>
  <c r="J956" i="8" s="1"/>
  <c r="L956" i="8" s="1"/>
  <c r="I956" i="8"/>
  <c r="K956" i="8" s="1"/>
  <c r="M956" i="8"/>
  <c r="N956" i="8"/>
  <c r="O956" i="8"/>
  <c r="B957" i="8"/>
  <c r="C957" i="8"/>
  <c r="D957" i="8"/>
  <c r="H957" i="8"/>
  <c r="I957" i="8"/>
  <c r="M957" i="8" s="1"/>
  <c r="J957" i="8"/>
  <c r="L957" i="8" s="1"/>
  <c r="K957" i="8"/>
  <c r="N957" i="8"/>
  <c r="O957" i="8"/>
  <c r="B958" i="8"/>
  <c r="C958" i="8"/>
  <c r="D958" i="8"/>
  <c r="H958" i="8"/>
  <c r="J958" i="8" s="1"/>
  <c r="I958" i="8"/>
  <c r="K958" i="8"/>
  <c r="M958" i="8"/>
  <c r="N958" i="8"/>
  <c r="A958" i="8" s="1"/>
  <c r="O958" i="8"/>
  <c r="B959" i="8"/>
  <c r="C959" i="8"/>
  <c r="D959" i="8"/>
  <c r="H959" i="8"/>
  <c r="I959" i="8"/>
  <c r="J959" i="8"/>
  <c r="K959" i="8"/>
  <c r="L959" i="8"/>
  <c r="M959" i="8"/>
  <c r="N959" i="8"/>
  <c r="O959" i="8"/>
  <c r="B960" i="8"/>
  <c r="C960" i="8"/>
  <c r="D960" i="8"/>
  <c r="H960" i="8"/>
  <c r="J960" i="8" s="1"/>
  <c r="I960" i="8"/>
  <c r="K960" i="8" s="1"/>
  <c r="M960" i="8"/>
  <c r="N960" i="8"/>
  <c r="O960" i="8"/>
  <c r="B961" i="8"/>
  <c r="C961" i="8"/>
  <c r="D961" i="8"/>
  <c r="H961" i="8"/>
  <c r="J961" i="8" s="1"/>
  <c r="I961" i="8"/>
  <c r="M961" i="8" s="1"/>
  <c r="K961" i="8"/>
  <c r="N961" i="8"/>
  <c r="O961" i="8"/>
  <c r="B962" i="8"/>
  <c r="C962" i="8"/>
  <c r="D962" i="8"/>
  <c r="H962" i="8"/>
  <c r="I962" i="8"/>
  <c r="J962" i="8"/>
  <c r="N962" i="8"/>
  <c r="O962" i="8"/>
  <c r="A962" i="8" s="1"/>
  <c r="B963" i="8"/>
  <c r="C963" i="8"/>
  <c r="D963" i="8"/>
  <c r="H963" i="8"/>
  <c r="J963" i="8" s="1"/>
  <c r="I963" i="8"/>
  <c r="K963" i="8"/>
  <c r="M963" i="8"/>
  <c r="N963" i="8"/>
  <c r="O963" i="8"/>
  <c r="B964" i="8"/>
  <c r="C964" i="8"/>
  <c r="D964" i="8"/>
  <c r="H964" i="8"/>
  <c r="I964" i="8"/>
  <c r="J964" i="8"/>
  <c r="N964" i="8"/>
  <c r="O964" i="8"/>
  <c r="B965" i="8"/>
  <c r="C965" i="8"/>
  <c r="D965" i="8"/>
  <c r="H965" i="8"/>
  <c r="J965" i="8" s="1"/>
  <c r="I965" i="8"/>
  <c r="M965" i="8" s="1"/>
  <c r="N965" i="8"/>
  <c r="O965" i="8"/>
  <c r="B966" i="8"/>
  <c r="C966" i="8"/>
  <c r="D966" i="8"/>
  <c r="H966" i="8"/>
  <c r="J966" i="8" s="1"/>
  <c r="I966" i="8"/>
  <c r="K966" i="8"/>
  <c r="M966" i="8"/>
  <c r="N966" i="8"/>
  <c r="A966" i="8" s="1"/>
  <c r="O966" i="8"/>
  <c r="B967" i="8"/>
  <c r="C967" i="8"/>
  <c r="D967" i="8"/>
  <c r="H967" i="8"/>
  <c r="I967" i="8"/>
  <c r="J967" i="8"/>
  <c r="L967" i="8" s="1"/>
  <c r="K967" i="8"/>
  <c r="M967" i="8"/>
  <c r="N967" i="8"/>
  <c r="O967" i="8"/>
  <c r="B968" i="8"/>
  <c r="C968" i="8"/>
  <c r="D968" i="8"/>
  <c r="H968" i="8"/>
  <c r="J968" i="8" s="1"/>
  <c r="I968" i="8"/>
  <c r="N968" i="8"/>
  <c r="O968" i="8"/>
  <c r="B969" i="8"/>
  <c r="C969" i="8"/>
  <c r="D969" i="8"/>
  <c r="H969" i="8"/>
  <c r="J969" i="8" s="1"/>
  <c r="I969" i="8"/>
  <c r="M969" i="8" s="1"/>
  <c r="K969" i="8"/>
  <c r="N969" i="8"/>
  <c r="A969" i="8" s="1"/>
  <c r="O969" i="8"/>
  <c r="A970" i="8"/>
  <c r="B970" i="8"/>
  <c r="C970" i="8"/>
  <c r="D970" i="8"/>
  <c r="H970" i="8"/>
  <c r="J970" i="8" s="1"/>
  <c r="I970" i="8"/>
  <c r="N970" i="8"/>
  <c r="O970" i="8"/>
  <c r="B971" i="8"/>
  <c r="C971" i="8"/>
  <c r="D971" i="8"/>
  <c r="H971" i="8"/>
  <c r="J971" i="8" s="1"/>
  <c r="I971" i="8"/>
  <c r="K971" i="8"/>
  <c r="M971" i="8"/>
  <c r="N971" i="8"/>
  <c r="O971" i="8"/>
  <c r="B972" i="8"/>
  <c r="C972" i="8"/>
  <c r="D972" i="8"/>
  <c r="H972" i="8"/>
  <c r="J972" i="8" s="1"/>
  <c r="I972" i="8"/>
  <c r="K972" i="8" s="1"/>
  <c r="N972" i="8"/>
  <c r="O972" i="8"/>
  <c r="B973" i="8"/>
  <c r="C973" i="8"/>
  <c r="D973" i="8"/>
  <c r="H973" i="8"/>
  <c r="J973" i="8" s="1"/>
  <c r="L973" i="8" s="1"/>
  <c r="I973" i="8"/>
  <c r="M973" i="8" s="1"/>
  <c r="K973" i="8"/>
  <c r="N973" i="8"/>
  <c r="O973" i="8"/>
  <c r="B974" i="8"/>
  <c r="C974" i="8"/>
  <c r="D974" i="8"/>
  <c r="H974" i="8"/>
  <c r="J974" i="8" s="1"/>
  <c r="I974" i="8"/>
  <c r="K974" i="8" s="1"/>
  <c r="L974" i="8"/>
  <c r="M974" i="8"/>
  <c r="N974" i="8"/>
  <c r="A974" i="8" s="1"/>
  <c r="O974" i="8"/>
  <c r="B975" i="8"/>
  <c r="C975" i="8"/>
  <c r="D975" i="8"/>
  <c r="H975" i="8"/>
  <c r="I975" i="8"/>
  <c r="M975" i="8" s="1"/>
  <c r="J975" i="8"/>
  <c r="N975" i="8"/>
  <c r="O975" i="8"/>
  <c r="B976" i="8"/>
  <c r="C976" i="8"/>
  <c r="D976" i="8"/>
  <c r="H976" i="8"/>
  <c r="J976" i="8" s="1"/>
  <c r="I976" i="8"/>
  <c r="N976" i="8"/>
  <c r="O976" i="8"/>
  <c r="B977" i="8"/>
  <c r="C977" i="8"/>
  <c r="D977" i="8"/>
  <c r="H977" i="8"/>
  <c r="J977" i="8" s="1"/>
  <c r="I977" i="8"/>
  <c r="N977" i="8"/>
  <c r="O977" i="8"/>
  <c r="B978" i="8"/>
  <c r="C978" i="8"/>
  <c r="D978" i="8"/>
  <c r="H978" i="8"/>
  <c r="J978" i="8" s="1"/>
  <c r="I978" i="8"/>
  <c r="N978" i="8"/>
  <c r="O978" i="8"/>
  <c r="A978" i="8" s="1"/>
  <c r="B979" i="8"/>
  <c r="C979" i="8"/>
  <c r="D979" i="8"/>
  <c r="H979" i="8"/>
  <c r="J979" i="8" s="1"/>
  <c r="L979" i="8" s="1"/>
  <c r="I979" i="8"/>
  <c r="K979" i="8"/>
  <c r="M979" i="8"/>
  <c r="N979" i="8"/>
  <c r="O979" i="8"/>
  <c r="B980" i="8"/>
  <c r="C980" i="8"/>
  <c r="D980" i="8"/>
  <c r="H980" i="8"/>
  <c r="J980" i="8" s="1"/>
  <c r="I980" i="8"/>
  <c r="N980" i="8"/>
  <c r="O980" i="8"/>
  <c r="B981" i="8"/>
  <c r="C981" i="8"/>
  <c r="D981" i="8"/>
  <c r="H981" i="8"/>
  <c r="J981" i="8" s="1"/>
  <c r="L981" i="8" s="1"/>
  <c r="I981" i="8"/>
  <c r="M981" i="8" s="1"/>
  <c r="K981" i="8"/>
  <c r="N981" i="8"/>
  <c r="O981" i="8"/>
  <c r="B982" i="8"/>
  <c r="C982" i="8"/>
  <c r="D982" i="8"/>
  <c r="H982" i="8"/>
  <c r="J982" i="8" s="1"/>
  <c r="L982" i="8" s="1"/>
  <c r="I982" i="8"/>
  <c r="K982" i="8"/>
  <c r="M982" i="8"/>
  <c r="N982" i="8"/>
  <c r="A982" i="8" s="1"/>
  <c r="O982" i="8"/>
  <c r="B983" i="8"/>
  <c r="C983" i="8"/>
  <c r="D983" i="8"/>
  <c r="H983" i="8"/>
  <c r="I983" i="8"/>
  <c r="J983" i="8"/>
  <c r="K983" i="8"/>
  <c r="M983" i="8"/>
  <c r="N983" i="8"/>
  <c r="O983" i="8"/>
  <c r="B984" i="8"/>
  <c r="C984" i="8"/>
  <c r="D984" i="8"/>
  <c r="H984" i="8"/>
  <c r="J984" i="8" s="1"/>
  <c r="I984" i="8"/>
  <c r="K984" i="8" s="1"/>
  <c r="L984" i="8" s="1"/>
  <c r="M984" i="8"/>
  <c r="N984" i="8"/>
  <c r="O984" i="8"/>
  <c r="B985" i="8"/>
  <c r="C985" i="8"/>
  <c r="D985" i="8"/>
  <c r="H985" i="8"/>
  <c r="J985" i="8" s="1"/>
  <c r="I985" i="8"/>
  <c r="M985" i="8" s="1"/>
  <c r="K985" i="8"/>
  <c r="L985" i="8" s="1"/>
  <c r="N985" i="8"/>
  <c r="A985" i="8" s="1"/>
  <c r="O985" i="8"/>
  <c r="B986" i="8"/>
  <c r="C986" i="8"/>
  <c r="D986" i="8"/>
  <c r="H986" i="8"/>
  <c r="I986" i="8"/>
  <c r="J986" i="8"/>
  <c r="N986" i="8"/>
  <c r="A986" i="8" s="1"/>
  <c r="O986" i="8"/>
  <c r="B987" i="8"/>
  <c r="C987" i="8"/>
  <c r="D987" i="8"/>
  <c r="H987" i="8"/>
  <c r="J987" i="8" s="1"/>
  <c r="L987" i="8" s="1"/>
  <c r="I987" i="8"/>
  <c r="K987" i="8"/>
  <c r="M987" i="8"/>
  <c r="N987" i="8"/>
  <c r="A987" i="8" s="1"/>
  <c r="O987" i="8"/>
  <c r="B988" i="8"/>
  <c r="C988" i="8"/>
  <c r="D988" i="8"/>
  <c r="H988" i="8"/>
  <c r="I988" i="8"/>
  <c r="J988" i="8"/>
  <c r="N988" i="8"/>
  <c r="O988" i="8"/>
  <c r="B989" i="8"/>
  <c r="C989" i="8"/>
  <c r="D989" i="8"/>
  <c r="H989" i="8"/>
  <c r="I989" i="8"/>
  <c r="M989" i="8" s="1"/>
  <c r="J989" i="8"/>
  <c r="L989" i="8" s="1"/>
  <c r="K989" i="8"/>
  <c r="N989" i="8"/>
  <c r="O989" i="8"/>
  <c r="A990" i="8"/>
  <c r="B990" i="8"/>
  <c r="C990" i="8"/>
  <c r="D990" i="8"/>
  <c r="H990" i="8"/>
  <c r="J990" i="8" s="1"/>
  <c r="I990" i="8"/>
  <c r="K990" i="8" s="1"/>
  <c r="M990" i="8"/>
  <c r="N990" i="8"/>
  <c r="O990" i="8"/>
  <c r="B991" i="8"/>
  <c r="C991" i="8"/>
  <c r="D991" i="8"/>
  <c r="H991" i="8"/>
  <c r="J991" i="8" s="1"/>
  <c r="I991" i="8"/>
  <c r="K991" i="8"/>
  <c r="M991" i="8"/>
  <c r="N991" i="8"/>
  <c r="O991" i="8"/>
  <c r="B992" i="8"/>
  <c r="C992" i="8"/>
  <c r="D992" i="8"/>
  <c r="H992" i="8"/>
  <c r="J992" i="8" s="1"/>
  <c r="I992" i="8"/>
  <c r="N992" i="8"/>
  <c r="O992" i="8"/>
  <c r="B993" i="8"/>
  <c r="C993" i="8"/>
  <c r="D993" i="8"/>
  <c r="H993" i="8"/>
  <c r="J993" i="8" s="1"/>
  <c r="L993" i="8" s="1"/>
  <c r="I993" i="8"/>
  <c r="M993" i="8" s="1"/>
  <c r="K993" i="8"/>
  <c r="N993" i="8"/>
  <c r="O993" i="8"/>
  <c r="A993" i="8" s="1"/>
  <c r="A994" i="8"/>
  <c r="B994" i="8"/>
  <c r="C994" i="8"/>
  <c r="D994" i="8"/>
  <c r="H994" i="8"/>
  <c r="J994" i="8" s="1"/>
  <c r="I994" i="8"/>
  <c r="N994" i="8"/>
  <c r="O994" i="8"/>
  <c r="A995" i="8"/>
  <c r="B995" i="8"/>
  <c r="C995" i="8"/>
  <c r="D995" i="8"/>
  <c r="H995" i="8"/>
  <c r="I995" i="8"/>
  <c r="J995" i="8"/>
  <c r="K995" i="8"/>
  <c r="M995" i="8"/>
  <c r="N995" i="8"/>
  <c r="O995" i="8"/>
  <c r="B996" i="8"/>
  <c r="C996" i="8"/>
  <c r="D996" i="8"/>
  <c r="H996" i="8"/>
  <c r="J996" i="8" s="1"/>
  <c r="I996" i="8"/>
  <c r="N996" i="8"/>
  <c r="O996" i="8"/>
  <c r="B997" i="8"/>
  <c r="C997" i="8"/>
  <c r="D997" i="8"/>
  <c r="H997" i="8"/>
  <c r="J997" i="8" s="1"/>
  <c r="I997" i="8"/>
  <c r="M997" i="8" s="1"/>
  <c r="K997" i="8"/>
  <c r="N997" i="8"/>
  <c r="O997" i="8"/>
  <c r="B998" i="8"/>
  <c r="C998" i="8"/>
  <c r="D998" i="8"/>
  <c r="H998" i="8"/>
  <c r="J998" i="8" s="1"/>
  <c r="I998" i="8"/>
  <c r="M998" i="8" s="1"/>
  <c r="K998" i="8"/>
  <c r="N998" i="8"/>
  <c r="A998" i="8" s="1"/>
  <c r="O998" i="8"/>
  <c r="B999" i="8"/>
  <c r="C999" i="8"/>
  <c r="D999" i="8"/>
  <c r="H999" i="8"/>
  <c r="J999" i="8" s="1"/>
  <c r="I999" i="8"/>
  <c r="M999" i="8" s="1"/>
  <c r="K999" i="8"/>
  <c r="N999" i="8"/>
  <c r="O999" i="8"/>
  <c r="B1000" i="8"/>
  <c r="C1000" i="8"/>
  <c r="D1000" i="8"/>
  <c r="H1000" i="8"/>
  <c r="J1000" i="8" s="1"/>
  <c r="L1000" i="8" s="1"/>
  <c r="I1000" i="8"/>
  <c r="K1000" i="8" s="1"/>
  <c r="M1000" i="8"/>
  <c r="N1000" i="8"/>
  <c r="O1000" i="8"/>
  <c r="B1001" i="8"/>
  <c r="C1001" i="8"/>
  <c r="D1001" i="8"/>
  <c r="H1001" i="8"/>
  <c r="J1001" i="8" s="1"/>
  <c r="L1001" i="8" s="1"/>
  <c r="I1001" i="8"/>
  <c r="M1001" i="8" s="1"/>
  <c r="K1001" i="8"/>
  <c r="N1001" i="8"/>
  <c r="O1001" i="8"/>
  <c r="B1002" i="8"/>
  <c r="C1002" i="8"/>
  <c r="D1002" i="8"/>
  <c r="H1002" i="8"/>
  <c r="J1002" i="8" s="1"/>
  <c r="I1002" i="8"/>
  <c r="M1002" i="8" s="1"/>
  <c r="K1002" i="8"/>
  <c r="L1002" i="8" s="1"/>
  <c r="N1002" i="8"/>
  <c r="A1002" i="8" s="1"/>
  <c r="O1002" i="8"/>
  <c r="B1003" i="8"/>
  <c r="C1003" i="8"/>
  <c r="D1003" i="8"/>
  <c r="H1003" i="8"/>
  <c r="I1003" i="8"/>
  <c r="M1003" i="8" s="1"/>
  <c r="J1003" i="8"/>
  <c r="N1003" i="8"/>
  <c r="O1003" i="8"/>
  <c r="B1004" i="8"/>
  <c r="C1004" i="8"/>
  <c r="D1004" i="8"/>
  <c r="H1004" i="8"/>
  <c r="J1004" i="8" s="1"/>
  <c r="L1004" i="8" s="1"/>
  <c r="I1004" i="8"/>
  <c r="K1004" i="8" s="1"/>
  <c r="N1004" i="8"/>
  <c r="O1004" i="8"/>
  <c r="B1005" i="8"/>
  <c r="C1005" i="8"/>
  <c r="D1005" i="8"/>
  <c r="H1005" i="8"/>
  <c r="J1005" i="8" s="1"/>
  <c r="I1005" i="8"/>
  <c r="N1005" i="8"/>
  <c r="O1005" i="8"/>
  <c r="B1006" i="8"/>
  <c r="C1006" i="8"/>
  <c r="D1006" i="8"/>
  <c r="H1006" i="8"/>
  <c r="J1006" i="8" s="1"/>
  <c r="L1006" i="8" s="1"/>
  <c r="I1006" i="8"/>
  <c r="K1006" i="8"/>
  <c r="M1006" i="8"/>
  <c r="N1006" i="8"/>
  <c r="A1006" i="8" s="1"/>
  <c r="O1006" i="8"/>
  <c r="B1007" i="8"/>
  <c r="C1007" i="8"/>
  <c r="D1007" i="8"/>
  <c r="H1007" i="8"/>
  <c r="I1007" i="8"/>
  <c r="J1007" i="8"/>
  <c r="K1007" i="8"/>
  <c r="L1007" i="8" s="1"/>
  <c r="M1007" i="8"/>
  <c r="N1007" i="8"/>
  <c r="O1007" i="8"/>
  <c r="B1008" i="8"/>
  <c r="C1008" i="8"/>
  <c r="D1008" i="8"/>
  <c r="H1008" i="8"/>
  <c r="J1008" i="8" s="1"/>
  <c r="I1008" i="8"/>
  <c r="N1008" i="8"/>
  <c r="O1008" i="8"/>
  <c r="B1009" i="8"/>
  <c r="C1009" i="8"/>
  <c r="D1009" i="8"/>
  <c r="H1009" i="8"/>
  <c r="J1009" i="8" s="1"/>
  <c r="I1009" i="8"/>
  <c r="M1009" i="8" s="1"/>
  <c r="K1009" i="8"/>
  <c r="N1009" i="8"/>
  <c r="A1009" i="8" s="1"/>
  <c r="O1009" i="8"/>
  <c r="A1010" i="8"/>
  <c r="B1010" i="8"/>
  <c r="C1010" i="8"/>
  <c r="D1010" i="8"/>
  <c r="H1010" i="8"/>
  <c r="J1010" i="8" s="1"/>
  <c r="I1010" i="8"/>
  <c r="M1010" i="8" s="1"/>
  <c r="N1010" i="8"/>
  <c r="O1010" i="8"/>
  <c r="B1011" i="8"/>
  <c r="C1011" i="8"/>
  <c r="D1011" i="8"/>
  <c r="H1011" i="8"/>
  <c r="I1011" i="8"/>
  <c r="J1011" i="8"/>
  <c r="L1011" i="8" s="1"/>
  <c r="K1011" i="8"/>
  <c r="M1011" i="8"/>
  <c r="N1011" i="8"/>
  <c r="O1011" i="8"/>
  <c r="B1012" i="8"/>
  <c r="C1012" i="8"/>
  <c r="D1012" i="8"/>
  <c r="H1012" i="8"/>
  <c r="I1012" i="8"/>
  <c r="K1012" i="8" s="1"/>
  <c r="J1012" i="8"/>
  <c r="L1012" i="8" s="1"/>
  <c r="M1012" i="8"/>
  <c r="N1012" i="8"/>
  <c r="O1012" i="8"/>
  <c r="B1013" i="8"/>
  <c r="C1013" i="8"/>
  <c r="D1013" i="8"/>
  <c r="H1013" i="8"/>
  <c r="J1013" i="8" s="1"/>
  <c r="L1013" i="8" s="1"/>
  <c r="I1013" i="8"/>
  <c r="K1013" i="8"/>
  <c r="M1013" i="8"/>
  <c r="N1013" i="8"/>
  <c r="O1013" i="8"/>
  <c r="B1014" i="8"/>
  <c r="C1014" i="8"/>
  <c r="D1014" i="8"/>
  <c r="H1014" i="8"/>
  <c r="J1014" i="8" s="1"/>
  <c r="I1014" i="8"/>
  <c r="N1014" i="8"/>
  <c r="O1014" i="8"/>
  <c r="B1015" i="8"/>
  <c r="C1015" i="8"/>
  <c r="D1015" i="8"/>
  <c r="H1015" i="8"/>
  <c r="I1015" i="8"/>
  <c r="J1015" i="8"/>
  <c r="N1015" i="8"/>
  <c r="O1015" i="8"/>
  <c r="B1016" i="8"/>
  <c r="C1016" i="8"/>
  <c r="D1016" i="8"/>
  <c r="H1016" i="8"/>
  <c r="I1016" i="8"/>
  <c r="M1016" i="8" s="1"/>
  <c r="J1016" i="8"/>
  <c r="L1016" i="8" s="1"/>
  <c r="K1016" i="8"/>
  <c r="N1016" i="8"/>
  <c r="A1016" i="8" s="1"/>
  <c r="O1016" i="8"/>
  <c r="B1017" i="8"/>
  <c r="C1017" i="8"/>
  <c r="D1017" i="8"/>
  <c r="H1017" i="8"/>
  <c r="J1017" i="8" s="1"/>
  <c r="L1017" i="8" s="1"/>
  <c r="I1017" i="8"/>
  <c r="M1017" i="8" s="1"/>
  <c r="K1017" i="8"/>
  <c r="N1017" i="8"/>
  <c r="A1017" i="8" s="1"/>
  <c r="O1017" i="8"/>
  <c r="B1018" i="8"/>
  <c r="C1018" i="8"/>
  <c r="D1018" i="8"/>
  <c r="H1018" i="8"/>
  <c r="J1018" i="8" s="1"/>
  <c r="I1018" i="8"/>
  <c r="N1018" i="8"/>
  <c r="O1018" i="8"/>
  <c r="B1019" i="8"/>
  <c r="C1019" i="8"/>
  <c r="D1019" i="8"/>
  <c r="H1019" i="8"/>
  <c r="J1019" i="8" s="1"/>
  <c r="I1019" i="8"/>
  <c r="N1019" i="8"/>
  <c r="O1019" i="8"/>
  <c r="B1020" i="8"/>
  <c r="C1020" i="8"/>
  <c r="D1020" i="8"/>
  <c r="H1020" i="8"/>
  <c r="I1020" i="8"/>
  <c r="K1020" i="8" s="1"/>
  <c r="L1020" i="8" s="1"/>
  <c r="J1020" i="8"/>
  <c r="N1020" i="8"/>
  <c r="O1020" i="8"/>
  <c r="B1021" i="8"/>
  <c r="C1021" i="8"/>
  <c r="D1021" i="8"/>
  <c r="H1021" i="8"/>
  <c r="I1021" i="8"/>
  <c r="J1021" i="8"/>
  <c r="K1021" i="8"/>
  <c r="M1021" i="8"/>
  <c r="N1021" i="8"/>
  <c r="O1021" i="8"/>
  <c r="B1022" i="8"/>
  <c r="C1022" i="8"/>
  <c r="D1022" i="8"/>
  <c r="H1022" i="8"/>
  <c r="J1022" i="8" s="1"/>
  <c r="I1022" i="8"/>
  <c r="N1022" i="8"/>
  <c r="O1022" i="8"/>
  <c r="B1023" i="8"/>
  <c r="C1023" i="8"/>
  <c r="D1023" i="8"/>
  <c r="H1023" i="8"/>
  <c r="I1023" i="8"/>
  <c r="J1023" i="8"/>
  <c r="N1023" i="8"/>
  <c r="O1023" i="8"/>
  <c r="B1024" i="8"/>
  <c r="C1024" i="8"/>
  <c r="D1024" i="8"/>
  <c r="H1024" i="8"/>
  <c r="I1024" i="8"/>
  <c r="M1024" i="8" s="1"/>
  <c r="J1024" i="8"/>
  <c r="K1024" i="8"/>
  <c r="L1024" i="8" s="1"/>
  <c r="N1024" i="8"/>
  <c r="O1024" i="8"/>
  <c r="B1025" i="8"/>
  <c r="C1025" i="8"/>
  <c r="D1025" i="8"/>
  <c r="H1025" i="8"/>
  <c r="J1025" i="8" s="1"/>
  <c r="I1025" i="8"/>
  <c r="M1025" i="8" s="1"/>
  <c r="K1025" i="8"/>
  <c r="N1025" i="8"/>
  <c r="A1025" i="8" s="1"/>
  <c r="O1025" i="8"/>
  <c r="B1026" i="8"/>
  <c r="C1026" i="8"/>
  <c r="D1026" i="8"/>
  <c r="H1026" i="8"/>
  <c r="J1026" i="8" s="1"/>
  <c r="I1026" i="8"/>
  <c r="N1026" i="8"/>
  <c r="O1026" i="8"/>
  <c r="B1027" i="8"/>
  <c r="C1027" i="8"/>
  <c r="D1027" i="8"/>
  <c r="H1027" i="8"/>
  <c r="I1027" i="8"/>
  <c r="J1027" i="8"/>
  <c r="N1027" i="8"/>
  <c r="O1027" i="8"/>
  <c r="B1028" i="8"/>
  <c r="C1028" i="8"/>
  <c r="D1028" i="8"/>
  <c r="H1028" i="8"/>
  <c r="I1028" i="8"/>
  <c r="J1028" i="8"/>
  <c r="L1028" i="8" s="1"/>
  <c r="K1028" i="8"/>
  <c r="M1028" i="8"/>
  <c r="N1028" i="8"/>
  <c r="O1028" i="8"/>
  <c r="B1029" i="8"/>
  <c r="C1029" i="8"/>
  <c r="D1029" i="8"/>
  <c r="H1029" i="8"/>
  <c r="I1029" i="8"/>
  <c r="J1029" i="8"/>
  <c r="K1029" i="8"/>
  <c r="M1029" i="8"/>
  <c r="N1029" i="8"/>
  <c r="A1029" i="8" s="1"/>
  <c r="O1029" i="8"/>
  <c r="B1030" i="8"/>
  <c r="C1030" i="8"/>
  <c r="D1030" i="8"/>
  <c r="H1030" i="8"/>
  <c r="J1030" i="8" s="1"/>
  <c r="I1030" i="8"/>
  <c r="N1030" i="8"/>
  <c r="O1030" i="8"/>
  <c r="B1031" i="8"/>
  <c r="C1031" i="8"/>
  <c r="D1031" i="8"/>
  <c r="H1031" i="8"/>
  <c r="I1031" i="8"/>
  <c r="J1031" i="8"/>
  <c r="N1031" i="8"/>
  <c r="O1031" i="8"/>
  <c r="B1032" i="8"/>
  <c r="C1032" i="8"/>
  <c r="D1032" i="8"/>
  <c r="H1032" i="8"/>
  <c r="I1032" i="8"/>
  <c r="M1032" i="8" s="1"/>
  <c r="J1032" i="8"/>
  <c r="K1032" i="8"/>
  <c r="L1032" i="8"/>
  <c r="N1032" i="8"/>
  <c r="O1032" i="8"/>
  <c r="B1033" i="8"/>
  <c r="C1033" i="8"/>
  <c r="D1033" i="8"/>
  <c r="H1033" i="8"/>
  <c r="J1033" i="8" s="1"/>
  <c r="I1033" i="8"/>
  <c r="K1033" i="8" s="1"/>
  <c r="M1033" i="8"/>
  <c r="N1033" i="8"/>
  <c r="O1033" i="8"/>
  <c r="B1034" i="8"/>
  <c r="C1034" i="8"/>
  <c r="D1034" i="8"/>
  <c r="H1034" i="8"/>
  <c r="J1034" i="8" s="1"/>
  <c r="I1034" i="8"/>
  <c r="N1034" i="8"/>
  <c r="O1034" i="8"/>
  <c r="B1035" i="8"/>
  <c r="C1035" i="8"/>
  <c r="D1035" i="8"/>
  <c r="H1035" i="8"/>
  <c r="J1035" i="8" s="1"/>
  <c r="I1035" i="8"/>
  <c r="N1035" i="8"/>
  <c r="O1035" i="8"/>
  <c r="B1036" i="8"/>
  <c r="C1036" i="8"/>
  <c r="D1036" i="8"/>
  <c r="H1036" i="8"/>
  <c r="J1036" i="8" s="1"/>
  <c r="I1036" i="8"/>
  <c r="M1036" i="8" s="1"/>
  <c r="K1036" i="8"/>
  <c r="N1036" i="8"/>
  <c r="O1036" i="8"/>
  <c r="B1037" i="8"/>
  <c r="C1037" i="8"/>
  <c r="D1037" i="8"/>
  <c r="H1037" i="8"/>
  <c r="J1037" i="8" s="1"/>
  <c r="L1037" i="8" s="1"/>
  <c r="I1037" i="8"/>
  <c r="K1037" i="8"/>
  <c r="M1037" i="8"/>
  <c r="N1037" i="8"/>
  <c r="A1037" i="8" s="1"/>
  <c r="O1037" i="8"/>
  <c r="B1038" i="8"/>
  <c r="C1038" i="8"/>
  <c r="D1038" i="8"/>
  <c r="H1038" i="8"/>
  <c r="J1038" i="8" s="1"/>
  <c r="I1038" i="8"/>
  <c r="N1038" i="8"/>
  <c r="O1038" i="8"/>
  <c r="B1039" i="8"/>
  <c r="C1039" i="8"/>
  <c r="D1039" i="8"/>
  <c r="H1039" i="8"/>
  <c r="J1039" i="8" s="1"/>
  <c r="I1039" i="8"/>
  <c r="N1039" i="8"/>
  <c r="O1039" i="8"/>
  <c r="A1040" i="8"/>
  <c r="B1040" i="8"/>
  <c r="C1040" i="8"/>
  <c r="D1040" i="8"/>
  <c r="H1040" i="8"/>
  <c r="I1040" i="8"/>
  <c r="J1040" i="8"/>
  <c r="K1040" i="8"/>
  <c r="L1040" i="8"/>
  <c r="M1040" i="8"/>
  <c r="N1040" i="8"/>
  <c r="O1040" i="8"/>
  <c r="B1041" i="8"/>
  <c r="C1041" i="8"/>
  <c r="D1041" i="8"/>
  <c r="H1041" i="8"/>
  <c r="J1041" i="8" s="1"/>
  <c r="L1041" i="8" s="1"/>
  <c r="I1041" i="8"/>
  <c r="K1041" i="8" s="1"/>
  <c r="N1041" i="8"/>
  <c r="O1041" i="8"/>
  <c r="B1042" i="8"/>
  <c r="C1042" i="8"/>
  <c r="D1042" i="8"/>
  <c r="H1042" i="8"/>
  <c r="J1042" i="8" s="1"/>
  <c r="I1042" i="8"/>
  <c r="N1042" i="8"/>
  <c r="O1042" i="8"/>
  <c r="B1043" i="8"/>
  <c r="C1043" i="8"/>
  <c r="D1043" i="8"/>
  <c r="H1043" i="8"/>
  <c r="J1043" i="8" s="1"/>
  <c r="I1043" i="8"/>
  <c r="N1043" i="8"/>
  <c r="O1043" i="8"/>
  <c r="B1044" i="8"/>
  <c r="C1044" i="8"/>
  <c r="D1044" i="8"/>
  <c r="H1044" i="8"/>
  <c r="J1044" i="8" s="1"/>
  <c r="I1044" i="8"/>
  <c r="M1044" i="8" s="1"/>
  <c r="K1044" i="8"/>
  <c r="L1044" i="8" s="1"/>
  <c r="N1044" i="8"/>
  <c r="O1044" i="8"/>
  <c r="B1045" i="8"/>
  <c r="C1045" i="8"/>
  <c r="D1045" i="8"/>
  <c r="H1045" i="8"/>
  <c r="I1045" i="8"/>
  <c r="J1045" i="8"/>
  <c r="N1045" i="8"/>
  <c r="O1045" i="8"/>
  <c r="B1046" i="8"/>
  <c r="C1046" i="8"/>
  <c r="D1046" i="8"/>
  <c r="H1046" i="8"/>
  <c r="J1046" i="8" s="1"/>
  <c r="I1046" i="8"/>
  <c r="N1046" i="8"/>
  <c r="O1046" i="8"/>
  <c r="B1047" i="8"/>
  <c r="C1047" i="8"/>
  <c r="D1047" i="8"/>
  <c r="H1047" i="8"/>
  <c r="J1047" i="8" s="1"/>
  <c r="I1047" i="8"/>
  <c r="N1047" i="8"/>
  <c r="O1047" i="8"/>
  <c r="B1048" i="8"/>
  <c r="C1048" i="8"/>
  <c r="D1048" i="8"/>
  <c r="H1048" i="8"/>
  <c r="I1048" i="8"/>
  <c r="J1048" i="8"/>
  <c r="K1048" i="8"/>
  <c r="L1048" i="8" s="1"/>
  <c r="M1048" i="8"/>
  <c r="N1048" i="8"/>
  <c r="O1048" i="8"/>
  <c r="A1048" i="8" s="1"/>
  <c r="B1049" i="8"/>
  <c r="C1049" i="8"/>
  <c r="D1049" i="8"/>
  <c r="H1049" i="8"/>
  <c r="J1049" i="8" s="1"/>
  <c r="L1049" i="8" s="1"/>
  <c r="I1049" i="8"/>
  <c r="K1049" i="8" s="1"/>
  <c r="M1049" i="8"/>
  <c r="N1049" i="8"/>
  <c r="O1049" i="8"/>
  <c r="B1050" i="8"/>
  <c r="C1050" i="8"/>
  <c r="D1050" i="8"/>
  <c r="H1050" i="8"/>
  <c r="J1050" i="8" s="1"/>
  <c r="I1050" i="8"/>
  <c r="N1050" i="8"/>
  <c r="O1050" i="8"/>
  <c r="B1051" i="8"/>
  <c r="C1051" i="8"/>
  <c r="D1051" i="8"/>
  <c r="H1051" i="8"/>
  <c r="J1051" i="8" s="1"/>
  <c r="I1051" i="8"/>
  <c r="N1051" i="8"/>
  <c r="O1051" i="8"/>
  <c r="B1052" i="8"/>
  <c r="C1052" i="8"/>
  <c r="D1052" i="8"/>
  <c r="H1052" i="8"/>
  <c r="J1052" i="8" s="1"/>
  <c r="L1052" i="8" s="1"/>
  <c r="I1052" i="8"/>
  <c r="K1052" i="8"/>
  <c r="M1052" i="8"/>
  <c r="N1052" i="8"/>
  <c r="A1052" i="8" s="1"/>
  <c r="O1052" i="8"/>
  <c r="B1053" i="8"/>
  <c r="C1053" i="8"/>
  <c r="D1053" i="8"/>
  <c r="H1053" i="8"/>
  <c r="J1053" i="8" s="1"/>
  <c r="I1053" i="8"/>
  <c r="K1053" i="8"/>
  <c r="M1053" i="8"/>
  <c r="N1053" i="8"/>
  <c r="O1053" i="8"/>
  <c r="B1054" i="8"/>
  <c r="C1054" i="8"/>
  <c r="D1054" i="8"/>
  <c r="H1054" i="8"/>
  <c r="J1054" i="8" s="1"/>
  <c r="I1054" i="8"/>
  <c r="N1054" i="8"/>
  <c r="O1054" i="8"/>
  <c r="B1055" i="8"/>
  <c r="C1055" i="8"/>
  <c r="D1055" i="8"/>
  <c r="H1055" i="8"/>
  <c r="I1055" i="8"/>
  <c r="J1055" i="8"/>
  <c r="N1055" i="8"/>
  <c r="O1055" i="8"/>
  <c r="B1056" i="8"/>
  <c r="C1056" i="8"/>
  <c r="D1056" i="8"/>
  <c r="H1056" i="8"/>
  <c r="I1056" i="8"/>
  <c r="J1056" i="8"/>
  <c r="K1056" i="8"/>
  <c r="L1056" i="8" s="1"/>
  <c r="M1056" i="8"/>
  <c r="N1056" i="8"/>
  <c r="O1056" i="8"/>
  <c r="B1057" i="8"/>
  <c r="C1057" i="8"/>
  <c r="D1057" i="8"/>
  <c r="H1057" i="8"/>
  <c r="J1057" i="8" s="1"/>
  <c r="I1057" i="8"/>
  <c r="K1057" i="8" s="1"/>
  <c r="M1057" i="8"/>
  <c r="N1057" i="8"/>
  <c r="O1057" i="8"/>
  <c r="B1058" i="8"/>
  <c r="C1058" i="8"/>
  <c r="D1058" i="8"/>
  <c r="H1058" i="8"/>
  <c r="J1058" i="8" s="1"/>
  <c r="I1058" i="8"/>
  <c r="N1058" i="8"/>
  <c r="O1058" i="8"/>
  <c r="B1059" i="8"/>
  <c r="C1059" i="8"/>
  <c r="D1059" i="8"/>
  <c r="H1059" i="8"/>
  <c r="I1059" i="8"/>
  <c r="J1059" i="8"/>
  <c r="N1059" i="8"/>
  <c r="O1059" i="8"/>
  <c r="B1060" i="8"/>
  <c r="C1060" i="8"/>
  <c r="D1060" i="8"/>
  <c r="H1060" i="8"/>
  <c r="I1060" i="8"/>
  <c r="J1060" i="8"/>
  <c r="K1060" i="8"/>
  <c r="M1060" i="8"/>
  <c r="N1060" i="8"/>
  <c r="O1060" i="8"/>
  <c r="B1061" i="8"/>
  <c r="C1061" i="8"/>
  <c r="D1061" i="8"/>
  <c r="H1061" i="8"/>
  <c r="I1061" i="8"/>
  <c r="J1061" i="8"/>
  <c r="L1061" i="8" s="1"/>
  <c r="K1061" i="8"/>
  <c r="M1061" i="8"/>
  <c r="N1061" i="8"/>
  <c r="O1061" i="8"/>
  <c r="B1062" i="8"/>
  <c r="C1062" i="8"/>
  <c r="D1062" i="8"/>
  <c r="H1062" i="8"/>
  <c r="J1062" i="8" s="1"/>
  <c r="I1062" i="8"/>
  <c r="N1062" i="8"/>
  <c r="O1062" i="8"/>
  <c r="B1063" i="8"/>
  <c r="C1063" i="8"/>
  <c r="D1063" i="8"/>
  <c r="H1063" i="8"/>
  <c r="I1063" i="8"/>
  <c r="J1063" i="8"/>
  <c r="N1063" i="8"/>
  <c r="O1063" i="8"/>
  <c r="B1064" i="8"/>
  <c r="C1064" i="8"/>
  <c r="D1064" i="8"/>
  <c r="H1064" i="8"/>
  <c r="J1064" i="8" s="1"/>
  <c r="L1064" i="8" s="1"/>
  <c r="I1064" i="8"/>
  <c r="K1064" i="8"/>
  <c r="M1064" i="8"/>
  <c r="N1064" i="8"/>
  <c r="A1064" i="8" s="1"/>
  <c r="O1064" i="8"/>
  <c r="B1065" i="8"/>
  <c r="C1065" i="8"/>
  <c r="D1065" i="8"/>
  <c r="H1065" i="8"/>
  <c r="J1065" i="8" s="1"/>
  <c r="I1065" i="8"/>
  <c r="K1065" i="8"/>
  <c r="M1065" i="8"/>
  <c r="N1065" i="8"/>
  <c r="O1065" i="8"/>
  <c r="B1066" i="8"/>
  <c r="C1066" i="8"/>
  <c r="D1066" i="8"/>
  <c r="H1066" i="8"/>
  <c r="J1066" i="8" s="1"/>
  <c r="I1066" i="8"/>
  <c r="N1066" i="8"/>
  <c r="O1066" i="8"/>
  <c r="B1067" i="8"/>
  <c r="C1067" i="8"/>
  <c r="D1067" i="8"/>
  <c r="H1067" i="8"/>
  <c r="I1067" i="8"/>
  <c r="J1067" i="8"/>
  <c r="N1067" i="8"/>
  <c r="O1067" i="8"/>
  <c r="A1068" i="8"/>
  <c r="B1068" i="8"/>
  <c r="C1068" i="8"/>
  <c r="D1068" i="8"/>
  <c r="H1068" i="8"/>
  <c r="I1068" i="8"/>
  <c r="J1068" i="8"/>
  <c r="N1068" i="8"/>
  <c r="O1068" i="8"/>
  <c r="B1069" i="8"/>
  <c r="C1069" i="8"/>
  <c r="D1069" i="8"/>
  <c r="H1069" i="8"/>
  <c r="J1069" i="8" s="1"/>
  <c r="I1069" i="8"/>
  <c r="N1069" i="8"/>
  <c r="O1069" i="8"/>
  <c r="B1070" i="8"/>
  <c r="C1070" i="8"/>
  <c r="D1070" i="8"/>
  <c r="H1070" i="8"/>
  <c r="J1070" i="8" s="1"/>
  <c r="I1070" i="8"/>
  <c r="N1070" i="8"/>
  <c r="O1070" i="8"/>
  <c r="B1071" i="8"/>
  <c r="C1071" i="8"/>
  <c r="D1071" i="8"/>
  <c r="H1071" i="8"/>
  <c r="I1071" i="8"/>
  <c r="J1071" i="8"/>
  <c r="N1071" i="8"/>
  <c r="O1071" i="8"/>
  <c r="B1072" i="8"/>
  <c r="C1072" i="8"/>
  <c r="D1072" i="8"/>
  <c r="H1072" i="8"/>
  <c r="J1072" i="8" s="1"/>
  <c r="I1072" i="8"/>
  <c r="K1072" i="8"/>
  <c r="L1072" i="8"/>
  <c r="M1072" i="8"/>
  <c r="N1072" i="8"/>
  <c r="A1072" i="8" s="1"/>
  <c r="O1072" i="8"/>
  <c r="B1073" i="8"/>
  <c r="C1073" i="8"/>
  <c r="D1073" i="8"/>
  <c r="H1073" i="8"/>
  <c r="I1073" i="8"/>
  <c r="M1073" i="8" s="1"/>
  <c r="J1073" i="8"/>
  <c r="K1073" i="8"/>
  <c r="N1073" i="8"/>
  <c r="A1073" i="8" s="1"/>
  <c r="O1073" i="8"/>
  <c r="B1074" i="8"/>
  <c r="C1074" i="8"/>
  <c r="D1074" i="8"/>
  <c r="H1074" i="8"/>
  <c r="J1074" i="8" s="1"/>
  <c r="I1074" i="8"/>
  <c r="N1074" i="8"/>
  <c r="O1074" i="8"/>
  <c r="B1075" i="8"/>
  <c r="C1075" i="8"/>
  <c r="D1075" i="8"/>
  <c r="H1075" i="8"/>
  <c r="I1075" i="8"/>
  <c r="J1075" i="8"/>
  <c r="N1075" i="8"/>
  <c r="O1075" i="8"/>
  <c r="B1076" i="8"/>
  <c r="C1076" i="8"/>
  <c r="D1076" i="8"/>
  <c r="H1076" i="8"/>
  <c r="I1076" i="8"/>
  <c r="K1076" i="8" s="1"/>
  <c r="J1076" i="8"/>
  <c r="M1076" i="8"/>
  <c r="N1076" i="8"/>
  <c r="O1076" i="8"/>
  <c r="B1077" i="8"/>
  <c r="C1077" i="8"/>
  <c r="D1077" i="8"/>
  <c r="H1077" i="8"/>
  <c r="I1077" i="8"/>
  <c r="J1077" i="8"/>
  <c r="L1077" i="8" s="1"/>
  <c r="K1077" i="8"/>
  <c r="M1077" i="8"/>
  <c r="N1077" i="8"/>
  <c r="O1077" i="8"/>
  <c r="B1078" i="8"/>
  <c r="C1078" i="8"/>
  <c r="D1078" i="8"/>
  <c r="H1078" i="8"/>
  <c r="J1078" i="8" s="1"/>
  <c r="I1078" i="8"/>
  <c r="N1078" i="8"/>
  <c r="O1078" i="8"/>
  <c r="B1079" i="8"/>
  <c r="C1079" i="8"/>
  <c r="D1079" i="8"/>
  <c r="H1079" i="8"/>
  <c r="I1079" i="8"/>
  <c r="J1079" i="8"/>
  <c r="N1079" i="8"/>
  <c r="O1079" i="8"/>
  <c r="B1080" i="8"/>
  <c r="C1080" i="8"/>
  <c r="D1080" i="8"/>
  <c r="H1080" i="8"/>
  <c r="J1080" i="8" s="1"/>
  <c r="L1080" i="8" s="1"/>
  <c r="I1080" i="8"/>
  <c r="K1080" i="8"/>
  <c r="M1080" i="8"/>
  <c r="N1080" i="8"/>
  <c r="A1080" i="8" s="1"/>
  <c r="O1080" i="8"/>
  <c r="B1081" i="8"/>
  <c r="C1081" i="8"/>
  <c r="D1081" i="8"/>
  <c r="H1081" i="8"/>
  <c r="I1081" i="8"/>
  <c r="M1081" i="8" s="1"/>
  <c r="J1081" i="8"/>
  <c r="K1081" i="8"/>
  <c r="N1081" i="8"/>
  <c r="A1081" i="8" s="1"/>
  <c r="O1081" i="8"/>
  <c r="B1082" i="8"/>
  <c r="C1082" i="8"/>
  <c r="D1082" i="8"/>
  <c r="H1082" i="8"/>
  <c r="J1082" i="8" s="1"/>
  <c r="I1082" i="8"/>
  <c r="N1082" i="8"/>
  <c r="O1082" i="8"/>
  <c r="B1083" i="8"/>
  <c r="C1083" i="8"/>
  <c r="D1083" i="8"/>
  <c r="H1083" i="8"/>
  <c r="I1083" i="8"/>
  <c r="J1083" i="8"/>
  <c r="N1083" i="8"/>
  <c r="O1083" i="8"/>
  <c r="B1084" i="8"/>
  <c r="C1084" i="8"/>
  <c r="D1084" i="8"/>
  <c r="H1084" i="8"/>
  <c r="J1084" i="8" s="1"/>
  <c r="I1084" i="8"/>
  <c r="M1084" i="8" s="1"/>
  <c r="K1084" i="8"/>
  <c r="N1084" i="8"/>
  <c r="A1084" i="8" s="1"/>
  <c r="O1084" i="8"/>
  <c r="B1085" i="8"/>
  <c r="C1085" i="8"/>
  <c r="D1085" i="8"/>
  <c r="H1085" i="8"/>
  <c r="J1085" i="8" s="1"/>
  <c r="L1085" i="8" s="1"/>
  <c r="I1085" i="8"/>
  <c r="K1085" i="8"/>
  <c r="M1085" i="8"/>
  <c r="N1085" i="8"/>
  <c r="O1085" i="8"/>
  <c r="B1086" i="8"/>
  <c r="C1086" i="8"/>
  <c r="D1086" i="8"/>
  <c r="H1086" i="8"/>
  <c r="J1086" i="8" s="1"/>
  <c r="I1086" i="8"/>
  <c r="N1086" i="8"/>
  <c r="O1086" i="8"/>
  <c r="B1087" i="8"/>
  <c r="C1087" i="8"/>
  <c r="D1087" i="8"/>
  <c r="H1087" i="8"/>
  <c r="J1087" i="8" s="1"/>
  <c r="I1087" i="8"/>
  <c r="N1087" i="8"/>
  <c r="O1087" i="8"/>
  <c r="B1088" i="8"/>
  <c r="C1088" i="8"/>
  <c r="D1088" i="8"/>
  <c r="H1088" i="8"/>
  <c r="J1088" i="8" s="1"/>
  <c r="I1088" i="8"/>
  <c r="K1088" i="8"/>
  <c r="M1088" i="8"/>
  <c r="N1088" i="8"/>
  <c r="O1088" i="8"/>
  <c r="B1089" i="8"/>
  <c r="C1089" i="8"/>
  <c r="D1089" i="8"/>
  <c r="H1089" i="8"/>
  <c r="J1089" i="8" s="1"/>
  <c r="I1089" i="8"/>
  <c r="K1089" i="8"/>
  <c r="M1089" i="8"/>
  <c r="N1089" i="8"/>
  <c r="A1089" i="8" s="1"/>
  <c r="O1089" i="8"/>
  <c r="B1090" i="8"/>
  <c r="C1090" i="8"/>
  <c r="D1090" i="8"/>
  <c r="H1090" i="8"/>
  <c r="J1090" i="8" s="1"/>
  <c r="I1090" i="8"/>
  <c r="N1090" i="8"/>
  <c r="O1090" i="8"/>
  <c r="B1091" i="8"/>
  <c r="C1091" i="8"/>
  <c r="D1091" i="8"/>
  <c r="H1091" i="8"/>
  <c r="I1091" i="8"/>
  <c r="J1091" i="8"/>
  <c r="N1091" i="8"/>
  <c r="O1091" i="8"/>
  <c r="B1092" i="8"/>
  <c r="C1092" i="8"/>
  <c r="D1092" i="8"/>
  <c r="H1092" i="8"/>
  <c r="I1092" i="8"/>
  <c r="M1092" i="8" s="1"/>
  <c r="J1092" i="8"/>
  <c r="K1092" i="8"/>
  <c r="L1092" i="8" s="1"/>
  <c r="N1092" i="8"/>
  <c r="O1092" i="8"/>
  <c r="B1093" i="8"/>
  <c r="C1093" i="8"/>
  <c r="D1093" i="8"/>
  <c r="H1093" i="8"/>
  <c r="J1093" i="8" s="1"/>
  <c r="I1093" i="8"/>
  <c r="M1093" i="8" s="1"/>
  <c r="N1093" i="8"/>
  <c r="O1093" i="8"/>
  <c r="B1094" i="8"/>
  <c r="C1094" i="8"/>
  <c r="D1094" i="8"/>
  <c r="H1094" i="8"/>
  <c r="J1094" i="8" s="1"/>
  <c r="I1094" i="8"/>
  <c r="N1094" i="8"/>
  <c r="O1094" i="8"/>
  <c r="B1095" i="8"/>
  <c r="C1095" i="8"/>
  <c r="D1095" i="8"/>
  <c r="H1095" i="8"/>
  <c r="I1095" i="8"/>
  <c r="J1095" i="8"/>
  <c r="N1095" i="8"/>
  <c r="O1095" i="8"/>
  <c r="B1096" i="8"/>
  <c r="C1096" i="8"/>
  <c r="D1096" i="8"/>
  <c r="H1096" i="8"/>
  <c r="I1096" i="8"/>
  <c r="J1096" i="8"/>
  <c r="L1096" i="8" s="1"/>
  <c r="K1096" i="8"/>
  <c r="M1096" i="8"/>
  <c r="N1096" i="8"/>
  <c r="O1096" i="8"/>
  <c r="B1097" i="8"/>
  <c r="C1097" i="8"/>
  <c r="D1097" i="8"/>
  <c r="H1097" i="8"/>
  <c r="J1097" i="8" s="1"/>
  <c r="I1097" i="8"/>
  <c r="K1097" i="8"/>
  <c r="M1097" i="8"/>
  <c r="N1097" i="8"/>
  <c r="A1097" i="8" s="1"/>
  <c r="O1097" i="8"/>
  <c r="B1098" i="8"/>
  <c r="C1098" i="8"/>
  <c r="D1098" i="8"/>
  <c r="H1098" i="8"/>
  <c r="J1098" i="8" s="1"/>
  <c r="I1098" i="8"/>
  <c r="N1098" i="8"/>
  <c r="O1098" i="8"/>
  <c r="B1099" i="8"/>
  <c r="C1099" i="8"/>
  <c r="D1099" i="8"/>
  <c r="H1099" i="8"/>
  <c r="I1099" i="8"/>
  <c r="J1099" i="8"/>
  <c r="N1099" i="8"/>
  <c r="O1099" i="8"/>
  <c r="B1100" i="8"/>
  <c r="C1100" i="8"/>
  <c r="D1100" i="8"/>
  <c r="H1100" i="8"/>
  <c r="I1100" i="8"/>
  <c r="J1100" i="8"/>
  <c r="K1100" i="8"/>
  <c r="L1100" i="8" s="1"/>
  <c r="M1100" i="8"/>
  <c r="N1100" i="8"/>
  <c r="O1100" i="8"/>
  <c r="B1101" i="8"/>
  <c r="C1101" i="8"/>
  <c r="D1101" i="8"/>
  <c r="H1101" i="8"/>
  <c r="J1101" i="8" s="1"/>
  <c r="I1101" i="8"/>
  <c r="M1101" i="8" s="1"/>
  <c r="K1101" i="8"/>
  <c r="N1101" i="8"/>
  <c r="O1101" i="8"/>
  <c r="B1102" i="8"/>
  <c r="C1102" i="8"/>
  <c r="D1102" i="8"/>
  <c r="H1102" i="8"/>
  <c r="J1102" i="8" s="1"/>
  <c r="I1102" i="8"/>
  <c r="N1102" i="8"/>
  <c r="O1102" i="8"/>
  <c r="B1103" i="8"/>
  <c r="C1103" i="8"/>
  <c r="D1103" i="8"/>
  <c r="H1103" i="8"/>
  <c r="I1103" i="8"/>
  <c r="J1103" i="8"/>
  <c r="N1103" i="8"/>
  <c r="O1103" i="8"/>
  <c r="A1104" i="8"/>
  <c r="B1104" i="8"/>
  <c r="C1104" i="8"/>
  <c r="D1104" i="8"/>
  <c r="H1104" i="8"/>
  <c r="J1104" i="8" s="1"/>
  <c r="I1104" i="8"/>
  <c r="N1104" i="8"/>
  <c r="O1104" i="8"/>
  <c r="B1105" i="8"/>
  <c r="C1105" i="8"/>
  <c r="D1105" i="8"/>
  <c r="H1105" i="8"/>
  <c r="I1105" i="8"/>
  <c r="J1105" i="8"/>
  <c r="N1105" i="8"/>
  <c r="O1105" i="8"/>
  <c r="B1106" i="8"/>
  <c r="C1106" i="8"/>
  <c r="D1106" i="8"/>
  <c r="H1106" i="8"/>
  <c r="J1106" i="8" s="1"/>
  <c r="I1106" i="8"/>
  <c r="N1106" i="8"/>
  <c r="O1106" i="8"/>
  <c r="B1107" i="8"/>
  <c r="C1107" i="8"/>
  <c r="D1107" i="8"/>
  <c r="H1107" i="8"/>
  <c r="J1107" i="8" s="1"/>
  <c r="I1107" i="8"/>
  <c r="N1107" i="8"/>
  <c r="O1107" i="8"/>
  <c r="B1108" i="8"/>
  <c r="C1108" i="8"/>
  <c r="D1108" i="8"/>
  <c r="H1108" i="8"/>
  <c r="J1108" i="8" s="1"/>
  <c r="I1108" i="8"/>
  <c r="K1108" i="8"/>
  <c r="M1108" i="8"/>
  <c r="N1108" i="8"/>
  <c r="O1108" i="8"/>
  <c r="B1109" i="8"/>
  <c r="C1109" i="8"/>
  <c r="D1109" i="8"/>
  <c r="H1109" i="8"/>
  <c r="I1109" i="8"/>
  <c r="J1109" i="8"/>
  <c r="K1109" i="8"/>
  <c r="M1109" i="8"/>
  <c r="N1109" i="8"/>
  <c r="O1109" i="8"/>
  <c r="B1110" i="8"/>
  <c r="C1110" i="8"/>
  <c r="D1110" i="8"/>
  <c r="H1110" i="8"/>
  <c r="J1110" i="8" s="1"/>
  <c r="I1110" i="8"/>
  <c r="N1110" i="8"/>
  <c r="O1110" i="8"/>
  <c r="B1111" i="8"/>
  <c r="C1111" i="8"/>
  <c r="D1111" i="8"/>
  <c r="H1111" i="8"/>
  <c r="I1111" i="8"/>
  <c r="J1111" i="8"/>
  <c r="N1111" i="8"/>
  <c r="O1111" i="8"/>
  <c r="A1112" i="8"/>
  <c r="B1112" i="8"/>
  <c r="C1112" i="8"/>
  <c r="D1112" i="8"/>
  <c r="H1112" i="8"/>
  <c r="I1112" i="8"/>
  <c r="K1112" i="8" s="1"/>
  <c r="J1112" i="8"/>
  <c r="M1112" i="8"/>
  <c r="N1112" i="8"/>
  <c r="O1112" i="8"/>
  <c r="B1113" i="8"/>
  <c r="C1113" i="8"/>
  <c r="D1113" i="8"/>
  <c r="H1113" i="8"/>
  <c r="I1113" i="8"/>
  <c r="J1113" i="8"/>
  <c r="L1113" i="8" s="1"/>
  <c r="K1113" i="8"/>
  <c r="M1113" i="8"/>
  <c r="N1113" i="8"/>
  <c r="O1113" i="8"/>
  <c r="B1114" i="8"/>
  <c r="C1114" i="8"/>
  <c r="D1114" i="8"/>
  <c r="H1114" i="8"/>
  <c r="J1114" i="8" s="1"/>
  <c r="I1114" i="8"/>
  <c r="N1114" i="8"/>
  <c r="O1114" i="8"/>
  <c r="B1115" i="8"/>
  <c r="C1115" i="8"/>
  <c r="D1115" i="8"/>
  <c r="H1115" i="8"/>
  <c r="I1115" i="8"/>
  <c r="J1115" i="8"/>
  <c r="N1115" i="8"/>
  <c r="O1115" i="8"/>
  <c r="A1116" i="8"/>
  <c r="B1116" i="8"/>
  <c r="C1116" i="8"/>
  <c r="D1116" i="8"/>
  <c r="H1116" i="8"/>
  <c r="J1116" i="8" s="1"/>
  <c r="I1116" i="8"/>
  <c r="K1116" i="8"/>
  <c r="L1116" i="8"/>
  <c r="M1116" i="8"/>
  <c r="N1116" i="8"/>
  <c r="O1116" i="8"/>
  <c r="B1117" i="8"/>
  <c r="C1117" i="8"/>
  <c r="D1117" i="8"/>
  <c r="H1117" i="8"/>
  <c r="I1117" i="8"/>
  <c r="M1117" i="8" s="1"/>
  <c r="J1117" i="8"/>
  <c r="N1117" i="8"/>
  <c r="A1117" i="8" s="1"/>
  <c r="O1117" i="8"/>
  <c r="B1118" i="8"/>
  <c r="C1118" i="8"/>
  <c r="D1118" i="8"/>
  <c r="H1118" i="8"/>
  <c r="J1118" i="8" s="1"/>
  <c r="I1118" i="8"/>
  <c r="N1118" i="8"/>
  <c r="O1118" i="8"/>
  <c r="B1119" i="8"/>
  <c r="C1119" i="8"/>
  <c r="D1119" i="8"/>
  <c r="H1119" i="8"/>
  <c r="I1119" i="8"/>
  <c r="J1119" i="8"/>
  <c r="N1119" i="8"/>
  <c r="O1119" i="8"/>
  <c r="B1120" i="8"/>
  <c r="C1120" i="8"/>
  <c r="D1120" i="8"/>
  <c r="H1120" i="8"/>
  <c r="I1120" i="8"/>
  <c r="K1120" i="8" s="1"/>
  <c r="J1120" i="8"/>
  <c r="N1120" i="8"/>
  <c r="O1120" i="8"/>
  <c r="B1121" i="8"/>
  <c r="C1121" i="8"/>
  <c r="D1121" i="8"/>
  <c r="H1121" i="8"/>
  <c r="J1121" i="8" s="1"/>
  <c r="L1121" i="8" s="1"/>
  <c r="I1121" i="8"/>
  <c r="K1121" i="8"/>
  <c r="M1121" i="8"/>
  <c r="N1121" i="8"/>
  <c r="O1121" i="8"/>
  <c r="B1122" i="8"/>
  <c r="C1122" i="8"/>
  <c r="D1122" i="8"/>
  <c r="H1122" i="8"/>
  <c r="J1122" i="8" s="1"/>
  <c r="I1122" i="8"/>
  <c r="N1122" i="8"/>
  <c r="O1122" i="8"/>
  <c r="B1123" i="8"/>
  <c r="C1123" i="8"/>
  <c r="D1123" i="8"/>
  <c r="H1123" i="8"/>
  <c r="J1123" i="8" s="1"/>
  <c r="I1123" i="8"/>
  <c r="N1123" i="8"/>
  <c r="O1123" i="8"/>
  <c r="B1124" i="8"/>
  <c r="C1124" i="8"/>
  <c r="D1124" i="8"/>
  <c r="H1124" i="8"/>
  <c r="J1124" i="8" s="1"/>
  <c r="L1124" i="8" s="1"/>
  <c r="I1124" i="8"/>
  <c r="K1124" i="8"/>
  <c r="M1124" i="8"/>
  <c r="N1124" i="8"/>
  <c r="O1124" i="8"/>
  <c r="B1125" i="8"/>
  <c r="C1125" i="8"/>
  <c r="D1125" i="8"/>
  <c r="H1125" i="8"/>
  <c r="I1125" i="8"/>
  <c r="J1125" i="8"/>
  <c r="K1125" i="8"/>
  <c r="M1125" i="8"/>
  <c r="N1125" i="8"/>
  <c r="A1125" i="8" s="1"/>
  <c r="O1125" i="8"/>
  <c r="B1126" i="8"/>
  <c r="C1126" i="8"/>
  <c r="D1126" i="8"/>
  <c r="H1126" i="8"/>
  <c r="J1126" i="8" s="1"/>
  <c r="I1126" i="8"/>
  <c r="N1126" i="8"/>
  <c r="O1126" i="8"/>
  <c r="B1127" i="8"/>
  <c r="C1127" i="8"/>
  <c r="D1127" i="8"/>
  <c r="H1127" i="8"/>
  <c r="I1127" i="8"/>
  <c r="J1127" i="8"/>
  <c r="N1127" i="8"/>
  <c r="O1127" i="8"/>
  <c r="B1128" i="8"/>
  <c r="C1128" i="8"/>
  <c r="D1128" i="8"/>
  <c r="H1128" i="8"/>
  <c r="I1128" i="8"/>
  <c r="M1128" i="8" s="1"/>
  <c r="J1128" i="8"/>
  <c r="K1128" i="8"/>
  <c r="L1128" i="8"/>
  <c r="N1128" i="8"/>
  <c r="O1128" i="8"/>
  <c r="B1129" i="8"/>
  <c r="C1129" i="8"/>
  <c r="D1129" i="8"/>
  <c r="H1129" i="8"/>
  <c r="J1129" i="8" s="1"/>
  <c r="L1129" i="8" s="1"/>
  <c r="I1129" i="8"/>
  <c r="K1129" i="8" s="1"/>
  <c r="M1129" i="8"/>
  <c r="N1129" i="8"/>
  <c r="O1129" i="8"/>
  <c r="B1130" i="8"/>
  <c r="C1130" i="8"/>
  <c r="D1130" i="8"/>
  <c r="H1130" i="8"/>
  <c r="J1130" i="8" s="1"/>
  <c r="I1130" i="8"/>
  <c r="N1130" i="8"/>
  <c r="O1130" i="8"/>
  <c r="B1131" i="8"/>
  <c r="C1131" i="8"/>
  <c r="D1131" i="8"/>
  <c r="H1131" i="8"/>
  <c r="J1131" i="8" s="1"/>
  <c r="I1131" i="8"/>
  <c r="N1131" i="8"/>
  <c r="O1131" i="8"/>
  <c r="B1132" i="8"/>
  <c r="C1132" i="8"/>
  <c r="D1132" i="8"/>
  <c r="H1132" i="8"/>
  <c r="J1132" i="8" s="1"/>
  <c r="I1132" i="8"/>
  <c r="M1132" i="8" s="1"/>
  <c r="K1132" i="8"/>
  <c r="N1132" i="8"/>
  <c r="O1132" i="8"/>
  <c r="B1133" i="8"/>
  <c r="C1133" i="8"/>
  <c r="D1133" i="8"/>
  <c r="H1133" i="8"/>
  <c r="J1133" i="8" s="1"/>
  <c r="L1133" i="8" s="1"/>
  <c r="I1133" i="8"/>
  <c r="K1133" i="8"/>
  <c r="M1133" i="8"/>
  <c r="N1133" i="8"/>
  <c r="O1133" i="8"/>
  <c r="B1134" i="8"/>
  <c r="C1134" i="8"/>
  <c r="D1134" i="8"/>
  <c r="H1134" i="8"/>
  <c r="J1134" i="8" s="1"/>
  <c r="I1134" i="8"/>
  <c r="N1134" i="8"/>
  <c r="O1134" i="8"/>
  <c r="B1135" i="8"/>
  <c r="C1135" i="8"/>
  <c r="D1135" i="8"/>
  <c r="H1135" i="8"/>
  <c r="J1135" i="8" s="1"/>
  <c r="I1135" i="8"/>
  <c r="N1135" i="8"/>
  <c r="O1135" i="8"/>
  <c r="A1136" i="8"/>
  <c r="B1136" i="8"/>
  <c r="C1136" i="8"/>
  <c r="D1136" i="8"/>
  <c r="H1136" i="8"/>
  <c r="I1136" i="8"/>
  <c r="J1136" i="8"/>
  <c r="K1136" i="8"/>
  <c r="L1136" i="8"/>
  <c r="M1136" i="8"/>
  <c r="N1136" i="8"/>
  <c r="O1136" i="8"/>
  <c r="B1137" i="8"/>
  <c r="C1137" i="8"/>
  <c r="D1137" i="8"/>
  <c r="H1137" i="8"/>
  <c r="I1137" i="8"/>
  <c r="K1137" i="8" s="1"/>
  <c r="J1137" i="8"/>
  <c r="L1137" i="8" s="1"/>
  <c r="M1137" i="8"/>
  <c r="N1137" i="8"/>
  <c r="O1137" i="8"/>
  <c r="B1138" i="8"/>
  <c r="C1138" i="8"/>
  <c r="D1138" i="8"/>
  <c r="H1138" i="8"/>
  <c r="J1138" i="8" s="1"/>
  <c r="I1138" i="8"/>
  <c r="N1138" i="8"/>
  <c r="O1138" i="8"/>
  <c r="B1139" i="8"/>
  <c r="C1139" i="8"/>
  <c r="D1139" i="8"/>
  <c r="H1139" i="8"/>
  <c r="J1139" i="8" s="1"/>
  <c r="I1139" i="8"/>
  <c r="N1139" i="8"/>
  <c r="O1139" i="8"/>
  <c r="B1140" i="8"/>
  <c r="C1140" i="8"/>
  <c r="D1140" i="8"/>
  <c r="H1140" i="8"/>
  <c r="J1140" i="8" s="1"/>
  <c r="I1140" i="8"/>
  <c r="M1140" i="8" s="1"/>
  <c r="K1140" i="8"/>
  <c r="L1140" i="8" s="1"/>
  <c r="N1140" i="8"/>
  <c r="O1140" i="8"/>
  <c r="B1141" i="8"/>
  <c r="C1141" i="8"/>
  <c r="D1141" i="8"/>
  <c r="H1141" i="8"/>
  <c r="I1141" i="8"/>
  <c r="J1141" i="8"/>
  <c r="N1141" i="8"/>
  <c r="O1141" i="8"/>
  <c r="B1142" i="8"/>
  <c r="C1142" i="8"/>
  <c r="D1142" i="8"/>
  <c r="H1142" i="8"/>
  <c r="J1142" i="8" s="1"/>
  <c r="I1142" i="8"/>
  <c r="N1142" i="8"/>
  <c r="O1142" i="8"/>
  <c r="B1143" i="8"/>
  <c r="C1143" i="8"/>
  <c r="D1143" i="8"/>
  <c r="H1143" i="8"/>
  <c r="J1143" i="8" s="1"/>
  <c r="I1143" i="8"/>
  <c r="N1143" i="8"/>
  <c r="O1143" i="8"/>
  <c r="B1144" i="8"/>
  <c r="C1144" i="8"/>
  <c r="D1144" i="8"/>
  <c r="H1144" i="8"/>
  <c r="I1144" i="8"/>
  <c r="J1144" i="8"/>
  <c r="K1144" i="8"/>
  <c r="L1144" i="8" s="1"/>
  <c r="M1144" i="8"/>
  <c r="N1144" i="8"/>
  <c r="A1144" i="8" s="1"/>
  <c r="O1144" i="8"/>
  <c r="B1145" i="8"/>
  <c r="C1145" i="8"/>
  <c r="D1145" i="8"/>
  <c r="H1145" i="8"/>
  <c r="I1145" i="8"/>
  <c r="M1145" i="8" s="1"/>
  <c r="J1145" i="8"/>
  <c r="K1145" i="8"/>
  <c r="N1145" i="8"/>
  <c r="A1145" i="8" s="1"/>
  <c r="O1145" i="8"/>
  <c r="B1146" i="8"/>
  <c r="C1146" i="8"/>
  <c r="D1146" i="8"/>
  <c r="H1146" i="8"/>
  <c r="J1146" i="8" s="1"/>
  <c r="I1146" i="8"/>
  <c r="N1146" i="8"/>
  <c r="O1146" i="8"/>
  <c r="B1147" i="8"/>
  <c r="C1147" i="8"/>
  <c r="D1147" i="8"/>
  <c r="H1147" i="8"/>
  <c r="I1147" i="8"/>
  <c r="J1147" i="8"/>
  <c r="N1147" i="8"/>
  <c r="O1147" i="8"/>
  <c r="B1148" i="8"/>
  <c r="C1148" i="8"/>
  <c r="D1148" i="8"/>
  <c r="H1148" i="8"/>
  <c r="J1148" i="8" s="1"/>
  <c r="I1148" i="8"/>
  <c r="M1148" i="8" s="1"/>
  <c r="K1148" i="8"/>
  <c r="N1148" i="8"/>
  <c r="A1148" i="8" s="1"/>
  <c r="O1148" i="8"/>
  <c r="B1149" i="8"/>
  <c r="C1149" i="8"/>
  <c r="D1149" i="8"/>
  <c r="H1149" i="8"/>
  <c r="J1149" i="8" s="1"/>
  <c r="L1149" i="8" s="1"/>
  <c r="I1149" i="8"/>
  <c r="K1149" i="8"/>
  <c r="M1149" i="8"/>
  <c r="N1149" i="8"/>
  <c r="O1149" i="8"/>
  <c r="B1150" i="8"/>
  <c r="C1150" i="8"/>
  <c r="D1150" i="8"/>
  <c r="H1150" i="8"/>
  <c r="J1150" i="8" s="1"/>
  <c r="I1150" i="8"/>
  <c r="N1150" i="8"/>
  <c r="O1150" i="8"/>
  <c r="B1151" i="8"/>
  <c r="C1151" i="8"/>
  <c r="D1151" i="8"/>
  <c r="H1151" i="8"/>
  <c r="I1151" i="8"/>
  <c r="J1151" i="8"/>
  <c r="N1151" i="8"/>
  <c r="O1151" i="8"/>
  <c r="B1152" i="8"/>
  <c r="C1152" i="8"/>
  <c r="D1152" i="8"/>
  <c r="H1152" i="8"/>
  <c r="I1152" i="8"/>
  <c r="J1152" i="8"/>
  <c r="K1152" i="8"/>
  <c r="L1152" i="8" s="1"/>
  <c r="M1152" i="8"/>
  <c r="N1152" i="8"/>
  <c r="O1152" i="8"/>
  <c r="B1153" i="8"/>
  <c r="C1153" i="8"/>
  <c r="D1153" i="8"/>
  <c r="H1153" i="8"/>
  <c r="J1153" i="8" s="1"/>
  <c r="I1153" i="8"/>
  <c r="K1153" i="8" s="1"/>
  <c r="N1153" i="8"/>
  <c r="O1153" i="8"/>
  <c r="B1154" i="8"/>
  <c r="C1154" i="8"/>
  <c r="D1154" i="8"/>
  <c r="H1154" i="8"/>
  <c r="J1154" i="8" s="1"/>
  <c r="I1154" i="8"/>
  <c r="N1154" i="8"/>
  <c r="O1154" i="8"/>
  <c r="B1155" i="8"/>
  <c r="C1155" i="8"/>
  <c r="D1155" i="8"/>
  <c r="H1155" i="8"/>
  <c r="I1155" i="8"/>
  <c r="J1155" i="8"/>
  <c r="N1155" i="8"/>
  <c r="O1155" i="8"/>
  <c r="B1156" i="8"/>
  <c r="C1156" i="8"/>
  <c r="D1156" i="8"/>
  <c r="H1156" i="8"/>
  <c r="I1156" i="8"/>
  <c r="K1156" i="8" s="1"/>
  <c r="J1156" i="8"/>
  <c r="N1156" i="8"/>
  <c r="O1156" i="8"/>
  <c r="B1157" i="8"/>
  <c r="C1157" i="8"/>
  <c r="D1157" i="8"/>
  <c r="H1157" i="8"/>
  <c r="I1157" i="8"/>
  <c r="J1157" i="8"/>
  <c r="L1157" i="8" s="1"/>
  <c r="K1157" i="8"/>
  <c r="M1157" i="8"/>
  <c r="N1157" i="8"/>
  <c r="O1157" i="8"/>
  <c r="B1158" i="8"/>
  <c r="C1158" i="8"/>
  <c r="D1158" i="8"/>
  <c r="H1158" i="8"/>
  <c r="J1158" i="8" s="1"/>
  <c r="I1158" i="8"/>
  <c r="N1158" i="8"/>
  <c r="O1158" i="8"/>
  <c r="B1159" i="8"/>
  <c r="C1159" i="8"/>
  <c r="D1159" i="8"/>
  <c r="H1159" i="8"/>
  <c r="I1159" i="8"/>
  <c r="J1159" i="8"/>
  <c r="N1159" i="8"/>
  <c r="O1159" i="8"/>
  <c r="B1160" i="8"/>
  <c r="C1160" i="8"/>
  <c r="D1160" i="8"/>
  <c r="H1160" i="8"/>
  <c r="J1160" i="8" s="1"/>
  <c r="I1160" i="8"/>
  <c r="K1160" i="8"/>
  <c r="L1160" i="8"/>
  <c r="M1160" i="8"/>
  <c r="N1160" i="8"/>
  <c r="A1160" i="8" s="1"/>
  <c r="O1160" i="8"/>
  <c r="B1161" i="8"/>
  <c r="C1161" i="8"/>
  <c r="D1161" i="8"/>
  <c r="H1161" i="8"/>
  <c r="J1161" i="8" s="1"/>
  <c r="I1161" i="8"/>
  <c r="K1161" i="8"/>
  <c r="M1161" i="8"/>
  <c r="N1161" i="8"/>
  <c r="O1161" i="8"/>
  <c r="B1162" i="8"/>
  <c r="C1162" i="8"/>
  <c r="D1162" i="8"/>
  <c r="H1162" i="8"/>
  <c r="J1162" i="8" s="1"/>
  <c r="I1162" i="8"/>
  <c r="N1162" i="8"/>
  <c r="O1162" i="8"/>
  <c r="B1163" i="8"/>
  <c r="C1163" i="8"/>
  <c r="D1163" i="8"/>
  <c r="H1163" i="8"/>
  <c r="I1163" i="8"/>
  <c r="J1163" i="8"/>
  <c r="N1163" i="8"/>
  <c r="O1163" i="8"/>
  <c r="B1164" i="8"/>
  <c r="C1164" i="8"/>
  <c r="D1164" i="8"/>
  <c r="H1164" i="8"/>
  <c r="I1164" i="8"/>
  <c r="M1164" i="8" s="1"/>
  <c r="J1164" i="8"/>
  <c r="K1164" i="8"/>
  <c r="L1164" i="8" s="1"/>
  <c r="N1164" i="8"/>
  <c r="O1164" i="8"/>
  <c r="B1165" i="8"/>
  <c r="C1165" i="8"/>
  <c r="D1165" i="8"/>
  <c r="H1165" i="8"/>
  <c r="J1165" i="8" s="1"/>
  <c r="I1165" i="8"/>
  <c r="K1165" i="8" s="1"/>
  <c r="M1165" i="8"/>
  <c r="N1165" i="8"/>
  <c r="O1165" i="8"/>
  <c r="B1166" i="8"/>
  <c r="C1166" i="8"/>
  <c r="D1166" i="8"/>
  <c r="H1166" i="8"/>
  <c r="J1166" i="8" s="1"/>
  <c r="I1166" i="8"/>
  <c r="N1166" i="8"/>
  <c r="O1166" i="8"/>
  <c r="B1167" i="8"/>
  <c r="C1167" i="8"/>
  <c r="D1167" i="8"/>
  <c r="H1167" i="8"/>
  <c r="J1167" i="8" s="1"/>
  <c r="I1167" i="8"/>
  <c r="N1167" i="8"/>
  <c r="O1167" i="8"/>
  <c r="B1168" i="8"/>
  <c r="C1168" i="8"/>
  <c r="D1168" i="8"/>
  <c r="H1168" i="8"/>
  <c r="I1168" i="8"/>
  <c r="J1168" i="8"/>
  <c r="L1168" i="8" s="1"/>
  <c r="K1168" i="8"/>
  <c r="M1168" i="8"/>
  <c r="N1168" i="8"/>
  <c r="O1168" i="8"/>
  <c r="B1169" i="8"/>
  <c r="C1169" i="8"/>
  <c r="D1169" i="8"/>
  <c r="H1169" i="8"/>
  <c r="I1169" i="8"/>
  <c r="J1169" i="8"/>
  <c r="K1169" i="8"/>
  <c r="M1169" i="8"/>
  <c r="N1169" i="8"/>
  <c r="A1169" i="8" s="1"/>
  <c r="O1169" i="8"/>
  <c r="B1170" i="8"/>
  <c r="C1170" i="8"/>
  <c r="D1170" i="8"/>
  <c r="H1170" i="8"/>
  <c r="J1170" i="8" s="1"/>
  <c r="I1170" i="8"/>
  <c r="N1170" i="8"/>
  <c r="O1170" i="8"/>
  <c r="B1171" i="8"/>
  <c r="C1171" i="8"/>
  <c r="D1171" i="8"/>
  <c r="H1171" i="8"/>
  <c r="I1171" i="8"/>
  <c r="J1171" i="8"/>
  <c r="N1171" i="8"/>
  <c r="O1171" i="8"/>
  <c r="B1172" i="8"/>
  <c r="C1172" i="8"/>
  <c r="D1172" i="8"/>
  <c r="H1172" i="8"/>
  <c r="I1172" i="8"/>
  <c r="J1172" i="8"/>
  <c r="K1172" i="8"/>
  <c r="L1172" i="8" s="1"/>
  <c r="M1172" i="8"/>
  <c r="N1172" i="8"/>
  <c r="O1172" i="8"/>
  <c r="B1173" i="8"/>
  <c r="C1173" i="8"/>
  <c r="D1173" i="8"/>
  <c r="H1173" i="8"/>
  <c r="I1173" i="8"/>
  <c r="K1173" i="8" s="1"/>
  <c r="J1173" i="8"/>
  <c r="L1173" i="8" s="1"/>
  <c r="M1173" i="8"/>
  <c r="N1173" i="8"/>
  <c r="O1173" i="8"/>
  <c r="B1174" i="8"/>
  <c r="C1174" i="8"/>
  <c r="D1174" i="8"/>
  <c r="H1174" i="8"/>
  <c r="J1174" i="8" s="1"/>
  <c r="I1174" i="8"/>
  <c r="N1174" i="8"/>
  <c r="O1174" i="8"/>
  <c r="B1175" i="8"/>
  <c r="C1175" i="8"/>
  <c r="D1175" i="8"/>
  <c r="H1175" i="8"/>
  <c r="J1175" i="8" s="1"/>
  <c r="I1175" i="8"/>
  <c r="N1175" i="8"/>
  <c r="O1175" i="8"/>
  <c r="B1176" i="8"/>
  <c r="C1176" i="8"/>
  <c r="D1176" i="8"/>
  <c r="H1176" i="8"/>
  <c r="J1176" i="8" s="1"/>
  <c r="L1176" i="8" s="1"/>
  <c r="I1176" i="8"/>
  <c r="K1176" i="8"/>
  <c r="M1176" i="8"/>
  <c r="N1176" i="8"/>
  <c r="O1176" i="8"/>
  <c r="B1177" i="8"/>
  <c r="C1177" i="8"/>
  <c r="D1177" i="8"/>
  <c r="H1177" i="8"/>
  <c r="I1177" i="8"/>
  <c r="J1177" i="8"/>
  <c r="K1177" i="8"/>
  <c r="M1177" i="8"/>
  <c r="N1177" i="8"/>
  <c r="A1177" i="8" s="1"/>
  <c r="O1177" i="8"/>
  <c r="B1178" i="8"/>
  <c r="C1178" i="8"/>
  <c r="D1178" i="8"/>
  <c r="H1178" i="8"/>
  <c r="J1178" i="8" s="1"/>
  <c r="I1178" i="8"/>
  <c r="N1178" i="8"/>
  <c r="O1178" i="8"/>
  <c r="B1179" i="8"/>
  <c r="C1179" i="8"/>
  <c r="D1179" i="8"/>
  <c r="H1179" i="8"/>
  <c r="I1179" i="8"/>
  <c r="J1179" i="8"/>
  <c r="N1179" i="8"/>
  <c r="O1179" i="8"/>
  <c r="B1180" i="8"/>
  <c r="C1180" i="8"/>
  <c r="D1180" i="8"/>
  <c r="H1180" i="8"/>
  <c r="I1180" i="8"/>
  <c r="J1180" i="8"/>
  <c r="K1180" i="8"/>
  <c r="M1180" i="8"/>
  <c r="N1180" i="8"/>
  <c r="A1180" i="8" s="1"/>
  <c r="O1180" i="8"/>
  <c r="B1181" i="8"/>
  <c r="C1181" i="8"/>
  <c r="D1181" i="8"/>
  <c r="H1181" i="8"/>
  <c r="I1181" i="8"/>
  <c r="J1181" i="8"/>
  <c r="L1181" i="8" s="1"/>
  <c r="K1181" i="8"/>
  <c r="M1181" i="8"/>
  <c r="N1181" i="8"/>
  <c r="O1181" i="8"/>
  <c r="B1182" i="8"/>
  <c r="C1182" i="8"/>
  <c r="D1182" i="8"/>
  <c r="H1182" i="8"/>
  <c r="J1182" i="8" s="1"/>
  <c r="I1182" i="8"/>
  <c r="N1182" i="8"/>
  <c r="O1182" i="8"/>
  <c r="B1183" i="8"/>
  <c r="C1183" i="8"/>
  <c r="D1183" i="8"/>
  <c r="H1183" i="8"/>
  <c r="I1183" i="8"/>
  <c r="J1183" i="8"/>
  <c r="N1183" i="8"/>
  <c r="O1183" i="8"/>
  <c r="B1184" i="8"/>
  <c r="C1184" i="8"/>
  <c r="D1184" i="8"/>
  <c r="H1184" i="8"/>
  <c r="I1184" i="8"/>
  <c r="J1184" i="8"/>
  <c r="N1184" i="8"/>
  <c r="O1184" i="8"/>
  <c r="B1185" i="8"/>
  <c r="C1185" i="8"/>
  <c r="D1185" i="8"/>
  <c r="H1185" i="8"/>
  <c r="J1185" i="8" s="1"/>
  <c r="I1185" i="8"/>
  <c r="K1185" i="8"/>
  <c r="M1185" i="8"/>
  <c r="N1185" i="8"/>
  <c r="O1185" i="8"/>
  <c r="B1186" i="8"/>
  <c r="C1186" i="8"/>
  <c r="D1186" i="8"/>
  <c r="H1186" i="8"/>
  <c r="J1186" i="8" s="1"/>
  <c r="I1186" i="8"/>
  <c r="N1186" i="8"/>
  <c r="O1186" i="8"/>
  <c r="B1187" i="8"/>
  <c r="C1187" i="8"/>
  <c r="D1187" i="8"/>
  <c r="H1187" i="8"/>
  <c r="I1187" i="8"/>
  <c r="J1187" i="8"/>
  <c r="N1187" i="8"/>
  <c r="O1187" i="8"/>
  <c r="B1188" i="8"/>
  <c r="C1188" i="8"/>
  <c r="D1188" i="8"/>
  <c r="H1188" i="8"/>
  <c r="I1188" i="8"/>
  <c r="J1188" i="8"/>
  <c r="K1188" i="8"/>
  <c r="L1188" i="8" s="1"/>
  <c r="M1188" i="8"/>
  <c r="N1188" i="8"/>
  <c r="O1188" i="8"/>
  <c r="B1189" i="8"/>
  <c r="C1189" i="8"/>
  <c r="D1189" i="8"/>
  <c r="H1189" i="8"/>
  <c r="J1189" i="8" s="1"/>
  <c r="I1189" i="8"/>
  <c r="K1189" i="8"/>
  <c r="M1189" i="8"/>
  <c r="N1189" i="8"/>
  <c r="O1189" i="8"/>
  <c r="B1190" i="8"/>
  <c r="C1190" i="8"/>
  <c r="D1190" i="8"/>
  <c r="H1190" i="8"/>
  <c r="J1190" i="8" s="1"/>
  <c r="I1190" i="8"/>
  <c r="N1190" i="8"/>
  <c r="O1190" i="8"/>
  <c r="B1191" i="8"/>
  <c r="C1191" i="8"/>
  <c r="D1191" i="8"/>
  <c r="H1191" i="8"/>
  <c r="I1191" i="8"/>
  <c r="J1191" i="8"/>
  <c r="N1191" i="8"/>
  <c r="O1191" i="8"/>
  <c r="B1192" i="8"/>
  <c r="C1192" i="8"/>
  <c r="D1192" i="8"/>
  <c r="H1192" i="8"/>
  <c r="I1192" i="8"/>
  <c r="J1192" i="8"/>
  <c r="K1192" i="8"/>
  <c r="M1192" i="8"/>
  <c r="N1192" i="8"/>
  <c r="O1192" i="8"/>
  <c r="B1193" i="8"/>
  <c r="C1193" i="8"/>
  <c r="D1193" i="8"/>
  <c r="H1193" i="8"/>
  <c r="J1193" i="8" s="1"/>
  <c r="I1193" i="8"/>
  <c r="K1193" i="8"/>
  <c r="M1193" i="8"/>
  <c r="N1193" i="8"/>
  <c r="O1193" i="8"/>
  <c r="B1194" i="8"/>
  <c r="C1194" i="8"/>
  <c r="D1194" i="8"/>
  <c r="H1194" i="8"/>
  <c r="J1194" i="8" s="1"/>
  <c r="I1194" i="8"/>
  <c r="N1194" i="8"/>
  <c r="O1194" i="8"/>
  <c r="B1195" i="8"/>
  <c r="C1195" i="8"/>
  <c r="D1195" i="8"/>
  <c r="H1195" i="8"/>
  <c r="I1195" i="8"/>
  <c r="J1195" i="8"/>
  <c r="N1195" i="8"/>
  <c r="O1195" i="8"/>
  <c r="B1196" i="8"/>
  <c r="C1196" i="8"/>
  <c r="D1196" i="8"/>
  <c r="H1196" i="8"/>
  <c r="I1196" i="8"/>
  <c r="J1196" i="8"/>
  <c r="K1196" i="8"/>
  <c r="M1196" i="8"/>
  <c r="N1196" i="8"/>
  <c r="O1196" i="8"/>
  <c r="B1197" i="8"/>
  <c r="C1197" i="8"/>
  <c r="D1197" i="8"/>
  <c r="H1197" i="8"/>
  <c r="J1197" i="8" s="1"/>
  <c r="L1197" i="8" s="1"/>
  <c r="I1197" i="8"/>
  <c r="K1197" i="8"/>
  <c r="M1197" i="8"/>
  <c r="N1197" i="8"/>
  <c r="A1197" i="8" s="1"/>
  <c r="O1197" i="8"/>
  <c r="B1198" i="8"/>
  <c r="C1198" i="8"/>
  <c r="D1198" i="8"/>
  <c r="H1198" i="8"/>
  <c r="J1198" i="8" s="1"/>
  <c r="I1198" i="8"/>
  <c r="N1198" i="8"/>
  <c r="O1198" i="8"/>
  <c r="B1199" i="8"/>
  <c r="C1199" i="8"/>
  <c r="D1199" i="8"/>
  <c r="H1199" i="8"/>
  <c r="J1199" i="8" s="1"/>
  <c r="I1199" i="8"/>
  <c r="N1199" i="8"/>
  <c r="O1199" i="8"/>
  <c r="B1200" i="8"/>
  <c r="C1200" i="8"/>
  <c r="D1200" i="8"/>
  <c r="H1200" i="8"/>
  <c r="J1200" i="8" s="1"/>
  <c r="I1200" i="8"/>
  <c r="K1200" i="8"/>
  <c r="L1200" i="8"/>
  <c r="M1200" i="8"/>
  <c r="N1200" i="8"/>
  <c r="A1200" i="8" s="1"/>
  <c r="O1200" i="8"/>
  <c r="B1201" i="8"/>
  <c r="C1201" i="8"/>
  <c r="D1201" i="8"/>
  <c r="H1201" i="8"/>
  <c r="I1201" i="8"/>
  <c r="M1201" i="8" s="1"/>
  <c r="J1201" i="8"/>
  <c r="K1201" i="8"/>
  <c r="N1201" i="8"/>
  <c r="A1201" i="8" s="1"/>
  <c r="O1201" i="8"/>
  <c r="B1202" i="8"/>
  <c r="C1202" i="8"/>
  <c r="D1202" i="8"/>
  <c r="H1202" i="8"/>
  <c r="J1202" i="8" s="1"/>
  <c r="I1202" i="8"/>
  <c r="N1202" i="8"/>
  <c r="O1202" i="8"/>
  <c r="B1203" i="8"/>
  <c r="C1203" i="8"/>
  <c r="D1203" i="8"/>
  <c r="H1203" i="8"/>
  <c r="I1203" i="8"/>
  <c r="J1203" i="8"/>
  <c r="N1203" i="8"/>
  <c r="O1203" i="8"/>
  <c r="B1204" i="8"/>
  <c r="C1204" i="8"/>
  <c r="D1204" i="8"/>
  <c r="H1204" i="8"/>
  <c r="I1204" i="8"/>
  <c r="K1204" i="8" s="1"/>
  <c r="J1204" i="8"/>
  <c r="M1204" i="8"/>
  <c r="N1204" i="8"/>
  <c r="O1204" i="8"/>
  <c r="B1205" i="8"/>
  <c r="C1205" i="8"/>
  <c r="D1205" i="8"/>
  <c r="H1205" i="8"/>
  <c r="I1205" i="8"/>
  <c r="J1205" i="8"/>
  <c r="L1205" i="8" s="1"/>
  <c r="K1205" i="8"/>
  <c r="M1205" i="8"/>
  <c r="N1205" i="8"/>
  <c r="O1205" i="8"/>
  <c r="B1206" i="8"/>
  <c r="C1206" i="8"/>
  <c r="D1206" i="8"/>
  <c r="H1206" i="8"/>
  <c r="J1206" i="8" s="1"/>
  <c r="I1206" i="8"/>
  <c r="N1206" i="8"/>
  <c r="O1206" i="8"/>
  <c r="B1207" i="8"/>
  <c r="C1207" i="8"/>
  <c r="D1207" i="8"/>
  <c r="H1207" i="8"/>
  <c r="J1207" i="8" s="1"/>
  <c r="I1207" i="8"/>
  <c r="N1207" i="8"/>
  <c r="O1207" i="8"/>
  <c r="B1208" i="8"/>
  <c r="C1208" i="8"/>
  <c r="D1208" i="8"/>
  <c r="H1208" i="8"/>
  <c r="I1208" i="8"/>
  <c r="J1208" i="8"/>
  <c r="K1208" i="8"/>
  <c r="L1208" i="8" s="1"/>
  <c r="M1208" i="8"/>
  <c r="N1208" i="8"/>
  <c r="A1208" i="8" s="1"/>
  <c r="O1208" i="8"/>
  <c r="B1209" i="8"/>
  <c r="C1209" i="8"/>
  <c r="D1209" i="8"/>
  <c r="H1209" i="8"/>
  <c r="I1209" i="8"/>
  <c r="M1209" i="8" s="1"/>
  <c r="J1209" i="8"/>
  <c r="K1209" i="8"/>
  <c r="N1209" i="8"/>
  <c r="A1209" i="8" s="1"/>
  <c r="O1209" i="8"/>
  <c r="B1210" i="8"/>
  <c r="C1210" i="8"/>
  <c r="D1210" i="8"/>
  <c r="H1210" i="8"/>
  <c r="J1210" i="8" s="1"/>
  <c r="I1210" i="8"/>
  <c r="N1210" i="8"/>
  <c r="O1210" i="8"/>
  <c r="B1211" i="8"/>
  <c r="C1211" i="8"/>
  <c r="D1211" i="8"/>
  <c r="H1211" i="8"/>
  <c r="I1211" i="8"/>
  <c r="J1211" i="8"/>
  <c r="N1211" i="8"/>
  <c r="O1211" i="8"/>
  <c r="B1212" i="8"/>
  <c r="C1212" i="8"/>
  <c r="D1212" i="8"/>
  <c r="H1212" i="8"/>
  <c r="J1212" i="8" s="1"/>
  <c r="I1212" i="8"/>
  <c r="M1212" i="8" s="1"/>
  <c r="K1212" i="8"/>
  <c r="N1212" i="8"/>
  <c r="A1212" i="8" s="1"/>
  <c r="O1212" i="8"/>
  <c r="B1213" i="8"/>
  <c r="C1213" i="8"/>
  <c r="D1213" i="8"/>
  <c r="H1213" i="8"/>
  <c r="J1213" i="8" s="1"/>
  <c r="I1213" i="8"/>
  <c r="K1213" i="8"/>
  <c r="M1213" i="8"/>
  <c r="N1213" i="8"/>
  <c r="O1213" i="8"/>
  <c r="B1214" i="8"/>
  <c r="C1214" i="8"/>
  <c r="D1214" i="8"/>
  <c r="H1214" i="8"/>
  <c r="J1214" i="8" s="1"/>
  <c r="I1214" i="8"/>
  <c r="N1214" i="8"/>
  <c r="O1214" i="8"/>
  <c r="B1215" i="8"/>
  <c r="C1215" i="8"/>
  <c r="D1215" i="8"/>
  <c r="H1215" i="8"/>
  <c r="I1215" i="8"/>
  <c r="J1215" i="8"/>
  <c r="N1215" i="8"/>
  <c r="O1215" i="8"/>
  <c r="B1216" i="8"/>
  <c r="C1216" i="8"/>
  <c r="D1216" i="8"/>
  <c r="H1216" i="8"/>
  <c r="I1216" i="8"/>
  <c r="M1216" i="8" s="1"/>
  <c r="J1216" i="8"/>
  <c r="K1216" i="8"/>
  <c r="L1216" i="8"/>
  <c r="N1216" i="8"/>
  <c r="A1216" i="8" s="1"/>
  <c r="O1216" i="8"/>
  <c r="B1217" i="8"/>
  <c r="C1217" i="8"/>
  <c r="D1217" i="8"/>
  <c r="H1217" i="8"/>
  <c r="J1217" i="8" s="1"/>
  <c r="I1217" i="8"/>
  <c r="M1217" i="8" s="1"/>
  <c r="K1217" i="8"/>
  <c r="N1217" i="8"/>
  <c r="O1217" i="8"/>
  <c r="B1218" i="8"/>
  <c r="C1218" i="8"/>
  <c r="D1218" i="8"/>
  <c r="H1218" i="8"/>
  <c r="J1218" i="8" s="1"/>
  <c r="I1218" i="8"/>
  <c r="N1218" i="8"/>
  <c r="O1218" i="8"/>
  <c r="B1219" i="8"/>
  <c r="C1219" i="8"/>
  <c r="D1219" i="8"/>
  <c r="H1219" i="8"/>
  <c r="I1219" i="8"/>
  <c r="J1219" i="8"/>
  <c r="N1219" i="8"/>
  <c r="O1219" i="8"/>
  <c r="B1220" i="8"/>
  <c r="C1220" i="8"/>
  <c r="D1220" i="8"/>
  <c r="H1220" i="8"/>
  <c r="J1220" i="8" s="1"/>
  <c r="I1220" i="8"/>
  <c r="K1220" i="8" s="1"/>
  <c r="M1220" i="8"/>
  <c r="N1220" i="8"/>
  <c r="O1220" i="8"/>
  <c r="A1220" i="8" s="1"/>
  <c r="B1221" i="8"/>
  <c r="C1221" i="8"/>
  <c r="D1221" i="8"/>
  <c r="H1221" i="8"/>
  <c r="I1221" i="8"/>
  <c r="J1221" i="8"/>
  <c r="K1221" i="8"/>
  <c r="M1221" i="8"/>
  <c r="N1221" i="8"/>
  <c r="A1221" i="8" s="1"/>
  <c r="O1221" i="8"/>
  <c r="B1222" i="8"/>
  <c r="C1222" i="8"/>
  <c r="D1222" i="8"/>
  <c r="H1222" i="8"/>
  <c r="J1222" i="8" s="1"/>
  <c r="I1222" i="8"/>
  <c r="N1222" i="8"/>
  <c r="O1222" i="8"/>
  <c r="B1223" i="8"/>
  <c r="C1223" i="8"/>
  <c r="D1223" i="8"/>
  <c r="H1223" i="8"/>
  <c r="I1223" i="8"/>
  <c r="J1223" i="8"/>
  <c r="N1223" i="8"/>
  <c r="O1223" i="8"/>
  <c r="B1224" i="8"/>
  <c r="C1224" i="8"/>
  <c r="D1224" i="8"/>
  <c r="H1224" i="8"/>
  <c r="I1224" i="8"/>
  <c r="K1224" i="8" s="1"/>
  <c r="J1224" i="8"/>
  <c r="N1224" i="8"/>
  <c r="O1224" i="8"/>
  <c r="A1224" i="8" s="1"/>
  <c r="B1225" i="8"/>
  <c r="C1225" i="8"/>
  <c r="D1225" i="8"/>
  <c r="H1225" i="8"/>
  <c r="J1225" i="8" s="1"/>
  <c r="I1225" i="8"/>
  <c r="M1225" i="8" s="1"/>
  <c r="K1225" i="8"/>
  <c r="N1225" i="8"/>
  <c r="O1225" i="8"/>
  <c r="B1226" i="8"/>
  <c r="C1226" i="8"/>
  <c r="D1226" i="8"/>
  <c r="H1226" i="8"/>
  <c r="J1226" i="8" s="1"/>
  <c r="I1226" i="8"/>
  <c r="K1226" i="8" s="1"/>
  <c r="L1226" i="8"/>
  <c r="N1226" i="8"/>
  <c r="O1226" i="8"/>
  <c r="B1227" i="8"/>
  <c r="C1227" i="8"/>
  <c r="D1227" i="8"/>
  <c r="H1227" i="8"/>
  <c r="I1227" i="8"/>
  <c r="J1227" i="8"/>
  <c r="N1227" i="8"/>
  <c r="O1227" i="8"/>
  <c r="B1228" i="8"/>
  <c r="C1228" i="8"/>
  <c r="D1228" i="8"/>
  <c r="H1228" i="8"/>
  <c r="J1228" i="8" s="1"/>
  <c r="L1228" i="8" s="1"/>
  <c r="I1228" i="8"/>
  <c r="K1228" i="8" s="1"/>
  <c r="N1228" i="8"/>
  <c r="A1228" i="8" s="1"/>
  <c r="O1228" i="8"/>
  <c r="B1229" i="8"/>
  <c r="C1229" i="8"/>
  <c r="D1229" i="8"/>
  <c r="H1229" i="8"/>
  <c r="I1229" i="8"/>
  <c r="J1229" i="8"/>
  <c r="L1229" i="8" s="1"/>
  <c r="K1229" i="8"/>
  <c r="M1229" i="8"/>
  <c r="N1229" i="8"/>
  <c r="O1229" i="8"/>
  <c r="B1230" i="8"/>
  <c r="C1230" i="8"/>
  <c r="D1230" i="8"/>
  <c r="H1230" i="8"/>
  <c r="J1230" i="8" s="1"/>
  <c r="I1230" i="8"/>
  <c r="K1230" i="8" s="1"/>
  <c r="L1230" i="8"/>
  <c r="M1230" i="8"/>
  <c r="N1230" i="8"/>
  <c r="O1230" i="8"/>
  <c r="B1231" i="8"/>
  <c r="C1231" i="8"/>
  <c r="D1231" i="8"/>
  <c r="H1231" i="8"/>
  <c r="I1231" i="8"/>
  <c r="J1231" i="8"/>
  <c r="N1231" i="8"/>
  <c r="O1231" i="8"/>
  <c r="B1232" i="8"/>
  <c r="C1232" i="8"/>
  <c r="D1232" i="8"/>
  <c r="H1232" i="8"/>
  <c r="I1232" i="8"/>
  <c r="M1232" i="8" s="1"/>
  <c r="J1232" i="8"/>
  <c r="L1232" i="8" s="1"/>
  <c r="K1232" i="8"/>
  <c r="N1232" i="8"/>
  <c r="O1232" i="8"/>
  <c r="B1233" i="8"/>
  <c r="C1233" i="8"/>
  <c r="D1233" i="8"/>
  <c r="H1233" i="8"/>
  <c r="J1233" i="8" s="1"/>
  <c r="L1233" i="8" s="1"/>
  <c r="I1233" i="8"/>
  <c r="K1233" i="8"/>
  <c r="M1233" i="8"/>
  <c r="N1233" i="8"/>
  <c r="O1233" i="8"/>
  <c r="B1234" i="8"/>
  <c r="C1234" i="8"/>
  <c r="D1234" i="8"/>
  <c r="H1234" i="8"/>
  <c r="J1234" i="8" s="1"/>
  <c r="I1234" i="8"/>
  <c r="K1234" i="8" s="1"/>
  <c r="L1234" i="8"/>
  <c r="M1234" i="8"/>
  <c r="N1234" i="8"/>
  <c r="O1234" i="8"/>
  <c r="B1235" i="8"/>
  <c r="C1235" i="8"/>
  <c r="D1235" i="8"/>
  <c r="G1235" i="8"/>
  <c r="H1235" i="8"/>
  <c r="I1235" i="8"/>
  <c r="J1235" i="8"/>
  <c r="N1235" i="8"/>
  <c r="O1235" i="8"/>
  <c r="B1236" i="8"/>
  <c r="C1236" i="8"/>
  <c r="D1236" i="8"/>
  <c r="H1236" i="8"/>
  <c r="I1236" i="8"/>
  <c r="K1236" i="8" s="1"/>
  <c r="J1236" i="8"/>
  <c r="N1236" i="8"/>
  <c r="O1236" i="8"/>
  <c r="E1239" i="8"/>
  <c r="L1104" i="8" l="1"/>
  <c r="L871" i="8"/>
  <c r="M865" i="8"/>
  <c r="K865" i="8"/>
  <c r="L865" i="8" s="1"/>
  <c r="M825" i="8"/>
  <c r="K825" i="8"/>
  <c r="K806" i="8"/>
  <c r="M806" i="8"/>
  <c r="M727" i="8"/>
  <c r="K727" i="8"/>
  <c r="L727" i="8" s="1"/>
  <c r="L1204" i="8"/>
  <c r="M866" i="8"/>
  <c r="K866" i="8"/>
  <c r="K851" i="8"/>
  <c r="M851" i="8"/>
  <c r="K826" i="8"/>
  <c r="M826" i="8"/>
  <c r="K815" i="8"/>
  <c r="M815" i="8"/>
  <c r="K729" i="8"/>
  <c r="L729" i="8" s="1"/>
  <c r="M729" i="8"/>
  <c r="A1229" i="8"/>
  <c r="L1145" i="8"/>
  <c r="L1033" i="8"/>
  <c r="L1236" i="8"/>
  <c r="A1233" i="8"/>
  <c r="L1220" i="8"/>
  <c r="A1213" i="8"/>
  <c r="L1180" i="8"/>
  <c r="A1176" i="8"/>
  <c r="L1148" i="8"/>
  <c r="K1141" i="8"/>
  <c r="M1141" i="8"/>
  <c r="K1093" i="8"/>
  <c r="A1085" i="8"/>
  <c r="L1076" i="8"/>
  <c r="L1060" i="8"/>
  <c r="A1053" i="8"/>
  <c r="L999" i="8"/>
  <c r="L995" i="8"/>
  <c r="L969" i="8"/>
  <c r="K953" i="8"/>
  <c r="M952" i="8"/>
  <c r="A950" i="8"/>
  <c r="K949" i="8"/>
  <c r="K928" i="8"/>
  <c r="M928" i="8"/>
  <c r="L917" i="8"/>
  <c r="L916" i="8"/>
  <c r="K911" i="8"/>
  <c r="M911" i="8"/>
  <c r="K890" i="8"/>
  <c r="M890" i="8"/>
  <c r="K886" i="8"/>
  <c r="L886" i="8" s="1"/>
  <c r="K885" i="8"/>
  <c r="L866" i="8"/>
  <c r="K860" i="8"/>
  <c r="L860" i="8" s="1"/>
  <c r="M860" i="8"/>
  <c r="L851" i="8"/>
  <c r="L911" i="8"/>
  <c r="K887" i="8"/>
  <c r="M887" i="8"/>
  <c r="L818" i="8"/>
  <c r="M897" i="8"/>
  <c r="K897" i="8"/>
  <c r="K831" i="8"/>
  <c r="L831" i="8" s="1"/>
  <c r="M831" i="8"/>
  <c r="K679" i="8"/>
  <c r="M679" i="8"/>
  <c r="L1201" i="8"/>
  <c r="L1225" i="8"/>
  <c r="A1133" i="8"/>
  <c r="L1217" i="8"/>
  <c r="K1069" i="8"/>
  <c r="L1069" i="8" s="1"/>
  <c r="M1069" i="8"/>
  <c r="K964" i="8"/>
  <c r="L964" i="8" s="1"/>
  <c r="M964" i="8"/>
  <c r="K950" i="8"/>
  <c r="M950" i="8"/>
  <c r="K948" i="8"/>
  <c r="L948" i="8" s="1"/>
  <c r="M948" i="8"/>
  <c r="L1209" i="8"/>
  <c r="A1205" i="8"/>
  <c r="M1156" i="8"/>
  <c r="A1105" i="8"/>
  <c r="L1093" i="8"/>
  <c r="L1081" i="8"/>
  <c r="K1068" i="8"/>
  <c r="L1068" i="8" s="1"/>
  <c r="M1068" i="8"/>
  <c r="A1020" i="8"/>
  <c r="K992" i="8"/>
  <c r="M992" i="8"/>
  <c r="L949" i="8"/>
  <c r="L927" i="8"/>
  <c r="L926" i="8"/>
  <c r="K923" i="8"/>
  <c r="M923" i="8"/>
  <c r="L905" i="8"/>
  <c r="A902" i="8"/>
  <c r="L887" i="8"/>
  <c r="K844" i="8"/>
  <c r="M844" i="8"/>
  <c r="K653" i="8"/>
  <c r="L653" i="8" s="1"/>
  <c r="M653" i="8"/>
  <c r="M1005" i="8"/>
  <c r="K1005" i="8"/>
  <c r="L1005" i="8" s="1"/>
  <c r="M977" i="8"/>
  <c r="K977" i="8"/>
  <c r="L977" i="8" s="1"/>
  <c r="M790" i="8"/>
  <c r="K790" i="8"/>
  <c r="A1141" i="8"/>
  <c r="L1221" i="8"/>
  <c r="L1165" i="8"/>
  <c r="M1228" i="8"/>
  <c r="L923" i="8"/>
  <c r="L1193" i="8"/>
  <c r="L1192" i="8"/>
  <c r="A1185" i="8"/>
  <c r="M1153" i="8"/>
  <c r="L1132" i="8"/>
  <c r="L1112" i="8"/>
  <c r="M1041" i="8"/>
  <c r="L1025" i="8"/>
  <c r="L1021" i="8"/>
  <c r="M1020" i="8"/>
  <c r="K1003" i="8"/>
  <c r="L1003" i="8" s="1"/>
  <c r="K975" i="8"/>
  <c r="L975" i="8" s="1"/>
  <c r="L963" i="8"/>
  <c r="L961" i="8"/>
  <c r="K899" i="8"/>
  <c r="M899" i="8"/>
  <c r="L844" i="8"/>
  <c r="L700" i="8"/>
  <c r="L395" i="8"/>
  <c r="K1104" i="8"/>
  <c r="M1104" i="8"/>
  <c r="A1236" i="8"/>
  <c r="L1224" i="8"/>
  <c r="K1184" i="8"/>
  <c r="L1184" i="8" s="1"/>
  <c r="M1184" i="8"/>
  <c r="L1120" i="8"/>
  <c r="K1045" i="8"/>
  <c r="L1045" i="8" s="1"/>
  <c r="M1045" i="8"/>
  <c r="L1073" i="8"/>
  <c r="L1036" i="8"/>
  <c r="G1183" i="8"/>
  <c r="G1207" i="8"/>
  <c r="G1223" i="8"/>
  <c r="A1225" i="8"/>
  <c r="L1213" i="8"/>
  <c r="L1212" i="8"/>
  <c r="A1168" i="8"/>
  <c r="L1156" i="8"/>
  <c r="A1149" i="8"/>
  <c r="M1120" i="8"/>
  <c r="K1117" i="8"/>
  <c r="L1117" i="8" s="1"/>
  <c r="L1109" i="8"/>
  <c r="K1105" i="8"/>
  <c r="L1105" i="8" s="1"/>
  <c r="M1105" i="8"/>
  <c r="L1084" i="8"/>
  <c r="A1045" i="8"/>
  <c r="A1013" i="8"/>
  <c r="L991" i="8"/>
  <c r="M937" i="8"/>
  <c r="K937" i="8"/>
  <c r="L935" i="8"/>
  <c r="L934" i="8"/>
  <c r="M877" i="8"/>
  <c r="K877" i="8"/>
  <c r="A807" i="8"/>
  <c r="M632" i="8"/>
  <c r="K632" i="8"/>
  <c r="L632" i="8" s="1"/>
  <c r="M626" i="8"/>
  <c r="K626" i="8"/>
  <c r="K811" i="8"/>
  <c r="M811" i="8"/>
  <c r="K782" i="8"/>
  <c r="K760" i="8"/>
  <c r="M760" i="8"/>
  <c r="K758" i="8"/>
  <c r="L758" i="8" s="1"/>
  <c r="K757" i="8"/>
  <c r="L757" i="8" s="1"/>
  <c r="M719" i="8"/>
  <c r="K712" i="8"/>
  <c r="L712" i="8" s="1"/>
  <c r="M712" i="8"/>
  <c r="L690" i="8"/>
  <c r="M682" i="8"/>
  <c r="K682" i="8"/>
  <c r="K672" i="8"/>
  <c r="M672" i="8"/>
  <c r="K635" i="8"/>
  <c r="L635" i="8" s="1"/>
  <c r="M635" i="8"/>
  <c r="K543" i="8"/>
  <c r="L543" i="8" s="1"/>
  <c r="M543" i="8"/>
  <c r="M16" i="8"/>
  <c r="K16" i="8"/>
  <c r="L16" i="8" s="1"/>
  <c r="K839" i="8"/>
  <c r="M839" i="8"/>
  <c r="L811" i="8"/>
  <c r="L809" i="8"/>
  <c r="K783" i="8"/>
  <c r="M783" i="8"/>
  <c r="L782" i="8"/>
  <c r="A755" i="8"/>
  <c r="A751" i="8"/>
  <c r="A688" i="8"/>
  <c r="A687" i="8"/>
  <c r="K671" i="8"/>
  <c r="L671" i="8" s="1"/>
  <c r="M545" i="8"/>
  <c r="K545" i="8"/>
  <c r="L545" i="8" s="1"/>
  <c r="M428" i="8"/>
  <c r="K428" i="8"/>
  <c r="K776" i="8"/>
  <c r="M776" i="8"/>
  <c r="K754" i="8"/>
  <c r="M754" i="8"/>
  <c r="K617" i="8"/>
  <c r="L617" i="8" s="1"/>
  <c r="M617" i="8"/>
  <c r="M610" i="8"/>
  <c r="K610" i="8"/>
  <c r="K558" i="8"/>
  <c r="M558" i="8"/>
  <c r="K500" i="8"/>
  <c r="M500" i="8"/>
  <c r="L1189" i="8"/>
  <c r="A1181" i="8"/>
  <c r="L1177" i="8"/>
  <c r="L1169" i="8"/>
  <c r="L1161" i="8"/>
  <c r="A1157" i="8"/>
  <c r="L1153" i="8"/>
  <c r="L1125" i="8"/>
  <c r="A1113" i="8"/>
  <c r="L1108" i="8"/>
  <c r="L1101" i="8"/>
  <c r="L1088" i="8"/>
  <c r="A1077" i="8"/>
  <c r="A1069" i="8"/>
  <c r="L1065" i="8"/>
  <c r="A1061" i="8"/>
  <c r="L1057" i="8"/>
  <c r="L1029" i="8"/>
  <c r="L1009" i="8"/>
  <c r="L997" i="8"/>
  <c r="L983" i="8"/>
  <c r="K965" i="8"/>
  <c r="L965" i="8" s="1"/>
  <c r="L953" i="8"/>
  <c r="L952" i="8"/>
  <c r="L947" i="8"/>
  <c r="L933" i="8"/>
  <c r="L922" i="8"/>
  <c r="L912" i="8"/>
  <c r="L895" i="8"/>
  <c r="A891" i="8"/>
  <c r="M873" i="8"/>
  <c r="K873" i="8"/>
  <c r="L872" i="8"/>
  <c r="L859" i="8"/>
  <c r="A846" i="8"/>
  <c r="L806" i="8"/>
  <c r="K797" i="8"/>
  <c r="A747" i="8"/>
  <c r="A745" i="8"/>
  <c r="A744" i="8"/>
  <c r="K733" i="8"/>
  <c r="L733" i="8" s="1"/>
  <c r="K732" i="8"/>
  <c r="L732" i="8" s="1"/>
  <c r="K724" i="8"/>
  <c r="K707" i="8"/>
  <c r="L707" i="8" s="1"/>
  <c r="M665" i="8"/>
  <c r="A662" i="8"/>
  <c r="K648" i="8"/>
  <c r="L648" i="8" s="1"/>
  <c r="A647" i="8"/>
  <c r="A640" i="8"/>
  <c r="M621" i="8"/>
  <c r="K621" i="8"/>
  <c r="L621" i="8" s="1"/>
  <c r="K501" i="8"/>
  <c r="L501" i="8" s="1"/>
  <c r="M501" i="8"/>
  <c r="A1217" i="8"/>
  <c r="A1193" i="8"/>
  <c r="A1121" i="8"/>
  <c r="A1093" i="8"/>
  <c r="L1089" i="8"/>
  <c r="M901" i="8"/>
  <c r="K901" i="8"/>
  <c r="K891" i="8"/>
  <c r="M891" i="8"/>
  <c r="M881" i="8"/>
  <c r="K881" i="8"/>
  <c r="L873" i="8"/>
  <c r="K835" i="8"/>
  <c r="L835" i="8" s="1"/>
  <c r="M835" i="8"/>
  <c r="M798" i="8"/>
  <c r="K798" i="8"/>
  <c r="L798" i="8" s="1"/>
  <c r="L775" i="8"/>
  <c r="K735" i="8"/>
  <c r="L735" i="8" s="1"/>
  <c r="M735" i="8"/>
  <c r="K708" i="8"/>
  <c r="L708" i="8" s="1"/>
  <c r="M708" i="8"/>
  <c r="K686" i="8"/>
  <c r="M686" i="8"/>
  <c r="M668" i="8"/>
  <c r="K668" i="8"/>
  <c r="L668" i="8" s="1"/>
  <c r="K659" i="8"/>
  <c r="L659" i="8" s="1"/>
  <c r="M659" i="8"/>
  <c r="L641" i="8"/>
  <c r="K622" i="8"/>
  <c r="M622" i="8"/>
  <c r="M560" i="8"/>
  <c r="K560" i="8"/>
  <c r="L560" i="8" s="1"/>
  <c r="K383" i="8"/>
  <c r="M383" i="8"/>
  <c r="D1239" i="8"/>
  <c r="L1196" i="8"/>
  <c r="L1185" i="8"/>
  <c r="A1173" i="8"/>
  <c r="A1165" i="8"/>
  <c r="L1141" i="8"/>
  <c r="A1137" i="8"/>
  <c r="A1129" i="8"/>
  <c r="L1097" i="8"/>
  <c r="L1053" i="8"/>
  <c r="A1049" i="8"/>
  <c r="A1041" i="8"/>
  <c r="A1033" i="8"/>
  <c r="L972" i="8"/>
  <c r="L928" i="8"/>
  <c r="L921" i="8"/>
  <c r="L901" i="8"/>
  <c r="L891" i="8"/>
  <c r="L890" i="8"/>
  <c r="K867" i="8"/>
  <c r="L867" i="8" s="1"/>
  <c r="M867" i="8"/>
  <c r="K855" i="8"/>
  <c r="M855" i="8"/>
  <c r="M845" i="8"/>
  <c r="K845" i="8"/>
  <c r="L845" i="8" s="1"/>
  <c r="K830" i="8"/>
  <c r="K819" i="8"/>
  <c r="L819" i="8" s="1"/>
  <c r="M819" i="8"/>
  <c r="K799" i="8"/>
  <c r="M799" i="8"/>
  <c r="K789" i="8"/>
  <c r="K771" i="8"/>
  <c r="L771" i="8" s="1"/>
  <c r="M771" i="8"/>
  <c r="L768" i="8"/>
  <c r="A767" i="8"/>
  <c r="A763" i="8"/>
  <c r="A722" i="8"/>
  <c r="L704" i="8"/>
  <c r="L679" i="8"/>
  <c r="K643" i="8"/>
  <c r="L643" i="8" s="1"/>
  <c r="M643" i="8"/>
  <c r="M517" i="8"/>
  <c r="K517" i="8"/>
  <c r="L517" i="8" s="1"/>
  <c r="A1189" i="8"/>
  <c r="A1161" i="8"/>
  <c r="A1153" i="8"/>
  <c r="A1109" i="8"/>
  <c r="A1101" i="8"/>
  <c r="A1065" i="8"/>
  <c r="A1057" i="8"/>
  <c r="A1021" i="8"/>
  <c r="L992" i="8"/>
  <c r="A947" i="8"/>
  <c r="K918" i="8"/>
  <c r="L918" i="8" s="1"/>
  <c r="M918" i="8"/>
  <c r="L877" i="8"/>
  <c r="K876" i="8"/>
  <c r="L876" i="8" s="1"/>
  <c r="M876" i="8"/>
  <c r="A861" i="8"/>
  <c r="L829" i="8"/>
  <c r="L815" i="8"/>
  <c r="K810" i="8"/>
  <c r="L810" i="8" s="1"/>
  <c r="K809" i="8"/>
  <c r="K791" i="8"/>
  <c r="M791" i="8"/>
  <c r="L790" i="8"/>
  <c r="K738" i="8"/>
  <c r="L738" i="8" s="1"/>
  <c r="K721" i="8"/>
  <c r="K720" i="8"/>
  <c r="L720" i="8" s="1"/>
  <c r="A718" i="8"/>
  <c r="K701" i="8"/>
  <c r="L701" i="8" s="1"/>
  <c r="M701" i="8"/>
  <c r="K691" i="8"/>
  <c r="L691" i="8" s="1"/>
  <c r="M691" i="8"/>
  <c r="L675" i="8"/>
  <c r="A672" i="8"/>
  <c r="L652" i="8"/>
  <c r="L633" i="8"/>
  <c r="M542" i="8"/>
  <c r="K542" i="8"/>
  <c r="L532" i="8"/>
  <c r="M623" i="8"/>
  <c r="K623" i="8"/>
  <c r="L623" i="8" s="1"/>
  <c r="M606" i="8"/>
  <c r="A605" i="8"/>
  <c r="K594" i="8"/>
  <c r="L594" i="8" s="1"/>
  <c r="M571" i="8"/>
  <c r="M551" i="8"/>
  <c r="L542" i="8"/>
  <c r="A536" i="8"/>
  <c r="K531" i="8"/>
  <c r="M502" i="8"/>
  <c r="K502" i="8"/>
  <c r="L502" i="8" s="1"/>
  <c r="M494" i="8"/>
  <c r="L465" i="8"/>
  <c r="A456" i="8"/>
  <c r="M431" i="8"/>
  <c r="K431" i="8"/>
  <c r="L431" i="8" s="1"/>
  <c r="L293" i="8"/>
  <c r="L607" i="8"/>
  <c r="M597" i="8"/>
  <c r="K597" i="8"/>
  <c r="M534" i="8"/>
  <c r="M533" i="8"/>
  <c r="K533" i="8"/>
  <c r="K532" i="8"/>
  <c r="M532" i="8"/>
  <c r="L520" i="8"/>
  <c r="L509" i="8"/>
  <c r="K504" i="8"/>
  <c r="L504" i="8" s="1"/>
  <c r="M504" i="8"/>
  <c r="K503" i="8"/>
  <c r="L503" i="8" s="1"/>
  <c r="M503" i="8"/>
  <c r="K496" i="8"/>
  <c r="L494" i="8"/>
  <c r="M493" i="8"/>
  <c r="M470" i="8"/>
  <c r="K470" i="8"/>
  <c r="K453" i="8"/>
  <c r="L453" i="8" s="1"/>
  <c r="K452" i="8"/>
  <c r="M452" i="8"/>
  <c r="A444" i="8"/>
  <c r="A436" i="8"/>
  <c r="K432" i="8"/>
  <c r="L432" i="8" s="1"/>
  <c r="M432" i="8"/>
  <c r="M412" i="8"/>
  <c r="K296" i="8"/>
  <c r="M296" i="8"/>
  <c r="L265" i="8"/>
  <c r="M218" i="8"/>
  <c r="K218" i="8"/>
  <c r="L218" i="8" s="1"/>
  <c r="K584" i="8"/>
  <c r="L584" i="8" s="1"/>
  <c r="M584" i="8"/>
  <c r="K575" i="8"/>
  <c r="L575" i="8" s="1"/>
  <c r="M575" i="8"/>
  <c r="L470" i="8"/>
  <c r="M454" i="8"/>
  <c r="K454" i="8"/>
  <c r="L454" i="8" s="1"/>
  <c r="L452" i="8"/>
  <c r="L267" i="8"/>
  <c r="L899" i="8"/>
  <c r="L889" i="8"/>
  <c r="L885" i="8"/>
  <c r="L884" i="8"/>
  <c r="L870" i="8"/>
  <c r="L869" i="8"/>
  <c r="L849" i="8"/>
  <c r="L843" i="8"/>
  <c r="K801" i="8"/>
  <c r="K793" i="8"/>
  <c r="K785" i="8"/>
  <c r="A778" i="8"/>
  <c r="A766" i="8"/>
  <c r="L764" i="8"/>
  <c r="M755" i="8"/>
  <c r="M747" i="8"/>
  <c r="A740" i="8"/>
  <c r="A713" i="8"/>
  <c r="L706" i="8"/>
  <c r="M698" i="8"/>
  <c r="K688" i="8"/>
  <c r="K674" i="8"/>
  <c r="A673" i="8"/>
  <c r="L669" i="8"/>
  <c r="A668" i="8"/>
  <c r="L665" i="8"/>
  <c r="M662" i="8"/>
  <c r="K660" i="8"/>
  <c r="A650" i="8"/>
  <c r="L645" i="8"/>
  <c r="M618" i="8"/>
  <c r="K618" i="8"/>
  <c r="L618" i="8" s="1"/>
  <c r="M615" i="8"/>
  <c r="K615" i="8"/>
  <c r="L615" i="8" s="1"/>
  <c r="M614" i="8"/>
  <c r="L573" i="8"/>
  <c r="A548" i="8"/>
  <c r="A528" i="8"/>
  <c r="M527" i="8"/>
  <c r="L497" i="8"/>
  <c r="L496" i="8"/>
  <c r="L493" i="8"/>
  <c r="K485" i="8"/>
  <c r="L485" i="8" s="1"/>
  <c r="L440" i="8"/>
  <c r="K408" i="8"/>
  <c r="M408" i="8"/>
  <c r="K929" i="8"/>
  <c r="A923" i="8"/>
  <c r="L920" i="8"/>
  <c r="L915" i="8"/>
  <c r="L910" i="8"/>
  <c r="L908" i="8"/>
  <c r="L904" i="8"/>
  <c r="L898" i="8"/>
  <c r="K893" i="8"/>
  <c r="L893" i="8" s="1"/>
  <c r="L863" i="8"/>
  <c r="L853" i="8"/>
  <c r="L828" i="8"/>
  <c r="L802" i="8"/>
  <c r="L794" i="8"/>
  <c r="L786" i="8"/>
  <c r="K778" i="8"/>
  <c r="A772" i="8"/>
  <c r="L747" i="8"/>
  <c r="K741" i="8"/>
  <c r="M713" i="8"/>
  <c r="L703" i="8"/>
  <c r="A702" i="8"/>
  <c r="L699" i="8"/>
  <c r="L698" i="8"/>
  <c r="L688" i="8"/>
  <c r="M673" i="8"/>
  <c r="L660" i="8"/>
  <c r="L568" i="8"/>
  <c r="K567" i="8"/>
  <c r="M567" i="8"/>
  <c r="K566" i="8"/>
  <c r="M566" i="8"/>
  <c r="M528" i="8"/>
  <c r="K528" i="8"/>
  <c r="L528" i="8" s="1"/>
  <c r="M525" i="8"/>
  <c r="A517" i="8"/>
  <c r="K487" i="8"/>
  <c r="M486" i="8"/>
  <c r="K486" i="8"/>
  <c r="L480" i="8"/>
  <c r="L472" i="8"/>
  <c r="M443" i="8"/>
  <c r="K443" i="8"/>
  <c r="A405" i="8"/>
  <c r="K392" i="8"/>
  <c r="L392" i="8" s="1"/>
  <c r="M392" i="8"/>
  <c r="L391" i="8"/>
  <c r="M317" i="8"/>
  <c r="K317" i="8"/>
  <c r="L224" i="8"/>
  <c r="L930" i="8"/>
  <c r="L909" i="8"/>
  <c r="L894" i="8"/>
  <c r="L883" i="8"/>
  <c r="L862" i="8"/>
  <c r="L697" i="8"/>
  <c r="L639" i="8"/>
  <c r="M588" i="8"/>
  <c r="K588" i="8"/>
  <c r="L588" i="8" s="1"/>
  <c r="L567" i="8"/>
  <c r="L486" i="8"/>
  <c r="A933" i="8"/>
  <c r="L929" i="8"/>
  <c r="L924" i="8"/>
  <c r="L914" i="8"/>
  <c r="L903" i="8"/>
  <c r="L847" i="8"/>
  <c r="L822" i="8"/>
  <c r="L778" i="8"/>
  <c r="L741" i="8"/>
  <c r="A725" i="8"/>
  <c r="A723" i="8"/>
  <c r="L662" i="8"/>
  <c r="M609" i="8"/>
  <c r="K609" i="8"/>
  <c r="L609" i="8" s="1"/>
  <c r="L600" i="8"/>
  <c r="M599" i="8"/>
  <c r="M579" i="8"/>
  <c r="L527" i="8"/>
  <c r="L525" i="8"/>
  <c r="A520" i="8"/>
  <c r="A507" i="8"/>
  <c r="L487" i="8"/>
  <c r="A426" i="8"/>
  <c r="K423" i="8"/>
  <c r="L423" i="8" s="1"/>
  <c r="M423" i="8"/>
  <c r="K422" i="8"/>
  <c r="L422" i="8" s="1"/>
  <c r="M422" i="8"/>
  <c r="A420" i="8"/>
  <c r="L399" i="8"/>
  <c r="K395" i="8"/>
  <c r="M395" i="8"/>
  <c r="M382" i="8"/>
  <c r="K382" i="8"/>
  <c r="L382" i="8" s="1"/>
  <c r="M353" i="8"/>
  <c r="K353" i="8"/>
  <c r="L353" i="8" s="1"/>
  <c r="A634" i="8"/>
  <c r="A599" i="8"/>
  <c r="L596" i="8"/>
  <c r="L552" i="8"/>
  <c r="A526" i="8"/>
  <c r="A508" i="8"/>
  <c r="L468" i="8"/>
  <c r="K455" i="8"/>
  <c r="M455" i="8"/>
  <c r="M442" i="8"/>
  <c r="K442" i="8"/>
  <c r="L442" i="8" s="1"/>
  <c r="A425" i="8"/>
  <c r="K413" i="8"/>
  <c r="L413" i="8" s="1"/>
  <c r="M413" i="8"/>
  <c r="K401" i="8"/>
  <c r="L401" i="8" s="1"/>
  <c r="M401" i="8"/>
  <c r="L400" i="8"/>
  <c r="L398" i="8"/>
  <c r="M393" i="8"/>
  <c r="K393" i="8"/>
  <c r="L393" i="8" s="1"/>
  <c r="K372" i="8"/>
  <c r="L372" i="8" s="1"/>
  <c r="M372" i="8"/>
  <c r="M354" i="8"/>
  <c r="K354" i="8"/>
  <c r="L333" i="8"/>
  <c r="M308" i="8"/>
  <c r="M276" i="8"/>
  <c r="K276" i="8"/>
  <c r="M268" i="8"/>
  <c r="K268" i="8"/>
  <c r="L268" i="8" s="1"/>
  <c r="A229" i="8"/>
  <c r="K81" i="8"/>
  <c r="L81" i="8" s="1"/>
  <c r="M81" i="8"/>
  <c r="M52" i="8"/>
  <c r="K52" i="8"/>
  <c r="L52" i="8" s="1"/>
  <c r="L354" i="8"/>
  <c r="M344" i="8"/>
  <c r="L334" i="8"/>
  <c r="M328" i="8"/>
  <c r="K310" i="8"/>
  <c r="L310" i="8" s="1"/>
  <c r="K347" i="8"/>
  <c r="M345" i="8"/>
  <c r="K345" i="8"/>
  <c r="L345" i="8" s="1"/>
  <c r="L344" i="8"/>
  <c r="M329" i="8"/>
  <c r="K329" i="8"/>
  <c r="L328" i="8"/>
  <c r="K305" i="8"/>
  <c r="K262" i="8"/>
  <c r="L262" i="8" s="1"/>
  <c r="M262" i="8"/>
  <c r="M231" i="8"/>
  <c r="K231" i="8"/>
  <c r="L231" i="8" s="1"/>
  <c r="K208" i="8"/>
  <c r="M208" i="8"/>
  <c r="L207" i="8"/>
  <c r="K205" i="8"/>
  <c r="L205" i="8" s="1"/>
  <c r="M205" i="8"/>
  <c r="A203" i="8"/>
  <c r="A158" i="8"/>
  <c r="M57" i="8"/>
  <c r="K57" i="8"/>
  <c r="K348" i="8"/>
  <c r="M348" i="8"/>
  <c r="L289" i="8"/>
  <c r="A287" i="8"/>
  <c r="K249" i="8"/>
  <c r="L249" i="8" s="1"/>
  <c r="M249" i="8"/>
  <c r="K175" i="8"/>
  <c r="M175" i="8"/>
  <c r="K140" i="8"/>
  <c r="L140" i="8" s="1"/>
  <c r="M140" i="8"/>
  <c r="K97" i="8"/>
  <c r="M97" i="8"/>
  <c r="L58" i="8"/>
  <c r="L576" i="8"/>
  <c r="L558" i="8"/>
  <c r="L541" i="8"/>
  <c r="A538" i="8"/>
  <c r="L499" i="8"/>
  <c r="A490" i="8"/>
  <c r="L461" i="8"/>
  <c r="L408" i="8"/>
  <c r="A379" i="8"/>
  <c r="K367" i="8"/>
  <c r="M367" i="8"/>
  <c r="A363" i="8"/>
  <c r="L348" i="8"/>
  <c r="L347" i="8"/>
  <c r="L319" i="8"/>
  <c r="A300" i="8"/>
  <c r="M290" i="8"/>
  <c r="K290" i="8"/>
  <c r="K289" i="8"/>
  <c r="M289" i="8"/>
  <c r="L284" i="8"/>
  <c r="M239" i="8"/>
  <c r="A235" i="8"/>
  <c r="L232" i="8"/>
  <c r="L175" i="8"/>
  <c r="M98" i="8"/>
  <c r="K98" i="8"/>
  <c r="M65" i="8"/>
  <c r="K65" i="8"/>
  <c r="L622" i="8"/>
  <c r="A618" i="8"/>
  <c r="A609" i="8"/>
  <c r="L606" i="8"/>
  <c r="A596" i="8"/>
  <c r="A584" i="8"/>
  <c r="L570" i="8"/>
  <c r="L563" i="8"/>
  <c r="L515" i="8"/>
  <c r="K449" i="8"/>
  <c r="L449" i="8" s="1"/>
  <c r="M449" i="8"/>
  <c r="K379" i="8"/>
  <c r="M379" i="8"/>
  <c r="K378" i="8"/>
  <c r="L378" i="8" s="1"/>
  <c r="M378" i="8"/>
  <c r="M361" i="8"/>
  <c r="K361" i="8"/>
  <c r="K360" i="8"/>
  <c r="L360" i="8" s="1"/>
  <c r="M360" i="8"/>
  <c r="K340" i="8"/>
  <c r="L340" i="8" s="1"/>
  <c r="M340" i="8"/>
  <c r="A335" i="8"/>
  <c r="K319" i="8"/>
  <c r="M319" i="8"/>
  <c r="K300" i="8"/>
  <c r="M300" i="8"/>
  <c r="A293" i="8"/>
  <c r="L247" i="8"/>
  <c r="L242" i="8"/>
  <c r="K66" i="8"/>
  <c r="M66" i="8"/>
  <c r="A635" i="8"/>
  <c r="L585" i="8"/>
  <c r="A567" i="8"/>
  <c r="L553" i="8"/>
  <c r="M552" i="8"/>
  <c r="A535" i="8"/>
  <c r="A511" i="8"/>
  <c r="A510" i="8"/>
  <c r="A486" i="8"/>
  <c r="L479" i="8"/>
  <c r="L478" i="8"/>
  <c r="L419" i="8"/>
  <c r="A401" i="8"/>
  <c r="L379" i="8"/>
  <c r="A374" i="8"/>
  <c r="M352" i="8"/>
  <c r="L317" i="8"/>
  <c r="L300" i="8"/>
  <c r="A295" i="8"/>
  <c r="K293" i="8"/>
  <c r="M293" i="8"/>
  <c r="M223" i="8"/>
  <c r="A215" i="8"/>
  <c r="L112" i="8"/>
  <c r="M77" i="8"/>
  <c r="K77" i="8"/>
  <c r="L77" i="8" s="1"/>
  <c r="A232" i="8"/>
  <c r="K224" i="8"/>
  <c r="M224" i="8"/>
  <c r="L208" i="8"/>
  <c r="A162" i="8"/>
  <c r="A159" i="8"/>
  <c r="L82" i="8"/>
  <c r="L66" i="8"/>
  <c r="K41" i="8"/>
  <c r="M41" i="8"/>
  <c r="L4" i="8"/>
  <c r="A100" i="8"/>
  <c r="K92" i="8"/>
  <c r="L92" i="8" s="1"/>
  <c r="M92" i="8"/>
  <c r="L41" i="8"/>
  <c r="L5" i="8"/>
  <c r="K164" i="8"/>
  <c r="L164" i="8" s="1"/>
  <c r="M164" i="8"/>
  <c r="K131" i="8"/>
  <c r="L131" i="8" s="1"/>
  <c r="M131" i="8"/>
  <c r="K87" i="8"/>
  <c r="M87" i="8"/>
  <c r="K34" i="8"/>
  <c r="L34" i="8" s="1"/>
  <c r="M34" i="8"/>
  <c r="L32" i="8"/>
  <c r="A21" i="8"/>
  <c r="L421" i="8"/>
  <c r="A403" i="8"/>
  <c r="A383" i="8"/>
  <c r="L327" i="8"/>
  <c r="K322" i="8"/>
  <c r="L322" i="8" s="1"/>
  <c r="M312" i="8"/>
  <c r="L296" i="8"/>
  <c r="L282" i="8"/>
  <c r="K220" i="8"/>
  <c r="L220" i="8" s="1"/>
  <c r="M220" i="8"/>
  <c r="L212" i="8"/>
  <c r="K203" i="8"/>
  <c r="M203" i="8"/>
  <c r="L148" i="8"/>
  <c r="A124" i="8"/>
  <c r="L87" i="8"/>
  <c r="L86" i="8"/>
  <c r="L33" i="8"/>
  <c r="L25" i="8"/>
  <c r="A23" i="8"/>
  <c r="A20" i="8"/>
  <c r="L451" i="8"/>
  <c r="L420" i="8"/>
  <c r="L406" i="8"/>
  <c r="L390" i="8"/>
  <c r="L387" i="8"/>
  <c r="L358" i="8"/>
  <c r="L343" i="8"/>
  <c r="L326" i="8"/>
  <c r="L214" i="8"/>
  <c r="L203" i="8"/>
  <c r="K192" i="8"/>
  <c r="L192" i="8" s="1"/>
  <c r="M192" i="8"/>
  <c r="L190" i="8"/>
  <c r="K124" i="8"/>
  <c r="M124" i="8"/>
  <c r="K108" i="8"/>
  <c r="L108" i="8" s="1"/>
  <c r="M108" i="8"/>
  <c r="M36" i="8"/>
  <c r="K36" i="8"/>
  <c r="A419" i="8"/>
  <c r="L389" i="8"/>
  <c r="L375" i="8"/>
  <c r="L350" i="8"/>
  <c r="L323" i="8"/>
  <c r="L321" i="8"/>
  <c r="L315" i="8"/>
  <c r="L312" i="8"/>
  <c r="A275" i="8"/>
  <c r="A273" i="8"/>
  <c r="L216" i="8"/>
  <c r="K184" i="8"/>
  <c r="M184" i="8"/>
  <c r="M172" i="8"/>
  <c r="K154" i="8"/>
  <c r="M154" i="8"/>
  <c r="M118" i="8"/>
  <c r="K118" i="8"/>
  <c r="A99" i="8"/>
  <c r="K79" i="8"/>
  <c r="L79" i="8" s="1"/>
  <c r="M79" i="8"/>
  <c r="A49" i="8"/>
  <c r="L36" i="8"/>
  <c r="K14" i="8"/>
  <c r="L14" i="8" s="1"/>
  <c r="M14" i="8"/>
  <c r="A9" i="8"/>
  <c r="A467" i="8"/>
  <c r="L464" i="8"/>
  <c r="L384" i="8"/>
  <c r="L311" i="8"/>
  <c r="A299" i="8"/>
  <c r="L259" i="8"/>
  <c r="K251" i="8"/>
  <c r="M251" i="8"/>
  <c r="A206" i="8"/>
  <c r="L184" i="8"/>
  <c r="L181" i="8"/>
  <c r="A171" i="8"/>
  <c r="K144" i="8"/>
  <c r="L144" i="8" s="1"/>
  <c r="A138" i="8"/>
  <c r="L136" i="8"/>
  <c r="L118" i="8"/>
  <c r="K99" i="8"/>
  <c r="L99" i="8" s="1"/>
  <c r="M99" i="8"/>
  <c r="A76" i="8"/>
  <c r="A74" i="8"/>
  <c r="K58" i="8"/>
  <c r="M58" i="8"/>
  <c r="L57" i="8"/>
  <c r="K53" i="8"/>
  <c r="L53" i="8" s="1"/>
  <c r="M53" i="8"/>
  <c r="L46" i="8"/>
  <c r="A8" i="8"/>
  <c r="A72" i="8"/>
  <c r="A61" i="8"/>
  <c r="A37" i="8"/>
  <c r="A28" i="8"/>
  <c r="A19" i="8"/>
  <c r="L288" i="8"/>
  <c r="K270" i="8"/>
  <c r="L270" i="8" s="1"/>
  <c r="L260" i="8"/>
  <c r="L239" i="8"/>
  <c r="K235" i="8"/>
  <c r="M232" i="8"/>
  <c r="M227" i="8"/>
  <c r="M225" i="8"/>
  <c r="A192" i="8"/>
  <c r="A184" i="8"/>
  <c r="M179" i="8"/>
  <c r="L135" i="8"/>
  <c r="L132" i="8"/>
  <c r="M120" i="8"/>
  <c r="L111" i="8"/>
  <c r="L90" i="8"/>
  <c r="A82" i="8"/>
  <c r="L71" i="8"/>
  <c r="L38" i="8"/>
  <c r="L22" i="8"/>
  <c r="A17" i="8"/>
  <c r="L10" i="8"/>
  <c r="A7" i="8"/>
  <c r="K215" i="8"/>
  <c r="L197" i="8"/>
  <c r="L161" i="8"/>
  <c r="L158" i="8"/>
  <c r="K114" i="8"/>
  <c r="L114" i="8" s="1"/>
  <c r="L89" i="8"/>
  <c r="L21" i="8"/>
  <c r="L9" i="8"/>
  <c r="L246" i="8"/>
  <c r="A214" i="8"/>
  <c r="L195" i="8"/>
  <c r="M93" i="8"/>
  <c r="A86" i="8"/>
  <c r="L74" i="8"/>
  <c r="A65" i="8"/>
  <c r="A33" i="8"/>
  <c r="A13" i="8"/>
  <c r="M6" i="8"/>
  <c r="A277" i="8"/>
  <c r="L258" i="8"/>
  <c r="A149" i="8"/>
  <c r="L125" i="8"/>
  <c r="A80" i="8"/>
  <c r="L37" i="8"/>
  <c r="A4" i="8"/>
  <c r="A3" i="8"/>
  <c r="A1227" i="8"/>
  <c r="M1203" i="8"/>
  <c r="K1203" i="8"/>
  <c r="G1199" i="8"/>
  <c r="M1179" i="8"/>
  <c r="K1179" i="8"/>
  <c r="M1215" i="8"/>
  <c r="K1215" i="8"/>
  <c r="M1211" i="8"/>
  <c r="K1211" i="8"/>
  <c r="K1198" i="8"/>
  <c r="M1198" i="8"/>
  <c r="A1195" i="8"/>
  <c r="A1191" i="8"/>
  <c r="G1215" i="8"/>
  <c r="G1211" i="8"/>
  <c r="A1204" i="8"/>
  <c r="L1198" i="8"/>
  <c r="A1172" i="8"/>
  <c r="M1227" i="8"/>
  <c r="K1227" i="8"/>
  <c r="L1227" i="8" s="1"/>
  <c r="G1227" i="8"/>
  <c r="K1186" i="8"/>
  <c r="L1186" i="8" s="1"/>
  <c r="M1186" i="8"/>
  <c r="R1226" i="8" a="1"/>
  <c r="R1226" i="8" s="1"/>
  <c r="M1236" i="8"/>
  <c r="A1235" i="8"/>
  <c r="R1235" i="8" a="1"/>
  <c r="R1235" i="8" s="1"/>
  <c r="S1235" i="8" s="1"/>
  <c r="M1231" i="8"/>
  <c r="K1231" i="8"/>
  <c r="T1223" i="8" a="1"/>
  <c r="T1223" i="8" s="1"/>
  <c r="U1223" i="8" s="1"/>
  <c r="K1222" i="8"/>
  <c r="L1222" i="8" s="1"/>
  <c r="M1222" i="8"/>
  <c r="M1191" i="8"/>
  <c r="K1191" i="8"/>
  <c r="G1175" i="8"/>
  <c r="A1223" i="8"/>
  <c r="R1223" i="8" a="1"/>
  <c r="R1223" i="8" s="1"/>
  <c r="S1223" i="8" s="1"/>
  <c r="V1223" i="8" s="1"/>
  <c r="K1218" i="8"/>
  <c r="L1218" i="8" s="1"/>
  <c r="M1218" i="8"/>
  <c r="K1214" i="8"/>
  <c r="L1214" i="8" s="1"/>
  <c r="M1214" i="8"/>
  <c r="A1199" i="8"/>
  <c r="R1199" i="8" a="1"/>
  <c r="R1199" i="8" s="1"/>
  <c r="K1190" i="8"/>
  <c r="L1190" i="8" s="1"/>
  <c r="M1190" i="8"/>
  <c r="G1187" i="8"/>
  <c r="A1171" i="8"/>
  <c r="R1201" i="8" a="1"/>
  <c r="R1201" i="8" s="1"/>
  <c r="K1166" i="8"/>
  <c r="M1166" i="8"/>
  <c r="T1235" i="8" a="1"/>
  <c r="T1235" i="8" s="1"/>
  <c r="U1235" i="8" s="1"/>
  <c r="Q1235" i="8" s="1"/>
  <c r="A1232" i="8"/>
  <c r="L1231" i="8"/>
  <c r="K1210" i="8"/>
  <c r="L1210" i="8" s="1"/>
  <c r="M1210" i="8"/>
  <c r="T1199" i="8" a="1"/>
  <c r="T1199" i="8" s="1"/>
  <c r="M1235" i="8"/>
  <c r="K1235" i="8"/>
  <c r="L1235" i="8" s="1"/>
  <c r="G1231" i="8"/>
  <c r="T1231" i="8" s="1" a="1"/>
  <c r="T1231" i="8" s="1"/>
  <c r="M1224" i="8"/>
  <c r="A1219" i="8"/>
  <c r="T1215" i="8" a="1"/>
  <c r="T1215" i="8" s="1"/>
  <c r="T1211" i="8" a="1"/>
  <c r="T1211" i="8" s="1"/>
  <c r="A1196" i="8"/>
  <c r="A1192" i="8"/>
  <c r="L1166" i="8"/>
  <c r="G4" i="8"/>
  <c r="G8" i="8"/>
  <c r="G12" i="8"/>
  <c r="G16" i="8"/>
  <c r="G20" i="8"/>
  <c r="G24" i="8"/>
  <c r="G28" i="8"/>
  <c r="G32" i="8"/>
  <c r="G36" i="8"/>
  <c r="G40" i="8"/>
  <c r="G3" i="8"/>
  <c r="G7" i="8"/>
  <c r="G11" i="8"/>
  <c r="G15" i="8"/>
  <c r="G19" i="8"/>
  <c r="G23" i="8"/>
  <c r="G27" i="8"/>
  <c r="G31" i="8"/>
  <c r="G2" i="8"/>
  <c r="G5" i="8"/>
  <c r="G9" i="8"/>
  <c r="G13" i="8"/>
  <c r="G17" i="8"/>
  <c r="G21" i="8"/>
  <c r="G25" i="8"/>
  <c r="G29" i="8"/>
  <c r="G33" i="8"/>
  <c r="G37" i="8"/>
  <c r="G26" i="8"/>
  <c r="G41" i="8"/>
  <c r="G45" i="8"/>
  <c r="G49" i="8"/>
  <c r="G53" i="8"/>
  <c r="G57" i="8"/>
  <c r="G61" i="8"/>
  <c r="G65" i="8"/>
  <c r="G69" i="8"/>
  <c r="G73" i="8"/>
  <c r="G77" i="8"/>
  <c r="G6" i="8"/>
  <c r="G18" i="8"/>
  <c r="G42" i="8"/>
  <c r="G44" i="8"/>
  <c r="G48" i="8"/>
  <c r="G52" i="8"/>
  <c r="G56" i="8"/>
  <c r="G60" i="8"/>
  <c r="G10" i="8"/>
  <c r="G34" i="8"/>
  <c r="G35" i="8"/>
  <c r="G43" i="8"/>
  <c r="G46" i="8"/>
  <c r="G50" i="8"/>
  <c r="G67" i="8"/>
  <c r="G51" i="8"/>
  <c r="G54" i="8"/>
  <c r="G64" i="8"/>
  <c r="G14" i="8"/>
  <c r="G30" i="8"/>
  <c r="G38" i="8"/>
  <c r="G55" i="8"/>
  <c r="G68" i="8"/>
  <c r="G70" i="8"/>
  <c r="G72" i="8"/>
  <c r="G74" i="8"/>
  <c r="G22" i="8"/>
  <c r="G39" i="8"/>
  <c r="G66" i="8"/>
  <c r="G71" i="8"/>
  <c r="G75" i="8"/>
  <c r="G79" i="8"/>
  <c r="G81" i="8"/>
  <c r="G85" i="8"/>
  <c r="G89" i="8"/>
  <c r="G83" i="8"/>
  <c r="G87" i="8"/>
  <c r="G59" i="8"/>
  <c r="G91" i="8"/>
  <c r="G95" i="8"/>
  <c r="G99" i="8"/>
  <c r="G103" i="8"/>
  <c r="G107" i="8"/>
  <c r="G111" i="8"/>
  <c r="G115" i="8"/>
  <c r="G119" i="8"/>
  <c r="G58" i="8"/>
  <c r="G76" i="8"/>
  <c r="G47" i="8"/>
  <c r="G80" i="8"/>
  <c r="G109" i="8"/>
  <c r="G110" i="8"/>
  <c r="G62" i="8"/>
  <c r="G90" i="8"/>
  <c r="G100" i="8"/>
  <c r="G121" i="8"/>
  <c r="G88" i="8"/>
  <c r="G101" i="8"/>
  <c r="G102" i="8"/>
  <c r="G86" i="8"/>
  <c r="G84" i="8"/>
  <c r="G63" i="8"/>
  <c r="G82" i="8"/>
  <c r="G105" i="8"/>
  <c r="G106" i="8"/>
  <c r="G116" i="8"/>
  <c r="G132" i="8"/>
  <c r="G134" i="8"/>
  <c r="G112" i="8"/>
  <c r="G113" i="8"/>
  <c r="G122" i="8"/>
  <c r="G137" i="8"/>
  <c r="G139" i="8"/>
  <c r="G152" i="8"/>
  <c r="G154" i="8"/>
  <c r="G92" i="8"/>
  <c r="G117" i="8"/>
  <c r="G123" i="8"/>
  <c r="G126" i="8"/>
  <c r="G141" i="8"/>
  <c r="G143" i="8"/>
  <c r="G156" i="8"/>
  <c r="G158" i="8"/>
  <c r="G163" i="8"/>
  <c r="G167" i="8"/>
  <c r="G171" i="8"/>
  <c r="G175" i="8"/>
  <c r="G179" i="8"/>
  <c r="G183" i="8"/>
  <c r="G187" i="8"/>
  <c r="G191" i="8"/>
  <c r="G195" i="8"/>
  <c r="G199" i="8"/>
  <c r="G97" i="8"/>
  <c r="G108" i="8"/>
  <c r="G129" i="8"/>
  <c r="G104" i="8"/>
  <c r="G124" i="8"/>
  <c r="G78" i="8"/>
  <c r="G94" i="8"/>
  <c r="G96" i="8"/>
  <c r="G136" i="8"/>
  <c r="G127" i="8"/>
  <c r="G114" i="8"/>
  <c r="G130" i="8"/>
  <c r="G118" i="8"/>
  <c r="G93" i="8"/>
  <c r="G140" i="8"/>
  <c r="G147" i="8"/>
  <c r="G162" i="8"/>
  <c r="G169" i="8"/>
  <c r="G176" i="8"/>
  <c r="G98" i="8"/>
  <c r="G144" i="8"/>
  <c r="G149" i="8"/>
  <c r="G151" i="8"/>
  <c r="G153" i="8"/>
  <c r="G178" i="8"/>
  <c r="G198" i="8"/>
  <c r="G209" i="8"/>
  <c r="G211" i="8"/>
  <c r="G138" i="8"/>
  <c r="G131" i="8"/>
  <c r="G165" i="8"/>
  <c r="G173" i="8"/>
  <c r="G181" i="8"/>
  <c r="G192" i="8"/>
  <c r="G125" i="8"/>
  <c r="G128" i="8"/>
  <c r="G133" i="8"/>
  <c r="G142" i="8"/>
  <c r="G120" i="8"/>
  <c r="G150" i="8"/>
  <c r="G157" i="8"/>
  <c r="G164" i="8"/>
  <c r="G186" i="8"/>
  <c r="G202" i="8"/>
  <c r="G148" i="8"/>
  <c r="G160" i="8"/>
  <c r="G205" i="8"/>
  <c r="G208" i="8"/>
  <c r="G212" i="8"/>
  <c r="G215" i="8"/>
  <c r="G220" i="8"/>
  <c r="G223" i="8"/>
  <c r="G238" i="8"/>
  <c r="G240" i="8"/>
  <c r="G174" i="8"/>
  <c r="G185" i="8"/>
  <c r="G196" i="8"/>
  <c r="G225" i="8"/>
  <c r="G227" i="8"/>
  <c r="G145" i="8"/>
  <c r="G155" i="8"/>
  <c r="G159" i="8"/>
  <c r="G182" i="8"/>
  <c r="G190" i="8"/>
  <c r="G200" i="8"/>
  <c r="G161" i="8"/>
  <c r="G166" i="8"/>
  <c r="G193" i="8"/>
  <c r="G201" i="8"/>
  <c r="G135" i="8"/>
  <c r="G172" i="8"/>
  <c r="G189" i="8"/>
  <c r="G204" i="8"/>
  <c r="G207" i="8"/>
  <c r="G226" i="8"/>
  <c r="G228" i="8"/>
  <c r="G232" i="8"/>
  <c r="G203" i="8"/>
  <c r="G229" i="8"/>
  <c r="G235" i="8"/>
  <c r="G239" i="8"/>
  <c r="G242" i="8"/>
  <c r="G146" i="8"/>
  <c r="G188" i="8"/>
  <c r="G197" i="8"/>
  <c r="G206" i="8"/>
  <c r="G213" i="8"/>
  <c r="G214" i="8"/>
  <c r="G236" i="8"/>
  <c r="G253" i="8"/>
  <c r="G255" i="8"/>
  <c r="G271" i="8"/>
  <c r="G275" i="8"/>
  <c r="G279" i="8"/>
  <c r="G283" i="8"/>
  <c r="G287" i="8"/>
  <c r="G291" i="8"/>
  <c r="G295" i="8"/>
  <c r="G299" i="8"/>
  <c r="G168" i="8"/>
  <c r="G177" i="8"/>
  <c r="G184" i="8"/>
  <c r="G194" i="8"/>
  <c r="G218" i="8"/>
  <c r="G246" i="8"/>
  <c r="G267" i="8"/>
  <c r="G249" i="8"/>
  <c r="G252" i="8"/>
  <c r="G256" i="8"/>
  <c r="G259" i="8"/>
  <c r="G262" i="8"/>
  <c r="G270" i="8"/>
  <c r="G272" i="8"/>
  <c r="G274" i="8"/>
  <c r="G276" i="8"/>
  <c r="G278" i="8"/>
  <c r="G280" i="8"/>
  <c r="G282" i="8"/>
  <c r="G284" i="8"/>
  <c r="G286" i="8"/>
  <c r="G288" i="8"/>
  <c r="G290" i="8"/>
  <c r="G292" i="8"/>
  <c r="G294" i="8"/>
  <c r="G296" i="8"/>
  <c r="G298" i="8"/>
  <c r="G300" i="8"/>
  <c r="G302" i="8"/>
  <c r="G306" i="8"/>
  <c r="G310" i="8"/>
  <c r="G314" i="8"/>
  <c r="G318" i="8"/>
  <c r="G322" i="8"/>
  <c r="G326" i="8"/>
  <c r="G330" i="8"/>
  <c r="G334" i="8"/>
  <c r="G338" i="8"/>
  <c r="G342" i="8"/>
  <c r="G346" i="8"/>
  <c r="G350" i="8"/>
  <c r="G354" i="8"/>
  <c r="G358" i="8"/>
  <c r="G362" i="8"/>
  <c r="G366" i="8"/>
  <c r="G370" i="8"/>
  <c r="G374" i="8"/>
  <c r="G378" i="8"/>
  <c r="G382" i="8"/>
  <c r="G386" i="8"/>
  <c r="G390" i="8"/>
  <c r="G394" i="8"/>
  <c r="G398" i="8"/>
  <c r="G217" i="8"/>
  <c r="G222" i="8"/>
  <c r="G268" i="8"/>
  <c r="G170" i="8"/>
  <c r="G216" i="8"/>
  <c r="G231" i="8"/>
  <c r="G237" i="8"/>
  <c r="G180" i="8"/>
  <c r="G224" i="8"/>
  <c r="G210" i="8"/>
  <c r="G219" i="8"/>
  <c r="G221" i="8"/>
  <c r="G233" i="8"/>
  <c r="G251" i="8"/>
  <c r="G266" i="8"/>
  <c r="G293" i="8"/>
  <c r="G264" i="8"/>
  <c r="G265" i="8"/>
  <c r="G250" i="8"/>
  <c r="G258" i="8"/>
  <c r="G269" i="8"/>
  <c r="G243" i="8"/>
  <c r="G248" i="8"/>
  <c r="G263" i="8"/>
  <c r="G244" i="8"/>
  <c r="G241" i="8"/>
  <c r="G257" i="8"/>
  <c r="G260" i="8"/>
  <c r="G304" i="8"/>
  <c r="G307" i="8"/>
  <c r="G333" i="8"/>
  <c r="G336" i="8"/>
  <c r="G339" i="8"/>
  <c r="G365" i="8"/>
  <c r="G368" i="8"/>
  <c r="G371" i="8"/>
  <c r="G247" i="8"/>
  <c r="G273" i="8"/>
  <c r="G297" i="8"/>
  <c r="G313" i="8"/>
  <c r="G316" i="8"/>
  <c r="G319" i="8"/>
  <c r="G234" i="8"/>
  <c r="G245" i="8"/>
  <c r="G325" i="8"/>
  <c r="G328" i="8"/>
  <c r="G331" i="8"/>
  <c r="G357" i="8"/>
  <c r="G360" i="8"/>
  <c r="G363" i="8"/>
  <c r="G254" i="8"/>
  <c r="G301" i="8"/>
  <c r="G305" i="8"/>
  <c r="G308" i="8"/>
  <c r="G311" i="8"/>
  <c r="G230" i="8"/>
  <c r="G261" i="8"/>
  <c r="G285" i="8"/>
  <c r="G303" i="8"/>
  <c r="G309" i="8"/>
  <c r="G312" i="8"/>
  <c r="G315" i="8"/>
  <c r="G341" i="8"/>
  <c r="G344" i="8"/>
  <c r="G347" i="8"/>
  <c r="G373" i="8"/>
  <c r="G376" i="8"/>
  <c r="G379" i="8"/>
  <c r="G277" i="8"/>
  <c r="G281" i="8"/>
  <c r="G317" i="8"/>
  <c r="G335" i="8"/>
  <c r="G367" i="8"/>
  <c r="G385" i="8"/>
  <c r="G393" i="8"/>
  <c r="G414" i="8"/>
  <c r="G416" i="8"/>
  <c r="G429" i="8"/>
  <c r="G431" i="8"/>
  <c r="G446" i="8"/>
  <c r="G448" i="8"/>
  <c r="G461" i="8"/>
  <c r="G463" i="8"/>
  <c r="G324" i="8"/>
  <c r="G340" i="8"/>
  <c r="G345" i="8"/>
  <c r="G353" i="8"/>
  <c r="G327" i="8"/>
  <c r="G289" i="8"/>
  <c r="G321" i="8"/>
  <c r="G323" i="8"/>
  <c r="G332" i="8"/>
  <c r="G351" i="8"/>
  <c r="G343" i="8"/>
  <c r="G348" i="8"/>
  <c r="G349" i="8"/>
  <c r="G320" i="8"/>
  <c r="G329" i="8"/>
  <c r="G337" i="8"/>
  <c r="G355" i="8"/>
  <c r="G356" i="8"/>
  <c r="G361" i="8"/>
  <c r="G369" i="8"/>
  <c r="G387" i="8"/>
  <c r="G395" i="8"/>
  <c r="G352" i="8"/>
  <c r="G375" i="8"/>
  <c r="G380" i="8"/>
  <c r="G381" i="8"/>
  <c r="G392" i="8"/>
  <c r="G396" i="8"/>
  <c r="G397" i="8"/>
  <c r="G401" i="8"/>
  <c r="G404" i="8"/>
  <c r="G407" i="8"/>
  <c r="G359" i="8"/>
  <c r="G410" i="8"/>
  <c r="G413" i="8"/>
  <c r="G417" i="8"/>
  <c r="G420" i="8"/>
  <c r="G425" i="8"/>
  <c r="G428" i="8"/>
  <c r="G432" i="8"/>
  <c r="G435" i="8"/>
  <c r="G438" i="8"/>
  <c r="G453" i="8"/>
  <c r="G478" i="8"/>
  <c r="G480" i="8"/>
  <c r="G444" i="8"/>
  <c r="G364" i="8"/>
  <c r="G372" i="8"/>
  <c r="G377" i="8"/>
  <c r="G402" i="8"/>
  <c r="G405" i="8"/>
  <c r="G408" i="8"/>
  <c r="G423" i="8"/>
  <c r="G441" i="8"/>
  <c r="G399" i="8"/>
  <c r="G384" i="8"/>
  <c r="G383" i="8"/>
  <c r="G391" i="8"/>
  <c r="G412" i="8"/>
  <c r="G443" i="8"/>
  <c r="G457" i="8"/>
  <c r="G465" i="8"/>
  <c r="G470" i="8"/>
  <c r="G485" i="8"/>
  <c r="G492" i="8"/>
  <c r="G494" i="8"/>
  <c r="G434" i="8"/>
  <c r="G442" i="8"/>
  <c r="G445" i="8"/>
  <c r="G458" i="8"/>
  <c r="G403" i="8"/>
  <c r="G415" i="8"/>
  <c r="G424" i="8"/>
  <c r="G430" i="8"/>
  <c r="G440" i="8"/>
  <c r="G459" i="8"/>
  <c r="G466" i="8"/>
  <c r="G473" i="8"/>
  <c r="G483" i="8"/>
  <c r="G500" i="8"/>
  <c r="G502" i="8"/>
  <c r="G388" i="8"/>
  <c r="G411" i="8"/>
  <c r="G400" i="8"/>
  <c r="G406" i="8"/>
  <c r="G422" i="8"/>
  <c r="G389" i="8"/>
  <c r="G421" i="8"/>
  <c r="G409" i="8"/>
  <c r="G419" i="8"/>
  <c r="G427" i="8"/>
  <c r="G436" i="8"/>
  <c r="G418" i="8"/>
  <c r="G426" i="8"/>
  <c r="G464" i="8"/>
  <c r="G475" i="8"/>
  <c r="G479" i="8"/>
  <c r="G482" i="8"/>
  <c r="G490" i="8"/>
  <c r="G505" i="8"/>
  <c r="G507" i="8"/>
  <c r="G520" i="8"/>
  <c r="G522" i="8"/>
  <c r="G455" i="8"/>
  <c r="G476" i="8"/>
  <c r="G481" i="8"/>
  <c r="G486" i="8"/>
  <c r="G495" i="8"/>
  <c r="G498" i="8"/>
  <c r="G512" i="8"/>
  <c r="G532" i="8"/>
  <c r="G534" i="8"/>
  <c r="G549" i="8"/>
  <c r="G551" i="8"/>
  <c r="G564" i="8"/>
  <c r="G566" i="8"/>
  <c r="G581" i="8"/>
  <c r="G583" i="8"/>
  <c r="G596" i="8"/>
  <c r="G598" i="8"/>
  <c r="G613" i="8"/>
  <c r="G615" i="8"/>
  <c r="G628" i="8"/>
  <c r="G630" i="8"/>
  <c r="G645" i="8"/>
  <c r="G647" i="8"/>
  <c r="G660" i="8"/>
  <c r="G662" i="8"/>
  <c r="G677" i="8"/>
  <c r="G679" i="8"/>
  <c r="G451" i="8"/>
  <c r="G471" i="8"/>
  <c r="G499" i="8"/>
  <c r="G501" i="8"/>
  <c r="G503" i="8"/>
  <c r="G515" i="8"/>
  <c r="G518" i="8"/>
  <c r="G521" i="8"/>
  <c r="G536" i="8"/>
  <c r="G538" i="8"/>
  <c r="G553" i="8"/>
  <c r="G555" i="8"/>
  <c r="G568" i="8"/>
  <c r="G570" i="8"/>
  <c r="G585" i="8"/>
  <c r="G587" i="8"/>
  <c r="G600" i="8"/>
  <c r="G602" i="8"/>
  <c r="G460" i="8"/>
  <c r="G467" i="8"/>
  <c r="G484" i="8"/>
  <c r="G491" i="8"/>
  <c r="G493" i="8"/>
  <c r="G504" i="8"/>
  <c r="G506" i="8"/>
  <c r="G510" i="8"/>
  <c r="G525" i="8"/>
  <c r="G528" i="8"/>
  <c r="G540" i="8"/>
  <c r="G542" i="8"/>
  <c r="G557" i="8"/>
  <c r="G559" i="8"/>
  <c r="G433" i="8"/>
  <c r="G437" i="8"/>
  <c r="G450" i="8"/>
  <c r="G462" i="8"/>
  <c r="G439" i="8"/>
  <c r="G469" i="8"/>
  <c r="G508" i="8"/>
  <c r="G511" i="8"/>
  <c r="G516" i="8"/>
  <c r="G519" i="8"/>
  <c r="G523" i="8"/>
  <c r="G526" i="8"/>
  <c r="G529" i="8"/>
  <c r="G533" i="8"/>
  <c r="G535" i="8"/>
  <c r="G452" i="8"/>
  <c r="G454" i="8"/>
  <c r="G456" i="8"/>
  <c r="G474" i="8"/>
  <c r="G447" i="8"/>
  <c r="G449" i="8"/>
  <c r="G468" i="8"/>
  <c r="G472" i="8"/>
  <c r="G477" i="8"/>
  <c r="G496" i="8"/>
  <c r="G497" i="8"/>
  <c r="G552" i="8"/>
  <c r="G569" i="8"/>
  <c r="G571" i="8"/>
  <c r="G576" i="8"/>
  <c r="G577" i="8"/>
  <c r="G592" i="8"/>
  <c r="G611" i="8"/>
  <c r="G623" i="8"/>
  <c r="G626" i="8"/>
  <c r="G629" i="8"/>
  <c r="G517" i="8"/>
  <c r="G539" i="8"/>
  <c r="G550" i="8"/>
  <c r="G572" i="8"/>
  <c r="G588" i="8"/>
  <c r="G601" i="8"/>
  <c r="G603" i="8"/>
  <c r="G608" i="8"/>
  <c r="G618" i="8"/>
  <c r="G633" i="8"/>
  <c r="G636" i="8"/>
  <c r="G639" i="8"/>
  <c r="G654" i="8"/>
  <c r="G672" i="8"/>
  <c r="G682" i="8"/>
  <c r="G688" i="8"/>
  <c r="G690" i="8"/>
  <c r="G705" i="8"/>
  <c r="G707" i="8"/>
  <c r="G720" i="8"/>
  <c r="G722" i="8"/>
  <c r="G737" i="8"/>
  <c r="G739" i="8"/>
  <c r="G487" i="8"/>
  <c r="G489" i="8"/>
  <c r="G514" i="8"/>
  <c r="G543" i="8"/>
  <c r="G545" i="8"/>
  <c r="G573" i="8"/>
  <c r="G578" i="8"/>
  <c r="G593" i="8"/>
  <c r="G604" i="8"/>
  <c r="G544" i="8"/>
  <c r="G546" i="8"/>
  <c r="G547" i="8"/>
  <c r="G513" i="8"/>
  <c r="G527" i="8"/>
  <c r="G548" i="8"/>
  <c r="G556" i="8"/>
  <c r="G558" i="8"/>
  <c r="G560" i="8"/>
  <c r="G574" i="8"/>
  <c r="G524" i="8"/>
  <c r="G541" i="8"/>
  <c r="G561" i="8"/>
  <c r="G562" i="8"/>
  <c r="G580" i="8"/>
  <c r="G582" i="8"/>
  <c r="G590" i="8"/>
  <c r="G595" i="8"/>
  <c r="G606" i="8"/>
  <c r="G530" i="8"/>
  <c r="G531" i="8"/>
  <c r="G554" i="8"/>
  <c r="G563" i="8"/>
  <c r="G565" i="8"/>
  <c r="G567" i="8"/>
  <c r="G575" i="8"/>
  <c r="G488" i="8"/>
  <c r="G509" i="8"/>
  <c r="G537" i="8"/>
  <c r="G586" i="8"/>
  <c r="G597" i="8"/>
  <c r="G599" i="8"/>
  <c r="G607" i="8"/>
  <c r="G620" i="8"/>
  <c r="G641" i="8"/>
  <c r="G644" i="8"/>
  <c r="G648" i="8"/>
  <c r="G651" i="8"/>
  <c r="G656" i="8"/>
  <c r="G659" i="8"/>
  <c r="G663" i="8"/>
  <c r="G666" i="8"/>
  <c r="G669" i="8"/>
  <c r="G697" i="8"/>
  <c r="G699" i="8"/>
  <c r="G712" i="8"/>
  <c r="G714" i="8"/>
  <c r="G729" i="8"/>
  <c r="G731" i="8"/>
  <c r="G744" i="8"/>
  <c r="G746" i="8"/>
  <c r="G579" i="8"/>
  <c r="G584" i="8"/>
  <c r="G621" i="8"/>
  <c r="G638" i="8"/>
  <c r="G640" i="8"/>
  <c r="G646" i="8"/>
  <c r="G655" i="8"/>
  <c r="G661" i="8"/>
  <c r="G671" i="8"/>
  <c r="G676" i="8"/>
  <c r="G687" i="8"/>
  <c r="G695" i="8"/>
  <c r="G702" i="8"/>
  <c r="G703" i="8"/>
  <c r="G715" i="8"/>
  <c r="G764" i="8"/>
  <c r="G766" i="8"/>
  <c r="G782" i="8"/>
  <c r="G786" i="8"/>
  <c r="G790" i="8"/>
  <c r="G794" i="8"/>
  <c r="G798" i="8"/>
  <c r="G802" i="8"/>
  <c r="G806" i="8"/>
  <c r="G810" i="8"/>
  <c r="G814" i="8"/>
  <c r="G818" i="8"/>
  <c r="G822" i="8"/>
  <c r="G826" i="8"/>
  <c r="G830" i="8"/>
  <c r="G834" i="8"/>
  <c r="G838" i="8"/>
  <c r="G842" i="8"/>
  <c r="G846" i="8"/>
  <c r="G850" i="8"/>
  <c r="G854" i="8"/>
  <c r="G858" i="8"/>
  <c r="G862" i="8"/>
  <c r="G866" i="8"/>
  <c r="G870" i="8"/>
  <c r="G874" i="8"/>
  <c r="G878" i="8"/>
  <c r="G882" i="8"/>
  <c r="G886" i="8"/>
  <c r="G890" i="8"/>
  <c r="G894" i="8"/>
  <c r="G898" i="8"/>
  <c r="G902" i="8"/>
  <c r="G906" i="8"/>
  <c r="G910" i="8"/>
  <c r="G914" i="8"/>
  <c r="G918" i="8"/>
  <c r="G922" i="8"/>
  <c r="G926" i="8"/>
  <c r="G930" i="8"/>
  <c r="G934" i="8"/>
  <c r="G938" i="8"/>
  <c r="G942" i="8"/>
  <c r="G946" i="8"/>
  <c r="G950" i="8"/>
  <c r="G954" i="8"/>
  <c r="G958" i="8"/>
  <c r="G962" i="8"/>
  <c r="G966" i="8"/>
  <c r="G970" i="8"/>
  <c r="G974" i="8"/>
  <c r="G978" i="8"/>
  <c r="G982" i="8"/>
  <c r="R982" i="8" s="1" a="1"/>
  <c r="R982" i="8" s="1"/>
  <c r="G986" i="8"/>
  <c r="G990" i="8"/>
  <c r="G994" i="8"/>
  <c r="G998" i="8"/>
  <c r="G1002" i="8"/>
  <c r="G1006" i="8"/>
  <c r="G1010" i="8"/>
  <c r="G594" i="8"/>
  <c r="G609" i="8"/>
  <c r="G631" i="8"/>
  <c r="G637" i="8"/>
  <c r="G664" i="8"/>
  <c r="G670" i="8"/>
  <c r="G619" i="8"/>
  <c r="G625" i="8"/>
  <c r="G653" i="8"/>
  <c r="G691" i="8"/>
  <c r="G696" i="8"/>
  <c r="G698" i="8"/>
  <c r="G704" i="8"/>
  <c r="G710" i="8"/>
  <c r="G724" i="8"/>
  <c r="G732" i="8"/>
  <c r="G616" i="8"/>
  <c r="G591" i="8"/>
  <c r="G650" i="8"/>
  <c r="G658" i="8"/>
  <c r="G589" i="8"/>
  <c r="G610" i="8"/>
  <c r="G624" i="8"/>
  <c r="G634" i="8"/>
  <c r="G643" i="8"/>
  <c r="G649" i="8"/>
  <c r="G657" i="8"/>
  <c r="G680" i="8"/>
  <c r="G614" i="8"/>
  <c r="G642" i="8"/>
  <c r="G605" i="8"/>
  <c r="G612" i="8"/>
  <c r="G617" i="8"/>
  <c r="G622" i="8"/>
  <c r="G627" i="8"/>
  <c r="G632" i="8"/>
  <c r="G665" i="8"/>
  <c r="G673" i="8"/>
  <c r="G674" i="8"/>
  <c r="G675" i="8"/>
  <c r="G694" i="8"/>
  <c r="G708" i="8"/>
  <c r="G713" i="8"/>
  <c r="G723" i="8"/>
  <c r="G728" i="8"/>
  <c r="G730" i="8"/>
  <c r="G635" i="8"/>
  <c r="G717" i="8"/>
  <c r="G736" i="8"/>
  <c r="G747" i="8"/>
  <c r="G753" i="8"/>
  <c r="G757" i="8"/>
  <c r="G779" i="8"/>
  <c r="G667" i="8"/>
  <c r="G700" i="8"/>
  <c r="G711" i="8"/>
  <c r="G716" i="8"/>
  <c r="G758" i="8"/>
  <c r="G776" i="8"/>
  <c r="G1016" i="8"/>
  <c r="G1020" i="8"/>
  <c r="G1024" i="8"/>
  <c r="G1028" i="8"/>
  <c r="G1032" i="8"/>
  <c r="G1036" i="8"/>
  <c r="G1040" i="8"/>
  <c r="G1044" i="8"/>
  <c r="G1048" i="8"/>
  <c r="G1052" i="8"/>
  <c r="G1056" i="8"/>
  <c r="G1060" i="8"/>
  <c r="G1064" i="8"/>
  <c r="G1068" i="8"/>
  <c r="G1072" i="8"/>
  <c r="G1076" i="8"/>
  <c r="G1080" i="8"/>
  <c r="G1084" i="8"/>
  <c r="G1088" i="8"/>
  <c r="G1092" i="8"/>
  <c r="G1096" i="8"/>
  <c r="G1100" i="8"/>
  <c r="G1104" i="8"/>
  <c r="G1108" i="8"/>
  <c r="G1112" i="8"/>
  <c r="G1116" i="8"/>
  <c r="G1120" i="8"/>
  <c r="G1124" i="8"/>
  <c r="G1128" i="8"/>
  <c r="G1132" i="8"/>
  <c r="G1136" i="8"/>
  <c r="G1140" i="8"/>
  <c r="G1144" i="8"/>
  <c r="G1148" i="8"/>
  <c r="G1152" i="8"/>
  <c r="G1156" i="8"/>
  <c r="G1160" i="8"/>
  <c r="G1164" i="8"/>
  <c r="G1168" i="8"/>
  <c r="G1172" i="8"/>
  <c r="G1176" i="8"/>
  <c r="T1176" i="8" s="1" a="1"/>
  <c r="T1176" i="8" s="1"/>
  <c r="G1180" i="8"/>
  <c r="G1184" i="8"/>
  <c r="G1188" i="8"/>
  <c r="G1192" i="8"/>
  <c r="G1196" i="8"/>
  <c r="R1196" i="8" s="1" a="1"/>
  <c r="R1196" i="8" s="1"/>
  <c r="G1200" i="8"/>
  <c r="T1200" i="8" s="1" a="1"/>
  <c r="T1200" i="8" s="1"/>
  <c r="G1204" i="8"/>
  <c r="G1208" i="8"/>
  <c r="G1212" i="8"/>
  <c r="T1212" i="8" s="1" a="1"/>
  <c r="T1212" i="8" s="1"/>
  <c r="G1216" i="8"/>
  <c r="G1220" i="8"/>
  <c r="T1220" i="8" s="1" a="1"/>
  <c r="T1220" i="8" s="1"/>
  <c r="G1224" i="8"/>
  <c r="G1228" i="8"/>
  <c r="T1228" i="8" s="1" a="1"/>
  <c r="T1228" i="8" s="1"/>
  <c r="G1232" i="8"/>
  <c r="T1232" i="8" s="1" a="1"/>
  <c r="T1232" i="8" s="1"/>
  <c r="G1236" i="8"/>
  <c r="T1236" i="8" s="1" a="1"/>
  <c r="T1236" i="8" s="1"/>
  <c r="G735" i="8"/>
  <c r="G742" i="8"/>
  <c r="G743" i="8"/>
  <c r="G748" i="8"/>
  <c r="G754" i="8"/>
  <c r="G761" i="8"/>
  <c r="G771" i="8"/>
  <c r="G774" i="8"/>
  <c r="G652" i="8"/>
  <c r="G686" i="8"/>
  <c r="G689" i="8"/>
  <c r="G726" i="8"/>
  <c r="G768" i="8"/>
  <c r="G706" i="8"/>
  <c r="G668" i="8"/>
  <c r="G678" i="8"/>
  <c r="G684" i="8"/>
  <c r="G719" i="8"/>
  <c r="G741" i="8"/>
  <c r="G755" i="8"/>
  <c r="G759" i="8"/>
  <c r="G762" i="8"/>
  <c r="G765" i="8"/>
  <c r="G693" i="8"/>
  <c r="G709" i="8"/>
  <c r="G681" i="8"/>
  <c r="G683" i="8"/>
  <c r="G685" i="8"/>
  <c r="G692" i="8"/>
  <c r="G701" i="8"/>
  <c r="G727" i="8"/>
  <c r="G721" i="8"/>
  <c r="G750" i="8"/>
  <c r="G769" i="8"/>
  <c r="G811" i="8"/>
  <c r="G827" i="8"/>
  <c r="G843" i="8"/>
  <c r="G859" i="8"/>
  <c r="G733" i="8"/>
  <c r="G772" i="8"/>
  <c r="G780" i="8"/>
  <c r="G781" i="8"/>
  <c r="G783" i="8"/>
  <c r="G784" i="8"/>
  <c r="G785" i="8"/>
  <c r="G787" i="8"/>
  <c r="G788" i="8"/>
  <c r="G789" i="8"/>
  <c r="G791" i="8"/>
  <c r="G792" i="8"/>
  <c r="G793" i="8"/>
  <c r="G795" i="8"/>
  <c r="G796" i="8"/>
  <c r="G797" i="8"/>
  <c r="G799" i="8"/>
  <c r="G800" i="8"/>
  <c r="G801" i="8"/>
  <c r="G803" i="8"/>
  <c r="G804" i="8"/>
  <c r="G805" i="8"/>
  <c r="G812" i="8"/>
  <c r="G718" i="8"/>
  <c r="G738" i="8"/>
  <c r="G752" i="8"/>
  <c r="G807" i="8"/>
  <c r="G823" i="8"/>
  <c r="G839" i="8"/>
  <c r="G855" i="8"/>
  <c r="G740" i="8"/>
  <c r="G749" i="8"/>
  <c r="G767" i="8"/>
  <c r="G775" i="8"/>
  <c r="G808" i="8"/>
  <c r="G813" i="8"/>
  <c r="G824" i="8"/>
  <c r="G829" i="8"/>
  <c r="G840" i="8"/>
  <c r="G845" i="8"/>
  <c r="G856" i="8"/>
  <c r="G861" i="8"/>
  <c r="G872" i="8"/>
  <c r="G877" i="8"/>
  <c r="G888" i="8"/>
  <c r="G745" i="8"/>
  <c r="G770" i="8"/>
  <c r="G819" i="8"/>
  <c r="G835" i="8"/>
  <c r="G734" i="8"/>
  <c r="G756" i="8"/>
  <c r="G778" i="8"/>
  <c r="G809" i="8"/>
  <c r="G820" i="8"/>
  <c r="G825" i="8"/>
  <c r="G836" i="8"/>
  <c r="G841" i="8"/>
  <c r="G852" i="8"/>
  <c r="G857" i="8"/>
  <c r="G725" i="8"/>
  <c r="G751" i="8"/>
  <c r="G763" i="8"/>
  <c r="G773" i="8"/>
  <c r="G815" i="8"/>
  <c r="G760" i="8"/>
  <c r="G777" i="8"/>
  <c r="G869" i="8"/>
  <c r="G887" i="8"/>
  <c r="G889" i="8"/>
  <c r="G900" i="8"/>
  <c r="G905" i="8"/>
  <c r="G916" i="8"/>
  <c r="G921" i="8"/>
  <c r="G932" i="8"/>
  <c r="G837" i="8"/>
  <c r="G849" i="8"/>
  <c r="G871" i="8"/>
  <c r="G873" i="8"/>
  <c r="G895" i="8"/>
  <c r="G911" i="8"/>
  <c r="G927" i="8"/>
  <c r="G936" i="8"/>
  <c r="G944" i="8"/>
  <c r="G952" i="8"/>
  <c r="G817" i="8"/>
  <c r="G876" i="8"/>
  <c r="G896" i="8"/>
  <c r="G901" i="8"/>
  <c r="G912" i="8"/>
  <c r="G917" i="8"/>
  <c r="G928" i="8"/>
  <c r="G933" i="8"/>
  <c r="G939" i="8"/>
  <c r="G947" i="8"/>
  <c r="G955" i="8"/>
  <c r="G963" i="8"/>
  <c r="G971" i="8"/>
  <c r="G979" i="8"/>
  <c r="G987" i="8"/>
  <c r="G995" i="8"/>
  <c r="G832" i="8"/>
  <c r="G860" i="8"/>
  <c r="G875" i="8"/>
  <c r="G891" i="8"/>
  <c r="G848" i="8"/>
  <c r="G851" i="8"/>
  <c r="G879" i="8"/>
  <c r="G880" i="8"/>
  <c r="G881" i="8"/>
  <c r="G892" i="8"/>
  <c r="G897" i="8"/>
  <c r="G908" i="8"/>
  <c r="G913" i="8"/>
  <c r="G924" i="8"/>
  <c r="G929" i="8"/>
  <c r="G937" i="8"/>
  <c r="G945" i="8"/>
  <c r="G953" i="8"/>
  <c r="G961" i="8"/>
  <c r="G969" i="8"/>
  <c r="G977" i="8"/>
  <c r="G985" i="8"/>
  <c r="G993" i="8"/>
  <c r="G1001" i="8"/>
  <c r="G1009" i="8"/>
  <c r="G1014" i="8"/>
  <c r="G1018" i="8"/>
  <c r="G1022" i="8"/>
  <c r="G1026" i="8"/>
  <c r="G1030" i="8"/>
  <c r="G1034" i="8"/>
  <c r="G1038" i="8"/>
  <c r="G1042" i="8"/>
  <c r="G1046" i="8"/>
  <c r="G1050" i="8"/>
  <c r="G1054" i="8"/>
  <c r="G1058" i="8"/>
  <c r="G1062" i="8"/>
  <c r="G1066" i="8"/>
  <c r="G1070" i="8"/>
  <c r="G1074" i="8"/>
  <c r="G1078" i="8"/>
  <c r="G1082" i="8"/>
  <c r="G1086" i="8"/>
  <c r="G1090" i="8"/>
  <c r="G1094" i="8"/>
  <c r="G1098" i="8"/>
  <c r="G1102" i="8"/>
  <c r="G1106" i="8"/>
  <c r="G1110" i="8"/>
  <c r="G1114" i="8"/>
  <c r="G1118" i="8"/>
  <c r="G1122" i="8"/>
  <c r="G1126" i="8"/>
  <c r="G1130" i="8"/>
  <c r="G1134" i="8"/>
  <c r="G1138" i="8"/>
  <c r="G1142" i="8"/>
  <c r="G1146" i="8"/>
  <c r="G1150" i="8"/>
  <c r="G1154" i="8"/>
  <c r="G1158" i="8"/>
  <c r="G1162" i="8"/>
  <c r="G1166" i="8"/>
  <c r="R1166" i="8" s="1" a="1"/>
  <c r="R1166" i="8" s="1"/>
  <c r="G1170" i="8"/>
  <c r="R1170" i="8" s="1" a="1"/>
  <c r="R1170" i="8" s="1"/>
  <c r="G1174" i="8"/>
  <c r="R1174" i="8" s="1" a="1"/>
  <c r="R1174" i="8" s="1"/>
  <c r="G1178" i="8"/>
  <c r="G1182" i="8"/>
  <c r="G1186" i="8"/>
  <c r="G1190" i="8"/>
  <c r="R1190" i="8" s="1" a="1"/>
  <c r="R1190" i="8" s="1"/>
  <c r="G1194" i="8"/>
  <c r="R1194" i="8" s="1" a="1"/>
  <c r="R1194" i="8" s="1"/>
  <c r="G1198" i="8"/>
  <c r="R1198" i="8" s="1" a="1"/>
  <c r="R1198" i="8" s="1"/>
  <c r="G1202" i="8"/>
  <c r="G1206" i="8"/>
  <c r="T1206" i="8" s="1" a="1"/>
  <c r="T1206" i="8" s="1"/>
  <c r="G1210" i="8"/>
  <c r="R1210" i="8" s="1" a="1"/>
  <c r="R1210" i="8" s="1"/>
  <c r="G1214" i="8"/>
  <c r="T1214" i="8" s="1" a="1"/>
  <c r="T1214" i="8" s="1"/>
  <c r="G1218" i="8"/>
  <c r="G1222" i="8"/>
  <c r="G1226" i="8"/>
  <c r="T1226" i="8" s="1" a="1"/>
  <c r="T1226" i="8" s="1"/>
  <c r="G1230" i="8"/>
  <c r="R1231" i="8" s="1" a="1"/>
  <c r="R1231" i="8" s="1"/>
  <c r="G1234" i="8"/>
  <c r="G821" i="8"/>
  <c r="G831" i="8"/>
  <c r="G865" i="8"/>
  <c r="G883" i="8"/>
  <c r="G903" i="8"/>
  <c r="G919" i="8"/>
  <c r="G940" i="8"/>
  <c r="G948" i="8"/>
  <c r="G956" i="8"/>
  <c r="G964" i="8"/>
  <c r="G972" i="8"/>
  <c r="G833" i="8"/>
  <c r="G844" i="8"/>
  <c r="G847" i="8"/>
  <c r="G864" i="8"/>
  <c r="G867" i="8"/>
  <c r="G884" i="8"/>
  <c r="G893" i="8"/>
  <c r="G904" i="8"/>
  <c r="G909" i="8"/>
  <c r="G920" i="8"/>
  <c r="G925" i="8"/>
  <c r="G935" i="8"/>
  <c r="G943" i="8"/>
  <c r="G816" i="8"/>
  <c r="G828" i="8"/>
  <c r="G853" i="8"/>
  <c r="G863" i="8"/>
  <c r="G868" i="8"/>
  <c r="G885" i="8"/>
  <c r="G899" i="8"/>
  <c r="G915" i="8"/>
  <c r="G931" i="8"/>
  <c r="G959" i="8"/>
  <c r="G976" i="8"/>
  <c r="G980" i="8"/>
  <c r="G981" i="8"/>
  <c r="G999" i="8"/>
  <c r="G923" i="8"/>
  <c r="G951" i="8"/>
  <c r="G965" i="8"/>
  <c r="G1000" i="8"/>
  <c r="G984" i="8"/>
  <c r="G988" i="8"/>
  <c r="G989" i="8"/>
  <c r="G1003" i="8"/>
  <c r="G1007" i="8"/>
  <c r="T1007" i="8" s="1" a="1"/>
  <c r="T1007" i="8" s="1"/>
  <c r="G957" i="8"/>
  <c r="G1013" i="8"/>
  <c r="G1017" i="8"/>
  <c r="G1021" i="8"/>
  <c r="G1025" i="8"/>
  <c r="G1029" i="8"/>
  <c r="G1033" i="8"/>
  <c r="G1037" i="8"/>
  <c r="G1041" i="8"/>
  <c r="G1045" i="8"/>
  <c r="G1049" i="8"/>
  <c r="G1053" i="8"/>
  <c r="G1057" i="8"/>
  <c r="R1057" i="8" s="1" a="1"/>
  <c r="R1057" i="8" s="1"/>
  <c r="G1061" i="8"/>
  <c r="G1065" i="8"/>
  <c r="G1069" i="8"/>
  <c r="G1073" i="8"/>
  <c r="G1077" i="8"/>
  <c r="G1081" i="8"/>
  <c r="G1085" i="8"/>
  <c r="G1089" i="8"/>
  <c r="G1093" i="8"/>
  <c r="G1097" i="8"/>
  <c r="G1101" i="8"/>
  <c r="R1101" i="8" s="1" a="1"/>
  <c r="R1101" i="8" s="1"/>
  <c r="G1105" i="8"/>
  <c r="G1109" i="8"/>
  <c r="G1113" i="8"/>
  <c r="G1117" i="8"/>
  <c r="G1121" i="8"/>
  <c r="G1125" i="8"/>
  <c r="R1125" i="8" s="1" a="1"/>
  <c r="R1125" i="8" s="1"/>
  <c r="G1129" i="8"/>
  <c r="G1133" i="8"/>
  <c r="G1137" i="8"/>
  <c r="G1141" i="8"/>
  <c r="G1145" i="8"/>
  <c r="G1149" i="8"/>
  <c r="G1153" i="8"/>
  <c r="G1157" i="8"/>
  <c r="T1157" i="8" s="1" a="1"/>
  <c r="T1157" i="8" s="1"/>
  <c r="G1161" i="8"/>
  <c r="G1165" i="8"/>
  <c r="G1169" i="8"/>
  <c r="G1173" i="8"/>
  <c r="G1177" i="8"/>
  <c r="T1177" i="8" s="1" a="1"/>
  <c r="T1177" i="8" s="1"/>
  <c r="G1181" i="8"/>
  <c r="T1181" i="8" s="1" a="1"/>
  <c r="T1181" i="8" s="1"/>
  <c r="G1185" i="8"/>
  <c r="T1185" i="8" s="1" a="1"/>
  <c r="T1185" i="8" s="1"/>
  <c r="G1189" i="8"/>
  <c r="G1193" i="8"/>
  <c r="G1197" i="8"/>
  <c r="T1197" i="8" s="1" a="1"/>
  <c r="T1197" i="8" s="1"/>
  <c r="G1201" i="8"/>
  <c r="G1205" i="8"/>
  <c r="G1209" i="8"/>
  <c r="G1213" i="8"/>
  <c r="T1213" i="8" s="1" a="1"/>
  <c r="T1213" i="8" s="1"/>
  <c r="G1217" i="8"/>
  <c r="R1217" i="8" s="1" a="1"/>
  <c r="R1217" i="8" s="1"/>
  <c r="G1221" i="8"/>
  <c r="R1221" i="8" s="1" a="1"/>
  <c r="R1221" i="8" s="1"/>
  <c r="G1225" i="8"/>
  <c r="G1229" i="8"/>
  <c r="G1233" i="8"/>
  <c r="G967" i="8"/>
  <c r="G907" i="8"/>
  <c r="G941" i="8"/>
  <c r="G949" i="8"/>
  <c r="G1008" i="8"/>
  <c r="G1031" i="8"/>
  <c r="G1063" i="8"/>
  <c r="G1095" i="8"/>
  <c r="G1127" i="8"/>
  <c r="G1159" i="8"/>
  <c r="G1191" i="8"/>
  <c r="G973" i="8"/>
  <c r="G1012" i="8"/>
  <c r="G1035" i="8"/>
  <c r="G1067" i="8"/>
  <c r="G1099" i="8"/>
  <c r="G1131" i="8"/>
  <c r="G1163" i="8"/>
  <c r="G1195" i="8"/>
  <c r="R1195" i="8" s="1" a="1"/>
  <c r="R1195" i="8" s="1"/>
  <c r="G1011" i="8"/>
  <c r="G1039" i="8"/>
  <c r="G1071" i="8"/>
  <c r="G1103" i="8"/>
  <c r="G1135" i="8"/>
  <c r="T1135" i="8" s="1" a="1"/>
  <c r="T1135" i="8" s="1"/>
  <c r="G1167" i="8"/>
  <c r="G975" i="8"/>
  <c r="G983" i="8"/>
  <c r="G1043" i="8"/>
  <c r="G1075" i="8"/>
  <c r="R1075" i="8" s="1" a="1"/>
  <c r="R1075" i="8" s="1"/>
  <c r="G1107" i="8"/>
  <c r="G1139" i="8"/>
  <c r="R1139" i="8" s="1" a="1"/>
  <c r="R1139" i="8" s="1"/>
  <c r="G1171" i="8"/>
  <c r="R1171" i="8" s="1" a="1"/>
  <c r="R1171" i="8" s="1"/>
  <c r="G1203" i="8"/>
  <c r="G960" i="8"/>
  <c r="G968" i="8"/>
  <c r="G992" i="8"/>
  <c r="G997" i="8"/>
  <c r="G1005" i="8"/>
  <c r="G1015" i="8"/>
  <c r="G1047" i="8"/>
  <c r="G1079" i="8"/>
  <c r="G1111" i="8"/>
  <c r="G1143" i="8"/>
  <c r="G1004" i="8"/>
  <c r="G1019" i="8"/>
  <c r="G1051" i="8"/>
  <c r="G1083" i="8"/>
  <c r="G1115" i="8"/>
  <c r="G1147" i="8"/>
  <c r="G1179" i="8"/>
  <c r="G991" i="8"/>
  <c r="R992" i="8" s="1" a="1"/>
  <c r="R992" i="8" s="1"/>
  <c r="G1023" i="8"/>
  <c r="G1055" i="8"/>
  <c r="G1087" i="8"/>
  <c r="G1119" i="8"/>
  <c r="G1151" i="8"/>
  <c r="G996" i="8"/>
  <c r="G1027" i="8"/>
  <c r="G1059" i="8"/>
  <c r="G1091" i="8"/>
  <c r="G1123" i="8"/>
  <c r="G1155" i="8"/>
  <c r="A1231" i="8"/>
  <c r="G1219" i="8"/>
  <c r="T1219" i="8" s="1" a="1"/>
  <c r="T1219" i="8" s="1"/>
  <c r="T1233" i="8" a="1"/>
  <c r="T1233" i="8" s="1"/>
  <c r="R1234" i="8" a="1"/>
  <c r="R1234" i="8" s="1"/>
  <c r="T1227" i="8" a="1"/>
  <c r="T1227" i="8" s="1"/>
  <c r="M1226" i="8"/>
  <c r="M1223" i="8"/>
  <c r="K1223" i="8"/>
  <c r="L1223" i="8" s="1"/>
  <c r="R1222" i="8" a="1"/>
  <c r="R1222" i="8" s="1"/>
  <c r="R1216" i="8" a="1"/>
  <c r="R1216" i="8" s="1"/>
  <c r="A1215" i="8"/>
  <c r="R1215" i="8" a="1"/>
  <c r="R1215" i="8" s="1"/>
  <c r="M1207" i="8"/>
  <c r="K1207" i="8"/>
  <c r="L1207" i="8" s="1"/>
  <c r="A1203" i="8"/>
  <c r="R1203" i="8" a="1"/>
  <c r="R1203" i="8" s="1"/>
  <c r="M1199" i="8"/>
  <c r="K1199" i="8"/>
  <c r="L1199" i="8" s="1"/>
  <c r="K1194" i="8"/>
  <c r="L1194" i="8" s="1"/>
  <c r="M1194" i="8"/>
  <c r="T1049" i="8" a="1"/>
  <c r="T1049" i="8" s="1"/>
  <c r="R1029" i="8" a="1"/>
  <c r="R1029" i="8" s="1"/>
  <c r="T1224" i="8" a="1"/>
  <c r="T1224" i="8" s="1"/>
  <c r="M1219" i="8"/>
  <c r="K1219" i="8"/>
  <c r="L1219" i="8" s="1"/>
  <c r="R1218" i="8" a="1"/>
  <c r="R1218" i="8" s="1"/>
  <c r="L1215" i="8"/>
  <c r="L1203" i="8"/>
  <c r="R1200" i="8" a="1"/>
  <c r="R1200" i="8" s="1"/>
  <c r="T1198" i="8" a="1"/>
  <c r="T1198" i="8" s="1"/>
  <c r="R1197" i="8" a="1"/>
  <c r="R1197" i="8" s="1"/>
  <c r="T1188" i="8" a="1"/>
  <c r="T1188" i="8" s="1"/>
  <c r="T1187" i="8" a="1"/>
  <c r="T1187" i="8" s="1"/>
  <c r="T1184" i="8" a="1"/>
  <c r="T1184" i="8" s="1"/>
  <c r="T1006" i="8" a="1"/>
  <c r="T1006" i="8" s="1"/>
  <c r="T1154" i="8" a="1"/>
  <c r="T1154" i="8" s="1"/>
  <c r="M1147" i="8"/>
  <c r="K1147" i="8"/>
  <c r="R1140" i="8" a="1"/>
  <c r="R1140" i="8" s="1"/>
  <c r="A1139" i="8"/>
  <c r="K1134" i="8"/>
  <c r="L1134" i="8" s="1"/>
  <c r="M1134" i="8"/>
  <c r="R1133" i="8" a="1"/>
  <c r="R1133" i="8" s="1"/>
  <c r="T1125" i="8" a="1"/>
  <c r="T1125" i="8" s="1"/>
  <c r="T1124" i="8" a="1"/>
  <c r="T1124" i="8" s="1"/>
  <c r="T1122" i="8" a="1"/>
  <c r="T1122" i="8" s="1"/>
  <c r="M1115" i="8"/>
  <c r="K1115" i="8"/>
  <c r="R1114" i="8" a="1"/>
  <c r="R1114" i="8" s="1"/>
  <c r="R1108" i="8" a="1"/>
  <c r="R1108" i="8" s="1"/>
  <c r="A1107" i="8"/>
  <c r="R1107" i="8" a="1"/>
  <c r="R1107" i="8" s="1"/>
  <c r="T1103" i="8" a="1"/>
  <c r="T1103" i="8" s="1"/>
  <c r="K1102" i="8"/>
  <c r="L1102" i="8" s="1"/>
  <c r="M1102" i="8"/>
  <c r="T1093" i="8" a="1"/>
  <c r="T1093" i="8" s="1"/>
  <c r="T1092" i="8" a="1"/>
  <c r="T1092" i="8" s="1"/>
  <c r="T1090" i="8" a="1"/>
  <c r="T1090" i="8" s="1"/>
  <c r="M1083" i="8"/>
  <c r="K1083" i="8"/>
  <c r="R1076" i="8" a="1"/>
  <c r="R1076" i="8" s="1"/>
  <c r="A1075" i="8"/>
  <c r="T1071" i="8" a="1"/>
  <c r="T1071" i="8" s="1"/>
  <c r="K1070" i="8"/>
  <c r="L1070" i="8" s="1"/>
  <c r="M1070" i="8"/>
  <c r="R1069" i="8" a="1"/>
  <c r="R1069" i="8" s="1"/>
  <c r="T1061" i="8" a="1"/>
  <c r="T1061" i="8" s="1"/>
  <c r="T1060" i="8" a="1"/>
  <c r="T1060" i="8" s="1"/>
  <c r="T1058" i="8" a="1"/>
  <c r="T1058" i="8" s="1"/>
  <c r="M1051" i="8"/>
  <c r="K1051" i="8"/>
  <c r="R1050" i="8" a="1"/>
  <c r="R1050" i="8" s="1"/>
  <c r="R1044" i="8" a="1"/>
  <c r="R1044" i="8" s="1"/>
  <c r="A1043" i="8"/>
  <c r="R1043" i="8" a="1"/>
  <c r="R1043" i="8" s="1"/>
  <c r="T1039" i="8" a="1"/>
  <c r="T1039" i="8" s="1"/>
  <c r="K1038" i="8"/>
  <c r="L1038" i="8" s="1"/>
  <c r="M1038" i="8"/>
  <c r="R1037" i="8" a="1"/>
  <c r="R1037" i="8" s="1"/>
  <c r="T1029" i="8" a="1"/>
  <c r="T1029" i="8" s="1"/>
  <c r="T1028" i="8" a="1"/>
  <c r="T1028" i="8" s="1"/>
  <c r="T1026" i="8" a="1"/>
  <c r="T1026" i="8" s="1"/>
  <c r="M1019" i="8"/>
  <c r="K1019" i="8"/>
  <c r="R1018" i="8" a="1"/>
  <c r="R1018" i="8" s="1"/>
  <c r="R1008" i="8" a="1"/>
  <c r="R1008" i="8" s="1"/>
  <c r="R1007" i="8" a="1"/>
  <c r="R1007" i="8" s="1"/>
  <c r="T1003" i="8" a="1"/>
  <c r="T1003" i="8" s="1"/>
  <c r="T1000" i="8" a="1"/>
  <c r="T1000" i="8" s="1"/>
  <c r="R996" i="8" a="1"/>
  <c r="R996" i="8" s="1"/>
  <c r="K994" i="8"/>
  <c r="L994" i="8" s="1"/>
  <c r="M994" i="8"/>
  <c r="T988" i="8" a="1"/>
  <c r="T988" i="8" s="1"/>
  <c r="T984" i="8" a="1"/>
  <c r="T984" i="8" s="1"/>
  <c r="R981" i="8" a="1"/>
  <c r="R981" i="8" s="1"/>
  <c r="A981" i="8"/>
  <c r="T974" i="8" a="1"/>
  <c r="T974" i="8" s="1"/>
  <c r="T1182" i="8" a="1"/>
  <c r="T1182" i="8" s="1"/>
  <c r="M1175" i="8"/>
  <c r="K1175" i="8"/>
  <c r="L1175" i="8" s="1"/>
  <c r="R1168" i="8" a="1"/>
  <c r="R1168" i="8" s="1"/>
  <c r="A1167" i="8"/>
  <c r="R1167" i="8" a="1"/>
  <c r="R1167" i="8" s="1"/>
  <c r="T1163" i="8" a="1"/>
  <c r="T1163" i="8" s="1"/>
  <c r="K1162" i="8"/>
  <c r="L1162" i="8" s="1"/>
  <c r="M1162" i="8"/>
  <c r="R1161" i="8" a="1"/>
  <c r="R1161" i="8" s="1"/>
  <c r="T1153" i="8" a="1"/>
  <c r="T1153" i="8" s="1"/>
  <c r="T1150" i="8" a="1"/>
  <c r="T1150" i="8" s="1"/>
  <c r="M1143" i="8"/>
  <c r="K1143" i="8"/>
  <c r="L1143" i="8" s="1"/>
  <c r="R1142" i="8" a="1"/>
  <c r="R1142" i="8" s="1"/>
  <c r="R1136" i="8" a="1"/>
  <c r="R1136" i="8" s="1"/>
  <c r="A1135" i="8"/>
  <c r="R1135" i="8" a="1"/>
  <c r="R1135" i="8" s="1"/>
  <c r="T1131" i="8" a="1"/>
  <c r="T1131" i="8" s="1"/>
  <c r="K1130" i="8"/>
  <c r="L1130" i="8" s="1"/>
  <c r="M1130" i="8"/>
  <c r="R1129" i="8" a="1"/>
  <c r="R1129" i="8" s="1"/>
  <c r="T1121" i="8" a="1"/>
  <c r="T1121" i="8" s="1"/>
  <c r="T1120" i="8" a="1"/>
  <c r="T1120" i="8" s="1"/>
  <c r="T1118" i="8" a="1"/>
  <c r="T1118" i="8" s="1"/>
  <c r="M1111" i="8"/>
  <c r="K1111" i="8"/>
  <c r="L1111" i="8" s="1"/>
  <c r="R1110" i="8" a="1"/>
  <c r="R1110" i="8" s="1"/>
  <c r="R1104" i="8" a="1"/>
  <c r="R1104" i="8" s="1"/>
  <c r="A1103" i="8"/>
  <c r="R1103" i="8" a="1"/>
  <c r="R1103" i="8" s="1"/>
  <c r="T1099" i="8" a="1"/>
  <c r="T1099" i="8" s="1"/>
  <c r="K1098" i="8"/>
  <c r="L1098" i="8" s="1"/>
  <c r="M1098" i="8"/>
  <c r="R1097" i="8" a="1"/>
  <c r="R1097" i="8" s="1"/>
  <c r="T1089" i="8" a="1"/>
  <c r="T1089" i="8" s="1"/>
  <c r="T1088" i="8" a="1"/>
  <c r="T1088" i="8" s="1"/>
  <c r="T1086" i="8" a="1"/>
  <c r="T1086" i="8" s="1"/>
  <c r="M1079" i="8"/>
  <c r="K1079" i="8"/>
  <c r="L1079" i="8" s="1"/>
  <c r="R1078" i="8" a="1"/>
  <c r="R1078" i="8" s="1"/>
  <c r="R1072" i="8" a="1"/>
  <c r="R1072" i="8" s="1"/>
  <c r="A1071" i="8"/>
  <c r="R1071" i="8" a="1"/>
  <c r="R1071" i="8" s="1"/>
  <c r="T1067" i="8" a="1"/>
  <c r="T1067" i="8" s="1"/>
  <c r="K1066" i="8"/>
  <c r="L1066" i="8" s="1"/>
  <c r="M1066" i="8"/>
  <c r="R1065" i="8" a="1"/>
  <c r="R1065" i="8" s="1"/>
  <c r="T1057" i="8" a="1"/>
  <c r="T1057" i="8" s="1"/>
  <c r="T1056" i="8" a="1"/>
  <c r="T1056" i="8" s="1"/>
  <c r="T1054" i="8" a="1"/>
  <c r="T1054" i="8" s="1"/>
  <c r="M1047" i="8"/>
  <c r="K1047" i="8"/>
  <c r="L1047" i="8" s="1"/>
  <c r="R1046" i="8" a="1"/>
  <c r="R1046" i="8" s="1"/>
  <c r="R1040" i="8" a="1"/>
  <c r="R1040" i="8" s="1"/>
  <c r="A1039" i="8"/>
  <c r="R1039" i="8" a="1"/>
  <c r="R1039" i="8" s="1"/>
  <c r="T1035" i="8" a="1"/>
  <c r="T1035" i="8" s="1"/>
  <c r="K1034" i="8"/>
  <c r="L1034" i="8" s="1"/>
  <c r="M1034" i="8"/>
  <c r="R1033" i="8" a="1"/>
  <c r="R1033" i="8" s="1"/>
  <c r="T1025" i="8" a="1"/>
  <c r="T1025" i="8" s="1"/>
  <c r="T1024" i="8" a="1"/>
  <c r="T1024" i="8" s="1"/>
  <c r="T1022" i="8" a="1"/>
  <c r="T1022" i="8" s="1"/>
  <c r="M1015" i="8"/>
  <c r="K1015" i="8"/>
  <c r="L1015" i="8" s="1"/>
  <c r="R1014" i="8" a="1"/>
  <c r="R1014" i="8" s="1"/>
  <c r="R1004" i="8" a="1"/>
  <c r="R1004" i="8" s="1"/>
  <c r="T982" i="8" a="1"/>
  <c r="T982" i="8" s="1"/>
  <c r="R974" i="8" a="1"/>
  <c r="R974" i="8" s="1"/>
  <c r="K968" i="8"/>
  <c r="L968" i="8" s="1"/>
  <c r="M968" i="8"/>
  <c r="T1178" i="8" a="1"/>
  <c r="T1178" i="8" s="1"/>
  <c r="M1171" i="8"/>
  <c r="K1171" i="8"/>
  <c r="L1171" i="8" s="1"/>
  <c r="R1164" i="8" a="1"/>
  <c r="R1164" i="8" s="1"/>
  <c r="A1163" i="8"/>
  <c r="R1163" i="8" a="1"/>
  <c r="R1163" i="8" s="1"/>
  <c r="T1159" i="8" a="1"/>
  <c r="T1159" i="8" s="1"/>
  <c r="K1158" i="8"/>
  <c r="L1158" i="8" s="1"/>
  <c r="M1158" i="8"/>
  <c r="R1157" i="8" a="1"/>
  <c r="R1157" i="8" s="1"/>
  <c r="T1149" i="8" a="1"/>
  <c r="T1149" i="8" s="1"/>
  <c r="T1148" i="8" a="1"/>
  <c r="T1148" i="8" s="1"/>
  <c r="T1146" i="8" a="1"/>
  <c r="T1146" i="8" s="1"/>
  <c r="A1140" i="8"/>
  <c r="M1139" i="8"/>
  <c r="K1139" i="8"/>
  <c r="L1139" i="8" s="1"/>
  <c r="R1138" i="8" a="1"/>
  <c r="R1138" i="8" s="1"/>
  <c r="R1132" i="8" a="1"/>
  <c r="R1132" i="8" s="1"/>
  <c r="A1131" i="8"/>
  <c r="R1131" i="8" a="1"/>
  <c r="R1131" i="8" s="1"/>
  <c r="T1127" i="8" a="1"/>
  <c r="T1127" i="8" s="1"/>
  <c r="K1126" i="8"/>
  <c r="L1126" i="8" s="1"/>
  <c r="M1126" i="8"/>
  <c r="T1117" i="8" a="1"/>
  <c r="T1117" i="8" s="1"/>
  <c r="T1116" i="8" a="1"/>
  <c r="T1116" i="8" s="1"/>
  <c r="T1114" i="8" a="1"/>
  <c r="T1114" i="8" s="1"/>
  <c r="A1108" i="8"/>
  <c r="M1107" i="8"/>
  <c r="K1107" i="8"/>
  <c r="L1107" i="8" s="1"/>
  <c r="R1106" i="8" a="1"/>
  <c r="R1106" i="8" s="1"/>
  <c r="R1100" i="8" a="1"/>
  <c r="R1100" i="8" s="1"/>
  <c r="A1099" i="8"/>
  <c r="R1099" i="8" a="1"/>
  <c r="R1099" i="8" s="1"/>
  <c r="T1095" i="8" a="1"/>
  <c r="T1095" i="8" s="1"/>
  <c r="K1094" i="8"/>
  <c r="L1094" i="8" s="1"/>
  <c r="M1094" i="8"/>
  <c r="R1093" i="8" a="1"/>
  <c r="R1093" i="8" s="1"/>
  <c r="T1085" i="8" a="1"/>
  <c r="T1085" i="8" s="1"/>
  <c r="T1084" i="8" a="1"/>
  <c r="T1084" i="8" s="1"/>
  <c r="T1082" i="8" a="1"/>
  <c r="T1082" i="8" s="1"/>
  <c r="A1076" i="8"/>
  <c r="M1075" i="8"/>
  <c r="K1075" i="8"/>
  <c r="L1075" i="8" s="1"/>
  <c r="R1068" i="8" a="1"/>
  <c r="R1068" i="8" s="1"/>
  <c r="A1067" i="8"/>
  <c r="R1067" i="8" a="1"/>
  <c r="R1067" i="8" s="1"/>
  <c r="T1063" i="8" a="1"/>
  <c r="T1063" i="8" s="1"/>
  <c r="K1062" i="8"/>
  <c r="L1062" i="8" s="1"/>
  <c r="M1062" i="8"/>
  <c r="R1061" i="8" a="1"/>
  <c r="R1061" i="8" s="1"/>
  <c r="T1053" i="8" a="1"/>
  <c r="T1053" i="8" s="1"/>
  <c r="T1052" i="8" a="1"/>
  <c r="T1052" i="8" s="1"/>
  <c r="T1050" i="8" a="1"/>
  <c r="T1050" i="8" s="1"/>
  <c r="A1044" i="8"/>
  <c r="M1043" i="8"/>
  <c r="K1043" i="8"/>
  <c r="L1043" i="8" s="1"/>
  <c r="R1042" i="8" a="1"/>
  <c r="R1042" i="8" s="1"/>
  <c r="R1036" i="8" a="1"/>
  <c r="R1036" i="8" s="1"/>
  <c r="A1035" i="8"/>
  <c r="R1035" i="8" a="1"/>
  <c r="R1035" i="8" s="1"/>
  <c r="T1031" i="8" a="1"/>
  <c r="T1031" i="8" s="1"/>
  <c r="K1030" i="8"/>
  <c r="L1030" i="8" s="1"/>
  <c r="M1030" i="8"/>
  <c r="T1021" i="8" a="1"/>
  <c r="T1021" i="8" s="1"/>
  <c r="T1020" i="8" a="1"/>
  <c r="T1020" i="8" s="1"/>
  <c r="T1018" i="8" a="1"/>
  <c r="T1018" i="8" s="1"/>
  <c r="R1010" i="8" a="1"/>
  <c r="R1010" i="8" s="1"/>
  <c r="A1007" i="8"/>
  <c r="T991" i="8" a="1"/>
  <c r="T991" i="8" s="1"/>
  <c r="T977" i="8" a="1"/>
  <c r="T977" i="8" s="1"/>
  <c r="A977" i="8"/>
  <c r="R965" i="8" a="1"/>
  <c r="R965" i="8" s="1"/>
  <c r="A965" i="8"/>
  <c r="T1174" i="8" a="1"/>
  <c r="T1174" i="8" s="1"/>
  <c r="M1167" i="8"/>
  <c r="K1167" i="8"/>
  <c r="L1167" i="8" s="1"/>
  <c r="L1163" i="8"/>
  <c r="R1160" i="8" a="1"/>
  <c r="R1160" i="8" s="1"/>
  <c r="A1159" i="8"/>
  <c r="R1159" i="8" a="1"/>
  <c r="R1159" i="8" s="1"/>
  <c r="T1155" i="8" a="1"/>
  <c r="T1155" i="8" s="1"/>
  <c r="K1154" i="8"/>
  <c r="L1154" i="8" s="1"/>
  <c r="M1154" i="8"/>
  <c r="R1153" i="8" a="1"/>
  <c r="R1153" i="8" s="1"/>
  <c r="T1145" i="8" a="1"/>
  <c r="T1145" i="8" s="1"/>
  <c r="T1144" i="8" a="1"/>
  <c r="T1144" i="8" s="1"/>
  <c r="T1142" i="8" a="1"/>
  <c r="T1142" i="8" s="1"/>
  <c r="M1135" i="8"/>
  <c r="K1135" i="8"/>
  <c r="L1135" i="8" s="1"/>
  <c r="R1134" i="8" a="1"/>
  <c r="R1134" i="8" s="1"/>
  <c r="R1128" i="8" a="1"/>
  <c r="R1128" i="8" s="1"/>
  <c r="A1127" i="8"/>
  <c r="R1127" i="8" a="1"/>
  <c r="R1127" i="8" s="1"/>
  <c r="T1123" i="8" a="1"/>
  <c r="T1123" i="8" s="1"/>
  <c r="K1122" i="8"/>
  <c r="L1122" i="8" s="1"/>
  <c r="M1122" i="8"/>
  <c r="R1121" i="8" a="1"/>
  <c r="R1121" i="8" s="1"/>
  <c r="T1113" i="8" a="1"/>
  <c r="T1113" i="8" s="1"/>
  <c r="T1112" i="8" a="1"/>
  <c r="T1112" i="8" s="1"/>
  <c r="T1110" i="8" a="1"/>
  <c r="T1110" i="8" s="1"/>
  <c r="M1103" i="8"/>
  <c r="K1103" i="8"/>
  <c r="L1103" i="8" s="1"/>
  <c r="R1102" i="8" a="1"/>
  <c r="R1102" i="8" s="1"/>
  <c r="R1096" i="8" a="1"/>
  <c r="R1096" i="8" s="1"/>
  <c r="A1095" i="8"/>
  <c r="R1095" i="8" a="1"/>
  <c r="R1095" i="8" s="1"/>
  <c r="T1091" i="8" a="1"/>
  <c r="T1091" i="8" s="1"/>
  <c r="K1090" i="8"/>
  <c r="L1090" i="8" s="1"/>
  <c r="M1090" i="8"/>
  <c r="R1089" i="8" a="1"/>
  <c r="R1089" i="8" s="1"/>
  <c r="T1081" i="8" a="1"/>
  <c r="T1081" i="8" s="1"/>
  <c r="T1080" i="8" a="1"/>
  <c r="T1080" i="8" s="1"/>
  <c r="T1078" i="8" a="1"/>
  <c r="T1078" i="8" s="1"/>
  <c r="M1071" i="8"/>
  <c r="K1071" i="8"/>
  <c r="L1071" i="8" s="1"/>
  <c r="R1070" i="8" a="1"/>
  <c r="R1070" i="8" s="1"/>
  <c r="R1064" i="8" a="1"/>
  <c r="R1064" i="8" s="1"/>
  <c r="A1063" i="8"/>
  <c r="R1063" i="8" a="1"/>
  <c r="R1063" i="8" s="1"/>
  <c r="T1059" i="8" a="1"/>
  <c r="T1059" i="8" s="1"/>
  <c r="K1058" i="8"/>
  <c r="L1058" i="8" s="1"/>
  <c r="M1058" i="8"/>
  <c r="T1048" i="8" a="1"/>
  <c r="T1048" i="8" s="1"/>
  <c r="T1046" i="8" a="1"/>
  <c r="T1046" i="8" s="1"/>
  <c r="M1039" i="8"/>
  <c r="K1039" i="8"/>
  <c r="L1039" i="8" s="1"/>
  <c r="R1038" i="8" a="1"/>
  <c r="R1038" i="8" s="1"/>
  <c r="R1032" i="8" a="1"/>
  <c r="R1032" i="8" s="1"/>
  <c r="A1031" i="8"/>
  <c r="R1031" i="8" a="1"/>
  <c r="R1031" i="8" s="1"/>
  <c r="T1027" i="8" a="1"/>
  <c r="T1027" i="8" s="1"/>
  <c r="K1026" i="8"/>
  <c r="L1026" i="8" s="1"/>
  <c r="M1026" i="8"/>
  <c r="R1025" i="8" a="1"/>
  <c r="R1025" i="8" s="1"/>
  <c r="T1017" i="8" a="1"/>
  <c r="T1017" i="8" s="1"/>
  <c r="T1016" i="8" a="1"/>
  <c r="T1016" i="8" s="1"/>
  <c r="T1014" i="8" a="1"/>
  <c r="T1014" i="8" s="1"/>
  <c r="R1003" i="8" a="1"/>
  <c r="R1003" i="8" s="1"/>
  <c r="T992" i="8" a="1"/>
  <c r="T992" i="8" s="1"/>
  <c r="R952" i="8" a="1"/>
  <c r="R952" i="8" s="1"/>
  <c r="T1202" i="8" a="1"/>
  <c r="T1202" i="8" s="1"/>
  <c r="M1195" i="8"/>
  <c r="K1195" i="8"/>
  <c r="L1195" i="8" s="1"/>
  <c r="L1191" i="8"/>
  <c r="R1188" i="8" a="1"/>
  <c r="R1188" i="8" s="1"/>
  <c r="A1187" i="8"/>
  <c r="R1187" i="8" a="1"/>
  <c r="R1187" i="8" s="1"/>
  <c r="T1183" i="8" a="1"/>
  <c r="T1183" i="8" s="1"/>
  <c r="U1183" i="8" s="1"/>
  <c r="K1182" i="8"/>
  <c r="L1182" i="8" s="1"/>
  <c r="M1182" i="8"/>
  <c r="R1181" i="8" a="1"/>
  <c r="R1181" i="8" s="1"/>
  <c r="T1173" i="8" a="1"/>
  <c r="T1173" i="8" s="1"/>
  <c r="T1172" i="8" a="1"/>
  <c r="T1172" i="8" s="1"/>
  <c r="T1170" i="8" a="1"/>
  <c r="T1170" i="8" s="1"/>
  <c r="A1164" i="8"/>
  <c r="M1163" i="8"/>
  <c r="K1163" i="8"/>
  <c r="R1162" i="8" a="1"/>
  <c r="R1162" i="8" s="1"/>
  <c r="R1156" i="8" a="1"/>
  <c r="R1156" i="8" s="1"/>
  <c r="A1155" i="8"/>
  <c r="R1155" i="8" a="1"/>
  <c r="R1155" i="8" s="1"/>
  <c r="T1151" i="8" a="1"/>
  <c r="T1151" i="8" s="1"/>
  <c r="K1150" i="8"/>
  <c r="L1150" i="8" s="1"/>
  <c r="M1150" i="8"/>
  <c r="R1149" i="8" a="1"/>
  <c r="R1149" i="8" s="1"/>
  <c r="T1141" i="8" a="1"/>
  <c r="T1141" i="8" s="1"/>
  <c r="T1140" i="8" a="1"/>
  <c r="T1140" i="8" s="1"/>
  <c r="T1138" i="8" a="1"/>
  <c r="T1138" i="8" s="1"/>
  <c r="A1132" i="8"/>
  <c r="M1131" i="8"/>
  <c r="K1131" i="8"/>
  <c r="L1131" i="8" s="1"/>
  <c r="R1130" i="8" a="1"/>
  <c r="R1130" i="8" s="1"/>
  <c r="R1124" i="8" a="1"/>
  <c r="R1124" i="8" s="1"/>
  <c r="A1123" i="8"/>
  <c r="R1123" i="8" a="1"/>
  <c r="R1123" i="8" s="1"/>
  <c r="T1119" i="8" a="1"/>
  <c r="T1119" i="8" s="1"/>
  <c r="K1118" i="8"/>
  <c r="L1118" i="8" s="1"/>
  <c r="M1118" i="8"/>
  <c r="R1117" i="8" a="1"/>
  <c r="R1117" i="8" s="1"/>
  <c r="T1109" i="8" a="1"/>
  <c r="T1109" i="8" s="1"/>
  <c r="T1108" i="8" a="1"/>
  <c r="T1108" i="8" s="1"/>
  <c r="T1106" i="8" a="1"/>
  <c r="T1106" i="8" s="1"/>
  <c r="A1100" i="8"/>
  <c r="M1099" i="8"/>
  <c r="K1099" i="8"/>
  <c r="L1099" i="8" s="1"/>
  <c r="R1098" i="8" a="1"/>
  <c r="R1098" i="8" s="1"/>
  <c r="R1092" i="8" a="1"/>
  <c r="R1092" i="8" s="1"/>
  <c r="A1091" i="8"/>
  <c r="R1091" i="8" a="1"/>
  <c r="R1091" i="8" s="1"/>
  <c r="T1087" i="8" a="1"/>
  <c r="T1087" i="8" s="1"/>
  <c r="K1086" i="8"/>
  <c r="L1086" i="8" s="1"/>
  <c r="M1086" i="8"/>
  <c r="R1085" i="8" a="1"/>
  <c r="R1085" i="8" s="1"/>
  <c r="T1077" i="8" a="1"/>
  <c r="T1077" i="8" s="1"/>
  <c r="T1076" i="8" a="1"/>
  <c r="T1076" i="8" s="1"/>
  <c r="T1074" i="8" a="1"/>
  <c r="T1074" i="8" s="1"/>
  <c r="M1067" i="8"/>
  <c r="K1067" i="8"/>
  <c r="L1067" i="8" s="1"/>
  <c r="R1066" i="8" a="1"/>
  <c r="R1066" i="8" s="1"/>
  <c r="R1060" i="8" a="1"/>
  <c r="R1060" i="8" s="1"/>
  <c r="A1059" i="8"/>
  <c r="R1059" i="8" a="1"/>
  <c r="R1059" i="8" s="1"/>
  <c r="T1055" i="8" a="1"/>
  <c r="T1055" i="8" s="1"/>
  <c r="K1054" i="8"/>
  <c r="L1054" i="8" s="1"/>
  <c r="M1054" i="8"/>
  <c r="R1053" i="8" a="1"/>
  <c r="R1053" i="8" s="1"/>
  <c r="T1045" i="8" a="1"/>
  <c r="T1045" i="8" s="1"/>
  <c r="T1044" i="8" a="1"/>
  <c r="T1044" i="8" s="1"/>
  <c r="T1042" i="8" a="1"/>
  <c r="T1042" i="8" s="1"/>
  <c r="A1036" i="8"/>
  <c r="M1035" i="8"/>
  <c r="K1035" i="8"/>
  <c r="L1035" i="8" s="1"/>
  <c r="R1034" i="8" a="1"/>
  <c r="R1034" i="8" s="1"/>
  <c r="R1028" i="8" a="1"/>
  <c r="R1028" i="8" s="1"/>
  <c r="A1027" i="8"/>
  <c r="R1027" i="8" a="1"/>
  <c r="R1027" i="8" s="1"/>
  <c r="T1023" i="8" a="1"/>
  <c r="T1023" i="8" s="1"/>
  <c r="K1022" i="8"/>
  <c r="L1022" i="8" s="1"/>
  <c r="M1022" i="8"/>
  <c r="R1021" i="8" a="1"/>
  <c r="R1021" i="8" s="1"/>
  <c r="T1013" i="8" a="1"/>
  <c r="T1013" i="8" s="1"/>
  <c r="T1012" i="8" a="1"/>
  <c r="T1012" i="8" s="1"/>
  <c r="R994" i="8" a="1"/>
  <c r="R994" i="8" s="1"/>
  <c r="L990" i="8"/>
  <c r="T983" i="8" a="1"/>
  <c r="T983" i="8" s="1"/>
  <c r="K980" i="8"/>
  <c r="L980" i="8" s="1"/>
  <c r="M980" i="8"/>
  <c r="R979" i="8" a="1"/>
  <c r="R979" i="8" s="1"/>
  <c r="A979" i="8"/>
  <c r="C1239" i="8"/>
  <c r="T969" i="8" a="1"/>
  <c r="T969" i="8" s="1"/>
  <c r="K962" i="8"/>
  <c r="L962" i="8" s="1"/>
  <c r="M962" i="8"/>
  <c r="R1184" i="8" a="1"/>
  <c r="R1184" i="8" s="1"/>
  <c r="A1183" i="8"/>
  <c r="R1183" i="8" a="1"/>
  <c r="R1183" i="8" s="1"/>
  <c r="S1183" i="8" s="1"/>
  <c r="V1183" i="8" s="1"/>
  <c r="T1179" i="8" a="1"/>
  <c r="T1179" i="8" s="1"/>
  <c r="K1178" i="8"/>
  <c r="L1178" i="8" s="1"/>
  <c r="M1178" i="8"/>
  <c r="T1169" i="8" a="1"/>
  <c r="T1169" i="8" s="1"/>
  <c r="T1168" i="8" a="1"/>
  <c r="T1168" i="8" s="1"/>
  <c r="T1166" i="8" a="1"/>
  <c r="T1166" i="8" s="1"/>
  <c r="M1159" i="8"/>
  <c r="K1159" i="8"/>
  <c r="L1159" i="8" s="1"/>
  <c r="R1158" i="8" a="1"/>
  <c r="R1158" i="8" s="1"/>
  <c r="R1152" i="8" a="1"/>
  <c r="R1152" i="8" s="1"/>
  <c r="A1151" i="8"/>
  <c r="R1151" i="8" a="1"/>
  <c r="R1151" i="8" s="1"/>
  <c r="T1147" i="8" a="1"/>
  <c r="T1147" i="8" s="1"/>
  <c r="K1146" i="8"/>
  <c r="L1146" i="8" s="1"/>
  <c r="M1146" i="8"/>
  <c r="R1145" i="8" a="1"/>
  <c r="R1145" i="8" s="1"/>
  <c r="T1137" i="8" a="1"/>
  <c r="T1137" i="8" s="1"/>
  <c r="T1136" i="8" a="1"/>
  <c r="T1136" i="8" s="1"/>
  <c r="T1134" i="8" a="1"/>
  <c r="T1134" i="8" s="1"/>
  <c r="A1128" i="8"/>
  <c r="M1127" i="8"/>
  <c r="K1127" i="8"/>
  <c r="L1127" i="8" s="1"/>
  <c r="R1126" i="8" a="1"/>
  <c r="R1126" i="8" s="1"/>
  <c r="R1120" i="8" a="1"/>
  <c r="R1120" i="8" s="1"/>
  <c r="A1119" i="8"/>
  <c r="R1119" i="8" a="1"/>
  <c r="R1119" i="8" s="1"/>
  <c r="T1115" i="8" a="1"/>
  <c r="T1115" i="8" s="1"/>
  <c r="K1114" i="8"/>
  <c r="L1114" i="8" s="1"/>
  <c r="M1114" i="8"/>
  <c r="R1113" i="8" a="1"/>
  <c r="R1113" i="8" s="1"/>
  <c r="T1105" i="8" a="1"/>
  <c r="T1105" i="8" s="1"/>
  <c r="T1104" i="8" a="1"/>
  <c r="T1104" i="8" s="1"/>
  <c r="T1102" i="8" a="1"/>
  <c r="T1102" i="8" s="1"/>
  <c r="A1096" i="8"/>
  <c r="M1095" i="8"/>
  <c r="K1095" i="8"/>
  <c r="L1095" i="8" s="1"/>
  <c r="R1094" i="8" a="1"/>
  <c r="R1094" i="8" s="1"/>
  <c r="R1088" i="8" a="1"/>
  <c r="R1088" i="8" s="1"/>
  <c r="A1087" i="8"/>
  <c r="R1087" i="8" a="1"/>
  <c r="R1087" i="8" s="1"/>
  <c r="T1083" i="8" a="1"/>
  <c r="T1083" i="8" s="1"/>
  <c r="K1082" i="8"/>
  <c r="L1082" i="8" s="1"/>
  <c r="M1082" i="8"/>
  <c r="R1081" i="8" a="1"/>
  <c r="R1081" i="8" s="1"/>
  <c r="T1073" i="8" a="1"/>
  <c r="T1073" i="8" s="1"/>
  <c r="T1072" i="8" a="1"/>
  <c r="T1072" i="8" s="1"/>
  <c r="T1070" i="8" a="1"/>
  <c r="T1070" i="8" s="1"/>
  <c r="M1063" i="8"/>
  <c r="K1063" i="8"/>
  <c r="L1063" i="8" s="1"/>
  <c r="R1062" i="8" a="1"/>
  <c r="R1062" i="8" s="1"/>
  <c r="R1056" i="8" a="1"/>
  <c r="R1056" i="8" s="1"/>
  <c r="A1055" i="8"/>
  <c r="R1055" i="8" a="1"/>
  <c r="R1055" i="8" s="1"/>
  <c r="T1051" i="8" a="1"/>
  <c r="T1051" i="8" s="1"/>
  <c r="K1050" i="8"/>
  <c r="L1050" i="8" s="1"/>
  <c r="M1050" i="8"/>
  <c r="R1049" i="8" a="1"/>
  <c r="R1049" i="8" s="1"/>
  <c r="T1041" i="8" a="1"/>
  <c r="T1041" i="8" s="1"/>
  <c r="T1040" i="8" a="1"/>
  <c r="T1040" i="8" s="1"/>
  <c r="T1038" i="8" a="1"/>
  <c r="T1038" i="8" s="1"/>
  <c r="A1032" i="8"/>
  <c r="M1031" i="8"/>
  <c r="K1031" i="8"/>
  <c r="L1031" i="8" s="1"/>
  <c r="R1030" i="8" a="1"/>
  <c r="R1030" i="8" s="1"/>
  <c r="R1024" i="8" a="1"/>
  <c r="R1024" i="8" s="1"/>
  <c r="A1023" i="8"/>
  <c r="R1023" i="8" a="1"/>
  <c r="R1023" i="8" s="1"/>
  <c r="T1019" i="8" a="1"/>
  <c r="T1019" i="8" s="1"/>
  <c r="K1018" i="8"/>
  <c r="L1018" i="8" s="1"/>
  <c r="M1018" i="8"/>
  <c r="R1017" i="8" a="1"/>
  <c r="R1017" i="8" s="1"/>
  <c r="T1011" i="8" a="1"/>
  <c r="T1011" i="8" s="1"/>
  <c r="K1008" i="8"/>
  <c r="L1008" i="8" s="1"/>
  <c r="M1008" i="8"/>
  <c r="R1006" i="8" a="1"/>
  <c r="R1006" i="8" s="1"/>
  <c r="T1005" i="8" a="1"/>
  <c r="T1005" i="8" s="1"/>
  <c r="A1003" i="8"/>
  <c r="R999" i="8" a="1"/>
  <c r="R999" i="8" s="1"/>
  <c r="A999" i="8"/>
  <c r="T995" i="8" a="1"/>
  <c r="T995" i="8" s="1"/>
  <c r="T976" i="8" a="1"/>
  <c r="T976" i="8" s="1"/>
  <c r="T975" i="8" a="1"/>
  <c r="T975" i="8" s="1"/>
  <c r="R960" i="8" a="1"/>
  <c r="R960" i="8" s="1"/>
  <c r="T940" i="8" a="1"/>
  <c r="T940" i="8" s="1"/>
  <c r="R1212" i="8" a="1"/>
  <c r="R1212" i="8" s="1"/>
  <c r="A1211" i="8"/>
  <c r="R1211" i="8" a="1"/>
  <c r="R1211" i="8" s="1"/>
  <c r="T1207" i="8" a="1"/>
  <c r="T1207" i="8" s="1"/>
  <c r="U1207" i="8" s="1"/>
  <c r="K1206" i="8"/>
  <c r="L1206" i="8" s="1"/>
  <c r="M1206" i="8"/>
  <c r="T1196" i="8" a="1"/>
  <c r="T1196" i="8" s="1"/>
  <c r="T1194" i="8" a="1"/>
  <c r="T1194" i="8" s="1"/>
  <c r="A1188" i="8"/>
  <c r="M1187" i="8"/>
  <c r="K1187" i="8"/>
  <c r="L1187" i="8" s="1"/>
  <c r="R1186" i="8" a="1"/>
  <c r="R1186" i="8" s="1"/>
  <c r="R1180" i="8" a="1"/>
  <c r="R1180" i="8" s="1"/>
  <c r="A1179" i="8"/>
  <c r="R1179" i="8" a="1"/>
  <c r="R1179" i="8" s="1"/>
  <c r="T1175" i="8" a="1"/>
  <c r="T1175" i="8" s="1"/>
  <c r="K1174" i="8"/>
  <c r="L1174" i="8" s="1"/>
  <c r="M1174" i="8"/>
  <c r="R1173" i="8" a="1"/>
  <c r="R1173" i="8" s="1"/>
  <c r="T1165" i="8" a="1"/>
  <c r="T1165" i="8" s="1"/>
  <c r="T1164" i="8" a="1"/>
  <c r="T1164" i="8" s="1"/>
  <c r="T1162" i="8" a="1"/>
  <c r="T1162" i="8" s="1"/>
  <c r="A1156" i="8"/>
  <c r="M1155" i="8"/>
  <c r="K1155" i="8"/>
  <c r="L1155" i="8" s="1"/>
  <c r="R1154" i="8" a="1"/>
  <c r="R1154" i="8" s="1"/>
  <c r="R1148" i="8" a="1"/>
  <c r="R1148" i="8" s="1"/>
  <c r="A1147" i="8"/>
  <c r="R1147" i="8" a="1"/>
  <c r="R1147" i="8" s="1"/>
  <c r="T1143" i="8" a="1"/>
  <c r="T1143" i="8" s="1"/>
  <c r="K1142" i="8"/>
  <c r="L1142" i="8" s="1"/>
  <c r="M1142" i="8"/>
  <c r="R1141" i="8" a="1"/>
  <c r="R1141" i="8" s="1"/>
  <c r="T1133" i="8" a="1"/>
  <c r="T1133" i="8" s="1"/>
  <c r="T1132" i="8" a="1"/>
  <c r="T1132" i="8" s="1"/>
  <c r="T1130" i="8" a="1"/>
  <c r="T1130" i="8" s="1"/>
  <c r="A1124" i="8"/>
  <c r="M1123" i="8"/>
  <c r="K1123" i="8"/>
  <c r="L1123" i="8" s="1"/>
  <c r="R1122" i="8" a="1"/>
  <c r="R1122" i="8" s="1"/>
  <c r="R1116" i="8" a="1"/>
  <c r="R1116" i="8" s="1"/>
  <c r="A1115" i="8"/>
  <c r="R1115" i="8" a="1"/>
  <c r="R1115" i="8" s="1"/>
  <c r="T1111" i="8" a="1"/>
  <c r="T1111" i="8" s="1"/>
  <c r="K1110" i="8"/>
  <c r="L1110" i="8" s="1"/>
  <c r="M1110" i="8"/>
  <c r="R1109" i="8" a="1"/>
  <c r="R1109" i="8" s="1"/>
  <c r="T1101" i="8" a="1"/>
  <c r="T1101" i="8" s="1"/>
  <c r="T1100" i="8" a="1"/>
  <c r="T1100" i="8" s="1"/>
  <c r="T1098" i="8" a="1"/>
  <c r="T1098" i="8" s="1"/>
  <c r="A1092" i="8"/>
  <c r="M1091" i="8"/>
  <c r="K1091" i="8"/>
  <c r="L1091" i="8" s="1"/>
  <c r="R1090" i="8" a="1"/>
  <c r="R1090" i="8" s="1"/>
  <c r="R1084" i="8" a="1"/>
  <c r="R1084" i="8" s="1"/>
  <c r="A1083" i="8"/>
  <c r="R1083" i="8" a="1"/>
  <c r="R1083" i="8" s="1"/>
  <c r="T1079" i="8" a="1"/>
  <c r="T1079" i="8" s="1"/>
  <c r="K1078" i="8"/>
  <c r="L1078" i="8" s="1"/>
  <c r="M1078" i="8"/>
  <c r="R1077" i="8" a="1"/>
  <c r="R1077" i="8" s="1"/>
  <c r="T1069" i="8" a="1"/>
  <c r="T1069" i="8" s="1"/>
  <c r="T1068" i="8" a="1"/>
  <c r="T1068" i="8" s="1"/>
  <c r="T1066" i="8" a="1"/>
  <c r="T1066" i="8" s="1"/>
  <c r="A1060" i="8"/>
  <c r="M1059" i="8"/>
  <c r="K1059" i="8"/>
  <c r="L1059" i="8" s="1"/>
  <c r="R1058" i="8" a="1"/>
  <c r="R1058" i="8" s="1"/>
  <c r="R1052" i="8" a="1"/>
  <c r="R1052" i="8" s="1"/>
  <c r="A1051" i="8"/>
  <c r="R1051" i="8" a="1"/>
  <c r="R1051" i="8" s="1"/>
  <c r="T1047" i="8" a="1"/>
  <c r="T1047" i="8" s="1"/>
  <c r="K1046" i="8"/>
  <c r="L1046" i="8" s="1"/>
  <c r="M1046" i="8"/>
  <c r="R1045" i="8" a="1"/>
  <c r="R1045" i="8" s="1"/>
  <c r="T1037" i="8" a="1"/>
  <c r="T1037" i="8" s="1"/>
  <c r="T1036" i="8" a="1"/>
  <c r="T1036" i="8" s="1"/>
  <c r="T1034" i="8" a="1"/>
  <c r="T1034" i="8" s="1"/>
  <c r="A1028" i="8"/>
  <c r="M1027" i="8"/>
  <c r="K1027" i="8"/>
  <c r="L1027" i="8" s="1"/>
  <c r="R1026" i="8" a="1"/>
  <c r="R1026" i="8" s="1"/>
  <c r="R1020" i="8" a="1"/>
  <c r="R1020" i="8" s="1"/>
  <c r="A1019" i="8"/>
  <c r="R1019" i="8" a="1"/>
  <c r="R1019" i="8" s="1"/>
  <c r="T1015" i="8" a="1"/>
  <c r="T1015" i="8" s="1"/>
  <c r="K1014" i="8"/>
  <c r="L1014" i="8" s="1"/>
  <c r="M1014" i="8"/>
  <c r="R1013" i="8" a="1"/>
  <c r="R1013" i="8" s="1"/>
  <c r="R1011" i="8" a="1"/>
  <c r="R1011" i="8" s="1"/>
  <c r="A1011" i="8"/>
  <c r="R1005" i="8" a="1"/>
  <c r="R1005" i="8" s="1"/>
  <c r="A1005" i="8"/>
  <c r="M1004" i="8"/>
  <c r="T1001" i="8" a="1"/>
  <c r="T1001" i="8" s="1"/>
  <c r="L998" i="8"/>
  <c r="T997" i="8" a="1"/>
  <c r="T997" i="8" s="1"/>
  <c r="T989" i="8" a="1"/>
  <c r="T989" i="8" s="1"/>
  <c r="R975" i="8" a="1"/>
  <c r="R975" i="8" s="1"/>
  <c r="A975" i="8"/>
  <c r="T900" i="8" a="1"/>
  <c r="T900" i="8" s="1"/>
  <c r="L1211" i="8"/>
  <c r="R1208" i="8" a="1"/>
  <c r="R1208" i="8" s="1"/>
  <c r="A1207" i="8"/>
  <c r="R1207" i="8" a="1"/>
  <c r="R1207" i="8" s="1"/>
  <c r="S1207" i="8" s="1"/>
  <c r="V1207" i="8" s="1"/>
  <c r="T1203" i="8" a="1"/>
  <c r="T1203" i="8" s="1"/>
  <c r="K1202" i="8"/>
  <c r="L1202" i="8" s="1"/>
  <c r="M1202" i="8"/>
  <c r="T1193" i="8" a="1"/>
  <c r="T1193" i="8" s="1"/>
  <c r="T1192" i="8" a="1"/>
  <c r="T1192" i="8" s="1"/>
  <c r="T1190" i="8" a="1"/>
  <c r="T1190" i="8" s="1"/>
  <c r="A1184" i="8"/>
  <c r="M1183" i="8"/>
  <c r="K1183" i="8"/>
  <c r="L1183" i="8" s="1"/>
  <c r="R1182" i="8" a="1"/>
  <c r="R1182" i="8" s="1"/>
  <c r="L1179" i="8"/>
  <c r="R1176" i="8" a="1"/>
  <c r="R1176" i="8" s="1"/>
  <c r="A1175" i="8"/>
  <c r="R1175" i="8" a="1"/>
  <c r="R1175" i="8" s="1"/>
  <c r="T1171" i="8" a="1"/>
  <c r="T1171" i="8" s="1"/>
  <c r="K1170" i="8"/>
  <c r="L1170" i="8" s="1"/>
  <c r="M1170" i="8"/>
  <c r="R1169" i="8" a="1"/>
  <c r="R1169" i="8" s="1"/>
  <c r="T1161" i="8" a="1"/>
  <c r="T1161" i="8" s="1"/>
  <c r="T1160" i="8" a="1"/>
  <c r="T1160" i="8" s="1"/>
  <c r="T1158" i="8" a="1"/>
  <c r="T1158" i="8" s="1"/>
  <c r="A1152" i="8"/>
  <c r="M1151" i="8"/>
  <c r="K1151" i="8"/>
  <c r="L1151" i="8" s="1"/>
  <c r="R1150" i="8" a="1"/>
  <c r="R1150" i="8" s="1"/>
  <c r="L1147" i="8"/>
  <c r="R1144" i="8" a="1"/>
  <c r="R1144" i="8" s="1"/>
  <c r="A1143" i="8"/>
  <c r="R1143" i="8" a="1"/>
  <c r="R1143" i="8" s="1"/>
  <c r="T1139" i="8" a="1"/>
  <c r="T1139" i="8" s="1"/>
  <c r="K1138" i="8"/>
  <c r="L1138" i="8" s="1"/>
  <c r="M1138" i="8"/>
  <c r="R1137" i="8" a="1"/>
  <c r="R1137" i="8" s="1"/>
  <c r="T1129" i="8" a="1"/>
  <c r="T1129" i="8" s="1"/>
  <c r="T1128" i="8" a="1"/>
  <c r="T1128" i="8" s="1"/>
  <c r="T1126" i="8" a="1"/>
  <c r="T1126" i="8" s="1"/>
  <c r="A1120" i="8"/>
  <c r="M1119" i="8"/>
  <c r="K1119" i="8"/>
  <c r="L1119" i="8" s="1"/>
  <c r="R1118" i="8" a="1"/>
  <c r="R1118" i="8" s="1"/>
  <c r="L1115" i="8"/>
  <c r="R1112" i="8" a="1"/>
  <c r="R1112" i="8" s="1"/>
  <c r="A1111" i="8"/>
  <c r="R1111" i="8" a="1"/>
  <c r="R1111" i="8" s="1"/>
  <c r="T1107" i="8" a="1"/>
  <c r="T1107" i="8" s="1"/>
  <c r="K1106" i="8"/>
  <c r="L1106" i="8" s="1"/>
  <c r="M1106" i="8"/>
  <c r="R1105" i="8" a="1"/>
  <c r="R1105" i="8" s="1"/>
  <c r="T1097" i="8" a="1"/>
  <c r="T1097" i="8" s="1"/>
  <c r="T1096" i="8" a="1"/>
  <c r="T1096" i="8" s="1"/>
  <c r="T1094" i="8" a="1"/>
  <c r="T1094" i="8" s="1"/>
  <c r="A1088" i="8"/>
  <c r="M1087" i="8"/>
  <c r="K1087" i="8"/>
  <c r="L1087" i="8" s="1"/>
  <c r="R1086" i="8" a="1"/>
  <c r="R1086" i="8" s="1"/>
  <c r="L1083" i="8"/>
  <c r="R1080" i="8" a="1"/>
  <c r="R1080" i="8" s="1"/>
  <c r="A1079" i="8"/>
  <c r="R1079" i="8" a="1"/>
  <c r="R1079" i="8" s="1"/>
  <c r="T1075" i="8" a="1"/>
  <c r="T1075" i="8" s="1"/>
  <c r="K1074" i="8"/>
  <c r="L1074" i="8" s="1"/>
  <c r="M1074" i="8"/>
  <c r="R1073" i="8" a="1"/>
  <c r="R1073" i="8" s="1"/>
  <c r="T1065" i="8" a="1"/>
  <c r="T1065" i="8" s="1"/>
  <c r="T1064" i="8" a="1"/>
  <c r="T1064" i="8" s="1"/>
  <c r="T1062" i="8" a="1"/>
  <c r="T1062" i="8" s="1"/>
  <c r="A1056" i="8"/>
  <c r="M1055" i="8"/>
  <c r="K1055" i="8"/>
  <c r="L1055" i="8" s="1"/>
  <c r="R1054" i="8" a="1"/>
  <c r="R1054" i="8" s="1"/>
  <c r="L1051" i="8"/>
  <c r="R1048" i="8" a="1"/>
  <c r="R1048" i="8" s="1"/>
  <c r="A1047" i="8"/>
  <c r="R1047" i="8" a="1"/>
  <c r="R1047" i="8" s="1"/>
  <c r="T1043" i="8" a="1"/>
  <c r="T1043" i="8" s="1"/>
  <c r="K1042" i="8"/>
  <c r="L1042" i="8" s="1"/>
  <c r="M1042" i="8"/>
  <c r="R1041" i="8" a="1"/>
  <c r="R1041" i="8" s="1"/>
  <c r="T1033" i="8" a="1"/>
  <c r="T1033" i="8" s="1"/>
  <c r="T1032" i="8" a="1"/>
  <c r="T1032" i="8" s="1"/>
  <c r="T1030" i="8" a="1"/>
  <c r="T1030" i="8" s="1"/>
  <c r="A1024" i="8"/>
  <c r="M1023" i="8"/>
  <c r="K1023" i="8"/>
  <c r="L1023" i="8" s="1"/>
  <c r="R1022" i="8" a="1"/>
  <c r="R1022" i="8" s="1"/>
  <c r="L1019" i="8"/>
  <c r="R1016" i="8" a="1"/>
  <c r="R1016" i="8" s="1"/>
  <c r="A1015" i="8"/>
  <c r="R1015" i="8" a="1"/>
  <c r="R1015" i="8" s="1"/>
  <c r="K1010" i="8"/>
  <c r="L1010" i="8" s="1"/>
  <c r="T1008" i="8" a="1"/>
  <c r="T1008" i="8" s="1"/>
  <c r="A1001" i="8"/>
  <c r="R990" i="8" a="1"/>
  <c r="R990" i="8" s="1"/>
  <c r="K988" i="8"/>
  <c r="L988" i="8" s="1"/>
  <c r="M988" i="8"/>
  <c r="T981" i="8" a="1"/>
  <c r="T981" i="8" s="1"/>
  <c r="K976" i="8"/>
  <c r="L976" i="8" s="1"/>
  <c r="M976" i="8"/>
  <c r="R970" i="8" a="1"/>
  <c r="R970" i="8" s="1"/>
  <c r="T968" i="8" a="1"/>
  <c r="T968" i="8" s="1"/>
  <c r="T963" i="8" a="1"/>
  <c r="T963" i="8" s="1"/>
  <c r="T956" i="8" a="1"/>
  <c r="T956" i="8" s="1"/>
  <c r="R963" i="8" a="1"/>
  <c r="R963" i="8" s="1"/>
  <c r="R976" i="8" a="1"/>
  <c r="R976" i="8" s="1"/>
  <c r="R978" i="8" a="1"/>
  <c r="R978" i="8" s="1"/>
  <c r="R998" i="8" a="1"/>
  <c r="R998" i="8" s="1"/>
  <c r="R980" i="8" a="1"/>
  <c r="R980" i="8" s="1"/>
  <c r="R1000" i="8" a="1"/>
  <c r="R1000" i="8" s="1"/>
  <c r="R984" i="8" a="1"/>
  <c r="R984" i="8" s="1"/>
  <c r="R986" i="8" a="1"/>
  <c r="R986" i="8" s="1"/>
  <c r="R1002" i="8" a="1"/>
  <c r="R1002" i="8" s="1"/>
  <c r="R968" i="8" a="1"/>
  <c r="R968" i="8" s="1"/>
  <c r="R988" i="8" a="1"/>
  <c r="R988" i="8" s="1"/>
  <c r="R1012" i="8" a="1"/>
  <c r="R1012" i="8" s="1"/>
  <c r="R912" i="8" a="1"/>
  <c r="R912" i="8" s="1"/>
  <c r="R936" i="8" a="1"/>
  <c r="R936" i="8" s="1"/>
  <c r="R944" i="8" a="1"/>
  <c r="R944" i="8" s="1"/>
  <c r="A963" i="8"/>
  <c r="K954" i="8"/>
  <c r="L954" i="8" s="1"/>
  <c r="M954" i="8"/>
  <c r="K946" i="8"/>
  <c r="L946" i="8" s="1"/>
  <c r="M946" i="8"/>
  <c r="T937" i="8" a="1"/>
  <c r="T937" i="8" s="1"/>
  <c r="A937" i="8"/>
  <c r="T926" i="8" a="1"/>
  <c r="T926" i="8" s="1"/>
  <c r="T916" i="8" a="1"/>
  <c r="T916" i="8" s="1"/>
  <c r="R903" i="8" a="1"/>
  <c r="R903" i="8" s="1"/>
  <c r="A903" i="8"/>
  <c r="R954" i="8" a="1"/>
  <c r="R954" i="8" s="1"/>
  <c r="R896" i="8" a="1"/>
  <c r="R896" i="8" s="1"/>
  <c r="R966" i="8" a="1"/>
  <c r="R966" i="8" s="1"/>
  <c r="R964" i="8" a="1"/>
  <c r="R964" i="8" s="1"/>
  <c r="R972" i="8" a="1"/>
  <c r="R972" i="8" s="1"/>
  <c r="T818" i="8" a="1"/>
  <c r="T818" i="8" s="1"/>
  <c r="T953" i="8" a="1"/>
  <c r="T953" i="8" s="1"/>
  <c r="A953" i="8"/>
  <c r="T944" i="8" a="1"/>
  <c r="T944" i="8" s="1"/>
  <c r="K938" i="8"/>
  <c r="L938" i="8" s="1"/>
  <c r="M938" i="8"/>
  <c r="T938" i="8" a="1"/>
  <c r="T938" i="8" s="1"/>
  <c r="T824" i="8" a="1"/>
  <c r="T824" i="8" s="1"/>
  <c r="T950" i="8" a="1"/>
  <c r="T950" i="8" s="1"/>
  <c r="L950" i="8"/>
  <c r="T943" i="8" a="1"/>
  <c r="T943" i="8" s="1"/>
  <c r="T936" i="8" a="1"/>
  <c r="T936" i="8" s="1"/>
  <c r="L931" i="8"/>
  <c r="T948" i="8" a="1"/>
  <c r="T948" i="8" s="1"/>
  <c r="T894" i="8" a="1"/>
  <c r="T894" i="8" s="1"/>
  <c r="T1010" i="8" a="1"/>
  <c r="T1010" i="8" s="1"/>
  <c r="T947" i="8" a="1"/>
  <c r="T947" i="8" s="1"/>
  <c r="T908" i="8" a="1"/>
  <c r="T908" i="8" s="1"/>
  <c r="T864" i="8" a="1"/>
  <c r="T864" i="8" s="1"/>
  <c r="T882" i="8" a="1"/>
  <c r="T882" i="8" s="1"/>
  <c r="T967" i="8" a="1"/>
  <c r="T967" i="8" s="1"/>
  <c r="A1234" i="8"/>
  <c r="A1230" i="8"/>
  <c r="A1226" i="8"/>
  <c r="A1222" i="8"/>
  <c r="A1218" i="8"/>
  <c r="A1214" i="8"/>
  <c r="A1210" i="8"/>
  <c r="A1206" i="8"/>
  <c r="A1202" i="8"/>
  <c r="A1198" i="8"/>
  <c r="A1194" i="8"/>
  <c r="A1190" i="8"/>
  <c r="A1186" i="8"/>
  <c r="A1182" i="8"/>
  <c r="A1178" i="8"/>
  <c r="A1174" i="8"/>
  <c r="A1170" i="8"/>
  <c r="A1166" i="8"/>
  <c r="A1162" i="8"/>
  <c r="A1158" i="8"/>
  <c r="A1154" i="8"/>
  <c r="A1150" i="8"/>
  <c r="A1146" i="8"/>
  <c r="A1142" i="8"/>
  <c r="A1138" i="8"/>
  <c r="A1134" i="8"/>
  <c r="A1130" i="8"/>
  <c r="A1126" i="8"/>
  <c r="A1122" i="8"/>
  <c r="A1118" i="8"/>
  <c r="A1114" i="8"/>
  <c r="A1110" i="8"/>
  <c r="A1106" i="8"/>
  <c r="A1102" i="8"/>
  <c r="A1098" i="8"/>
  <c r="A1094" i="8"/>
  <c r="A1090" i="8"/>
  <c r="A1086" i="8"/>
  <c r="A1082" i="8"/>
  <c r="A1078" i="8"/>
  <c r="A1074" i="8"/>
  <c r="A1070" i="8"/>
  <c r="A1066" i="8"/>
  <c r="A1062" i="8"/>
  <c r="A1058" i="8"/>
  <c r="A1054" i="8"/>
  <c r="A1050" i="8"/>
  <c r="A1046" i="8"/>
  <c r="A1042" i="8"/>
  <c r="A1038" i="8"/>
  <c r="A1034" i="8"/>
  <c r="A1030" i="8"/>
  <c r="A1026" i="8"/>
  <c r="A1022" i="8"/>
  <c r="A1018" i="8"/>
  <c r="A1014" i="8"/>
  <c r="T1009" i="8" a="1"/>
  <c r="T1009" i="8" s="1"/>
  <c r="R997" i="8" a="1"/>
  <c r="R997" i="8" s="1"/>
  <c r="A997" i="8"/>
  <c r="T993" i="8" a="1"/>
  <c r="T993" i="8" s="1"/>
  <c r="R991" i="8" a="1"/>
  <c r="R991" i="8" s="1"/>
  <c r="A991" i="8"/>
  <c r="T987" i="8" a="1"/>
  <c r="T987" i="8" s="1"/>
  <c r="K986" i="8"/>
  <c r="L986" i="8" s="1"/>
  <c r="M986" i="8"/>
  <c r="T973" i="8" a="1"/>
  <c r="T973" i="8" s="1"/>
  <c r="L971" i="8"/>
  <c r="T964" i="8" a="1"/>
  <c r="T964" i="8" s="1"/>
  <c r="T960" i="8" a="1"/>
  <c r="T960" i="8" s="1"/>
  <c r="L945" i="8"/>
  <c r="K944" i="8"/>
  <c r="L944" i="8" s="1"/>
  <c r="M944" i="8"/>
  <c r="T935" i="8" a="1"/>
  <c r="T935" i="8" s="1"/>
  <c r="T932" i="8" a="1"/>
  <c r="T932" i="8" s="1"/>
  <c r="R928" i="8" a="1"/>
  <c r="R928" i="8" s="1"/>
  <c r="R919" i="8" a="1"/>
  <c r="R919" i="8" s="1"/>
  <c r="A919" i="8"/>
  <c r="R909" i="8" a="1"/>
  <c r="R909" i="8" s="1"/>
  <c r="A909" i="8"/>
  <c r="R1009" i="8" a="1"/>
  <c r="R1009" i="8" s="1"/>
  <c r="T998" i="8" a="1"/>
  <c r="T998" i="8" s="1"/>
  <c r="R995" i="8" a="1"/>
  <c r="R995" i="8" s="1"/>
  <c r="T980" i="8" a="1"/>
  <c r="T980" i="8" s="1"/>
  <c r="R973" i="8" a="1"/>
  <c r="R973" i="8" s="1"/>
  <c r="A973" i="8"/>
  <c r="T971" i="8" a="1"/>
  <c r="T971" i="8" s="1"/>
  <c r="T958" i="8" a="1"/>
  <c r="T958" i="8" s="1"/>
  <c r="L958" i="8"/>
  <c r="T952" i="8" a="1"/>
  <c r="T952" i="8" s="1"/>
  <c r="L937" i="8"/>
  <c r="K936" i="8"/>
  <c r="L936" i="8" s="1"/>
  <c r="M936" i="8"/>
  <c r="T928" i="8" a="1"/>
  <c r="T928" i="8" s="1"/>
  <c r="T888" i="8" a="1"/>
  <c r="T888" i="8" s="1"/>
  <c r="R902" i="8" a="1"/>
  <c r="R902" i="8" s="1"/>
  <c r="T868" i="8" a="1"/>
  <c r="T868" i="8" s="1"/>
  <c r="R854" i="8" a="1"/>
  <c r="R854" i="8" s="1"/>
  <c r="T1004" i="8" a="1"/>
  <c r="T1004" i="8" s="1"/>
  <c r="T996" i="8" a="1"/>
  <c r="T996" i="8" s="1"/>
  <c r="R989" i="8" a="1"/>
  <c r="R989" i="8" s="1"/>
  <c r="A989" i="8"/>
  <c r="T985" i="8" a="1"/>
  <c r="T985" i="8" s="1"/>
  <c r="R983" i="8" a="1"/>
  <c r="R983" i="8" s="1"/>
  <c r="A983" i="8"/>
  <c r="T979" i="8" a="1"/>
  <c r="T979" i="8" s="1"/>
  <c r="K978" i="8"/>
  <c r="L978" i="8" s="1"/>
  <c r="M978" i="8"/>
  <c r="T972" i="8" a="1"/>
  <c r="T972" i="8" s="1"/>
  <c r="T961" i="8" a="1"/>
  <c r="T961" i="8" s="1"/>
  <c r="R957" i="8" a="1"/>
  <c r="R957" i="8" s="1"/>
  <c r="A957" i="8"/>
  <c r="T951" i="8" a="1"/>
  <c r="T951" i="8" s="1"/>
  <c r="T934" i="8" a="1"/>
  <c r="T934" i="8" s="1"/>
  <c r="R925" i="8" a="1"/>
  <c r="R925" i="8" s="1"/>
  <c r="A925" i="8"/>
  <c r="T924" i="8" a="1"/>
  <c r="T924" i="8" s="1"/>
  <c r="T910" i="8" a="1"/>
  <c r="T910" i="8" s="1"/>
  <c r="T904" i="8" a="1"/>
  <c r="T904" i="8" s="1"/>
  <c r="B1239" i="8"/>
  <c r="R958" i="8" a="1"/>
  <c r="R958" i="8" s="1"/>
  <c r="R820" i="8" a="1"/>
  <c r="R820" i="8" s="1"/>
  <c r="T999" i="8" a="1"/>
  <c r="T999" i="8" s="1"/>
  <c r="K996" i="8"/>
  <c r="L996" i="8" s="1"/>
  <c r="M996" i="8"/>
  <c r="T990" i="8" a="1"/>
  <c r="T990" i="8" s="1"/>
  <c r="R987" i="8" a="1"/>
  <c r="R987" i="8" s="1"/>
  <c r="R971" i="8" a="1"/>
  <c r="R971" i="8" s="1"/>
  <c r="A971" i="8"/>
  <c r="K970" i="8"/>
  <c r="L970" i="8" s="1"/>
  <c r="M970" i="8"/>
  <c r="T966" i="8" a="1"/>
  <c r="T966" i="8" s="1"/>
  <c r="L966" i="8"/>
  <c r="R962" i="8" a="1"/>
  <c r="R962" i="8" s="1"/>
  <c r="A961" i="8"/>
  <c r="L960" i="8"/>
  <c r="T959" i="8" a="1"/>
  <c r="T959" i="8" s="1"/>
  <c r="T955" i="8" a="1"/>
  <c r="T955" i="8" s="1"/>
  <c r="T945" i="8" a="1"/>
  <c r="T945" i="8" s="1"/>
  <c r="A945" i="8"/>
  <c r="R884" i="8" a="1"/>
  <c r="R884" i="8" s="1"/>
  <c r="T872" i="8" a="1"/>
  <c r="T872" i="8" s="1"/>
  <c r="T965" i="8" a="1"/>
  <c r="T965" i="8" s="1"/>
  <c r="T957" i="8" a="1"/>
  <c r="T957" i="8" s="1"/>
  <c r="R956" i="8" a="1"/>
  <c r="R956" i="8" s="1"/>
  <c r="T949" i="8" a="1"/>
  <c r="T949" i="8" s="1"/>
  <c r="R948" i="8" a="1"/>
  <c r="R948" i="8" s="1"/>
  <c r="T941" i="8" a="1"/>
  <c r="T941" i="8" s="1"/>
  <c r="R940" i="8" a="1"/>
  <c r="R940" i="8" s="1"/>
  <c r="R933" i="8" a="1"/>
  <c r="R933" i="8" s="1"/>
  <c r="R927" i="8" a="1"/>
  <c r="R927" i="8" s="1"/>
  <c r="R920" i="8" a="1"/>
  <c r="R920" i="8" s="1"/>
  <c r="T918" i="8" a="1"/>
  <c r="T918" i="8" s="1"/>
  <c r="R917" i="8" a="1"/>
  <c r="R917" i="8" s="1"/>
  <c r="M912" i="8"/>
  <c r="R911" i="8" a="1"/>
  <c r="R911" i="8" s="1"/>
  <c r="R904" i="8" a="1"/>
  <c r="R904" i="8" s="1"/>
  <c r="T902" i="8" a="1"/>
  <c r="T902" i="8" s="1"/>
  <c r="R901" i="8" a="1"/>
  <c r="R901" i="8" s="1"/>
  <c r="L897" i="8"/>
  <c r="M896" i="8"/>
  <c r="R895" i="8" a="1"/>
  <c r="R895" i="8" s="1"/>
  <c r="T892" i="8" a="1"/>
  <c r="T892" i="8" s="1"/>
  <c r="R888" i="8" a="1"/>
  <c r="R888" i="8" s="1"/>
  <c r="T887" i="8" a="1"/>
  <c r="T887" i="8" s="1"/>
  <c r="L881" i="8"/>
  <c r="L880" i="8"/>
  <c r="L879" i="8"/>
  <c r="R877" i="8" a="1"/>
  <c r="R877" i="8" s="1"/>
  <c r="A877" i="8"/>
  <c r="R871" i="8" a="1"/>
  <c r="R871" i="8" s="1"/>
  <c r="T861" i="8" a="1"/>
  <c r="T861" i="8" s="1"/>
  <c r="T856" i="8" a="1"/>
  <c r="T856" i="8" s="1"/>
  <c r="T850" i="8" a="1"/>
  <c r="T850" i="8" s="1"/>
  <c r="T849" i="8" a="1"/>
  <c r="T849" i="8" s="1"/>
  <c r="L848" i="8"/>
  <c r="R842" i="8" a="1"/>
  <c r="R842" i="8" s="1"/>
  <c r="R838" i="8" a="1"/>
  <c r="R838" i="8" s="1"/>
  <c r="T805" i="8" a="1"/>
  <c r="T805" i="8" s="1"/>
  <c r="R949" i="8" a="1"/>
  <c r="R949" i="8" s="1"/>
  <c r="R941" i="8" a="1"/>
  <c r="R941" i="8" s="1"/>
  <c r="T939" i="8" a="1"/>
  <c r="T939" i="8" s="1"/>
  <c r="T931" i="8" a="1"/>
  <c r="T931" i="8" s="1"/>
  <c r="R930" i="8" a="1"/>
  <c r="R930" i="8" s="1"/>
  <c r="T921" i="8" a="1"/>
  <c r="T921" i="8" s="1"/>
  <c r="T915" i="8" a="1"/>
  <c r="T915" i="8" s="1"/>
  <c r="R914" i="8" a="1"/>
  <c r="R914" i="8" s="1"/>
  <c r="T905" i="8" a="1"/>
  <c r="T905" i="8" s="1"/>
  <c r="T899" i="8" a="1"/>
  <c r="T899" i="8" s="1"/>
  <c r="R898" i="8" a="1"/>
  <c r="R898" i="8" s="1"/>
  <c r="T889" i="8" a="1"/>
  <c r="T889" i="8" s="1"/>
  <c r="R887" i="8" a="1"/>
  <c r="R887" i="8" s="1"/>
  <c r="T880" i="8" a="1"/>
  <c r="T880" i="8" s="1"/>
  <c r="T878" i="8" a="1"/>
  <c r="T878" i="8" s="1"/>
  <c r="T874" i="8" a="1"/>
  <c r="T874" i="8" s="1"/>
  <c r="R873" i="8" a="1"/>
  <c r="R873" i="8" s="1"/>
  <c r="T869" i="8" a="1"/>
  <c r="T869" i="8" s="1"/>
  <c r="T863" i="8" a="1"/>
  <c r="T863" i="8" s="1"/>
  <c r="R856" i="8" a="1"/>
  <c r="R856" i="8" s="1"/>
  <c r="T854" i="8" a="1"/>
  <c r="T854" i="8" s="1"/>
  <c r="R849" i="8" a="1"/>
  <c r="R849" i="8" s="1"/>
  <c r="A849" i="8"/>
  <c r="T840" i="8" a="1"/>
  <c r="T840" i="8" s="1"/>
  <c r="K836" i="8"/>
  <c r="L836" i="8" s="1"/>
  <c r="M836" i="8"/>
  <c r="T820" i="8" a="1"/>
  <c r="T820" i="8" s="1"/>
  <c r="T804" i="8" a="1"/>
  <c r="T804" i="8" s="1"/>
  <c r="T862" i="8" a="1"/>
  <c r="T862" i="8" s="1"/>
  <c r="T788" i="8" a="1"/>
  <c r="T788" i="8" s="1"/>
  <c r="R967" i="8" a="1"/>
  <c r="R967" i="8" s="1"/>
  <c r="R959" i="8" a="1"/>
  <c r="R959" i="8" s="1"/>
  <c r="R951" i="8" a="1"/>
  <c r="R951" i="8" s="1"/>
  <c r="R950" i="8" a="1"/>
  <c r="R950" i="8" s="1"/>
  <c r="R943" i="8" a="1"/>
  <c r="R943" i="8" s="1"/>
  <c r="R942" i="8" a="1"/>
  <c r="R942" i="8" s="1"/>
  <c r="R935" i="8" a="1"/>
  <c r="R935" i="8" s="1"/>
  <c r="R934" i="8" a="1"/>
  <c r="R934" i="8" s="1"/>
  <c r="M932" i="8"/>
  <c r="R931" i="8" a="1"/>
  <c r="R931" i="8" s="1"/>
  <c r="R924" i="8" a="1"/>
  <c r="R924" i="8" s="1"/>
  <c r="T922" i="8" a="1"/>
  <c r="T922" i="8" s="1"/>
  <c r="R921" i="8" a="1"/>
  <c r="R921" i="8" s="1"/>
  <c r="R915" i="8" a="1"/>
  <c r="R915" i="8" s="1"/>
  <c r="T912" i="8" a="1"/>
  <c r="T912" i="8" s="1"/>
  <c r="R908" i="8" a="1"/>
  <c r="R908" i="8" s="1"/>
  <c r="T906" i="8" a="1"/>
  <c r="T906" i="8" s="1"/>
  <c r="R905" i="8" a="1"/>
  <c r="R905" i="8" s="1"/>
  <c r="R899" i="8" a="1"/>
  <c r="R899" i="8" s="1"/>
  <c r="T896" i="8" a="1"/>
  <c r="T896" i="8" s="1"/>
  <c r="A895" i="8"/>
  <c r="R892" i="8" a="1"/>
  <c r="R892" i="8" s="1"/>
  <c r="T890" i="8" a="1"/>
  <c r="T890" i="8" s="1"/>
  <c r="R889" i="8" a="1"/>
  <c r="R889" i="8" s="1"/>
  <c r="T885" i="8" a="1"/>
  <c r="T885" i="8" s="1"/>
  <c r="A873" i="8"/>
  <c r="M872" i="8"/>
  <c r="A871" i="8"/>
  <c r="R869" i="8" a="1"/>
  <c r="R869" i="8" s="1"/>
  <c r="A869" i="8"/>
  <c r="R863" i="8" a="1"/>
  <c r="R863" i="8" s="1"/>
  <c r="L857" i="8"/>
  <c r="K832" i="8"/>
  <c r="L832" i="8" s="1"/>
  <c r="M832" i="8"/>
  <c r="L825" i="8"/>
  <c r="T811" i="8" a="1"/>
  <c r="T811" i="8" s="1"/>
  <c r="R803" i="8" a="1"/>
  <c r="R803" i="8" s="1"/>
  <c r="A803" i="8"/>
  <c r="T1002" i="8" a="1"/>
  <c r="T1002" i="8" s="1"/>
  <c r="T994" i="8" a="1"/>
  <c r="T994" i="8" s="1"/>
  <c r="T986" i="8" a="1"/>
  <c r="T986" i="8" s="1"/>
  <c r="T978" i="8" a="1"/>
  <c r="T978" i="8" s="1"/>
  <c r="T970" i="8" a="1"/>
  <c r="T970" i="8" s="1"/>
  <c r="T962" i="8" a="1"/>
  <c r="T962" i="8" s="1"/>
  <c r="T954" i="8" a="1"/>
  <c r="T954" i="8" s="1"/>
  <c r="A949" i="8"/>
  <c r="T946" i="8" a="1"/>
  <c r="T946" i="8" s="1"/>
  <c r="A941" i="8"/>
  <c r="T925" i="8" a="1"/>
  <c r="T925" i="8" s="1"/>
  <c r="A921" i="8"/>
  <c r="T919" i="8" a="1"/>
  <c r="T919" i="8" s="1"/>
  <c r="R918" i="8" a="1"/>
  <c r="R918" i="8" s="1"/>
  <c r="T909" i="8" a="1"/>
  <c r="T909" i="8" s="1"/>
  <c r="A905" i="8"/>
  <c r="T903" i="8" a="1"/>
  <c r="T903" i="8" s="1"/>
  <c r="T893" i="8" a="1"/>
  <c r="T893" i="8" s="1"/>
  <c r="A889" i="8"/>
  <c r="A887" i="8"/>
  <c r="R885" i="8" a="1"/>
  <c r="R885" i="8" s="1"/>
  <c r="A885" i="8"/>
  <c r="R880" i="8" a="1"/>
  <c r="R880" i="8" s="1"/>
  <c r="T876" i="8" a="1"/>
  <c r="T876" i="8" s="1"/>
  <c r="L875" i="8"/>
  <c r="R867" i="8" a="1"/>
  <c r="R867" i="8" s="1"/>
  <c r="T860" i="8" a="1"/>
  <c r="T860" i="8" s="1"/>
  <c r="T859" i="8" a="1"/>
  <c r="T859" i="8" s="1"/>
  <c r="R853" i="8" a="1"/>
  <c r="R853" i="8" s="1"/>
  <c r="A853" i="8"/>
  <c r="K852" i="8"/>
  <c r="L852" i="8" s="1"/>
  <c r="M852" i="8"/>
  <c r="R847" i="8" a="1"/>
  <c r="R847" i="8" s="1"/>
  <c r="A847" i="8"/>
  <c r="L841" i="8"/>
  <c r="T833" i="8" a="1"/>
  <c r="T833" i="8" s="1"/>
  <c r="T816" i="8" a="1"/>
  <c r="T816" i="8" s="1"/>
  <c r="R810" i="8" a="1"/>
  <c r="R810" i="8" s="1"/>
  <c r="T846" i="8" a="1"/>
  <c r="T846" i="8" s="1"/>
  <c r="R893" i="8" a="1"/>
  <c r="R893" i="8" s="1"/>
  <c r="R883" i="8" a="1"/>
  <c r="R883" i="8" s="1"/>
  <c r="T879" i="8" a="1"/>
  <c r="T879" i="8" s="1"/>
  <c r="R878" i="8" a="1"/>
  <c r="R878" i="8" s="1"/>
  <c r="R876" i="8" a="1"/>
  <c r="R876" i="8" s="1"/>
  <c r="R874" i="8" a="1"/>
  <c r="R874" i="8" s="1"/>
  <c r="T870" i="8" a="1"/>
  <c r="T870" i="8" s="1"/>
  <c r="T865" i="8" a="1"/>
  <c r="T865" i="8" s="1"/>
  <c r="A863" i="8"/>
  <c r="R860" i="8" a="1"/>
  <c r="R860" i="8" s="1"/>
  <c r="R859" i="8" a="1"/>
  <c r="R859" i="8" s="1"/>
  <c r="A859" i="8"/>
  <c r="R836" i="8" a="1"/>
  <c r="R836" i="8" s="1"/>
  <c r="R833" i="8" a="1"/>
  <c r="R833" i="8" s="1"/>
  <c r="A833" i="8"/>
  <c r="T823" i="8" a="1"/>
  <c r="T823" i="8" s="1"/>
  <c r="T801" i="8" a="1"/>
  <c r="T801" i="8" s="1"/>
  <c r="R1001" i="8" a="1"/>
  <c r="R1001" i="8" s="1"/>
  <c r="R993" i="8" a="1"/>
  <c r="R993" i="8" s="1"/>
  <c r="R985" i="8" a="1"/>
  <c r="R985" i="8" s="1"/>
  <c r="R977" i="8" a="1"/>
  <c r="R977" i="8" s="1"/>
  <c r="M972" i="8"/>
  <c r="R969" i="8" a="1"/>
  <c r="R969" i="8" s="1"/>
  <c r="A967" i="8"/>
  <c r="R961" i="8" a="1"/>
  <c r="R961" i="8" s="1"/>
  <c r="A959" i="8"/>
  <c r="R953" i="8" a="1"/>
  <c r="R953" i="8" s="1"/>
  <c r="A951" i="8"/>
  <c r="R945" i="8" a="1"/>
  <c r="R945" i="8" s="1"/>
  <c r="A943" i="8"/>
  <c r="R937" i="8" a="1"/>
  <c r="R937" i="8" s="1"/>
  <c r="A935" i="8"/>
  <c r="T929" i="8" a="1"/>
  <c r="T929" i="8" s="1"/>
  <c r="T923" i="8" a="1"/>
  <c r="T923" i="8" s="1"/>
  <c r="R922" i="8" a="1"/>
  <c r="R922" i="8" s="1"/>
  <c r="T913" i="8" a="1"/>
  <c r="T913" i="8" s="1"/>
  <c r="T907" i="8" a="1"/>
  <c r="T907" i="8" s="1"/>
  <c r="R906" i="8" a="1"/>
  <c r="R906" i="8" s="1"/>
  <c r="T897" i="8" a="1"/>
  <c r="T897" i="8" s="1"/>
  <c r="A893" i="8"/>
  <c r="T891" i="8" a="1"/>
  <c r="T891" i="8" s="1"/>
  <c r="R890" i="8" a="1"/>
  <c r="R890" i="8" s="1"/>
  <c r="T886" i="8" a="1"/>
  <c r="T886" i="8" s="1"/>
  <c r="T881" i="8" a="1"/>
  <c r="T881" i="8" s="1"/>
  <c r="R879" i="8" a="1"/>
  <c r="R879" i="8" s="1"/>
  <c r="A867" i="8"/>
  <c r="R865" i="8" a="1"/>
  <c r="R865" i="8" s="1"/>
  <c r="M864" i="8"/>
  <c r="L858" i="8"/>
  <c r="T848" i="8" a="1"/>
  <c r="T848" i="8" s="1"/>
  <c r="T839" i="8" a="1"/>
  <c r="T839" i="8" s="1"/>
  <c r="T836" i="8" a="1"/>
  <c r="T836" i="8" s="1"/>
  <c r="T834" i="8" a="1"/>
  <c r="T834" i="8" s="1"/>
  <c r="L830" i="8"/>
  <c r="T827" i="8" a="1"/>
  <c r="T827" i="8" s="1"/>
  <c r="K820" i="8"/>
  <c r="L820" i="8" s="1"/>
  <c r="M820" i="8"/>
  <c r="T858" i="8" a="1"/>
  <c r="T858" i="8" s="1"/>
  <c r="T800" i="8" a="1"/>
  <c r="T800" i="8" s="1"/>
  <c r="T844" i="8" a="1"/>
  <c r="T844" i="8" s="1"/>
  <c r="T792" i="8" a="1"/>
  <c r="T792" i="8" s="1"/>
  <c r="T784" i="8" a="1"/>
  <c r="T784" i="8" s="1"/>
  <c r="R955" i="8" a="1"/>
  <c r="R955" i="8" s="1"/>
  <c r="R947" i="8" a="1"/>
  <c r="R947" i="8" s="1"/>
  <c r="R946" i="8" a="1"/>
  <c r="R946" i="8" s="1"/>
  <c r="R939" i="8" a="1"/>
  <c r="R939" i="8" s="1"/>
  <c r="R938" i="8" a="1"/>
  <c r="R938" i="8" s="1"/>
  <c r="R932" i="8" a="1"/>
  <c r="R932" i="8" s="1"/>
  <c r="T930" i="8" a="1"/>
  <c r="T930" i="8" s="1"/>
  <c r="R929" i="8" a="1"/>
  <c r="R929" i="8" s="1"/>
  <c r="M924" i="8"/>
  <c r="R923" i="8" a="1"/>
  <c r="R923" i="8" s="1"/>
  <c r="T920" i="8" a="1"/>
  <c r="T920" i="8" s="1"/>
  <c r="R916" i="8" a="1"/>
  <c r="R916" i="8" s="1"/>
  <c r="T914" i="8" a="1"/>
  <c r="T914" i="8" s="1"/>
  <c r="R913" i="8" a="1"/>
  <c r="R913" i="8" s="1"/>
  <c r="M908" i="8"/>
  <c r="R907" i="8" a="1"/>
  <c r="R907" i="8" s="1"/>
  <c r="R900" i="8" a="1"/>
  <c r="R900" i="8" s="1"/>
  <c r="T898" i="8" a="1"/>
  <c r="T898" i="8" s="1"/>
  <c r="R897" i="8" a="1"/>
  <c r="R897" i="8" s="1"/>
  <c r="M892" i="8"/>
  <c r="R891" i="8" a="1"/>
  <c r="R891" i="8" s="1"/>
  <c r="T884" i="8" a="1"/>
  <c r="T884" i="8" s="1"/>
  <c r="A883" i="8"/>
  <c r="R881" i="8" a="1"/>
  <c r="R881" i="8" s="1"/>
  <c r="T875" i="8" a="1"/>
  <c r="T875" i="8" s="1"/>
  <c r="R870" i="8" a="1"/>
  <c r="R870" i="8" s="1"/>
  <c r="A865" i="8"/>
  <c r="L864" i="8"/>
  <c r="R858" i="8" a="1"/>
  <c r="R858" i="8" s="1"/>
  <c r="T855" i="8" a="1"/>
  <c r="T855" i="8" s="1"/>
  <c r="R852" i="8" a="1"/>
  <c r="R852" i="8" s="1"/>
  <c r="T843" i="8" a="1"/>
  <c r="T843" i="8" s="1"/>
  <c r="T829" i="8" a="1"/>
  <c r="T829" i="8" s="1"/>
  <c r="R827" i="8" a="1"/>
  <c r="R827" i="8" s="1"/>
  <c r="A827" i="8"/>
  <c r="L826" i="8"/>
  <c r="A823" i="8"/>
  <c r="K816" i="8"/>
  <c r="L816" i="8" s="1"/>
  <c r="M816" i="8"/>
  <c r="L814" i="8"/>
  <c r="R799" i="8" a="1"/>
  <c r="R799" i="8" s="1"/>
  <c r="R864" i="8" a="1"/>
  <c r="R864" i="8" s="1"/>
  <c r="R840" i="8" a="1"/>
  <c r="R840" i="8" s="1"/>
  <c r="A799" i="8"/>
  <c r="R862" i="8" a="1"/>
  <c r="R862" i="8" s="1"/>
  <c r="T762" i="8" a="1"/>
  <c r="T762" i="8" s="1"/>
  <c r="T933" i="8" a="1"/>
  <c r="T933" i="8" s="1"/>
  <c r="T927" i="8" a="1"/>
  <c r="T927" i="8" s="1"/>
  <c r="R926" i="8" a="1"/>
  <c r="R926" i="8" s="1"/>
  <c r="T917" i="8" a="1"/>
  <c r="T917" i="8" s="1"/>
  <c r="T911" i="8" a="1"/>
  <c r="T911" i="8" s="1"/>
  <c r="R910" i="8" a="1"/>
  <c r="R910" i="8" s="1"/>
  <c r="T901" i="8" a="1"/>
  <c r="T901" i="8" s="1"/>
  <c r="T895" i="8" a="1"/>
  <c r="T895" i="8" s="1"/>
  <c r="R894" i="8" a="1"/>
  <c r="R894" i="8" s="1"/>
  <c r="R886" i="8" a="1"/>
  <c r="R886" i="8" s="1"/>
  <c r="M880" i="8"/>
  <c r="A879" i="8"/>
  <c r="T877" i="8" a="1"/>
  <c r="T877" i="8" s="1"/>
  <c r="R875" i="8" a="1"/>
  <c r="R875" i="8" s="1"/>
  <c r="R872" i="8" a="1"/>
  <c r="R872" i="8" s="1"/>
  <c r="T871" i="8" a="1"/>
  <c r="T871" i="8" s="1"/>
  <c r="R868" i="8" a="1"/>
  <c r="R868" i="8" s="1"/>
  <c r="T866" i="8" a="1"/>
  <c r="T866" i="8" s="1"/>
  <c r="T852" i="8" a="1"/>
  <c r="T852" i="8" s="1"/>
  <c r="M848" i="8"/>
  <c r="T845" i="8" a="1"/>
  <c r="T845" i="8" s="1"/>
  <c r="R843" i="8" a="1"/>
  <c r="R843" i="8" s="1"/>
  <c r="A843" i="8"/>
  <c r="L842" i="8"/>
  <c r="T832" i="8" a="1"/>
  <c r="T832" i="8" s="1"/>
  <c r="R826" i="8" a="1"/>
  <c r="R826" i="8" s="1"/>
  <c r="R822" i="8" a="1"/>
  <c r="R822" i="8" s="1"/>
  <c r="T817" i="8" a="1"/>
  <c r="T817" i="8" s="1"/>
  <c r="T797" i="8" a="1"/>
  <c r="T797" i="8" s="1"/>
  <c r="R795" i="8" a="1"/>
  <c r="R795" i="8" s="1"/>
  <c r="T793" i="8" a="1"/>
  <c r="T793" i="8" s="1"/>
  <c r="R791" i="8" a="1"/>
  <c r="R791" i="8" s="1"/>
  <c r="T789" i="8" a="1"/>
  <c r="T789" i="8" s="1"/>
  <c r="R787" i="8" a="1"/>
  <c r="R787" i="8" s="1"/>
  <c r="T785" i="8" a="1"/>
  <c r="T785" i="8" s="1"/>
  <c r="R783" i="8" a="1"/>
  <c r="R783" i="8" s="1"/>
  <c r="T781" i="8" a="1"/>
  <c r="T781" i="8" s="1"/>
  <c r="T769" i="8" a="1"/>
  <c r="T769" i="8" s="1"/>
  <c r="T764" i="8" a="1"/>
  <c r="T764" i="8" s="1"/>
  <c r="T763" i="8" a="1"/>
  <c r="T763" i="8" s="1"/>
  <c r="R762" i="8" a="1"/>
  <c r="R762" i="8" s="1"/>
  <c r="T760" i="8" a="1"/>
  <c r="T760" i="8" s="1"/>
  <c r="T759" i="8" a="1"/>
  <c r="T759" i="8" s="1"/>
  <c r="A759" i="8"/>
  <c r="T757" i="8" a="1"/>
  <c r="T757" i="8" s="1"/>
  <c r="R752" i="8" a="1"/>
  <c r="R752" i="8" s="1"/>
  <c r="R749" i="8" a="1"/>
  <c r="R749" i="8" s="1"/>
  <c r="A749" i="8"/>
  <c r="T747" i="8" a="1"/>
  <c r="T747" i="8" s="1"/>
  <c r="T744" i="8" a="1"/>
  <c r="T744" i="8" s="1"/>
  <c r="T743" i="8" a="1"/>
  <c r="T743" i="8" s="1"/>
  <c r="R739" i="8" a="1"/>
  <c r="R739" i="8" s="1"/>
  <c r="K730" i="8"/>
  <c r="M730" i="8"/>
  <c r="T728" i="8" a="1"/>
  <c r="T728" i="8" s="1"/>
  <c r="T727" i="8" a="1"/>
  <c r="T727" i="8" s="1"/>
  <c r="T697" i="8" a="1"/>
  <c r="T697" i="8" s="1"/>
  <c r="R817" i="8" a="1"/>
  <c r="R817" i="8" s="1"/>
  <c r="L813" i="8"/>
  <c r="R811" i="8" a="1"/>
  <c r="R811" i="8" s="1"/>
  <c r="T808" i="8" a="1"/>
  <c r="T808" i="8" s="1"/>
  <c r="R805" i="8" a="1"/>
  <c r="R805" i="8" s="1"/>
  <c r="R801" i="8" a="1"/>
  <c r="R801" i="8" s="1"/>
  <c r="R797" i="8" a="1"/>
  <c r="R797" i="8" s="1"/>
  <c r="R793" i="8" a="1"/>
  <c r="R793" i="8" s="1"/>
  <c r="R789" i="8" a="1"/>
  <c r="R789" i="8" s="1"/>
  <c r="R785" i="8" a="1"/>
  <c r="R785" i="8" s="1"/>
  <c r="R781" i="8" a="1"/>
  <c r="R781" i="8" s="1"/>
  <c r="R776" i="8" a="1"/>
  <c r="R776" i="8" s="1"/>
  <c r="T774" i="8" a="1"/>
  <c r="T774" i="8" s="1"/>
  <c r="T772" i="8" a="1"/>
  <c r="T772" i="8" s="1"/>
  <c r="K765" i="8"/>
  <c r="L765" i="8" s="1"/>
  <c r="R757" i="8" a="1"/>
  <c r="R757" i="8" s="1"/>
  <c r="A757" i="8"/>
  <c r="R756" i="8" a="1"/>
  <c r="R756" i="8" s="1"/>
  <c r="R755" i="8" a="1"/>
  <c r="R755" i="8" s="1"/>
  <c r="A752" i="8"/>
  <c r="M749" i="8"/>
  <c r="T748" i="8" a="1"/>
  <c r="T748" i="8" s="1"/>
  <c r="R743" i="8" a="1"/>
  <c r="R743" i="8" s="1"/>
  <c r="T721" i="8" a="1"/>
  <c r="T721" i="8" s="1"/>
  <c r="L855" i="8"/>
  <c r="T853" i="8" a="1"/>
  <c r="T853" i="8" s="1"/>
  <c r="T847" i="8" a="1"/>
  <c r="T847" i="8" s="1"/>
  <c r="R846" i="8" a="1"/>
  <c r="R846" i="8" s="1"/>
  <c r="L839" i="8"/>
  <c r="T837" i="8" a="1"/>
  <c r="T837" i="8" s="1"/>
  <c r="T831" i="8" a="1"/>
  <c r="T831" i="8" s="1"/>
  <c r="R830" i="8" a="1"/>
  <c r="R830" i="8" s="1"/>
  <c r="L823" i="8"/>
  <c r="T821" i="8" a="1"/>
  <c r="T821" i="8" s="1"/>
  <c r="A817" i="8"/>
  <c r="T815" i="8" a="1"/>
  <c r="T815" i="8" s="1"/>
  <c r="R814" i="8" a="1"/>
  <c r="R814" i="8" s="1"/>
  <c r="L807" i="8"/>
  <c r="A805" i="8"/>
  <c r="A801" i="8"/>
  <c r="A797" i="8"/>
  <c r="A795" i="8"/>
  <c r="A793" i="8"/>
  <c r="A791" i="8"/>
  <c r="A789" i="8"/>
  <c r="A787" i="8"/>
  <c r="A785" i="8"/>
  <c r="A783" i="8"/>
  <c r="A781" i="8"/>
  <c r="R778" i="8" a="1"/>
  <c r="R778" i="8" s="1"/>
  <c r="T773" i="8" a="1"/>
  <c r="T773" i="8" s="1"/>
  <c r="T770" i="8" a="1"/>
  <c r="T770" i="8" s="1"/>
  <c r="R766" i="8" a="1"/>
  <c r="R766" i="8" s="1"/>
  <c r="R764" i="8" a="1"/>
  <c r="R764" i="8" s="1"/>
  <c r="A762" i="8"/>
  <c r="R760" i="8" a="1"/>
  <c r="R760" i="8" s="1"/>
  <c r="T741" i="8" a="1"/>
  <c r="T741" i="8" s="1"/>
  <c r="T739" i="8" a="1"/>
  <c r="T739" i="8" s="1"/>
  <c r="T737" i="8" a="1"/>
  <c r="T737" i="8" s="1"/>
  <c r="A737" i="8"/>
  <c r="R733" i="8" a="1"/>
  <c r="R733" i="8" s="1"/>
  <c r="A733" i="8"/>
  <c r="T716" i="8" a="1"/>
  <c r="T716" i="8" s="1"/>
  <c r="T712" i="8" a="1"/>
  <c r="T712" i="8" s="1"/>
  <c r="T838" i="8" a="1"/>
  <c r="T838" i="8" s="1"/>
  <c r="R837" i="8" a="1"/>
  <c r="R837" i="8" s="1"/>
  <c r="R831" i="8" a="1"/>
  <c r="R831" i="8" s="1"/>
  <c r="T828" i="8" a="1"/>
  <c r="T828" i="8" s="1"/>
  <c r="R824" i="8" a="1"/>
  <c r="R824" i="8" s="1"/>
  <c r="T822" i="8" a="1"/>
  <c r="T822" i="8" s="1"/>
  <c r="R821" i="8" a="1"/>
  <c r="R821" i="8" s="1"/>
  <c r="L817" i="8"/>
  <c r="R815" i="8" a="1"/>
  <c r="R815" i="8" s="1"/>
  <c r="T812" i="8" a="1"/>
  <c r="T812" i="8" s="1"/>
  <c r="A811" i="8"/>
  <c r="R808" i="8" a="1"/>
  <c r="R808" i="8" s="1"/>
  <c r="L805" i="8"/>
  <c r="L803" i="8"/>
  <c r="L801" i="8"/>
  <c r="L799" i="8"/>
  <c r="L797" i="8"/>
  <c r="L795" i="8"/>
  <c r="L793" i="8"/>
  <c r="L791" i="8"/>
  <c r="L789" i="8"/>
  <c r="L787" i="8"/>
  <c r="L785" i="8"/>
  <c r="L783" i="8"/>
  <c r="L781" i="8"/>
  <c r="R773" i="8" a="1"/>
  <c r="R773" i="8" s="1"/>
  <c r="T771" i="8" a="1"/>
  <c r="T771" i="8" s="1"/>
  <c r="T768" i="8" a="1"/>
  <c r="T768" i="8" s="1"/>
  <c r="T767" i="8" a="1"/>
  <c r="T767" i="8" s="1"/>
  <c r="T761" i="8" a="1"/>
  <c r="T761" i="8" s="1"/>
  <c r="M759" i="8"/>
  <c r="K759" i="8"/>
  <c r="L759" i="8" s="1"/>
  <c r="L754" i="8"/>
  <c r="R748" i="8" a="1"/>
  <c r="R748" i="8" s="1"/>
  <c r="M728" i="8"/>
  <c r="K728" i="8"/>
  <c r="L728" i="8" s="1"/>
  <c r="T722" i="8" a="1"/>
  <c r="T722" i="8" s="1"/>
  <c r="T701" i="8" a="1"/>
  <c r="T701" i="8" s="1"/>
  <c r="T883" i="8" a="1"/>
  <c r="T883" i="8" s="1"/>
  <c r="R882" i="8" a="1"/>
  <c r="R882" i="8" s="1"/>
  <c r="T873" i="8" a="1"/>
  <c r="T873" i="8" s="1"/>
  <c r="T867" i="8" a="1"/>
  <c r="T867" i="8" s="1"/>
  <c r="R866" i="8" a="1"/>
  <c r="R866" i="8" s="1"/>
  <c r="T857" i="8" a="1"/>
  <c r="T857" i="8" s="1"/>
  <c r="T851" i="8" a="1"/>
  <c r="T851" i="8" s="1"/>
  <c r="R850" i="8" a="1"/>
  <c r="R850" i="8" s="1"/>
  <c r="T841" i="8" a="1"/>
  <c r="T841" i="8" s="1"/>
  <c r="A837" i="8"/>
  <c r="T835" i="8" a="1"/>
  <c r="T835" i="8" s="1"/>
  <c r="R834" i="8" a="1"/>
  <c r="R834" i="8" s="1"/>
  <c r="T825" i="8" a="1"/>
  <c r="T825" i="8" s="1"/>
  <c r="A821" i="8"/>
  <c r="T819" i="8" a="1"/>
  <c r="T819" i="8" s="1"/>
  <c r="R818" i="8" a="1"/>
  <c r="R818" i="8" s="1"/>
  <c r="T809" i="8" a="1"/>
  <c r="T809" i="8" s="1"/>
  <c r="K804" i="8"/>
  <c r="L804" i="8" s="1"/>
  <c r="M804" i="8"/>
  <c r="K800" i="8"/>
  <c r="L800" i="8" s="1"/>
  <c r="M800" i="8"/>
  <c r="T796" i="8" a="1"/>
  <c r="T796" i="8" s="1"/>
  <c r="K796" i="8"/>
  <c r="L796" i="8" s="1"/>
  <c r="M796" i="8"/>
  <c r="K792" i="8"/>
  <c r="L792" i="8" s="1"/>
  <c r="M792" i="8"/>
  <c r="K788" i="8"/>
  <c r="L788" i="8" s="1"/>
  <c r="M788" i="8"/>
  <c r="K784" i="8"/>
  <c r="L784" i="8" s="1"/>
  <c r="M784" i="8"/>
  <c r="T780" i="8" a="1"/>
  <c r="T780" i="8" s="1"/>
  <c r="K780" i="8"/>
  <c r="L780" i="8" s="1"/>
  <c r="M780" i="8"/>
  <c r="T779" i="8" a="1"/>
  <c r="T779" i="8" s="1"/>
  <c r="R775" i="8" a="1"/>
  <c r="R775" i="8" s="1"/>
  <c r="M772" i="8"/>
  <c r="K772" i="8"/>
  <c r="L772" i="8" s="1"/>
  <c r="T766" i="8" a="1"/>
  <c r="T766" i="8" s="1"/>
  <c r="K762" i="8"/>
  <c r="L762" i="8" s="1"/>
  <c r="M762" i="8"/>
  <c r="A760" i="8"/>
  <c r="T754" i="8" a="1"/>
  <c r="T754" i="8" s="1"/>
  <c r="T753" i="8" a="1"/>
  <c r="T753" i="8" s="1"/>
  <c r="L750" i="8"/>
  <c r="T746" i="8" a="1"/>
  <c r="T746" i="8" s="1"/>
  <c r="T740" i="8" a="1"/>
  <c r="T740" i="8" s="1"/>
  <c r="T734" i="8" a="1"/>
  <c r="T734" i="8" s="1"/>
  <c r="A726" i="8"/>
  <c r="R726" i="8" a="1"/>
  <c r="R726" i="8" s="1"/>
  <c r="A720" i="8"/>
  <c r="R720" i="8" a="1"/>
  <c r="R720" i="8" s="1"/>
  <c r="R712" i="8" a="1"/>
  <c r="R712" i="8" s="1"/>
  <c r="A712" i="8"/>
  <c r="R779" i="8" a="1"/>
  <c r="R779" i="8" s="1"/>
  <c r="R731" i="8" a="1"/>
  <c r="R731" i="8" s="1"/>
  <c r="R718" i="8" a="1"/>
  <c r="R718" i="8" s="1"/>
  <c r="R683" i="8" a="1"/>
  <c r="R683" i="8" s="1"/>
  <c r="R857" i="8" a="1"/>
  <c r="R857" i="8" s="1"/>
  <c r="R851" i="8" a="1"/>
  <c r="R851" i="8" s="1"/>
  <c r="R844" i="8" a="1"/>
  <c r="R844" i="8" s="1"/>
  <c r="T842" i="8" a="1"/>
  <c r="T842" i="8" s="1"/>
  <c r="R841" i="8" a="1"/>
  <c r="R841" i="8" s="1"/>
  <c r="R835" i="8" a="1"/>
  <c r="R835" i="8" s="1"/>
  <c r="A831" i="8"/>
  <c r="R828" i="8" a="1"/>
  <c r="R828" i="8" s="1"/>
  <c r="T826" i="8" a="1"/>
  <c r="T826" i="8" s="1"/>
  <c r="R825" i="8" a="1"/>
  <c r="R825" i="8" s="1"/>
  <c r="R819" i="8" a="1"/>
  <c r="R819" i="8" s="1"/>
  <c r="A815" i="8"/>
  <c r="R812" i="8" a="1"/>
  <c r="R812" i="8" s="1"/>
  <c r="T810" i="8" a="1"/>
  <c r="T810" i="8" s="1"/>
  <c r="R809" i="8" a="1"/>
  <c r="R809" i="8" s="1"/>
  <c r="R806" i="8" a="1"/>
  <c r="R806" i="8" s="1"/>
  <c r="T778" i="8" a="1"/>
  <c r="T778" i="8" s="1"/>
  <c r="K777" i="8"/>
  <c r="L777" i="8" s="1"/>
  <c r="A773" i="8"/>
  <c r="R770" i="8" a="1"/>
  <c r="R770" i="8" s="1"/>
  <c r="K769" i="8"/>
  <c r="M769" i="8"/>
  <c r="M764" i="8"/>
  <c r="L760" i="8"/>
  <c r="R758" i="8" a="1"/>
  <c r="R758" i="8" s="1"/>
  <c r="A758" i="8"/>
  <c r="R753" i="8" a="1"/>
  <c r="R753" i="8" s="1"/>
  <c r="A753" i="8"/>
  <c r="A746" i="8"/>
  <c r="R746" i="8" a="1"/>
  <c r="R746" i="8" s="1"/>
  <c r="T729" i="8" a="1"/>
  <c r="T729" i="8" s="1"/>
  <c r="R724" i="8" a="1"/>
  <c r="R724" i="8" s="1"/>
  <c r="A711" i="8"/>
  <c r="T711" i="8" a="1"/>
  <c r="T711" i="8" s="1"/>
  <c r="T782" i="8" a="1"/>
  <c r="T782" i="8" s="1"/>
  <c r="T786" i="8" a="1"/>
  <c r="T786" i="8" s="1"/>
  <c r="T790" i="8" a="1"/>
  <c r="T790" i="8" s="1"/>
  <c r="T794" i="8" a="1"/>
  <c r="T794" i="8" s="1"/>
  <c r="T798" i="8" a="1"/>
  <c r="T798" i="8" s="1"/>
  <c r="T802" i="8" a="1"/>
  <c r="T802" i="8" s="1"/>
  <c r="T806" i="8" a="1"/>
  <c r="T806" i="8" s="1"/>
  <c r="T704" i="8" a="1"/>
  <c r="T704" i="8" s="1"/>
  <c r="T702" i="8" a="1"/>
  <c r="T702" i="8" s="1"/>
  <c r="T710" i="8" a="1"/>
  <c r="T710" i="8" s="1"/>
  <c r="T758" i="8" a="1"/>
  <c r="T758" i="8" s="1"/>
  <c r="T688" i="8" a="1"/>
  <c r="T688" i="8" s="1"/>
  <c r="T696" i="8" a="1"/>
  <c r="T696" i="8" s="1"/>
  <c r="T705" i="8" a="1"/>
  <c r="T705" i="8" s="1"/>
  <c r="T718" i="8" a="1"/>
  <c r="T718" i="8" s="1"/>
  <c r="T709" i="8" a="1"/>
  <c r="T709" i="8" s="1"/>
  <c r="T813" i="8" a="1"/>
  <c r="T813" i="8" s="1"/>
  <c r="T807" i="8" a="1"/>
  <c r="T807" i="8" s="1"/>
  <c r="R804" i="8" a="1"/>
  <c r="R804" i="8" s="1"/>
  <c r="R802" i="8" a="1"/>
  <c r="R802" i="8" s="1"/>
  <c r="R800" i="8" a="1"/>
  <c r="R800" i="8" s="1"/>
  <c r="R798" i="8" a="1"/>
  <c r="R798" i="8" s="1"/>
  <c r="R796" i="8" a="1"/>
  <c r="R796" i="8" s="1"/>
  <c r="R794" i="8" a="1"/>
  <c r="R794" i="8" s="1"/>
  <c r="R792" i="8" a="1"/>
  <c r="R792" i="8" s="1"/>
  <c r="R790" i="8" a="1"/>
  <c r="R790" i="8" s="1"/>
  <c r="R788" i="8" a="1"/>
  <c r="R788" i="8" s="1"/>
  <c r="R786" i="8" a="1"/>
  <c r="R786" i="8" s="1"/>
  <c r="R784" i="8" a="1"/>
  <c r="R784" i="8" s="1"/>
  <c r="R782" i="8" a="1"/>
  <c r="R782" i="8" s="1"/>
  <c r="R780" i="8" a="1"/>
  <c r="R780" i="8" s="1"/>
  <c r="A775" i="8"/>
  <c r="T775" i="8" a="1"/>
  <c r="T775" i="8" s="1"/>
  <c r="L769" i="8"/>
  <c r="K766" i="8"/>
  <c r="M766" i="8"/>
  <c r="R761" i="8" a="1"/>
  <c r="R761" i="8" s="1"/>
  <c r="A761" i="8"/>
  <c r="R759" i="8" a="1"/>
  <c r="R759" i="8" s="1"/>
  <c r="T750" i="8" a="1"/>
  <c r="T750" i="8" s="1"/>
  <c r="M746" i="8"/>
  <c r="K746" i="8"/>
  <c r="L743" i="8"/>
  <c r="T742" i="8" a="1"/>
  <c r="T742" i="8" s="1"/>
  <c r="R740" i="8" a="1"/>
  <c r="R740" i="8" s="1"/>
  <c r="A736" i="8"/>
  <c r="R736" i="8" a="1"/>
  <c r="R736" i="8" s="1"/>
  <c r="R729" i="8" a="1"/>
  <c r="R729" i="8" s="1"/>
  <c r="A729" i="8"/>
  <c r="L726" i="8"/>
  <c r="T724" i="8" a="1"/>
  <c r="T724" i="8" s="1"/>
  <c r="A724" i="8"/>
  <c r="T714" i="8" a="1"/>
  <c r="T714" i="8" s="1"/>
  <c r="R861" i="8" a="1"/>
  <c r="R861" i="8" s="1"/>
  <c r="M856" i="8"/>
  <c r="R855" i="8" a="1"/>
  <c r="R855" i="8" s="1"/>
  <c r="A851" i="8"/>
  <c r="R848" i="8" a="1"/>
  <c r="R848" i="8" s="1"/>
  <c r="R845" i="8" a="1"/>
  <c r="R845" i="8" s="1"/>
  <c r="M840" i="8"/>
  <c r="R839" i="8" a="1"/>
  <c r="R839" i="8" s="1"/>
  <c r="R832" i="8" a="1"/>
  <c r="R832" i="8" s="1"/>
  <c r="T830" i="8" a="1"/>
  <c r="T830" i="8" s="1"/>
  <c r="R829" i="8" a="1"/>
  <c r="R829" i="8" s="1"/>
  <c r="M824" i="8"/>
  <c r="R823" i="8" a="1"/>
  <c r="R823" i="8" s="1"/>
  <c r="R816" i="8" a="1"/>
  <c r="R816" i="8" s="1"/>
  <c r="T814" i="8" a="1"/>
  <c r="T814" i="8" s="1"/>
  <c r="R813" i="8" a="1"/>
  <c r="R813" i="8" s="1"/>
  <c r="M808" i="8"/>
  <c r="R807" i="8" a="1"/>
  <c r="R807" i="8" s="1"/>
  <c r="T803" i="8" a="1"/>
  <c r="T803" i="8" s="1"/>
  <c r="T799" i="8" a="1"/>
  <c r="T799" i="8" s="1"/>
  <c r="T795" i="8" a="1"/>
  <c r="T795" i="8" s="1"/>
  <c r="T791" i="8" a="1"/>
  <c r="T791" i="8" s="1"/>
  <c r="T787" i="8" a="1"/>
  <c r="T787" i="8" s="1"/>
  <c r="T783" i="8" a="1"/>
  <c r="T783" i="8" s="1"/>
  <c r="T777" i="8" a="1"/>
  <c r="T777" i="8" s="1"/>
  <c r="R772" i="8" a="1"/>
  <c r="R772" i="8" s="1"/>
  <c r="A770" i="8"/>
  <c r="L766" i="8"/>
  <c r="T755" i="8" a="1"/>
  <c r="T755" i="8" s="1"/>
  <c r="L755" i="8"/>
  <c r="T752" i="8" a="1"/>
  <c r="T752" i="8" s="1"/>
  <c r="K751" i="8"/>
  <c r="L751" i="8" s="1"/>
  <c r="M751" i="8"/>
  <c r="T749" i="8" a="1"/>
  <c r="T749" i="8" s="1"/>
  <c r="M716" i="8"/>
  <c r="K716" i="8"/>
  <c r="L716" i="8" s="1"/>
  <c r="K711" i="8"/>
  <c r="M711" i="8"/>
  <c r="T732" i="8" a="1"/>
  <c r="T732" i="8" s="1"/>
  <c r="K725" i="8"/>
  <c r="L725" i="8" s="1"/>
  <c r="M725" i="8"/>
  <c r="T713" i="8" a="1"/>
  <c r="T713" i="8" s="1"/>
  <c r="K710" i="8"/>
  <c r="M696" i="8"/>
  <c r="K696" i="8"/>
  <c r="L696" i="8" s="1"/>
  <c r="R689" i="8" a="1"/>
  <c r="R689" i="8" s="1"/>
  <c r="A689" i="8"/>
  <c r="A686" i="8"/>
  <c r="R686" i="8" a="1"/>
  <c r="R686" i="8" s="1"/>
  <c r="M670" i="8"/>
  <c r="K670" i="8"/>
  <c r="L670" i="8" s="1"/>
  <c r="R658" i="8" a="1"/>
  <c r="R658" i="8" s="1"/>
  <c r="T635" i="8" a="1"/>
  <c r="T635" i="8" s="1"/>
  <c r="R643" i="8" a="1"/>
  <c r="R643" i="8" s="1"/>
  <c r="T657" i="8" a="1"/>
  <c r="T657" i="8" s="1"/>
  <c r="T707" i="8" a="1"/>
  <c r="T707" i="8" s="1"/>
  <c r="A704" i="8"/>
  <c r="R704" i="8" a="1"/>
  <c r="R704" i="8" s="1"/>
  <c r="T692" i="8" a="1"/>
  <c r="T692" i="8" s="1"/>
  <c r="K684" i="8"/>
  <c r="L684" i="8" s="1"/>
  <c r="M684" i="8"/>
  <c r="T681" i="8" a="1"/>
  <c r="T681" i="8" s="1"/>
  <c r="K678" i="8"/>
  <c r="M678" i="8"/>
  <c r="T677" i="8" a="1"/>
  <c r="T677" i="8" s="1"/>
  <c r="T676" i="8" a="1"/>
  <c r="T676" i="8" s="1"/>
  <c r="T665" i="8" a="1"/>
  <c r="T665" i="8" s="1"/>
  <c r="T651" i="8" a="1"/>
  <c r="T651" i="8" s="1"/>
  <c r="R694" i="8" a="1"/>
  <c r="R694" i="8" s="1"/>
  <c r="R674" i="8" a="1"/>
  <c r="R674" i="8" s="1"/>
  <c r="A674" i="8"/>
  <c r="R668" i="8" a="1"/>
  <c r="R668" i="8" s="1"/>
  <c r="R665" i="8" a="1"/>
  <c r="R665" i="8" s="1"/>
  <c r="A665" i="8"/>
  <c r="R651" i="8" a="1"/>
  <c r="R651" i="8" s="1"/>
  <c r="M636" i="8"/>
  <c r="K636" i="8"/>
  <c r="L636" i="8" s="1"/>
  <c r="T615" i="8" a="1"/>
  <c r="T615" i="8" s="1"/>
  <c r="T603" i="8" a="1"/>
  <c r="T603" i="8" s="1"/>
  <c r="L776" i="8"/>
  <c r="R774" i="8" a="1"/>
  <c r="R774" i="8" s="1"/>
  <c r="R768" i="8" a="1"/>
  <c r="R768" i="8" s="1"/>
  <c r="R754" i="8" a="1"/>
  <c r="R754" i="8" s="1"/>
  <c r="R750" i="8" a="1"/>
  <c r="R750" i="8" s="1"/>
  <c r="L749" i="8"/>
  <c r="L745" i="8"/>
  <c r="A738" i="8"/>
  <c r="R738" i="8" a="1"/>
  <c r="R738" i="8" s="1"/>
  <c r="R734" i="8" a="1"/>
  <c r="R734" i="8" s="1"/>
  <c r="T731" i="8" a="1"/>
  <c r="T731" i="8" s="1"/>
  <c r="M726" i="8"/>
  <c r="K726" i="8"/>
  <c r="T725" i="8" a="1"/>
  <c r="T725" i="8" s="1"/>
  <c r="R714" i="8" a="1"/>
  <c r="R714" i="8" s="1"/>
  <c r="R708" i="8" a="1"/>
  <c r="R708" i="8" s="1"/>
  <c r="T703" i="8" a="1"/>
  <c r="T703" i="8" s="1"/>
  <c r="R701" i="8" a="1"/>
  <c r="R701" i="8" s="1"/>
  <c r="A701" i="8"/>
  <c r="K694" i="8"/>
  <c r="L694" i="8" s="1"/>
  <c r="T687" i="8" a="1"/>
  <c r="T687" i="8" s="1"/>
  <c r="T675" i="8" a="1"/>
  <c r="T675" i="8" s="1"/>
  <c r="T670" i="8" a="1"/>
  <c r="T670" i="8" s="1"/>
  <c r="T656" i="8" a="1"/>
  <c r="T656" i="8" s="1"/>
  <c r="T648" i="8" a="1"/>
  <c r="T648" i="8" s="1"/>
  <c r="T581" i="8" a="1"/>
  <c r="T581" i="8" s="1"/>
  <c r="R688" i="8" a="1"/>
  <c r="R688" i="8" s="1"/>
  <c r="T685" i="8" a="1"/>
  <c r="T685" i="8" s="1"/>
  <c r="L682" i="8"/>
  <c r="T673" i="8" a="1"/>
  <c r="T673" i="8" s="1"/>
  <c r="M667" i="8"/>
  <c r="K667" i="8"/>
  <c r="K658" i="8"/>
  <c r="M658" i="8"/>
  <c r="T653" i="8" a="1"/>
  <c r="T653" i="8" s="1"/>
  <c r="T637" i="8" a="1"/>
  <c r="T637" i="8" s="1"/>
  <c r="R650" i="8" a="1"/>
  <c r="R650" i="8" s="1"/>
  <c r="R769" i="8" a="1"/>
  <c r="R769" i="8" s="1"/>
  <c r="T730" i="8" a="1"/>
  <c r="T730" i="8" s="1"/>
  <c r="L724" i="8"/>
  <c r="R721" i="8" a="1"/>
  <c r="R721" i="8" s="1"/>
  <c r="A721" i="8"/>
  <c r="M717" i="8"/>
  <c r="K717" i="8"/>
  <c r="L717" i="8" s="1"/>
  <c r="R715" i="8" a="1"/>
  <c r="R715" i="8" s="1"/>
  <c r="L711" i="8"/>
  <c r="R710" i="8" a="1"/>
  <c r="R710" i="8" s="1"/>
  <c r="R709" i="8" a="1"/>
  <c r="R709" i="8" s="1"/>
  <c r="R700" i="8" a="1"/>
  <c r="R700" i="8" s="1"/>
  <c r="R699" i="8" a="1"/>
  <c r="R699" i="8" s="1"/>
  <c r="R698" i="8" a="1"/>
  <c r="R698" i="8" s="1"/>
  <c r="T693" i="8" a="1"/>
  <c r="T693" i="8" s="1"/>
  <c r="T691" i="8" a="1"/>
  <c r="T691" i="8" s="1"/>
  <c r="T690" i="8" a="1"/>
  <c r="T690" i="8" s="1"/>
  <c r="R684" i="8" a="1"/>
  <c r="R684" i="8" s="1"/>
  <c r="L667" i="8"/>
  <c r="M664" i="8"/>
  <c r="K664" i="8"/>
  <c r="L664" i="8" s="1"/>
  <c r="T659" i="8" a="1"/>
  <c r="T659" i="8" s="1"/>
  <c r="R656" i="8" a="1"/>
  <c r="R656" i="8" s="1"/>
  <c r="A656" i="8"/>
  <c r="R648" i="8" a="1"/>
  <c r="R648" i="8" s="1"/>
  <c r="A648" i="8"/>
  <c r="R662" i="8" a="1"/>
  <c r="R662" i="8" s="1"/>
  <c r="R679" i="8" a="1"/>
  <c r="R679" i="8" s="1"/>
  <c r="R680" i="8" a="1"/>
  <c r="R680" i="8" s="1"/>
  <c r="R735" i="8" a="1"/>
  <c r="R735" i="8" s="1"/>
  <c r="T644" i="8" a="1"/>
  <c r="T644" i="8" s="1"/>
  <c r="T667" i="8" a="1"/>
  <c r="T667" i="8" s="1"/>
  <c r="L770" i="8"/>
  <c r="T765" i="8" a="1"/>
  <c r="T765" i="8" s="1"/>
  <c r="L763" i="8"/>
  <c r="L746" i="8"/>
  <c r="A1012" i="8"/>
  <c r="A1008" i="8"/>
  <c r="A1004" i="8"/>
  <c r="A1000" i="8"/>
  <c r="A996" i="8"/>
  <c r="A992" i="8"/>
  <c r="A988" i="8"/>
  <c r="A984" i="8"/>
  <c r="A980" i="8"/>
  <c r="A976" i="8"/>
  <c r="A972" i="8"/>
  <c r="A968" i="8"/>
  <c r="A964" i="8"/>
  <c r="A960" i="8"/>
  <c r="A956" i="8"/>
  <c r="A952" i="8"/>
  <c r="A948" i="8"/>
  <c r="A944" i="8"/>
  <c r="A940" i="8"/>
  <c r="A936" i="8"/>
  <c r="A932" i="8"/>
  <c r="A928" i="8"/>
  <c r="A924" i="8"/>
  <c r="A920" i="8"/>
  <c r="A916" i="8"/>
  <c r="A912" i="8"/>
  <c r="A908" i="8"/>
  <c r="A904" i="8"/>
  <c r="A900" i="8"/>
  <c r="A896" i="8"/>
  <c r="A892" i="8"/>
  <c r="A888" i="8"/>
  <c r="A884" i="8"/>
  <c r="A880" i="8"/>
  <c r="A876" i="8"/>
  <c r="A872" i="8"/>
  <c r="A868" i="8"/>
  <c r="A864" i="8"/>
  <c r="A860" i="8"/>
  <c r="A856" i="8"/>
  <c r="A852" i="8"/>
  <c r="A848" i="8"/>
  <c r="A844" i="8"/>
  <c r="A840" i="8"/>
  <c r="A836" i="8"/>
  <c r="A832" i="8"/>
  <c r="A828" i="8"/>
  <c r="A824" i="8"/>
  <c r="A820" i="8"/>
  <c r="A816" i="8"/>
  <c r="A812" i="8"/>
  <c r="A808" i="8"/>
  <c r="A804" i="8"/>
  <c r="A800" i="8"/>
  <c r="A796" i="8"/>
  <c r="A792" i="8"/>
  <c r="A788" i="8"/>
  <c r="A784" i="8"/>
  <c r="A780" i="8"/>
  <c r="R777" i="8" a="1"/>
  <c r="R777" i="8" s="1"/>
  <c r="A769" i="8"/>
  <c r="R767" i="8" a="1"/>
  <c r="R767" i="8" s="1"/>
  <c r="R765" i="8" a="1"/>
  <c r="R765" i="8" s="1"/>
  <c r="A765" i="8"/>
  <c r="R763" i="8" a="1"/>
  <c r="R763" i="8" s="1"/>
  <c r="L756" i="8"/>
  <c r="T751" i="8" a="1"/>
  <c r="T751" i="8" s="1"/>
  <c r="R747" i="8" a="1"/>
  <c r="R747" i="8" s="1"/>
  <c r="R744" i="8" a="1"/>
  <c r="R744" i="8" s="1"/>
  <c r="T735" i="8" a="1"/>
  <c r="T735" i="8" s="1"/>
  <c r="A730" i="8"/>
  <c r="A728" i="8"/>
  <c r="R728" i="8" a="1"/>
  <c r="R728" i="8" s="1"/>
  <c r="T723" i="8" a="1"/>
  <c r="T723" i="8" s="1"/>
  <c r="T720" i="8" a="1"/>
  <c r="T720" i="8" s="1"/>
  <c r="T719" i="8" a="1"/>
  <c r="T719" i="8" s="1"/>
  <c r="T715" i="8" a="1"/>
  <c r="T715" i="8" s="1"/>
  <c r="A715" i="8"/>
  <c r="R711" i="8" a="1"/>
  <c r="R711" i="8" s="1"/>
  <c r="A709" i="8"/>
  <c r="T706" i="8" a="1"/>
  <c r="T706" i="8" s="1"/>
  <c r="K705" i="8"/>
  <c r="L705" i="8" s="1"/>
  <c r="R693" i="8" a="1"/>
  <c r="R693" i="8" s="1"/>
  <c r="A693" i="8"/>
  <c r="A684" i="8"/>
  <c r="T684" i="8" a="1"/>
  <c r="T684" i="8" s="1"/>
  <c r="M683" i="8"/>
  <c r="K683" i="8"/>
  <c r="L683" i="8" s="1"/>
  <c r="T682" i="8" a="1"/>
  <c r="T682" i="8" s="1"/>
  <c r="K681" i="8"/>
  <c r="L681" i="8" s="1"/>
  <c r="M681" i="8"/>
  <c r="T680" i="8" a="1"/>
  <c r="T680" i="8" s="1"/>
  <c r="T699" i="8" a="1"/>
  <c r="T699" i="8" s="1"/>
  <c r="R672" i="8" a="1"/>
  <c r="R672" i="8" s="1"/>
  <c r="R623" i="8" a="1"/>
  <c r="R623" i="8" s="1"/>
  <c r="T776" i="8" a="1"/>
  <c r="T776" i="8" s="1"/>
  <c r="R742" i="8" a="1"/>
  <c r="R742" i="8" s="1"/>
  <c r="R741" i="8" a="1"/>
  <c r="R741" i="8" s="1"/>
  <c r="A741" i="8"/>
  <c r="K740" i="8"/>
  <c r="L740" i="8" s="1"/>
  <c r="M740" i="8"/>
  <c r="T736" i="8" a="1"/>
  <c r="T736" i="8" s="1"/>
  <c r="T733" i="8" a="1"/>
  <c r="T733" i="8" s="1"/>
  <c r="R732" i="8" a="1"/>
  <c r="R732" i="8" s="1"/>
  <c r="R723" i="8" a="1"/>
  <c r="R723" i="8" s="1"/>
  <c r="M718" i="8"/>
  <c r="K718" i="8"/>
  <c r="L718" i="8" s="1"/>
  <c r="T717" i="8" a="1"/>
  <c r="T717" i="8" s="1"/>
  <c r="K709" i="8"/>
  <c r="L709" i="8" s="1"/>
  <c r="R702" i="8" a="1"/>
  <c r="R702" i="8" s="1"/>
  <c r="T700" i="8" a="1"/>
  <c r="T700" i="8" s="1"/>
  <c r="T695" i="8" a="1"/>
  <c r="T695" i="8" s="1"/>
  <c r="R692" i="8" a="1"/>
  <c r="R692" i="8" s="1"/>
  <c r="R691" i="8" a="1"/>
  <c r="R691" i="8" s="1"/>
  <c r="R682" i="8" a="1"/>
  <c r="R682" i="8" s="1"/>
  <c r="L651" i="8"/>
  <c r="A643" i="8"/>
  <c r="T643" i="8" a="1"/>
  <c r="T643" i="8" s="1"/>
  <c r="T669" i="8" a="1"/>
  <c r="T669" i="8" s="1"/>
  <c r="T671" i="8" a="1"/>
  <c r="T671" i="8" s="1"/>
  <c r="T686" i="8" a="1"/>
  <c r="T686" i="8" s="1"/>
  <c r="T708" i="8" a="1"/>
  <c r="T708" i="8" s="1"/>
  <c r="T630" i="8" a="1"/>
  <c r="T630" i="8" s="1"/>
  <c r="T660" i="8" a="1"/>
  <c r="T660" i="8" s="1"/>
  <c r="T666" i="8" a="1"/>
  <c r="T666" i="8" s="1"/>
  <c r="T633" i="8" a="1"/>
  <c r="T633" i="8" s="1"/>
  <c r="T641" i="8" a="1"/>
  <c r="T641" i="8" s="1"/>
  <c r="T726" i="8" a="1"/>
  <c r="T726" i="8" s="1"/>
  <c r="R722" i="8" a="1"/>
  <c r="R722" i="8" s="1"/>
  <c r="L721" i="8"/>
  <c r="R717" i="8" a="1"/>
  <c r="R717" i="8" s="1"/>
  <c r="A717" i="8"/>
  <c r="R707" i="8" a="1"/>
  <c r="R707" i="8" s="1"/>
  <c r="A698" i="8"/>
  <c r="R697" i="8" a="1"/>
  <c r="R697" i="8" s="1"/>
  <c r="A696" i="8"/>
  <c r="T689" i="8" a="1"/>
  <c r="T689" i="8" s="1"/>
  <c r="M680" i="8"/>
  <c r="K680" i="8"/>
  <c r="L680" i="8" s="1"/>
  <c r="R669" i="8" a="1"/>
  <c r="R669" i="8" s="1"/>
  <c r="L666" i="8"/>
  <c r="T664" i="8" a="1"/>
  <c r="T664" i="8" s="1"/>
  <c r="R655" i="8" a="1"/>
  <c r="R655" i="8" s="1"/>
  <c r="R647" i="8" a="1"/>
  <c r="R647" i="8" s="1"/>
  <c r="T640" i="8" a="1"/>
  <c r="T640" i="8" s="1"/>
  <c r="M634" i="8"/>
  <c r="K634" i="8"/>
  <c r="L634" i="8" s="1"/>
  <c r="R627" i="8" a="1"/>
  <c r="R627" i="8" s="1"/>
  <c r="T625" i="8" a="1"/>
  <c r="T625" i="8" s="1"/>
  <c r="M624" i="8"/>
  <c r="K624" i="8"/>
  <c r="T619" i="8" a="1"/>
  <c r="T619" i="8" s="1"/>
  <c r="A619" i="8"/>
  <c r="A616" i="8"/>
  <c r="T613" i="8" a="1"/>
  <c r="T613" i="8" s="1"/>
  <c r="L608" i="8"/>
  <c r="T597" i="8" a="1"/>
  <c r="T597" i="8" s="1"/>
  <c r="M593" i="8"/>
  <c r="K593" i="8"/>
  <c r="L593" i="8" s="1"/>
  <c r="T588" i="8" a="1"/>
  <c r="T588" i="8" s="1"/>
  <c r="T584" i="8" a="1"/>
  <c r="T584" i="8" s="1"/>
  <c r="T617" i="8" a="1"/>
  <c r="T617" i="8" s="1"/>
  <c r="T568" i="8" a="1"/>
  <c r="T568" i="8" s="1"/>
  <c r="T594" i="8" a="1"/>
  <c r="T594" i="8" s="1"/>
  <c r="T605" i="8" a="1"/>
  <c r="T605" i="8" s="1"/>
  <c r="T611" i="8" a="1"/>
  <c r="T611" i="8" s="1"/>
  <c r="A579" i="8"/>
  <c r="T579" i="8" a="1"/>
  <c r="T579" i="8" s="1"/>
  <c r="L578" i="8"/>
  <c r="R645" i="8" a="1"/>
  <c r="R645" i="8" s="1"/>
  <c r="R642" i="8" a="1"/>
  <c r="R642" i="8" s="1"/>
  <c r="A631" i="8"/>
  <c r="T631" i="8" a="1"/>
  <c r="T631" i="8" s="1"/>
  <c r="M630" i="8"/>
  <c r="T628" i="8" a="1"/>
  <c r="T628" i="8" s="1"/>
  <c r="R625" i="8" a="1"/>
  <c r="R625" i="8" s="1"/>
  <c r="A625" i="8"/>
  <c r="R620" i="8" a="1"/>
  <c r="R620" i="8" s="1"/>
  <c r="R612" i="8" a="1"/>
  <c r="R612" i="8" s="1"/>
  <c r="T607" i="8" a="1"/>
  <c r="T607" i="8" s="1"/>
  <c r="K604" i="8"/>
  <c r="L604" i="8" s="1"/>
  <c r="T601" i="8" a="1"/>
  <c r="T601" i="8" s="1"/>
  <c r="T600" i="8" a="1"/>
  <c r="T600" i="8" s="1"/>
  <c r="R597" i="8" a="1"/>
  <c r="R597" i="8" s="1"/>
  <c r="A597" i="8"/>
  <c r="R596" i="8" a="1"/>
  <c r="R596" i="8" s="1"/>
  <c r="L589" i="8"/>
  <c r="M581" i="8"/>
  <c r="K581" i="8"/>
  <c r="L581" i="8" s="1"/>
  <c r="R554" i="8" a="1"/>
  <c r="R554" i="8" s="1"/>
  <c r="T674" i="8" a="1"/>
  <c r="T674" i="8" s="1"/>
  <c r="A645" i="8"/>
  <c r="R634" i="8" a="1"/>
  <c r="R634" i="8" s="1"/>
  <c r="R626" i="8" a="1"/>
  <c r="R626" i="8" s="1"/>
  <c r="T622" i="8" a="1"/>
  <c r="T622" i="8" s="1"/>
  <c r="M616" i="8"/>
  <c r="K616" i="8"/>
  <c r="L616" i="8" s="1"/>
  <c r="M613" i="8"/>
  <c r="K613" i="8"/>
  <c r="L613" i="8" s="1"/>
  <c r="R563" i="8" a="1"/>
  <c r="R563" i="8" s="1"/>
  <c r="T661" i="8" a="1"/>
  <c r="T661" i="8" s="1"/>
  <c r="T655" i="8" a="1"/>
  <c r="T655" i="8" s="1"/>
  <c r="A655" i="8"/>
  <c r="R641" i="8" a="1"/>
  <c r="R641" i="8" s="1"/>
  <c r="T639" i="8" a="1"/>
  <c r="T639" i="8" s="1"/>
  <c r="T636" i="8" a="1"/>
  <c r="T636" i="8" s="1"/>
  <c r="L630" i="8"/>
  <c r="A627" i="8"/>
  <c r="T627" i="8" a="1"/>
  <c r="T627" i="8" s="1"/>
  <c r="R622" i="8" a="1"/>
  <c r="R622" i="8" s="1"/>
  <c r="A622" i="8"/>
  <c r="M619" i="8"/>
  <c r="K619" i="8"/>
  <c r="L619" i="8" s="1"/>
  <c r="T614" i="8" a="1"/>
  <c r="T614" i="8" s="1"/>
  <c r="R598" i="8" a="1"/>
  <c r="R598" i="8" s="1"/>
  <c r="R595" i="8" a="1"/>
  <c r="R595" i="8" s="1"/>
  <c r="R583" i="8" a="1"/>
  <c r="R583" i="8" s="1"/>
  <c r="T566" i="8" a="1"/>
  <c r="T566" i="8" s="1"/>
  <c r="T482" i="8" a="1"/>
  <c r="T482" i="8" s="1"/>
  <c r="R633" i="8" a="1"/>
  <c r="R633" i="8" s="1"/>
  <c r="A633" i="8"/>
  <c r="K631" i="8"/>
  <c r="L631" i="8" s="1"/>
  <c r="M631" i="8"/>
  <c r="R628" i="8" a="1"/>
  <c r="R628" i="8" s="1"/>
  <c r="R624" i="8" a="1"/>
  <c r="R624" i="8" s="1"/>
  <c r="T621" i="8" a="1"/>
  <c r="T621" i="8" s="1"/>
  <c r="T618" i="8" a="1"/>
  <c r="T618" i="8" s="1"/>
  <c r="R617" i="8" a="1"/>
  <c r="R617" i="8" s="1"/>
  <c r="A617" i="8"/>
  <c r="A614" i="8"/>
  <c r="R614" i="8" a="1"/>
  <c r="R614" i="8" s="1"/>
  <c r="T610" i="8" a="1"/>
  <c r="T610" i="8" s="1"/>
  <c r="T604" i="8" a="1"/>
  <c r="T604" i="8" s="1"/>
  <c r="T602" i="8" a="1"/>
  <c r="T602" i="8" s="1"/>
  <c r="T598" i="8" a="1"/>
  <c r="T598" i="8" s="1"/>
  <c r="L592" i="8"/>
  <c r="T573" i="8" a="1"/>
  <c r="T573" i="8" s="1"/>
  <c r="T745" i="8" a="1"/>
  <c r="T745" i="8" s="1"/>
  <c r="L730" i="8"/>
  <c r="R716" i="8" a="1"/>
  <c r="R716" i="8" s="1"/>
  <c r="M715" i="8"/>
  <c r="K715" i="8"/>
  <c r="L715" i="8" s="1"/>
  <c r="L714" i="8"/>
  <c r="A706" i="8"/>
  <c r="R706" i="8" a="1"/>
  <c r="R706" i="8" s="1"/>
  <c r="R703" i="8" a="1"/>
  <c r="R703" i="8" s="1"/>
  <c r="R696" i="8" a="1"/>
  <c r="R696" i="8" s="1"/>
  <c r="T694" i="8" a="1"/>
  <c r="T694" i="8" s="1"/>
  <c r="M693" i="8"/>
  <c r="R690" i="8" a="1"/>
  <c r="R690" i="8" s="1"/>
  <c r="L689" i="8"/>
  <c r="R685" i="8" a="1"/>
  <c r="R685" i="8" s="1"/>
  <c r="A685" i="8"/>
  <c r="A680" i="8"/>
  <c r="T678" i="8" a="1"/>
  <c r="T678" i="8" s="1"/>
  <c r="R677" i="8" a="1"/>
  <c r="R677" i="8" s="1"/>
  <c r="A677" i="8"/>
  <c r="L672" i="8"/>
  <c r="R670" i="8" a="1"/>
  <c r="R670" i="8" s="1"/>
  <c r="T668" i="8" a="1"/>
  <c r="T668" i="8" s="1"/>
  <c r="R666" i="8" a="1"/>
  <c r="R666" i="8" s="1"/>
  <c r="T663" i="8" a="1"/>
  <c r="T663" i="8" s="1"/>
  <c r="T662" i="8" a="1"/>
  <c r="T662" i="8" s="1"/>
  <c r="M661" i="8"/>
  <c r="K661" i="8"/>
  <c r="L661" i="8" s="1"/>
  <c r="M655" i="8"/>
  <c r="K655" i="8"/>
  <c r="L655" i="8" s="1"/>
  <c r="T654" i="8" a="1"/>
  <c r="T654" i="8" s="1"/>
  <c r="T652" i="8" a="1"/>
  <c r="T652" i="8" s="1"/>
  <c r="T650" i="8" a="1"/>
  <c r="T650" i="8" s="1"/>
  <c r="K642" i="8"/>
  <c r="L642" i="8" s="1"/>
  <c r="L637" i="8"/>
  <c r="M633" i="8"/>
  <c r="L626" i="8"/>
  <c r="T624" i="8" a="1"/>
  <c r="T624" i="8" s="1"/>
  <c r="R619" i="8" a="1"/>
  <c r="R619" i="8" s="1"/>
  <c r="R618" i="8" a="1"/>
  <c r="R618" i="8" s="1"/>
  <c r="R616" i="8" a="1"/>
  <c r="R616" i="8" s="1"/>
  <c r="A610" i="8"/>
  <c r="R610" i="8" a="1"/>
  <c r="R610" i="8" s="1"/>
  <c r="T595" i="8" a="1"/>
  <c r="T595" i="8" s="1"/>
  <c r="A595" i="8"/>
  <c r="A586" i="8"/>
  <c r="R578" i="8" a="1"/>
  <c r="R578" i="8" s="1"/>
  <c r="R586" i="8" a="1"/>
  <c r="R586" i="8" s="1"/>
  <c r="R751" i="8" a="1"/>
  <c r="R751" i="8" s="1"/>
  <c r="T572" i="8" a="1"/>
  <c r="T572" i="8" s="1"/>
  <c r="T530" i="8" a="1"/>
  <c r="T530" i="8" s="1"/>
  <c r="L686" i="8"/>
  <c r="T683" i="8" a="1"/>
  <c r="T683" i="8" s="1"/>
  <c r="A683" i="8"/>
  <c r="R681" i="8" a="1"/>
  <c r="R681" i="8" s="1"/>
  <c r="A678" i="8"/>
  <c r="R678" i="8" a="1"/>
  <c r="R678" i="8" s="1"/>
  <c r="R664" i="8" a="1"/>
  <c r="R664" i="8" s="1"/>
  <c r="R660" i="8" a="1"/>
  <c r="R660" i="8" s="1"/>
  <c r="T658" i="8" a="1"/>
  <c r="T658" i="8" s="1"/>
  <c r="R652" i="8" a="1"/>
  <c r="R652" i="8" s="1"/>
  <c r="A652" i="8"/>
  <c r="M647" i="8"/>
  <c r="K647" i="8"/>
  <c r="L647" i="8" s="1"/>
  <c r="T645" i="8" a="1"/>
  <c r="T645" i="8" s="1"/>
  <c r="R640" i="8" a="1"/>
  <c r="R640" i="8" s="1"/>
  <c r="R639" i="8" a="1"/>
  <c r="R639" i="8" s="1"/>
  <c r="T638" i="8" a="1"/>
  <c r="T638" i="8" s="1"/>
  <c r="R636" i="8" a="1"/>
  <c r="R636" i="8" s="1"/>
  <c r="T632" i="8" a="1"/>
  <c r="T632" i="8" s="1"/>
  <c r="R631" i="8" a="1"/>
  <c r="R631" i="8" s="1"/>
  <c r="R630" i="8" a="1"/>
  <c r="R630" i="8" s="1"/>
  <c r="T629" i="8" a="1"/>
  <c r="T629" i="8" s="1"/>
  <c r="A628" i="8"/>
  <c r="M627" i="8"/>
  <c r="K627" i="8"/>
  <c r="L627" i="8" s="1"/>
  <c r="T620" i="8" a="1"/>
  <c r="T620" i="8" s="1"/>
  <c r="K612" i="8"/>
  <c r="L612" i="8" s="1"/>
  <c r="M612" i="8"/>
  <c r="T609" i="8" a="1"/>
  <c r="T609" i="8" s="1"/>
  <c r="R604" i="8" a="1"/>
  <c r="R604" i="8" s="1"/>
  <c r="K603" i="8"/>
  <c r="L603" i="8" s="1"/>
  <c r="M603" i="8"/>
  <c r="R602" i="8" a="1"/>
  <c r="R602" i="8" s="1"/>
  <c r="A602" i="8"/>
  <c r="T587" i="8" a="1"/>
  <c r="T587" i="8" s="1"/>
  <c r="R570" i="8" a="1"/>
  <c r="R570" i="8" s="1"/>
  <c r="R687" i="8" a="1"/>
  <c r="R687" i="8" s="1"/>
  <c r="R515" i="8" a="1"/>
  <c r="R515" i="8" s="1"/>
  <c r="T513" i="8" a="1"/>
  <c r="T513" i="8" s="1"/>
  <c r="R771" i="8" a="1"/>
  <c r="R771" i="8" s="1"/>
  <c r="T756" i="8" a="1"/>
  <c r="T756" i="8" s="1"/>
  <c r="T738" i="8" a="1"/>
  <c r="T738" i="8" s="1"/>
  <c r="K734" i="8"/>
  <c r="L734" i="8" s="1"/>
  <c r="R730" i="8" a="1"/>
  <c r="R730" i="8" s="1"/>
  <c r="R725" i="8" a="1"/>
  <c r="R725" i="8" s="1"/>
  <c r="L713" i="8"/>
  <c r="T698" i="8" a="1"/>
  <c r="T698" i="8" s="1"/>
  <c r="L692" i="8"/>
  <c r="M685" i="8"/>
  <c r="K685" i="8"/>
  <c r="L685" i="8" s="1"/>
  <c r="A681" i="8"/>
  <c r="T679" i="8" a="1"/>
  <c r="T679" i="8" s="1"/>
  <c r="M677" i="8"/>
  <c r="K677" i="8"/>
  <c r="L677" i="8" s="1"/>
  <c r="R676" i="8" a="1"/>
  <c r="R676" i="8" s="1"/>
  <c r="R675" i="8" a="1"/>
  <c r="R675" i="8" s="1"/>
  <c r="A658" i="8"/>
  <c r="T649" i="8" a="1"/>
  <c r="T649" i="8" s="1"/>
  <c r="R646" i="8" a="1"/>
  <c r="R646" i="8" s="1"/>
  <c r="A644" i="8"/>
  <c r="R644" i="8" a="1"/>
  <c r="R644" i="8" s="1"/>
  <c r="T642" i="8" a="1"/>
  <c r="T642" i="8" s="1"/>
  <c r="R629" i="8" a="1"/>
  <c r="R629" i="8" s="1"/>
  <c r="A629" i="8"/>
  <c r="T626" i="8" a="1"/>
  <c r="T626" i="8" s="1"/>
  <c r="L624" i="8"/>
  <c r="T616" i="8" a="1"/>
  <c r="T616" i="8" s="1"/>
  <c r="T612" i="8" a="1"/>
  <c r="T612" i="8" s="1"/>
  <c r="M608" i="8"/>
  <c r="T592" i="8" a="1"/>
  <c r="T592" i="8" s="1"/>
  <c r="T590" i="8" a="1"/>
  <c r="T590" i="8" s="1"/>
  <c r="K583" i="8"/>
  <c r="L583" i="8" s="1"/>
  <c r="M583" i="8"/>
  <c r="T580" i="8" a="1"/>
  <c r="T580" i="8" s="1"/>
  <c r="R576" i="8" a="1"/>
  <c r="R576" i="8" s="1"/>
  <c r="T575" i="8" a="1"/>
  <c r="T575" i="8" s="1"/>
  <c r="R580" i="8" a="1"/>
  <c r="R580" i="8" s="1"/>
  <c r="T647" i="8" a="1"/>
  <c r="T647" i="8" s="1"/>
  <c r="T553" i="8" a="1"/>
  <c r="T553" i="8" s="1"/>
  <c r="L519" i="8"/>
  <c r="R737" i="8" a="1"/>
  <c r="R737" i="8" s="1"/>
  <c r="R719" i="8" a="1"/>
  <c r="R719" i="8" s="1"/>
  <c r="R705" i="8" a="1"/>
  <c r="R705" i="8" s="1"/>
  <c r="R671" i="8" a="1"/>
  <c r="R671" i="8" s="1"/>
  <c r="L658" i="8"/>
  <c r="R657" i="8" a="1"/>
  <c r="R657" i="8" s="1"/>
  <c r="R654" i="8" a="1"/>
  <c r="R654" i="8" s="1"/>
  <c r="A646" i="8"/>
  <c r="T634" i="8" a="1"/>
  <c r="T634" i="8" s="1"/>
  <c r="T623" i="8" a="1"/>
  <c r="T623" i="8" s="1"/>
  <c r="R606" i="8" a="1"/>
  <c r="R606" i="8" s="1"/>
  <c r="R592" i="8" a="1"/>
  <c r="R592" i="8" s="1"/>
  <c r="T589" i="8" a="1"/>
  <c r="T589" i="8" s="1"/>
  <c r="R584" i="8" a="1"/>
  <c r="R584" i="8" s="1"/>
  <c r="K582" i="8"/>
  <c r="L582" i="8" s="1"/>
  <c r="M582" i="8"/>
  <c r="R567" i="8" a="1"/>
  <c r="R567" i="8" s="1"/>
  <c r="K559" i="8"/>
  <c r="L559" i="8" s="1"/>
  <c r="T557" i="8" a="1"/>
  <c r="T557" i="8" s="1"/>
  <c r="K557" i="8"/>
  <c r="L557" i="8" s="1"/>
  <c r="K555" i="8"/>
  <c r="L555" i="8" s="1"/>
  <c r="R549" i="8" a="1"/>
  <c r="R549" i="8" s="1"/>
  <c r="A547" i="8"/>
  <c r="K546" i="8"/>
  <c r="L546" i="8" s="1"/>
  <c r="K544" i="8"/>
  <c r="R525" i="8" a="1"/>
  <c r="R525" i="8" s="1"/>
  <c r="A525" i="8"/>
  <c r="R523" i="8" a="1"/>
  <c r="R523" i="8" s="1"/>
  <c r="R520" i="8" a="1"/>
  <c r="R520" i="8" s="1"/>
  <c r="T517" i="8" a="1"/>
  <c r="T517" i="8" s="1"/>
  <c r="K513" i="8"/>
  <c r="L513" i="8" s="1"/>
  <c r="T507" i="8" a="1"/>
  <c r="T507" i="8" s="1"/>
  <c r="A506" i="8"/>
  <c r="R506" i="8" a="1"/>
  <c r="R506" i="8" s="1"/>
  <c r="R501" i="8" a="1"/>
  <c r="R501" i="8" s="1"/>
  <c r="A501" i="8"/>
  <c r="T496" i="8" a="1"/>
  <c r="T496" i="8" s="1"/>
  <c r="A496" i="8"/>
  <c r="K490" i="8"/>
  <c r="R475" i="8" a="1"/>
  <c r="R475" i="8" s="1"/>
  <c r="R603" i="8" a="1"/>
  <c r="R603" i="8" s="1"/>
  <c r="R635" i="8" a="1"/>
  <c r="R635" i="8" s="1"/>
  <c r="R667" i="8" a="1"/>
  <c r="R667" i="8" s="1"/>
  <c r="R524" i="8" a="1"/>
  <c r="R524" i="8" s="1"/>
  <c r="R543" i="8" a="1"/>
  <c r="R543" i="8" s="1"/>
  <c r="R575" i="8" a="1"/>
  <c r="R575" i="8" s="1"/>
  <c r="R607" i="8" a="1"/>
  <c r="R607" i="8" s="1"/>
  <c r="R503" i="8" a="1"/>
  <c r="R503" i="8" s="1"/>
  <c r="R547" i="8" a="1"/>
  <c r="R547" i="8" s="1"/>
  <c r="R491" i="8" a="1"/>
  <c r="R491" i="8" s="1"/>
  <c r="R504" i="8" a="1"/>
  <c r="R504" i="8" s="1"/>
  <c r="R540" i="8" a="1"/>
  <c r="R540" i="8" s="1"/>
  <c r="R542" i="8" a="1"/>
  <c r="R542" i="8" s="1"/>
  <c r="R473" i="8" a="1"/>
  <c r="R473" i="8" s="1"/>
  <c r="A475" i="8"/>
  <c r="R488" i="8" a="1"/>
  <c r="R488" i="8" s="1"/>
  <c r="R496" i="8" a="1"/>
  <c r="R496" i="8" s="1"/>
  <c r="R577" i="8" a="1"/>
  <c r="R577" i="8" s="1"/>
  <c r="T576" i="8" a="1"/>
  <c r="T576" i="8" s="1"/>
  <c r="R574" i="8" a="1"/>
  <c r="R574" i="8" s="1"/>
  <c r="T562" i="8" a="1"/>
  <c r="T562" i="8" s="1"/>
  <c r="T560" i="8" a="1"/>
  <c r="T560" i="8" s="1"/>
  <c r="T556" i="8" a="1"/>
  <c r="T556" i="8" s="1"/>
  <c r="T552" i="8" a="1"/>
  <c r="T552" i="8" s="1"/>
  <c r="T550" i="8" a="1"/>
  <c r="T550" i="8" s="1"/>
  <c r="K548" i="8"/>
  <c r="L548" i="8" s="1"/>
  <c r="M548" i="8"/>
  <c r="T547" i="8" a="1"/>
  <c r="T547" i="8" s="1"/>
  <c r="T546" i="8" a="1"/>
  <c r="T546" i="8" s="1"/>
  <c r="L544" i="8"/>
  <c r="T533" i="8" a="1"/>
  <c r="T533" i="8" s="1"/>
  <c r="R531" i="8" a="1"/>
  <c r="R531" i="8" s="1"/>
  <c r="R526" i="8" a="1"/>
  <c r="R526" i="8" s="1"/>
  <c r="K519" i="8"/>
  <c r="M519" i="8"/>
  <c r="K516" i="8"/>
  <c r="L516" i="8" s="1"/>
  <c r="M516" i="8"/>
  <c r="R500" i="8" a="1"/>
  <c r="R500" i="8" s="1"/>
  <c r="A500" i="8"/>
  <c r="K483" i="8"/>
  <c r="T481" i="8" a="1"/>
  <c r="T481" i="8" s="1"/>
  <c r="T535" i="8" a="1"/>
  <c r="T535" i="8" s="1"/>
  <c r="T505" i="8" a="1"/>
  <c r="T505" i="8" s="1"/>
  <c r="T509" i="8" a="1"/>
  <c r="T509" i="8" s="1"/>
  <c r="T465" i="8" a="1"/>
  <c r="T465" i="8" s="1"/>
  <c r="R601" i="8" a="1"/>
  <c r="R601" i="8" s="1"/>
  <c r="A601" i="8"/>
  <c r="T593" i="8" a="1"/>
  <c r="T593" i="8" s="1"/>
  <c r="T591" i="8" a="1"/>
  <c r="T591" i="8" s="1"/>
  <c r="R582" i="8" a="1"/>
  <c r="R582" i="8" s="1"/>
  <c r="T578" i="8" a="1"/>
  <c r="T578" i="8" s="1"/>
  <c r="K572" i="8"/>
  <c r="L572" i="8" s="1"/>
  <c r="T569" i="8" a="1"/>
  <c r="T569" i="8" s="1"/>
  <c r="R566" i="8" a="1"/>
  <c r="R566" i="8" s="1"/>
  <c r="R559" i="8" a="1"/>
  <c r="R559" i="8" s="1"/>
  <c r="R555" i="8" a="1"/>
  <c r="R555" i="8" s="1"/>
  <c r="A552" i="8"/>
  <c r="A550" i="8"/>
  <c r="T542" i="8" a="1"/>
  <c r="T542" i="8" s="1"/>
  <c r="T527" i="8" a="1"/>
  <c r="T527" i="8" s="1"/>
  <c r="A523" i="8"/>
  <c r="T523" i="8" a="1"/>
  <c r="T523" i="8" s="1"/>
  <c r="L522" i="8"/>
  <c r="K508" i="8"/>
  <c r="L508" i="8" s="1"/>
  <c r="M508" i="8"/>
  <c r="T499" i="8" a="1"/>
  <c r="T499" i="8" s="1"/>
  <c r="A495" i="8"/>
  <c r="T495" i="8" a="1"/>
  <c r="T495" i="8" s="1"/>
  <c r="R494" i="8" a="1"/>
  <c r="R494" i="8" s="1"/>
  <c r="A481" i="8"/>
  <c r="R481" i="8" a="1"/>
  <c r="R481" i="8" s="1"/>
  <c r="R477" i="8" a="1"/>
  <c r="R477" i="8" s="1"/>
  <c r="T586" i="8" a="1"/>
  <c r="T586" i="8" s="1"/>
  <c r="R585" i="8" a="1"/>
  <c r="R585" i="8" s="1"/>
  <c r="R579" i="8" a="1"/>
  <c r="R579" i="8" s="1"/>
  <c r="A577" i="8"/>
  <c r="A576" i="8"/>
  <c r="R569" i="8" a="1"/>
  <c r="R569" i="8" s="1"/>
  <c r="A569" i="8"/>
  <c r="R564" i="8" a="1"/>
  <c r="R564" i="8" s="1"/>
  <c r="T563" i="8" a="1"/>
  <c r="T563" i="8" s="1"/>
  <c r="R553" i="8" a="1"/>
  <c r="R553" i="8" s="1"/>
  <c r="R546" i="8" a="1"/>
  <c r="R546" i="8" s="1"/>
  <c r="T543" i="8" a="1"/>
  <c r="T543" i="8" s="1"/>
  <c r="L538" i="8"/>
  <c r="K535" i="8"/>
  <c r="L535" i="8" s="1"/>
  <c r="M535" i="8"/>
  <c r="T532" i="8" a="1"/>
  <c r="T532" i="8" s="1"/>
  <c r="T531" i="8" a="1"/>
  <c r="T531" i="8" s="1"/>
  <c r="R530" i="8" a="1"/>
  <c r="R530" i="8" s="1"/>
  <c r="T528" i="8" a="1"/>
  <c r="T528" i="8" s="1"/>
  <c r="T524" i="8" a="1"/>
  <c r="T524" i="8" s="1"/>
  <c r="R518" i="8" a="1"/>
  <c r="R518" i="8" s="1"/>
  <c r="L510" i="8"/>
  <c r="R509" i="8" a="1"/>
  <c r="R509" i="8" s="1"/>
  <c r="A509" i="8"/>
  <c r="R505" i="8" a="1"/>
  <c r="R505" i="8" s="1"/>
  <c r="A505" i="8"/>
  <c r="A494" i="8"/>
  <c r="T565" i="8" a="1"/>
  <c r="T565" i="8" s="1"/>
  <c r="R562" i="8" a="1"/>
  <c r="R562" i="8" s="1"/>
  <c r="R560" i="8" a="1"/>
  <c r="R560" i="8" s="1"/>
  <c r="R556" i="8" a="1"/>
  <c r="R556" i="8" s="1"/>
  <c r="A556" i="8"/>
  <c r="T551" i="8" a="1"/>
  <c r="T551" i="8" s="1"/>
  <c r="K550" i="8"/>
  <c r="L550" i="8" s="1"/>
  <c r="M550" i="8"/>
  <c r="R548" i="8" a="1"/>
  <c r="R548" i="8" s="1"/>
  <c r="T545" i="8" a="1"/>
  <c r="T545" i="8" s="1"/>
  <c r="R544" i="8" a="1"/>
  <c r="R544" i="8" s="1"/>
  <c r="A541" i="8"/>
  <c r="T541" i="8" a="1"/>
  <c r="T541" i="8" s="1"/>
  <c r="T538" i="8" a="1"/>
  <c r="T538" i="8" s="1"/>
  <c r="T537" i="8" a="1"/>
  <c r="T537" i="8" s="1"/>
  <c r="T534" i="8" a="1"/>
  <c r="T534" i="8" s="1"/>
  <c r="T522" i="8" a="1"/>
  <c r="T522" i="8" s="1"/>
  <c r="T521" i="8" a="1"/>
  <c r="T521" i="8" s="1"/>
  <c r="R519" i="8" a="1"/>
  <c r="R519" i="8" s="1"/>
  <c r="M518" i="8"/>
  <c r="R512" i="8" a="1"/>
  <c r="R512" i="8" s="1"/>
  <c r="A512" i="8"/>
  <c r="T432" i="8" a="1"/>
  <c r="T432" i="8" s="1"/>
  <c r="R615" i="8" a="1"/>
  <c r="R615" i="8" s="1"/>
  <c r="R613" i="8" a="1"/>
  <c r="R613" i="8" s="1"/>
  <c r="R611" i="8" a="1"/>
  <c r="R611" i="8" s="1"/>
  <c r="R608" i="8" a="1"/>
  <c r="R608" i="8" s="1"/>
  <c r="L601" i="8"/>
  <c r="A591" i="8"/>
  <c r="R590" i="8" a="1"/>
  <c r="R590" i="8" s="1"/>
  <c r="T582" i="8" a="1"/>
  <c r="T582" i="8" s="1"/>
  <c r="R581" i="8" a="1"/>
  <c r="R581" i="8" s="1"/>
  <c r="A580" i="8"/>
  <c r="T577" i="8" a="1"/>
  <c r="T577" i="8" s="1"/>
  <c r="A575" i="8"/>
  <c r="R572" i="8" a="1"/>
  <c r="R572" i="8" s="1"/>
  <c r="T571" i="8" a="1"/>
  <c r="T571" i="8" s="1"/>
  <c r="T570" i="8" a="1"/>
  <c r="T570" i="8" s="1"/>
  <c r="A564" i="8"/>
  <c r="A563" i="8"/>
  <c r="T559" i="8" a="1"/>
  <c r="T559" i="8" s="1"/>
  <c r="T558" i="8" a="1"/>
  <c r="T558" i="8" s="1"/>
  <c r="T554" i="8" a="1"/>
  <c r="T554" i="8" s="1"/>
  <c r="T549" i="8" a="1"/>
  <c r="T549" i="8" s="1"/>
  <c r="L539" i="8"/>
  <c r="R538" i="8" a="1"/>
  <c r="R538" i="8" s="1"/>
  <c r="R537" i="8" a="1"/>
  <c r="R537" i="8" s="1"/>
  <c r="A537" i="8"/>
  <c r="T536" i="8" a="1"/>
  <c r="T536" i="8" s="1"/>
  <c r="R535" i="8" a="1"/>
  <c r="R535" i="8" s="1"/>
  <c r="R534" i="8" a="1"/>
  <c r="R534" i="8" s="1"/>
  <c r="A534" i="8"/>
  <c r="L533" i="8"/>
  <c r="A531" i="8"/>
  <c r="A530" i="8"/>
  <c r="R528" i="8" a="1"/>
  <c r="R528" i="8" s="1"/>
  <c r="K523" i="8"/>
  <c r="L523" i="8" s="1"/>
  <c r="M523" i="8"/>
  <c r="R522" i="8" a="1"/>
  <c r="R522" i="8" s="1"/>
  <c r="R521" i="8" a="1"/>
  <c r="R521" i="8" s="1"/>
  <c r="A521" i="8"/>
  <c r="T520" i="8" a="1"/>
  <c r="T520" i="8" s="1"/>
  <c r="R516" i="8" a="1"/>
  <c r="R516" i="8" s="1"/>
  <c r="K511" i="8"/>
  <c r="L511" i="8" s="1"/>
  <c r="M511" i="8"/>
  <c r="R510" i="8" a="1"/>
  <c r="R510" i="8" s="1"/>
  <c r="R508" i="8" a="1"/>
  <c r="R508" i="8" s="1"/>
  <c r="T504" i="8" a="1"/>
  <c r="T504" i="8" s="1"/>
  <c r="T502" i="8" a="1"/>
  <c r="T502" i="8" s="1"/>
  <c r="T492" i="8" a="1"/>
  <c r="T492" i="8" s="1"/>
  <c r="A479" i="8"/>
  <c r="R479" i="8" a="1"/>
  <c r="R479" i="8" s="1"/>
  <c r="R745" i="8" a="1"/>
  <c r="R745" i="8" s="1"/>
  <c r="L742" i="8"/>
  <c r="R727" i="8" a="1"/>
  <c r="R727" i="8" s="1"/>
  <c r="R713" i="8" a="1"/>
  <c r="R713" i="8" s="1"/>
  <c r="L710" i="8"/>
  <c r="R695" i="8" a="1"/>
  <c r="R695" i="8" s="1"/>
  <c r="L678" i="8"/>
  <c r="A676" i="8"/>
  <c r="L674" i="8"/>
  <c r="R673" i="8" a="1"/>
  <c r="R673" i="8" s="1"/>
  <c r="R663" i="8" a="1"/>
  <c r="R663" i="8" s="1"/>
  <c r="R661" i="8" a="1"/>
  <c r="R661" i="8" s="1"/>
  <c r="A661" i="8"/>
  <c r="R659" i="8" a="1"/>
  <c r="R659" i="8" s="1"/>
  <c r="L638" i="8"/>
  <c r="R637" i="8" a="1"/>
  <c r="R637" i="8" s="1"/>
  <c r="L629" i="8"/>
  <c r="K625" i="8"/>
  <c r="L625" i="8" s="1"/>
  <c r="L614" i="8"/>
  <c r="A613" i="8"/>
  <c r="A612" i="8"/>
  <c r="L610" i="8"/>
  <c r="R609" i="8" a="1"/>
  <c r="R609" i="8" s="1"/>
  <c r="T606" i="8" a="1"/>
  <c r="T606" i="8" s="1"/>
  <c r="R605" i="8" a="1"/>
  <c r="R605" i="8" s="1"/>
  <c r="R600" i="8" a="1"/>
  <c r="R600" i="8" s="1"/>
  <c r="T599" i="8" a="1"/>
  <c r="T599" i="8" s="1"/>
  <c r="L598" i="8"/>
  <c r="T596" i="8" a="1"/>
  <c r="T596" i="8" s="1"/>
  <c r="K595" i="8"/>
  <c r="L595" i="8" s="1"/>
  <c r="R594" i="8" a="1"/>
  <c r="R594" i="8" s="1"/>
  <c r="A590" i="8"/>
  <c r="R587" i="8" a="1"/>
  <c r="R587" i="8" s="1"/>
  <c r="T585" i="8" a="1"/>
  <c r="T585" i="8" s="1"/>
  <c r="T583" i="8" a="1"/>
  <c r="T583" i="8" s="1"/>
  <c r="A582" i="8"/>
  <c r="A581" i="8"/>
  <c r="M580" i="8"/>
  <c r="M574" i="8"/>
  <c r="L569" i="8"/>
  <c r="K565" i="8"/>
  <c r="L565" i="8" s="1"/>
  <c r="A562" i="8"/>
  <c r="R558" i="8" a="1"/>
  <c r="R558" i="8" s="1"/>
  <c r="A558" i="8"/>
  <c r="A554" i="8"/>
  <c r="R550" i="8" a="1"/>
  <c r="R550" i="8" s="1"/>
  <c r="T548" i="8" a="1"/>
  <c r="T548" i="8" s="1"/>
  <c r="T544" i="8" a="1"/>
  <c r="T544" i="8" s="1"/>
  <c r="T540" i="8" a="1"/>
  <c r="T540" i="8" s="1"/>
  <c r="T539" i="8" a="1"/>
  <c r="T539" i="8" s="1"/>
  <c r="K537" i="8"/>
  <c r="L537" i="8" s="1"/>
  <c r="M537" i="8"/>
  <c r="R532" i="8" a="1"/>
  <c r="R532" i="8" s="1"/>
  <c r="A532" i="8"/>
  <c r="L531" i="8"/>
  <c r="T529" i="8" a="1"/>
  <c r="T529" i="8" s="1"/>
  <c r="L529" i="8"/>
  <c r="K526" i="8"/>
  <c r="L526" i="8" s="1"/>
  <c r="M526" i="8"/>
  <c r="A524" i="8"/>
  <c r="M521" i="8"/>
  <c r="A519" i="8"/>
  <c r="T519" i="8" a="1"/>
  <c r="T519" i="8" s="1"/>
  <c r="T516" i="8" a="1"/>
  <c r="T516" i="8" s="1"/>
  <c r="R502" i="8" a="1"/>
  <c r="R502" i="8" s="1"/>
  <c r="T497" i="8" a="1"/>
  <c r="T497" i="8" s="1"/>
  <c r="T490" i="8" a="1"/>
  <c r="T490" i="8" s="1"/>
  <c r="T487" i="8" a="1"/>
  <c r="T487" i="8" s="1"/>
  <c r="T672" i="8" a="1"/>
  <c r="T672" i="8" s="1"/>
  <c r="R649" i="8" a="1"/>
  <c r="R649" i="8" s="1"/>
  <c r="T646" i="8" a="1"/>
  <c r="T646" i="8" s="1"/>
  <c r="R638" i="8" a="1"/>
  <c r="R638" i="8" s="1"/>
  <c r="R632" i="8" a="1"/>
  <c r="R632" i="8" s="1"/>
  <c r="T608" i="8" a="1"/>
  <c r="T608" i="8" s="1"/>
  <c r="R599" i="8" a="1"/>
  <c r="R599" i="8" s="1"/>
  <c r="L597" i="8"/>
  <c r="R591" i="8" a="1"/>
  <c r="R591" i="8" s="1"/>
  <c r="R588" i="8" a="1"/>
  <c r="R588" i="8" s="1"/>
  <c r="T574" i="8" a="1"/>
  <c r="T574" i="8" s="1"/>
  <c r="R573" i="8" a="1"/>
  <c r="R573" i="8" s="1"/>
  <c r="R568" i="8" a="1"/>
  <c r="R568" i="8" s="1"/>
  <c r="T567" i="8" a="1"/>
  <c r="T567" i="8" s="1"/>
  <c r="L566" i="8"/>
  <c r="T564" i="8" a="1"/>
  <c r="T564" i="8" s="1"/>
  <c r="T561" i="8" a="1"/>
  <c r="T561" i="8" s="1"/>
  <c r="A560" i="8"/>
  <c r="T555" i="8" a="1"/>
  <c r="T555" i="8" s="1"/>
  <c r="K554" i="8"/>
  <c r="L554" i="8" s="1"/>
  <c r="M554" i="8"/>
  <c r="R552" i="8" a="1"/>
  <c r="R552" i="8" s="1"/>
  <c r="R551" i="8" a="1"/>
  <c r="R551" i="8" s="1"/>
  <c r="R545" i="8" a="1"/>
  <c r="R545" i="8" s="1"/>
  <c r="R536" i="8" a="1"/>
  <c r="R536" i="8" s="1"/>
  <c r="L534" i="8"/>
  <c r="T514" i="8" a="1"/>
  <c r="T514" i="8" s="1"/>
  <c r="A514" i="8"/>
  <c r="R511" i="8" a="1"/>
  <c r="R511" i="8" s="1"/>
  <c r="T508" i="8" a="1"/>
  <c r="T508" i="8" s="1"/>
  <c r="T501" i="8" a="1"/>
  <c r="T501" i="8" s="1"/>
  <c r="R497" i="8" a="1"/>
  <c r="R497" i="8" s="1"/>
  <c r="A497" i="8"/>
  <c r="R489" i="8" a="1"/>
  <c r="R489" i="8" s="1"/>
  <c r="T476" i="8" a="1"/>
  <c r="T476" i="8" s="1"/>
  <c r="T500" i="8" a="1"/>
  <c r="T500" i="8" s="1"/>
  <c r="A493" i="8"/>
  <c r="T493" i="8" a="1"/>
  <c r="T493" i="8" s="1"/>
  <c r="A484" i="8"/>
  <c r="T484" i="8" a="1"/>
  <c r="T484" i="8" s="1"/>
  <c r="T479" i="8" a="1"/>
  <c r="T479" i="8" s="1"/>
  <c r="T475" i="8" a="1"/>
  <c r="T475" i="8" s="1"/>
  <c r="R470" i="8" a="1"/>
  <c r="R470" i="8" s="1"/>
  <c r="M466" i="8"/>
  <c r="R462" i="8" a="1"/>
  <c r="R462" i="8" s="1"/>
  <c r="A462" i="8"/>
  <c r="T445" i="8" a="1"/>
  <c r="T445" i="8" s="1"/>
  <c r="K441" i="8"/>
  <c r="L441" i="8" s="1"/>
  <c r="A464" i="8"/>
  <c r="T464" i="8" a="1"/>
  <c r="T464" i="8" s="1"/>
  <c r="T458" i="8" a="1"/>
  <c r="T458" i="8" s="1"/>
  <c r="T455" i="8" a="1"/>
  <c r="T455" i="8" s="1"/>
  <c r="R453" i="8" a="1"/>
  <c r="R453" i="8" s="1"/>
  <c r="A453" i="8"/>
  <c r="R449" i="8" a="1"/>
  <c r="R449" i="8" s="1"/>
  <c r="A445" i="8"/>
  <c r="R445" i="8" a="1"/>
  <c r="R445" i="8" s="1"/>
  <c r="T444" i="8" a="1"/>
  <c r="T444" i="8" s="1"/>
  <c r="R443" i="8" a="1"/>
  <c r="R443" i="8" s="1"/>
  <c r="A443" i="8"/>
  <c r="M439" i="8"/>
  <c r="K439" i="8"/>
  <c r="L439" i="8" s="1"/>
  <c r="K430" i="8"/>
  <c r="M430" i="8"/>
  <c r="T477" i="8" a="1"/>
  <c r="T477" i="8" s="1"/>
  <c r="T473" i="8" a="1"/>
  <c r="T473" i="8" s="1"/>
  <c r="L467" i="8"/>
  <c r="T459" i="8" a="1"/>
  <c r="T459" i="8" s="1"/>
  <c r="R455" i="8" a="1"/>
  <c r="R455" i="8" s="1"/>
  <c r="A455" i="8"/>
  <c r="M448" i="8"/>
  <c r="K448" i="8"/>
  <c r="L448" i="8" s="1"/>
  <c r="L445" i="8"/>
  <c r="T440" i="8" a="1"/>
  <c r="T440" i="8" s="1"/>
  <c r="T438" i="8" a="1"/>
  <c r="T438" i="8" s="1"/>
  <c r="R435" i="8" a="1"/>
  <c r="R435" i="8" s="1"/>
  <c r="M433" i="8"/>
  <c r="K433" i="8"/>
  <c r="L430" i="8"/>
  <c r="T401" i="8" a="1"/>
  <c r="T401" i="8" s="1"/>
  <c r="R541" i="8" a="1"/>
  <c r="R541" i="8" s="1"/>
  <c r="T525" i="8" a="1"/>
  <c r="T525" i="8" s="1"/>
  <c r="T518" i="8" a="1"/>
  <c r="T518" i="8" s="1"/>
  <c r="L518" i="8"/>
  <c r="R517" i="8" a="1"/>
  <c r="R517" i="8" s="1"/>
  <c r="R514" i="8" a="1"/>
  <c r="R514" i="8" s="1"/>
  <c r="T512" i="8" a="1"/>
  <c r="T512" i="8" s="1"/>
  <c r="T510" i="8" a="1"/>
  <c r="T510" i="8" s="1"/>
  <c r="T503" i="8" a="1"/>
  <c r="T503" i="8" s="1"/>
  <c r="T491" i="8" a="1"/>
  <c r="T491" i="8" s="1"/>
  <c r="L490" i="8"/>
  <c r="T489" i="8" a="1"/>
  <c r="T489" i="8" s="1"/>
  <c r="R487" i="8" a="1"/>
  <c r="R487" i="8" s="1"/>
  <c r="A487" i="8"/>
  <c r="K484" i="8"/>
  <c r="L484" i="8" s="1"/>
  <c r="M484" i="8"/>
  <c r="T483" i="8" a="1"/>
  <c r="T483" i="8" s="1"/>
  <c r="L483" i="8"/>
  <c r="T480" i="8" a="1"/>
  <c r="T480" i="8" s="1"/>
  <c r="K476" i="8"/>
  <c r="L476" i="8" s="1"/>
  <c r="A476" i="8"/>
  <c r="A473" i="8"/>
  <c r="A468" i="8"/>
  <c r="T468" i="8" a="1"/>
  <c r="T468" i="8" s="1"/>
  <c r="K467" i="8"/>
  <c r="M467" i="8"/>
  <c r="T466" i="8" a="1"/>
  <c r="T466" i="8" s="1"/>
  <c r="T463" i="8" a="1"/>
  <c r="T463" i="8" s="1"/>
  <c r="R461" i="8" a="1"/>
  <c r="R461" i="8" s="1"/>
  <c r="A461" i="8"/>
  <c r="K460" i="8"/>
  <c r="M460" i="8"/>
  <c r="R458" i="8" a="1"/>
  <c r="R458" i="8" s="1"/>
  <c r="A458" i="8"/>
  <c r="T449" i="8" a="1"/>
  <c r="T449" i="8" s="1"/>
  <c r="K445" i="8"/>
  <c r="M445" i="8"/>
  <c r="L443" i="8"/>
  <c r="T442" i="8" a="1"/>
  <c r="T442" i="8" s="1"/>
  <c r="A435" i="8"/>
  <c r="M429" i="8"/>
  <c r="K429" i="8"/>
  <c r="L429" i="8" s="1"/>
  <c r="L500" i="8"/>
  <c r="T498" i="8" a="1"/>
  <c r="T498" i="8" s="1"/>
  <c r="L498" i="8"/>
  <c r="R483" i="8" a="1"/>
  <c r="R483" i="8" s="1"/>
  <c r="T478" i="8" a="1"/>
  <c r="T478" i="8" s="1"/>
  <c r="M477" i="8"/>
  <c r="L475" i="8"/>
  <c r="K473" i="8"/>
  <c r="M471" i="8"/>
  <c r="K471" i="8"/>
  <c r="L471" i="8" s="1"/>
  <c r="A463" i="8"/>
  <c r="L460" i="8"/>
  <c r="R459" i="8" a="1"/>
  <c r="R459" i="8" s="1"/>
  <c r="R565" i="8" a="1"/>
  <c r="R565" i="8" s="1"/>
  <c r="L562" i="8"/>
  <c r="R533" i="8" a="1"/>
  <c r="R533" i="8" s="1"/>
  <c r="L530" i="8"/>
  <c r="R529" i="8" a="1"/>
  <c r="R529" i="8" s="1"/>
  <c r="L521" i="8"/>
  <c r="T511" i="8" a="1"/>
  <c r="T511" i="8" s="1"/>
  <c r="K495" i="8"/>
  <c r="L495" i="8" s="1"/>
  <c r="M495" i="8"/>
  <c r="T494" i="8" a="1"/>
  <c r="T494" i="8" s="1"/>
  <c r="R490" i="8" a="1"/>
  <c r="R490" i="8" s="1"/>
  <c r="T485" i="8" a="1"/>
  <c r="T485" i="8" s="1"/>
  <c r="R482" i="8" a="1"/>
  <c r="R482" i="8" s="1"/>
  <c r="A482" i="8"/>
  <c r="K481" i="8"/>
  <c r="L481" i="8" s="1"/>
  <c r="M481" i="8"/>
  <c r="R478" i="8" a="1"/>
  <c r="R478" i="8" s="1"/>
  <c r="A478" i="8"/>
  <c r="A474" i="8"/>
  <c r="T474" i="8" a="1"/>
  <c r="T474" i="8" s="1"/>
  <c r="L473" i="8"/>
  <c r="T470" i="8" a="1"/>
  <c r="T470" i="8" s="1"/>
  <c r="T469" i="8" a="1"/>
  <c r="T469" i="8" s="1"/>
  <c r="M468" i="8"/>
  <c r="T454" i="8" a="1"/>
  <c r="T454" i="8" s="1"/>
  <c r="A454" i="8"/>
  <c r="A452" i="8"/>
  <c r="T452" i="8" a="1"/>
  <c r="T452" i="8" s="1"/>
  <c r="R448" i="8" a="1"/>
  <c r="R448" i="8" s="1"/>
  <c r="R439" i="8" a="1"/>
  <c r="R439" i="8" s="1"/>
  <c r="T437" i="8" a="1"/>
  <c r="T437" i="8" s="1"/>
  <c r="R434" i="8" a="1"/>
  <c r="R434" i="8" s="1"/>
  <c r="A434" i="8"/>
  <c r="T431" i="8" a="1"/>
  <c r="T431" i="8" s="1"/>
  <c r="T443" i="8" a="1"/>
  <c r="T443" i="8" s="1"/>
  <c r="T422" i="8" a="1"/>
  <c r="T422" i="8" s="1"/>
  <c r="T423" i="8" a="1"/>
  <c r="T423" i="8" s="1"/>
  <c r="T428" i="8" a="1"/>
  <c r="T428" i="8" s="1"/>
  <c r="T450" i="8" a="1"/>
  <c r="T450" i="8" s="1"/>
  <c r="T451" i="8" a="1"/>
  <c r="T451" i="8" s="1"/>
  <c r="T439" i="8" a="1"/>
  <c r="T439" i="8" s="1"/>
  <c r="R593" i="8" a="1"/>
  <c r="R593" i="8" s="1"/>
  <c r="R561" i="8" a="1"/>
  <c r="R561" i="8" s="1"/>
  <c r="R498" i="8" a="1"/>
  <c r="R498" i="8" s="1"/>
  <c r="M482" i="8"/>
  <c r="R480" i="8" a="1"/>
  <c r="R480" i="8" s="1"/>
  <c r="T472" i="8" a="1"/>
  <c r="T472" i="8" s="1"/>
  <c r="R471" i="8" a="1"/>
  <c r="R471" i="8" s="1"/>
  <c r="A469" i="8"/>
  <c r="R469" i="8" a="1"/>
  <c r="R469" i="8" s="1"/>
  <c r="R467" i="8" a="1"/>
  <c r="R467" i="8" s="1"/>
  <c r="R460" i="8" a="1"/>
  <c r="R460" i="8" s="1"/>
  <c r="R451" i="8" a="1"/>
  <c r="R451" i="8" s="1"/>
  <c r="A437" i="8"/>
  <c r="R437" i="8" a="1"/>
  <c r="R437" i="8" s="1"/>
  <c r="R433" i="8" a="1"/>
  <c r="R433" i="8" s="1"/>
  <c r="R464" i="8" a="1"/>
  <c r="R464" i="8" s="1"/>
  <c r="R472" i="8" a="1"/>
  <c r="R472" i="8" s="1"/>
  <c r="R499" i="8" a="1"/>
  <c r="R499" i="8" s="1"/>
  <c r="R441" i="8" a="1"/>
  <c r="R441" i="8" s="1"/>
  <c r="R444" i="8" a="1"/>
  <c r="R444" i="8" s="1"/>
  <c r="R465" i="8" a="1"/>
  <c r="R465" i="8" s="1"/>
  <c r="R492" i="8" a="1"/>
  <c r="R492" i="8" s="1"/>
  <c r="R507" i="8" a="1"/>
  <c r="R507" i="8" s="1"/>
  <c r="R429" i="8" a="1"/>
  <c r="R429" i="8" s="1"/>
  <c r="R427" i="8" a="1"/>
  <c r="R427" i="8" s="1"/>
  <c r="R431" i="8" a="1"/>
  <c r="R431" i="8" s="1"/>
  <c r="R452" i="8" a="1"/>
  <c r="R452" i="8" s="1"/>
  <c r="R495" i="8" a="1"/>
  <c r="R495" i="8" s="1"/>
  <c r="R527" i="8" a="1"/>
  <c r="R527" i="8" s="1"/>
  <c r="A431" i="8"/>
  <c r="R653" i="8" a="1"/>
  <c r="R653" i="8" s="1"/>
  <c r="R621" i="8" a="1"/>
  <c r="R621" i="8" s="1"/>
  <c r="R589" i="8" a="1"/>
  <c r="R589" i="8" s="1"/>
  <c r="R571" i="8" a="1"/>
  <c r="R571" i="8" s="1"/>
  <c r="A565" i="8"/>
  <c r="R557" i="8" a="1"/>
  <c r="R557" i="8" s="1"/>
  <c r="R539" i="8" a="1"/>
  <c r="R539" i="8" s="1"/>
  <c r="A533" i="8"/>
  <c r="A529" i="8"/>
  <c r="T526" i="8" a="1"/>
  <c r="T526" i="8" s="1"/>
  <c r="T515" i="8" a="1"/>
  <c r="T515" i="8" s="1"/>
  <c r="T506" i="8" a="1"/>
  <c r="T506" i="8" s="1"/>
  <c r="A504" i="8"/>
  <c r="K489" i="8"/>
  <c r="L489" i="8" s="1"/>
  <c r="M489" i="8"/>
  <c r="R476" i="8" a="1"/>
  <c r="R476" i="8" s="1"/>
  <c r="M474" i="8"/>
  <c r="T462" i="8" a="1"/>
  <c r="T462" i="8" s="1"/>
  <c r="K459" i="8"/>
  <c r="L459" i="8" s="1"/>
  <c r="A457" i="8"/>
  <c r="R457" i="8" a="1"/>
  <c r="R457" i="8" s="1"/>
  <c r="T446" i="8" a="1"/>
  <c r="T446" i="8" s="1"/>
  <c r="A446" i="8"/>
  <c r="T398" i="8" a="1"/>
  <c r="T398" i="8" s="1"/>
  <c r="R513" i="8" a="1"/>
  <c r="R513" i="8" s="1"/>
  <c r="T486" i="8" a="1"/>
  <c r="T486" i="8" s="1"/>
  <c r="R485" i="8" a="1"/>
  <c r="R485" i="8" s="1"/>
  <c r="R484" i="8" a="1"/>
  <c r="R484" i="8" s="1"/>
  <c r="T471" i="8" a="1"/>
  <c r="T471" i="8" s="1"/>
  <c r="R466" i="8" a="1"/>
  <c r="R466" i="8" s="1"/>
  <c r="R463" i="8" a="1"/>
  <c r="R463" i="8" s="1"/>
  <c r="L462" i="8"/>
  <c r="T457" i="8" a="1"/>
  <c r="T457" i="8" s="1"/>
  <c r="L455" i="8"/>
  <c r="T453" i="8" a="1"/>
  <c r="T453" i="8" s="1"/>
  <c r="L446" i="8"/>
  <c r="T435" i="8" a="1"/>
  <c r="T435" i="8" s="1"/>
  <c r="R419" i="8" a="1"/>
  <c r="R419" i="8" s="1"/>
  <c r="M414" i="8"/>
  <c r="T387" i="8" a="1"/>
  <c r="T387" i="8" s="1"/>
  <c r="M386" i="8"/>
  <c r="K386" i="8"/>
  <c r="L386" i="8" s="1"/>
  <c r="T434" i="8" a="1"/>
  <c r="T434" i="8" s="1"/>
  <c r="L433" i="8"/>
  <c r="T430" i="8" a="1"/>
  <c r="T430" i="8" s="1"/>
  <c r="T429" i="8" a="1"/>
  <c r="T429" i="8" s="1"/>
  <c r="L428" i="8"/>
  <c r="T424" i="8" a="1"/>
  <c r="T424" i="8" s="1"/>
  <c r="A424" i="8"/>
  <c r="M415" i="8"/>
  <c r="A412" i="8"/>
  <c r="T412" i="8" a="1"/>
  <c r="T412" i="8" s="1"/>
  <c r="A407" i="8"/>
  <c r="R395" i="8" a="1"/>
  <c r="R395" i="8" s="1"/>
  <c r="A395" i="8"/>
  <c r="R425" i="8" a="1"/>
  <c r="R425" i="8" s="1"/>
  <c r="R420" i="8" a="1"/>
  <c r="R420" i="8" s="1"/>
  <c r="R417" i="8" a="1"/>
  <c r="R417" i="8" s="1"/>
  <c r="M411" i="8"/>
  <c r="K411" i="8"/>
  <c r="L411" i="8" s="1"/>
  <c r="T409" i="8" a="1"/>
  <c r="T409" i="8" s="1"/>
  <c r="M424" i="8"/>
  <c r="K424" i="8"/>
  <c r="L424" i="8" s="1"/>
  <c r="T421" i="8" a="1"/>
  <c r="T421" i="8" s="1"/>
  <c r="T419" i="8" a="1"/>
  <c r="T419" i="8" s="1"/>
  <c r="T413" i="8" a="1"/>
  <c r="T413" i="8" s="1"/>
  <c r="T411" i="8" a="1"/>
  <c r="T411" i="8" s="1"/>
  <c r="R409" i="8" a="1"/>
  <c r="R409" i="8" s="1"/>
  <c r="A409" i="8"/>
  <c r="K403" i="8"/>
  <c r="M403" i="8"/>
  <c r="T402" i="8" a="1"/>
  <c r="T402" i="8" s="1"/>
  <c r="T427" i="8" a="1"/>
  <c r="T427" i="8" s="1"/>
  <c r="R421" i="8" a="1"/>
  <c r="R421" i="8" s="1"/>
  <c r="A421" i="8"/>
  <c r="K416" i="8"/>
  <c r="L416" i="8" s="1"/>
  <c r="M416" i="8"/>
  <c r="T414" i="8" a="1"/>
  <c r="T414" i="8" s="1"/>
  <c r="T410" i="8" a="1"/>
  <c r="T410" i="8" s="1"/>
  <c r="L403" i="8"/>
  <c r="R400" i="8" a="1"/>
  <c r="R400" i="8" s="1"/>
  <c r="T397" i="8" a="1"/>
  <c r="T397" i="8" s="1"/>
  <c r="T393" i="8" a="1"/>
  <c r="T393" i="8" s="1"/>
  <c r="A393" i="8"/>
  <c r="R493" i="8" a="1"/>
  <c r="R493" i="8" s="1"/>
  <c r="A477" i="8"/>
  <c r="R474" i="8" a="1"/>
  <c r="R474" i="8" s="1"/>
  <c r="K469" i="8"/>
  <c r="L469" i="8" s="1"/>
  <c r="A460" i="8"/>
  <c r="T460" i="8" a="1"/>
  <c r="T460" i="8" s="1"/>
  <c r="R450" i="8" a="1"/>
  <c r="R450" i="8" s="1"/>
  <c r="A449" i="8"/>
  <c r="T447" i="8" a="1"/>
  <c r="T447" i="8" s="1"/>
  <c r="R446" i="8" a="1"/>
  <c r="R446" i="8" s="1"/>
  <c r="A427" i="8"/>
  <c r="K426" i="8"/>
  <c r="L426" i="8" s="1"/>
  <c r="T418" i="8" a="1"/>
  <c r="T418" i="8" s="1"/>
  <c r="R415" i="8" a="1"/>
  <c r="R415" i="8" s="1"/>
  <c r="A413" i="8"/>
  <c r="R413" i="8" a="1"/>
  <c r="R413" i="8" s="1"/>
  <c r="R411" i="8" a="1"/>
  <c r="R411" i="8" s="1"/>
  <c r="T406" i="8" a="1"/>
  <c r="T406" i="8" s="1"/>
  <c r="L405" i="8"/>
  <c r="R397" i="8" a="1"/>
  <c r="R397" i="8" s="1"/>
  <c r="A397" i="8"/>
  <c r="T392" i="8" a="1"/>
  <c r="T392" i="8" s="1"/>
  <c r="L463" i="8"/>
  <c r="A447" i="8"/>
  <c r="R447" i="8" a="1"/>
  <c r="R447" i="8" s="1"/>
  <c r="R438" i="8" a="1"/>
  <c r="R438" i="8" s="1"/>
  <c r="T436" i="8" a="1"/>
  <c r="T436" i="8" s="1"/>
  <c r="K436" i="8"/>
  <c r="L436" i="8" s="1"/>
  <c r="T433" i="8" a="1"/>
  <c r="T433" i="8" s="1"/>
  <c r="T426" i="8" a="1"/>
  <c r="T426" i="8" s="1"/>
  <c r="R424" i="8" a="1"/>
  <c r="R424" i="8" s="1"/>
  <c r="R416" i="8" a="1"/>
  <c r="R416" i="8" s="1"/>
  <c r="R410" i="8" a="1"/>
  <c r="R410" i="8" s="1"/>
  <c r="T407" i="8" a="1"/>
  <c r="T407" i="8" s="1"/>
  <c r="A404" i="8"/>
  <c r="T404" i="8" a="1"/>
  <c r="T404" i="8" s="1"/>
  <c r="R403" i="8" a="1"/>
  <c r="R403" i="8" s="1"/>
  <c r="M402" i="8"/>
  <c r="R391" i="8" a="1"/>
  <c r="R391" i="8" s="1"/>
  <c r="A391" i="8"/>
  <c r="R412" i="8" a="1"/>
  <c r="R412" i="8" s="1"/>
  <c r="R432" i="8" a="1"/>
  <c r="R432" i="8" s="1"/>
  <c r="R405" i="8" a="1"/>
  <c r="R405" i="8" s="1"/>
  <c r="R386" i="8" a="1"/>
  <c r="R386" i="8" s="1"/>
  <c r="R383" i="8" a="1"/>
  <c r="R383" i="8" s="1"/>
  <c r="R390" i="8" a="1"/>
  <c r="R390" i="8" s="1"/>
  <c r="R388" i="8" a="1"/>
  <c r="R388" i="8" s="1"/>
  <c r="T488" i="8" a="1"/>
  <c r="T488" i="8" s="1"/>
  <c r="T461" i="8" a="1"/>
  <c r="T461" i="8" s="1"/>
  <c r="R456" i="8" a="1"/>
  <c r="R456" i="8" s="1"/>
  <c r="T448" i="8" a="1"/>
  <c r="T448" i="8" s="1"/>
  <c r="A438" i="8"/>
  <c r="K427" i="8"/>
  <c r="M427" i="8"/>
  <c r="T425" i="8" a="1"/>
  <c r="T425" i="8" s="1"/>
  <c r="T420" i="8" a="1"/>
  <c r="T420" i="8" s="1"/>
  <c r="T417" i="8" a="1"/>
  <c r="T417" i="8" s="1"/>
  <c r="R408" i="8" a="1"/>
  <c r="R408" i="8" s="1"/>
  <c r="T405" i="8" a="1"/>
  <c r="T405" i="8" s="1"/>
  <c r="T400" i="8" a="1"/>
  <c r="T400" i="8" s="1"/>
  <c r="T384" i="8" a="1"/>
  <c r="T384" i="8" s="1"/>
  <c r="T383" i="8" a="1"/>
  <c r="T383" i="8" s="1"/>
  <c r="T391" i="8" a="1"/>
  <c r="T391" i="8" s="1"/>
  <c r="K388" i="8"/>
  <c r="L388" i="8" s="1"/>
  <c r="M388" i="8"/>
  <c r="T381" i="8" a="1"/>
  <c r="T381" i="8" s="1"/>
  <c r="A381" i="8"/>
  <c r="T368" i="8" a="1"/>
  <c r="T368" i="8" s="1"/>
  <c r="L366" i="8"/>
  <c r="R362" i="8" a="1"/>
  <c r="R362" i="8" s="1"/>
  <c r="T361" i="8" a="1"/>
  <c r="T361" i="8" s="1"/>
  <c r="T349" i="8" a="1"/>
  <c r="T349" i="8" s="1"/>
  <c r="A349" i="8"/>
  <c r="T342" i="8" a="1"/>
  <c r="T342" i="8" s="1"/>
  <c r="T347" i="8" a="1"/>
  <c r="T347" i="8" s="1"/>
  <c r="T348" i="8" a="1"/>
  <c r="T348" i="8" s="1"/>
  <c r="T374" i="8" a="1"/>
  <c r="T374" i="8" s="1"/>
  <c r="T354" i="8" a="1"/>
  <c r="T354" i="8" s="1"/>
  <c r="T344" i="8" a="1"/>
  <c r="T344" i="8" s="1"/>
  <c r="T352" i="8" a="1"/>
  <c r="T352" i="8" s="1"/>
  <c r="T339" i="8" a="1"/>
  <c r="T339" i="8" s="1"/>
  <c r="T362" i="8" a="1"/>
  <c r="T362" i="8" s="1"/>
  <c r="T316" i="8" a="1"/>
  <c r="T316" i="8" s="1"/>
  <c r="A380" i="8"/>
  <c r="R380" i="8" a="1"/>
  <c r="R380" i="8" s="1"/>
  <c r="R378" i="8" a="1"/>
  <c r="R378" i="8" s="1"/>
  <c r="A378" i="8"/>
  <c r="L377" i="8"/>
  <c r="T375" i="8" a="1"/>
  <c r="T375" i="8" s="1"/>
  <c r="T373" i="8" a="1"/>
  <c r="T373" i="8" s="1"/>
  <c r="A373" i="8"/>
  <c r="T371" i="8" a="1"/>
  <c r="T371" i="8" s="1"/>
  <c r="L367" i="8"/>
  <c r="T365" i="8" a="1"/>
  <c r="T365" i="8" s="1"/>
  <c r="A365" i="8"/>
  <c r="R363" i="8" a="1"/>
  <c r="R363" i="8" s="1"/>
  <c r="A361" i="8"/>
  <c r="R357" i="8" a="1"/>
  <c r="R357" i="8" s="1"/>
  <c r="R384" i="8" a="1"/>
  <c r="R384" i="8" s="1"/>
  <c r="T370" i="8" a="1"/>
  <c r="T370" i="8" s="1"/>
  <c r="R404" i="8" a="1"/>
  <c r="R404" i="8" s="1"/>
  <c r="T328" i="8" a="1"/>
  <c r="T328" i="8" s="1"/>
  <c r="T389" i="8" a="1"/>
  <c r="T389" i="8" s="1"/>
  <c r="T376" i="8" a="1"/>
  <c r="T376" i="8" s="1"/>
  <c r="A375" i="8"/>
  <c r="L361" i="8"/>
  <c r="T360" i="8" a="1"/>
  <c r="T360" i="8" s="1"/>
  <c r="T357" i="8" a="1"/>
  <c r="T357" i="8" s="1"/>
  <c r="A357" i="8"/>
  <c r="T356" i="8" a="1"/>
  <c r="T356" i="8" s="1"/>
  <c r="R354" i="8" a="1"/>
  <c r="R354" i="8" s="1"/>
  <c r="A354" i="8"/>
  <c r="R436" i="8" a="1"/>
  <c r="R436" i="8" s="1"/>
  <c r="R468" i="8" a="1"/>
  <c r="R468" i="8" s="1"/>
  <c r="R353" i="8" a="1"/>
  <c r="R353" i="8" s="1"/>
  <c r="R351" i="8" a="1"/>
  <c r="R351" i="8" s="1"/>
  <c r="R331" i="8" a="1"/>
  <c r="R331" i="8" s="1"/>
  <c r="R343" i="8" a="1"/>
  <c r="R343" i="8" s="1"/>
  <c r="R369" i="8" a="1"/>
  <c r="R369" i="8" s="1"/>
  <c r="T327" i="8" a="1"/>
  <c r="T327" i="8" s="1"/>
  <c r="R442" i="8" a="1"/>
  <c r="R442" i="8" s="1"/>
  <c r="R430" i="8" a="1"/>
  <c r="R430" i="8" s="1"/>
  <c r="A430" i="8"/>
  <c r="R428" i="8" a="1"/>
  <c r="R428" i="8" s="1"/>
  <c r="T416" i="8" a="1"/>
  <c r="T416" i="8" s="1"/>
  <c r="L407" i="8"/>
  <c r="R406" i="8" a="1"/>
  <c r="R406" i="8" s="1"/>
  <c r="R399" i="8" a="1"/>
  <c r="R399" i="8" s="1"/>
  <c r="R398" i="8" a="1"/>
  <c r="R398" i="8" s="1"/>
  <c r="T396" i="8" a="1"/>
  <c r="T396" i="8" s="1"/>
  <c r="R389" i="8" a="1"/>
  <c r="R389" i="8" s="1"/>
  <c r="A389" i="8"/>
  <c r="T385" i="8" a="1"/>
  <c r="T385" i="8" s="1"/>
  <c r="R382" i="8" a="1"/>
  <c r="R382" i="8" s="1"/>
  <c r="A356" i="8"/>
  <c r="R356" i="8" a="1"/>
  <c r="R356" i="8" s="1"/>
  <c r="T351" i="8" a="1"/>
  <c r="T351" i="8" s="1"/>
  <c r="A351" i="8"/>
  <c r="T336" i="8" a="1"/>
  <c r="T336" i="8" s="1"/>
  <c r="T338" i="8" a="1"/>
  <c r="T338" i="8" s="1"/>
  <c r="T441" i="8" a="1"/>
  <c r="T441" i="8" s="1"/>
  <c r="R418" i="8" a="1"/>
  <c r="R418" i="8" s="1"/>
  <c r="T415" i="8" a="1"/>
  <c r="T415" i="8" s="1"/>
  <c r="R407" i="8" a="1"/>
  <c r="R407" i="8" s="1"/>
  <c r="R401" i="8" a="1"/>
  <c r="R401" i="8" s="1"/>
  <c r="M400" i="8"/>
  <c r="K396" i="8"/>
  <c r="L396" i="8" s="1"/>
  <c r="M396" i="8"/>
  <c r="T390" i="8" a="1"/>
  <c r="T390" i="8" s="1"/>
  <c r="R387" i="8" a="1"/>
  <c r="R387" i="8" s="1"/>
  <c r="T380" i="8" a="1"/>
  <c r="T380" i="8" s="1"/>
  <c r="T379" i="8" a="1"/>
  <c r="T379" i="8" s="1"/>
  <c r="T378" i="8" a="1"/>
  <c r="T378" i="8" s="1"/>
  <c r="R377" i="8" a="1"/>
  <c r="R377" i="8" s="1"/>
  <c r="M366" i="8"/>
  <c r="T364" i="8" a="1"/>
  <c r="T364" i="8" s="1"/>
  <c r="T359" i="8" a="1"/>
  <c r="T359" i="8" s="1"/>
  <c r="L359" i="8"/>
  <c r="T355" i="8" a="1"/>
  <c r="T355" i="8" s="1"/>
  <c r="R337" i="8" a="1"/>
  <c r="R337" i="8" s="1"/>
  <c r="R486" i="8" a="1"/>
  <c r="R486" i="8" s="1"/>
  <c r="T467" i="8" a="1"/>
  <c r="T467" i="8" s="1"/>
  <c r="T456" i="8" a="1"/>
  <c r="T456" i="8" s="1"/>
  <c r="A442" i="8"/>
  <c r="R440" i="8" a="1"/>
  <c r="R440" i="8" s="1"/>
  <c r="L427" i="8"/>
  <c r="R426" i="8" a="1"/>
  <c r="R426" i="8" s="1"/>
  <c r="R423" i="8" a="1"/>
  <c r="R423" i="8" s="1"/>
  <c r="A415" i="8"/>
  <c r="A406" i="8"/>
  <c r="T403" i="8" a="1"/>
  <c r="T403" i="8" s="1"/>
  <c r="R396" i="8" a="1"/>
  <c r="R396" i="8" s="1"/>
  <c r="T395" i="8" a="1"/>
  <c r="T395" i="8" s="1"/>
  <c r="M394" i="8"/>
  <c r="K394" i="8"/>
  <c r="L394" i="8" s="1"/>
  <c r="A385" i="8"/>
  <c r="M384" i="8"/>
  <c r="L383" i="8"/>
  <c r="A376" i="8"/>
  <c r="R376" i="8" a="1"/>
  <c r="R376" i="8" s="1"/>
  <c r="R367" i="8" a="1"/>
  <c r="R367" i="8" s="1"/>
  <c r="A364" i="8"/>
  <c r="R364" i="8" a="1"/>
  <c r="R364" i="8" s="1"/>
  <c r="L357" i="8"/>
  <c r="R285" i="8" a="1"/>
  <c r="R285" i="8" s="1"/>
  <c r="R414" i="8" a="1"/>
  <c r="R414" i="8" s="1"/>
  <c r="T408" i="8" a="1"/>
  <c r="T408" i="8" s="1"/>
  <c r="R402" i="8" a="1"/>
  <c r="R402" i="8" s="1"/>
  <c r="T399" i="8" a="1"/>
  <c r="T399" i="8" s="1"/>
  <c r="R394" i="8" a="1"/>
  <c r="R394" i="8" s="1"/>
  <c r="R392" i="8" a="1"/>
  <c r="R392" i="8" s="1"/>
  <c r="T388" i="8" a="1"/>
  <c r="T388" i="8" s="1"/>
  <c r="R379" i="8" a="1"/>
  <c r="R379" i="8" s="1"/>
  <c r="R375" i="8" a="1"/>
  <c r="R375" i="8" s="1"/>
  <c r="K370" i="8"/>
  <c r="L370" i="8" s="1"/>
  <c r="M370" i="8"/>
  <c r="A362" i="8"/>
  <c r="R359" i="8" a="1"/>
  <c r="R359" i="8" s="1"/>
  <c r="R335" i="8" a="1"/>
  <c r="R335" i="8" s="1"/>
  <c r="T346" i="8" a="1"/>
  <c r="T346" i="8" s="1"/>
  <c r="R325" i="8" a="1"/>
  <c r="R325" i="8" s="1"/>
  <c r="R393" i="8" a="1"/>
  <c r="R393" i="8" s="1"/>
  <c r="R385" i="8" a="1"/>
  <c r="R385" i="8" s="1"/>
  <c r="A372" i="8"/>
  <c r="R372" i="8" a="1"/>
  <c r="R372" i="8" s="1"/>
  <c r="T363" i="8" a="1"/>
  <c r="T363" i="8" s="1"/>
  <c r="R361" i="8" a="1"/>
  <c r="R361" i="8" s="1"/>
  <c r="M357" i="8"/>
  <c r="K357" i="8"/>
  <c r="L351" i="8"/>
  <c r="A340" i="8"/>
  <c r="R340" i="8" a="1"/>
  <c r="R340" i="8" s="1"/>
  <c r="T331" i="8" a="1"/>
  <c r="T331" i="8" s="1"/>
  <c r="R329" i="8" a="1"/>
  <c r="R329" i="8" s="1"/>
  <c r="A327" i="8"/>
  <c r="A324" i="8"/>
  <c r="R324" i="8" a="1"/>
  <c r="R324" i="8" s="1"/>
  <c r="T320" i="8" a="1"/>
  <c r="T320" i="8" s="1"/>
  <c r="T317" i="8" a="1"/>
  <c r="T317" i="8" s="1"/>
  <c r="A317" i="8"/>
  <c r="L302" i="8"/>
  <c r="A355" i="8"/>
  <c r="R355" i="8" a="1"/>
  <c r="R355" i="8" s="1"/>
  <c r="T341" i="8" a="1"/>
  <c r="T341" i="8" s="1"/>
  <c r="A341" i="8"/>
  <c r="K338" i="8"/>
  <c r="L338" i="8" s="1"/>
  <c r="M338" i="8"/>
  <c r="T330" i="8" a="1"/>
  <c r="T330" i="8" s="1"/>
  <c r="R315" i="8" a="1"/>
  <c r="R315" i="8" s="1"/>
  <c r="T314" i="8" a="1"/>
  <c r="T314" i="8" s="1"/>
  <c r="A312" i="8"/>
  <c r="R312" i="8" a="1"/>
  <c r="R312" i="8" s="1"/>
  <c r="L298" i="8"/>
  <c r="T329" i="8" a="1"/>
  <c r="T329" i="8" s="1"/>
  <c r="T311" i="8" a="1"/>
  <c r="T311" i="8" s="1"/>
  <c r="A291" i="8"/>
  <c r="R291" i="8" a="1"/>
  <c r="R291" i="8" s="1"/>
  <c r="T334" i="8" a="1"/>
  <c r="T334" i="8" s="1"/>
  <c r="A348" i="8"/>
  <c r="R348" i="8" a="1"/>
  <c r="R348" i="8" s="1"/>
  <c r="R347" i="8" a="1"/>
  <c r="R347" i="8" s="1"/>
  <c r="A347" i="8"/>
  <c r="R346" i="8" a="1"/>
  <c r="R346" i="8" s="1"/>
  <c r="A346" i="8"/>
  <c r="T343" i="8" a="1"/>
  <c r="T343" i="8" s="1"/>
  <c r="L335" i="8"/>
  <c r="R322" i="8" a="1"/>
  <c r="R322" i="8" s="1"/>
  <c r="A322" i="8"/>
  <c r="T308" i="8" a="1"/>
  <c r="T308" i="8" s="1"/>
  <c r="R295" i="8" a="1"/>
  <c r="R295" i="8" s="1"/>
  <c r="M291" i="8"/>
  <c r="K291" i="8"/>
  <c r="L291" i="8" s="1"/>
  <c r="T332" i="8" a="1"/>
  <c r="T332" i="8" s="1"/>
  <c r="T323" i="8" a="1"/>
  <c r="T323" i="8" s="1"/>
  <c r="T310" i="8" a="1"/>
  <c r="T310" i="8" s="1"/>
  <c r="K306" i="8"/>
  <c r="L306" i="8" s="1"/>
  <c r="M306" i="8"/>
  <c r="T286" i="8" a="1"/>
  <c r="T286" i="8" s="1"/>
  <c r="T358" i="8" a="1"/>
  <c r="T358" i="8" s="1"/>
  <c r="T382" i="8" a="1"/>
  <c r="T382" i="8" s="1"/>
  <c r="T315" i="8" a="1"/>
  <c r="T315" i="8" s="1"/>
  <c r="T322" i="8" a="1"/>
  <c r="T322" i="8" s="1"/>
  <c r="T366" i="8" a="1"/>
  <c r="T366" i="8" s="1"/>
  <c r="T372" i="8" a="1"/>
  <c r="T372" i="8" s="1"/>
  <c r="R350" i="8" a="1"/>
  <c r="R350" i="8" s="1"/>
  <c r="A350" i="8"/>
  <c r="M346" i="8"/>
  <c r="K346" i="8"/>
  <c r="L346" i="8" s="1"/>
  <c r="R345" i="8" a="1"/>
  <c r="R345" i="8" s="1"/>
  <c r="T333" i="8" a="1"/>
  <c r="T333" i="8" s="1"/>
  <c r="A332" i="8"/>
  <c r="R332" i="8" a="1"/>
  <c r="R332" i="8" s="1"/>
  <c r="R330" i="8" a="1"/>
  <c r="R330" i="8" s="1"/>
  <c r="A330" i="8"/>
  <c r="L329" i="8"/>
  <c r="A323" i="8"/>
  <c r="R323" i="8" a="1"/>
  <c r="R323" i="8" s="1"/>
  <c r="R318" i="8" a="1"/>
  <c r="R318" i="8" s="1"/>
  <c r="A318" i="8"/>
  <c r="T304" i="8" a="1"/>
  <c r="T304" i="8" s="1"/>
  <c r="T298" i="8" a="1"/>
  <c r="T298" i="8" s="1"/>
  <c r="A298" i="8"/>
  <c r="R293" i="8" a="1"/>
  <c r="R293" i="8" s="1"/>
  <c r="A286" i="8"/>
  <c r="R454" i="8" a="1"/>
  <c r="R454" i="8" s="1"/>
  <c r="R422" i="8" a="1"/>
  <c r="R422" i="8" s="1"/>
  <c r="T394" i="8" a="1"/>
  <c r="T394" i="8" s="1"/>
  <c r="T386" i="8" a="1"/>
  <c r="T386" i="8" s="1"/>
  <c r="M362" i="8"/>
  <c r="M330" i="8"/>
  <c r="M325" i="8"/>
  <c r="K325" i="8"/>
  <c r="L325" i="8" s="1"/>
  <c r="R319" i="8" a="1"/>
  <c r="R319" i="8" s="1"/>
  <c r="A316" i="8"/>
  <c r="R316" i="8" a="1"/>
  <c r="R316" i="8" s="1"/>
  <c r="T307" i="8" a="1"/>
  <c r="T307" i="8" s="1"/>
  <c r="R294" i="8" a="1"/>
  <c r="R294" i="8" s="1"/>
  <c r="A294" i="8"/>
  <c r="L290" i="8"/>
  <c r="A284" i="8"/>
  <c r="R373" i="8" a="1"/>
  <c r="R373" i="8" s="1"/>
  <c r="R321" i="8" a="1"/>
  <c r="R321" i="8" s="1"/>
  <c r="R327" i="8" a="1"/>
  <c r="R327" i="8" s="1"/>
  <c r="R313" i="8" a="1"/>
  <c r="R313" i="8" s="1"/>
  <c r="R284" i="8" a="1"/>
  <c r="R284" i="8" s="1"/>
  <c r="R381" i="8" a="1"/>
  <c r="R381" i="8" s="1"/>
  <c r="R281" i="8" a="1"/>
  <c r="R281" i="8" s="1"/>
  <c r="T261" i="8" a="1"/>
  <c r="T261" i="8" s="1"/>
  <c r="R371" i="8" a="1"/>
  <c r="R371" i="8" s="1"/>
  <c r="R370" i="8" a="1"/>
  <c r="R370" i="8" s="1"/>
  <c r="A370" i="8"/>
  <c r="L369" i="8"/>
  <c r="T367" i="8" a="1"/>
  <c r="T367" i="8" s="1"/>
  <c r="A344" i="8"/>
  <c r="R344" i="8" a="1"/>
  <c r="R344" i="8" s="1"/>
  <c r="T340" i="8" a="1"/>
  <c r="T340" i="8" s="1"/>
  <c r="R339" i="8" a="1"/>
  <c r="R339" i="8" s="1"/>
  <c r="R338" i="8" a="1"/>
  <c r="R338" i="8" s="1"/>
  <c r="A338" i="8"/>
  <c r="L337" i="8"/>
  <c r="T335" i="8" a="1"/>
  <c r="T335" i="8" s="1"/>
  <c r="A333" i="8"/>
  <c r="T324" i="8" a="1"/>
  <c r="T324" i="8" s="1"/>
  <c r="R307" i="8" a="1"/>
  <c r="R307" i="8" s="1"/>
  <c r="L305" i="8"/>
  <c r="R303" i="8" a="1"/>
  <c r="R303" i="8" s="1"/>
  <c r="A301" i="8"/>
  <c r="R301" i="8" a="1"/>
  <c r="R301" i="8" s="1"/>
  <c r="T296" i="8" a="1"/>
  <c r="T296" i="8" s="1"/>
  <c r="K285" i="8"/>
  <c r="M285" i="8"/>
  <c r="R276" i="8" a="1"/>
  <c r="R276" i="8" s="1"/>
  <c r="R273" i="8" a="1"/>
  <c r="R273" i="8" s="1"/>
  <c r="L269" i="8"/>
  <c r="R258" i="8" a="1"/>
  <c r="R258" i="8" s="1"/>
  <c r="K256" i="8"/>
  <c r="L256" i="8" s="1"/>
  <c r="M256" i="8"/>
  <c r="T250" i="8" a="1"/>
  <c r="T250" i="8" s="1"/>
  <c r="A243" i="8"/>
  <c r="T252" i="8" a="1"/>
  <c r="T252" i="8" s="1"/>
  <c r="T280" i="8" a="1"/>
  <c r="T280" i="8" s="1"/>
  <c r="T243" i="8" a="1"/>
  <c r="T243" i="8" s="1"/>
  <c r="T259" i="8" a="1"/>
  <c r="T259" i="8" s="1"/>
  <c r="T272" i="8" a="1"/>
  <c r="T272" i="8" s="1"/>
  <c r="T292" i="8" a="1"/>
  <c r="T292" i="8" s="1"/>
  <c r="T249" i="8" a="1"/>
  <c r="T249" i="8" s="1"/>
  <c r="T247" i="8" a="1"/>
  <c r="T247" i="8" s="1"/>
  <c r="T242" i="8" a="1"/>
  <c r="T242" i="8" s="1"/>
  <c r="R241" i="8" a="1"/>
  <c r="R241" i="8" s="1"/>
  <c r="R374" i="8" a="1"/>
  <c r="R374" i="8" s="1"/>
  <c r="A368" i="8"/>
  <c r="R368" i="8" a="1"/>
  <c r="R368" i="8" s="1"/>
  <c r="T353" i="8" a="1"/>
  <c r="T353" i="8" s="1"/>
  <c r="R349" i="8" a="1"/>
  <c r="R349" i="8" s="1"/>
  <c r="R342" i="8" a="1"/>
  <c r="R342" i="8" s="1"/>
  <c r="A336" i="8"/>
  <c r="R336" i="8" a="1"/>
  <c r="R336" i="8" s="1"/>
  <c r="T321" i="8" a="1"/>
  <c r="T321" i="8" s="1"/>
  <c r="T319" i="8" a="1"/>
  <c r="T319" i="8" s="1"/>
  <c r="R317" i="8" a="1"/>
  <c r="R317" i="8" s="1"/>
  <c r="K314" i="8"/>
  <c r="L314" i="8" s="1"/>
  <c r="R310" i="8" a="1"/>
  <c r="R310" i="8" s="1"/>
  <c r="A304" i="8"/>
  <c r="R304" i="8" a="1"/>
  <c r="R304" i="8" s="1"/>
  <c r="T302" i="8" a="1"/>
  <c r="T302" i="8" s="1"/>
  <c r="T300" i="8" a="1"/>
  <c r="T300" i="8" s="1"/>
  <c r="T297" i="8" a="1"/>
  <c r="T297" i="8" s="1"/>
  <c r="T288" i="8" a="1"/>
  <c r="T288" i="8" s="1"/>
  <c r="R287" i="8" a="1"/>
  <c r="R287" i="8" s="1"/>
  <c r="L285" i="8"/>
  <c r="K269" i="8"/>
  <c r="M269" i="8"/>
  <c r="R257" i="8" a="1"/>
  <c r="R257" i="8" s="1"/>
  <c r="R254" i="8" a="1"/>
  <c r="R254" i="8" s="1"/>
  <c r="A254" i="8"/>
  <c r="R243" i="8" a="1"/>
  <c r="R243" i="8" s="1"/>
  <c r="R251" i="8" a="1"/>
  <c r="R251" i="8" s="1"/>
  <c r="R265" i="8" a="1"/>
  <c r="R265" i="8" s="1"/>
  <c r="R263" i="8" a="1"/>
  <c r="R263" i="8" s="1"/>
  <c r="R268" i="8" a="1"/>
  <c r="R268" i="8" s="1"/>
  <c r="R256" i="8" a="1"/>
  <c r="R256" i="8" s="1"/>
  <c r="R240" i="8" a="1"/>
  <c r="R240" i="8" s="1"/>
  <c r="R253" i="8" a="1"/>
  <c r="R253" i="8" s="1"/>
  <c r="K313" i="8"/>
  <c r="L313" i="8" s="1"/>
  <c r="R311" i="8" a="1"/>
  <c r="R311" i="8" s="1"/>
  <c r="T309" i="8" a="1"/>
  <c r="T309" i="8" s="1"/>
  <c r="R305" i="8" a="1"/>
  <c r="R305" i="8" s="1"/>
  <c r="K301" i="8"/>
  <c r="L301" i="8" s="1"/>
  <c r="M301" i="8"/>
  <c r="T293" i="8" a="1"/>
  <c r="T293" i="8" s="1"/>
  <c r="T291" i="8" a="1"/>
  <c r="T291" i="8" s="1"/>
  <c r="M278" i="8"/>
  <c r="K278" i="8"/>
  <c r="L278" i="8" s="1"/>
  <c r="R277" i="8" a="1"/>
  <c r="R277" i="8" s="1"/>
  <c r="K275" i="8"/>
  <c r="L275" i="8" s="1"/>
  <c r="A260" i="8"/>
  <c r="T260" i="8" a="1"/>
  <c r="T260" i="8" s="1"/>
  <c r="T281" i="8" a="1"/>
  <c r="T281" i="8" s="1"/>
  <c r="R272" i="8" a="1"/>
  <c r="R272" i="8" s="1"/>
  <c r="R270" i="8" a="1"/>
  <c r="R270" i="8" s="1"/>
  <c r="T266" i="8" a="1"/>
  <c r="T266" i="8" s="1"/>
  <c r="R259" i="8" a="1"/>
  <c r="R259" i="8" s="1"/>
  <c r="T256" i="8" a="1"/>
  <c r="T256" i="8" s="1"/>
  <c r="M250" i="8"/>
  <c r="K250" i="8"/>
  <c r="L250" i="8" s="1"/>
  <c r="R249" i="8" a="1"/>
  <c r="R249" i="8" s="1"/>
  <c r="R306" i="8" a="1"/>
  <c r="R306" i="8" s="1"/>
  <c r="R300" i="8" a="1"/>
  <c r="R300" i="8" s="1"/>
  <c r="T299" i="8" a="1"/>
  <c r="T299" i="8" s="1"/>
  <c r="L299" i="8"/>
  <c r="R290" i="8" a="1"/>
  <c r="R290" i="8" s="1"/>
  <c r="R282" i="8" a="1"/>
  <c r="R282" i="8" s="1"/>
  <c r="M279" i="8"/>
  <c r="K279" i="8"/>
  <c r="L279" i="8" s="1"/>
  <c r="A270" i="8"/>
  <c r="R252" i="8" a="1"/>
  <c r="R252" i="8" s="1"/>
  <c r="A246" i="8"/>
  <c r="T246" i="8" a="1"/>
  <c r="T246" i="8" s="1"/>
  <c r="A400" i="8"/>
  <c r="A396" i="8"/>
  <c r="A392" i="8"/>
  <c r="A388" i="8"/>
  <c r="A384" i="8"/>
  <c r="K373" i="8"/>
  <c r="L373" i="8" s="1"/>
  <c r="T369" i="8" a="1"/>
  <c r="T369" i="8" s="1"/>
  <c r="R365" i="8" a="1"/>
  <c r="R365" i="8" s="1"/>
  <c r="R358" i="8" a="1"/>
  <c r="R358" i="8" s="1"/>
  <c r="A352" i="8"/>
  <c r="R352" i="8" a="1"/>
  <c r="R352" i="8" s="1"/>
  <c r="T350" i="8" a="1"/>
  <c r="T350" i="8" s="1"/>
  <c r="K341" i="8"/>
  <c r="L341" i="8" s="1"/>
  <c r="T337" i="8" a="1"/>
  <c r="T337" i="8" s="1"/>
  <c r="R333" i="8" a="1"/>
  <c r="R333" i="8" s="1"/>
  <c r="R326" i="8" a="1"/>
  <c r="R326" i="8" s="1"/>
  <c r="A320" i="8"/>
  <c r="R320" i="8" a="1"/>
  <c r="R320" i="8" s="1"/>
  <c r="T318" i="8" a="1"/>
  <c r="T318" i="8" s="1"/>
  <c r="A315" i="8"/>
  <c r="K309" i="8"/>
  <c r="L309" i="8" s="1"/>
  <c r="A309" i="8"/>
  <c r="A306" i="8"/>
  <c r="T305" i="8" a="1"/>
  <c r="T305" i="8" s="1"/>
  <c r="T303" i="8" a="1"/>
  <c r="T303" i="8" s="1"/>
  <c r="L297" i="8"/>
  <c r="K294" i="8"/>
  <c r="L294" i="8" s="1"/>
  <c r="L292" i="8"/>
  <c r="T290" i="8" a="1"/>
  <c r="T290" i="8" s="1"/>
  <c r="T289" i="8" a="1"/>
  <c r="T289" i="8" s="1"/>
  <c r="R288" i="8" a="1"/>
  <c r="R288" i="8" s="1"/>
  <c r="L283" i="8"/>
  <c r="T282" i="8" a="1"/>
  <c r="T282" i="8" s="1"/>
  <c r="R278" i="8" a="1"/>
  <c r="R278" i="8" s="1"/>
  <c r="T276" i="8" a="1"/>
  <c r="T276" i="8" s="1"/>
  <c r="L276" i="8"/>
  <c r="K263" i="8"/>
  <c r="L263" i="8" s="1"/>
  <c r="M263" i="8"/>
  <c r="T262" i="8" a="1"/>
  <c r="T262" i="8" s="1"/>
  <c r="K257" i="8"/>
  <c r="L257" i="8" s="1"/>
  <c r="M257" i="8"/>
  <c r="T245" i="8" a="1"/>
  <c r="T245" i="8" s="1"/>
  <c r="A245" i="8"/>
  <c r="T325" i="8" a="1"/>
  <c r="T325" i="8" s="1"/>
  <c r="R314" i="8" a="1"/>
  <c r="R314" i="8" s="1"/>
  <c r="T312" i="8" a="1"/>
  <c r="T312" i="8" s="1"/>
  <c r="A308" i="8"/>
  <c r="R308" i="8" a="1"/>
  <c r="R308" i="8" s="1"/>
  <c r="T306" i="8" a="1"/>
  <c r="T306" i="8" s="1"/>
  <c r="R299" i="8" a="1"/>
  <c r="R299" i="8" s="1"/>
  <c r="R298" i="8" a="1"/>
  <c r="R298" i="8" s="1"/>
  <c r="R297" i="8" a="1"/>
  <c r="R297" i="8" s="1"/>
  <c r="R296" i="8" a="1"/>
  <c r="R296" i="8" s="1"/>
  <c r="T295" i="8" a="1"/>
  <c r="T295" i="8" s="1"/>
  <c r="R292" i="8" a="1"/>
  <c r="R292" i="8" s="1"/>
  <c r="A289" i="8"/>
  <c r="R289" i="8" a="1"/>
  <c r="R289" i="8" s="1"/>
  <c r="T285" i="8" a="1"/>
  <c r="T285" i="8" s="1"/>
  <c r="R283" i="8" a="1"/>
  <c r="R283" i="8" s="1"/>
  <c r="R279" i="8" a="1"/>
  <c r="R279" i="8" s="1"/>
  <c r="K277" i="8"/>
  <c r="L277" i="8" s="1"/>
  <c r="M277" i="8"/>
  <c r="A274" i="8"/>
  <c r="R274" i="8" a="1"/>
  <c r="R274" i="8" s="1"/>
  <c r="T269" i="8" a="1"/>
  <c r="T269" i="8" s="1"/>
  <c r="T268" i="8" a="1"/>
  <c r="T268" i="8" s="1"/>
  <c r="T267" i="8" a="1"/>
  <c r="T267" i="8" s="1"/>
  <c r="T264" i="8" a="1"/>
  <c r="T264" i="8" s="1"/>
  <c r="T255" i="8" a="1"/>
  <c r="T255" i="8" s="1"/>
  <c r="T377" i="8" a="1"/>
  <c r="T377" i="8" s="1"/>
  <c r="R366" i="8" a="1"/>
  <c r="R366" i="8" s="1"/>
  <c r="A360" i="8"/>
  <c r="R360" i="8" a="1"/>
  <c r="R360" i="8" s="1"/>
  <c r="T345" i="8" a="1"/>
  <c r="T345" i="8" s="1"/>
  <c r="R341" i="8" a="1"/>
  <c r="R341" i="8" s="1"/>
  <c r="R334" i="8" a="1"/>
  <c r="R334" i="8" s="1"/>
  <c r="A328" i="8"/>
  <c r="R328" i="8" a="1"/>
  <c r="R328" i="8" s="1"/>
  <c r="T326" i="8" a="1"/>
  <c r="T326" i="8" s="1"/>
  <c r="A314" i="8"/>
  <c r="T313" i="8" a="1"/>
  <c r="T313" i="8" s="1"/>
  <c r="R309" i="8" a="1"/>
  <c r="R309" i="8" s="1"/>
  <c r="R302" i="8" a="1"/>
  <c r="R302" i="8" s="1"/>
  <c r="T301" i="8" a="1"/>
  <c r="T301" i="8" s="1"/>
  <c r="R286" i="8" a="1"/>
  <c r="R286" i="8" s="1"/>
  <c r="A285" i="8"/>
  <c r="T284" i="8" a="1"/>
  <c r="T284" i="8" s="1"/>
  <c r="R280" i="8" a="1"/>
  <c r="R280" i="8" s="1"/>
  <c r="R275" i="8" a="1"/>
  <c r="R275" i="8" s="1"/>
  <c r="K274" i="8"/>
  <c r="L274" i="8" s="1"/>
  <c r="R271" i="8" a="1"/>
  <c r="R271" i="8" s="1"/>
  <c r="A269" i="8"/>
  <c r="R269" i="8" a="1"/>
  <c r="R269" i="8" s="1"/>
  <c r="T258" i="8" a="1"/>
  <c r="T258" i="8" s="1"/>
  <c r="A258" i="8"/>
  <c r="T251" i="8" a="1"/>
  <c r="T251" i="8" s="1"/>
  <c r="L244" i="8"/>
  <c r="T191" i="8" a="1"/>
  <c r="T191" i="8" s="1"/>
  <c r="R255" i="8" a="1"/>
  <c r="R255" i="8" s="1"/>
  <c r="A255" i="8"/>
  <c r="L254" i="8"/>
  <c r="A251" i="8"/>
  <c r="R229" i="8" a="1"/>
  <c r="R229" i="8" s="1"/>
  <c r="R210" i="8" a="1"/>
  <c r="R210" i="8" s="1"/>
  <c r="T278" i="8" a="1"/>
  <c r="T278" i="8" s="1"/>
  <c r="R266" i="8" a="1"/>
  <c r="R266" i="8" s="1"/>
  <c r="A266" i="8"/>
  <c r="R261" i="8" a="1"/>
  <c r="R261" i="8" s="1"/>
  <c r="M252" i="8"/>
  <c r="K240" i="8"/>
  <c r="L240" i="8" s="1"/>
  <c r="M240" i="8"/>
  <c r="K287" i="8"/>
  <c r="L287" i="8" s="1"/>
  <c r="K286" i="8"/>
  <c r="L286" i="8" s="1"/>
  <c r="A281" i="8"/>
  <c r="T277" i="8" a="1"/>
  <c r="T277" i="8" s="1"/>
  <c r="T273" i="8" a="1"/>
  <c r="T273" i="8" s="1"/>
  <c r="K266" i="8"/>
  <c r="L266" i="8" s="1"/>
  <c r="M266" i="8"/>
  <c r="A257" i="8"/>
  <c r="T257" i="8" a="1"/>
  <c r="T257" i="8" s="1"/>
  <c r="K253" i="8"/>
  <c r="L253" i="8" s="1"/>
  <c r="T241" i="8" a="1"/>
  <c r="T241" i="8" s="1"/>
  <c r="K228" i="8"/>
  <c r="L228" i="8" s="1"/>
  <c r="M228" i="8"/>
  <c r="R215" i="8" a="1"/>
  <c r="R215" i="8" s="1"/>
  <c r="K271" i="8"/>
  <c r="L271" i="8" s="1"/>
  <c r="M271" i="8"/>
  <c r="R267" i="8" a="1"/>
  <c r="R267" i="8" s="1"/>
  <c r="A267" i="8"/>
  <c r="R262" i="8" a="1"/>
  <c r="R262" i="8" s="1"/>
  <c r="A261" i="8"/>
  <c r="L255" i="8"/>
  <c r="L252" i="8"/>
  <c r="T244" i="8" a="1"/>
  <c r="T244" i="8" s="1"/>
  <c r="A244" i="8"/>
  <c r="R248" i="8" a="1"/>
  <c r="R248" i="8" s="1"/>
  <c r="R264" i="8" a="1"/>
  <c r="R264" i="8" s="1"/>
  <c r="A241" i="8"/>
  <c r="R239" i="8" a="1"/>
  <c r="R239" i="8" s="1"/>
  <c r="R233" i="8" a="1"/>
  <c r="R233" i="8" s="1"/>
  <c r="R235" i="8" a="1"/>
  <c r="R235" i="8" s="1"/>
  <c r="T238" i="8" a="1"/>
  <c r="T238" i="8" s="1"/>
  <c r="T253" i="8" a="1"/>
  <c r="T253" i="8" s="1"/>
  <c r="T275" i="8" a="1"/>
  <c r="T275" i="8" s="1"/>
  <c r="T279" i="8" a="1"/>
  <c r="T279" i="8" s="1"/>
  <c r="T283" i="8" a="1"/>
  <c r="T283" i="8" s="1"/>
  <c r="T287" i="8" a="1"/>
  <c r="T287" i="8" s="1"/>
  <c r="T217" i="8" a="1"/>
  <c r="T217" i="8" s="1"/>
  <c r="T230" i="8" a="1"/>
  <c r="T230" i="8" s="1"/>
  <c r="T229" i="8" a="1"/>
  <c r="T229" i="8" s="1"/>
  <c r="T294" i="8" a="1"/>
  <c r="T294" i="8" s="1"/>
  <c r="K281" i="8"/>
  <c r="L281" i="8" s="1"/>
  <c r="M281" i="8"/>
  <c r="K273" i="8"/>
  <c r="L273" i="8" s="1"/>
  <c r="M273" i="8"/>
  <c r="A263" i="8"/>
  <c r="T263" i="8" a="1"/>
  <c r="T263" i="8" s="1"/>
  <c r="T254" i="8" a="1"/>
  <c r="T254" i="8" s="1"/>
  <c r="K226" i="8"/>
  <c r="L226" i="8" s="1"/>
  <c r="M226" i="8"/>
  <c r="T211" i="8" a="1"/>
  <c r="T211" i="8" s="1"/>
  <c r="T206" i="8" a="1"/>
  <c r="T206" i="8" s="1"/>
  <c r="T189" i="8" a="1"/>
  <c r="T189" i="8" s="1"/>
  <c r="T178" i="8" a="1"/>
  <c r="T178" i="8" s="1"/>
  <c r="T215" i="8" a="1"/>
  <c r="T215" i="8" s="1"/>
  <c r="T220" i="8" a="1"/>
  <c r="T220" i="8" s="1"/>
  <c r="T208" i="8" a="1"/>
  <c r="T208" i="8" s="1"/>
  <c r="T209" i="8" a="1"/>
  <c r="T209" i="8" s="1"/>
  <c r="T218" i="8" a="1"/>
  <c r="T218" i="8" s="1"/>
  <c r="T236" i="8" a="1"/>
  <c r="T236" i="8" s="1"/>
  <c r="T221" i="8" a="1"/>
  <c r="T221" i="8" s="1"/>
  <c r="T207" i="8" a="1"/>
  <c r="T207" i="8" s="1"/>
  <c r="T225" i="8" a="1"/>
  <c r="T225" i="8" s="1"/>
  <c r="T205" i="8" a="1"/>
  <c r="T205" i="8" s="1"/>
  <c r="T227" i="8" a="1"/>
  <c r="T227" i="8" s="1"/>
  <c r="R223" i="8" a="1"/>
  <c r="R223" i="8" s="1"/>
  <c r="T212" i="8" a="1"/>
  <c r="T212" i="8" s="1"/>
  <c r="T248" i="8" a="1"/>
  <c r="T248" i="8" s="1"/>
  <c r="R238" i="8" a="1"/>
  <c r="R238" i="8" s="1"/>
  <c r="A238" i="8"/>
  <c r="K237" i="8"/>
  <c r="L237" i="8" s="1"/>
  <c r="M237" i="8"/>
  <c r="R236" i="8" a="1"/>
  <c r="R236" i="8" s="1"/>
  <c r="T223" i="8" a="1"/>
  <c r="T223" i="8" s="1"/>
  <c r="T213" i="8" a="1"/>
  <c r="T213" i="8" s="1"/>
  <c r="L213" i="8"/>
  <c r="R212" i="8" a="1"/>
  <c r="R212" i="8" s="1"/>
  <c r="K185" i="8"/>
  <c r="L185" i="8" s="1"/>
  <c r="M185" i="8"/>
  <c r="R227" i="8" a="1"/>
  <c r="R227" i="8" s="1"/>
  <c r="A227" i="8"/>
  <c r="R219" i="8" a="1"/>
  <c r="R219" i="8" s="1"/>
  <c r="T181" i="8" a="1"/>
  <c r="T181" i="8" s="1"/>
  <c r="T180" i="8" a="1"/>
  <c r="T180" i="8" s="1"/>
  <c r="A180" i="8"/>
  <c r="R242" i="8" a="1"/>
  <c r="R242" i="8" s="1"/>
  <c r="L235" i="8"/>
  <c r="K211" i="8"/>
  <c r="L211" i="8" s="1"/>
  <c r="M211" i="8"/>
  <c r="A208" i="8"/>
  <c r="R208" i="8" a="1"/>
  <c r="R208" i="8" s="1"/>
  <c r="M206" i="8"/>
  <c r="K206" i="8"/>
  <c r="L206" i="8" s="1"/>
  <c r="R204" i="8" a="1"/>
  <c r="R204" i="8" s="1"/>
  <c r="M199" i="8"/>
  <c r="K199" i="8"/>
  <c r="L199" i="8" s="1"/>
  <c r="R198" i="8" a="1"/>
  <c r="R198" i="8" s="1"/>
  <c r="R167" i="8" a="1"/>
  <c r="R167" i="8" s="1"/>
  <c r="R224" i="8" a="1"/>
  <c r="R224" i="8" s="1"/>
  <c r="R231" i="8" a="1"/>
  <c r="R231" i="8" s="1"/>
  <c r="R225" i="8" a="1"/>
  <c r="R225" i="8" s="1"/>
  <c r="R190" i="8" a="1"/>
  <c r="R190" i="8" s="1"/>
  <c r="R192" i="8" a="1"/>
  <c r="R192" i="8" s="1"/>
  <c r="R244" i="8" a="1"/>
  <c r="R244" i="8" s="1"/>
  <c r="R176" i="8" a="1"/>
  <c r="R176" i="8" s="1"/>
  <c r="R200" i="8" a="1"/>
  <c r="R200" i="8" s="1"/>
  <c r="R260" i="8" a="1"/>
  <c r="R260" i="8" s="1"/>
  <c r="R162" i="8" a="1"/>
  <c r="R162" i="8" s="1"/>
  <c r="R168" i="8" a="1"/>
  <c r="R168" i="8" s="1"/>
  <c r="R180" i="8" a="1"/>
  <c r="R180" i="8" s="1"/>
  <c r="A198" i="8"/>
  <c r="R184" i="8" a="1"/>
  <c r="R184" i="8" s="1"/>
  <c r="R187" i="8" a="1"/>
  <c r="R187" i="8" s="1"/>
  <c r="T158" i="8" a="1"/>
  <c r="T158" i="8" s="1"/>
  <c r="T271" i="8" a="1"/>
  <c r="T271" i="8" s="1"/>
  <c r="T265" i="8" a="1"/>
  <c r="T265" i="8" s="1"/>
  <c r="M254" i="8"/>
  <c r="K248" i="8"/>
  <c r="L248" i="8" s="1"/>
  <c r="A248" i="8"/>
  <c r="M244" i="8"/>
  <c r="M243" i="8"/>
  <c r="A242" i="8"/>
  <c r="T232" i="8" a="1"/>
  <c r="T232" i="8" s="1"/>
  <c r="A224" i="8"/>
  <c r="T224" i="8" a="1"/>
  <c r="T224" i="8" s="1"/>
  <c r="R222" i="8" a="1"/>
  <c r="R222" i="8" s="1"/>
  <c r="R196" i="8" a="1"/>
  <c r="R196" i="8" s="1"/>
  <c r="R138" i="8" a="1"/>
  <c r="R138" i="8" s="1"/>
  <c r="L251" i="8"/>
  <c r="R250" i="8" a="1"/>
  <c r="R250" i="8" s="1"/>
  <c r="R247" i="8" a="1"/>
  <c r="R247" i="8" s="1"/>
  <c r="T240" i="8" a="1"/>
  <c r="T240" i="8" s="1"/>
  <c r="L238" i="8"/>
  <c r="T237" i="8" a="1"/>
  <c r="T237" i="8" s="1"/>
  <c r="T234" i="8" a="1"/>
  <c r="T234" i="8" s="1"/>
  <c r="K233" i="8"/>
  <c r="M233" i="8"/>
  <c r="A231" i="8"/>
  <c r="T231" i="8" a="1"/>
  <c r="T231" i="8" s="1"/>
  <c r="T226" i="8" a="1"/>
  <c r="T226" i="8" s="1"/>
  <c r="R216" i="8" a="1"/>
  <c r="R216" i="8" s="1"/>
  <c r="A216" i="8"/>
  <c r="L215" i="8"/>
  <c r="T274" i="8" a="1"/>
  <c r="T274" i="8" s="1"/>
  <c r="T270" i="8" a="1"/>
  <c r="T270" i="8" s="1"/>
  <c r="A237" i="8"/>
  <c r="R237" i="8" a="1"/>
  <c r="R237" i="8" s="1"/>
  <c r="K236" i="8"/>
  <c r="L236" i="8" s="1"/>
  <c r="M236" i="8"/>
  <c r="T235" i="8" a="1"/>
  <c r="T235" i="8" s="1"/>
  <c r="R234" i="8" a="1"/>
  <c r="R234" i="8" s="1"/>
  <c r="A234" i="8"/>
  <c r="R232" i="8" a="1"/>
  <c r="R232" i="8" s="1"/>
  <c r="T228" i="8" a="1"/>
  <c r="T228" i="8" s="1"/>
  <c r="R226" i="8" a="1"/>
  <c r="R226" i="8" s="1"/>
  <c r="A226" i="8"/>
  <c r="T222" i="8" a="1"/>
  <c r="T222" i="8" s="1"/>
  <c r="R214" i="8" a="1"/>
  <c r="R214" i="8" s="1"/>
  <c r="T184" i="8" a="1"/>
  <c r="T184" i="8" s="1"/>
  <c r="L182" i="8"/>
  <c r="T177" i="8" a="1"/>
  <c r="T177" i="8" s="1"/>
  <c r="T185" i="8" a="1"/>
  <c r="T185" i="8" s="1"/>
  <c r="L174" i="8"/>
  <c r="R172" i="8" a="1"/>
  <c r="R172" i="8" s="1"/>
  <c r="A172" i="8"/>
  <c r="T169" i="8" a="1"/>
  <c r="T169" i="8" s="1"/>
  <c r="L202" i="8"/>
  <c r="M182" i="8"/>
  <c r="K182" i="8"/>
  <c r="T168" i="8" a="1"/>
  <c r="T168" i="8" s="1"/>
  <c r="T148" i="8" a="1"/>
  <c r="T148" i="8" s="1"/>
  <c r="M234" i="8"/>
  <c r="T233" i="8" a="1"/>
  <c r="T233" i="8" s="1"/>
  <c r="A222" i="8"/>
  <c r="R220" i="8" a="1"/>
  <c r="R220" i="8" s="1"/>
  <c r="T219" i="8" a="1"/>
  <c r="T219" i="8" s="1"/>
  <c r="A219" i="8"/>
  <c r="T216" i="8" a="1"/>
  <c r="T216" i="8" s="1"/>
  <c r="T202" i="8" a="1"/>
  <c r="T202" i="8" s="1"/>
  <c r="T201" i="8" a="1"/>
  <c r="T201" i="8" s="1"/>
  <c r="K198" i="8"/>
  <c r="M195" i="8"/>
  <c r="T192" i="8" a="1"/>
  <c r="T192" i="8" s="1"/>
  <c r="T188" i="8" a="1"/>
  <c r="T188" i="8" s="1"/>
  <c r="A188" i="8"/>
  <c r="A178" i="8"/>
  <c r="R178" i="8" a="1"/>
  <c r="R178" i="8" s="1"/>
  <c r="R166" i="8" a="1"/>
  <c r="R166" i="8" s="1"/>
  <c r="T165" i="8" a="1"/>
  <c r="T165" i="8" s="1"/>
  <c r="M151" i="8"/>
  <c r="K151" i="8"/>
  <c r="L151" i="8" s="1"/>
  <c r="R205" i="8" a="1"/>
  <c r="R205" i="8" s="1"/>
  <c r="A205" i="8"/>
  <c r="R201" i="8" a="1"/>
  <c r="R201" i="8" s="1"/>
  <c r="A201" i="8"/>
  <c r="M193" i="8"/>
  <c r="K163" i="8"/>
  <c r="L163" i="8" s="1"/>
  <c r="M163" i="8"/>
  <c r="M149" i="8"/>
  <c r="K149" i="8"/>
  <c r="L149" i="8" s="1"/>
  <c r="R245" i="8" a="1"/>
  <c r="R245" i="8" s="1"/>
  <c r="T214" i="8" a="1"/>
  <c r="T214" i="8" s="1"/>
  <c r="T200" i="8" a="1"/>
  <c r="T200" i="8" s="1"/>
  <c r="L198" i="8"/>
  <c r="T186" i="8" a="1"/>
  <c r="T186" i="8" s="1"/>
  <c r="R182" i="8" a="1"/>
  <c r="R182" i="8" s="1"/>
  <c r="T174" i="8" a="1"/>
  <c r="T174" i="8" s="1"/>
  <c r="A174" i="8"/>
  <c r="T173" i="8" a="1"/>
  <c r="T173" i="8" s="1"/>
  <c r="R161" i="8" a="1"/>
  <c r="R161" i="8" s="1"/>
  <c r="R143" i="8" a="1"/>
  <c r="R143" i="8" s="1"/>
  <c r="R195" i="8" a="1"/>
  <c r="R195" i="8" s="1"/>
  <c r="R160" i="8" a="1"/>
  <c r="R160" i="8" s="1"/>
  <c r="R175" i="8" a="1"/>
  <c r="R175" i="8" s="1"/>
  <c r="R207" i="8" a="1"/>
  <c r="R207" i="8" s="1"/>
  <c r="R211" i="8" a="1"/>
  <c r="R211" i="8" s="1"/>
  <c r="R174" i="8" a="1"/>
  <c r="R174" i="8" s="1"/>
  <c r="R228" i="8" a="1"/>
  <c r="R228" i="8" s="1"/>
  <c r="R156" i="8" a="1"/>
  <c r="R156" i="8" s="1"/>
  <c r="A161" i="8"/>
  <c r="R163" i="8" a="1"/>
  <c r="R163" i="8" s="1"/>
  <c r="R202" i="8" a="1"/>
  <c r="R202" i="8" s="1"/>
  <c r="R147" i="8" a="1"/>
  <c r="R147" i="8" s="1"/>
  <c r="R155" i="8" a="1"/>
  <c r="R155" i="8" s="1"/>
  <c r="R171" i="8" a="1"/>
  <c r="R171" i="8" s="1"/>
  <c r="R191" i="8" a="1"/>
  <c r="R191" i="8" s="1"/>
  <c r="R199" i="8" a="1"/>
  <c r="R199" i="8" s="1"/>
  <c r="R203" i="8" a="1"/>
  <c r="R203" i="8" s="1"/>
  <c r="R206" i="8" a="1"/>
  <c r="R206" i="8" s="1"/>
  <c r="R158" i="8" a="1"/>
  <c r="R158" i="8" s="1"/>
  <c r="R230" i="8" a="1"/>
  <c r="R230" i="8" s="1"/>
  <c r="L223" i="8"/>
  <c r="M219" i="8"/>
  <c r="K219" i="8"/>
  <c r="L219" i="8" s="1"/>
  <c r="K210" i="8"/>
  <c r="L210" i="8" s="1"/>
  <c r="M210" i="8"/>
  <c r="T203" i="8" a="1"/>
  <c r="T203" i="8" s="1"/>
  <c r="R194" i="8" a="1"/>
  <c r="R194" i="8" s="1"/>
  <c r="A194" i="8"/>
  <c r="K191" i="8"/>
  <c r="L191" i="8" s="1"/>
  <c r="M191" i="8"/>
  <c r="R183" i="8" a="1"/>
  <c r="R183" i="8" s="1"/>
  <c r="K171" i="8"/>
  <c r="L171" i="8" s="1"/>
  <c r="M171" i="8"/>
  <c r="R170" i="8" a="1"/>
  <c r="R170" i="8" s="1"/>
  <c r="A170" i="8"/>
  <c r="M162" i="8"/>
  <c r="K162" i="8"/>
  <c r="T136" i="8" a="1"/>
  <c r="T136" i="8" s="1"/>
  <c r="T183" i="8" a="1"/>
  <c r="T183" i="8" s="1"/>
  <c r="T145" i="8" a="1"/>
  <c r="T145" i="8" s="1"/>
  <c r="T140" i="8" a="1"/>
  <c r="T140" i="8" s="1"/>
  <c r="T179" i="8" a="1"/>
  <c r="T179" i="8" s="1"/>
  <c r="T163" i="8" a="1"/>
  <c r="T163" i="8" s="1"/>
  <c r="T120" i="8" a="1"/>
  <c r="T120" i="8" s="1"/>
  <c r="T187" i="8" a="1"/>
  <c r="T187" i="8" s="1"/>
  <c r="T199" i="8" a="1"/>
  <c r="T199" i="8" s="1"/>
  <c r="T139" i="8" a="1"/>
  <c r="T139" i="8" s="1"/>
  <c r="T150" i="8" a="1"/>
  <c r="T150" i="8" s="1"/>
  <c r="T176" i="8" a="1"/>
  <c r="T176" i="8" s="1"/>
  <c r="T164" i="8" a="1"/>
  <c r="T164" i="8" s="1"/>
  <c r="T149" i="8" a="1"/>
  <c r="T149" i="8" s="1"/>
  <c r="T155" i="8" a="1"/>
  <c r="T155" i="8" s="1"/>
  <c r="T156" i="8" a="1"/>
  <c r="T156" i="8" s="1"/>
  <c r="T159" i="8" a="1"/>
  <c r="T159" i="8" s="1"/>
  <c r="T193" i="8" a="1"/>
  <c r="T193" i="8" s="1"/>
  <c r="T195" i="8" a="1"/>
  <c r="T195" i="8" s="1"/>
  <c r="T154" i="8" a="1"/>
  <c r="T154" i="8" s="1"/>
  <c r="T171" i="8" a="1"/>
  <c r="T171" i="8" s="1"/>
  <c r="T239" i="8" a="1"/>
  <c r="T239" i="8" s="1"/>
  <c r="L233" i="8"/>
  <c r="T204" i="8" a="1"/>
  <c r="T204" i="8" s="1"/>
  <c r="T190" i="8" a="1"/>
  <c r="T190" i="8" s="1"/>
  <c r="A190" i="8"/>
  <c r="M174" i="8"/>
  <c r="K174" i="8"/>
  <c r="T172" i="8" a="1"/>
  <c r="T172" i="8" s="1"/>
  <c r="R164" i="8" a="1"/>
  <c r="R164" i="8" s="1"/>
  <c r="T152" i="8" a="1"/>
  <c r="T152" i="8" s="1"/>
  <c r="L168" i="8"/>
  <c r="K159" i="8"/>
  <c r="L159" i="8" s="1"/>
  <c r="M159" i="8"/>
  <c r="M194" i="8"/>
  <c r="K194" i="8"/>
  <c r="L194" i="8" s="1"/>
  <c r="L193" i="8"/>
  <c r="R188" i="8" a="1"/>
  <c r="R188" i="8" s="1"/>
  <c r="R186" i="8" a="1"/>
  <c r="R186" i="8" s="1"/>
  <c r="A186" i="8"/>
  <c r="M178" i="8"/>
  <c r="K178" i="8"/>
  <c r="L178" i="8" s="1"/>
  <c r="M167" i="8"/>
  <c r="K167" i="8"/>
  <c r="L167" i="8" s="1"/>
  <c r="K156" i="8"/>
  <c r="L156" i="8" s="1"/>
  <c r="T144" i="8" a="1"/>
  <c r="T144" i="8" s="1"/>
  <c r="K139" i="8"/>
  <c r="L139" i="8" s="1"/>
  <c r="M139" i="8"/>
  <c r="M153" i="8"/>
  <c r="K153" i="8"/>
  <c r="L153" i="8" s="1"/>
  <c r="T166" i="8" a="1"/>
  <c r="T166" i="8" s="1"/>
  <c r="M160" i="8"/>
  <c r="K160" i="8"/>
  <c r="L160" i="8" s="1"/>
  <c r="L152" i="8"/>
  <c r="R213" i="8" a="1"/>
  <c r="R213" i="8" s="1"/>
  <c r="T210" i="8" a="1"/>
  <c r="T210" i="8" s="1"/>
  <c r="L204" i="8"/>
  <c r="M201" i="8"/>
  <c r="T196" i="8" a="1"/>
  <c r="T196" i="8" s="1"/>
  <c r="R189" i="8" a="1"/>
  <c r="R189" i="8" s="1"/>
  <c r="A189" i="8"/>
  <c r="T182" i="8" a="1"/>
  <c r="T182" i="8" s="1"/>
  <c r="R177" i="8" a="1"/>
  <c r="R177" i="8" s="1"/>
  <c r="A177" i="8"/>
  <c r="A166" i="8"/>
  <c r="K152" i="8"/>
  <c r="M152" i="8"/>
  <c r="R246" i="8" a="1"/>
  <c r="R246" i="8" s="1"/>
  <c r="L222" i="8"/>
  <c r="R221" i="8" a="1"/>
  <c r="R221" i="8" s="1"/>
  <c r="R218" i="8" a="1"/>
  <c r="R218" i="8" s="1"/>
  <c r="A210" i="8"/>
  <c r="T197" i="8" a="1"/>
  <c r="T197" i="8" s="1"/>
  <c r="A196" i="8"/>
  <c r="M170" i="8"/>
  <c r="K170" i="8"/>
  <c r="L170" i="8" s="1"/>
  <c r="K142" i="8"/>
  <c r="L142" i="8" s="1"/>
  <c r="M142" i="8"/>
  <c r="R209" i="8" a="1"/>
  <c r="R209" i="8" s="1"/>
  <c r="T198" i="8" a="1"/>
  <c r="T198" i="8" s="1"/>
  <c r="T194" i="8" a="1"/>
  <c r="T194" i="8" s="1"/>
  <c r="R193" i="8" a="1"/>
  <c r="R193" i="8" s="1"/>
  <c r="A193" i="8"/>
  <c r="K189" i="8"/>
  <c r="L189" i="8" s="1"/>
  <c r="M189" i="8"/>
  <c r="K177" i="8"/>
  <c r="L177" i="8" s="1"/>
  <c r="M177" i="8"/>
  <c r="M166" i="8"/>
  <c r="K166" i="8"/>
  <c r="L166" i="8" s="1"/>
  <c r="L162" i="8"/>
  <c r="L154" i="8"/>
  <c r="R152" i="8" a="1"/>
  <c r="R152" i="8" s="1"/>
  <c r="T151" i="8" a="1"/>
  <c r="T151" i="8" s="1"/>
  <c r="R148" i="8" a="1"/>
  <c r="R148" i="8" s="1"/>
  <c r="R144" i="8" a="1"/>
  <c r="R144" i="8" s="1"/>
  <c r="A136" i="8"/>
  <c r="A135" i="8"/>
  <c r="T135" i="8" a="1"/>
  <c r="T135" i="8" s="1"/>
  <c r="M133" i="8"/>
  <c r="K133" i="8"/>
  <c r="L133" i="8" s="1"/>
  <c r="R114" i="8" a="1"/>
  <c r="R114" i="8" s="1"/>
  <c r="T113" i="8" a="1"/>
  <c r="T113" i="8" s="1"/>
  <c r="T162" i="8" a="1"/>
  <c r="T162" i="8" s="1"/>
  <c r="T161" i="8" a="1"/>
  <c r="T161" i="8" s="1"/>
  <c r="A160" i="8"/>
  <c r="T160" i="8" a="1"/>
  <c r="T160" i="8" s="1"/>
  <c r="T153" i="8" a="1"/>
  <c r="T153" i="8" s="1"/>
  <c r="R150" i="8" a="1"/>
  <c r="R150" i="8" s="1"/>
  <c r="T147" i="8" a="1"/>
  <c r="T147" i="8" s="1"/>
  <c r="T146" i="8" a="1"/>
  <c r="T146" i="8" s="1"/>
  <c r="R154" i="8" a="1"/>
  <c r="R154" i="8" s="1"/>
  <c r="R153" i="8" a="1"/>
  <c r="R153" i="8" s="1"/>
  <c r="A153" i="8"/>
  <c r="A152" i="8"/>
  <c r="A151" i="8"/>
  <c r="A144" i="8"/>
  <c r="T128" i="8" a="1"/>
  <c r="T128" i="8" s="1"/>
  <c r="T143" i="8" a="1"/>
  <c r="T143" i="8" s="1"/>
  <c r="T117" i="8" a="1"/>
  <c r="T117" i="8" s="1"/>
  <c r="R197" i="8" a="1"/>
  <c r="R197" i="8" s="1"/>
  <c r="A197" i="8"/>
  <c r="R185" i="8" a="1"/>
  <c r="R185" i="8" s="1"/>
  <c r="A185" i="8"/>
  <c r="R169" i="8" a="1"/>
  <c r="R169" i="8" s="1"/>
  <c r="A169" i="8"/>
  <c r="R157" i="8" a="1"/>
  <c r="R157" i="8" s="1"/>
  <c r="A157" i="8"/>
  <c r="A148" i="8"/>
  <c r="M145" i="8"/>
  <c r="K143" i="8"/>
  <c r="L143" i="8" s="1"/>
  <c r="M143" i="8"/>
  <c r="R142" i="8" a="1"/>
  <c r="R142" i="8" s="1"/>
  <c r="K138" i="8"/>
  <c r="L138" i="8" s="1"/>
  <c r="M138" i="8"/>
  <c r="T137" i="8" a="1"/>
  <c r="T137" i="8" s="1"/>
  <c r="T134" i="8" a="1"/>
  <c r="T134" i="8" s="1"/>
  <c r="A134" i="8"/>
  <c r="K129" i="8"/>
  <c r="L129" i="8" s="1"/>
  <c r="R128" i="8" a="1"/>
  <c r="R128" i="8" s="1"/>
  <c r="A128" i="8"/>
  <c r="R135" i="8" a="1"/>
  <c r="R135" i="8" s="1"/>
  <c r="R136" i="8" a="1"/>
  <c r="R136" i="8" s="1"/>
  <c r="R127" i="8" a="1"/>
  <c r="R127" i="8" s="1"/>
  <c r="R130" i="8" a="1"/>
  <c r="R130" i="8" s="1"/>
  <c r="R134" i="8" a="1"/>
  <c r="R134" i="8" s="1"/>
  <c r="R118" i="8" a="1"/>
  <c r="R118" i="8" s="1"/>
  <c r="R151" i="8" a="1"/>
  <c r="R151" i="8" s="1"/>
  <c r="R179" i="8" a="1"/>
  <c r="R179" i="8" s="1"/>
  <c r="R95" i="8" a="1"/>
  <c r="R95" i="8" s="1"/>
  <c r="L126" i="8"/>
  <c r="A131" i="8"/>
  <c r="T131" i="8" a="1"/>
  <c r="T131" i="8" s="1"/>
  <c r="R140" i="8" a="1"/>
  <c r="R140" i="8" s="1"/>
  <c r="R217" i="8" a="1"/>
  <c r="R217" i="8" s="1"/>
  <c r="T175" i="8" a="1"/>
  <c r="T175" i="8" s="1"/>
  <c r="R173" i="8" a="1"/>
  <c r="R173" i="8" s="1"/>
  <c r="A173" i="8"/>
  <c r="R165" i="8" a="1"/>
  <c r="R165" i="8" s="1"/>
  <c r="A165" i="8"/>
  <c r="L157" i="8"/>
  <c r="T141" i="8" a="1"/>
  <c r="T141" i="8" s="1"/>
  <c r="L141" i="8"/>
  <c r="L110" i="8"/>
  <c r="T88" i="8" a="1"/>
  <c r="T88" i="8" s="1"/>
  <c r="T109" i="8" a="1"/>
  <c r="T109" i="8" s="1"/>
  <c r="T115" i="8" a="1"/>
  <c r="T115" i="8" s="1"/>
  <c r="T116" i="8" a="1"/>
  <c r="T116" i="8" s="1"/>
  <c r="T107" i="8" a="1"/>
  <c r="T107" i="8" s="1"/>
  <c r="T87" i="8" a="1"/>
  <c r="T87" i="8" s="1"/>
  <c r="T111" i="8" a="1"/>
  <c r="T111" i="8" s="1"/>
  <c r="T91" i="8" a="1"/>
  <c r="T91" i="8" s="1"/>
  <c r="T92" i="8" a="1"/>
  <c r="T92" i="8" s="1"/>
  <c r="T100" i="8" a="1"/>
  <c r="T100" i="8" s="1"/>
  <c r="T122" i="8" a="1"/>
  <c r="T122" i="8" s="1"/>
  <c r="T89" i="8" a="1"/>
  <c r="T89" i="8" s="1"/>
  <c r="T104" i="8" a="1"/>
  <c r="T104" i="8" s="1"/>
  <c r="T99" i="8" a="1"/>
  <c r="T99" i="8" s="1"/>
  <c r="T81" i="8" a="1"/>
  <c r="T81" i="8" s="1"/>
  <c r="R181" i="8" a="1"/>
  <c r="R181" i="8" s="1"/>
  <c r="A181" i="8"/>
  <c r="T170" i="8" a="1"/>
  <c r="T170" i="8" s="1"/>
  <c r="T167" i="8" a="1"/>
  <c r="T167" i="8" s="1"/>
  <c r="T157" i="8" a="1"/>
  <c r="T157" i="8" s="1"/>
  <c r="L150" i="8"/>
  <c r="L146" i="8"/>
  <c r="M136" i="8"/>
  <c r="K130" i="8"/>
  <c r="L130" i="8" s="1"/>
  <c r="M130" i="8"/>
  <c r="T129" i="8" a="1"/>
  <c r="T129" i="8" s="1"/>
  <c r="K119" i="8"/>
  <c r="L119" i="8" s="1"/>
  <c r="T106" i="8" a="1"/>
  <c r="T106" i="8" s="1"/>
  <c r="A106" i="8"/>
  <c r="R102" i="8" a="1"/>
  <c r="R102" i="8" s="1"/>
  <c r="R137" i="8" a="1"/>
  <c r="R137" i="8" s="1"/>
  <c r="A137" i="8"/>
  <c r="T130" i="8" a="1"/>
  <c r="T130" i="8" s="1"/>
  <c r="M127" i="8"/>
  <c r="K127" i="8"/>
  <c r="L127" i="8" s="1"/>
  <c r="A125" i="8"/>
  <c r="T125" i="8" a="1"/>
  <c r="T125" i="8" s="1"/>
  <c r="R117" i="8" a="1"/>
  <c r="R117" i="8" s="1"/>
  <c r="A117" i="8"/>
  <c r="K107" i="8"/>
  <c r="L107" i="8" s="1"/>
  <c r="M107" i="8"/>
  <c r="M103" i="8"/>
  <c r="K103" i="8"/>
  <c r="L103" i="8" s="1"/>
  <c r="T142" i="8" a="1"/>
  <c r="T142" i="8" s="1"/>
  <c r="R141" i="8" a="1"/>
  <c r="R141" i="8" s="1"/>
  <c r="A140" i="8"/>
  <c r="T138" i="8" a="1"/>
  <c r="T138" i="8" s="1"/>
  <c r="M137" i="8"/>
  <c r="T126" i="8" a="1"/>
  <c r="T126" i="8" s="1"/>
  <c r="T119" i="8" a="1"/>
  <c r="T119" i="8" s="1"/>
  <c r="R113" i="8" a="1"/>
  <c r="R113" i="8" s="1"/>
  <c r="A113" i="8"/>
  <c r="M106" i="8"/>
  <c r="K106" i="8"/>
  <c r="L106" i="8" s="1"/>
  <c r="T93" i="8" a="1"/>
  <c r="T93" i="8" s="1"/>
  <c r="K91" i="8"/>
  <c r="L91" i="8" s="1"/>
  <c r="M91" i="8"/>
  <c r="M69" i="8"/>
  <c r="K69" i="8"/>
  <c r="R129" i="8" a="1"/>
  <c r="R129" i="8" s="1"/>
  <c r="A129" i="8"/>
  <c r="T124" i="8" a="1"/>
  <c r="T124" i="8" s="1"/>
  <c r="L124" i="8"/>
  <c r="T123" i="8" a="1"/>
  <c r="T123" i="8" s="1"/>
  <c r="R122" i="8" a="1"/>
  <c r="R122" i="8" s="1"/>
  <c r="T97" i="8" a="1"/>
  <c r="T97" i="8" s="1"/>
  <c r="R146" i="8" a="1"/>
  <c r="R146" i="8" s="1"/>
  <c r="T132" i="8" a="1"/>
  <c r="T132" i="8" s="1"/>
  <c r="R126" i="8" a="1"/>
  <c r="R126" i="8" s="1"/>
  <c r="T121" i="8" a="1"/>
  <c r="T121" i="8" s="1"/>
  <c r="R119" i="8" a="1"/>
  <c r="R119" i="8" s="1"/>
  <c r="R107" i="8" a="1"/>
  <c r="R107" i="8" s="1"/>
  <c r="T103" i="8" a="1"/>
  <c r="T103" i="8" s="1"/>
  <c r="R97" i="8" a="1"/>
  <c r="R97" i="8" s="1"/>
  <c r="A97" i="8"/>
  <c r="R159" i="8" a="1"/>
  <c r="R159" i="8" s="1"/>
  <c r="R131" i="8" a="1"/>
  <c r="R131" i="8" s="1"/>
  <c r="R132" i="8" a="1"/>
  <c r="R132" i="8" s="1"/>
  <c r="R139" i="8" a="1"/>
  <c r="R139" i="8" s="1"/>
  <c r="R80" i="8" a="1"/>
  <c r="R80" i="8" s="1"/>
  <c r="R103" i="8" a="1"/>
  <c r="R103" i="8" s="1"/>
  <c r="M94" i="8"/>
  <c r="K94" i="8"/>
  <c r="L94" i="8" s="1"/>
  <c r="A90" i="8"/>
  <c r="R90" i="8" a="1"/>
  <c r="R90" i="8" s="1"/>
  <c r="R74" i="8" a="1"/>
  <c r="R74" i="8" s="1"/>
  <c r="T96" i="8" a="1"/>
  <c r="T96" i="8" s="1"/>
  <c r="A96" i="8"/>
  <c r="M88" i="8"/>
  <c r="K88" i="8"/>
  <c r="L88" i="8" s="1"/>
  <c r="T79" i="8" a="1"/>
  <c r="T79" i="8" s="1"/>
  <c r="T127" i="8" a="1"/>
  <c r="T127" i="8" s="1"/>
  <c r="T118" i="8" a="1"/>
  <c r="T118" i="8" s="1"/>
  <c r="K117" i="8"/>
  <c r="L117" i="8" s="1"/>
  <c r="M117" i="8"/>
  <c r="R109" i="8" a="1"/>
  <c r="R109" i="8" s="1"/>
  <c r="A109" i="8"/>
  <c r="T105" i="8" a="1"/>
  <c r="T105" i="8" s="1"/>
  <c r="K102" i="8"/>
  <c r="K95" i="8"/>
  <c r="L95" i="8" s="1"/>
  <c r="M95" i="8"/>
  <c r="R91" i="8" a="1"/>
  <c r="R91" i="8" s="1"/>
  <c r="R86" i="8" a="1"/>
  <c r="R86" i="8" s="1"/>
  <c r="T133" i="8" a="1"/>
  <c r="T133" i="8" s="1"/>
  <c r="R124" i="8" a="1"/>
  <c r="R124" i="8" s="1"/>
  <c r="R120" i="8" a="1"/>
  <c r="R120" i="8" s="1"/>
  <c r="T108" i="8" a="1"/>
  <c r="T108" i="8" s="1"/>
  <c r="T101" i="8" a="1"/>
  <c r="T101" i="8" s="1"/>
  <c r="T95" i="8" a="1"/>
  <c r="T95" i="8" s="1"/>
  <c r="L76" i="8"/>
  <c r="R149" i="8" a="1"/>
  <c r="R149" i="8" s="1"/>
  <c r="R133" i="8" a="1"/>
  <c r="R133" i="8" s="1"/>
  <c r="A133" i="8"/>
  <c r="L122" i="8"/>
  <c r="R116" i="8" a="1"/>
  <c r="R116" i="8" s="1"/>
  <c r="A116" i="8"/>
  <c r="R111" i="8" a="1"/>
  <c r="R111" i="8" s="1"/>
  <c r="T110" i="8" a="1"/>
  <c r="T110" i="8" s="1"/>
  <c r="R108" i="8" a="1"/>
  <c r="R108" i="8" s="1"/>
  <c r="K105" i="8"/>
  <c r="L105" i="8" s="1"/>
  <c r="M105" i="8"/>
  <c r="R104" i="8" a="1"/>
  <c r="R104" i="8" s="1"/>
  <c r="A104" i="8"/>
  <c r="L102" i="8"/>
  <c r="R101" i="8" a="1"/>
  <c r="R101" i="8" s="1"/>
  <c r="A101" i="8"/>
  <c r="R89" i="8" a="1"/>
  <c r="R89" i="8" s="1"/>
  <c r="A89" i="8"/>
  <c r="A70" i="8"/>
  <c r="R70" i="8" a="1"/>
  <c r="R70" i="8" s="1"/>
  <c r="R62" i="8" a="1"/>
  <c r="R62" i="8" s="1"/>
  <c r="A62" i="8"/>
  <c r="R68" i="8" a="1"/>
  <c r="R68" i="8" s="1"/>
  <c r="R76" i="8" a="1"/>
  <c r="R76" i="8" s="1"/>
  <c r="R78" i="8" a="1"/>
  <c r="R78" i="8" s="1"/>
  <c r="R98" i="8" a="1"/>
  <c r="R98" i="8" s="1"/>
  <c r="R99" i="8" a="1"/>
  <c r="R99" i="8" s="1"/>
  <c r="R110" i="8" a="1"/>
  <c r="R110" i="8" s="1"/>
  <c r="R123" i="8" a="1"/>
  <c r="R123" i="8" s="1"/>
  <c r="R88" i="8" a="1"/>
  <c r="R88" i="8" s="1"/>
  <c r="R84" i="8" a="1"/>
  <c r="R84" i="8" s="1"/>
  <c r="R94" i="8" a="1"/>
  <c r="R94" i="8" s="1"/>
  <c r="R115" i="8" a="1"/>
  <c r="R115" i="8" s="1"/>
  <c r="R48" i="8" a="1"/>
  <c r="R48" i="8" s="1"/>
  <c r="R145" i="8" a="1"/>
  <c r="R145" i="8" s="1"/>
  <c r="A127" i="8"/>
  <c r="A120" i="8"/>
  <c r="L115" i="8"/>
  <c r="T112" i="8" a="1"/>
  <c r="T112" i="8" s="1"/>
  <c r="A110" i="8"/>
  <c r="R106" i="8" a="1"/>
  <c r="R106" i="8" s="1"/>
  <c r="K101" i="8"/>
  <c r="L101" i="8" s="1"/>
  <c r="M101" i="8"/>
  <c r="A88" i="8"/>
  <c r="M84" i="8"/>
  <c r="K84" i="8"/>
  <c r="L84" i="8" s="1"/>
  <c r="R82" i="8" a="1"/>
  <c r="R82" i="8" s="1"/>
  <c r="T78" i="8" a="1"/>
  <c r="T78" i="8" s="1"/>
  <c r="L69" i="8"/>
  <c r="R125" i="8" a="1"/>
  <c r="R125" i="8" s="1"/>
  <c r="R121" i="8" a="1"/>
  <c r="R121" i="8" s="1"/>
  <c r="A121" i="8"/>
  <c r="T98" i="8" a="1"/>
  <c r="T98" i="8" s="1"/>
  <c r="R96" i="8" a="1"/>
  <c r="R96" i="8" s="1"/>
  <c r="L93" i="8"/>
  <c r="T85" i="8" a="1"/>
  <c r="T85" i="8" s="1"/>
  <c r="T83" i="8" a="1"/>
  <c r="T83" i="8" s="1"/>
  <c r="A78" i="8"/>
  <c r="T72" i="8" a="1"/>
  <c r="T72" i="8" s="1"/>
  <c r="T82" i="8" a="1"/>
  <c r="T82" i="8" s="1"/>
  <c r="T80" i="8" a="1"/>
  <c r="T80" i="8" s="1"/>
  <c r="K73" i="8"/>
  <c r="L73" i="8" s="1"/>
  <c r="M73" i="8"/>
  <c r="A67" i="8"/>
  <c r="R67" i="8" a="1"/>
  <c r="R67" i="8" s="1"/>
  <c r="R81" i="8" a="1"/>
  <c r="R81" i="8" s="1"/>
  <c r="M76" i="8"/>
  <c r="K76" i="8"/>
  <c r="A71" i="8"/>
  <c r="R71" i="8" a="1"/>
  <c r="R71" i="8" s="1"/>
  <c r="T69" i="8" a="1"/>
  <c r="T69" i="8" s="1"/>
  <c r="T63" i="8" a="1"/>
  <c r="T63" i="8" s="1"/>
  <c r="T58" i="8" a="1"/>
  <c r="T58" i="8" s="1"/>
  <c r="M56" i="8"/>
  <c r="K56" i="8"/>
  <c r="L56" i="8" s="1"/>
  <c r="L98" i="8"/>
  <c r="T94" i="8" a="1"/>
  <c r="T94" i="8" s="1"/>
  <c r="R92" i="8" a="1"/>
  <c r="R92" i="8" s="1"/>
  <c r="T86" i="8" a="1"/>
  <c r="T86" i="8" s="1"/>
  <c r="A83" i="8"/>
  <c r="R83" i="8" a="1"/>
  <c r="R83" i="8" s="1"/>
  <c r="T77" i="8" a="1"/>
  <c r="T77" i="8" s="1"/>
  <c r="T73" i="8" a="1"/>
  <c r="T73" i="8" s="1"/>
  <c r="T70" i="8" a="1"/>
  <c r="T70" i="8" s="1"/>
  <c r="R50" i="8" a="1"/>
  <c r="R50" i="8" s="1"/>
  <c r="A50" i="8"/>
  <c r="R59" i="8" a="1"/>
  <c r="R59" i="8" s="1"/>
  <c r="R64" i="8" a="1"/>
  <c r="R64" i="8" s="1"/>
  <c r="R28" i="8" a="1"/>
  <c r="R28" i="8" s="1"/>
  <c r="R61" i="8" a="1"/>
  <c r="R61" i="8" s="1"/>
  <c r="R47" i="8" a="1"/>
  <c r="R47" i="8" s="1"/>
  <c r="R57" i="8" a="1"/>
  <c r="R57" i="8" s="1"/>
  <c r="R56" i="8" a="1"/>
  <c r="R56" i="8" s="1"/>
  <c r="R42" i="8" a="1"/>
  <c r="R42" i="8" s="1"/>
  <c r="R45" i="8" a="1"/>
  <c r="R45" i="8" s="1"/>
  <c r="R60" i="8" a="1"/>
  <c r="R60" i="8" s="1"/>
  <c r="R72" i="8" a="1"/>
  <c r="R72" i="8" s="1"/>
  <c r="T114" i="8" a="1"/>
  <c r="T114" i="8" s="1"/>
  <c r="R112" i="8" a="1"/>
  <c r="R112" i="8" s="1"/>
  <c r="L109" i="8"/>
  <c r="R105" i="8" a="1"/>
  <c r="R105" i="8" s="1"/>
  <c r="A105" i="8"/>
  <c r="R85" i="8" a="1"/>
  <c r="R85" i="8" s="1"/>
  <c r="T84" i="8" a="1"/>
  <c r="T84" i="8" s="1"/>
  <c r="A81" i="8"/>
  <c r="T74" i="8" a="1"/>
  <c r="T74" i="8" s="1"/>
  <c r="R69" i="8" a="1"/>
  <c r="R69" i="8" s="1"/>
  <c r="A69" i="8"/>
  <c r="R65" i="8" a="1"/>
  <c r="R65" i="8" s="1"/>
  <c r="L55" i="8"/>
  <c r="T102" i="8" a="1"/>
  <c r="T102" i="8" s="1"/>
  <c r="R100" i="8" a="1"/>
  <c r="R100" i="8" s="1"/>
  <c r="L97" i="8"/>
  <c r="A94" i="8"/>
  <c r="R93" i="8" a="1"/>
  <c r="R93" i="8" s="1"/>
  <c r="A93" i="8"/>
  <c r="T90" i="8" a="1"/>
  <c r="T90" i="8" s="1"/>
  <c r="A87" i="8"/>
  <c r="R87" i="8" a="1"/>
  <c r="R87" i="8" s="1"/>
  <c r="A79" i="8"/>
  <c r="R79" i="8" a="1"/>
  <c r="R79" i="8" s="1"/>
  <c r="T71" i="8" a="1"/>
  <c r="T71" i="8" s="1"/>
  <c r="M68" i="8"/>
  <c r="K68" i="8"/>
  <c r="L68" i="8" s="1"/>
  <c r="K64" i="8"/>
  <c r="L64" i="8" s="1"/>
  <c r="T62" i="8" a="1"/>
  <c r="T62" i="8" s="1"/>
  <c r="T55" i="8" a="1"/>
  <c r="T55" i="8" s="1"/>
  <c r="T29" i="8" a="1"/>
  <c r="T29" i="8" s="1"/>
  <c r="A18" i="8"/>
  <c r="R18" i="8" a="1"/>
  <c r="R18" i="8" s="1"/>
  <c r="R44" i="8" a="1"/>
  <c r="R44" i="8" s="1"/>
  <c r="R14" i="8" a="1"/>
  <c r="R14" i="8" s="1"/>
  <c r="R52" i="8" a="1"/>
  <c r="R52" i="8" s="1"/>
  <c r="R22" i="8" a="1"/>
  <c r="R22" i="8" s="1"/>
  <c r="R36" i="8" a="1"/>
  <c r="R36" i="8" s="1"/>
  <c r="R49" i="8" a="1"/>
  <c r="R49" i="8" s="1"/>
  <c r="R20" i="8" a="1"/>
  <c r="R20" i="8" s="1"/>
  <c r="R27" i="8" a="1"/>
  <c r="R27" i="8" s="1"/>
  <c r="R23" i="8" a="1"/>
  <c r="R23" i="8" s="1"/>
  <c r="R35" i="8" a="1"/>
  <c r="R35" i="8" s="1"/>
  <c r="R53" i="8" a="1"/>
  <c r="R53" i="8" s="1"/>
  <c r="T41" i="8" a="1"/>
  <c r="T41" i="8" s="1"/>
  <c r="T39" i="8" a="1"/>
  <c r="T39" i="8" s="1"/>
  <c r="T50" i="8" a="1"/>
  <c r="T50" i="8" s="1"/>
  <c r="T34" i="8" a="1"/>
  <c r="T34" i="8" s="1"/>
  <c r="R32" i="8" a="1"/>
  <c r="R32" i="8" s="1"/>
  <c r="T54" i="8" a="1"/>
  <c r="T54" i="8" s="1"/>
  <c r="A38" i="8"/>
  <c r="R38" i="8" a="1"/>
  <c r="R38" i="8" s="1"/>
  <c r="L27" i="8"/>
  <c r="K55" i="8"/>
  <c r="M55" i="8"/>
  <c r="A53" i="8"/>
  <c r="M48" i="8"/>
  <c r="K48" i="8"/>
  <c r="L48" i="8" s="1"/>
  <c r="R73" i="8" a="1"/>
  <c r="R73" i="8" s="1"/>
  <c r="A73" i="8"/>
  <c r="L65" i="8"/>
  <c r="A63" i="8"/>
  <c r="R63" i="8" a="1"/>
  <c r="R63" i="8" s="1"/>
  <c r="R54" i="8" a="1"/>
  <c r="R54" i="8" s="1"/>
  <c r="A54" i="8"/>
  <c r="T46" i="8" a="1"/>
  <c r="T46" i="8" s="1"/>
  <c r="T21" i="8" a="1"/>
  <c r="T21" i="8" s="1"/>
  <c r="R77" i="8" a="1"/>
  <c r="R77" i="8" s="1"/>
  <c r="T75" i="8" a="1"/>
  <c r="T75" i="8" s="1"/>
  <c r="T66" i="8" a="1"/>
  <c r="T66" i="8" s="1"/>
  <c r="K60" i="8"/>
  <c r="L60" i="8" s="1"/>
  <c r="A51" i="8"/>
  <c r="R51" i="8" a="1"/>
  <c r="R51" i="8" s="1"/>
  <c r="T44" i="8" a="1"/>
  <c r="T44" i="8" s="1"/>
  <c r="M31" i="8"/>
  <c r="K31" i="8"/>
  <c r="L31" i="8" s="1"/>
  <c r="M80" i="8"/>
  <c r="K80" i="8"/>
  <c r="L80" i="8" s="1"/>
  <c r="T76" i="8" a="1"/>
  <c r="T76" i="8" s="1"/>
  <c r="A75" i="8"/>
  <c r="R75" i="8" a="1"/>
  <c r="R75" i="8" s="1"/>
  <c r="M72" i="8"/>
  <c r="K72" i="8"/>
  <c r="L72" i="8" s="1"/>
  <c r="R66" i="8" a="1"/>
  <c r="R66" i="8" s="1"/>
  <c r="A66" i="8"/>
  <c r="T53" i="8" a="1"/>
  <c r="T53" i="8" s="1"/>
  <c r="L51" i="8"/>
  <c r="T43" i="8" a="1"/>
  <c r="T43" i="8" s="1"/>
  <c r="K59" i="8"/>
  <c r="L59" i="8" s="1"/>
  <c r="M59" i="8"/>
  <c r="T57" i="8" a="1"/>
  <c r="T57" i="8" s="1"/>
  <c r="A55" i="8"/>
  <c r="T52" i="8" a="1"/>
  <c r="T52" i="8" s="1"/>
  <c r="T51" i="8" a="1"/>
  <c r="T51" i="8" s="1"/>
  <c r="R43" i="8" a="1"/>
  <c r="R43" i="8" s="1"/>
  <c r="A43" i="8"/>
  <c r="M15" i="8"/>
  <c r="K15" i="8"/>
  <c r="T36" i="8" a="1"/>
  <c r="T36" i="8" s="1"/>
  <c r="T40" i="8" a="1"/>
  <c r="T40" i="8" s="1"/>
  <c r="T33" i="8" a="1"/>
  <c r="T33" i="8" s="1"/>
  <c r="T13" i="8" a="1"/>
  <c r="T13" i="8" s="1"/>
  <c r="T37" i="8" a="1"/>
  <c r="T37" i="8" s="1"/>
  <c r="T25" i="8" a="1"/>
  <c r="T25" i="8" s="1"/>
  <c r="T5" i="8" a="1"/>
  <c r="T5" i="8" s="1"/>
  <c r="T17" i="8" a="1"/>
  <c r="T17" i="8" s="1"/>
  <c r="T9" i="8" a="1"/>
  <c r="T9" i="8" s="1"/>
  <c r="T42" i="8" a="1"/>
  <c r="T42" i="8" s="1"/>
  <c r="T45" i="8" a="1"/>
  <c r="T45" i="8" s="1"/>
  <c r="T49" i="8" a="1"/>
  <c r="T49" i="8" s="1"/>
  <c r="L15" i="8"/>
  <c r="T35" i="8" a="1"/>
  <c r="T35" i="8" s="1"/>
  <c r="A5" i="8"/>
  <c r="R39" i="8" a="1"/>
  <c r="R39" i="8" s="1"/>
  <c r="R19" i="8" a="1"/>
  <c r="R19" i="8" s="1"/>
  <c r="R24" i="8" a="1"/>
  <c r="R24" i="8" s="1"/>
  <c r="R31" i="8" a="1"/>
  <c r="R31" i="8" s="1"/>
  <c r="R11" i="8" a="1"/>
  <c r="R11" i="8" s="1"/>
  <c r="R10" i="8" a="1"/>
  <c r="R10" i="8" s="1"/>
  <c r="R16" i="8" a="1"/>
  <c r="R16" i="8" s="1"/>
  <c r="R15" i="8" a="1"/>
  <c r="R15" i="8" s="1"/>
  <c r="R46" i="8" a="1"/>
  <c r="R46" i="8" s="1"/>
  <c r="A46" i="8"/>
  <c r="A39" i="8"/>
  <c r="A35" i="8"/>
  <c r="L30" i="8"/>
  <c r="T67" i="8" a="1"/>
  <c r="T67" i="8" s="1"/>
  <c r="L63" i="8"/>
  <c r="T60" i="8" a="1"/>
  <c r="T60" i="8" s="1"/>
  <c r="R55" i="8" a="1"/>
  <c r="R55" i="8" s="1"/>
  <c r="T47" i="8" a="1"/>
  <c r="T47" i="8" s="1"/>
  <c r="A34" i="8"/>
  <c r="R34" i="8" a="1"/>
  <c r="R34" i="8" s="1"/>
  <c r="R12" i="8" a="1"/>
  <c r="R12" i="8" s="1"/>
  <c r="A12" i="8"/>
  <c r="T68" i="8" a="1"/>
  <c r="T68" i="8" s="1"/>
  <c r="T59" i="8" a="1"/>
  <c r="T59" i="8" s="1"/>
  <c r="R58" i="8" a="1"/>
  <c r="R58" i="8" s="1"/>
  <c r="A58" i="8"/>
  <c r="T48" i="8" a="1"/>
  <c r="T48" i="8" s="1"/>
  <c r="A47" i="8"/>
  <c r="M44" i="8"/>
  <c r="K44" i="8"/>
  <c r="L44" i="8" s="1"/>
  <c r="R8" i="8" a="1"/>
  <c r="R8" i="8" s="1"/>
  <c r="R3" i="8" a="1"/>
  <c r="R3" i="8" s="1"/>
  <c r="T65" i="8" a="1"/>
  <c r="T65" i="8" s="1"/>
  <c r="T64" i="8" a="1"/>
  <c r="T64" i="8" s="1"/>
  <c r="T61" i="8" a="1"/>
  <c r="T61" i="8" s="1"/>
  <c r="A59" i="8"/>
  <c r="T56" i="8" a="1"/>
  <c r="T56" i="8" s="1"/>
  <c r="M42" i="8"/>
  <c r="R40" i="8" a="1"/>
  <c r="R40" i="8" s="1"/>
  <c r="T38" i="8" a="1"/>
  <c r="T38" i="8" s="1"/>
  <c r="R30" i="8" a="1"/>
  <c r="R30" i="8" s="1"/>
  <c r="A26" i="8"/>
  <c r="R26" i="8" a="1"/>
  <c r="R26" i="8" s="1"/>
  <c r="M23" i="8"/>
  <c r="K23" i="8"/>
  <c r="L23" i="8" s="1"/>
  <c r="L12" i="8"/>
  <c r="T26" i="8" a="1"/>
  <c r="T26" i="8" s="1"/>
  <c r="A6" i="8"/>
  <c r="A14" i="8"/>
  <c r="M11" i="8"/>
  <c r="K11" i="8"/>
  <c r="L11" i="8" s="1"/>
  <c r="R4" i="8" a="1"/>
  <c r="R4" i="8" s="1"/>
  <c r="M51" i="8"/>
  <c r="M47" i="8"/>
  <c r="A22" i="8"/>
  <c r="M19" i="8"/>
  <c r="K19" i="8"/>
  <c r="L19" i="8" s="1"/>
  <c r="R2" i="8" a="1"/>
  <c r="R2" i="8" s="1"/>
  <c r="M39" i="8"/>
  <c r="K39" i="8"/>
  <c r="L39" i="8" s="1"/>
  <c r="T30" i="8" a="1"/>
  <c r="T30" i="8" s="1"/>
  <c r="A10" i="8"/>
  <c r="M7" i="8"/>
  <c r="K7" i="8"/>
  <c r="L7" i="8" s="1"/>
  <c r="R6" i="8" a="1"/>
  <c r="R6" i="8" s="1"/>
  <c r="A42" i="8"/>
  <c r="M35" i="8"/>
  <c r="K35" i="8"/>
  <c r="L35" i="8" s="1"/>
  <c r="A30" i="8"/>
  <c r="M27" i="8"/>
  <c r="K27" i="8"/>
  <c r="R7" i="8" a="1"/>
  <c r="R7" i="8" s="1"/>
  <c r="T3" i="8" a="1"/>
  <c r="T3" i="8" s="1"/>
  <c r="T32" i="8" a="1"/>
  <c r="T32" i="8" s="1"/>
  <c r="T28" i="8" a="1"/>
  <c r="T28" i="8" s="1"/>
  <c r="T24" i="8" a="1"/>
  <c r="T24" i="8" s="1"/>
  <c r="T20" i="8" a="1"/>
  <c r="T20" i="8" s="1"/>
  <c r="T16" i="8" a="1"/>
  <c r="T16" i="8" s="1"/>
  <c r="T12" i="8" a="1"/>
  <c r="T12" i="8" s="1"/>
  <c r="T8" i="8" a="1"/>
  <c r="T8" i="8" s="1"/>
  <c r="T4" i="8" a="1"/>
  <c r="T4" i="8" s="1"/>
  <c r="K3" i="8"/>
  <c r="L3" i="8" s="1"/>
  <c r="T22" i="8" a="1"/>
  <c r="T22" i="8" s="1"/>
  <c r="T18" i="8" a="1"/>
  <c r="T18" i="8" s="1"/>
  <c r="T14" i="8" a="1"/>
  <c r="T14" i="8" s="1"/>
  <c r="T10" i="8" a="1"/>
  <c r="T10" i="8" s="1"/>
  <c r="T6" i="8" a="1"/>
  <c r="T6" i="8" s="1"/>
  <c r="T2" i="8" a="1"/>
  <c r="T2" i="8" s="1"/>
  <c r="R41" i="8" a="1"/>
  <c r="R41" i="8" s="1"/>
  <c r="R37" i="8" a="1"/>
  <c r="R37" i="8" s="1"/>
  <c r="R33" i="8" a="1"/>
  <c r="R33" i="8" s="1"/>
  <c r="R29" i="8" a="1"/>
  <c r="R29" i="8" s="1"/>
  <c r="R25" i="8" a="1"/>
  <c r="R25" i="8" s="1"/>
  <c r="R21" i="8" a="1"/>
  <c r="R21" i="8" s="1"/>
  <c r="R17" i="8" a="1"/>
  <c r="R17" i="8" s="1"/>
  <c r="R13" i="8" a="1"/>
  <c r="R13" i="8" s="1"/>
  <c r="R9" i="8" a="1"/>
  <c r="R9" i="8" s="1"/>
  <c r="R5" i="8" a="1"/>
  <c r="R5" i="8" s="1"/>
  <c r="T31" i="8" a="1"/>
  <c r="T31" i="8" s="1"/>
  <c r="T27" i="8" a="1"/>
  <c r="T27" i="8" s="1"/>
  <c r="T23" i="8" a="1"/>
  <c r="T23" i="8" s="1"/>
  <c r="T19" i="8" a="1"/>
  <c r="T19" i="8" s="1"/>
  <c r="T15" i="8" a="1"/>
  <c r="T15" i="8" s="1"/>
  <c r="T11" i="8" a="1"/>
  <c r="T11" i="8" s="1"/>
  <c r="T7" i="8" a="1"/>
  <c r="T7" i="8" s="1"/>
  <c r="B2" i="7"/>
  <c r="C2" i="7"/>
  <c r="D2" i="7"/>
  <c r="H2" i="7"/>
  <c r="J2" i="7" s="1"/>
  <c r="I2" i="7"/>
  <c r="K2" i="7" s="1"/>
  <c r="M2" i="7"/>
  <c r="N2" i="7"/>
  <c r="B3" i="7"/>
  <c r="C3" i="7"/>
  <c r="D3" i="7"/>
  <c r="H3" i="7"/>
  <c r="J3" i="7" s="1"/>
  <c r="L3" i="7" s="1"/>
  <c r="I3" i="7"/>
  <c r="K3" i="7" s="1"/>
  <c r="M3" i="7"/>
  <c r="A3" i="7" s="1"/>
  <c r="N3" i="7"/>
  <c r="B4" i="7"/>
  <c r="C4" i="7"/>
  <c r="D4" i="7"/>
  <c r="H4" i="7"/>
  <c r="I4" i="7"/>
  <c r="K4" i="7" s="1"/>
  <c r="J4" i="7"/>
  <c r="L4" i="7" s="1"/>
  <c r="M4" i="7"/>
  <c r="N4" i="7"/>
  <c r="B5" i="7"/>
  <c r="C5" i="7"/>
  <c r="D5" i="7"/>
  <c r="H5" i="7"/>
  <c r="J5" i="7" s="1"/>
  <c r="I5" i="7"/>
  <c r="K5" i="7" s="1"/>
  <c r="M5" i="7"/>
  <c r="N5" i="7"/>
  <c r="B6" i="7"/>
  <c r="C6" i="7"/>
  <c r="D6" i="7"/>
  <c r="H6" i="7"/>
  <c r="J6" i="7" s="1"/>
  <c r="I6" i="7"/>
  <c r="K6" i="7" s="1"/>
  <c r="M6" i="7"/>
  <c r="N6" i="7"/>
  <c r="B7" i="7"/>
  <c r="C7" i="7"/>
  <c r="D7" i="7"/>
  <c r="H7" i="7"/>
  <c r="J7" i="7" s="1"/>
  <c r="I7" i="7"/>
  <c r="K7" i="7"/>
  <c r="M7" i="7"/>
  <c r="N7" i="7"/>
  <c r="B8" i="7"/>
  <c r="C8" i="7"/>
  <c r="D8" i="7"/>
  <c r="H8" i="7"/>
  <c r="I8" i="7"/>
  <c r="J8" i="7"/>
  <c r="K8" i="7"/>
  <c r="M8" i="7"/>
  <c r="A8" i="7" s="1"/>
  <c r="N8" i="7"/>
  <c r="B9" i="7"/>
  <c r="C9" i="7"/>
  <c r="D9" i="7"/>
  <c r="H9" i="7"/>
  <c r="J9" i="7" s="1"/>
  <c r="I9" i="7"/>
  <c r="K9" i="7" s="1"/>
  <c r="M9" i="7"/>
  <c r="N9" i="7"/>
  <c r="B10" i="7"/>
  <c r="C10" i="7"/>
  <c r="D10" i="7"/>
  <c r="H10" i="7"/>
  <c r="J10" i="7" s="1"/>
  <c r="I10" i="7"/>
  <c r="K10" i="7" s="1"/>
  <c r="M10" i="7"/>
  <c r="N10" i="7"/>
  <c r="A10" i="7" s="1"/>
  <c r="B11" i="7"/>
  <c r="C11" i="7"/>
  <c r="D11" i="7"/>
  <c r="H11" i="7"/>
  <c r="I11" i="7"/>
  <c r="K11" i="7" s="1"/>
  <c r="L11" i="7" s="1"/>
  <c r="J11" i="7"/>
  <c r="M11" i="7"/>
  <c r="A11" i="7" s="1"/>
  <c r="N11" i="7"/>
  <c r="B12" i="7"/>
  <c r="C12" i="7"/>
  <c r="D12" i="7"/>
  <c r="H12" i="7"/>
  <c r="J12" i="7" s="1"/>
  <c r="I12" i="7"/>
  <c r="K12" i="7" s="1"/>
  <c r="L12" i="7" s="1"/>
  <c r="M12" i="7"/>
  <c r="N12" i="7"/>
  <c r="B13" i="7"/>
  <c r="C13" i="7"/>
  <c r="D13" i="7"/>
  <c r="H13" i="7"/>
  <c r="I13" i="7"/>
  <c r="K13" i="7" s="1"/>
  <c r="J13" i="7"/>
  <c r="M13" i="7"/>
  <c r="N13" i="7"/>
  <c r="A13" i="7" s="1"/>
  <c r="B14" i="7"/>
  <c r="C14" i="7"/>
  <c r="D14" i="7"/>
  <c r="H14" i="7"/>
  <c r="I14" i="7"/>
  <c r="K14" i="7" s="1"/>
  <c r="J14" i="7"/>
  <c r="M14" i="7"/>
  <c r="N14" i="7"/>
  <c r="B15" i="7"/>
  <c r="C15" i="7"/>
  <c r="D15" i="7"/>
  <c r="H15" i="7"/>
  <c r="J15" i="7" s="1"/>
  <c r="I15" i="7"/>
  <c r="K15" i="7" s="1"/>
  <c r="M15" i="7"/>
  <c r="N15" i="7"/>
  <c r="B16" i="7"/>
  <c r="C16" i="7"/>
  <c r="D16" i="7"/>
  <c r="H16" i="7"/>
  <c r="J16" i="7" s="1"/>
  <c r="I16" i="7"/>
  <c r="K16" i="7" s="1"/>
  <c r="M16" i="7"/>
  <c r="N16" i="7"/>
  <c r="B17" i="7"/>
  <c r="C17" i="7"/>
  <c r="D17" i="7"/>
  <c r="H17" i="7"/>
  <c r="J17" i="7" s="1"/>
  <c r="I17" i="7"/>
  <c r="K17" i="7" s="1"/>
  <c r="M17" i="7"/>
  <c r="N17" i="7"/>
  <c r="A17" i="7" s="1"/>
  <c r="B18" i="7"/>
  <c r="C18" i="7"/>
  <c r="D18" i="7"/>
  <c r="H18" i="7"/>
  <c r="J18" i="7" s="1"/>
  <c r="L18" i="7" s="1"/>
  <c r="I18" i="7"/>
  <c r="K18" i="7"/>
  <c r="M18" i="7"/>
  <c r="A18" i="7" s="1"/>
  <c r="N18" i="7"/>
  <c r="B19" i="7"/>
  <c r="C19" i="7"/>
  <c r="D19" i="7"/>
  <c r="H19" i="7"/>
  <c r="J19" i="7" s="1"/>
  <c r="I19" i="7"/>
  <c r="K19" i="7" s="1"/>
  <c r="M19" i="7"/>
  <c r="A19" i="7" s="1"/>
  <c r="N19" i="7"/>
  <c r="B20" i="7"/>
  <c r="C20" i="7"/>
  <c r="D20" i="7"/>
  <c r="H20" i="7"/>
  <c r="J20" i="7" s="1"/>
  <c r="L20" i="7" s="1"/>
  <c r="I20" i="7"/>
  <c r="K20" i="7" s="1"/>
  <c r="M20" i="7"/>
  <c r="N20" i="7"/>
  <c r="B21" i="7"/>
  <c r="C21" i="7"/>
  <c r="D21" i="7"/>
  <c r="H21" i="7"/>
  <c r="J21" i="7" s="1"/>
  <c r="I21" i="7"/>
  <c r="K21" i="7" s="1"/>
  <c r="M21" i="7"/>
  <c r="N21" i="7"/>
  <c r="B22" i="7"/>
  <c r="C22" i="7"/>
  <c r="D22" i="7"/>
  <c r="H22" i="7"/>
  <c r="J22" i="7" s="1"/>
  <c r="L22" i="7" s="1"/>
  <c r="I22" i="7"/>
  <c r="K22" i="7" s="1"/>
  <c r="M22" i="7"/>
  <c r="N22" i="7"/>
  <c r="B23" i="7"/>
  <c r="C23" i="7"/>
  <c r="D23" i="7"/>
  <c r="H23" i="7"/>
  <c r="J23" i="7" s="1"/>
  <c r="I23" i="7"/>
  <c r="K23" i="7" s="1"/>
  <c r="M23" i="7"/>
  <c r="N23" i="7"/>
  <c r="B24" i="7"/>
  <c r="C24" i="7"/>
  <c r="D24" i="7"/>
  <c r="H24" i="7"/>
  <c r="J24" i="7" s="1"/>
  <c r="I24" i="7"/>
  <c r="K24" i="7" s="1"/>
  <c r="M24" i="7"/>
  <c r="N24" i="7"/>
  <c r="B25" i="7"/>
  <c r="C25" i="7"/>
  <c r="D25" i="7"/>
  <c r="H25" i="7"/>
  <c r="J25" i="7" s="1"/>
  <c r="I25" i="7"/>
  <c r="K25" i="7" s="1"/>
  <c r="M25" i="7"/>
  <c r="N25" i="7"/>
  <c r="B26" i="7"/>
  <c r="C26" i="7"/>
  <c r="D26" i="7"/>
  <c r="H26" i="7"/>
  <c r="J26" i="7" s="1"/>
  <c r="I26" i="7"/>
  <c r="K26" i="7" s="1"/>
  <c r="M26" i="7"/>
  <c r="N26" i="7"/>
  <c r="B27" i="7"/>
  <c r="C27" i="7"/>
  <c r="D27" i="7"/>
  <c r="H27" i="7"/>
  <c r="J27" i="7" s="1"/>
  <c r="I27" i="7"/>
  <c r="K27" i="7" s="1"/>
  <c r="M27" i="7"/>
  <c r="A27" i="7" s="1"/>
  <c r="N27" i="7"/>
  <c r="B28" i="7"/>
  <c r="C28" i="7"/>
  <c r="D28" i="7"/>
  <c r="H28" i="7"/>
  <c r="I28" i="7"/>
  <c r="K28" i="7" s="1"/>
  <c r="J28" i="7"/>
  <c r="L28" i="7" s="1"/>
  <c r="M28" i="7"/>
  <c r="N28" i="7"/>
  <c r="B29" i="7"/>
  <c r="C29" i="7"/>
  <c r="D29" i="7"/>
  <c r="H29" i="7"/>
  <c r="I29" i="7"/>
  <c r="K29" i="7" s="1"/>
  <c r="J29" i="7"/>
  <c r="L29" i="7" s="1"/>
  <c r="M29" i="7"/>
  <c r="A29" i="7" s="1"/>
  <c r="N29" i="7"/>
  <c r="B30" i="7"/>
  <c r="C30" i="7"/>
  <c r="D30" i="7"/>
  <c r="H30" i="7"/>
  <c r="J30" i="7" s="1"/>
  <c r="I30" i="7"/>
  <c r="K30" i="7"/>
  <c r="M30" i="7"/>
  <c r="N30" i="7"/>
  <c r="B31" i="7"/>
  <c r="C31" i="7"/>
  <c r="D31" i="7"/>
  <c r="H31" i="7"/>
  <c r="I31" i="7"/>
  <c r="J31" i="7"/>
  <c r="K31" i="7"/>
  <c r="M31" i="7"/>
  <c r="N31" i="7"/>
  <c r="B32" i="7"/>
  <c r="C32" i="7"/>
  <c r="D32" i="7"/>
  <c r="H32" i="7"/>
  <c r="I32" i="7"/>
  <c r="J32" i="7"/>
  <c r="L32" i="7" s="1"/>
  <c r="K32" i="7"/>
  <c r="M32" i="7"/>
  <c r="N32" i="7"/>
  <c r="B33" i="7"/>
  <c r="C33" i="7"/>
  <c r="D33" i="7"/>
  <c r="H33" i="7"/>
  <c r="J33" i="7" s="1"/>
  <c r="I33" i="7"/>
  <c r="K33" i="7" s="1"/>
  <c r="L33" i="7" s="1"/>
  <c r="M33" i="7"/>
  <c r="N33" i="7"/>
  <c r="B34" i="7"/>
  <c r="C34" i="7"/>
  <c r="D34" i="7"/>
  <c r="H34" i="7"/>
  <c r="J34" i="7" s="1"/>
  <c r="I34" i="7"/>
  <c r="K34" i="7"/>
  <c r="M34" i="7"/>
  <c r="A34" i="7" s="1"/>
  <c r="N34" i="7"/>
  <c r="B35" i="7"/>
  <c r="C35" i="7"/>
  <c r="D35" i="7"/>
  <c r="H35" i="7"/>
  <c r="J35" i="7" s="1"/>
  <c r="L35" i="7" s="1"/>
  <c r="I35" i="7"/>
  <c r="K35" i="7" s="1"/>
  <c r="M35" i="7"/>
  <c r="N35" i="7"/>
  <c r="B36" i="7"/>
  <c r="C36" i="7"/>
  <c r="D36" i="7"/>
  <c r="H36" i="7"/>
  <c r="J36" i="7" s="1"/>
  <c r="I36" i="7"/>
  <c r="K36" i="7" s="1"/>
  <c r="M36" i="7"/>
  <c r="N36" i="7"/>
  <c r="B37" i="7"/>
  <c r="C37" i="7"/>
  <c r="D37" i="7"/>
  <c r="H37" i="7"/>
  <c r="J37" i="7" s="1"/>
  <c r="L37" i="7" s="1"/>
  <c r="I37" i="7"/>
  <c r="K37" i="7" s="1"/>
  <c r="M37" i="7"/>
  <c r="N37" i="7"/>
  <c r="B38" i="7"/>
  <c r="C38" i="7"/>
  <c r="D38" i="7"/>
  <c r="H38" i="7"/>
  <c r="J38" i="7" s="1"/>
  <c r="L38" i="7" s="1"/>
  <c r="I38" i="7"/>
  <c r="K38" i="7"/>
  <c r="M38" i="7"/>
  <c r="A38" i="7" s="1"/>
  <c r="N38" i="7"/>
  <c r="B39" i="7"/>
  <c r="C39" i="7"/>
  <c r="D39" i="7"/>
  <c r="H39" i="7"/>
  <c r="J39" i="7" s="1"/>
  <c r="I39" i="7"/>
  <c r="K39" i="7" s="1"/>
  <c r="M39" i="7"/>
  <c r="A39" i="7" s="1"/>
  <c r="N39" i="7"/>
  <c r="B40" i="7"/>
  <c r="C40" i="7"/>
  <c r="D40" i="7"/>
  <c r="H40" i="7"/>
  <c r="J40" i="7" s="1"/>
  <c r="I40" i="7"/>
  <c r="K40" i="7" s="1"/>
  <c r="M40" i="7"/>
  <c r="N40" i="7"/>
  <c r="B41" i="7"/>
  <c r="C41" i="7"/>
  <c r="D41" i="7"/>
  <c r="H41" i="7"/>
  <c r="J41" i="7" s="1"/>
  <c r="L41" i="7" s="1"/>
  <c r="I41" i="7"/>
  <c r="K41" i="7" s="1"/>
  <c r="M41" i="7"/>
  <c r="N41" i="7"/>
  <c r="B42" i="7"/>
  <c r="C42" i="7"/>
  <c r="D42" i="7"/>
  <c r="H42" i="7"/>
  <c r="J42" i="7" s="1"/>
  <c r="I42" i="7"/>
  <c r="K42" i="7" s="1"/>
  <c r="M42" i="7"/>
  <c r="N42" i="7"/>
  <c r="B43" i="7"/>
  <c r="C43" i="7"/>
  <c r="D43" i="7"/>
  <c r="H43" i="7"/>
  <c r="I43" i="7"/>
  <c r="K43" i="7" s="1"/>
  <c r="L43" i="7" s="1"/>
  <c r="J43" i="7"/>
  <c r="M43" i="7"/>
  <c r="N43" i="7"/>
  <c r="B44" i="7"/>
  <c r="C44" i="7"/>
  <c r="D44" i="7"/>
  <c r="H44" i="7"/>
  <c r="J44" i="7" s="1"/>
  <c r="L44" i="7" s="1"/>
  <c r="I44" i="7"/>
  <c r="K44" i="7" s="1"/>
  <c r="M44" i="7"/>
  <c r="A44" i="7" s="1"/>
  <c r="N44" i="7"/>
  <c r="B45" i="7"/>
  <c r="C45" i="7"/>
  <c r="D45" i="7"/>
  <c r="H45" i="7"/>
  <c r="J45" i="7" s="1"/>
  <c r="L45" i="7" s="1"/>
  <c r="I45" i="7"/>
  <c r="K45" i="7" s="1"/>
  <c r="M45" i="7"/>
  <c r="N45" i="7"/>
  <c r="B46" i="7"/>
  <c r="C46" i="7"/>
  <c r="D46" i="7"/>
  <c r="H46" i="7"/>
  <c r="J46" i="7" s="1"/>
  <c r="I46" i="7"/>
  <c r="K46" i="7" s="1"/>
  <c r="M46" i="7"/>
  <c r="N46" i="7"/>
  <c r="B47" i="7"/>
  <c r="C47" i="7"/>
  <c r="D47" i="7"/>
  <c r="H47" i="7"/>
  <c r="J47" i="7" s="1"/>
  <c r="I47" i="7"/>
  <c r="K47" i="7" s="1"/>
  <c r="M47" i="7"/>
  <c r="A47" i="7" s="1"/>
  <c r="N47" i="7"/>
  <c r="B48" i="7"/>
  <c r="C48" i="7"/>
  <c r="D48" i="7"/>
  <c r="H48" i="7"/>
  <c r="I48" i="7"/>
  <c r="J48" i="7"/>
  <c r="L48" i="7" s="1"/>
  <c r="K48" i="7"/>
  <c r="M48" i="7"/>
  <c r="N48" i="7"/>
  <c r="A48" i="7" s="1"/>
  <c r="B49" i="7"/>
  <c r="C49" i="7"/>
  <c r="D49" i="7"/>
  <c r="H49" i="7"/>
  <c r="J49" i="7" s="1"/>
  <c r="I49" i="7"/>
  <c r="K49" i="7" s="1"/>
  <c r="M49" i="7"/>
  <c r="A49" i="7" s="1"/>
  <c r="N49" i="7"/>
  <c r="B50" i="7"/>
  <c r="C50" i="7"/>
  <c r="D50" i="7"/>
  <c r="H50" i="7"/>
  <c r="J50" i="7" s="1"/>
  <c r="I50" i="7"/>
  <c r="K50" i="7" s="1"/>
  <c r="M50" i="7"/>
  <c r="N50" i="7"/>
  <c r="B51" i="7"/>
  <c r="C51" i="7"/>
  <c r="D51" i="7"/>
  <c r="H51" i="7"/>
  <c r="J51" i="7" s="1"/>
  <c r="L51" i="7" s="1"/>
  <c r="I51" i="7"/>
  <c r="K51" i="7" s="1"/>
  <c r="M51" i="7"/>
  <c r="A51" i="7" s="1"/>
  <c r="N51" i="7"/>
  <c r="B52" i="7"/>
  <c r="C52" i="7"/>
  <c r="D52" i="7"/>
  <c r="H52" i="7"/>
  <c r="J52" i="7" s="1"/>
  <c r="L52" i="7" s="1"/>
  <c r="I52" i="7"/>
  <c r="K52" i="7" s="1"/>
  <c r="M52" i="7"/>
  <c r="N52" i="7"/>
  <c r="B53" i="7"/>
  <c r="C53" i="7"/>
  <c r="D53" i="7"/>
  <c r="H53" i="7"/>
  <c r="J53" i="7" s="1"/>
  <c r="L53" i="7" s="1"/>
  <c r="I53" i="7"/>
  <c r="K53" i="7"/>
  <c r="M53" i="7"/>
  <c r="A53" i="7" s="1"/>
  <c r="N53" i="7"/>
  <c r="B54" i="7"/>
  <c r="C54" i="7"/>
  <c r="D54" i="7"/>
  <c r="H54" i="7"/>
  <c r="I54" i="7"/>
  <c r="J54" i="7"/>
  <c r="L54" i="7" s="1"/>
  <c r="K54" i="7"/>
  <c r="M54" i="7"/>
  <c r="A54" i="7" s="1"/>
  <c r="N54" i="7"/>
  <c r="B55" i="7"/>
  <c r="C55" i="7"/>
  <c r="D55" i="7"/>
  <c r="H55" i="7"/>
  <c r="J55" i="7" s="1"/>
  <c r="L55" i="7" s="1"/>
  <c r="I55" i="7"/>
  <c r="K55" i="7" s="1"/>
  <c r="M55" i="7"/>
  <c r="N55" i="7"/>
  <c r="B56" i="7"/>
  <c r="C56" i="7"/>
  <c r="D56" i="7"/>
  <c r="H56" i="7"/>
  <c r="J56" i="7" s="1"/>
  <c r="I56" i="7"/>
  <c r="K56" i="7"/>
  <c r="M56" i="7"/>
  <c r="A56" i="7" s="1"/>
  <c r="N56" i="7"/>
  <c r="B57" i="7"/>
  <c r="C57" i="7"/>
  <c r="D57" i="7"/>
  <c r="H57" i="7"/>
  <c r="J57" i="7" s="1"/>
  <c r="I57" i="7"/>
  <c r="K57" i="7"/>
  <c r="M57" i="7"/>
  <c r="N57" i="7"/>
  <c r="B58" i="7"/>
  <c r="C58" i="7"/>
  <c r="D58" i="7"/>
  <c r="H58" i="7"/>
  <c r="I58" i="7"/>
  <c r="K58" i="7" s="1"/>
  <c r="J58" i="7"/>
  <c r="M58" i="7"/>
  <c r="N58" i="7"/>
  <c r="B59" i="7"/>
  <c r="C59" i="7"/>
  <c r="D59" i="7"/>
  <c r="H59" i="7"/>
  <c r="J59" i="7" s="1"/>
  <c r="I59" i="7"/>
  <c r="K59" i="7" s="1"/>
  <c r="L59" i="7" s="1"/>
  <c r="M59" i="7"/>
  <c r="N59" i="7"/>
  <c r="B60" i="7"/>
  <c r="C60" i="7"/>
  <c r="D60" i="7"/>
  <c r="H60" i="7"/>
  <c r="J60" i="7" s="1"/>
  <c r="L60" i="7" s="1"/>
  <c r="I60" i="7"/>
  <c r="K60" i="7" s="1"/>
  <c r="M60" i="7"/>
  <c r="N60" i="7"/>
  <c r="B61" i="7"/>
  <c r="C61" i="7"/>
  <c r="D61" i="7"/>
  <c r="H61" i="7"/>
  <c r="J61" i="7" s="1"/>
  <c r="L61" i="7" s="1"/>
  <c r="I61" i="7"/>
  <c r="K61" i="7" s="1"/>
  <c r="M61" i="7"/>
  <c r="A61" i="7" s="1"/>
  <c r="N61" i="7"/>
  <c r="B62" i="7"/>
  <c r="C62" i="7"/>
  <c r="D62" i="7"/>
  <c r="H62" i="7"/>
  <c r="J62" i="7" s="1"/>
  <c r="I62" i="7"/>
  <c r="K62" i="7" s="1"/>
  <c r="M62" i="7"/>
  <c r="N62" i="7"/>
  <c r="B63" i="7"/>
  <c r="C63" i="7"/>
  <c r="D63" i="7"/>
  <c r="H63" i="7"/>
  <c r="J63" i="7" s="1"/>
  <c r="L63" i="7" s="1"/>
  <c r="I63" i="7"/>
  <c r="K63" i="7" s="1"/>
  <c r="M63" i="7"/>
  <c r="N63" i="7"/>
  <c r="B64" i="7"/>
  <c r="C64" i="7"/>
  <c r="D64" i="7"/>
  <c r="H64" i="7"/>
  <c r="J64" i="7" s="1"/>
  <c r="I64" i="7"/>
  <c r="K64" i="7" s="1"/>
  <c r="M64" i="7"/>
  <c r="N64" i="7"/>
  <c r="B65" i="7"/>
  <c r="C65" i="7"/>
  <c r="D65" i="7"/>
  <c r="H65" i="7"/>
  <c r="J65" i="7" s="1"/>
  <c r="I65" i="7"/>
  <c r="K65" i="7" s="1"/>
  <c r="M65" i="7"/>
  <c r="N65" i="7"/>
  <c r="B66" i="7"/>
  <c r="C66" i="7"/>
  <c r="D66" i="7"/>
  <c r="H66" i="7"/>
  <c r="J66" i="7" s="1"/>
  <c r="L66" i="7" s="1"/>
  <c r="I66" i="7"/>
  <c r="K66" i="7" s="1"/>
  <c r="M66" i="7"/>
  <c r="N66" i="7"/>
  <c r="B67" i="7"/>
  <c r="C67" i="7"/>
  <c r="D67" i="7"/>
  <c r="H67" i="7"/>
  <c r="J67" i="7" s="1"/>
  <c r="I67" i="7"/>
  <c r="K67" i="7" s="1"/>
  <c r="M67" i="7"/>
  <c r="A67" i="7" s="1"/>
  <c r="N67" i="7"/>
  <c r="B68" i="7"/>
  <c r="C68" i="7"/>
  <c r="D68" i="7"/>
  <c r="H68" i="7"/>
  <c r="J68" i="7" s="1"/>
  <c r="L68" i="7" s="1"/>
  <c r="I68" i="7"/>
  <c r="K68" i="7"/>
  <c r="M68" i="7"/>
  <c r="N68" i="7"/>
  <c r="B69" i="7"/>
  <c r="C69" i="7"/>
  <c r="D69" i="7"/>
  <c r="H69" i="7"/>
  <c r="J69" i="7" s="1"/>
  <c r="L69" i="7" s="1"/>
  <c r="I69" i="7"/>
  <c r="K69" i="7" s="1"/>
  <c r="M69" i="7"/>
  <c r="A69" i="7" s="1"/>
  <c r="N69" i="7"/>
  <c r="B70" i="7"/>
  <c r="C70" i="7"/>
  <c r="D70" i="7"/>
  <c r="H70" i="7"/>
  <c r="J70" i="7" s="1"/>
  <c r="L70" i="7" s="1"/>
  <c r="I70" i="7"/>
  <c r="K70" i="7" s="1"/>
  <c r="M70" i="7"/>
  <c r="N70" i="7"/>
  <c r="B71" i="7"/>
  <c r="C71" i="7"/>
  <c r="D71" i="7"/>
  <c r="H71" i="7"/>
  <c r="J71" i="7" s="1"/>
  <c r="I71" i="7"/>
  <c r="K71" i="7" s="1"/>
  <c r="L71" i="7" s="1"/>
  <c r="M71" i="7"/>
  <c r="N71" i="7"/>
  <c r="B72" i="7"/>
  <c r="C72" i="7"/>
  <c r="D72" i="7"/>
  <c r="H72" i="7"/>
  <c r="J72" i="7" s="1"/>
  <c r="L72" i="7" s="1"/>
  <c r="I72" i="7"/>
  <c r="K72" i="7" s="1"/>
  <c r="M72" i="7"/>
  <c r="A72" i="7" s="1"/>
  <c r="N72" i="7"/>
  <c r="B73" i="7"/>
  <c r="C73" i="7"/>
  <c r="D73" i="7"/>
  <c r="H73" i="7"/>
  <c r="J73" i="7" s="1"/>
  <c r="I73" i="7"/>
  <c r="K73" i="7" s="1"/>
  <c r="M73" i="7"/>
  <c r="N73" i="7"/>
  <c r="B74" i="7"/>
  <c r="C74" i="7"/>
  <c r="D74" i="7"/>
  <c r="H74" i="7"/>
  <c r="J74" i="7" s="1"/>
  <c r="I74" i="7"/>
  <c r="K74" i="7" s="1"/>
  <c r="M74" i="7"/>
  <c r="N74" i="7"/>
  <c r="B75" i="7"/>
  <c r="C75" i="7"/>
  <c r="D75" i="7"/>
  <c r="H75" i="7"/>
  <c r="J75" i="7" s="1"/>
  <c r="I75" i="7"/>
  <c r="K75" i="7" s="1"/>
  <c r="M75" i="7"/>
  <c r="A75" i="7" s="1"/>
  <c r="N75" i="7"/>
  <c r="B76" i="7"/>
  <c r="C76" i="7"/>
  <c r="D76" i="7"/>
  <c r="H76" i="7"/>
  <c r="J76" i="7" s="1"/>
  <c r="I76" i="7"/>
  <c r="K76" i="7" s="1"/>
  <c r="M76" i="7"/>
  <c r="A76" i="7" s="1"/>
  <c r="N76" i="7"/>
  <c r="B77" i="7"/>
  <c r="C77" i="7"/>
  <c r="D77" i="7"/>
  <c r="H77" i="7"/>
  <c r="J77" i="7" s="1"/>
  <c r="I77" i="7"/>
  <c r="K77" i="7"/>
  <c r="M77" i="7"/>
  <c r="A77" i="7" s="1"/>
  <c r="N77" i="7"/>
  <c r="B78" i="7"/>
  <c r="C78" i="7"/>
  <c r="D78" i="7"/>
  <c r="H78" i="7"/>
  <c r="J78" i="7" s="1"/>
  <c r="L78" i="7" s="1"/>
  <c r="I78" i="7"/>
  <c r="K78" i="7" s="1"/>
  <c r="M78" i="7"/>
  <c r="N78" i="7"/>
  <c r="B79" i="7"/>
  <c r="C79" i="7"/>
  <c r="D79" i="7"/>
  <c r="H79" i="7"/>
  <c r="J79" i="7" s="1"/>
  <c r="I79" i="7"/>
  <c r="K79" i="7" s="1"/>
  <c r="L79" i="7" s="1"/>
  <c r="M79" i="7"/>
  <c r="A79" i="7" s="1"/>
  <c r="N79" i="7"/>
  <c r="B80" i="7"/>
  <c r="C80" i="7"/>
  <c r="D80" i="7"/>
  <c r="H80" i="7"/>
  <c r="J80" i="7" s="1"/>
  <c r="I80" i="7"/>
  <c r="K80" i="7" s="1"/>
  <c r="M80" i="7"/>
  <c r="A80" i="7" s="1"/>
  <c r="N80" i="7"/>
  <c r="B81" i="7"/>
  <c r="C81" i="7"/>
  <c r="D81" i="7"/>
  <c r="H81" i="7"/>
  <c r="J81" i="7" s="1"/>
  <c r="L81" i="7" s="1"/>
  <c r="I81" i="7"/>
  <c r="K81" i="7" s="1"/>
  <c r="M81" i="7"/>
  <c r="A81" i="7" s="1"/>
  <c r="N81" i="7"/>
  <c r="B82" i="7"/>
  <c r="C82" i="7"/>
  <c r="D82" i="7"/>
  <c r="H82" i="7"/>
  <c r="J82" i="7" s="1"/>
  <c r="I82" i="7"/>
  <c r="K82" i="7" s="1"/>
  <c r="M82" i="7"/>
  <c r="A82" i="7" s="1"/>
  <c r="N82" i="7"/>
  <c r="B83" i="7"/>
  <c r="C83" i="7"/>
  <c r="D83" i="7"/>
  <c r="H83" i="7"/>
  <c r="J83" i="7" s="1"/>
  <c r="I83" i="7"/>
  <c r="K83" i="7" s="1"/>
  <c r="M83" i="7"/>
  <c r="A83" i="7" s="1"/>
  <c r="N83" i="7"/>
  <c r="B84" i="7"/>
  <c r="C84" i="7"/>
  <c r="D84" i="7"/>
  <c r="H84" i="7"/>
  <c r="J84" i="7" s="1"/>
  <c r="L84" i="7" s="1"/>
  <c r="I84" i="7"/>
  <c r="K84" i="7" s="1"/>
  <c r="M84" i="7"/>
  <c r="A84" i="7" s="1"/>
  <c r="N84" i="7"/>
  <c r="B85" i="7"/>
  <c r="C85" i="7"/>
  <c r="D85" i="7"/>
  <c r="H85" i="7"/>
  <c r="J85" i="7" s="1"/>
  <c r="I85" i="7"/>
  <c r="K85" i="7" s="1"/>
  <c r="M85" i="7"/>
  <c r="A85" i="7" s="1"/>
  <c r="N85" i="7"/>
  <c r="B86" i="7"/>
  <c r="C86" i="7"/>
  <c r="D86" i="7"/>
  <c r="H86" i="7"/>
  <c r="J86" i="7" s="1"/>
  <c r="I86" i="7"/>
  <c r="K86" i="7" s="1"/>
  <c r="M86" i="7"/>
  <c r="N86" i="7"/>
  <c r="B87" i="7"/>
  <c r="C87" i="7"/>
  <c r="D87" i="7"/>
  <c r="H87" i="7"/>
  <c r="J87" i="7" s="1"/>
  <c r="L87" i="7" s="1"/>
  <c r="I87" i="7"/>
  <c r="K87" i="7" s="1"/>
  <c r="M87" i="7"/>
  <c r="A87" i="7" s="1"/>
  <c r="N87" i="7"/>
  <c r="B88" i="7"/>
  <c r="C88" i="7"/>
  <c r="D88" i="7"/>
  <c r="H88" i="7"/>
  <c r="J88" i="7" s="1"/>
  <c r="L88" i="7" s="1"/>
  <c r="I88" i="7"/>
  <c r="K88" i="7" s="1"/>
  <c r="M88" i="7"/>
  <c r="A88" i="7" s="1"/>
  <c r="N88" i="7"/>
  <c r="B89" i="7"/>
  <c r="C89" i="7"/>
  <c r="D89" i="7"/>
  <c r="H89" i="7"/>
  <c r="J89" i="7" s="1"/>
  <c r="L89" i="7" s="1"/>
  <c r="I89" i="7"/>
  <c r="K89" i="7" s="1"/>
  <c r="M89" i="7"/>
  <c r="A89" i="7" s="1"/>
  <c r="N89" i="7"/>
  <c r="B90" i="7"/>
  <c r="C90" i="7"/>
  <c r="D90" i="7"/>
  <c r="H90" i="7"/>
  <c r="J90" i="7" s="1"/>
  <c r="L90" i="7" s="1"/>
  <c r="I90" i="7"/>
  <c r="K90" i="7" s="1"/>
  <c r="M90" i="7"/>
  <c r="N90" i="7"/>
  <c r="B91" i="7"/>
  <c r="C91" i="7"/>
  <c r="D91" i="7"/>
  <c r="H91" i="7"/>
  <c r="J91" i="7" s="1"/>
  <c r="I91" i="7"/>
  <c r="K91" i="7" s="1"/>
  <c r="M91" i="7"/>
  <c r="A91" i="7" s="1"/>
  <c r="N91" i="7"/>
  <c r="B92" i="7"/>
  <c r="C92" i="7"/>
  <c r="D92" i="7"/>
  <c r="H92" i="7"/>
  <c r="J92" i="7" s="1"/>
  <c r="L92" i="7" s="1"/>
  <c r="I92" i="7"/>
  <c r="K92" i="7" s="1"/>
  <c r="M92" i="7"/>
  <c r="N92" i="7"/>
  <c r="B93" i="7"/>
  <c r="C93" i="7"/>
  <c r="D93" i="7"/>
  <c r="H93" i="7"/>
  <c r="J93" i="7" s="1"/>
  <c r="I93" i="7"/>
  <c r="K93" i="7" s="1"/>
  <c r="M93" i="7"/>
  <c r="N93" i="7"/>
  <c r="B94" i="7"/>
  <c r="C94" i="7"/>
  <c r="D94" i="7"/>
  <c r="H94" i="7"/>
  <c r="J94" i="7" s="1"/>
  <c r="I94" i="7"/>
  <c r="K94" i="7" s="1"/>
  <c r="M94" i="7"/>
  <c r="N94" i="7"/>
  <c r="B95" i="7"/>
  <c r="C95" i="7"/>
  <c r="D95" i="7"/>
  <c r="H95" i="7"/>
  <c r="J95" i="7" s="1"/>
  <c r="I95" i="7"/>
  <c r="K95" i="7" s="1"/>
  <c r="M95" i="7"/>
  <c r="N95" i="7"/>
  <c r="B96" i="7"/>
  <c r="C96" i="7"/>
  <c r="D96" i="7"/>
  <c r="H96" i="7"/>
  <c r="J96" i="7" s="1"/>
  <c r="I96" i="7"/>
  <c r="K96" i="7"/>
  <c r="M96" i="7"/>
  <c r="N96" i="7"/>
  <c r="A96" i="7" s="1"/>
  <c r="B97" i="7"/>
  <c r="C97" i="7"/>
  <c r="D97" i="7"/>
  <c r="H97" i="7"/>
  <c r="J97" i="7" s="1"/>
  <c r="L97" i="7" s="1"/>
  <c r="I97" i="7"/>
  <c r="K97" i="7" s="1"/>
  <c r="M97" i="7"/>
  <c r="N97" i="7"/>
  <c r="B98" i="7"/>
  <c r="C98" i="7"/>
  <c r="D98" i="7"/>
  <c r="H98" i="7"/>
  <c r="J98" i="7" s="1"/>
  <c r="I98" i="7"/>
  <c r="K98" i="7" s="1"/>
  <c r="M98" i="7"/>
  <c r="N98" i="7"/>
  <c r="B99" i="7"/>
  <c r="C99" i="7"/>
  <c r="D99" i="7"/>
  <c r="H99" i="7"/>
  <c r="J99" i="7" s="1"/>
  <c r="I99" i="7"/>
  <c r="K99" i="7" s="1"/>
  <c r="M99" i="7"/>
  <c r="N99" i="7"/>
  <c r="B100" i="7"/>
  <c r="C100" i="7"/>
  <c r="D100" i="7"/>
  <c r="H100" i="7"/>
  <c r="J100" i="7" s="1"/>
  <c r="L100" i="7" s="1"/>
  <c r="I100" i="7"/>
  <c r="K100" i="7" s="1"/>
  <c r="M100" i="7"/>
  <c r="N100" i="7"/>
  <c r="B101" i="7"/>
  <c r="C101" i="7"/>
  <c r="D101" i="7"/>
  <c r="H101" i="7"/>
  <c r="J101" i="7" s="1"/>
  <c r="I101" i="7"/>
  <c r="K101" i="7"/>
  <c r="L101" i="7"/>
  <c r="M101" i="7"/>
  <c r="A101" i="7" s="1"/>
  <c r="N101" i="7"/>
  <c r="B102" i="7"/>
  <c r="C102" i="7"/>
  <c r="D102" i="7"/>
  <c r="H102" i="7"/>
  <c r="J102" i="7" s="1"/>
  <c r="I102" i="7"/>
  <c r="K102" i="7"/>
  <c r="L102" i="7"/>
  <c r="M102" i="7"/>
  <c r="N102" i="7"/>
  <c r="B103" i="7"/>
  <c r="C103" i="7"/>
  <c r="D103" i="7"/>
  <c r="H103" i="7"/>
  <c r="I103" i="7"/>
  <c r="K103" i="7" s="1"/>
  <c r="J103" i="7"/>
  <c r="M103" i="7"/>
  <c r="A103" i="7" s="1"/>
  <c r="N103" i="7"/>
  <c r="B104" i="7"/>
  <c r="C104" i="7"/>
  <c r="D104" i="7"/>
  <c r="H104" i="7"/>
  <c r="J104" i="7" s="1"/>
  <c r="I104" i="7"/>
  <c r="K104" i="7"/>
  <c r="M104" i="7"/>
  <c r="A104" i="7" s="1"/>
  <c r="N104" i="7"/>
  <c r="B105" i="7"/>
  <c r="C105" i="7"/>
  <c r="D105" i="7"/>
  <c r="H105" i="7"/>
  <c r="J105" i="7" s="1"/>
  <c r="I105" i="7"/>
  <c r="K105" i="7"/>
  <c r="M105" i="7"/>
  <c r="N105" i="7"/>
  <c r="B106" i="7"/>
  <c r="C106" i="7"/>
  <c r="D106" i="7"/>
  <c r="H106" i="7"/>
  <c r="I106" i="7"/>
  <c r="K106" i="7" s="1"/>
  <c r="J106" i="7"/>
  <c r="M106" i="7"/>
  <c r="N106" i="7"/>
  <c r="B107" i="7"/>
  <c r="C107" i="7"/>
  <c r="D107" i="7"/>
  <c r="H107" i="7"/>
  <c r="J107" i="7" s="1"/>
  <c r="I107" i="7"/>
  <c r="K107" i="7" s="1"/>
  <c r="M107" i="7"/>
  <c r="N107" i="7"/>
  <c r="B108" i="7"/>
  <c r="C108" i="7"/>
  <c r="D108" i="7"/>
  <c r="H108" i="7"/>
  <c r="I108" i="7"/>
  <c r="J108" i="7"/>
  <c r="K108" i="7"/>
  <c r="M108" i="7"/>
  <c r="A108" i="7" s="1"/>
  <c r="N108" i="7"/>
  <c r="B109" i="7"/>
  <c r="C109" i="7"/>
  <c r="D109" i="7"/>
  <c r="H109" i="7"/>
  <c r="I109" i="7"/>
  <c r="J109" i="7"/>
  <c r="K109" i="7"/>
  <c r="M109" i="7"/>
  <c r="N109" i="7"/>
  <c r="B110" i="7"/>
  <c r="C110" i="7"/>
  <c r="D110" i="7"/>
  <c r="H110" i="7"/>
  <c r="J110" i="7" s="1"/>
  <c r="L110" i="7" s="1"/>
  <c r="I110" i="7"/>
  <c r="K110" i="7" s="1"/>
  <c r="M110" i="7"/>
  <c r="A110" i="7" s="1"/>
  <c r="N110" i="7"/>
  <c r="B111" i="7"/>
  <c r="C111" i="7"/>
  <c r="D111" i="7"/>
  <c r="H111" i="7"/>
  <c r="I111" i="7"/>
  <c r="K111" i="7" s="1"/>
  <c r="J111" i="7"/>
  <c r="M111" i="7"/>
  <c r="N111" i="7"/>
  <c r="B112" i="7"/>
  <c r="C112" i="7"/>
  <c r="D112" i="7"/>
  <c r="H112" i="7"/>
  <c r="J112" i="7" s="1"/>
  <c r="I112" i="7"/>
  <c r="K112" i="7" s="1"/>
  <c r="M112" i="7"/>
  <c r="N112" i="7"/>
  <c r="B113" i="7"/>
  <c r="C113" i="7"/>
  <c r="D113" i="7"/>
  <c r="H113" i="7"/>
  <c r="J113" i="7" s="1"/>
  <c r="I113" i="7"/>
  <c r="K113" i="7" s="1"/>
  <c r="M113" i="7"/>
  <c r="A113" i="7" s="1"/>
  <c r="N113" i="7"/>
  <c r="B114" i="7"/>
  <c r="C114" i="7"/>
  <c r="D114" i="7"/>
  <c r="H114" i="7"/>
  <c r="J114" i="7" s="1"/>
  <c r="L114" i="7" s="1"/>
  <c r="I114" i="7"/>
  <c r="K114" i="7"/>
  <c r="M114" i="7"/>
  <c r="N114" i="7"/>
  <c r="B115" i="7"/>
  <c r="C115" i="7"/>
  <c r="D115" i="7"/>
  <c r="H115" i="7"/>
  <c r="J115" i="7" s="1"/>
  <c r="I115" i="7"/>
  <c r="K115" i="7" s="1"/>
  <c r="M115" i="7"/>
  <c r="N115" i="7"/>
  <c r="B116" i="7"/>
  <c r="C116" i="7"/>
  <c r="D116" i="7"/>
  <c r="H116" i="7"/>
  <c r="J116" i="7" s="1"/>
  <c r="I116" i="7"/>
  <c r="K116" i="7" s="1"/>
  <c r="M116" i="7"/>
  <c r="N116" i="7"/>
  <c r="A116" i="7" s="1"/>
  <c r="B117" i="7"/>
  <c r="C117" i="7"/>
  <c r="D117" i="7"/>
  <c r="H117" i="7"/>
  <c r="J117" i="7" s="1"/>
  <c r="L117" i="7" s="1"/>
  <c r="I117" i="7"/>
  <c r="K117" i="7"/>
  <c r="M117" i="7"/>
  <c r="N117" i="7"/>
  <c r="B118" i="7"/>
  <c r="C118" i="7"/>
  <c r="D118" i="7"/>
  <c r="H118" i="7"/>
  <c r="I118" i="7"/>
  <c r="K118" i="7" s="1"/>
  <c r="J118" i="7"/>
  <c r="L118" i="7" s="1"/>
  <c r="M118" i="7"/>
  <c r="N118" i="7"/>
  <c r="A119" i="7"/>
  <c r="B119" i="7"/>
  <c r="C119" i="7"/>
  <c r="D119" i="7"/>
  <c r="H119" i="7"/>
  <c r="I119" i="7"/>
  <c r="J119" i="7"/>
  <c r="K119" i="7"/>
  <c r="L119" i="7"/>
  <c r="M119" i="7"/>
  <c r="N119" i="7"/>
  <c r="B120" i="7"/>
  <c r="C120" i="7"/>
  <c r="D120" i="7"/>
  <c r="H120" i="7"/>
  <c r="J120" i="7" s="1"/>
  <c r="I120" i="7"/>
  <c r="K120" i="7"/>
  <c r="M120" i="7"/>
  <c r="N120" i="7"/>
  <c r="B121" i="7"/>
  <c r="C121" i="7"/>
  <c r="D121" i="7"/>
  <c r="H121" i="7"/>
  <c r="I121" i="7"/>
  <c r="K121" i="7" s="1"/>
  <c r="J121" i="7"/>
  <c r="L121" i="7" s="1"/>
  <c r="M121" i="7"/>
  <c r="N121" i="7"/>
  <c r="B122" i="7"/>
  <c r="C122" i="7"/>
  <c r="D122" i="7"/>
  <c r="H122" i="7"/>
  <c r="J122" i="7" s="1"/>
  <c r="L122" i="7" s="1"/>
  <c r="I122" i="7"/>
  <c r="K122" i="7" s="1"/>
  <c r="M122" i="7"/>
  <c r="N122" i="7"/>
  <c r="A122" i="7" s="1"/>
  <c r="B123" i="7"/>
  <c r="C123" i="7"/>
  <c r="D123" i="7"/>
  <c r="H123" i="7"/>
  <c r="J123" i="7" s="1"/>
  <c r="L123" i="7" s="1"/>
  <c r="I123" i="7"/>
  <c r="K123" i="7" s="1"/>
  <c r="M123" i="7"/>
  <c r="N123" i="7"/>
  <c r="B124" i="7"/>
  <c r="C124" i="7"/>
  <c r="D124" i="7"/>
  <c r="H124" i="7"/>
  <c r="J124" i="7" s="1"/>
  <c r="I124" i="7"/>
  <c r="K124" i="7" s="1"/>
  <c r="M124" i="7"/>
  <c r="N124" i="7"/>
  <c r="B125" i="7"/>
  <c r="C125" i="7"/>
  <c r="D125" i="7"/>
  <c r="H125" i="7"/>
  <c r="J125" i="7" s="1"/>
  <c r="L125" i="7" s="1"/>
  <c r="I125" i="7"/>
  <c r="K125" i="7"/>
  <c r="M125" i="7"/>
  <c r="A125" i="7" s="1"/>
  <c r="N125" i="7"/>
  <c r="B126" i="7"/>
  <c r="C126" i="7"/>
  <c r="D126" i="7"/>
  <c r="H126" i="7"/>
  <c r="J126" i="7" s="1"/>
  <c r="I126" i="7"/>
  <c r="K126" i="7" s="1"/>
  <c r="M126" i="7"/>
  <c r="N126" i="7"/>
  <c r="B127" i="7"/>
  <c r="C127" i="7"/>
  <c r="D127" i="7"/>
  <c r="H127" i="7"/>
  <c r="J127" i="7" s="1"/>
  <c r="I127" i="7"/>
  <c r="K127" i="7"/>
  <c r="M127" i="7"/>
  <c r="N127" i="7"/>
  <c r="A127" i="7" s="1"/>
  <c r="B128" i="7"/>
  <c r="C128" i="7"/>
  <c r="D128" i="7"/>
  <c r="H128" i="7"/>
  <c r="J128" i="7" s="1"/>
  <c r="I128" i="7"/>
  <c r="K128" i="7" s="1"/>
  <c r="L128" i="7" s="1"/>
  <c r="M128" i="7"/>
  <c r="N128" i="7"/>
  <c r="B129" i="7"/>
  <c r="C129" i="7"/>
  <c r="D129" i="7"/>
  <c r="H129" i="7"/>
  <c r="J129" i="7" s="1"/>
  <c r="L129" i="7" s="1"/>
  <c r="I129" i="7"/>
  <c r="K129" i="7" s="1"/>
  <c r="M129" i="7"/>
  <c r="N129" i="7"/>
  <c r="B130" i="7"/>
  <c r="C130" i="7"/>
  <c r="D130" i="7"/>
  <c r="H130" i="7"/>
  <c r="J130" i="7" s="1"/>
  <c r="I130" i="7"/>
  <c r="K130" i="7" s="1"/>
  <c r="M130" i="7"/>
  <c r="N130" i="7"/>
  <c r="B131" i="7"/>
  <c r="C131" i="7"/>
  <c r="D131" i="7"/>
  <c r="H131" i="7"/>
  <c r="J131" i="7" s="1"/>
  <c r="L131" i="7" s="1"/>
  <c r="I131" i="7"/>
  <c r="K131" i="7" s="1"/>
  <c r="M131" i="7"/>
  <c r="N131" i="7"/>
  <c r="B132" i="7"/>
  <c r="C132" i="7"/>
  <c r="D132" i="7"/>
  <c r="H132" i="7"/>
  <c r="J132" i="7" s="1"/>
  <c r="L132" i="7" s="1"/>
  <c r="I132" i="7"/>
  <c r="K132" i="7" s="1"/>
  <c r="M132" i="7"/>
  <c r="N132" i="7"/>
  <c r="B133" i="7"/>
  <c r="C133" i="7"/>
  <c r="D133" i="7"/>
  <c r="H133" i="7"/>
  <c r="J133" i="7" s="1"/>
  <c r="I133" i="7"/>
  <c r="K133" i="7"/>
  <c r="M133" i="7"/>
  <c r="A133" i="7" s="1"/>
  <c r="N133" i="7"/>
  <c r="B134" i="7"/>
  <c r="C134" i="7"/>
  <c r="D134" i="7"/>
  <c r="H134" i="7"/>
  <c r="I134" i="7"/>
  <c r="K134" i="7" s="1"/>
  <c r="J134" i="7"/>
  <c r="M134" i="7"/>
  <c r="N134" i="7"/>
  <c r="B135" i="7"/>
  <c r="C135" i="7"/>
  <c r="D135" i="7"/>
  <c r="H135" i="7"/>
  <c r="J135" i="7" s="1"/>
  <c r="I135" i="7"/>
  <c r="K135" i="7"/>
  <c r="M135" i="7"/>
  <c r="N135" i="7"/>
  <c r="B136" i="7"/>
  <c r="C136" i="7"/>
  <c r="D136" i="7"/>
  <c r="H136" i="7"/>
  <c r="J136" i="7" s="1"/>
  <c r="I136" i="7"/>
  <c r="K136" i="7" s="1"/>
  <c r="M136" i="7"/>
  <c r="N136" i="7"/>
  <c r="B137" i="7"/>
  <c r="C137" i="7"/>
  <c r="D137" i="7"/>
  <c r="H137" i="7"/>
  <c r="I137" i="7"/>
  <c r="K137" i="7" s="1"/>
  <c r="J137" i="7"/>
  <c r="M137" i="7"/>
  <c r="A137" i="7" s="1"/>
  <c r="N137" i="7"/>
  <c r="B138" i="7"/>
  <c r="C138" i="7"/>
  <c r="D138" i="7"/>
  <c r="H138" i="7"/>
  <c r="I138" i="7"/>
  <c r="K138" i="7" s="1"/>
  <c r="J138" i="7"/>
  <c r="M138" i="7"/>
  <c r="N138" i="7"/>
  <c r="B139" i="7"/>
  <c r="C139" i="7"/>
  <c r="D139" i="7"/>
  <c r="H139" i="7"/>
  <c r="J139" i="7" s="1"/>
  <c r="I139" i="7"/>
  <c r="K139" i="7" s="1"/>
  <c r="M139" i="7"/>
  <c r="N139" i="7"/>
  <c r="A140" i="7"/>
  <c r="B140" i="7"/>
  <c r="C140" i="7"/>
  <c r="D140" i="7"/>
  <c r="H140" i="7"/>
  <c r="I140" i="7"/>
  <c r="J140" i="7"/>
  <c r="K140" i="7"/>
  <c r="L140" i="7" s="1"/>
  <c r="M140" i="7"/>
  <c r="N140" i="7"/>
  <c r="B141" i="7"/>
  <c r="C141" i="7"/>
  <c r="D141" i="7"/>
  <c r="H141" i="7"/>
  <c r="J141" i="7" s="1"/>
  <c r="I141" i="7"/>
  <c r="K141" i="7" s="1"/>
  <c r="L141" i="7" s="1"/>
  <c r="M141" i="7"/>
  <c r="N141" i="7"/>
  <c r="B142" i="7"/>
  <c r="C142" i="7"/>
  <c r="D142" i="7"/>
  <c r="H142" i="7"/>
  <c r="J142" i="7" s="1"/>
  <c r="L142" i="7" s="1"/>
  <c r="I142" i="7"/>
  <c r="K142" i="7" s="1"/>
  <c r="M142" i="7"/>
  <c r="A142" i="7" s="1"/>
  <c r="N142" i="7"/>
  <c r="B143" i="7"/>
  <c r="C143" i="7"/>
  <c r="D143" i="7"/>
  <c r="H143" i="7"/>
  <c r="J143" i="7" s="1"/>
  <c r="I143" i="7"/>
  <c r="K143" i="7" s="1"/>
  <c r="M143" i="7"/>
  <c r="N143" i="7"/>
  <c r="B144" i="7"/>
  <c r="C144" i="7"/>
  <c r="D144" i="7"/>
  <c r="H144" i="7"/>
  <c r="J144" i="7" s="1"/>
  <c r="I144" i="7"/>
  <c r="K144" i="7" s="1"/>
  <c r="M144" i="7"/>
  <c r="N144" i="7"/>
  <c r="B145" i="7"/>
  <c r="C145" i="7"/>
  <c r="D145" i="7"/>
  <c r="H145" i="7"/>
  <c r="J145" i="7" s="1"/>
  <c r="L145" i="7" s="1"/>
  <c r="I145" i="7"/>
  <c r="K145" i="7" s="1"/>
  <c r="M145" i="7"/>
  <c r="A145" i="7" s="1"/>
  <c r="N145" i="7"/>
  <c r="A146" i="7"/>
  <c r="B146" i="7"/>
  <c r="C146" i="7"/>
  <c r="D146" i="7"/>
  <c r="H146" i="7"/>
  <c r="J146" i="7" s="1"/>
  <c r="I146" i="7"/>
  <c r="K146" i="7" s="1"/>
  <c r="M146" i="7"/>
  <c r="N146" i="7"/>
  <c r="B147" i="7"/>
  <c r="C147" i="7"/>
  <c r="D147" i="7"/>
  <c r="H147" i="7"/>
  <c r="J147" i="7" s="1"/>
  <c r="L147" i="7" s="1"/>
  <c r="I147" i="7"/>
  <c r="K147" i="7" s="1"/>
  <c r="M147" i="7"/>
  <c r="N147" i="7"/>
  <c r="B148" i="7"/>
  <c r="C148" i="7"/>
  <c r="D148" i="7"/>
  <c r="H148" i="7"/>
  <c r="J148" i="7" s="1"/>
  <c r="I148" i="7"/>
  <c r="K148" i="7" s="1"/>
  <c r="M148" i="7"/>
  <c r="N148" i="7"/>
  <c r="B149" i="7"/>
  <c r="C149" i="7"/>
  <c r="D149" i="7"/>
  <c r="H149" i="7"/>
  <c r="J149" i="7" s="1"/>
  <c r="L149" i="7" s="1"/>
  <c r="I149" i="7"/>
  <c r="K149" i="7"/>
  <c r="M149" i="7"/>
  <c r="A149" i="7" s="1"/>
  <c r="N149" i="7"/>
  <c r="B150" i="7"/>
  <c r="C150" i="7"/>
  <c r="D150" i="7"/>
  <c r="H150" i="7"/>
  <c r="J150" i="7" s="1"/>
  <c r="L150" i="7" s="1"/>
  <c r="I150" i="7"/>
  <c r="K150" i="7" s="1"/>
  <c r="M150" i="7"/>
  <c r="A150" i="7" s="1"/>
  <c r="N150" i="7"/>
  <c r="B151" i="7"/>
  <c r="C151" i="7"/>
  <c r="D151" i="7"/>
  <c r="H151" i="7"/>
  <c r="J151" i="7" s="1"/>
  <c r="I151" i="7"/>
  <c r="K151" i="7" s="1"/>
  <c r="L151" i="7" s="1"/>
  <c r="M151" i="7"/>
  <c r="A151" i="7" s="1"/>
  <c r="N151" i="7"/>
  <c r="B152" i="7"/>
  <c r="C152" i="7"/>
  <c r="D152" i="7"/>
  <c r="H152" i="7"/>
  <c r="J152" i="7" s="1"/>
  <c r="I152" i="7"/>
  <c r="K152" i="7" s="1"/>
  <c r="L152" i="7"/>
  <c r="M152" i="7"/>
  <c r="A152" i="7" s="1"/>
  <c r="N152" i="7"/>
  <c r="B153" i="7"/>
  <c r="C153" i="7"/>
  <c r="D153" i="7"/>
  <c r="H153" i="7"/>
  <c r="J153" i="7" s="1"/>
  <c r="I153" i="7"/>
  <c r="K153" i="7" s="1"/>
  <c r="M153" i="7"/>
  <c r="N153" i="7"/>
  <c r="B154" i="7"/>
  <c r="C154" i="7"/>
  <c r="D154" i="7"/>
  <c r="H154" i="7"/>
  <c r="I154" i="7"/>
  <c r="J154" i="7"/>
  <c r="L154" i="7" s="1"/>
  <c r="K154" i="7"/>
  <c r="M154" i="7"/>
  <c r="A154" i="7" s="1"/>
  <c r="N154" i="7"/>
  <c r="B155" i="7"/>
  <c r="C155" i="7"/>
  <c r="D155" i="7"/>
  <c r="H155" i="7"/>
  <c r="J155" i="7" s="1"/>
  <c r="I155" i="7"/>
  <c r="K155" i="7" s="1"/>
  <c r="M155" i="7"/>
  <c r="A155" i="7" s="1"/>
  <c r="N155" i="7"/>
  <c r="A156" i="7"/>
  <c r="B156" i="7"/>
  <c r="C156" i="7"/>
  <c r="D156" i="7"/>
  <c r="H156" i="7"/>
  <c r="J156" i="7" s="1"/>
  <c r="I156" i="7"/>
  <c r="K156" i="7" s="1"/>
  <c r="L156" i="7" s="1"/>
  <c r="M156" i="7"/>
  <c r="N156" i="7"/>
  <c r="B157" i="7"/>
  <c r="C157" i="7"/>
  <c r="D157" i="7"/>
  <c r="H157" i="7"/>
  <c r="J157" i="7" s="1"/>
  <c r="I157" i="7"/>
  <c r="K157" i="7"/>
  <c r="L157" i="7" s="1"/>
  <c r="M157" i="7"/>
  <c r="N157" i="7"/>
  <c r="B158" i="7"/>
  <c r="C158" i="7"/>
  <c r="D158" i="7"/>
  <c r="H158" i="7"/>
  <c r="J158" i="7" s="1"/>
  <c r="I158" i="7"/>
  <c r="K158" i="7" s="1"/>
  <c r="M158" i="7"/>
  <c r="N158" i="7"/>
  <c r="B159" i="7"/>
  <c r="C159" i="7"/>
  <c r="D159" i="7"/>
  <c r="H159" i="7"/>
  <c r="I159" i="7"/>
  <c r="K159" i="7" s="1"/>
  <c r="J159" i="7"/>
  <c r="M159" i="7"/>
  <c r="N159" i="7"/>
  <c r="A160" i="7"/>
  <c r="B160" i="7"/>
  <c r="C160" i="7"/>
  <c r="D160" i="7"/>
  <c r="H160" i="7"/>
  <c r="J160" i="7" s="1"/>
  <c r="I160" i="7"/>
  <c r="K160" i="7" s="1"/>
  <c r="M160" i="7"/>
  <c r="N160" i="7"/>
  <c r="B161" i="7"/>
  <c r="C161" i="7"/>
  <c r="D161" i="7"/>
  <c r="H161" i="7"/>
  <c r="J161" i="7" s="1"/>
  <c r="I161" i="7"/>
  <c r="K161" i="7" s="1"/>
  <c r="M161" i="7"/>
  <c r="N161" i="7"/>
  <c r="B162" i="7"/>
  <c r="C162" i="7"/>
  <c r="D162" i="7"/>
  <c r="H162" i="7"/>
  <c r="J162" i="7" s="1"/>
  <c r="I162" i="7"/>
  <c r="K162" i="7"/>
  <c r="L162" i="7"/>
  <c r="M162" i="7"/>
  <c r="A162" i="7" s="1"/>
  <c r="N162" i="7"/>
  <c r="B163" i="7"/>
  <c r="C163" i="7"/>
  <c r="D163" i="7"/>
  <c r="H163" i="7"/>
  <c r="I163" i="7"/>
  <c r="K163" i="7" s="1"/>
  <c r="J163" i="7"/>
  <c r="M163" i="7"/>
  <c r="N163" i="7"/>
  <c r="B164" i="7"/>
  <c r="C164" i="7"/>
  <c r="D164" i="7"/>
  <c r="H164" i="7"/>
  <c r="I164" i="7"/>
  <c r="K164" i="7" s="1"/>
  <c r="J164" i="7"/>
  <c r="M164" i="7"/>
  <c r="N164" i="7"/>
  <c r="B165" i="7"/>
  <c r="C165" i="7"/>
  <c r="D165" i="7"/>
  <c r="H165" i="7"/>
  <c r="J165" i="7" s="1"/>
  <c r="I165" i="7"/>
  <c r="K165" i="7" s="1"/>
  <c r="M165" i="7"/>
  <c r="N165" i="7"/>
  <c r="B166" i="7"/>
  <c r="C166" i="7"/>
  <c r="D166" i="7"/>
  <c r="H166" i="7"/>
  <c r="J166" i="7" s="1"/>
  <c r="I166" i="7"/>
  <c r="K166" i="7" s="1"/>
  <c r="M166" i="7"/>
  <c r="N166" i="7"/>
  <c r="B167" i="7"/>
  <c r="C167" i="7"/>
  <c r="D167" i="7"/>
  <c r="H167" i="7"/>
  <c r="J167" i="7" s="1"/>
  <c r="I167" i="7"/>
  <c r="K167" i="7" s="1"/>
  <c r="M167" i="7"/>
  <c r="N167" i="7"/>
  <c r="B168" i="7"/>
  <c r="C168" i="7"/>
  <c r="D168" i="7"/>
  <c r="H168" i="7"/>
  <c r="J168" i="7" s="1"/>
  <c r="I168" i="7"/>
  <c r="K168" i="7" s="1"/>
  <c r="M168" i="7"/>
  <c r="N168" i="7"/>
  <c r="B169" i="7"/>
  <c r="C169" i="7"/>
  <c r="D169" i="7"/>
  <c r="H169" i="7"/>
  <c r="J169" i="7" s="1"/>
  <c r="L169" i="7" s="1"/>
  <c r="I169" i="7"/>
  <c r="K169" i="7"/>
  <c r="M169" i="7"/>
  <c r="A169" i="7" s="1"/>
  <c r="N169" i="7"/>
  <c r="B170" i="7"/>
  <c r="C170" i="7"/>
  <c r="D170" i="7"/>
  <c r="H170" i="7"/>
  <c r="J170" i="7" s="1"/>
  <c r="I170" i="7"/>
  <c r="K170" i="7" s="1"/>
  <c r="M170" i="7"/>
  <c r="N170" i="7"/>
  <c r="B171" i="7"/>
  <c r="C171" i="7"/>
  <c r="D171" i="7"/>
  <c r="H171" i="7"/>
  <c r="J171" i="7" s="1"/>
  <c r="I171" i="7"/>
  <c r="K171" i="7" s="1"/>
  <c r="M171" i="7"/>
  <c r="N171" i="7"/>
  <c r="B172" i="7"/>
  <c r="C172" i="7"/>
  <c r="D172" i="7"/>
  <c r="H172" i="7"/>
  <c r="J172" i="7" s="1"/>
  <c r="L172" i="7" s="1"/>
  <c r="I172" i="7"/>
  <c r="K172" i="7"/>
  <c r="M172" i="7"/>
  <c r="N172" i="7"/>
  <c r="B173" i="7"/>
  <c r="C173" i="7"/>
  <c r="D173" i="7"/>
  <c r="H173" i="7"/>
  <c r="J173" i="7" s="1"/>
  <c r="L173" i="7" s="1"/>
  <c r="I173" i="7"/>
  <c r="K173" i="7" s="1"/>
  <c r="M173" i="7"/>
  <c r="A173" i="7" s="1"/>
  <c r="N173" i="7"/>
  <c r="B174" i="7"/>
  <c r="C174" i="7"/>
  <c r="D174" i="7"/>
  <c r="H174" i="7"/>
  <c r="J174" i="7" s="1"/>
  <c r="I174" i="7"/>
  <c r="K174" i="7" s="1"/>
  <c r="M174" i="7"/>
  <c r="N174" i="7"/>
  <c r="B175" i="7"/>
  <c r="C175" i="7"/>
  <c r="D175" i="7"/>
  <c r="H175" i="7"/>
  <c r="J175" i="7" s="1"/>
  <c r="I175" i="7"/>
  <c r="K175" i="7" s="1"/>
  <c r="M175" i="7"/>
  <c r="A175" i="7" s="1"/>
  <c r="N175" i="7"/>
  <c r="B176" i="7"/>
  <c r="C176" i="7"/>
  <c r="D176" i="7"/>
  <c r="H176" i="7"/>
  <c r="J176" i="7" s="1"/>
  <c r="I176" i="7"/>
  <c r="K176" i="7" s="1"/>
  <c r="M176" i="7"/>
  <c r="N176" i="7"/>
  <c r="B177" i="7"/>
  <c r="C177" i="7"/>
  <c r="D177" i="7"/>
  <c r="H177" i="7"/>
  <c r="I177" i="7"/>
  <c r="K177" i="7" s="1"/>
  <c r="J177" i="7"/>
  <c r="L177" i="7"/>
  <c r="M177" i="7"/>
  <c r="N177" i="7"/>
  <c r="B178" i="7"/>
  <c r="C178" i="7"/>
  <c r="D178" i="7"/>
  <c r="H178" i="7"/>
  <c r="I178" i="7"/>
  <c r="K178" i="7" s="1"/>
  <c r="J178" i="7"/>
  <c r="L178" i="7" s="1"/>
  <c r="M178" i="7"/>
  <c r="N178" i="7"/>
  <c r="B179" i="7"/>
  <c r="C179" i="7"/>
  <c r="D179" i="7"/>
  <c r="H179" i="7"/>
  <c r="J179" i="7" s="1"/>
  <c r="L179" i="7" s="1"/>
  <c r="I179" i="7"/>
  <c r="K179" i="7" s="1"/>
  <c r="M179" i="7"/>
  <c r="A179" i="7" s="1"/>
  <c r="N179" i="7"/>
  <c r="B180" i="7"/>
  <c r="C180" i="7"/>
  <c r="D180" i="7"/>
  <c r="H180" i="7"/>
  <c r="J180" i="7" s="1"/>
  <c r="I180" i="7"/>
  <c r="K180" i="7" s="1"/>
  <c r="M180" i="7"/>
  <c r="N180" i="7"/>
  <c r="B181" i="7"/>
  <c r="C181" i="7"/>
  <c r="D181" i="7"/>
  <c r="H181" i="7"/>
  <c r="J181" i="7" s="1"/>
  <c r="I181" i="7"/>
  <c r="K181" i="7" s="1"/>
  <c r="M181" i="7"/>
  <c r="N181" i="7"/>
  <c r="B182" i="7"/>
  <c r="C182" i="7"/>
  <c r="D182" i="7"/>
  <c r="H182" i="7"/>
  <c r="J182" i="7" s="1"/>
  <c r="L182" i="7" s="1"/>
  <c r="I182" i="7"/>
  <c r="K182" i="7" s="1"/>
  <c r="M182" i="7"/>
  <c r="N182" i="7"/>
  <c r="B183" i="7"/>
  <c r="C183" i="7"/>
  <c r="D183" i="7"/>
  <c r="H183" i="7"/>
  <c r="J183" i="7" s="1"/>
  <c r="I183" i="7"/>
  <c r="K183" i="7" s="1"/>
  <c r="L183" i="7" s="1"/>
  <c r="M183" i="7"/>
  <c r="N183" i="7"/>
  <c r="B184" i="7"/>
  <c r="C184" i="7"/>
  <c r="D184" i="7"/>
  <c r="H184" i="7"/>
  <c r="J184" i="7" s="1"/>
  <c r="I184" i="7"/>
  <c r="K184" i="7" s="1"/>
  <c r="M184" i="7"/>
  <c r="N184" i="7"/>
  <c r="A184" i="7" s="1"/>
  <c r="B185" i="7"/>
  <c r="C185" i="7"/>
  <c r="D185" i="7"/>
  <c r="H185" i="7"/>
  <c r="J185" i="7" s="1"/>
  <c r="L185" i="7" s="1"/>
  <c r="I185" i="7"/>
  <c r="K185" i="7" s="1"/>
  <c r="M185" i="7"/>
  <c r="N185" i="7"/>
  <c r="B186" i="7"/>
  <c r="C186" i="7"/>
  <c r="D186" i="7"/>
  <c r="H186" i="7"/>
  <c r="J186" i="7" s="1"/>
  <c r="L186" i="7" s="1"/>
  <c r="I186" i="7"/>
  <c r="K186" i="7" s="1"/>
  <c r="M186" i="7"/>
  <c r="N186" i="7"/>
  <c r="B187" i="7"/>
  <c r="C187" i="7"/>
  <c r="D187" i="7"/>
  <c r="H187" i="7"/>
  <c r="J187" i="7" s="1"/>
  <c r="L187" i="7" s="1"/>
  <c r="I187" i="7"/>
  <c r="K187" i="7" s="1"/>
  <c r="M187" i="7"/>
  <c r="N187" i="7"/>
  <c r="B188" i="7"/>
  <c r="C188" i="7"/>
  <c r="D188" i="7"/>
  <c r="H188" i="7"/>
  <c r="J188" i="7" s="1"/>
  <c r="I188" i="7"/>
  <c r="K188" i="7" s="1"/>
  <c r="M188" i="7"/>
  <c r="N188" i="7"/>
  <c r="B189" i="7"/>
  <c r="C189" i="7"/>
  <c r="D189" i="7"/>
  <c r="H189" i="7"/>
  <c r="J189" i="7" s="1"/>
  <c r="L189" i="7" s="1"/>
  <c r="I189" i="7"/>
  <c r="K189" i="7" s="1"/>
  <c r="M189" i="7"/>
  <c r="N189" i="7"/>
  <c r="B190" i="7"/>
  <c r="C190" i="7"/>
  <c r="D190" i="7"/>
  <c r="H190" i="7"/>
  <c r="J190" i="7" s="1"/>
  <c r="L190" i="7" s="1"/>
  <c r="I190" i="7"/>
  <c r="K190" i="7" s="1"/>
  <c r="M190" i="7"/>
  <c r="N190" i="7"/>
  <c r="B191" i="7"/>
  <c r="C191" i="7"/>
  <c r="D191" i="7"/>
  <c r="H191" i="7"/>
  <c r="J191" i="7" s="1"/>
  <c r="I191" i="7"/>
  <c r="K191" i="7" s="1"/>
  <c r="M191" i="7"/>
  <c r="N191" i="7"/>
  <c r="B192" i="7"/>
  <c r="C192" i="7"/>
  <c r="D192" i="7"/>
  <c r="H192" i="7"/>
  <c r="J192" i="7" s="1"/>
  <c r="I192" i="7"/>
  <c r="K192" i="7" s="1"/>
  <c r="M192" i="7"/>
  <c r="N192" i="7"/>
  <c r="B193" i="7"/>
  <c r="C193" i="7"/>
  <c r="D193" i="7"/>
  <c r="H193" i="7"/>
  <c r="J193" i="7" s="1"/>
  <c r="I193" i="7"/>
  <c r="K193" i="7"/>
  <c r="M193" i="7"/>
  <c r="A193" i="7" s="1"/>
  <c r="N193" i="7"/>
  <c r="B194" i="7"/>
  <c r="C194" i="7"/>
  <c r="D194" i="7"/>
  <c r="H194" i="7"/>
  <c r="J194" i="7" s="1"/>
  <c r="I194" i="7"/>
  <c r="K194" i="7" s="1"/>
  <c r="M194" i="7"/>
  <c r="N194" i="7"/>
  <c r="B195" i="7"/>
  <c r="C195" i="7"/>
  <c r="D195" i="7"/>
  <c r="H195" i="7"/>
  <c r="J195" i="7" s="1"/>
  <c r="I195" i="7"/>
  <c r="K195" i="7" s="1"/>
  <c r="M195" i="7"/>
  <c r="N195" i="7"/>
  <c r="B196" i="7"/>
  <c r="C196" i="7"/>
  <c r="D196" i="7"/>
  <c r="H196" i="7"/>
  <c r="J196" i="7" s="1"/>
  <c r="I196" i="7"/>
  <c r="K196" i="7"/>
  <c r="L196" i="7"/>
  <c r="M196" i="7"/>
  <c r="N196" i="7"/>
  <c r="B197" i="7"/>
  <c r="C197" i="7"/>
  <c r="D197" i="7"/>
  <c r="H197" i="7"/>
  <c r="J197" i="7" s="1"/>
  <c r="I197" i="7"/>
  <c r="K197" i="7" s="1"/>
  <c r="M197" i="7"/>
  <c r="A197" i="7" s="1"/>
  <c r="N197" i="7"/>
  <c r="B198" i="7"/>
  <c r="C198" i="7"/>
  <c r="D198" i="7"/>
  <c r="H198" i="7"/>
  <c r="I198" i="7"/>
  <c r="K198" i="7" s="1"/>
  <c r="J198" i="7"/>
  <c r="M198" i="7"/>
  <c r="A198" i="7" s="1"/>
  <c r="N198" i="7"/>
  <c r="B199" i="7"/>
  <c r="C199" i="7"/>
  <c r="D199" i="7"/>
  <c r="H199" i="7"/>
  <c r="J199" i="7" s="1"/>
  <c r="I199" i="7"/>
  <c r="K199" i="7" s="1"/>
  <c r="M199" i="7"/>
  <c r="N199" i="7"/>
  <c r="B200" i="7"/>
  <c r="C200" i="7"/>
  <c r="D200" i="7"/>
  <c r="H200" i="7"/>
  <c r="J200" i="7" s="1"/>
  <c r="I200" i="7"/>
  <c r="K200" i="7" s="1"/>
  <c r="L200" i="7" s="1"/>
  <c r="M200" i="7"/>
  <c r="A200" i="7" s="1"/>
  <c r="N200" i="7"/>
  <c r="B201" i="7"/>
  <c r="C201" i="7"/>
  <c r="D201" i="7"/>
  <c r="H201" i="7"/>
  <c r="J201" i="7" s="1"/>
  <c r="I201" i="7"/>
  <c r="K201" i="7" s="1"/>
  <c r="M201" i="7"/>
  <c r="A201" i="7" s="1"/>
  <c r="N201" i="7"/>
  <c r="B202" i="7"/>
  <c r="C202" i="7"/>
  <c r="D202" i="7"/>
  <c r="H202" i="7"/>
  <c r="J202" i="7" s="1"/>
  <c r="L202" i="7" s="1"/>
  <c r="I202" i="7"/>
  <c r="K202" i="7" s="1"/>
  <c r="M202" i="7"/>
  <c r="A202" i="7" s="1"/>
  <c r="N202" i="7"/>
  <c r="B203" i="7"/>
  <c r="C203" i="7"/>
  <c r="D203" i="7"/>
  <c r="H203" i="7"/>
  <c r="J203" i="7" s="1"/>
  <c r="I203" i="7"/>
  <c r="K203" i="7" s="1"/>
  <c r="M203" i="7"/>
  <c r="A203" i="7" s="1"/>
  <c r="N203" i="7"/>
  <c r="B204" i="7"/>
  <c r="C204" i="7"/>
  <c r="D204" i="7"/>
  <c r="H204" i="7"/>
  <c r="I204" i="7"/>
  <c r="J204" i="7"/>
  <c r="L204" i="7" s="1"/>
  <c r="K204" i="7"/>
  <c r="M204" i="7"/>
  <c r="N204" i="7"/>
  <c r="B205" i="7"/>
  <c r="C205" i="7"/>
  <c r="D205" i="7"/>
  <c r="H205" i="7"/>
  <c r="J205" i="7" s="1"/>
  <c r="I205" i="7"/>
  <c r="K205" i="7" s="1"/>
  <c r="M205" i="7"/>
  <c r="N205" i="7"/>
  <c r="B206" i="7"/>
  <c r="C206" i="7"/>
  <c r="D206" i="7"/>
  <c r="H206" i="7"/>
  <c r="J206" i="7" s="1"/>
  <c r="L206" i="7" s="1"/>
  <c r="I206" i="7"/>
  <c r="K206" i="7"/>
  <c r="M206" i="7"/>
  <c r="A206" i="7" s="1"/>
  <c r="N206" i="7"/>
  <c r="B207" i="7"/>
  <c r="C207" i="7"/>
  <c r="D207" i="7"/>
  <c r="H207" i="7"/>
  <c r="J207" i="7" s="1"/>
  <c r="L207" i="7" s="1"/>
  <c r="I207" i="7"/>
  <c r="K207" i="7" s="1"/>
  <c r="M207" i="7"/>
  <c r="N207" i="7"/>
  <c r="B208" i="7"/>
  <c r="C208" i="7"/>
  <c r="D208" i="7"/>
  <c r="H208" i="7"/>
  <c r="I208" i="7"/>
  <c r="K208" i="7" s="1"/>
  <c r="J208" i="7"/>
  <c r="M208" i="7"/>
  <c r="A208" i="7" s="1"/>
  <c r="N208" i="7"/>
  <c r="B209" i="7"/>
  <c r="C209" i="7"/>
  <c r="D209" i="7"/>
  <c r="H209" i="7"/>
  <c r="I209" i="7"/>
  <c r="K209" i="7" s="1"/>
  <c r="J209" i="7"/>
  <c r="L209" i="7" s="1"/>
  <c r="M209" i="7"/>
  <c r="N209" i="7"/>
  <c r="B210" i="7"/>
  <c r="C210" i="7"/>
  <c r="D210" i="7"/>
  <c r="H210" i="7"/>
  <c r="I210" i="7"/>
  <c r="K210" i="7" s="1"/>
  <c r="J210" i="7"/>
  <c r="M210" i="7"/>
  <c r="N210" i="7"/>
  <c r="A211" i="7"/>
  <c r="B211" i="7"/>
  <c r="C211" i="7"/>
  <c r="D211" i="7"/>
  <c r="H211" i="7"/>
  <c r="I211" i="7"/>
  <c r="J211" i="7"/>
  <c r="K211" i="7"/>
  <c r="L211" i="7"/>
  <c r="M211" i="7"/>
  <c r="N211" i="7"/>
  <c r="B212" i="7"/>
  <c r="C212" i="7"/>
  <c r="D212" i="7"/>
  <c r="H212" i="7"/>
  <c r="I212" i="7"/>
  <c r="K212" i="7" s="1"/>
  <c r="J212" i="7"/>
  <c r="M212" i="7"/>
  <c r="N212" i="7"/>
  <c r="B213" i="7"/>
  <c r="C213" i="7"/>
  <c r="D213" i="7"/>
  <c r="H213" i="7"/>
  <c r="J213" i="7" s="1"/>
  <c r="I213" i="7"/>
  <c r="K213" i="7" s="1"/>
  <c r="M213" i="7"/>
  <c r="N213" i="7"/>
  <c r="B214" i="7"/>
  <c r="C214" i="7"/>
  <c r="D214" i="7"/>
  <c r="H214" i="7"/>
  <c r="J214" i="7" s="1"/>
  <c r="I214" i="7"/>
  <c r="K214" i="7" s="1"/>
  <c r="M214" i="7"/>
  <c r="N214" i="7"/>
  <c r="B215" i="7"/>
  <c r="C215" i="7"/>
  <c r="D215" i="7"/>
  <c r="H215" i="7"/>
  <c r="J215" i="7" s="1"/>
  <c r="L215" i="7" s="1"/>
  <c r="I215" i="7"/>
  <c r="K215" i="7" s="1"/>
  <c r="M215" i="7"/>
  <c r="N215" i="7"/>
  <c r="B216" i="7"/>
  <c r="C216" i="7"/>
  <c r="D216" i="7"/>
  <c r="H216" i="7"/>
  <c r="I216" i="7"/>
  <c r="J216" i="7"/>
  <c r="K216" i="7"/>
  <c r="M216" i="7"/>
  <c r="A216" i="7" s="1"/>
  <c r="N216" i="7"/>
  <c r="B217" i="7"/>
  <c r="C217" i="7"/>
  <c r="D217" i="7"/>
  <c r="H217" i="7"/>
  <c r="I217" i="7"/>
  <c r="J217" i="7"/>
  <c r="K217" i="7"/>
  <c r="L217" i="7"/>
  <c r="M217" i="7"/>
  <c r="N217" i="7"/>
  <c r="B218" i="7"/>
  <c r="C218" i="7"/>
  <c r="D218" i="7"/>
  <c r="H218" i="7"/>
  <c r="I218" i="7"/>
  <c r="K218" i="7" s="1"/>
  <c r="J218" i="7"/>
  <c r="L218" i="7"/>
  <c r="M218" i="7"/>
  <c r="N218" i="7"/>
  <c r="B219" i="7"/>
  <c r="C219" i="7"/>
  <c r="D219" i="7"/>
  <c r="H219" i="7"/>
  <c r="I219" i="7"/>
  <c r="K219" i="7" s="1"/>
  <c r="J219" i="7"/>
  <c r="L219" i="7" s="1"/>
  <c r="M219" i="7"/>
  <c r="N219" i="7"/>
  <c r="B220" i="7"/>
  <c r="C220" i="7"/>
  <c r="D220" i="7"/>
  <c r="H220" i="7"/>
  <c r="J220" i="7" s="1"/>
  <c r="I220" i="7"/>
  <c r="K220" i="7" s="1"/>
  <c r="M220" i="7"/>
  <c r="A220" i="7" s="1"/>
  <c r="N220" i="7"/>
  <c r="B221" i="7"/>
  <c r="C221" i="7"/>
  <c r="D221" i="7"/>
  <c r="H221" i="7"/>
  <c r="J221" i="7" s="1"/>
  <c r="L221" i="7" s="1"/>
  <c r="I221" i="7"/>
  <c r="K221" i="7" s="1"/>
  <c r="M221" i="7"/>
  <c r="N221" i="7"/>
  <c r="B222" i="7"/>
  <c r="C222" i="7"/>
  <c r="D222" i="7"/>
  <c r="H222" i="7"/>
  <c r="J222" i="7" s="1"/>
  <c r="L222" i="7" s="1"/>
  <c r="I222" i="7"/>
  <c r="K222" i="7" s="1"/>
  <c r="M222" i="7"/>
  <c r="N222" i="7"/>
  <c r="A222" i="7" s="1"/>
  <c r="B223" i="7"/>
  <c r="C223" i="7"/>
  <c r="D223" i="7"/>
  <c r="H223" i="7"/>
  <c r="J223" i="7" s="1"/>
  <c r="I223" i="7"/>
  <c r="K223" i="7" s="1"/>
  <c r="M223" i="7"/>
  <c r="N223" i="7"/>
  <c r="B224" i="7"/>
  <c r="C224" i="7"/>
  <c r="D224" i="7"/>
  <c r="H224" i="7"/>
  <c r="J224" i="7" s="1"/>
  <c r="L224" i="7" s="1"/>
  <c r="I224" i="7"/>
  <c r="K224" i="7" s="1"/>
  <c r="M224" i="7"/>
  <c r="N224" i="7"/>
  <c r="B225" i="7"/>
  <c r="C225" i="7"/>
  <c r="D225" i="7"/>
  <c r="H225" i="7"/>
  <c r="I225" i="7"/>
  <c r="J225" i="7"/>
  <c r="K225" i="7"/>
  <c r="L225" i="7" s="1"/>
  <c r="M225" i="7"/>
  <c r="N225" i="7"/>
  <c r="B226" i="7"/>
  <c r="C226" i="7"/>
  <c r="D226" i="7"/>
  <c r="H226" i="7"/>
  <c r="I226" i="7"/>
  <c r="K226" i="7" s="1"/>
  <c r="J226" i="7"/>
  <c r="L226" i="7" s="1"/>
  <c r="M226" i="7"/>
  <c r="N226" i="7"/>
  <c r="B227" i="7"/>
  <c r="C227" i="7"/>
  <c r="D227" i="7"/>
  <c r="H227" i="7"/>
  <c r="J227" i="7" s="1"/>
  <c r="I227" i="7"/>
  <c r="K227" i="7" s="1"/>
  <c r="M227" i="7"/>
  <c r="N227" i="7"/>
  <c r="A227" i="7" s="1"/>
  <c r="B228" i="7"/>
  <c r="C228" i="7"/>
  <c r="D228" i="7"/>
  <c r="H228" i="7"/>
  <c r="J228" i="7" s="1"/>
  <c r="I228" i="7"/>
  <c r="K228" i="7" s="1"/>
  <c r="M228" i="7"/>
  <c r="A228" i="7" s="1"/>
  <c r="N228" i="7"/>
  <c r="B229" i="7"/>
  <c r="C229" i="7"/>
  <c r="D229" i="7"/>
  <c r="H229" i="7"/>
  <c r="J229" i="7" s="1"/>
  <c r="L229" i="7" s="1"/>
  <c r="I229" i="7"/>
  <c r="K229" i="7" s="1"/>
  <c r="M229" i="7"/>
  <c r="N229" i="7"/>
  <c r="B230" i="7"/>
  <c r="C230" i="7"/>
  <c r="D230" i="7"/>
  <c r="H230" i="7"/>
  <c r="J230" i="7" s="1"/>
  <c r="I230" i="7"/>
  <c r="K230" i="7" s="1"/>
  <c r="M230" i="7"/>
  <c r="A230" i="7" s="1"/>
  <c r="N230" i="7"/>
  <c r="B231" i="7"/>
  <c r="C231" i="7"/>
  <c r="D231" i="7"/>
  <c r="H231" i="7"/>
  <c r="J231" i="7" s="1"/>
  <c r="L231" i="7" s="1"/>
  <c r="I231" i="7"/>
  <c r="K231" i="7" s="1"/>
  <c r="M231" i="7"/>
  <c r="N231" i="7"/>
  <c r="B232" i="7"/>
  <c r="C232" i="7"/>
  <c r="D232" i="7"/>
  <c r="H232" i="7"/>
  <c r="J232" i="7" s="1"/>
  <c r="L232" i="7" s="1"/>
  <c r="I232" i="7"/>
  <c r="K232" i="7" s="1"/>
  <c r="M232" i="7"/>
  <c r="N232" i="7"/>
  <c r="B233" i="7"/>
  <c r="C233" i="7"/>
  <c r="D233" i="7"/>
  <c r="H233" i="7"/>
  <c r="J233" i="7" s="1"/>
  <c r="I233" i="7"/>
  <c r="K233" i="7" s="1"/>
  <c r="M233" i="7"/>
  <c r="N233" i="7"/>
  <c r="A233" i="7" s="1"/>
  <c r="B234" i="7"/>
  <c r="C234" i="7"/>
  <c r="D234" i="7"/>
  <c r="H234" i="7"/>
  <c r="J234" i="7" s="1"/>
  <c r="I234" i="7"/>
  <c r="K234" i="7" s="1"/>
  <c r="M234" i="7"/>
  <c r="N234" i="7"/>
  <c r="B235" i="7"/>
  <c r="C235" i="7"/>
  <c r="D235" i="7"/>
  <c r="H235" i="7"/>
  <c r="J235" i="7" s="1"/>
  <c r="I235" i="7"/>
  <c r="K235" i="7" s="1"/>
  <c r="M235" i="7"/>
  <c r="N235" i="7"/>
  <c r="B236" i="7"/>
  <c r="C236" i="7"/>
  <c r="D236" i="7"/>
  <c r="H236" i="7"/>
  <c r="I236" i="7"/>
  <c r="J236" i="7"/>
  <c r="K236" i="7"/>
  <c r="M236" i="7"/>
  <c r="N236" i="7"/>
  <c r="B237" i="7"/>
  <c r="C237" i="7"/>
  <c r="D237" i="7"/>
  <c r="H237" i="7"/>
  <c r="I237" i="7"/>
  <c r="J237" i="7"/>
  <c r="K237" i="7"/>
  <c r="M237" i="7"/>
  <c r="N237" i="7"/>
  <c r="B238" i="7"/>
  <c r="C238" i="7"/>
  <c r="D238" i="7"/>
  <c r="H238" i="7"/>
  <c r="J238" i="7" s="1"/>
  <c r="L238" i="7" s="1"/>
  <c r="I238" i="7"/>
  <c r="K238" i="7" s="1"/>
  <c r="M238" i="7"/>
  <c r="A238" i="7" s="1"/>
  <c r="N238" i="7"/>
  <c r="B239" i="7"/>
  <c r="C239" i="7"/>
  <c r="D239" i="7"/>
  <c r="H239" i="7"/>
  <c r="J239" i="7" s="1"/>
  <c r="I239" i="7"/>
  <c r="K239" i="7" s="1"/>
  <c r="M239" i="7"/>
  <c r="N239" i="7"/>
  <c r="B240" i="7"/>
  <c r="C240" i="7"/>
  <c r="D240" i="7"/>
  <c r="H240" i="7"/>
  <c r="I240" i="7"/>
  <c r="K240" i="7" s="1"/>
  <c r="J240" i="7"/>
  <c r="M240" i="7"/>
  <c r="A240" i="7" s="1"/>
  <c r="N240" i="7"/>
  <c r="B241" i="7"/>
  <c r="C241" i="7"/>
  <c r="D241" i="7"/>
  <c r="H241" i="7"/>
  <c r="J241" i="7" s="1"/>
  <c r="L241" i="7" s="1"/>
  <c r="I241" i="7"/>
  <c r="K241" i="7" s="1"/>
  <c r="M241" i="7"/>
  <c r="N241" i="7"/>
  <c r="B242" i="7"/>
  <c r="C242" i="7"/>
  <c r="D242" i="7"/>
  <c r="H242" i="7"/>
  <c r="J242" i="7" s="1"/>
  <c r="L242" i="7" s="1"/>
  <c r="I242" i="7"/>
  <c r="K242" i="7" s="1"/>
  <c r="M242" i="7"/>
  <c r="N242" i="7"/>
  <c r="B243" i="7"/>
  <c r="C243" i="7"/>
  <c r="D243" i="7"/>
  <c r="H243" i="7"/>
  <c r="J243" i="7" s="1"/>
  <c r="L243" i="7" s="1"/>
  <c r="I243" i="7"/>
  <c r="K243" i="7"/>
  <c r="M243" i="7"/>
  <c r="A243" i="7" s="1"/>
  <c r="N243" i="7"/>
  <c r="B244" i="7"/>
  <c r="C244" i="7"/>
  <c r="D244" i="7"/>
  <c r="H244" i="7"/>
  <c r="J244" i="7" s="1"/>
  <c r="L244" i="7" s="1"/>
  <c r="I244" i="7"/>
  <c r="K244" i="7"/>
  <c r="M244" i="7"/>
  <c r="N244" i="7"/>
  <c r="B245" i="7"/>
  <c r="C245" i="7"/>
  <c r="D245" i="7"/>
  <c r="H245" i="7"/>
  <c r="J245" i="7" s="1"/>
  <c r="I245" i="7"/>
  <c r="K245" i="7"/>
  <c r="M245" i="7"/>
  <c r="A245" i="7" s="1"/>
  <c r="N245" i="7"/>
  <c r="B246" i="7"/>
  <c r="C246" i="7"/>
  <c r="D246" i="7"/>
  <c r="H246" i="7"/>
  <c r="J246" i="7" s="1"/>
  <c r="I246" i="7"/>
  <c r="K246" i="7" s="1"/>
  <c r="M246" i="7"/>
  <c r="N246" i="7"/>
  <c r="B247" i="7"/>
  <c r="C247" i="7"/>
  <c r="D247" i="7"/>
  <c r="H247" i="7"/>
  <c r="J247" i="7" s="1"/>
  <c r="L247" i="7" s="1"/>
  <c r="I247" i="7"/>
  <c r="K247" i="7" s="1"/>
  <c r="M247" i="7"/>
  <c r="N247" i="7"/>
  <c r="B248" i="7"/>
  <c r="C248" i="7"/>
  <c r="D248" i="7"/>
  <c r="H248" i="7"/>
  <c r="J248" i="7" s="1"/>
  <c r="I248" i="7"/>
  <c r="K248" i="7" s="1"/>
  <c r="M248" i="7"/>
  <c r="A248" i="7" s="1"/>
  <c r="N248" i="7"/>
  <c r="B249" i="7"/>
  <c r="C249" i="7"/>
  <c r="D249" i="7"/>
  <c r="H249" i="7"/>
  <c r="J249" i="7" s="1"/>
  <c r="I249" i="7"/>
  <c r="K249" i="7" s="1"/>
  <c r="L249" i="7" s="1"/>
  <c r="M249" i="7"/>
  <c r="N249" i="7"/>
  <c r="B250" i="7"/>
  <c r="C250" i="7"/>
  <c r="D250" i="7"/>
  <c r="H250" i="7"/>
  <c r="J250" i="7" s="1"/>
  <c r="I250" i="7"/>
  <c r="K250" i="7" s="1"/>
  <c r="M250" i="7"/>
  <c r="N250" i="7"/>
  <c r="A251" i="7"/>
  <c r="B251" i="7"/>
  <c r="C251" i="7"/>
  <c r="D251" i="7"/>
  <c r="H251" i="7"/>
  <c r="J251" i="7" s="1"/>
  <c r="I251" i="7"/>
  <c r="K251" i="7" s="1"/>
  <c r="M251" i="7"/>
  <c r="N251" i="7"/>
  <c r="B252" i="7"/>
  <c r="C252" i="7"/>
  <c r="D252" i="7"/>
  <c r="H252" i="7"/>
  <c r="J252" i="7" s="1"/>
  <c r="L252" i="7" s="1"/>
  <c r="I252" i="7"/>
  <c r="K252" i="7" s="1"/>
  <c r="M252" i="7"/>
  <c r="N252" i="7"/>
  <c r="B253" i="7"/>
  <c r="C253" i="7"/>
  <c r="D253" i="7"/>
  <c r="H253" i="7"/>
  <c r="J253" i="7" s="1"/>
  <c r="L253" i="7" s="1"/>
  <c r="I253" i="7"/>
  <c r="K253" i="7" s="1"/>
  <c r="M253" i="7"/>
  <c r="N253" i="7"/>
  <c r="A253" i="7" s="1"/>
  <c r="B254" i="7"/>
  <c r="C254" i="7"/>
  <c r="D254" i="7"/>
  <c r="H254" i="7"/>
  <c r="J254" i="7" s="1"/>
  <c r="I254" i="7"/>
  <c r="K254" i="7" s="1"/>
  <c r="M254" i="7"/>
  <c r="N254" i="7"/>
  <c r="B255" i="7"/>
  <c r="C255" i="7"/>
  <c r="D255" i="7"/>
  <c r="H255" i="7"/>
  <c r="J255" i="7" s="1"/>
  <c r="L255" i="7" s="1"/>
  <c r="I255" i="7"/>
  <c r="K255" i="7" s="1"/>
  <c r="M255" i="7"/>
  <c r="N255" i="7"/>
  <c r="B256" i="7"/>
  <c r="C256" i="7"/>
  <c r="D256" i="7"/>
  <c r="H256" i="7"/>
  <c r="J256" i="7" s="1"/>
  <c r="L256" i="7" s="1"/>
  <c r="I256" i="7"/>
  <c r="K256" i="7" s="1"/>
  <c r="M256" i="7"/>
  <c r="N256" i="7"/>
  <c r="B257" i="7"/>
  <c r="C257" i="7"/>
  <c r="D257" i="7"/>
  <c r="H257" i="7"/>
  <c r="J257" i="7" s="1"/>
  <c r="L257" i="7" s="1"/>
  <c r="I257" i="7"/>
  <c r="K257" i="7"/>
  <c r="M257" i="7"/>
  <c r="A257" i="7" s="1"/>
  <c r="N257" i="7"/>
  <c r="B258" i="7"/>
  <c r="C258" i="7"/>
  <c r="D258" i="7"/>
  <c r="H258" i="7"/>
  <c r="I258" i="7"/>
  <c r="K258" i="7" s="1"/>
  <c r="J258" i="7"/>
  <c r="L258" i="7" s="1"/>
  <c r="M258" i="7"/>
  <c r="A258" i="7" s="1"/>
  <c r="N258" i="7"/>
  <c r="B259" i="7"/>
  <c r="C259" i="7"/>
  <c r="D259" i="7"/>
  <c r="H259" i="7"/>
  <c r="J259" i="7" s="1"/>
  <c r="L259" i="7" s="1"/>
  <c r="I259" i="7"/>
  <c r="K259" i="7" s="1"/>
  <c r="M259" i="7"/>
  <c r="N259" i="7"/>
  <c r="B260" i="7"/>
  <c r="C260" i="7"/>
  <c r="D260" i="7"/>
  <c r="H260" i="7"/>
  <c r="J260" i="7" s="1"/>
  <c r="I260" i="7"/>
  <c r="K260" i="7"/>
  <c r="M260" i="7"/>
  <c r="A260" i="7" s="1"/>
  <c r="N260" i="7"/>
  <c r="B261" i="7"/>
  <c r="C261" i="7"/>
  <c r="D261" i="7"/>
  <c r="H261" i="7"/>
  <c r="J261" i="7" s="1"/>
  <c r="I261" i="7"/>
  <c r="K261" i="7" s="1"/>
  <c r="M261" i="7"/>
  <c r="N261" i="7"/>
  <c r="B262" i="7"/>
  <c r="C262" i="7"/>
  <c r="D262" i="7"/>
  <c r="H262" i="7"/>
  <c r="I262" i="7"/>
  <c r="J262" i="7"/>
  <c r="K262" i="7"/>
  <c r="M262" i="7"/>
  <c r="A262" i="7" s="1"/>
  <c r="N262" i="7"/>
  <c r="B263" i="7"/>
  <c r="C263" i="7"/>
  <c r="D263" i="7"/>
  <c r="H263" i="7"/>
  <c r="J263" i="7" s="1"/>
  <c r="I263" i="7"/>
  <c r="K263" i="7" s="1"/>
  <c r="M263" i="7"/>
  <c r="N263" i="7"/>
  <c r="B264" i="7"/>
  <c r="C264" i="7"/>
  <c r="D264" i="7"/>
  <c r="H264" i="7"/>
  <c r="J264" i="7" s="1"/>
  <c r="I264" i="7"/>
  <c r="K264" i="7" s="1"/>
  <c r="M264" i="7"/>
  <c r="N264" i="7"/>
  <c r="A264" i="7" s="1"/>
  <c r="B265" i="7"/>
  <c r="C265" i="7"/>
  <c r="D265" i="7"/>
  <c r="H265" i="7"/>
  <c r="I265" i="7"/>
  <c r="J265" i="7"/>
  <c r="K265" i="7"/>
  <c r="L265" i="7" s="1"/>
  <c r="M265" i="7"/>
  <c r="A265" i="7" s="1"/>
  <c r="N265" i="7"/>
  <c r="B266" i="7"/>
  <c r="C266" i="7"/>
  <c r="D266" i="7"/>
  <c r="H266" i="7"/>
  <c r="J266" i="7" s="1"/>
  <c r="I266" i="7"/>
  <c r="K266" i="7" s="1"/>
  <c r="M266" i="7"/>
  <c r="N266" i="7"/>
  <c r="B267" i="7"/>
  <c r="C267" i="7"/>
  <c r="D267" i="7"/>
  <c r="H267" i="7"/>
  <c r="I267" i="7"/>
  <c r="J267" i="7"/>
  <c r="K267" i="7"/>
  <c r="L267" i="7"/>
  <c r="M267" i="7"/>
  <c r="N267" i="7"/>
  <c r="B268" i="7"/>
  <c r="C268" i="7"/>
  <c r="D268" i="7"/>
  <c r="H268" i="7"/>
  <c r="I268" i="7"/>
  <c r="K268" i="7" s="1"/>
  <c r="J268" i="7"/>
  <c r="M268" i="7"/>
  <c r="A268" i="7" s="1"/>
  <c r="N268" i="7"/>
  <c r="B269" i="7"/>
  <c r="C269" i="7"/>
  <c r="D269" i="7"/>
  <c r="H269" i="7"/>
  <c r="J269" i="7" s="1"/>
  <c r="L269" i="7" s="1"/>
  <c r="I269" i="7"/>
  <c r="K269" i="7" s="1"/>
  <c r="M269" i="7"/>
  <c r="N269" i="7"/>
  <c r="A270" i="7"/>
  <c r="B270" i="7"/>
  <c r="C270" i="7"/>
  <c r="D270" i="7"/>
  <c r="H270" i="7"/>
  <c r="J270" i="7" s="1"/>
  <c r="L270" i="7" s="1"/>
  <c r="I270" i="7"/>
  <c r="K270" i="7" s="1"/>
  <c r="M270" i="7"/>
  <c r="N270" i="7"/>
  <c r="B271" i="7"/>
  <c r="C271" i="7"/>
  <c r="D271" i="7"/>
  <c r="H271" i="7"/>
  <c r="J271" i="7" s="1"/>
  <c r="L271" i="7" s="1"/>
  <c r="I271" i="7"/>
  <c r="K271" i="7" s="1"/>
  <c r="M271" i="7"/>
  <c r="N271" i="7"/>
  <c r="B272" i="7"/>
  <c r="C272" i="7"/>
  <c r="D272" i="7"/>
  <c r="H272" i="7"/>
  <c r="J272" i="7" s="1"/>
  <c r="I272" i="7"/>
  <c r="K272" i="7" s="1"/>
  <c r="M272" i="7"/>
  <c r="N272" i="7"/>
  <c r="B273" i="7"/>
  <c r="C273" i="7"/>
  <c r="D273" i="7"/>
  <c r="H273" i="7"/>
  <c r="J273" i="7" s="1"/>
  <c r="I273" i="7"/>
  <c r="K273" i="7" s="1"/>
  <c r="M273" i="7"/>
  <c r="N273" i="7"/>
  <c r="B274" i="7"/>
  <c r="C274" i="7"/>
  <c r="D274" i="7"/>
  <c r="H274" i="7"/>
  <c r="J274" i="7" s="1"/>
  <c r="L274" i="7" s="1"/>
  <c r="I274" i="7"/>
  <c r="K274" i="7" s="1"/>
  <c r="M274" i="7"/>
  <c r="N274" i="7"/>
  <c r="A275" i="7"/>
  <c r="B275" i="7"/>
  <c r="C275" i="7"/>
  <c r="D275" i="7"/>
  <c r="H275" i="7"/>
  <c r="J275" i="7" s="1"/>
  <c r="I275" i="7"/>
  <c r="K275" i="7" s="1"/>
  <c r="M275" i="7"/>
  <c r="N275" i="7"/>
  <c r="B276" i="7"/>
  <c r="C276" i="7"/>
  <c r="D276" i="7"/>
  <c r="H276" i="7"/>
  <c r="J276" i="7" s="1"/>
  <c r="I276" i="7"/>
  <c r="K276" i="7" s="1"/>
  <c r="L276" i="7" s="1"/>
  <c r="M276" i="7"/>
  <c r="A276" i="7" s="1"/>
  <c r="N276" i="7"/>
  <c r="B277" i="7"/>
  <c r="C277" i="7"/>
  <c r="D277" i="7"/>
  <c r="H277" i="7"/>
  <c r="I277" i="7"/>
  <c r="J277" i="7"/>
  <c r="K277" i="7"/>
  <c r="M277" i="7"/>
  <c r="N277" i="7"/>
  <c r="B278" i="7"/>
  <c r="C278" i="7"/>
  <c r="D278" i="7"/>
  <c r="H278" i="7"/>
  <c r="I278" i="7"/>
  <c r="J278" i="7"/>
  <c r="K278" i="7"/>
  <c r="M278" i="7"/>
  <c r="N278" i="7"/>
  <c r="B279" i="7"/>
  <c r="C279" i="7"/>
  <c r="D279" i="7"/>
  <c r="H279" i="7"/>
  <c r="J279" i="7" s="1"/>
  <c r="I279" i="7"/>
  <c r="K279" i="7" s="1"/>
  <c r="M279" i="7"/>
  <c r="A279" i="7" s="1"/>
  <c r="N279" i="7"/>
  <c r="B280" i="7"/>
  <c r="C280" i="7"/>
  <c r="D280" i="7"/>
  <c r="H280" i="7"/>
  <c r="I280" i="7"/>
  <c r="K280" i="7" s="1"/>
  <c r="J280" i="7"/>
  <c r="M280" i="7"/>
  <c r="N280" i="7"/>
  <c r="B281" i="7"/>
  <c r="C281" i="7"/>
  <c r="D281" i="7"/>
  <c r="H281" i="7"/>
  <c r="J281" i="7" s="1"/>
  <c r="I281" i="7"/>
  <c r="K281" i="7" s="1"/>
  <c r="M281" i="7"/>
  <c r="A281" i="7" s="1"/>
  <c r="N281" i="7"/>
  <c r="B282" i="7"/>
  <c r="C282" i="7"/>
  <c r="D282" i="7"/>
  <c r="H282" i="7"/>
  <c r="J282" i="7" s="1"/>
  <c r="L282" i="7" s="1"/>
  <c r="I282" i="7"/>
  <c r="K282" i="7" s="1"/>
  <c r="M282" i="7"/>
  <c r="N282" i="7"/>
  <c r="B283" i="7"/>
  <c r="C283" i="7"/>
  <c r="D283" i="7"/>
  <c r="H283" i="7"/>
  <c r="J283" i="7" s="1"/>
  <c r="L283" i="7" s="1"/>
  <c r="I283" i="7"/>
  <c r="K283" i="7" s="1"/>
  <c r="M283" i="7"/>
  <c r="A283" i="7" s="1"/>
  <c r="N283" i="7"/>
  <c r="B284" i="7"/>
  <c r="C284" i="7"/>
  <c r="D284" i="7"/>
  <c r="H284" i="7"/>
  <c r="J284" i="7" s="1"/>
  <c r="I284" i="7"/>
  <c r="K284" i="7" s="1"/>
  <c r="M284" i="7"/>
  <c r="N284" i="7"/>
  <c r="A284" i="7" s="1"/>
  <c r="B285" i="7"/>
  <c r="C285" i="7"/>
  <c r="D285" i="7"/>
  <c r="H285" i="7"/>
  <c r="J285" i="7" s="1"/>
  <c r="I285" i="7"/>
  <c r="K285" i="7"/>
  <c r="M285" i="7"/>
  <c r="A285" i="7" s="1"/>
  <c r="N285" i="7"/>
  <c r="B286" i="7"/>
  <c r="C286" i="7"/>
  <c r="D286" i="7"/>
  <c r="H286" i="7"/>
  <c r="I286" i="7"/>
  <c r="J286" i="7"/>
  <c r="K286" i="7"/>
  <c r="M286" i="7"/>
  <c r="A286" i="7" s="1"/>
  <c r="N286" i="7"/>
  <c r="B287" i="7"/>
  <c r="C287" i="7"/>
  <c r="D287" i="7"/>
  <c r="H287" i="7"/>
  <c r="J287" i="7" s="1"/>
  <c r="I287" i="7"/>
  <c r="K287" i="7"/>
  <c r="L287" i="7" s="1"/>
  <c r="M287" i="7"/>
  <c r="N287" i="7"/>
  <c r="B288" i="7"/>
  <c r="C288" i="7"/>
  <c r="D288" i="7"/>
  <c r="H288" i="7"/>
  <c r="J288" i="7" s="1"/>
  <c r="I288" i="7"/>
  <c r="K288" i="7" s="1"/>
  <c r="M288" i="7"/>
  <c r="A288" i="7" s="1"/>
  <c r="N288" i="7"/>
  <c r="B289" i="7"/>
  <c r="C289" i="7"/>
  <c r="D289" i="7"/>
  <c r="H289" i="7"/>
  <c r="I289" i="7"/>
  <c r="K289" i="7" s="1"/>
  <c r="L289" i="7" s="1"/>
  <c r="J289" i="7"/>
  <c r="M289" i="7"/>
  <c r="N289" i="7"/>
  <c r="B290" i="7"/>
  <c r="C290" i="7"/>
  <c r="D290" i="7"/>
  <c r="H290" i="7"/>
  <c r="J290" i="7" s="1"/>
  <c r="I290" i="7"/>
  <c r="K290" i="7" s="1"/>
  <c r="L290" i="7" s="1"/>
  <c r="M290" i="7"/>
  <c r="N290" i="7"/>
  <c r="B291" i="7"/>
  <c r="C291" i="7"/>
  <c r="D291" i="7"/>
  <c r="H291" i="7"/>
  <c r="J291" i="7" s="1"/>
  <c r="I291" i="7"/>
  <c r="K291" i="7" s="1"/>
  <c r="M291" i="7"/>
  <c r="N291" i="7"/>
  <c r="B292" i="7"/>
  <c r="C292" i="7"/>
  <c r="D292" i="7"/>
  <c r="H292" i="7"/>
  <c r="J292" i="7" s="1"/>
  <c r="L292" i="7" s="1"/>
  <c r="I292" i="7"/>
  <c r="K292" i="7" s="1"/>
  <c r="M292" i="7"/>
  <c r="N292" i="7"/>
  <c r="B293" i="7"/>
  <c r="C293" i="7"/>
  <c r="D293" i="7"/>
  <c r="H293" i="7"/>
  <c r="J293" i="7" s="1"/>
  <c r="L293" i="7" s="1"/>
  <c r="I293" i="7"/>
  <c r="K293" i="7" s="1"/>
  <c r="M293" i="7"/>
  <c r="N293" i="7"/>
  <c r="B294" i="7"/>
  <c r="C294" i="7"/>
  <c r="D294" i="7"/>
  <c r="H294" i="7"/>
  <c r="J294" i="7" s="1"/>
  <c r="L294" i="7" s="1"/>
  <c r="I294" i="7"/>
  <c r="K294" i="7" s="1"/>
  <c r="M294" i="7"/>
  <c r="N294" i="7"/>
  <c r="B295" i="7"/>
  <c r="C295" i="7"/>
  <c r="D295" i="7"/>
  <c r="H295" i="7"/>
  <c r="J295" i="7" s="1"/>
  <c r="I295" i="7"/>
  <c r="K295" i="7" s="1"/>
  <c r="M295" i="7"/>
  <c r="N295" i="7"/>
  <c r="B296" i="7"/>
  <c r="C296" i="7"/>
  <c r="D296" i="7"/>
  <c r="H296" i="7"/>
  <c r="J296" i="7" s="1"/>
  <c r="L296" i="7" s="1"/>
  <c r="I296" i="7"/>
  <c r="K296" i="7" s="1"/>
  <c r="M296" i="7"/>
  <c r="N296" i="7"/>
  <c r="B297" i="7"/>
  <c r="C297" i="7"/>
  <c r="D297" i="7"/>
  <c r="H297" i="7"/>
  <c r="J297" i="7" s="1"/>
  <c r="I297" i="7"/>
  <c r="K297" i="7"/>
  <c r="M297" i="7"/>
  <c r="N297" i="7"/>
  <c r="B298" i="7"/>
  <c r="C298" i="7"/>
  <c r="D298" i="7"/>
  <c r="H298" i="7"/>
  <c r="I298" i="7"/>
  <c r="J298" i="7"/>
  <c r="K298" i="7"/>
  <c r="L298" i="7"/>
  <c r="M298" i="7"/>
  <c r="N298" i="7"/>
  <c r="B299" i="7"/>
  <c r="C299" i="7"/>
  <c r="D299" i="7"/>
  <c r="H299" i="7"/>
  <c r="J299" i="7" s="1"/>
  <c r="I299" i="7"/>
  <c r="K299" i="7" s="1"/>
  <c r="M299" i="7"/>
  <c r="N299" i="7"/>
  <c r="B300" i="7"/>
  <c r="C300" i="7"/>
  <c r="D300" i="7"/>
  <c r="H300" i="7"/>
  <c r="J300" i="7" s="1"/>
  <c r="I300" i="7"/>
  <c r="K300" i="7" s="1"/>
  <c r="M300" i="7"/>
  <c r="N300" i="7"/>
  <c r="A300" i="7" s="1"/>
  <c r="B301" i="7"/>
  <c r="C301" i="7"/>
  <c r="D301" i="7"/>
  <c r="H301" i="7"/>
  <c r="J301" i="7" s="1"/>
  <c r="I301" i="7"/>
  <c r="K301" i="7" s="1"/>
  <c r="M301" i="7"/>
  <c r="A301" i="7" s="1"/>
  <c r="N301" i="7"/>
  <c r="B302" i="7"/>
  <c r="C302" i="7"/>
  <c r="D302" i="7"/>
  <c r="H302" i="7"/>
  <c r="J302" i="7" s="1"/>
  <c r="L302" i="7" s="1"/>
  <c r="I302" i="7"/>
  <c r="K302" i="7" s="1"/>
  <c r="M302" i="7"/>
  <c r="N302" i="7"/>
  <c r="B303" i="7"/>
  <c r="C303" i="7"/>
  <c r="D303" i="7"/>
  <c r="H303" i="7"/>
  <c r="J303" i="7" s="1"/>
  <c r="I303" i="7"/>
  <c r="K303" i="7" s="1"/>
  <c r="M303" i="7"/>
  <c r="A303" i="7" s="1"/>
  <c r="N303" i="7"/>
  <c r="B304" i="7"/>
  <c r="C304" i="7"/>
  <c r="D304" i="7"/>
  <c r="H304" i="7"/>
  <c r="J304" i="7" s="1"/>
  <c r="L304" i="7" s="1"/>
  <c r="I304" i="7"/>
  <c r="K304" i="7" s="1"/>
  <c r="M304" i="7"/>
  <c r="N304" i="7"/>
  <c r="B305" i="7"/>
  <c r="C305" i="7"/>
  <c r="D305" i="7"/>
  <c r="H305" i="7"/>
  <c r="J305" i="7" s="1"/>
  <c r="L305" i="7" s="1"/>
  <c r="I305" i="7"/>
  <c r="K305" i="7" s="1"/>
  <c r="M305" i="7"/>
  <c r="N305" i="7"/>
  <c r="B306" i="7"/>
  <c r="C306" i="7"/>
  <c r="D306" i="7"/>
  <c r="H306" i="7"/>
  <c r="J306" i="7" s="1"/>
  <c r="I306" i="7"/>
  <c r="K306" i="7"/>
  <c r="M306" i="7"/>
  <c r="N306" i="7"/>
  <c r="A306" i="7" s="1"/>
  <c r="B307" i="7"/>
  <c r="C307" i="7"/>
  <c r="D307" i="7"/>
  <c r="H307" i="7"/>
  <c r="J307" i="7" s="1"/>
  <c r="L307" i="7" s="1"/>
  <c r="I307" i="7"/>
  <c r="K307" i="7" s="1"/>
  <c r="M307" i="7"/>
  <c r="N307" i="7"/>
  <c r="B308" i="7"/>
  <c r="C308" i="7"/>
  <c r="D308" i="7"/>
  <c r="H308" i="7"/>
  <c r="J308" i="7" s="1"/>
  <c r="L308" i="7" s="1"/>
  <c r="I308" i="7"/>
  <c r="K308" i="7"/>
  <c r="M308" i="7"/>
  <c r="N308" i="7"/>
  <c r="A308" i="7" s="1"/>
  <c r="B309" i="7"/>
  <c r="C309" i="7"/>
  <c r="D309" i="7"/>
  <c r="H309" i="7"/>
  <c r="I309" i="7"/>
  <c r="K309" i="7" s="1"/>
  <c r="J309" i="7"/>
  <c r="M309" i="7"/>
  <c r="N309" i="7"/>
  <c r="B310" i="7"/>
  <c r="C310" i="7"/>
  <c r="D310" i="7"/>
  <c r="H310" i="7"/>
  <c r="J310" i="7" s="1"/>
  <c r="L310" i="7" s="1"/>
  <c r="I310" i="7"/>
  <c r="K310" i="7" s="1"/>
  <c r="M310" i="7"/>
  <c r="N310" i="7"/>
  <c r="B311" i="7"/>
  <c r="C311" i="7"/>
  <c r="D311" i="7"/>
  <c r="H311" i="7"/>
  <c r="I311" i="7"/>
  <c r="J311" i="7"/>
  <c r="K311" i="7"/>
  <c r="M311" i="7"/>
  <c r="A311" i="7" s="1"/>
  <c r="N311" i="7"/>
  <c r="B312" i="7"/>
  <c r="C312" i="7"/>
  <c r="D312" i="7"/>
  <c r="H312" i="7"/>
  <c r="J312" i="7" s="1"/>
  <c r="I312" i="7"/>
  <c r="K312" i="7"/>
  <c r="L312" i="7"/>
  <c r="M312" i="7"/>
  <c r="N312" i="7"/>
  <c r="B313" i="7"/>
  <c r="C313" i="7"/>
  <c r="D313" i="7"/>
  <c r="H313" i="7"/>
  <c r="I313" i="7"/>
  <c r="K313" i="7" s="1"/>
  <c r="J313" i="7"/>
  <c r="L313" i="7" s="1"/>
  <c r="M313" i="7"/>
  <c r="N313" i="7"/>
  <c r="B314" i="7"/>
  <c r="C314" i="7"/>
  <c r="D314" i="7"/>
  <c r="H314" i="7"/>
  <c r="J314" i="7" s="1"/>
  <c r="I314" i="7"/>
  <c r="K314" i="7" s="1"/>
  <c r="M314" i="7"/>
  <c r="N314" i="7"/>
  <c r="B315" i="7"/>
  <c r="C315" i="7"/>
  <c r="D315" i="7"/>
  <c r="H315" i="7"/>
  <c r="J315" i="7" s="1"/>
  <c r="I315" i="7"/>
  <c r="K315" i="7"/>
  <c r="M315" i="7"/>
  <c r="N315" i="7"/>
  <c r="B316" i="7"/>
  <c r="C316" i="7"/>
  <c r="D316" i="7"/>
  <c r="H316" i="7"/>
  <c r="J316" i="7" s="1"/>
  <c r="L316" i="7" s="1"/>
  <c r="I316" i="7"/>
  <c r="K316" i="7" s="1"/>
  <c r="M316" i="7"/>
  <c r="A316" i="7" s="1"/>
  <c r="N316" i="7"/>
  <c r="B317" i="7"/>
  <c r="C317" i="7"/>
  <c r="D317" i="7"/>
  <c r="H317" i="7"/>
  <c r="J317" i="7" s="1"/>
  <c r="L317" i="7" s="1"/>
  <c r="I317" i="7"/>
  <c r="K317" i="7" s="1"/>
  <c r="M317" i="7"/>
  <c r="N317" i="7"/>
  <c r="B318" i="7"/>
  <c r="C318" i="7"/>
  <c r="D318" i="7"/>
  <c r="H318" i="7"/>
  <c r="J318" i="7" s="1"/>
  <c r="L318" i="7" s="1"/>
  <c r="I318" i="7"/>
  <c r="K318" i="7" s="1"/>
  <c r="M318" i="7"/>
  <c r="N318" i="7"/>
  <c r="B319" i="7"/>
  <c r="C319" i="7"/>
  <c r="D319" i="7"/>
  <c r="H319" i="7"/>
  <c r="J319" i="7" s="1"/>
  <c r="I319" i="7"/>
  <c r="K319" i="7" s="1"/>
  <c r="M319" i="7"/>
  <c r="N319" i="7"/>
  <c r="B320" i="7"/>
  <c r="C320" i="7"/>
  <c r="D320" i="7"/>
  <c r="H320" i="7"/>
  <c r="J320" i="7" s="1"/>
  <c r="I320" i="7"/>
  <c r="K320" i="7"/>
  <c r="M320" i="7"/>
  <c r="N320" i="7"/>
  <c r="B321" i="7"/>
  <c r="C321" i="7"/>
  <c r="D321" i="7"/>
  <c r="H321" i="7"/>
  <c r="I321" i="7"/>
  <c r="K321" i="7" s="1"/>
  <c r="J321" i="7"/>
  <c r="L321" i="7" s="1"/>
  <c r="M321" i="7"/>
  <c r="N321" i="7"/>
  <c r="B322" i="7"/>
  <c r="C322" i="7"/>
  <c r="D322" i="7"/>
  <c r="H322" i="7"/>
  <c r="J322" i="7" s="1"/>
  <c r="I322" i="7"/>
  <c r="K322" i="7"/>
  <c r="M322" i="7"/>
  <c r="N322" i="7"/>
  <c r="B323" i="7"/>
  <c r="C323" i="7"/>
  <c r="D323" i="7"/>
  <c r="H323" i="7"/>
  <c r="J323" i="7" s="1"/>
  <c r="I323" i="7"/>
  <c r="K323" i="7" s="1"/>
  <c r="M323" i="7"/>
  <c r="N323" i="7"/>
  <c r="B324" i="7"/>
  <c r="C324" i="7"/>
  <c r="D324" i="7"/>
  <c r="H324" i="7"/>
  <c r="J324" i="7" s="1"/>
  <c r="L324" i="7" s="1"/>
  <c r="I324" i="7"/>
  <c r="K324" i="7" s="1"/>
  <c r="M324" i="7"/>
  <c r="N324" i="7"/>
  <c r="B325" i="7"/>
  <c r="C325" i="7"/>
  <c r="D325" i="7"/>
  <c r="H325" i="7"/>
  <c r="J325" i="7" s="1"/>
  <c r="L325" i="7" s="1"/>
  <c r="I325" i="7"/>
  <c r="K325" i="7"/>
  <c r="M325" i="7"/>
  <c r="A325" i="7" s="1"/>
  <c r="N325" i="7"/>
  <c r="B326" i="7"/>
  <c r="C326" i="7"/>
  <c r="D326" i="7"/>
  <c r="H326" i="7"/>
  <c r="I326" i="7"/>
  <c r="K326" i="7" s="1"/>
  <c r="J326" i="7"/>
  <c r="M326" i="7"/>
  <c r="A326" i="7" s="1"/>
  <c r="N326" i="7"/>
  <c r="B327" i="7"/>
  <c r="C327" i="7"/>
  <c r="D327" i="7"/>
  <c r="H327" i="7"/>
  <c r="J327" i="7" s="1"/>
  <c r="I327" i="7"/>
  <c r="K327" i="7" s="1"/>
  <c r="L327" i="7"/>
  <c r="M327" i="7"/>
  <c r="N327" i="7"/>
  <c r="B328" i="7"/>
  <c r="C328" i="7"/>
  <c r="D328" i="7"/>
  <c r="H328" i="7"/>
  <c r="I328" i="7"/>
  <c r="K328" i="7" s="1"/>
  <c r="J328" i="7"/>
  <c r="L328" i="7" s="1"/>
  <c r="M328" i="7"/>
  <c r="A328" i="7" s="1"/>
  <c r="N328" i="7"/>
  <c r="B329" i="7"/>
  <c r="C329" i="7"/>
  <c r="D329" i="7"/>
  <c r="H329" i="7"/>
  <c r="J329" i="7" s="1"/>
  <c r="L329" i="7" s="1"/>
  <c r="I329" i="7"/>
  <c r="K329" i="7" s="1"/>
  <c r="M329" i="7"/>
  <c r="A329" i="7" s="1"/>
  <c r="N329" i="7"/>
  <c r="B330" i="7"/>
  <c r="C330" i="7"/>
  <c r="D330" i="7"/>
  <c r="H330" i="7"/>
  <c r="J330" i="7" s="1"/>
  <c r="L330" i="7" s="1"/>
  <c r="I330" i="7"/>
  <c r="K330" i="7" s="1"/>
  <c r="M330" i="7"/>
  <c r="N330" i="7"/>
  <c r="B331" i="7"/>
  <c r="C331" i="7"/>
  <c r="D331" i="7"/>
  <c r="H331" i="7"/>
  <c r="J331" i="7" s="1"/>
  <c r="I331" i="7"/>
  <c r="K331" i="7" s="1"/>
  <c r="M331" i="7"/>
  <c r="N331" i="7"/>
  <c r="B332" i="7"/>
  <c r="C332" i="7"/>
  <c r="D332" i="7"/>
  <c r="H332" i="7"/>
  <c r="J332" i="7" s="1"/>
  <c r="L332" i="7" s="1"/>
  <c r="I332" i="7"/>
  <c r="K332" i="7"/>
  <c r="M332" i="7"/>
  <c r="N332" i="7"/>
  <c r="B333" i="7"/>
  <c r="C333" i="7"/>
  <c r="D333" i="7"/>
  <c r="H333" i="7"/>
  <c r="J333" i="7" s="1"/>
  <c r="I333" i="7"/>
  <c r="K333" i="7" s="1"/>
  <c r="M333" i="7"/>
  <c r="N333" i="7"/>
  <c r="B334" i="7"/>
  <c r="C334" i="7"/>
  <c r="D334" i="7"/>
  <c r="H334" i="7"/>
  <c r="J334" i="7" s="1"/>
  <c r="I334" i="7"/>
  <c r="K334" i="7"/>
  <c r="L334" i="7" s="1"/>
  <c r="M334" i="7"/>
  <c r="N334" i="7"/>
  <c r="A334" i="7" s="1"/>
  <c r="B335" i="7"/>
  <c r="C335" i="7"/>
  <c r="D335" i="7"/>
  <c r="H335" i="7"/>
  <c r="J335" i="7" s="1"/>
  <c r="I335" i="7"/>
  <c r="K335" i="7"/>
  <c r="L335" i="7" s="1"/>
  <c r="M335" i="7"/>
  <c r="N335" i="7"/>
  <c r="B336" i="7"/>
  <c r="C336" i="7"/>
  <c r="D336" i="7"/>
  <c r="H336" i="7"/>
  <c r="I336" i="7"/>
  <c r="K336" i="7" s="1"/>
  <c r="J336" i="7"/>
  <c r="L336" i="7" s="1"/>
  <c r="M336" i="7"/>
  <c r="A336" i="7" s="1"/>
  <c r="N336" i="7"/>
  <c r="B337" i="7"/>
  <c r="C337" i="7"/>
  <c r="D337" i="7"/>
  <c r="H337" i="7"/>
  <c r="I337" i="7"/>
  <c r="K337" i="7" s="1"/>
  <c r="J337" i="7"/>
  <c r="M337" i="7"/>
  <c r="N337" i="7"/>
  <c r="B338" i="7"/>
  <c r="C338" i="7"/>
  <c r="D338" i="7"/>
  <c r="H338" i="7"/>
  <c r="J338" i="7" s="1"/>
  <c r="I338" i="7"/>
  <c r="K338" i="7" s="1"/>
  <c r="M338" i="7"/>
  <c r="N338" i="7"/>
  <c r="B339" i="7"/>
  <c r="C339" i="7"/>
  <c r="D339" i="7"/>
  <c r="H339" i="7"/>
  <c r="I339" i="7"/>
  <c r="K339" i="7" s="1"/>
  <c r="J339" i="7"/>
  <c r="M339" i="7"/>
  <c r="A339" i="7" s="1"/>
  <c r="N339" i="7"/>
  <c r="A340" i="7"/>
  <c r="B340" i="7"/>
  <c r="C340" i="7"/>
  <c r="D340" i="7"/>
  <c r="H340" i="7"/>
  <c r="I340" i="7"/>
  <c r="K340" i="7" s="1"/>
  <c r="J340" i="7"/>
  <c r="L340" i="7" s="1"/>
  <c r="M340" i="7"/>
  <c r="N340" i="7"/>
  <c r="B341" i="7"/>
  <c r="C341" i="7"/>
  <c r="D341" i="7"/>
  <c r="H341" i="7"/>
  <c r="J341" i="7" s="1"/>
  <c r="I341" i="7"/>
  <c r="K341" i="7" s="1"/>
  <c r="M341" i="7"/>
  <c r="A341" i="7" s="1"/>
  <c r="N341" i="7"/>
  <c r="B342" i="7"/>
  <c r="C342" i="7"/>
  <c r="D342" i="7"/>
  <c r="H342" i="7"/>
  <c r="J342" i="7" s="1"/>
  <c r="I342" i="7"/>
  <c r="K342" i="7" s="1"/>
  <c r="M342" i="7"/>
  <c r="A342" i="7" s="1"/>
  <c r="N342" i="7"/>
  <c r="B343" i="7"/>
  <c r="C343" i="7"/>
  <c r="D343" i="7"/>
  <c r="H343" i="7"/>
  <c r="J343" i="7" s="1"/>
  <c r="I343" i="7"/>
  <c r="K343" i="7" s="1"/>
  <c r="M343" i="7"/>
  <c r="N343" i="7"/>
  <c r="B344" i="7"/>
  <c r="C344" i="7"/>
  <c r="D344" i="7"/>
  <c r="H344" i="7"/>
  <c r="J344" i="7" s="1"/>
  <c r="I344" i="7"/>
  <c r="K344" i="7" s="1"/>
  <c r="M344" i="7"/>
  <c r="N344" i="7"/>
  <c r="A344" i="7" s="1"/>
  <c r="B345" i="7"/>
  <c r="C345" i="7"/>
  <c r="D345" i="7"/>
  <c r="H345" i="7"/>
  <c r="J345" i="7" s="1"/>
  <c r="L345" i="7" s="1"/>
  <c r="I345" i="7"/>
  <c r="K345" i="7" s="1"/>
  <c r="M345" i="7"/>
  <c r="N345" i="7"/>
  <c r="B346" i="7"/>
  <c r="C346" i="7"/>
  <c r="D346" i="7"/>
  <c r="H346" i="7"/>
  <c r="J346" i="7" s="1"/>
  <c r="L346" i="7" s="1"/>
  <c r="I346" i="7"/>
  <c r="K346" i="7" s="1"/>
  <c r="M346" i="7"/>
  <c r="N346" i="7"/>
  <c r="B347" i="7"/>
  <c r="C347" i="7"/>
  <c r="D347" i="7"/>
  <c r="H347" i="7"/>
  <c r="I347" i="7"/>
  <c r="J347" i="7"/>
  <c r="K347" i="7"/>
  <c r="M347" i="7"/>
  <c r="A347" i="7" s="1"/>
  <c r="N347" i="7"/>
  <c r="B348" i="7"/>
  <c r="C348" i="7"/>
  <c r="D348" i="7"/>
  <c r="H348" i="7"/>
  <c r="I348" i="7"/>
  <c r="J348" i="7"/>
  <c r="L348" i="7" s="1"/>
  <c r="K348" i="7"/>
  <c r="M348" i="7"/>
  <c r="N348" i="7"/>
  <c r="B349" i="7"/>
  <c r="C349" i="7"/>
  <c r="D349" i="7"/>
  <c r="H349" i="7"/>
  <c r="J349" i="7" s="1"/>
  <c r="I349" i="7"/>
  <c r="K349" i="7" s="1"/>
  <c r="M349" i="7"/>
  <c r="N349" i="7"/>
  <c r="B350" i="7"/>
  <c r="C350" i="7"/>
  <c r="D350" i="7"/>
  <c r="H350" i="7"/>
  <c r="J350" i="7" s="1"/>
  <c r="I350" i="7"/>
  <c r="K350" i="7"/>
  <c r="M350" i="7"/>
  <c r="N350" i="7"/>
  <c r="B351" i="7"/>
  <c r="C351" i="7"/>
  <c r="D351" i="7"/>
  <c r="H351" i="7"/>
  <c r="J351" i="7" s="1"/>
  <c r="I351" i="7"/>
  <c r="K351" i="7"/>
  <c r="L351" i="7" s="1"/>
  <c r="M351" i="7"/>
  <c r="N351" i="7"/>
  <c r="B352" i="7"/>
  <c r="C352" i="7"/>
  <c r="D352" i="7"/>
  <c r="H352" i="7"/>
  <c r="I352" i="7"/>
  <c r="K352" i="7" s="1"/>
  <c r="J352" i="7"/>
  <c r="M352" i="7"/>
  <c r="A352" i="7" s="1"/>
  <c r="N352" i="7"/>
  <c r="B353" i="7"/>
  <c r="C353" i="7"/>
  <c r="D353" i="7"/>
  <c r="H353" i="7"/>
  <c r="I353" i="7"/>
  <c r="K353" i="7" s="1"/>
  <c r="L353" i="7" s="1"/>
  <c r="J353" i="7"/>
  <c r="M353" i="7"/>
  <c r="N353" i="7"/>
  <c r="B354" i="7"/>
  <c r="C354" i="7"/>
  <c r="D354" i="7"/>
  <c r="H354" i="7"/>
  <c r="J354" i="7" s="1"/>
  <c r="I354" i="7"/>
  <c r="K354" i="7" s="1"/>
  <c r="M354" i="7"/>
  <c r="A354" i="7" s="1"/>
  <c r="N354" i="7"/>
  <c r="B355" i="7"/>
  <c r="C355" i="7"/>
  <c r="D355" i="7"/>
  <c r="H355" i="7"/>
  <c r="I355" i="7"/>
  <c r="K355" i="7" s="1"/>
  <c r="L355" i="7" s="1"/>
  <c r="J355" i="7"/>
  <c r="M355" i="7"/>
  <c r="A355" i="7" s="1"/>
  <c r="N355" i="7"/>
  <c r="B356" i="7"/>
  <c r="C356" i="7"/>
  <c r="D356" i="7"/>
  <c r="H356" i="7"/>
  <c r="J356" i="7" s="1"/>
  <c r="L356" i="7" s="1"/>
  <c r="I356" i="7"/>
  <c r="K356" i="7" s="1"/>
  <c r="M356" i="7"/>
  <c r="A356" i="7" s="1"/>
  <c r="N356" i="7"/>
  <c r="B357" i="7"/>
  <c r="C357" i="7"/>
  <c r="D357" i="7"/>
  <c r="H357" i="7"/>
  <c r="J357" i="7" s="1"/>
  <c r="L357" i="7" s="1"/>
  <c r="I357" i="7"/>
  <c r="K357" i="7" s="1"/>
  <c r="M357" i="7"/>
  <c r="N357" i="7"/>
  <c r="B358" i="7"/>
  <c r="C358" i="7"/>
  <c r="D358" i="7"/>
  <c r="H358" i="7"/>
  <c r="J358" i="7" s="1"/>
  <c r="I358" i="7"/>
  <c r="K358" i="7" s="1"/>
  <c r="M358" i="7"/>
  <c r="N358" i="7"/>
  <c r="B359" i="7"/>
  <c r="C359" i="7"/>
  <c r="D359" i="7"/>
  <c r="H359" i="7"/>
  <c r="J359" i="7" s="1"/>
  <c r="I359" i="7"/>
  <c r="K359" i="7" s="1"/>
  <c r="M359" i="7"/>
  <c r="N359" i="7"/>
  <c r="A359" i="7" s="1"/>
  <c r="B360" i="7"/>
  <c r="C360" i="7"/>
  <c r="D360" i="7"/>
  <c r="H360" i="7"/>
  <c r="J360" i="7" s="1"/>
  <c r="I360" i="7"/>
  <c r="K360" i="7"/>
  <c r="M360" i="7"/>
  <c r="A360" i="7" s="1"/>
  <c r="N360" i="7"/>
  <c r="B361" i="7"/>
  <c r="C361" i="7"/>
  <c r="D361" i="7"/>
  <c r="H361" i="7"/>
  <c r="I361" i="7"/>
  <c r="J361" i="7"/>
  <c r="K361" i="7"/>
  <c r="M361" i="7"/>
  <c r="N361" i="7"/>
  <c r="B362" i="7"/>
  <c r="C362" i="7"/>
  <c r="D362" i="7"/>
  <c r="H362" i="7"/>
  <c r="J362" i="7" s="1"/>
  <c r="I362" i="7"/>
  <c r="K362" i="7" s="1"/>
  <c r="L362" i="7" s="1"/>
  <c r="M362" i="7"/>
  <c r="N362" i="7"/>
  <c r="B363" i="7"/>
  <c r="C363" i="7"/>
  <c r="D363" i="7"/>
  <c r="H363" i="7"/>
  <c r="J363" i="7" s="1"/>
  <c r="I363" i="7"/>
  <c r="K363" i="7"/>
  <c r="L363" i="7"/>
  <c r="M363" i="7"/>
  <c r="A363" i="7" s="1"/>
  <c r="N363" i="7"/>
  <c r="B364" i="7"/>
  <c r="C364" i="7"/>
  <c r="D364" i="7"/>
  <c r="H364" i="7"/>
  <c r="I364" i="7"/>
  <c r="K364" i="7" s="1"/>
  <c r="J364" i="7"/>
  <c r="L364" i="7" s="1"/>
  <c r="M364" i="7"/>
  <c r="N364" i="7"/>
  <c r="B365" i="7"/>
  <c r="C365" i="7"/>
  <c r="D365" i="7"/>
  <c r="H365" i="7"/>
  <c r="J365" i="7" s="1"/>
  <c r="I365" i="7"/>
  <c r="K365" i="7" s="1"/>
  <c r="M365" i="7"/>
  <c r="A365" i="7" s="1"/>
  <c r="N365" i="7"/>
  <c r="B366" i="7"/>
  <c r="C366" i="7"/>
  <c r="D366" i="7"/>
  <c r="H366" i="7"/>
  <c r="J366" i="7" s="1"/>
  <c r="I366" i="7"/>
  <c r="K366" i="7"/>
  <c r="M366" i="7"/>
  <c r="N366" i="7"/>
  <c r="B367" i="7"/>
  <c r="C367" i="7"/>
  <c r="D367" i="7"/>
  <c r="H367" i="7"/>
  <c r="J367" i="7" s="1"/>
  <c r="I367" i="7"/>
  <c r="K367" i="7"/>
  <c r="L367" i="7" s="1"/>
  <c r="M367" i="7"/>
  <c r="N367" i="7"/>
  <c r="B368" i="7"/>
  <c r="C368" i="7"/>
  <c r="D368" i="7"/>
  <c r="H368" i="7"/>
  <c r="J368" i="7" s="1"/>
  <c r="I368" i="7"/>
  <c r="K368" i="7" s="1"/>
  <c r="M368" i="7"/>
  <c r="N368" i="7"/>
  <c r="A368" i="7" s="1"/>
  <c r="B369" i="7"/>
  <c r="C369" i="7"/>
  <c r="D369" i="7"/>
  <c r="H369" i="7"/>
  <c r="J369" i="7" s="1"/>
  <c r="I369" i="7"/>
  <c r="K369" i="7" s="1"/>
  <c r="M369" i="7"/>
  <c r="N369" i="7"/>
  <c r="A369" i="7" s="1"/>
  <c r="B370" i="7"/>
  <c r="C370" i="7"/>
  <c r="D370" i="7"/>
  <c r="H370" i="7"/>
  <c r="J370" i="7" s="1"/>
  <c r="I370" i="7"/>
  <c r="K370" i="7" s="1"/>
  <c r="M370" i="7"/>
  <c r="A370" i="7" s="1"/>
  <c r="N370" i="7"/>
  <c r="B371" i="7"/>
  <c r="C371" i="7"/>
  <c r="D371" i="7"/>
  <c r="H371" i="7"/>
  <c r="J371" i="7" s="1"/>
  <c r="I371" i="7"/>
  <c r="K371" i="7" s="1"/>
  <c r="L371" i="7" s="1"/>
  <c r="M371" i="7"/>
  <c r="N371" i="7"/>
  <c r="A371" i="7" s="1"/>
  <c r="A372" i="7"/>
  <c r="B372" i="7"/>
  <c r="C372" i="7"/>
  <c r="D372" i="7"/>
  <c r="H372" i="7"/>
  <c r="J372" i="7" s="1"/>
  <c r="I372" i="7"/>
  <c r="K372" i="7"/>
  <c r="L372" i="7"/>
  <c r="M372" i="7"/>
  <c r="N372" i="7"/>
  <c r="B373" i="7"/>
  <c r="C373" i="7"/>
  <c r="D373" i="7"/>
  <c r="H373" i="7"/>
  <c r="J373" i="7" s="1"/>
  <c r="I373" i="7"/>
  <c r="K373" i="7" s="1"/>
  <c r="M373" i="7"/>
  <c r="A373" i="7" s="1"/>
  <c r="N373" i="7"/>
  <c r="B374" i="7"/>
  <c r="C374" i="7"/>
  <c r="D374" i="7"/>
  <c r="H374" i="7"/>
  <c r="I374" i="7"/>
  <c r="J374" i="7"/>
  <c r="K374" i="7"/>
  <c r="M374" i="7"/>
  <c r="N374" i="7"/>
  <c r="B375" i="7"/>
  <c r="C375" i="7"/>
  <c r="D375" i="7"/>
  <c r="H375" i="7"/>
  <c r="J375" i="7" s="1"/>
  <c r="I375" i="7"/>
  <c r="K375" i="7"/>
  <c r="L375" i="7" s="1"/>
  <c r="M375" i="7"/>
  <c r="N375" i="7"/>
  <c r="B376" i="7"/>
  <c r="C376" i="7"/>
  <c r="D376" i="7"/>
  <c r="H376" i="7"/>
  <c r="J376" i="7" s="1"/>
  <c r="I376" i="7"/>
  <c r="K376" i="7" s="1"/>
  <c r="M376" i="7"/>
  <c r="N376" i="7"/>
  <c r="A377" i="7"/>
  <c r="B377" i="7"/>
  <c r="C377" i="7"/>
  <c r="D377" i="7"/>
  <c r="H377" i="7"/>
  <c r="I377" i="7"/>
  <c r="J377" i="7"/>
  <c r="L377" i="7" s="1"/>
  <c r="K377" i="7"/>
  <c r="M377" i="7"/>
  <c r="N377" i="7"/>
  <c r="B378" i="7"/>
  <c r="C378" i="7"/>
  <c r="D378" i="7"/>
  <c r="H378" i="7"/>
  <c r="J378" i="7" s="1"/>
  <c r="I378" i="7"/>
  <c r="K378" i="7" s="1"/>
  <c r="M378" i="7"/>
  <c r="N378" i="7"/>
  <c r="A379" i="7"/>
  <c r="B379" i="7"/>
  <c r="C379" i="7"/>
  <c r="D379" i="7"/>
  <c r="H379" i="7"/>
  <c r="J379" i="7" s="1"/>
  <c r="L379" i="7" s="1"/>
  <c r="I379" i="7"/>
  <c r="K379" i="7" s="1"/>
  <c r="M379" i="7"/>
  <c r="N379" i="7"/>
  <c r="B380" i="7"/>
  <c r="C380" i="7"/>
  <c r="D380" i="7"/>
  <c r="H380" i="7"/>
  <c r="J380" i="7" s="1"/>
  <c r="I380" i="7"/>
  <c r="K380" i="7" s="1"/>
  <c r="M380" i="7"/>
  <c r="A380" i="7" s="1"/>
  <c r="N380" i="7"/>
  <c r="B381" i="7"/>
  <c r="C381" i="7"/>
  <c r="D381" i="7"/>
  <c r="H381" i="7"/>
  <c r="J381" i="7" s="1"/>
  <c r="I381" i="7"/>
  <c r="K381" i="7" s="1"/>
  <c r="M381" i="7"/>
  <c r="N381" i="7"/>
  <c r="B382" i="7"/>
  <c r="C382" i="7"/>
  <c r="D382" i="7"/>
  <c r="H382" i="7"/>
  <c r="J382" i="7" s="1"/>
  <c r="I382" i="7"/>
  <c r="K382" i="7" s="1"/>
  <c r="M382" i="7"/>
  <c r="A382" i="7" s="1"/>
  <c r="N382" i="7"/>
  <c r="B383" i="7"/>
  <c r="C383" i="7"/>
  <c r="D383" i="7"/>
  <c r="H383" i="7"/>
  <c r="J383" i="7" s="1"/>
  <c r="I383" i="7"/>
  <c r="K383" i="7"/>
  <c r="M383" i="7"/>
  <c r="N383" i="7"/>
  <c r="A383" i="7" s="1"/>
  <c r="B384" i="7"/>
  <c r="C384" i="7"/>
  <c r="D384" i="7"/>
  <c r="H384" i="7"/>
  <c r="J384" i="7" s="1"/>
  <c r="I384" i="7"/>
  <c r="K384" i="7" s="1"/>
  <c r="M384" i="7"/>
  <c r="N384" i="7"/>
  <c r="A385" i="7"/>
  <c r="B385" i="7"/>
  <c r="C385" i="7"/>
  <c r="D385" i="7"/>
  <c r="H385" i="7"/>
  <c r="J385" i="7" s="1"/>
  <c r="I385" i="7"/>
  <c r="K385" i="7"/>
  <c r="L385" i="7"/>
  <c r="M385" i="7"/>
  <c r="N385" i="7"/>
  <c r="B386" i="7"/>
  <c r="C386" i="7"/>
  <c r="D386" i="7"/>
  <c r="H386" i="7"/>
  <c r="J386" i="7" s="1"/>
  <c r="I386" i="7"/>
  <c r="K386" i="7" s="1"/>
  <c r="L386" i="7" s="1"/>
  <c r="M386" i="7"/>
  <c r="N386" i="7"/>
  <c r="B387" i="7"/>
  <c r="C387" i="7"/>
  <c r="D387" i="7"/>
  <c r="H387" i="7"/>
  <c r="I387" i="7"/>
  <c r="K387" i="7" s="1"/>
  <c r="J387" i="7"/>
  <c r="L387" i="7" s="1"/>
  <c r="M387" i="7"/>
  <c r="N387" i="7"/>
  <c r="A387" i="7" s="1"/>
  <c r="B388" i="7"/>
  <c r="C388" i="7"/>
  <c r="D388" i="7"/>
  <c r="H388" i="7"/>
  <c r="J388" i="7" s="1"/>
  <c r="I388" i="7"/>
  <c r="K388" i="7"/>
  <c r="L388" i="7" s="1"/>
  <c r="M388" i="7"/>
  <c r="A388" i="7" s="1"/>
  <c r="N388" i="7"/>
  <c r="B389" i="7"/>
  <c r="C389" i="7"/>
  <c r="D389" i="7"/>
  <c r="H389" i="7"/>
  <c r="J389" i="7" s="1"/>
  <c r="I389" i="7"/>
  <c r="K389" i="7" s="1"/>
  <c r="M389" i="7"/>
  <c r="N389" i="7"/>
  <c r="B390" i="7"/>
  <c r="C390" i="7"/>
  <c r="D390" i="7"/>
  <c r="H390" i="7"/>
  <c r="I390" i="7"/>
  <c r="K390" i="7" s="1"/>
  <c r="J390" i="7"/>
  <c r="M390" i="7"/>
  <c r="A390" i="7" s="1"/>
  <c r="N390" i="7"/>
  <c r="B391" i="7"/>
  <c r="C391" i="7"/>
  <c r="D391" i="7"/>
  <c r="H391" i="7"/>
  <c r="J391" i="7" s="1"/>
  <c r="I391" i="7"/>
  <c r="K391" i="7"/>
  <c r="L391" i="7" s="1"/>
  <c r="M391" i="7"/>
  <c r="A391" i="7" s="1"/>
  <c r="N391" i="7"/>
  <c r="B392" i="7"/>
  <c r="C392" i="7"/>
  <c r="D392" i="7"/>
  <c r="H392" i="7"/>
  <c r="J392" i="7" s="1"/>
  <c r="I392" i="7"/>
  <c r="K392" i="7" s="1"/>
  <c r="M392" i="7"/>
  <c r="N392" i="7"/>
  <c r="B393" i="7"/>
  <c r="C393" i="7"/>
  <c r="D393" i="7"/>
  <c r="H393" i="7"/>
  <c r="I393" i="7"/>
  <c r="J393" i="7"/>
  <c r="K393" i="7"/>
  <c r="M393" i="7"/>
  <c r="A393" i="7" s="1"/>
  <c r="N393" i="7"/>
  <c r="B394" i="7"/>
  <c r="C394" i="7"/>
  <c r="D394" i="7"/>
  <c r="H394" i="7"/>
  <c r="J394" i="7" s="1"/>
  <c r="I394" i="7"/>
  <c r="K394" i="7" s="1"/>
  <c r="M394" i="7"/>
  <c r="A394" i="7" s="1"/>
  <c r="N394" i="7"/>
  <c r="B395" i="7"/>
  <c r="C395" i="7"/>
  <c r="D395" i="7"/>
  <c r="H395" i="7"/>
  <c r="J395" i="7" s="1"/>
  <c r="I395" i="7"/>
  <c r="K395" i="7" s="1"/>
  <c r="M395" i="7"/>
  <c r="A395" i="7" s="1"/>
  <c r="N395" i="7"/>
  <c r="B396" i="7"/>
  <c r="C396" i="7"/>
  <c r="D396" i="7"/>
  <c r="H396" i="7"/>
  <c r="I396" i="7"/>
  <c r="K396" i="7" s="1"/>
  <c r="J396" i="7"/>
  <c r="M396" i="7"/>
  <c r="N396" i="7"/>
  <c r="B397" i="7"/>
  <c r="C397" i="7"/>
  <c r="D397" i="7"/>
  <c r="H397" i="7"/>
  <c r="J397" i="7" s="1"/>
  <c r="I397" i="7"/>
  <c r="K397" i="7" s="1"/>
  <c r="M397" i="7"/>
  <c r="A397" i="7" s="1"/>
  <c r="N397" i="7"/>
  <c r="B398" i="7"/>
  <c r="C398" i="7"/>
  <c r="D398" i="7"/>
  <c r="H398" i="7"/>
  <c r="J398" i="7" s="1"/>
  <c r="I398" i="7"/>
  <c r="K398" i="7"/>
  <c r="M398" i="7"/>
  <c r="N398" i="7"/>
  <c r="B399" i="7"/>
  <c r="C399" i="7"/>
  <c r="D399" i="7"/>
  <c r="H399" i="7"/>
  <c r="J399" i="7" s="1"/>
  <c r="I399" i="7"/>
  <c r="K399" i="7" s="1"/>
  <c r="L399" i="7" s="1"/>
  <c r="M399" i="7"/>
  <c r="N399" i="7"/>
  <c r="A399" i="7" s="1"/>
  <c r="B400" i="7"/>
  <c r="C400" i="7"/>
  <c r="D400" i="7"/>
  <c r="H400" i="7"/>
  <c r="I400" i="7"/>
  <c r="K400" i="7" s="1"/>
  <c r="J400" i="7"/>
  <c r="M400" i="7"/>
  <c r="A400" i="7" s="1"/>
  <c r="N400" i="7"/>
  <c r="B401" i="7"/>
  <c r="C401" i="7"/>
  <c r="D401" i="7"/>
  <c r="H401" i="7"/>
  <c r="I401" i="7"/>
  <c r="K401" i="7" s="1"/>
  <c r="J401" i="7"/>
  <c r="M401" i="7"/>
  <c r="N401" i="7"/>
  <c r="B402" i="7"/>
  <c r="C402" i="7"/>
  <c r="D402" i="7"/>
  <c r="H402" i="7"/>
  <c r="J402" i="7" s="1"/>
  <c r="I402" i="7"/>
  <c r="K402" i="7" s="1"/>
  <c r="M402" i="7"/>
  <c r="N402" i="7"/>
  <c r="B403" i="7"/>
  <c r="C403" i="7"/>
  <c r="D403" i="7"/>
  <c r="H403" i="7"/>
  <c r="J403" i="7" s="1"/>
  <c r="L403" i="7" s="1"/>
  <c r="I403" i="7"/>
  <c r="K403" i="7" s="1"/>
  <c r="M403" i="7"/>
  <c r="N403" i="7"/>
  <c r="B404" i="7"/>
  <c r="C404" i="7"/>
  <c r="D404" i="7"/>
  <c r="H404" i="7"/>
  <c r="J404" i="7" s="1"/>
  <c r="L404" i="7" s="1"/>
  <c r="I404" i="7"/>
  <c r="K404" i="7"/>
  <c r="M404" i="7"/>
  <c r="N404" i="7"/>
  <c r="B405" i="7"/>
  <c r="C405" i="7"/>
  <c r="D405" i="7"/>
  <c r="H405" i="7"/>
  <c r="I405" i="7"/>
  <c r="K405" i="7" s="1"/>
  <c r="J405" i="7"/>
  <c r="M405" i="7"/>
  <c r="N405" i="7"/>
  <c r="A406" i="7"/>
  <c r="B406" i="7"/>
  <c r="C406" i="7"/>
  <c r="D406" i="7"/>
  <c r="H406" i="7"/>
  <c r="J406" i="7" s="1"/>
  <c r="I406" i="7"/>
  <c r="K406" i="7" s="1"/>
  <c r="M406" i="7"/>
  <c r="N406" i="7"/>
  <c r="B407" i="7"/>
  <c r="C407" i="7"/>
  <c r="D407" i="7"/>
  <c r="H407" i="7"/>
  <c r="J407" i="7" s="1"/>
  <c r="I407" i="7"/>
  <c r="K407" i="7" s="1"/>
  <c r="L407" i="7" s="1"/>
  <c r="M407" i="7"/>
  <c r="N407" i="7"/>
  <c r="B408" i="7"/>
  <c r="C408" i="7"/>
  <c r="D408" i="7"/>
  <c r="H408" i="7"/>
  <c r="J408" i="7" s="1"/>
  <c r="I408" i="7"/>
  <c r="K408" i="7" s="1"/>
  <c r="M408" i="7"/>
  <c r="N408" i="7"/>
  <c r="B409" i="7"/>
  <c r="C409" i="7"/>
  <c r="D409" i="7"/>
  <c r="H409" i="7"/>
  <c r="J409" i="7" s="1"/>
  <c r="L409" i="7" s="1"/>
  <c r="I409" i="7"/>
  <c r="K409" i="7"/>
  <c r="M409" i="7"/>
  <c r="N409" i="7"/>
  <c r="A409" i="7" s="1"/>
  <c r="B410" i="7"/>
  <c r="C410" i="7"/>
  <c r="D410" i="7"/>
  <c r="H410" i="7"/>
  <c r="J410" i="7" s="1"/>
  <c r="L410" i="7" s="1"/>
  <c r="I410" i="7"/>
  <c r="K410" i="7" s="1"/>
  <c r="M410" i="7"/>
  <c r="N410" i="7"/>
  <c r="B411" i="7"/>
  <c r="C411" i="7"/>
  <c r="D411" i="7"/>
  <c r="H411" i="7"/>
  <c r="I411" i="7"/>
  <c r="J411" i="7"/>
  <c r="K411" i="7"/>
  <c r="L411" i="7" s="1"/>
  <c r="M411" i="7"/>
  <c r="A411" i="7" s="1"/>
  <c r="N411" i="7"/>
  <c r="B412" i="7"/>
  <c r="C412" i="7"/>
  <c r="D412" i="7"/>
  <c r="H412" i="7"/>
  <c r="I412" i="7"/>
  <c r="K412" i="7" s="1"/>
  <c r="J412" i="7"/>
  <c r="L412" i="7" s="1"/>
  <c r="M412" i="7"/>
  <c r="N412" i="7"/>
  <c r="B413" i="7"/>
  <c r="C413" i="7"/>
  <c r="D413" i="7"/>
  <c r="H413" i="7"/>
  <c r="J413" i="7" s="1"/>
  <c r="I413" i="7"/>
  <c r="K413" i="7" s="1"/>
  <c r="M413" i="7"/>
  <c r="N413" i="7"/>
  <c r="B414" i="7"/>
  <c r="C414" i="7"/>
  <c r="D414" i="7"/>
  <c r="H414" i="7"/>
  <c r="J414" i="7" s="1"/>
  <c r="L414" i="7" s="1"/>
  <c r="I414" i="7"/>
  <c r="K414" i="7" s="1"/>
  <c r="M414" i="7"/>
  <c r="N414" i="7"/>
  <c r="B415" i="7"/>
  <c r="C415" i="7"/>
  <c r="D415" i="7"/>
  <c r="H415" i="7"/>
  <c r="J415" i="7" s="1"/>
  <c r="L415" i="7" s="1"/>
  <c r="I415" i="7"/>
  <c r="K415" i="7"/>
  <c r="M415" i="7"/>
  <c r="N415" i="7"/>
  <c r="B416" i="7"/>
  <c r="C416" i="7"/>
  <c r="D416" i="7"/>
  <c r="H416" i="7"/>
  <c r="J416" i="7" s="1"/>
  <c r="L416" i="7" s="1"/>
  <c r="I416" i="7"/>
  <c r="K416" i="7" s="1"/>
  <c r="M416" i="7"/>
  <c r="N416" i="7"/>
  <c r="B417" i="7"/>
  <c r="C417" i="7"/>
  <c r="D417" i="7"/>
  <c r="H417" i="7"/>
  <c r="I417" i="7"/>
  <c r="J417" i="7"/>
  <c r="K417" i="7"/>
  <c r="M417" i="7"/>
  <c r="N417" i="7"/>
  <c r="B418" i="7"/>
  <c r="C418" i="7"/>
  <c r="D418" i="7"/>
  <c r="H418" i="7"/>
  <c r="J418" i="7" s="1"/>
  <c r="L418" i="7" s="1"/>
  <c r="I418" i="7"/>
  <c r="K418" i="7" s="1"/>
  <c r="M418" i="7"/>
  <c r="N418" i="7"/>
  <c r="A419" i="7"/>
  <c r="B419" i="7"/>
  <c r="C419" i="7"/>
  <c r="D419" i="7"/>
  <c r="H419" i="7"/>
  <c r="J419" i="7" s="1"/>
  <c r="L419" i="7" s="1"/>
  <c r="I419" i="7"/>
  <c r="K419" i="7" s="1"/>
  <c r="M419" i="7"/>
  <c r="N419" i="7"/>
  <c r="B420" i="7"/>
  <c r="C420" i="7"/>
  <c r="D420" i="7"/>
  <c r="H420" i="7"/>
  <c r="J420" i="7" s="1"/>
  <c r="I420" i="7"/>
  <c r="K420" i="7" s="1"/>
  <c r="M420" i="7"/>
  <c r="A420" i="7" s="1"/>
  <c r="N420" i="7"/>
  <c r="B421" i="7"/>
  <c r="C421" i="7"/>
  <c r="D421" i="7"/>
  <c r="H421" i="7"/>
  <c r="J421" i="7" s="1"/>
  <c r="I421" i="7"/>
  <c r="K421" i="7" s="1"/>
  <c r="M421" i="7"/>
  <c r="N421" i="7"/>
  <c r="B422" i="7"/>
  <c r="C422" i="7"/>
  <c r="D422" i="7"/>
  <c r="H422" i="7"/>
  <c r="J422" i="7" s="1"/>
  <c r="I422" i="7"/>
  <c r="K422" i="7" s="1"/>
  <c r="M422" i="7"/>
  <c r="N422" i="7"/>
  <c r="B423" i="7"/>
  <c r="C423" i="7"/>
  <c r="D423" i="7"/>
  <c r="H423" i="7"/>
  <c r="J423" i="7" s="1"/>
  <c r="I423" i="7"/>
  <c r="K423" i="7" s="1"/>
  <c r="M423" i="7"/>
  <c r="A423" i="7" s="1"/>
  <c r="N423" i="7"/>
  <c r="B424" i="7"/>
  <c r="C424" i="7"/>
  <c r="D424" i="7"/>
  <c r="H424" i="7"/>
  <c r="J424" i="7" s="1"/>
  <c r="I424" i="7"/>
  <c r="K424" i="7" s="1"/>
  <c r="M424" i="7"/>
  <c r="N424" i="7"/>
  <c r="B425" i="7"/>
  <c r="C425" i="7"/>
  <c r="D425" i="7"/>
  <c r="H425" i="7"/>
  <c r="J425" i="7" s="1"/>
  <c r="I425" i="7"/>
  <c r="K425" i="7"/>
  <c r="L425" i="7" s="1"/>
  <c r="M425" i="7"/>
  <c r="N425" i="7"/>
  <c r="B426" i="7"/>
  <c r="C426" i="7"/>
  <c r="D426" i="7"/>
  <c r="H426" i="7"/>
  <c r="J426" i="7" s="1"/>
  <c r="I426" i="7"/>
  <c r="K426" i="7" s="1"/>
  <c r="M426" i="7"/>
  <c r="N426" i="7"/>
  <c r="B427" i="7"/>
  <c r="C427" i="7"/>
  <c r="D427" i="7"/>
  <c r="H427" i="7"/>
  <c r="J427" i="7" s="1"/>
  <c r="L427" i="7" s="1"/>
  <c r="I427" i="7"/>
  <c r="K427" i="7" s="1"/>
  <c r="M427" i="7"/>
  <c r="A427" i="7" s="1"/>
  <c r="N427" i="7"/>
  <c r="B428" i="7"/>
  <c r="C428" i="7"/>
  <c r="D428" i="7"/>
  <c r="H428" i="7"/>
  <c r="J428" i="7" s="1"/>
  <c r="I428" i="7"/>
  <c r="K428" i="7" s="1"/>
  <c r="M428" i="7"/>
  <c r="N428" i="7"/>
  <c r="B429" i="7"/>
  <c r="C429" i="7"/>
  <c r="D429" i="7"/>
  <c r="H429" i="7"/>
  <c r="J429" i="7" s="1"/>
  <c r="L429" i="7" s="1"/>
  <c r="I429" i="7"/>
  <c r="K429" i="7" s="1"/>
  <c r="M429" i="7"/>
  <c r="N429" i="7"/>
  <c r="B430" i="7"/>
  <c r="C430" i="7"/>
  <c r="D430" i="7"/>
  <c r="H430" i="7"/>
  <c r="J430" i="7" s="1"/>
  <c r="I430" i="7"/>
  <c r="K430" i="7" s="1"/>
  <c r="M430" i="7"/>
  <c r="N430" i="7"/>
  <c r="B431" i="7"/>
  <c r="C431" i="7"/>
  <c r="D431" i="7"/>
  <c r="H431" i="7"/>
  <c r="J431" i="7" s="1"/>
  <c r="I431" i="7"/>
  <c r="K431" i="7"/>
  <c r="L431" i="7" s="1"/>
  <c r="M431" i="7"/>
  <c r="N431" i="7"/>
  <c r="B432" i="7"/>
  <c r="C432" i="7"/>
  <c r="D432" i="7"/>
  <c r="H432" i="7"/>
  <c r="J432" i="7" s="1"/>
  <c r="I432" i="7"/>
  <c r="K432" i="7"/>
  <c r="M432" i="7"/>
  <c r="N432" i="7"/>
  <c r="B433" i="7"/>
  <c r="C433" i="7"/>
  <c r="D433" i="7"/>
  <c r="H433" i="7"/>
  <c r="I433" i="7"/>
  <c r="K433" i="7" s="1"/>
  <c r="J433" i="7"/>
  <c r="M433" i="7"/>
  <c r="N433" i="7"/>
  <c r="B434" i="7"/>
  <c r="C434" i="7"/>
  <c r="D434" i="7"/>
  <c r="H434" i="7"/>
  <c r="J434" i="7" s="1"/>
  <c r="I434" i="7"/>
  <c r="K434" i="7" s="1"/>
  <c r="M434" i="7"/>
  <c r="N434" i="7"/>
  <c r="B435" i="7"/>
  <c r="C435" i="7"/>
  <c r="D435" i="7"/>
  <c r="H435" i="7"/>
  <c r="I435" i="7"/>
  <c r="K435" i="7" s="1"/>
  <c r="J435" i="7"/>
  <c r="M435" i="7"/>
  <c r="A435" i="7" s="1"/>
  <c r="N435" i="7"/>
  <c r="B436" i="7"/>
  <c r="C436" i="7"/>
  <c r="D436" i="7"/>
  <c r="H436" i="7"/>
  <c r="I436" i="7"/>
  <c r="J436" i="7"/>
  <c r="K436" i="7"/>
  <c r="M436" i="7"/>
  <c r="A436" i="7" s="1"/>
  <c r="N436" i="7"/>
  <c r="B437" i="7"/>
  <c r="C437" i="7"/>
  <c r="D437" i="7"/>
  <c r="H437" i="7"/>
  <c r="I437" i="7"/>
  <c r="K437" i="7" s="1"/>
  <c r="J437" i="7"/>
  <c r="L437" i="7" s="1"/>
  <c r="M437" i="7"/>
  <c r="N437" i="7"/>
  <c r="B438" i="7"/>
  <c r="C438" i="7"/>
  <c r="D438" i="7"/>
  <c r="H438" i="7"/>
  <c r="J438" i="7" s="1"/>
  <c r="I438" i="7"/>
  <c r="K438" i="7" s="1"/>
  <c r="M438" i="7"/>
  <c r="A438" i="7" s="1"/>
  <c r="N438" i="7"/>
  <c r="B439" i="7"/>
  <c r="C439" i="7"/>
  <c r="D439" i="7"/>
  <c r="H439" i="7"/>
  <c r="J439" i="7" s="1"/>
  <c r="I439" i="7"/>
  <c r="K439" i="7"/>
  <c r="L439" i="7"/>
  <c r="M439" i="7"/>
  <c r="N439" i="7"/>
  <c r="B440" i="7"/>
  <c r="C440" i="7"/>
  <c r="D440" i="7"/>
  <c r="H440" i="7"/>
  <c r="J440" i="7" s="1"/>
  <c r="I440" i="7"/>
  <c r="K440" i="7" s="1"/>
  <c r="M440" i="7"/>
  <c r="N440" i="7"/>
  <c r="A440" i="7" s="1"/>
  <c r="B441" i="7"/>
  <c r="C441" i="7"/>
  <c r="D441" i="7"/>
  <c r="H441" i="7"/>
  <c r="I441" i="7"/>
  <c r="K441" i="7" s="1"/>
  <c r="J441" i="7"/>
  <c r="M441" i="7"/>
  <c r="N441" i="7"/>
  <c r="B442" i="7"/>
  <c r="C442" i="7"/>
  <c r="D442" i="7"/>
  <c r="H442" i="7"/>
  <c r="J442" i="7" s="1"/>
  <c r="I442" i="7"/>
  <c r="K442" i="7" s="1"/>
  <c r="L442" i="7" s="1"/>
  <c r="M442" i="7"/>
  <c r="N442" i="7"/>
  <c r="B443" i="7"/>
  <c r="C443" i="7"/>
  <c r="D443" i="7"/>
  <c r="H443" i="7"/>
  <c r="J443" i="7" s="1"/>
  <c r="I443" i="7"/>
  <c r="K443" i="7"/>
  <c r="M443" i="7"/>
  <c r="N443" i="7"/>
  <c r="A443" i="7" s="1"/>
  <c r="B444" i="7"/>
  <c r="C444" i="7"/>
  <c r="D444" i="7"/>
  <c r="H444" i="7"/>
  <c r="I444" i="7"/>
  <c r="J444" i="7"/>
  <c r="L444" i="7" s="1"/>
  <c r="K444" i="7"/>
  <c r="M444" i="7"/>
  <c r="A444" i="7" s="1"/>
  <c r="N444" i="7"/>
  <c r="B445" i="7"/>
  <c r="C445" i="7"/>
  <c r="D445" i="7"/>
  <c r="H445" i="7"/>
  <c r="J445" i="7" s="1"/>
  <c r="I445" i="7"/>
  <c r="K445" i="7" s="1"/>
  <c r="L445" i="7" s="1"/>
  <c r="M445" i="7"/>
  <c r="N445" i="7"/>
  <c r="B446" i="7"/>
  <c r="C446" i="7"/>
  <c r="D446" i="7"/>
  <c r="H446" i="7"/>
  <c r="I446" i="7"/>
  <c r="K446" i="7" s="1"/>
  <c r="J446" i="7"/>
  <c r="M446" i="7"/>
  <c r="N446" i="7"/>
  <c r="B447" i="7"/>
  <c r="C447" i="7"/>
  <c r="D447" i="7"/>
  <c r="H447" i="7"/>
  <c r="J447" i="7" s="1"/>
  <c r="I447" i="7"/>
  <c r="K447" i="7" s="1"/>
  <c r="M447" i="7"/>
  <c r="N447" i="7"/>
  <c r="B448" i="7"/>
  <c r="C448" i="7"/>
  <c r="D448" i="7"/>
  <c r="H448" i="7"/>
  <c r="J448" i="7" s="1"/>
  <c r="I448" i="7"/>
  <c r="K448" i="7" s="1"/>
  <c r="M448" i="7"/>
  <c r="N448" i="7"/>
  <c r="B449" i="7"/>
  <c r="C449" i="7"/>
  <c r="D449" i="7"/>
  <c r="H449" i="7"/>
  <c r="J449" i="7" s="1"/>
  <c r="I449" i="7"/>
  <c r="K449" i="7" s="1"/>
  <c r="M449" i="7"/>
  <c r="N449" i="7"/>
  <c r="A449" i="7" s="1"/>
  <c r="B450" i="7"/>
  <c r="C450" i="7"/>
  <c r="D450" i="7"/>
  <c r="H450" i="7"/>
  <c r="J450" i="7" s="1"/>
  <c r="L450" i="7" s="1"/>
  <c r="I450" i="7"/>
  <c r="K450" i="7" s="1"/>
  <c r="M450" i="7"/>
  <c r="N450" i="7"/>
  <c r="A451" i="7"/>
  <c r="B451" i="7"/>
  <c r="C451" i="7"/>
  <c r="D451" i="7"/>
  <c r="H451" i="7"/>
  <c r="J451" i="7" s="1"/>
  <c r="L451" i="7" s="1"/>
  <c r="I451" i="7"/>
  <c r="K451" i="7" s="1"/>
  <c r="M451" i="7"/>
  <c r="N451" i="7"/>
  <c r="B452" i="7"/>
  <c r="C452" i="7"/>
  <c r="D452" i="7"/>
  <c r="H452" i="7"/>
  <c r="J452" i="7" s="1"/>
  <c r="L452" i="7" s="1"/>
  <c r="I452" i="7"/>
  <c r="K452" i="7" s="1"/>
  <c r="M452" i="7"/>
  <c r="N452" i="7"/>
  <c r="B453" i="7"/>
  <c r="C453" i="7"/>
  <c r="D453" i="7"/>
  <c r="H453" i="7"/>
  <c r="J453" i="7" s="1"/>
  <c r="L453" i="7" s="1"/>
  <c r="I453" i="7"/>
  <c r="K453" i="7" s="1"/>
  <c r="M453" i="7"/>
  <c r="N453" i="7"/>
  <c r="B454" i="7"/>
  <c r="C454" i="7"/>
  <c r="D454" i="7"/>
  <c r="H454" i="7"/>
  <c r="J454" i="7" s="1"/>
  <c r="I454" i="7"/>
  <c r="K454" i="7" s="1"/>
  <c r="M454" i="7"/>
  <c r="N454" i="7"/>
  <c r="B455" i="7"/>
  <c r="C455" i="7"/>
  <c r="D455" i="7"/>
  <c r="H455" i="7"/>
  <c r="J455" i="7" s="1"/>
  <c r="I455" i="7"/>
  <c r="K455" i="7"/>
  <c r="M455" i="7"/>
  <c r="N455" i="7"/>
  <c r="A455" i="7" s="1"/>
  <c r="B456" i="7"/>
  <c r="C456" i="7"/>
  <c r="D456" i="7"/>
  <c r="H456" i="7"/>
  <c r="J456" i="7" s="1"/>
  <c r="L456" i="7" s="1"/>
  <c r="I456" i="7"/>
  <c r="K456" i="7" s="1"/>
  <c r="M456" i="7"/>
  <c r="N456" i="7"/>
  <c r="A456" i="7" s="1"/>
  <c r="B457" i="7"/>
  <c r="C457" i="7"/>
  <c r="D457" i="7"/>
  <c r="H457" i="7"/>
  <c r="J457" i="7" s="1"/>
  <c r="L457" i="7" s="1"/>
  <c r="I457" i="7"/>
  <c r="K457" i="7" s="1"/>
  <c r="M457" i="7"/>
  <c r="N457" i="7"/>
  <c r="B458" i="7"/>
  <c r="C458" i="7"/>
  <c r="D458" i="7"/>
  <c r="H458" i="7"/>
  <c r="J458" i="7" s="1"/>
  <c r="L458" i="7" s="1"/>
  <c r="I458" i="7"/>
  <c r="K458" i="7" s="1"/>
  <c r="M458" i="7"/>
  <c r="N458" i="7"/>
  <c r="B459" i="7"/>
  <c r="C459" i="7"/>
  <c r="D459" i="7"/>
  <c r="H459" i="7"/>
  <c r="J459" i="7" s="1"/>
  <c r="I459" i="7"/>
  <c r="K459" i="7" s="1"/>
  <c r="M459" i="7"/>
  <c r="N459" i="7"/>
  <c r="B460" i="7"/>
  <c r="C460" i="7"/>
  <c r="D460" i="7"/>
  <c r="H460" i="7"/>
  <c r="J460" i="7" s="1"/>
  <c r="I460" i="7"/>
  <c r="K460" i="7"/>
  <c r="M460" i="7"/>
  <c r="N460" i="7"/>
  <c r="A460" i="7" s="1"/>
  <c r="B461" i="7"/>
  <c r="C461" i="7"/>
  <c r="D461" i="7"/>
  <c r="H461" i="7"/>
  <c r="J461" i="7" s="1"/>
  <c r="I461" i="7"/>
  <c r="K461" i="7" s="1"/>
  <c r="M461" i="7"/>
  <c r="A461" i="7" s="1"/>
  <c r="N461" i="7"/>
  <c r="B462" i="7"/>
  <c r="C462" i="7"/>
  <c r="D462" i="7"/>
  <c r="H462" i="7"/>
  <c r="I462" i="7"/>
  <c r="J462" i="7"/>
  <c r="K462" i="7"/>
  <c r="M462" i="7"/>
  <c r="N462" i="7"/>
  <c r="A462" i="7" s="1"/>
  <c r="B463" i="7"/>
  <c r="C463" i="7"/>
  <c r="D463" i="7"/>
  <c r="H463" i="7"/>
  <c r="J463" i="7" s="1"/>
  <c r="I463" i="7"/>
  <c r="K463" i="7" s="1"/>
  <c r="M463" i="7"/>
  <c r="N463" i="7"/>
  <c r="B464" i="7"/>
  <c r="C464" i="7"/>
  <c r="D464" i="7"/>
  <c r="H464" i="7"/>
  <c r="J464" i="7" s="1"/>
  <c r="I464" i="7"/>
  <c r="K464" i="7" s="1"/>
  <c r="M464" i="7"/>
  <c r="N464" i="7"/>
  <c r="A464" i="7" s="1"/>
  <c r="B465" i="7"/>
  <c r="C465" i="7"/>
  <c r="D465" i="7"/>
  <c r="H465" i="7"/>
  <c r="J465" i="7" s="1"/>
  <c r="I465" i="7"/>
  <c r="K465" i="7" s="1"/>
  <c r="M465" i="7"/>
  <c r="N465" i="7"/>
  <c r="B466" i="7"/>
  <c r="C466" i="7"/>
  <c r="D466" i="7"/>
  <c r="H466" i="7"/>
  <c r="J466" i="7" s="1"/>
  <c r="L466" i="7" s="1"/>
  <c r="I466" i="7"/>
  <c r="K466" i="7" s="1"/>
  <c r="M466" i="7"/>
  <c r="N466" i="7"/>
  <c r="B467" i="7"/>
  <c r="C467" i="7"/>
  <c r="D467" i="7"/>
  <c r="H467" i="7"/>
  <c r="J467" i="7" s="1"/>
  <c r="L467" i="7" s="1"/>
  <c r="I467" i="7"/>
  <c r="K467" i="7"/>
  <c r="M467" i="7"/>
  <c r="A467" i="7" s="1"/>
  <c r="N467" i="7"/>
  <c r="B468" i="7"/>
  <c r="C468" i="7"/>
  <c r="D468" i="7"/>
  <c r="H468" i="7"/>
  <c r="I468" i="7"/>
  <c r="J468" i="7"/>
  <c r="K468" i="7"/>
  <c r="M468" i="7"/>
  <c r="N468" i="7"/>
  <c r="B469" i="7"/>
  <c r="C469" i="7"/>
  <c r="D469" i="7"/>
  <c r="H469" i="7"/>
  <c r="J469" i="7" s="1"/>
  <c r="I469" i="7"/>
  <c r="K469" i="7"/>
  <c r="M469" i="7"/>
  <c r="N469" i="7"/>
  <c r="B470" i="7"/>
  <c r="C470" i="7"/>
  <c r="D470" i="7"/>
  <c r="H470" i="7"/>
  <c r="I470" i="7"/>
  <c r="K470" i="7" s="1"/>
  <c r="J470" i="7"/>
  <c r="M470" i="7"/>
  <c r="N470" i="7"/>
  <c r="A470" i="7" s="1"/>
  <c r="A471" i="7"/>
  <c r="B471" i="7"/>
  <c r="C471" i="7"/>
  <c r="D471" i="7"/>
  <c r="H471" i="7"/>
  <c r="J471" i="7" s="1"/>
  <c r="L471" i="7" s="1"/>
  <c r="I471" i="7"/>
  <c r="K471" i="7" s="1"/>
  <c r="M471" i="7"/>
  <c r="N471" i="7"/>
  <c r="B472" i="7"/>
  <c r="C472" i="7"/>
  <c r="D472" i="7"/>
  <c r="H472" i="7"/>
  <c r="J472" i="7" s="1"/>
  <c r="I472" i="7"/>
  <c r="K472" i="7" s="1"/>
  <c r="M472" i="7"/>
  <c r="N472" i="7"/>
  <c r="B473" i="7"/>
  <c r="C473" i="7"/>
  <c r="D473" i="7"/>
  <c r="H473" i="7"/>
  <c r="I473" i="7"/>
  <c r="J473" i="7"/>
  <c r="K473" i="7"/>
  <c r="L473" i="7" s="1"/>
  <c r="M473" i="7"/>
  <c r="A473" i="7" s="1"/>
  <c r="N473" i="7"/>
  <c r="B474" i="7"/>
  <c r="C474" i="7"/>
  <c r="D474" i="7"/>
  <c r="H474" i="7"/>
  <c r="J474" i="7" s="1"/>
  <c r="I474" i="7"/>
  <c r="K474" i="7" s="1"/>
  <c r="M474" i="7"/>
  <c r="A474" i="7" s="1"/>
  <c r="N474" i="7"/>
  <c r="B475" i="7"/>
  <c r="C475" i="7"/>
  <c r="D475" i="7"/>
  <c r="H475" i="7"/>
  <c r="J475" i="7" s="1"/>
  <c r="I475" i="7"/>
  <c r="K475" i="7" s="1"/>
  <c r="M475" i="7"/>
  <c r="N475" i="7"/>
  <c r="B476" i="7"/>
  <c r="C476" i="7"/>
  <c r="D476" i="7"/>
  <c r="H476" i="7"/>
  <c r="I476" i="7"/>
  <c r="J476" i="7"/>
  <c r="K476" i="7"/>
  <c r="M476" i="7"/>
  <c r="N476" i="7"/>
  <c r="B477" i="7"/>
  <c r="C477" i="7"/>
  <c r="D477" i="7"/>
  <c r="H477" i="7"/>
  <c r="J477" i="7" s="1"/>
  <c r="I477" i="7"/>
  <c r="K477" i="7" s="1"/>
  <c r="M477" i="7"/>
  <c r="N477" i="7"/>
  <c r="B478" i="7"/>
  <c r="C478" i="7"/>
  <c r="D478" i="7"/>
  <c r="H478" i="7"/>
  <c r="J478" i="7" s="1"/>
  <c r="I478" i="7"/>
  <c r="K478" i="7"/>
  <c r="M478" i="7"/>
  <c r="N478" i="7"/>
  <c r="B479" i="7"/>
  <c r="C479" i="7"/>
  <c r="D479" i="7"/>
  <c r="H479" i="7"/>
  <c r="J479" i="7" s="1"/>
  <c r="I479" i="7"/>
  <c r="K479" i="7" s="1"/>
  <c r="L479" i="7" s="1"/>
  <c r="M479" i="7"/>
  <c r="N479" i="7"/>
  <c r="B480" i="7"/>
  <c r="C480" i="7"/>
  <c r="D480" i="7"/>
  <c r="H480" i="7"/>
  <c r="J480" i="7" s="1"/>
  <c r="I480" i="7"/>
  <c r="K480" i="7" s="1"/>
  <c r="M480" i="7"/>
  <c r="N480" i="7"/>
  <c r="B481" i="7"/>
  <c r="C481" i="7"/>
  <c r="D481" i="7"/>
  <c r="H481" i="7"/>
  <c r="J481" i="7" s="1"/>
  <c r="L481" i="7" s="1"/>
  <c r="I481" i="7"/>
  <c r="K481" i="7" s="1"/>
  <c r="M481" i="7"/>
  <c r="N481" i="7"/>
  <c r="B482" i="7"/>
  <c r="C482" i="7"/>
  <c r="D482" i="7"/>
  <c r="H482" i="7"/>
  <c r="J482" i="7" s="1"/>
  <c r="L482" i="7" s="1"/>
  <c r="I482" i="7"/>
  <c r="K482" i="7" s="1"/>
  <c r="M482" i="7"/>
  <c r="N482" i="7"/>
  <c r="B483" i="7"/>
  <c r="C483" i="7"/>
  <c r="D483" i="7"/>
  <c r="H483" i="7"/>
  <c r="J483" i="7" s="1"/>
  <c r="I483" i="7"/>
  <c r="K483" i="7"/>
  <c r="M483" i="7"/>
  <c r="N483" i="7"/>
  <c r="A483" i="7" s="1"/>
  <c r="B484" i="7"/>
  <c r="C484" i="7"/>
  <c r="D484" i="7"/>
  <c r="H484" i="7"/>
  <c r="I484" i="7"/>
  <c r="J484" i="7"/>
  <c r="K484" i="7"/>
  <c r="M484" i="7"/>
  <c r="A484" i="7" s="1"/>
  <c r="N484" i="7"/>
  <c r="B485" i="7"/>
  <c r="C485" i="7"/>
  <c r="D485" i="7"/>
  <c r="H485" i="7"/>
  <c r="J485" i="7" s="1"/>
  <c r="I485" i="7"/>
  <c r="K485" i="7" s="1"/>
  <c r="M485" i="7"/>
  <c r="N485" i="7"/>
  <c r="B486" i="7"/>
  <c r="C486" i="7"/>
  <c r="D486" i="7"/>
  <c r="H486" i="7"/>
  <c r="I486" i="7"/>
  <c r="K486" i="7" s="1"/>
  <c r="J486" i="7"/>
  <c r="M486" i="7"/>
  <c r="N486" i="7"/>
  <c r="A486" i="7" s="1"/>
  <c r="B487" i="7"/>
  <c r="C487" i="7"/>
  <c r="D487" i="7"/>
  <c r="H487" i="7"/>
  <c r="J487" i="7" s="1"/>
  <c r="I487" i="7"/>
  <c r="K487" i="7" s="1"/>
  <c r="M487" i="7"/>
  <c r="A487" i="7" s="1"/>
  <c r="N487" i="7"/>
  <c r="B488" i="7"/>
  <c r="C488" i="7"/>
  <c r="D488" i="7"/>
  <c r="H488" i="7"/>
  <c r="J488" i="7" s="1"/>
  <c r="I488" i="7"/>
  <c r="K488" i="7" s="1"/>
  <c r="M488" i="7"/>
  <c r="N488" i="7"/>
  <c r="B489" i="7"/>
  <c r="C489" i="7"/>
  <c r="D489" i="7"/>
  <c r="H489" i="7"/>
  <c r="J489" i="7" s="1"/>
  <c r="I489" i="7"/>
  <c r="K489" i="7" s="1"/>
  <c r="M489" i="7"/>
  <c r="N489" i="7"/>
  <c r="B490" i="7"/>
  <c r="C490" i="7"/>
  <c r="D490" i="7"/>
  <c r="H490" i="7"/>
  <c r="J490" i="7" s="1"/>
  <c r="L490" i="7" s="1"/>
  <c r="I490" i="7"/>
  <c r="K490" i="7" s="1"/>
  <c r="M490" i="7"/>
  <c r="N490" i="7"/>
  <c r="B491" i="7"/>
  <c r="C491" i="7"/>
  <c r="D491" i="7"/>
  <c r="H491" i="7"/>
  <c r="J491" i="7" s="1"/>
  <c r="I491" i="7"/>
  <c r="K491" i="7" s="1"/>
  <c r="L491" i="7" s="1"/>
  <c r="M491" i="7"/>
  <c r="N491" i="7"/>
  <c r="B492" i="7"/>
  <c r="C492" i="7"/>
  <c r="D492" i="7"/>
  <c r="H492" i="7"/>
  <c r="J492" i="7" s="1"/>
  <c r="I492" i="7"/>
  <c r="K492" i="7" s="1"/>
  <c r="M492" i="7"/>
  <c r="N492" i="7"/>
  <c r="B493" i="7"/>
  <c r="C493" i="7"/>
  <c r="D493" i="7"/>
  <c r="H493" i="7"/>
  <c r="J493" i="7" s="1"/>
  <c r="L493" i="7" s="1"/>
  <c r="I493" i="7"/>
  <c r="K493" i="7" s="1"/>
  <c r="M493" i="7"/>
  <c r="N493" i="7"/>
  <c r="B494" i="7"/>
  <c r="C494" i="7"/>
  <c r="D494" i="7"/>
  <c r="H494" i="7"/>
  <c r="J494" i="7" s="1"/>
  <c r="I494" i="7"/>
  <c r="K494" i="7"/>
  <c r="M494" i="7"/>
  <c r="N494" i="7"/>
  <c r="B495" i="7"/>
  <c r="C495" i="7"/>
  <c r="D495" i="7"/>
  <c r="H495" i="7"/>
  <c r="J495" i="7" s="1"/>
  <c r="L495" i="7" s="1"/>
  <c r="I495" i="7"/>
  <c r="K495" i="7"/>
  <c r="M495" i="7"/>
  <c r="N495" i="7"/>
  <c r="B496" i="7"/>
  <c r="C496" i="7"/>
  <c r="D496" i="7"/>
  <c r="H496" i="7"/>
  <c r="I496" i="7"/>
  <c r="J496" i="7"/>
  <c r="K496" i="7"/>
  <c r="L496" i="7" s="1"/>
  <c r="M496" i="7"/>
  <c r="N496" i="7"/>
  <c r="B497" i="7"/>
  <c r="C497" i="7"/>
  <c r="D497" i="7"/>
  <c r="H497" i="7"/>
  <c r="I497" i="7"/>
  <c r="K497" i="7" s="1"/>
  <c r="J497" i="7"/>
  <c r="M497" i="7"/>
  <c r="N497" i="7"/>
  <c r="B498" i="7"/>
  <c r="C498" i="7"/>
  <c r="D498" i="7"/>
  <c r="H498" i="7"/>
  <c r="I498" i="7"/>
  <c r="K498" i="7" s="1"/>
  <c r="J498" i="7"/>
  <c r="L498" i="7" s="1"/>
  <c r="M498" i="7"/>
  <c r="N498" i="7"/>
  <c r="B499" i="7"/>
  <c r="C499" i="7"/>
  <c r="D499" i="7"/>
  <c r="H499" i="7"/>
  <c r="I499" i="7"/>
  <c r="K499" i="7" s="1"/>
  <c r="J499" i="7"/>
  <c r="M499" i="7"/>
  <c r="N499" i="7"/>
  <c r="B500" i="7"/>
  <c r="C500" i="7"/>
  <c r="D500" i="7"/>
  <c r="H500" i="7"/>
  <c r="J500" i="7" s="1"/>
  <c r="I500" i="7"/>
  <c r="K500" i="7"/>
  <c r="M500" i="7"/>
  <c r="N500" i="7"/>
  <c r="B501" i="7"/>
  <c r="C501" i="7"/>
  <c r="D501" i="7"/>
  <c r="H501" i="7"/>
  <c r="I501" i="7"/>
  <c r="J501" i="7"/>
  <c r="K501" i="7"/>
  <c r="M501" i="7"/>
  <c r="A501" i="7" s="1"/>
  <c r="N501" i="7"/>
  <c r="B502" i="7"/>
  <c r="C502" i="7"/>
  <c r="D502" i="7"/>
  <c r="H502" i="7"/>
  <c r="J502" i="7" s="1"/>
  <c r="I502" i="7"/>
  <c r="K502" i="7" s="1"/>
  <c r="M502" i="7"/>
  <c r="N502" i="7"/>
  <c r="B503" i="7"/>
  <c r="C503" i="7"/>
  <c r="D503" i="7"/>
  <c r="H503" i="7"/>
  <c r="J503" i="7" s="1"/>
  <c r="I503" i="7"/>
  <c r="K503" i="7" s="1"/>
  <c r="L503" i="7" s="1"/>
  <c r="M503" i="7"/>
  <c r="N503" i="7"/>
  <c r="B504" i="7"/>
  <c r="C504" i="7"/>
  <c r="D504" i="7"/>
  <c r="H504" i="7"/>
  <c r="I504" i="7"/>
  <c r="K504" i="7" s="1"/>
  <c r="J504" i="7"/>
  <c r="M504" i="7"/>
  <c r="N504" i="7"/>
  <c r="A504" i="7" s="1"/>
  <c r="B505" i="7"/>
  <c r="C505" i="7"/>
  <c r="D505" i="7"/>
  <c r="H505" i="7"/>
  <c r="I505" i="7"/>
  <c r="K505" i="7" s="1"/>
  <c r="J505" i="7"/>
  <c r="M505" i="7"/>
  <c r="N505" i="7"/>
  <c r="A505" i="7" s="1"/>
  <c r="B506" i="7"/>
  <c r="C506" i="7"/>
  <c r="D506" i="7"/>
  <c r="H506" i="7"/>
  <c r="J506" i="7" s="1"/>
  <c r="I506" i="7"/>
  <c r="K506" i="7" s="1"/>
  <c r="M506" i="7"/>
  <c r="N506" i="7"/>
  <c r="B507" i="7"/>
  <c r="C507" i="7"/>
  <c r="D507" i="7"/>
  <c r="H507" i="7"/>
  <c r="J507" i="7" s="1"/>
  <c r="I507" i="7"/>
  <c r="K507" i="7"/>
  <c r="M507" i="7"/>
  <c r="N507" i="7"/>
  <c r="A507" i="7" s="1"/>
  <c r="B508" i="7"/>
  <c r="C508" i="7"/>
  <c r="D508" i="7"/>
  <c r="H508" i="7"/>
  <c r="I508" i="7"/>
  <c r="J508" i="7"/>
  <c r="K508" i="7"/>
  <c r="L508" i="7"/>
  <c r="M508" i="7"/>
  <c r="N508" i="7"/>
  <c r="B509" i="7"/>
  <c r="C509" i="7"/>
  <c r="D509" i="7"/>
  <c r="H509" i="7"/>
  <c r="J509" i="7" s="1"/>
  <c r="I509" i="7"/>
  <c r="K509" i="7" s="1"/>
  <c r="M509" i="7"/>
  <c r="N509" i="7"/>
  <c r="A509" i="7" s="1"/>
  <c r="B510" i="7"/>
  <c r="C510" i="7"/>
  <c r="D510" i="7"/>
  <c r="H510" i="7"/>
  <c r="J510" i="7" s="1"/>
  <c r="I510" i="7"/>
  <c r="K510" i="7" s="1"/>
  <c r="M510" i="7"/>
  <c r="N510" i="7"/>
  <c r="B511" i="7"/>
  <c r="C511" i="7"/>
  <c r="D511" i="7"/>
  <c r="H511" i="7"/>
  <c r="J511" i="7" s="1"/>
  <c r="L511" i="7" s="1"/>
  <c r="I511" i="7"/>
  <c r="K511" i="7" s="1"/>
  <c r="M511" i="7"/>
  <c r="N511" i="7"/>
  <c r="B512" i="7"/>
  <c r="C512" i="7"/>
  <c r="D512" i="7"/>
  <c r="H512" i="7"/>
  <c r="J512" i="7" s="1"/>
  <c r="I512" i="7"/>
  <c r="K512" i="7" s="1"/>
  <c r="M512" i="7"/>
  <c r="A512" i="7" s="1"/>
  <c r="N512" i="7"/>
  <c r="B513" i="7"/>
  <c r="C513" i="7"/>
  <c r="D513" i="7"/>
  <c r="H513" i="7"/>
  <c r="J513" i="7" s="1"/>
  <c r="I513" i="7"/>
  <c r="K513" i="7" s="1"/>
  <c r="M513" i="7"/>
  <c r="N513" i="7"/>
  <c r="B514" i="7"/>
  <c r="C514" i="7"/>
  <c r="D514" i="7"/>
  <c r="H514" i="7"/>
  <c r="J514" i="7" s="1"/>
  <c r="L514" i="7" s="1"/>
  <c r="I514" i="7"/>
  <c r="K514" i="7" s="1"/>
  <c r="M514" i="7"/>
  <c r="N514" i="7"/>
  <c r="A515" i="7"/>
  <c r="B515" i="7"/>
  <c r="C515" i="7"/>
  <c r="D515" i="7"/>
  <c r="H515" i="7"/>
  <c r="J515" i="7" s="1"/>
  <c r="I515" i="7"/>
  <c r="K515" i="7" s="1"/>
  <c r="M515" i="7"/>
  <c r="N515" i="7"/>
  <c r="B516" i="7"/>
  <c r="C516" i="7"/>
  <c r="D516" i="7"/>
  <c r="H516" i="7"/>
  <c r="J516" i="7" s="1"/>
  <c r="I516" i="7"/>
  <c r="K516" i="7" s="1"/>
  <c r="M516" i="7"/>
  <c r="N516" i="7"/>
  <c r="B517" i="7"/>
  <c r="C517" i="7"/>
  <c r="D517" i="7"/>
  <c r="H517" i="7"/>
  <c r="J517" i="7" s="1"/>
  <c r="I517" i="7"/>
  <c r="K517" i="7" s="1"/>
  <c r="M517" i="7"/>
  <c r="N517" i="7"/>
  <c r="A518" i="7"/>
  <c r="B518" i="7"/>
  <c r="C518" i="7"/>
  <c r="D518" i="7"/>
  <c r="H518" i="7"/>
  <c r="J518" i="7" s="1"/>
  <c r="L518" i="7" s="1"/>
  <c r="I518" i="7"/>
  <c r="K518" i="7"/>
  <c r="M518" i="7"/>
  <c r="N518" i="7"/>
  <c r="B519" i="7"/>
  <c r="C519" i="7"/>
  <c r="D519" i="7"/>
  <c r="H519" i="7"/>
  <c r="J519" i="7" s="1"/>
  <c r="I519" i="7"/>
  <c r="K519" i="7"/>
  <c r="M519" i="7"/>
  <c r="N519" i="7"/>
  <c r="A519" i="7" s="1"/>
  <c r="B520" i="7"/>
  <c r="C520" i="7"/>
  <c r="D520" i="7"/>
  <c r="H520" i="7"/>
  <c r="J520" i="7" s="1"/>
  <c r="I520" i="7"/>
  <c r="K520" i="7" s="1"/>
  <c r="M520" i="7"/>
  <c r="N520" i="7"/>
  <c r="B521" i="7"/>
  <c r="C521" i="7"/>
  <c r="D521" i="7"/>
  <c r="H521" i="7"/>
  <c r="I521" i="7"/>
  <c r="J521" i="7"/>
  <c r="K521" i="7"/>
  <c r="L521" i="7" s="1"/>
  <c r="M521" i="7"/>
  <c r="N521" i="7"/>
  <c r="B522" i="7"/>
  <c r="C522" i="7"/>
  <c r="D522" i="7"/>
  <c r="H522" i="7"/>
  <c r="I522" i="7"/>
  <c r="K522" i="7" s="1"/>
  <c r="J522" i="7"/>
  <c r="M522" i="7"/>
  <c r="N522" i="7"/>
  <c r="A523" i="7"/>
  <c r="B523" i="7"/>
  <c r="C523" i="7"/>
  <c r="D523" i="7"/>
  <c r="H523" i="7"/>
  <c r="J523" i="7" s="1"/>
  <c r="I523" i="7"/>
  <c r="K523" i="7"/>
  <c r="M523" i="7"/>
  <c r="N523" i="7"/>
  <c r="B524" i="7"/>
  <c r="C524" i="7"/>
  <c r="D524" i="7"/>
  <c r="H524" i="7"/>
  <c r="J524" i="7" s="1"/>
  <c r="I524" i="7"/>
  <c r="K524" i="7"/>
  <c r="M524" i="7"/>
  <c r="N524" i="7"/>
  <c r="B525" i="7"/>
  <c r="C525" i="7"/>
  <c r="D525" i="7"/>
  <c r="H525" i="7"/>
  <c r="I525" i="7"/>
  <c r="J525" i="7"/>
  <c r="K525" i="7"/>
  <c r="M525" i="7"/>
  <c r="N525" i="7"/>
  <c r="B526" i="7"/>
  <c r="C526" i="7"/>
  <c r="D526" i="7"/>
  <c r="H526" i="7"/>
  <c r="I526" i="7"/>
  <c r="K526" i="7" s="1"/>
  <c r="J526" i="7"/>
  <c r="M526" i="7"/>
  <c r="N526" i="7"/>
  <c r="B527" i="7"/>
  <c r="C527" i="7"/>
  <c r="D527" i="7"/>
  <c r="H527" i="7"/>
  <c r="J527" i="7" s="1"/>
  <c r="I527" i="7"/>
  <c r="K527" i="7" s="1"/>
  <c r="M527" i="7"/>
  <c r="A527" i="7" s="1"/>
  <c r="N527" i="7"/>
  <c r="B528" i="7"/>
  <c r="C528" i="7"/>
  <c r="D528" i="7"/>
  <c r="H528" i="7"/>
  <c r="I528" i="7"/>
  <c r="K528" i="7" s="1"/>
  <c r="J528" i="7"/>
  <c r="M528" i="7"/>
  <c r="N528" i="7"/>
  <c r="B529" i="7"/>
  <c r="C529" i="7"/>
  <c r="D529" i="7"/>
  <c r="H529" i="7"/>
  <c r="I529" i="7"/>
  <c r="J529" i="7"/>
  <c r="K529" i="7"/>
  <c r="M529" i="7"/>
  <c r="N529" i="7"/>
  <c r="B530" i="7"/>
  <c r="C530" i="7"/>
  <c r="D530" i="7"/>
  <c r="H530" i="7"/>
  <c r="I530" i="7"/>
  <c r="K530" i="7" s="1"/>
  <c r="J530" i="7"/>
  <c r="L530" i="7" s="1"/>
  <c r="M530" i="7"/>
  <c r="N530" i="7"/>
  <c r="B531" i="7"/>
  <c r="C531" i="7"/>
  <c r="D531" i="7"/>
  <c r="H531" i="7"/>
  <c r="J531" i="7" s="1"/>
  <c r="I531" i="7"/>
  <c r="K531" i="7" s="1"/>
  <c r="M531" i="7"/>
  <c r="A531" i="7" s="1"/>
  <c r="N531" i="7"/>
  <c r="B532" i="7"/>
  <c r="C532" i="7"/>
  <c r="D532" i="7"/>
  <c r="H532" i="7"/>
  <c r="J532" i="7" s="1"/>
  <c r="I532" i="7"/>
  <c r="K532" i="7" s="1"/>
  <c r="M532" i="7"/>
  <c r="N532" i="7"/>
  <c r="B533" i="7"/>
  <c r="C533" i="7"/>
  <c r="D533" i="7"/>
  <c r="H533" i="7"/>
  <c r="J533" i="7" s="1"/>
  <c r="L533" i="7" s="1"/>
  <c r="I533" i="7"/>
  <c r="K533" i="7" s="1"/>
  <c r="M533" i="7"/>
  <c r="N533" i="7"/>
  <c r="B534" i="7"/>
  <c r="C534" i="7"/>
  <c r="D534" i="7"/>
  <c r="H534" i="7"/>
  <c r="J534" i="7" s="1"/>
  <c r="I534" i="7"/>
  <c r="K534" i="7" s="1"/>
  <c r="M534" i="7"/>
  <c r="N534" i="7"/>
  <c r="B535" i="7"/>
  <c r="C535" i="7"/>
  <c r="D535" i="7"/>
  <c r="H535" i="7"/>
  <c r="J535" i="7" s="1"/>
  <c r="I535" i="7"/>
  <c r="K535" i="7" s="1"/>
  <c r="M535" i="7"/>
  <c r="N535" i="7"/>
  <c r="A536" i="7"/>
  <c r="B536" i="7"/>
  <c r="C536" i="7"/>
  <c r="D536" i="7"/>
  <c r="H536" i="7"/>
  <c r="J536" i="7" s="1"/>
  <c r="I536" i="7"/>
  <c r="K536" i="7" s="1"/>
  <c r="M536" i="7"/>
  <c r="N536" i="7"/>
  <c r="B537" i="7"/>
  <c r="C537" i="7"/>
  <c r="D537" i="7"/>
  <c r="H537" i="7"/>
  <c r="J537" i="7" s="1"/>
  <c r="I537" i="7"/>
  <c r="K537" i="7" s="1"/>
  <c r="M537" i="7"/>
  <c r="N537" i="7"/>
  <c r="B538" i="7"/>
  <c r="C538" i="7"/>
  <c r="D538" i="7"/>
  <c r="H538" i="7"/>
  <c r="J538" i="7" s="1"/>
  <c r="L538" i="7" s="1"/>
  <c r="I538" i="7"/>
  <c r="K538" i="7" s="1"/>
  <c r="M538" i="7"/>
  <c r="N538" i="7"/>
  <c r="B539" i="7"/>
  <c r="C539" i="7"/>
  <c r="D539" i="7"/>
  <c r="H539" i="7"/>
  <c r="J539" i="7" s="1"/>
  <c r="I539" i="7"/>
  <c r="K539" i="7" s="1"/>
  <c r="M539" i="7"/>
  <c r="A539" i="7" s="1"/>
  <c r="N539" i="7"/>
  <c r="B540" i="7"/>
  <c r="C540" i="7"/>
  <c r="D540" i="7"/>
  <c r="H540" i="7"/>
  <c r="I540" i="7"/>
  <c r="J540" i="7"/>
  <c r="K540" i="7"/>
  <c r="M540" i="7"/>
  <c r="N540" i="7"/>
  <c r="B541" i="7"/>
  <c r="C541" i="7"/>
  <c r="D541" i="7"/>
  <c r="H541" i="7"/>
  <c r="J541" i="7" s="1"/>
  <c r="I541" i="7"/>
  <c r="K541" i="7" s="1"/>
  <c r="M541" i="7"/>
  <c r="N541" i="7"/>
  <c r="A541" i="7" s="1"/>
  <c r="B542" i="7"/>
  <c r="C542" i="7"/>
  <c r="D542" i="7"/>
  <c r="H542" i="7"/>
  <c r="J542" i="7" s="1"/>
  <c r="I542" i="7"/>
  <c r="K542" i="7" s="1"/>
  <c r="L542" i="7"/>
  <c r="M542" i="7"/>
  <c r="N542" i="7"/>
  <c r="B543" i="7"/>
  <c r="C543" i="7"/>
  <c r="D543" i="7"/>
  <c r="H543" i="7"/>
  <c r="J543" i="7" s="1"/>
  <c r="I543" i="7"/>
  <c r="K543" i="7" s="1"/>
  <c r="L543" i="7" s="1"/>
  <c r="M543" i="7"/>
  <c r="N543" i="7"/>
  <c r="B544" i="7"/>
  <c r="C544" i="7"/>
  <c r="D544" i="7"/>
  <c r="H544" i="7"/>
  <c r="I544" i="7"/>
  <c r="K544" i="7" s="1"/>
  <c r="J544" i="7"/>
  <c r="L544" i="7" s="1"/>
  <c r="M544" i="7"/>
  <c r="N544" i="7"/>
  <c r="A545" i="7"/>
  <c r="B545" i="7"/>
  <c r="C545" i="7"/>
  <c r="D545" i="7"/>
  <c r="H545" i="7"/>
  <c r="I545" i="7"/>
  <c r="J545" i="7"/>
  <c r="L545" i="7" s="1"/>
  <c r="K545" i="7"/>
  <c r="M545" i="7"/>
  <c r="N545" i="7"/>
  <c r="B546" i="7"/>
  <c r="C546" i="7"/>
  <c r="D546" i="7"/>
  <c r="H546" i="7"/>
  <c r="J546" i="7" s="1"/>
  <c r="L546" i="7" s="1"/>
  <c r="I546" i="7"/>
  <c r="K546" i="7" s="1"/>
  <c r="M546" i="7"/>
  <c r="A546" i="7" s="1"/>
  <c r="N546" i="7"/>
  <c r="B547" i="7"/>
  <c r="C547" i="7"/>
  <c r="D547" i="7"/>
  <c r="H547" i="7"/>
  <c r="J547" i="7" s="1"/>
  <c r="I547" i="7"/>
  <c r="K547" i="7" s="1"/>
  <c r="L547" i="7" s="1"/>
  <c r="M547" i="7"/>
  <c r="N547" i="7"/>
  <c r="B548" i="7"/>
  <c r="C548" i="7"/>
  <c r="D548" i="7"/>
  <c r="H548" i="7"/>
  <c r="J548" i="7" s="1"/>
  <c r="I548" i="7"/>
  <c r="K548" i="7" s="1"/>
  <c r="M548" i="7"/>
  <c r="A548" i="7" s="1"/>
  <c r="N548" i="7"/>
  <c r="B549" i="7"/>
  <c r="C549" i="7"/>
  <c r="D549" i="7"/>
  <c r="H549" i="7"/>
  <c r="J549" i="7" s="1"/>
  <c r="I549" i="7"/>
  <c r="K549" i="7" s="1"/>
  <c r="M549" i="7"/>
  <c r="N549" i="7"/>
  <c r="B550" i="7"/>
  <c r="C550" i="7"/>
  <c r="D550" i="7"/>
  <c r="H550" i="7"/>
  <c r="I550" i="7"/>
  <c r="J550" i="7"/>
  <c r="L550" i="7" s="1"/>
  <c r="K550" i="7"/>
  <c r="M550" i="7"/>
  <c r="N550" i="7"/>
  <c r="B551" i="7"/>
  <c r="C551" i="7"/>
  <c r="D551" i="7"/>
  <c r="H551" i="7"/>
  <c r="J551" i="7" s="1"/>
  <c r="I551" i="7"/>
  <c r="K551" i="7"/>
  <c r="L551" i="7" s="1"/>
  <c r="M551" i="7"/>
  <c r="A551" i="7" s="1"/>
  <c r="N551" i="7"/>
  <c r="B552" i="7"/>
  <c r="C552" i="7"/>
  <c r="D552" i="7"/>
  <c r="H552" i="7"/>
  <c r="J552" i="7" s="1"/>
  <c r="L552" i="7" s="1"/>
  <c r="I552" i="7"/>
  <c r="K552" i="7" s="1"/>
  <c r="M552" i="7"/>
  <c r="N552" i="7"/>
  <c r="B553" i="7"/>
  <c r="C553" i="7"/>
  <c r="D553" i="7"/>
  <c r="H553" i="7"/>
  <c r="I553" i="7"/>
  <c r="K553" i="7" s="1"/>
  <c r="J553" i="7"/>
  <c r="M553" i="7"/>
  <c r="A553" i="7" s="1"/>
  <c r="N553" i="7"/>
  <c r="B554" i="7"/>
  <c r="C554" i="7"/>
  <c r="D554" i="7"/>
  <c r="H554" i="7"/>
  <c r="J554" i="7" s="1"/>
  <c r="I554" i="7"/>
  <c r="K554" i="7" s="1"/>
  <c r="M554" i="7"/>
  <c r="N554" i="7"/>
  <c r="A555" i="7"/>
  <c r="B555" i="7"/>
  <c r="C555" i="7"/>
  <c r="D555" i="7"/>
  <c r="H555" i="7"/>
  <c r="I555" i="7"/>
  <c r="J555" i="7"/>
  <c r="L555" i="7" s="1"/>
  <c r="K555" i="7"/>
  <c r="M555" i="7"/>
  <c r="N555" i="7"/>
  <c r="B556" i="7"/>
  <c r="C556" i="7"/>
  <c r="D556" i="7"/>
  <c r="H556" i="7"/>
  <c r="J556" i="7" s="1"/>
  <c r="I556" i="7"/>
  <c r="K556" i="7" s="1"/>
  <c r="M556" i="7"/>
  <c r="N556" i="7"/>
  <c r="B557" i="7"/>
  <c r="C557" i="7"/>
  <c r="D557" i="7"/>
  <c r="H557" i="7"/>
  <c r="J557" i="7" s="1"/>
  <c r="L557" i="7" s="1"/>
  <c r="I557" i="7"/>
  <c r="K557" i="7" s="1"/>
  <c r="M557" i="7"/>
  <c r="N557" i="7"/>
  <c r="A558" i="7"/>
  <c r="B558" i="7"/>
  <c r="C558" i="7"/>
  <c r="D558" i="7"/>
  <c r="H558" i="7"/>
  <c r="J558" i="7" s="1"/>
  <c r="L558" i="7" s="1"/>
  <c r="I558" i="7"/>
  <c r="K558" i="7"/>
  <c r="M558" i="7"/>
  <c r="N558" i="7"/>
  <c r="B559" i="7"/>
  <c r="C559" i="7"/>
  <c r="D559" i="7"/>
  <c r="H559" i="7"/>
  <c r="J559" i="7" s="1"/>
  <c r="L559" i="7" s="1"/>
  <c r="I559" i="7"/>
  <c r="K559" i="7" s="1"/>
  <c r="M559" i="7"/>
  <c r="N559" i="7"/>
  <c r="B560" i="7"/>
  <c r="C560" i="7"/>
  <c r="D560" i="7"/>
  <c r="H560" i="7"/>
  <c r="J560" i="7" s="1"/>
  <c r="L560" i="7" s="1"/>
  <c r="I560" i="7"/>
  <c r="K560" i="7"/>
  <c r="M560" i="7"/>
  <c r="N560" i="7"/>
  <c r="B561" i="7"/>
  <c r="C561" i="7"/>
  <c r="D561" i="7"/>
  <c r="H561" i="7"/>
  <c r="I561" i="7"/>
  <c r="K561" i="7" s="1"/>
  <c r="J561" i="7"/>
  <c r="M561" i="7"/>
  <c r="N561" i="7"/>
  <c r="B562" i="7"/>
  <c r="C562" i="7"/>
  <c r="D562" i="7"/>
  <c r="H562" i="7"/>
  <c r="J562" i="7" s="1"/>
  <c r="L562" i="7" s="1"/>
  <c r="I562" i="7"/>
  <c r="K562" i="7" s="1"/>
  <c r="M562" i="7"/>
  <c r="N562" i="7"/>
  <c r="B563" i="7"/>
  <c r="C563" i="7"/>
  <c r="D563" i="7"/>
  <c r="H563" i="7"/>
  <c r="I563" i="7"/>
  <c r="K563" i="7" s="1"/>
  <c r="J563" i="7"/>
  <c r="M563" i="7"/>
  <c r="A563" i="7" s="1"/>
  <c r="N563" i="7"/>
  <c r="B564" i="7"/>
  <c r="C564" i="7"/>
  <c r="D564" i="7"/>
  <c r="H564" i="7"/>
  <c r="J564" i="7" s="1"/>
  <c r="I564" i="7"/>
  <c r="K564" i="7"/>
  <c r="L564" i="7"/>
  <c r="M564" i="7"/>
  <c r="N564" i="7"/>
  <c r="B565" i="7"/>
  <c r="C565" i="7"/>
  <c r="D565" i="7"/>
  <c r="H565" i="7"/>
  <c r="I565" i="7"/>
  <c r="J565" i="7"/>
  <c r="L565" i="7" s="1"/>
  <c r="K565" i="7"/>
  <c r="M565" i="7"/>
  <c r="A565" i="7" s="1"/>
  <c r="N565" i="7"/>
  <c r="B566" i="7"/>
  <c r="C566" i="7"/>
  <c r="D566" i="7"/>
  <c r="H566" i="7"/>
  <c r="J566" i="7" s="1"/>
  <c r="I566" i="7"/>
  <c r="K566" i="7" s="1"/>
  <c r="M566" i="7"/>
  <c r="N566" i="7"/>
  <c r="B567" i="7"/>
  <c r="C567" i="7"/>
  <c r="D567" i="7"/>
  <c r="H567" i="7"/>
  <c r="J567" i="7" s="1"/>
  <c r="I567" i="7"/>
  <c r="K567" i="7" s="1"/>
  <c r="L567" i="7"/>
  <c r="M567" i="7"/>
  <c r="A567" i="7" s="1"/>
  <c r="N567" i="7"/>
  <c r="B568" i="7"/>
  <c r="C568" i="7"/>
  <c r="D568" i="7"/>
  <c r="H568" i="7"/>
  <c r="J568" i="7" s="1"/>
  <c r="I568" i="7"/>
  <c r="K568" i="7"/>
  <c r="M568" i="7"/>
  <c r="A568" i="7" s="1"/>
  <c r="N568" i="7"/>
  <c r="B569" i="7"/>
  <c r="C569" i="7"/>
  <c r="D569" i="7"/>
  <c r="H569" i="7"/>
  <c r="I569" i="7"/>
  <c r="K569" i="7" s="1"/>
  <c r="J569" i="7"/>
  <c r="L569" i="7"/>
  <c r="M569" i="7"/>
  <c r="N569" i="7"/>
  <c r="B570" i="7"/>
  <c r="C570" i="7"/>
  <c r="D570" i="7"/>
  <c r="H570" i="7"/>
  <c r="I570" i="7"/>
  <c r="K570" i="7" s="1"/>
  <c r="J570" i="7"/>
  <c r="M570" i="7"/>
  <c r="N570" i="7"/>
  <c r="B571" i="7"/>
  <c r="C571" i="7"/>
  <c r="D571" i="7"/>
  <c r="H571" i="7"/>
  <c r="J571" i="7" s="1"/>
  <c r="I571" i="7"/>
  <c r="K571" i="7" s="1"/>
  <c r="M571" i="7"/>
  <c r="N571" i="7"/>
  <c r="A571" i="7" s="1"/>
  <c r="B572" i="7"/>
  <c r="C572" i="7"/>
  <c r="D572" i="7"/>
  <c r="H572" i="7"/>
  <c r="J572" i="7" s="1"/>
  <c r="I572" i="7"/>
  <c r="K572" i="7"/>
  <c r="L572" i="7" s="1"/>
  <c r="M572" i="7"/>
  <c r="A572" i="7" s="1"/>
  <c r="N572" i="7"/>
  <c r="B573" i="7"/>
  <c r="C573" i="7"/>
  <c r="D573" i="7"/>
  <c r="H573" i="7"/>
  <c r="I573" i="7"/>
  <c r="K573" i="7" s="1"/>
  <c r="J573" i="7"/>
  <c r="L573" i="7" s="1"/>
  <c r="M573" i="7"/>
  <c r="A573" i="7" s="1"/>
  <c r="N573" i="7"/>
  <c r="B574" i="7"/>
  <c r="C574" i="7"/>
  <c r="D574" i="7"/>
  <c r="H574" i="7"/>
  <c r="J574" i="7" s="1"/>
  <c r="I574" i="7"/>
  <c r="K574" i="7" s="1"/>
  <c r="M574" i="7"/>
  <c r="N574" i="7"/>
  <c r="B575" i="7"/>
  <c r="C575" i="7"/>
  <c r="D575" i="7"/>
  <c r="H575" i="7"/>
  <c r="J575" i="7" s="1"/>
  <c r="I575" i="7"/>
  <c r="K575" i="7"/>
  <c r="L575" i="7"/>
  <c r="M575" i="7"/>
  <c r="N575" i="7"/>
  <c r="B576" i="7"/>
  <c r="C576" i="7"/>
  <c r="D576" i="7"/>
  <c r="H576" i="7"/>
  <c r="J576" i="7" s="1"/>
  <c r="I576" i="7"/>
  <c r="K576" i="7" s="1"/>
  <c r="M576" i="7"/>
  <c r="N576" i="7"/>
  <c r="B577" i="7"/>
  <c r="C577" i="7"/>
  <c r="D577" i="7"/>
  <c r="H577" i="7"/>
  <c r="I577" i="7"/>
  <c r="J577" i="7"/>
  <c r="K577" i="7"/>
  <c r="M577" i="7"/>
  <c r="N577" i="7"/>
  <c r="B578" i="7"/>
  <c r="C578" i="7"/>
  <c r="D578" i="7"/>
  <c r="H578" i="7"/>
  <c r="I578" i="7"/>
  <c r="K578" i="7" s="1"/>
  <c r="J578" i="7"/>
  <c r="L578" i="7" s="1"/>
  <c r="M578" i="7"/>
  <c r="A578" i="7" s="1"/>
  <c r="N578" i="7"/>
  <c r="B579" i="7"/>
  <c r="C579" i="7"/>
  <c r="D579" i="7"/>
  <c r="H579" i="7"/>
  <c r="J579" i="7" s="1"/>
  <c r="I579" i="7"/>
  <c r="K579" i="7" s="1"/>
  <c r="M579" i="7"/>
  <c r="N579" i="7"/>
  <c r="B580" i="7"/>
  <c r="C580" i="7"/>
  <c r="D580" i="7"/>
  <c r="H580" i="7"/>
  <c r="I580" i="7"/>
  <c r="K580" i="7" s="1"/>
  <c r="J580" i="7"/>
  <c r="M580" i="7"/>
  <c r="A580" i="7" s="1"/>
  <c r="N580" i="7"/>
  <c r="B581" i="7"/>
  <c r="C581" i="7"/>
  <c r="D581" i="7"/>
  <c r="H581" i="7"/>
  <c r="J581" i="7" s="1"/>
  <c r="I581" i="7"/>
  <c r="K581" i="7" s="1"/>
  <c r="M581" i="7"/>
  <c r="N581" i="7"/>
  <c r="B582" i="7"/>
  <c r="C582" i="7"/>
  <c r="D582" i="7"/>
  <c r="H582" i="7"/>
  <c r="I582" i="7"/>
  <c r="K582" i="7" s="1"/>
  <c r="J582" i="7"/>
  <c r="M582" i="7"/>
  <c r="N582" i="7"/>
  <c r="B583" i="7"/>
  <c r="C583" i="7"/>
  <c r="D583" i="7"/>
  <c r="H583" i="7"/>
  <c r="J583" i="7" s="1"/>
  <c r="I583" i="7"/>
  <c r="K583" i="7" s="1"/>
  <c r="M583" i="7"/>
  <c r="N583" i="7"/>
  <c r="B584" i="7"/>
  <c r="C584" i="7"/>
  <c r="D584" i="7"/>
  <c r="H584" i="7"/>
  <c r="J584" i="7" s="1"/>
  <c r="L584" i="7" s="1"/>
  <c r="I584" i="7"/>
  <c r="K584" i="7" s="1"/>
  <c r="M584" i="7"/>
  <c r="N584" i="7"/>
  <c r="A584" i="7" s="1"/>
  <c r="B585" i="7"/>
  <c r="C585" i="7"/>
  <c r="D585" i="7"/>
  <c r="H585" i="7"/>
  <c r="J585" i="7" s="1"/>
  <c r="I585" i="7"/>
  <c r="K585" i="7" s="1"/>
  <c r="M585" i="7"/>
  <c r="A585" i="7" s="1"/>
  <c r="N585" i="7"/>
  <c r="B586" i="7"/>
  <c r="C586" i="7"/>
  <c r="D586" i="7"/>
  <c r="H586" i="7"/>
  <c r="J586" i="7" s="1"/>
  <c r="L586" i="7" s="1"/>
  <c r="I586" i="7"/>
  <c r="K586" i="7" s="1"/>
  <c r="M586" i="7"/>
  <c r="N586" i="7"/>
  <c r="B587" i="7"/>
  <c r="C587" i="7"/>
  <c r="D587" i="7"/>
  <c r="H587" i="7"/>
  <c r="J587" i="7" s="1"/>
  <c r="L587" i="7" s="1"/>
  <c r="I587" i="7"/>
  <c r="K587" i="7"/>
  <c r="M587" i="7"/>
  <c r="N587" i="7"/>
  <c r="A588" i="7"/>
  <c r="B588" i="7"/>
  <c r="C588" i="7"/>
  <c r="D588" i="7"/>
  <c r="H588" i="7"/>
  <c r="J588" i="7" s="1"/>
  <c r="I588" i="7"/>
  <c r="K588" i="7" s="1"/>
  <c r="M588" i="7"/>
  <c r="N588" i="7"/>
  <c r="B589" i="7"/>
  <c r="C589" i="7"/>
  <c r="D589" i="7"/>
  <c r="H589" i="7"/>
  <c r="I589" i="7"/>
  <c r="J589" i="7"/>
  <c r="K589" i="7"/>
  <c r="M589" i="7"/>
  <c r="A589" i="7" s="1"/>
  <c r="N589" i="7"/>
  <c r="B590" i="7"/>
  <c r="C590" i="7"/>
  <c r="D590" i="7"/>
  <c r="H590" i="7"/>
  <c r="I590" i="7"/>
  <c r="J590" i="7"/>
  <c r="K590" i="7"/>
  <c r="M590" i="7"/>
  <c r="A590" i="7" s="1"/>
  <c r="N590" i="7"/>
  <c r="B591" i="7"/>
  <c r="C591" i="7"/>
  <c r="D591" i="7"/>
  <c r="H591" i="7"/>
  <c r="J591" i="7" s="1"/>
  <c r="I591" i="7"/>
  <c r="K591" i="7" s="1"/>
  <c r="M591" i="7"/>
  <c r="N591" i="7"/>
  <c r="B592" i="7"/>
  <c r="C592" i="7"/>
  <c r="D592" i="7"/>
  <c r="H592" i="7"/>
  <c r="I592" i="7"/>
  <c r="J592" i="7"/>
  <c r="K592" i="7"/>
  <c r="M592" i="7"/>
  <c r="N592" i="7"/>
  <c r="B593" i="7"/>
  <c r="C593" i="7"/>
  <c r="D593" i="7"/>
  <c r="H593" i="7"/>
  <c r="I593" i="7"/>
  <c r="K593" i="7" s="1"/>
  <c r="J593" i="7"/>
  <c r="L593" i="7" s="1"/>
  <c r="M593" i="7"/>
  <c r="A593" i="7" s="1"/>
  <c r="N593" i="7"/>
  <c r="B594" i="7"/>
  <c r="C594" i="7"/>
  <c r="D594" i="7"/>
  <c r="H594" i="7"/>
  <c r="J594" i="7" s="1"/>
  <c r="L594" i="7" s="1"/>
  <c r="I594" i="7"/>
  <c r="K594" i="7" s="1"/>
  <c r="M594" i="7"/>
  <c r="N594" i="7"/>
  <c r="B595" i="7"/>
  <c r="C595" i="7"/>
  <c r="D595" i="7"/>
  <c r="H595" i="7"/>
  <c r="J595" i="7" s="1"/>
  <c r="I595" i="7"/>
  <c r="K595" i="7" s="1"/>
  <c r="M595" i="7"/>
  <c r="N595" i="7"/>
  <c r="B596" i="7"/>
  <c r="C596" i="7"/>
  <c r="D596" i="7"/>
  <c r="H596" i="7"/>
  <c r="J596" i="7" s="1"/>
  <c r="I596" i="7"/>
  <c r="K596" i="7" s="1"/>
  <c r="M596" i="7"/>
  <c r="N596" i="7"/>
  <c r="B597" i="7"/>
  <c r="C597" i="7"/>
  <c r="D597" i="7"/>
  <c r="H597" i="7"/>
  <c r="J597" i="7" s="1"/>
  <c r="I597" i="7"/>
  <c r="K597" i="7" s="1"/>
  <c r="M597" i="7"/>
  <c r="A597" i="7" s="1"/>
  <c r="N597" i="7"/>
  <c r="B598" i="7"/>
  <c r="C598" i="7"/>
  <c r="D598" i="7"/>
  <c r="H598" i="7"/>
  <c r="J598" i="7" s="1"/>
  <c r="I598" i="7"/>
  <c r="K598" i="7"/>
  <c r="M598" i="7"/>
  <c r="N598" i="7"/>
  <c r="B599" i="7"/>
  <c r="C599" i="7"/>
  <c r="D599" i="7"/>
  <c r="H599" i="7"/>
  <c r="J599" i="7" s="1"/>
  <c r="L599" i="7" s="1"/>
  <c r="I599" i="7"/>
  <c r="K599" i="7"/>
  <c r="M599" i="7"/>
  <c r="N599" i="7"/>
  <c r="B600" i="7"/>
  <c r="C600" i="7"/>
  <c r="D600" i="7"/>
  <c r="H600" i="7"/>
  <c r="I600" i="7"/>
  <c r="K600" i="7" s="1"/>
  <c r="J600" i="7"/>
  <c r="L600" i="7"/>
  <c r="M600" i="7"/>
  <c r="N600" i="7"/>
  <c r="B601" i="7"/>
  <c r="C601" i="7"/>
  <c r="D601" i="7"/>
  <c r="H601" i="7"/>
  <c r="I601" i="7"/>
  <c r="K601" i="7" s="1"/>
  <c r="J601" i="7"/>
  <c r="L601" i="7"/>
  <c r="M601" i="7"/>
  <c r="N601" i="7"/>
  <c r="B602" i="7"/>
  <c r="C602" i="7"/>
  <c r="D602" i="7"/>
  <c r="H602" i="7"/>
  <c r="J602" i="7" s="1"/>
  <c r="I602" i="7"/>
  <c r="K602" i="7" s="1"/>
  <c r="M602" i="7"/>
  <c r="N602" i="7"/>
  <c r="B603" i="7"/>
  <c r="C603" i="7"/>
  <c r="D603" i="7"/>
  <c r="H603" i="7"/>
  <c r="I603" i="7"/>
  <c r="K603" i="7" s="1"/>
  <c r="J603" i="7"/>
  <c r="M603" i="7"/>
  <c r="A603" i="7" s="1"/>
  <c r="N603" i="7"/>
  <c r="B604" i="7"/>
  <c r="C604" i="7"/>
  <c r="D604" i="7"/>
  <c r="H604" i="7"/>
  <c r="I604" i="7"/>
  <c r="J604" i="7"/>
  <c r="K604" i="7"/>
  <c r="M604" i="7"/>
  <c r="N604" i="7"/>
  <c r="B605" i="7"/>
  <c r="C605" i="7"/>
  <c r="D605" i="7"/>
  <c r="H605" i="7"/>
  <c r="I605" i="7"/>
  <c r="K605" i="7" s="1"/>
  <c r="J605" i="7"/>
  <c r="M605" i="7"/>
  <c r="N605" i="7"/>
  <c r="B606" i="7"/>
  <c r="C606" i="7"/>
  <c r="D606" i="7"/>
  <c r="H606" i="7"/>
  <c r="J606" i="7" s="1"/>
  <c r="I606" i="7"/>
  <c r="K606" i="7" s="1"/>
  <c r="L606" i="7" s="1"/>
  <c r="M606" i="7"/>
  <c r="A606" i="7" s="1"/>
  <c r="N606" i="7"/>
  <c r="B607" i="7"/>
  <c r="C607" i="7"/>
  <c r="D607" i="7"/>
  <c r="H607" i="7"/>
  <c r="J607" i="7" s="1"/>
  <c r="I607" i="7"/>
  <c r="K607" i="7" s="1"/>
  <c r="L607" i="7"/>
  <c r="M607" i="7"/>
  <c r="N607" i="7"/>
  <c r="B608" i="7"/>
  <c r="C608" i="7"/>
  <c r="D608" i="7"/>
  <c r="H608" i="7"/>
  <c r="I608" i="7"/>
  <c r="K608" i="7" s="1"/>
  <c r="J608" i="7"/>
  <c r="M608" i="7"/>
  <c r="A608" i="7" s="1"/>
  <c r="N608" i="7"/>
  <c r="B609" i="7"/>
  <c r="C609" i="7"/>
  <c r="D609" i="7"/>
  <c r="H609" i="7"/>
  <c r="J609" i="7" s="1"/>
  <c r="L609" i="7" s="1"/>
  <c r="I609" i="7"/>
  <c r="K609" i="7" s="1"/>
  <c r="M609" i="7"/>
  <c r="N609" i="7"/>
  <c r="B610" i="7"/>
  <c r="C610" i="7"/>
  <c r="D610" i="7"/>
  <c r="H610" i="7"/>
  <c r="J610" i="7" s="1"/>
  <c r="L610" i="7" s="1"/>
  <c r="I610" i="7"/>
  <c r="K610" i="7" s="1"/>
  <c r="M610" i="7"/>
  <c r="N610" i="7"/>
  <c r="B611" i="7"/>
  <c r="C611" i="7"/>
  <c r="D611" i="7"/>
  <c r="H611" i="7"/>
  <c r="J611" i="7" s="1"/>
  <c r="I611" i="7"/>
  <c r="K611" i="7"/>
  <c r="L611" i="7" s="1"/>
  <c r="M611" i="7"/>
  <c r="N611" i="7"/>
  <c r="B612" i="7"/>
  <c r="C612" i="7"/>
  <c r="D612" i="7"/>
  <c r="H612" i="7"/>
  <c r="I612" i="7"/>
  <c r="J612" i="7"/>
  <c r="K612" i="7"/>
  <c r="M612" i="7"/>
  <c r="A612" i="7" s="1"/>
  <c r="N612" i="7"/>
  <c r="B613" i="7"/>
  <c r="C613" i="7"/>
  <c r="D613" i="7"/>
  <c r="H613" i="7"/>
  <c r="J613" i="7" s="1"/>
  <c r="I613" i="7"/>
  <c r="K613" i="7" s="1"/>
  <c r="M613" i="7"/>
  <c r="N613" i="7"/>
  <c r="B614" i="7"/>
  <c r="C614" i="7"/>
  <c r="D614" i="7"/>
  <c r="H614" i="7"/>
  <c r="I614" i="7"/>
  <c r="K614" i="7" s="1"/>
  <c r="J614" i="7"/>
  <c r="M614" i="7"/>
  <c r="N614" i="7"/>
  <c r="A614" i="7" s="1"/>
  <c r="B615" i="7"/>
  <c r="C615" i="7"/>
  <c r="D615" i="7"/>
  <c r="H615" i="7"/>
  <c r="J615" i="7" s="1"/>
  <c r="I615" i="7"/>
  <c r="K615" i="7" s="1"/>
  <c r="L615" i="7"/>
  <c r="M615" i="7"/>
  <c r="A615" i="7" s="1"/>
  <c r="N615" i="7"/>
  <c r="B616" i="7"/>
  <c r="C616" i="7"/>
  <c r="D616" i="7"/>
  <c r="H616" i="7"/>
  <c r="J616" i="7" s="1"/>
  <c r="I616" i="7"/>
  <c r="K616" i="7"/>
  <c r="M616" i="7"/>
  <c r="A616" i="7" s="1"/>
  <c r="N616" i="7"/>
  <c r="B617" i="7"/>
  <c r="C617" i="7"/>
  <c r="D617" i="7"/>
  <c r="H617" i="7"/>
  <c r="J617" i="7" s="1"/>
  <c r="I617" i="7"/>
  <c r="K617" i="7" s="1"/>
  <c r="M617" i="7"/>
  <c r="N617" i="7"/>
  <c r="A617" i="7" s="1"/>
  <c r="B618" i="7"/>
  <c r="C618" i="7"/>
  <c r="D618" i="7"/>
  <c r="H618" i="7"/>
  <c r="J618" i="7" s="1"/>
  <c r="I618" i="7"/>
  <c r="K618" i="7" s="1"/>
  <c r="M618" i="7"/>
  <c r="N618" i="7"/>
  <c r="B619" i="7"/>
  <c r="C619" i="7"/>
  <c r="D619" i="7"/>
  <c r="H619" i="7"/>
  <c r="J619" i="7" s="1"/>
  <c r="I619" i="7"/>
  <c r="K619" i="7" s="1"/>
  <c r="M619" i="7"/>
  <c r="A619" i="7" s="1"/>
  <c r="N619" i="7"/>
  <c r="B620" i="7"/>
  <c r="C620" i="7"/>
  <c r="D620" i="7"/>
  <c r="H620" i="7"/>
  <c r="J620" i="7" s="1"/>
  <c r="I620" i="7"/>
  <c r="K620" i="7" s="1"/>
  <c r="M620" i="7"/>
  <c r="N620" i="7"/>
  <c r="A620" i="7" s="1"/>
  <c r="B621" i="7"/>
  <c r="C621" i="7"/>
  <c r="D621" i="7"/>
  <c r="H621" i="7"/>
  <c r="J621" i="7" s="1"/>
  <c r="I621" i="7"/>
  <c r="K621" i="7" s="1"/>
  <c r="M621" i="7"/>
  <c r="N621" i="7"/>
  <c r="B622" i="7"/>
  <c r="C622" i="7"/>
  <c r="D622" i="7"/>
  <c r="H622" i="7"/>
  <c r="J622" i="7" s="1"/>
  <c r="L622" i="7" s="1"/>
  <c r="I622" i="7"/>
  <c r="K622" i="7" s="1"/>
  <c r="M622" i="7"/>
  <c r="N622" i="7"/>
  <c r="B623" i="7"/>
  <c r="C623" i="7"/>
  <c r="D623" i="7"/>
  <c r="H623" i="7"/>
  <c r="J623" i="7" s="1"/>
  <c r="L623" i="7" s="1"/>
  <c r="I623" i="7"/>
  <c r="K623" i="7" s="1"/>
  <c r="M623" i="7"/>
  <c r="N623" i="7"/>
  <c r="B624" i="7"/>
  <c r="C624" i="7"/>
  <c r="D624" i="7"/>
  <c r="H624" i="7"/>
  <c r="J624" i="7" s="1"/>
  <c r="I624" i="7"/>
  <c r="K624" i="7" s="1"/>
  <c r="M624" i="7"/>
  <c r="N624" i="7"/>
  <c r="A624" i="7" s="1"/>
  <c r="B625" i="7"/>
  <c r="C625" i="7"/>
  <c r="D625" i="7"/>
  <c r="H625" i="7"/>
  <c r="I625" i="7"/>
  <c r="J625" i="7"/>
  <c r="K625" i="7"/>
  <c r="M625" i="7"/>
  <c r="A625" i="7" s="1"/>
  <c r="N625" i="7"/>
  <c r="B626" i="7"/>
  <c r="C626" i="7"/>
  <c r="D626" i="7"/>
  <c r="H626" i="7"/>
  <c r="I626" i="7"/>
  <c r="K626" i="7" s="1"/>
  <c r="J626" i="7"/>
  <c r="L626" i="7" s="1"/>
  <c r="M626" i="7"/>
  <c r="N626" i="7"/>
  <c r="A627" i="7"/>
  <c r="B627" i="7"/>
  <c r="C627" i="7"/>
  <c r="D627" i="7"/>
  <c r="H627" i="7"/>
  <c r="J627" i="7" s="1"/>
  <c r="I627" i="7"/>
  <c r="K627" i="7" s="1"/>
  <c r="L627" i="7" s="1"/>
  <c r="M627" i="7"/>
  <c r="N627" i="7"/>
  <c r="B628" i="7"/>
  <c r="C628" i="7"/>
  <c r="D628" i="7"/>
  <c r="H628" i="7"/>
  <c r="J628" i="7" s="1"/>
  <c r="I628" i="7"/>
  <c r="K628" i="7"/>
  <c r="L628" i="7"/>
  <c r="M628" i="7"/>
  <c r="N628" i="7"/>
  <c r="B629" i="7"/>
  <c r="C629" i="7"/>
  <c r="D629" i="7"/>
  <c r="H629" i="7"/>
  <c r="I629" i="7"/>
  <c r="J629" i="7"/>
  <c r="K629" i="7"/>
  <c r="M629" i="7"/>
  <c r="A629" i="7" s="1"/>
  <c r="N629" i="7"/>
  <c r="B630" i="7"/>
  <c r="C630" i="7"/>
  <c r="D630" i="7"/>
  <c r="H630" i="7"/>
  <c r="I630" i="7"/>
  <c r="J630" i="7"/>
  <c r="K630" i="7"/>
  <c r="M630" i="7"/>
  <c r="A630" i="7" s="1"/>
  <c r="N630" i="7"/>
  <c r="B631" i="7"/>
  <c r="C631" i="7"/>
  <c r="D631" i="7"/>
  <c r="H631" i="7"/>
  <c r="J631" i="7" s="1"/>
  <c r="I631" i="7"/>
  <c r="K631" i="7" s="1"/>
  <c r="L631" i="7" s="1"/>
  <c r="M631" i="7"/>
  <c r="N631" i="7"/>
  <c r="A631" i="7" s="1"/>
  <c r="A632" i="7"/>
  <c r="B632" i="7"/>
  <c r="C632" i="7"/>
  <c r="D632" i="7"/>
  <c r="H632" i="7"/>
  <c r="J632" i="7" s="1"/>
  <c r="L632" i="7" s="1"/>
  <c r="I632" i="7"/>
  <c r="K632" i="7" s="1"/>
  <c r="M632" i="7"/>
  <c r="N632" i="7"/>
  <c r="B633" i="7"/>
  <c r="C633" i="7"/>
  <c r="D633" i="7"/>
  <c r="H633" i="7"/>
  <c r="J633" i="7" s="1"/>
  <c r="I633" i="7"/>
  <c r="K633" i="7" s="1"/>
  <c r="L633" i="7" s="1"/>
  <c r="M633" i="7"/>
  <c r="N633" i="7"/>
  <c r="B634" i="7"/>
  <c r="C634" i="7"/>
  <c r="D634" i="7"/>
  <c r="H634" i="7"/>
  <c r="J634" i="7" s="1"/>
  <c r="L634" i="7" s="1"/>
  <c r="I634" i="7"/>
  <c r="K634" i="7" s="1"/>
  <c r="M634" i="7"/>
  <c r="N634" i="7"/>
  <c r="B635" i="7"/>
  <c r="C635" i="7"/>
  <c r="D635" i="7"/>
  <c r="H635" i="7"/>
  <c r="J635" i="7" s="1"/>
  <c r="I635" i="7"/>
  <c r="K635" i="7" s="1"/>
  <c r="M635" i="7"/>
  <c r="A635" i="7" s="1"/>
  <c r="N635" i="7"/>
  <c r="B636" i="7"/>
  <c r="C636" i="7"/>
  <c r="D636" i="7"/>
  <c r="H636" i="7"/>
  <c r="I636" i="7"/>
  <c r="K636" i="7" s="1"/>
  <c r="J636" i="7"/>
  <c r="L636" i="7" s="1"/>
  <c r="M636" i="7"/>
  <c r="N636" i="7"/>
  <c r="B637" i="7"/>
  <c r="C637" i="7"/>
  <c r="D637" i="7"/>
  <c r="H637" i="7"/>
  <c r="J637" i="7" s="1"/>
  <c r="I637" i="7"/>
  <c r="K637" i="7"/>
  <c r="M637" i="7"/>
  <c r="N637" i="7"/>
  <c r="B638" i="7"/>
  <c r="C638" i="7"/>
  <c r="D638" i="7"/>
  <c r="H638" i="7"/>
  <c r="J638" i="7" s="1"/>
  <c r="I638" i="7"/>
  <c r="K638" i="7"/>
  <c r="L638" i="7"/>
  <c r="M638" i="7"/>
  <c r="N638" i="7"/>
  <c r="B639" i="7"/>
  <c r="C639" i="7"/>
  <c r="D639" i="7"/>
  <c r="H639" i="7"/>
  <c r="J639" i="7" s="1"/>
  <c r="I639" i="7"/>
  <c r="K639" i="7" s="1"/>
  <c r="M639" i="7"/>
  <c r="N639" i="7"/>
  <c r="B640" i="7"/>
  <c r="C640" i="7"/>
  <c r="D640" i="7"/>
  <c r="H640" i="7"/>
  <c r="J640" i="7" s="1"/>
  <c r="L640" i="7" s="1"/>
  <c r="I640" i="7"/>
  <c r="K640" i="7" s="1"/>
  <c r="M640" i="7"/>
  <c r="N640" i="7"/>
  <c r="B641" i="7"/>
  <c r="C641" i="7"/>
  <c r="D641" i="7"/>
  <c r="H641" i="7"/>
  <c r="I641" i="7"/>
  <c r="J641" i="7"/>
  <c r="L641" i="7" s="1"/>
  <c r="K641" i="7"/>
  <c r="M641" i="7"/>
  <c r="A641" i="7" s="1"/>
  <c r="N641" i="7"/>
  <c r="B642" i="7"/>
  <c r="C642" i="7"/>
  <c r="D642" i="7"/>
  <c r="H642" i="7"/>
  <c r="J642" i="7" s="1"/>
  <c r="L642" i="7" s="1"/>
  <c r="I642" i="7"/>
  <c r="K642" i="7"/>
  <c r="M642" i="7"/>
  <c r="N642" i="7"/>
  <c r="B643" i="7"/>
  <c r="C643" i="7"/>
  <c r="D643" i="7"/>
  <c r="H643" i="7"/>
  <c r="J643" i="7" s="1"/>
  <c r="I643" i="7"/>
  <c r="K643" i="7"/>
  <c r="M643" i="7"/>
  <c r="N643" i="7"/>
  <c r="B644" i="7"/>
  <c r="C644" i="7"/>
  <c r="D644" i="7"/>
  <c r="H644" i="7"/>
  <c r="I644" i="7"/>
  <c r="K644" i="7" s="1"/>
  <c r="J644" i="7"/>
  <c r="L644" i="7" s="1"/>
  <c r="M644" i="7"/>
  <c r="N644" i="7"/>
  <c r="B645" i="7"/>
  <c r="C645" i="7"/>
  <c r="D645" i="7"/>
  <c r="H645" i="7"/>
  <c r="J645" i="7" s="1"/>
  <c r="I645" i="7"/>
  <c r="K645" i="7"/>
  <c r="L645" i="7"/>
  <c r="M645" i="7"/>
  <c r="A645" i="7" s="1"/>
  <c r="N645" i="7"/>
  <c r="B646" i="7"/>
  <c r="C646" i="7"/>
  <c r="D646" i="7"/>
  <c r="H646" i="7"/>
  <c r="I646" i="7"/>
  <c r="J646" i="7"/>
  <c r="K646" i="7"/>
  <c r="M646" i="7"/>
  <c r="N646" i="7"/>
  <c r="B647" i="7"/>
  <c r="C647" i="7"/>
  <c r="D647" i="7"/>
  <c r="H647" i="7"/>
  <c r="I647" i="7"/>
  <c r="J647" i="7"/>
  <c r="K647" i="7"/>
  <c r="L647" i="7" s="1"/>
  <c r="M647" i="7"/>
  <c r="A647" i="7" s="1"/>
  <c r="N647" i="7"/>
  <c r="B648" i="7"/>
  <c r="C648" i="7"/>
  <c r="D648" i="7"/>
  <c r="H648" i="7"/>
  <c r="J648" i="7" s="1"/>
  <c r="I648" i="7"/>
  <c r="K648" i="7" s="1"/>
  <c r="M648" i="7"/>
  <c r="N648" i="7"/>
  <c r="B649" i="7"/>
  <c r="C649" i="7"/>
  <c r="D649" i="7"/>
  <c r="H649" i="7"/>
  <c r="I649" i="7"/>
  <c r="K649" i="7" s="1"/>
  <c r="L649" i="7" s="1"/>
  <c r="J649" i="7"/>
  <c r="M649" i="7"/>
  <c r="A649" i="7" s="1"/>
  <c r="N649" i="7"/>
  <c r="B650" i="7"/>
  <c r="C650" i="7"/>
  <c r="D650" i="7"/>
  <c r="H650" i="7"/>
  <c r="I650" i="7"/>
  <c r="J650" i="7"/>
  <c r="K650" i="7"/>
  <c r="M650" i="7"/>
  <c r="N650" i="7"/>
  <c r="B651" i="7"/>
  <c r="C651" i="7"/>
  <c r="D651" i="7"/>
  <c r="H651" i="7"/>
  <c r="J651" i="7" s="1"/>
  <c r="L651" i="7" s="1"/>
  <c r="I651" i="7"/>
  <c r="K651" i="7" s="1"/>
  <c r="M651" i="7"/>
  <c r="A651" i="7" s="1"/>
  <c r="N651" i="7"/>
  <c r="B652" i="7"/>
  <c r="C652" i="7"/>
  <c r="D652" i="7"/>
  <c r="H652" i="7"/>
  <c r="I652" i="7"/>
  <c r="J652" i="7"/>
  <c r="K652" i="7"/>
  <c r="L652" i="7" s="1"/>
  <c r="M652" i="7"/>
  <c r="N652" i="7"/>
  <c r="B653" i="7"/>
  <c r="C653" i="7"/>
  <c r="D653" i="7"/>
  <c r="H653" i="7"/>
  <c r="J653" i="7" s="1"/>
  <c r="L653" i="7" s="1"/>
  <c r="I653" i="7"/>
  <c r="K653" i="7" s="1"/>
  <c r="M653" i="7"/>
  <c r="A653" i="7" s="1"/>
  <c r="N653" i="7"/>
  <c r="B654" i="7"/>
  <c r="C654" i="7"/>
  <c r="D654" i="7"/>
  <c r="H654" i="7"/>
  <c r="J654" i="7" s="1"/>
  <c r="I654" i="7"/>
  <c r="K654" i="7" s="1"/>
  <c r="M654" i="7"/>
  <c r="N654" i="7"/>
  <c r="B655" i="7"/>
  <c r="C655" i="7"/>
  <c r="D655" i="7"/>
  <c r="H655" i="7"/>
  <c r="I655" i="7"/>
  <c r="K655" i="7" s="1"/>
  <c r="J655" i="7"/>
  <c r="M655" i="7"/>
  <c r="N655" i="7"/>
  <c r="B656" i="7"/>
  <c r="C656" i="7"/>
  <c r="D656" i="7"/>
  <c r="H656" i="7"/>
  <c r="I656" i="7"/>
  <c r="K656" i="7" s="1"/>
  <c r="J656" i="7"/>
  <c r="L656" i="7" s="1"/>
  <c r="M656" i="7"/>
  <c r="N656" i="7"/>
  <c r="B657" i="7"/>
  <c r="C657" i="7"/>
  <c r="D657" i="7"/>
  <c r="H657" i="7"/>
  <c r="I657" i="7"/>
  <c r="J657" i="7"/>
  <c r="K657" i="7"/>
  <c r="M657" i="7"/>
  <c r="N657" i="7"/>
  <c r="B658" i="7"/>
  <c r="C658" i="7"/>
  <c r="D658" i="7"/>
  <c r="H658" i="7"/>
  <c r="I658" i="7"/>
  <c r="K658" i="7" s="1"/>
  <c r="J658" i="7"/>
  <c r="M658" i="7"/>
  <c r="A658" i="7" s="1"/>
  <c r="N658" i="7"/>
  <c r="B659" i="7"/>
  <c r="C659" i="7"/>
  <c r="D659" i="7"/>
  <c r="H659" i="7"/>
  <c r="J659" i="7" s="1"/>
  <c r="I659" i="7"/>
  <c r="K659" i="7" s="1"/>
  <c r="M659" i="7"/>
  <c r="N659" i="7"/>
  <c r="B660" i="7"/>
  <c r="C660" i="7"/>
  <c r="D660" i="7"/>
  <c r="H660" i="7"/>
  <c r="J660" i="7" s="1"/>
  <c r="L660" i="7" s="1"/>
  <c r="I660" i="7"/>
  <c r="K660" i="7"/>
  <c r="M660" i="7"/>
  <c r="N660" i="7"/>
  <c r="B661" i="7"/>
  <c r="C661" i="7"/>
  <c r="D661" i="7"/>
  <c r="H661" i="7"/>
  <c r="J661" i="7" s="1"/>
  <c r="I661" i="7"/>
  <c r="K661" i="7" s="1"/>
  <c r="M661" i="7"/>
  <c r="N661" i="7"/>
  <c r="A661" i="7" s="1"/>
  <c r="B662" i="7"/>
  <c r="C662" i="7"/>
  <c r="D662" i="7"/>
  <c r="H662" i="7"/>
  <c r="J662" i="7" s="1"/>
  <c r="L662" i="7" s="1"/>
  <c r="I662" i="7"/>
  <c r="K662" i="7"/>
  <c r="M662" i="7"/>
  <c r="N662" i="7"/>
  <c r="B663" i="7"/>
  <c r="C663" i="7"/>
  <c r="D663" i="7"/>
  <c r="H663" i="7"/>
  <c r="I663" i="7"/>
  <c r="J663" i="7"/>
  <c r="K663" i="7"/>
  <c r="M663" i="7"/>
  <c r="A663" i="7" s="1"/>
  <c r="N663" i="7"/>
  <c r="B664" i="7"/>
  <c r="C664" i="7"/>
  <c r="D664" i="7"/>
  <c r="H664" i="7"/>
  <c r="J664" i="7" s="1"/>
  <c r="I664" i="7"/>
  <c r="K664" i="7" s="1"/>
  <c r="M664" i="7"/>
  <c r="N664" i="7"/>
  <c r="B665" i="7"/>
  <c r="C665" i="7"/>
  <c r="D665" i="7"/>
  <c r="H665" i="7"/>
  <c r="I665" i="7"/>
  <c r="K665" i="7" s="1"/>
  <c r="J665" i="7"/>
  <c r="L665" i="7" s="1"/>
  <c r="M665" i="7"/>
  <c r="N665" i="7"/>
  <c r="B666" i="7"/>
  <c r="C666" i="7"/>
  <c r="D666" i="7"/>
  <c r="H666" i="7"/>
  <c r="J666" i="7" s="1"/>
  <c r="I666" i="7"/>
  <c r="K666" i="7"/>
  <c r="M666" i="7"/>
  <c r="N666" i="7"/>
  <c r="B667" i="7"/>
  <c r="C667" i="7"/>
  <c r="D667" i="7"/>
  <c r="H667" i="7"/>
  <c r="I667" i="7"/>
  <c r="J667" i="7"/>
  <c r="K667" i="7"/>
  <c r="M667" i="7"/>
  <c r="N667" i="7"/>
  <c r="B668" i="7"/>
  <c r="C668" i="7"/>
  <c r="D668" i="7"/>
  <c r="H668" i="7"/>
  <c r="I668" i="7"/>
  <c r="J668" i="7"/>
  <c r="K668" i="7"/>
  <c r="M668" i="7"/>
  <c r="A668" i="7" s="1"/>
  <c r="N668" i="7"/>
  <c r="B669" i="7"/>
  <c r="C669" i="7"/>
  <c r="D669" i="7"/>
  <c r="H669" i="7"/>
  <c r="J669" i="7" s="1"/>
  <c r="I669" i="7"/>
  <c r="K669" i="7"/>
  <c r="M669" i="7"/>
  <c r="N669" i="7"/>
  <c r="B670" i="7"/>
  <c r="C670" i="7"/>
  <c r="D670" i="7"/>
  <c r="H670" i="7"/>
  <c r="I670" i="7"/>
  <c r="K670" i="7" s="1"/>
  <c r="J670" i="7"/>
  <c r="L670" i="7" s="1"/>
  <c r="M670" i="7"/>
  <c r="A670" i="7" s="1"/>
  <c r="N670" i="7"/>
  <c r="B671" i="7"/>
  <c r="C671" i="7"/>
  <c r="D671" i="7"/>
  <c r="H671" i="7"/>
  <c r="J671" i="7" s="1"/>
  <c r="I671" i="7"/>
  <c r="K671" i="7" s="1"/>
  <c r="M671" i="7"/>
  <c r="N671" i="7"/>
  <c r="B672" i="7"/>
  <c r="C672" i="7"/>
  <c r="D672" i="7"/>
  <c r="H672" i="7"/>
  <c r="J672" i="7" s="1"/>
  <c r="I672" i="7"/>
  <c r="K672" i="7" s="1"/>
  <c r="M672" i="7"/>
  <c r="N672" i="7"/>
  <c r="A673" i="7"/>
  <c r="B673" i="7"/>
  <c r="C673" i="7"/>
  <c r="D673" i="7"/>
  <c r="H673" i="7"/>
  <c r="J673" i="7" s="1"/>
  <c r="I673" i="7"/>
  <c r="K673" i="7" s="1"/>
  <c r="M673" i="7"/>
  <c r="N673" i="7"/>
  <c r="B674" i="7"/>
  <c r="C674" i="7"/>
  <c r="D674" i="7"/>
  <c r="H674" i="7"/>
  <c r="I674" i="7"/>
  <c r="J674" i="7"/>
  <c r="K674" i="7"/>
  <c r="L674" i="7"/>
  <c r="M674" i="7"/>
  <c r="N674" i="7"/>
  <c r="A674" i="7" s="1"/>
  <c r="B675" i="7"/>
  <c r="C675" i="7"/>
  <c r="D675" i="7"/>
  <c r="H675" i="7"/>
  <c r="I675" i="7"/>
  <c r="J675" i="7"/>
  <c r="K675" i="7"/>
  <c r="M675" i="7"/>
  <c r="A675" i="7" s="1"/>
  <c r="N675" i="7"/>
  <c r="B676" i="7"/>
  <c r="C676" i="7"/>
  <c r="D676" i="7"/>
  <c r="H676" i="7"/>
  <c r="J676" i="7" s="1"/>
  <c r="L676" i="7" s="1"/>
  <c r="I676" i="7"/>
  <c r="K676" i="7" s="1"/>
  <c r="M676" i="7"/>
  <c r="N676" i="7"/>
  <c r="B677" i="7"/>
  <c r="C677" i="7"/>
  <c r="D677" i="7"/>
  <c r="H677" i="7"/>
  <c r="J677" i="7" s="1"/>
  <c r="I677" i="7"/>
  <c r="K677" i="7" s="1"/>
  <c r="L677" i="7" s="1"/>
  <c r="M677" i="7"/>
  <c r="N677" i="7"/>
  <c r="B678" i="7"/>
  <c r="C678" i="7"/>
  <c r="D678" i="7"/>
  <c r="H678" i="7"/>
  <c r="J678" i="7" s="1"/>
  <c r="L678" i="7" s="1"/>
  <c r="I678" i="7"/>
  <c r="K678" i="7" s="1"/>
  <c r="M678" i="7"/>
  <c r="N678" i="7"/>
  <c r="B679" i="7"/>
  <c r="C679" i="7"/>
  <c r="D679" i="7"/>
  <c r="H679" i="7"/>
  <c r="I679" i="7"/>
  <c r="K679" i="7" s="1"/>
  <c r="L679" i="7" s="1"/>
  <c r="J679" i="7"/>
  <c r="M679" i="7"/>
  <c r="N679" i="7"/>
  <c r="B680" i="7"/>
  <c r="C680" i="7"/>
  <c r="D680" i="7"/>
  <c r="H680" i="7"/>
  <c r="I680" i="7"/>
  <c r="K680" i="7" s="1"/>
  <c r="J680" i="7"/>
  <c r="L680" i="7" s="1"/>
  <c r="M680" i="7"/>
  <c r="A680" i="7" s="1"/>
  <c r="N680" i="7"/>
  <c r="B681" i="7"/>
  <c r="C681" i="7"/>
  <c r="D681" i="7"/>
  <c r="H681" i="7"/>
  <c r="J681" i="7" s="1"/>
  <c r="L681" i="7" s="1"/>
  <c r="I681" i="7"/>
  <c r="K681" i="7" s="1"/>
  <c r="M681" i="7"/>
  <c r="A681" i="7" s="1"/>
  <c r="N681" i="7"/>
  <c r="B682" i="7"/>
  <c r="C682" i="7"/>
  <c r="D682" i="7"/>
  <c r="H682" i="7"/>
  <c r="J682" i="7" s="1"/>
  <c r="L682" i="7" s="1"/>
  <c r="I682" i="7"/>
  <c r="K682" i="7"/>
  <c r="M682" i="7"/>
  <c r="N682" i="7"/>
  <c r="B683" i="7"/>
  <c r="C683" i="7"/>
  <c r="D683" i="7"/>
  <c r="H683" i="7"/>
  <c r="J683" i="7" s="1"/>
  <c r="I683" i="7"/>
  <c r="K683" i="7" s="1"/>
  <c r="M683" i="7"/>
  <c r="N683" i="7"/>
  <c r="B684" i="7"/>
  <c r="C684" i="7"/>
  <c r="D684" i="7"/>
  <c r="H684" i="7"/>
  <c r="J684" i="7" s="1"/>
  <c r="L684" i="7" s="1"/>
  <c r="I684" i="7"/>
  <c r="K684" i="7" s="1"/>
  <c r="M684" i="7"/>
  <c r="A684" i="7" s="1"/>
  <c r="N684" i="7"/>
  <c r="B685" i="7"/>
  <c r="C685" i="7"/>
  <c r="D685" i="7"/>
  <c r="H685" i="7"/>
  <c r="J685" i="7" s="1"/>
  <c r="I685" i="7"/>
  <c r="K685" i="7" s="1"/>
  <c r="M685" i="7"/>
  <c r="N685" i="7"/>
  <c r="B686" i="7"/>
  <c r="C686" i="7"/>
  <c r="D686" i="7"/>
  <c r="H686" i="7"/>
  <c r="J686" i="7" s="1"/>
  <c r="L686" i="7" s="1"/>
  <c r="I686" i="7"/>
  <c r="K686" i="7" s="1"/>
  <c r="M686" i="7"/>
  <c r="N686" i="7"/>
  <c r="B687" i="7"/>
  <c r="C687" i="7"/>
  <c r="D687" i="7"/>
  <c r="H687" i="7"/>
  <c r="I687" i="7"/>
  <c r="K687" i="7" s="1"/>
  <c r="J687" i="7"/>
  <c r="M687" i="7"/>
  <c r="N687" i="7"/>
  <c r="B688" i="7"/>
  <c r="C688" i="7"/>
  <c r="D688" i="7"/>
  <c r="H688" i="7"/>
  <c r="I688" i="7"/>
  <c r="K688" i="7" s="1"/>
  <c r="J688" i="7"/>
  <c r="M688" i="7"/>
  <c r="A688" i="7" s="1"/>
  <c r="N688" i="7"/>
  <c r="B689" i="7"/>
  <c r="C689" i="7"/>
  <c r="D689" i="7"/>
  <c r="H689" i="7"/>
  <c r="J689" i="7" s="1"/>
  <c r="I689" i="7"/>
  <c r="K689" i="7" s="1"/>
  <c r="L689" i="7" s="1"/>
  <c r="M689" i="7"/>
  <c r="A689" i="7" s="1"/>
  <c r="N689" i="7"/>
  <c r="B690" i="7"/>
  <c r="C690" i="7"/>
  <c r="D690" i="7"/>
  <c r="H690" i="7"/>
  <c r="I690" i="7"/>
  <c r="J690" i="7"/>
  <c r="K690" i="7"/>
  <c r="M690" i="7"/>
  <c r="A690" i="7" s="1"/>
  <c r="N690" i="7"/>
  <c r="B691" i="7"/>
  <c r="C691" i="7"/>
  <c r="D691" i="7"/>
  <c r="H691" i="7"/>
  <c r="I691" i="7"/>
  <c r="K691" i="7" s="1"/>
  <c r="J691" i="7"/>
  <c r="M691" i="7"/>
  <c r="N691" i="7"/>
  <c r="B692" i="7"/>
  <c r="C692" i="7"/>
  <c r="D692" i="7"/>
  <c r="H692" i="7"/>
  <c r="I692" i="7"/>
  <c r="K692" i="7" s="1"/>
  <c r="J692" i="7"/>
  <c r="M692" i="7"/>
  <c r="N692" i="7"/>
  <c r="B693" i="7"/>
  <c r="C693" i="7"/>
  <c r="D693" i="7"/>
  <c r="H693" i="7"/>
  <c r="J693" i="7" s="1"/>
  <c r="I693" i="7"/>
  <c r="K693" i="7" s="1"/>
  <c r="M693" i="7"/>
  <c r="N693" i="7"/>
  <c r="B694" i="7"/>
  <c r="C694" i="7"/>
  <c r="D694" i="7"/>
  <c r="H694" i="7"/>
  <c r="I694" i="7"/>
  <c r="J694" i="7"/>
  <c r="K694" i="7"/>
  <c r="L694" i="7" s="1"/>
  <c r="M694" i="7"/>
  <c r="A694" i="7" s="1"/>
  <c r="N694" i="7"/>
  <c r="B695" i="7"/>
  <c r="C695" i="7"/>
  <c r="D695" i="7"/>
  <c r="H695" i="7"/>
  <c r="I695" i="7"/>
  <c r="K695" i="7" s="1"/>
  <c r="J695" i="7"/>
  <c r="M695" i="7"/>
  <c r="A695" i="7" s="1"/>
  <c r="N695" i="7"/>
  <c r="B696" i="7"/>
  <c r="C696" i="7"/>
  <c r="D696" i="7"/>
  <c r="H696" i="7"/>
  <c r="I696" i="7"/>
  <c r="K696" i="7" s="1"/>
  <c r="J696" i="7"/>
  <c r="L696" i="7" s="1"/>
  <c r="M696" i="7"/>
  <c r="A696" i="7" s="1"/>
  <c r="N696" i="7"/>
  <c r="B697" i="7"/>
  <c r="C697" i="7"/>
  <c r="D697" i="7"/>
  <c r="H697" i="7"/>
  <c r="I697" i="7"/>
  <c r="K697" i="7" s="1"/>
  <c r="J697" i="7"/>
  <c r="M697" i="7"/>
  <c r="N697" i="7"/>
  <c r="B698" i="7"/>
  <c r="C698" i="7"/>
  <c r="D698" i="7"/>
  <c r="H698" i="7"/>
  <c r="J698" i="7" s="1"/>
  <c r="I698" i="7"/>
  <c r="K698" i="7"/>
  <c r="M698" i="7"/>
  <c r="N698" i="7"/>
  <c r="B699" i="7"/>
  <c r="C699" i="7"/>
  <c r="D699" i="7"/>
  <c r="H699" i="7"/>
  <c r="I699" i="7"/>
  <c r="J699" i="7"/>
  <c r="K699" i="7"/>
  <c r="M699" i="7"/>
  <c r="N699" i="7"/>
  <c r="B700" i="7"/>
  <c r="C700" i="7"/>
  <c r="D700" i="7"/>
  <c r="H700" i="7"/>
  <c r="I700" i="7"/>
  <c r="K700" i="7" s="1"/>
  <c r="J700" i="7"/>
  <c r="M700" i="7"/>
  <c r="A700" i="7" s="1"/>
  <c r="N700" i="7"/>
  <c r="B701" i="7"/>
  <c r="C701" i="7"/>
  <c r="D701" i="7"/>
  <c r="H701" i="7"/>
  <c r="J701" i="7" s="1"/>
  <c r="I701" i="7"/>
  <c r="K701" i="7"/>
  <c r="M701" i="7"/>
  <c r="N701" i="7"/>
  <c r="B702" i="7"/>
  <c r="C702" i="7"/>
  <c r="D702" i="7"/>
  <c r="H702" i="7"/>
  <c r="I702" i="7"/>
  <c r="K702" i="7" s="1"/>
  <c r="J702" i="7"/>
  <c r="M702" i="7"/>
  <c r="A702" i="7" s="1"/>
  <c r="N702" i="7"/>
  <c r="B703" i="7"/>
  <c r="C703" i="7"/>
  <c r="D703" i="7"/>
  <c r="H703" i="7"/>
  <c r="I703" i="7"/>
  <c r="K703" i="7" s="1"/>
  <c r="J703" i="7"/>
  <c r="M703" i="7"/>
  <c r="N703" i="7"/>
  <c r="B704" i="7"/>
  <c r="C704" i="7"/>
  <c r="D704" i="7"/>
  <c r="H704" i="7"/>
  <c r="J704" i="7" s="1"/>
  <c r="I704" i="7"/>
  <c r="K704" i="7" s="1"/>
  <c r="M704" i="7"/>
  <c r="N704" i="7"/>
  <c r="B705" i="7"/>
  <c r="C705" i="7"/>
  <c r="D705" i="7"/>
  <c r="H705" i="7"/>
  <c r="J705" i="7" s="1"/>
  <c r="I705" i="7"/>
  <c r="K705" i="7" s="1"/>
  <c r="M705" i="7"/>
  <c r="N705" i="7"/>
  <c r="B706" i="7"/>
  <c r="C706" i="7"/>
  <c r="D706" i="7"/>
  <c r="H706" i="7"/>
  <c r="I706" i="7"/>
  <c r="J706" i="7"/>
  <c r="K706" i="7"/>
  <c r="M706" i="7"/>
  <c r="A706" i="7" s="1"/>
  <c r="N706" i="7"/>
  <c r="B707" i="7"/>
  <c r="C707" i="7"/>
  <c r="D707" i="7"/>
  <c r="H707" i="7"/>
  <c r="I707" i="7"/>
  <c r="J707" i="7"/>
  <c r="K707" i="7"/>
  <c r="M707" i="7"/>
  <c r="A707" i="7" s="1"/>
  <c r="N707" i="7"/>
  <c r="B708" i="7"/>
  <c r="C708" i="7"/>
  <c r="D708" i="7"/>
  <c r="H708" i="7"/>
  <c r="J708" i="7" s="1"/>
  <c r="I708" i="7"/>
  <c r="K708" i="7" s="1"/>
  <c r="M708" i="7"/>
  <c r="N708" i="7"/>
  <c r="B709" i="7"/>
  <c r="C709" i="7"/>
  <c r="D709" i="7"/>
  <c r="H709" i="7"/>
  <c r="J709" i="7" s="1"/>
  <c r="I709" i="7"/>
  <c r="K709" i="7"/>
  <c r="M709" i="7"/>
  <c r="A709" i="7" s="1"/>
  <c r="N709" i="7"/>
  <c r="B710" i="7"/>
  <c r="C710" i="7"/>
  <c r="D710" i="7"/>
  <c r="H710" i="7"/>
  <c r="I710" i="7"/>
  <c r="J710" i="7"/>
  <c r="L710" i="7" s="1"/>
  <c r="K710" i="7"/>
  <c r="M710" i="7"/>
  <c r="A710" i="7" s="1"/>
  <c r="N710" i="7"/>
  <c r="B711" i="7"/>
  <c r="C711" i="7"/>
  <c r="D711" i="7"/>
  <c r="H711" i="7"/>
  <c r="I711" i="7"/>
  <c r="K711" i="7" s="1"/>
  <c r="L711" i="7" s="1"/>
  <c r="J711" i="7"/>
  <c r="M711" i="7"/>
  <c r="N711" i="7"/>
  <c r="B712" i="7"/>
  <c r="C712" i="7"/>
  <c r="D712" i="7"/>
  <c r="H712" i="7"/>
  <c r="I712" i="7"/>
  <c r="K712" i="7" s="1"/>
  <c r="J712" i="7"/>
  <c r="M712" i="7"/>
  <c r="N712" i="7"/>
  <c r="B713" i="7"/>
  <c r="C713" i="7"/>
  <c r="D713" i="7"/>
  <c r="H713" i="7"/>
  <c r="J713" i="7" s="1"/>
  <c r="I713" i="7"/>
  <c r="K713" i="7" s="1"/>
  <c r="M713" i="7"/>
  <c r="N713" i="7"/>
  <c r="B714" i="7"/>
  <c r="C714" i="7"/>
  <c r="D714" i="7"/>
  <c r="H714" i="7"/>
  <c r="I714" i="7"/>
  <c r="J714" i="7"/>
  <c r="L714" i="7" s="1"/>
  <c r="K714" i="7"/>
  <c r="M714" i="7"/>
  <c r="A714" i="7" s="1"/>
  <c r="N714" i="7"/>
  <c r="B715" i="7"/>
  <c r="C715" i="7"/>
  <c r="D715" i="7"/>
  <c r="H715" i="7"/>
  <c r="J715" i="7" s="1"/>
  <c r="I715" i="7"/>
  <c r="K715" i="7" s="1"/>
  <c r="M715" i="7"/>
  <c r="A715" i="7" s="1"/>
  <c r="N715" i="7"/>
  <c r="B716" i="7"/>
  <c r="C716" i="7"/>
  <c r="D716" i="7"/>
  <c r="H716" i="7"/>
  <c r="I716" i="7"/>
  <c r="K716" i="7" s="1"/>
  <c r="J716" i="7"/>
  <c r="M716" i="7"/>
  <c r="N716" i="7"/>
  <c r="B717" i="7"/>
  <c r="C717" i="7"/>
  <c r="D717" i="7"/>
  <c r="H717" i="7"/>
  <c r="J717" i="7" s="1"/>
  <c r="I717" i="7"/>
  <c r="K717" i="7" s="1"/>
  <c r="M717" i="7"/>
  <c r="N717" i="7"/>
  <c r="B718" i="7"/>
  <c r="C718" i="7"/>
  <c r="D718" i="7"/>
  <c r="H718" i="7"/>
  <c r="J718" i="7" s="1"/>
  <c r="I718" i="7"/>
  <c r="K718" i="7" s="1"/>
  <c r="M718" i="7"/>
  <c r="A718" i="7" s="1"/>
  <c r="N718" i="7"/>
  <c r="B719" i="7"/>
  <c r="C719" i="7"/>
  <c r="D719" i="7"/>
  <c r="H719" i="7"/>
  <c r="I719" i="7"/>
  <c r="K719" i="7" s="1"/>
  <c r="J719" i="7"/>
  <c r="M719" i="7"/>
  <c r="A719" i="7" s="1"/>
  <c r="N719" i="7"/>
  <c r="B720" i="7"/>
  <c r="C720" i="7"/>
  <c r="D720" i="7"/>
  <c r="H720" i="7"/>
  <c r="J720" i="7" s="1"/>
  <c r="I720" i="7"/>
  <c r="K720" i="7" s="1"/>
  <c r="M720" i="7"/>
  <c r="N720" i="7"/>
  <c r="B721" i="7"/>
  <c r="C721" i="7"/>
  <c r="D721" i="7"/>
  <c r="H721" i="7"/>
  <c r="J721" i="7" s="1"/>
  <c r="I721" i="7"/>
  <c r="K721" i="7" s="1"/>
  <c r="M721" i="7"/>
  <c r="N721" i="7"/>
  <c r="A721" i="7" s="1"/>
  <c r="B722" i="7"/>
  <c r="C722" i="7"/>
  <c r="D722" i="7"/>
  <c r="H722" i="7"/>
  <c r="I722" i="7"/>
  <c r="J722" i="7"/>
  <c r="L722" i="7" s="1"/>
  <c r="K722" i="7"/>
  <c r="M722" i="7"/>
  <c r="N722" i="7"/>
  <c r="B723" i="7"/>
  <c r="C723" i="7"/>
  <c r="D723" i="7"/>
  <c r="H723" i="7"/>
  <c r="I723" i="7"/>
  <c r="J723" i="7"/>
  <c r="K723" i="7"/>
  <c r="M723" i="7"/>
  <c r="A723" i="7" s="1"/>
  <c r="N723" i="7"/>
  <c r="B724" i="7"/>
  <c r="C724" i="7"/>
  <c r="D724" i="7"/>
  <c r="H724" i="7"/>
  <c r="J724" i="7" s="1"/>
  <c r="I724" i="7"/>
  <c r="K724" i="7" s="1"/>
  <c r="L724" i="7"/>
  <c r="M724" i="7"/>
  <c r="A724" i="7" s="1"/>
  <c r="N724" i="7"/>
  <c r="B725" i="7"/>
  <c r="C725" i="7"/>
  <c r="D725" i="7"/>
  <c r="H725" i="7"/>
  <c r="J725" i="7" s="1"/>
  <c r="I725" i="7"/>
  <c r="K725" i="7"/>
  <c r="M725" i="7"/>
  <c r="N725" i="7"/>
  <c r="B726" i="7"/>
  <c r="C726" i="7"/>
  <c r="D726" i="7"/>
  <c r="H726" i="7"/>
  <c r="I726" i="7"/>
  <c r="J726" i="7"/>
  <c r="K726" i="7"/>
  <c r="M726" i="7"/>
  <c r="N726" i="7"/>
  <c r="A726" i="7" s="1"/>
  <c r="B727" i="7"/>
  <c r="C727" i="7"/>
  <c r="D727" i="7"/>
  <c r="H727" i="7"/>
  <c r="J727" i="7" s="1"/>
  <c r="L727" i="7" s="1"/>
  <c r="I727" i="7"/>
  <c r="K727" i="7"/>
  <c r="M727" i="7"/>
  <c r="A727" i="7" s="1"/>
  <c r="N727" i="7"/>
  <c r="B728" i="7"/>
  <c r="C728" i="7"/>
  <c r="D728" i="7"/>
  <c r="H728" i="7"/>
  <c r="I728" i="7"/>
  <c r="K728" i="7" s="1"/>
  <c r="J728" i="7"/>
  <c r="L728" i="7" s="1"/>
  <c r="M728" i="7"/>
  <c r="N728" i="7"/>
  <c r="B729" i="7"/>
  <c r="C729" i="7"/>
  <c r="D729" i="7"/>
  <c r="H729" i="7"/>
  <c r="J729" i="7" s="1"/>
  <c r="I729" i="7"/>
  <c r="K729" i="7" s="1"/>
  <c r="M729" i="7"/>
  <c r="A729" i="7" s="1"/>
  <c r="N729" i="7"/>
  <c r="B730" i="7"/>
  <c r="C730" i="7"/>
  <c r="D730" i="7"/>
  <c r="H730" i="7"/>
  <c r="J730" i="7" s="1"/>
  <c r="L730" i="7" s="1"/>
  <c r="I730" i="7"/>
  <c r="K730" i="7" s="1"/>
  <c r="M730" i="7"/>
  <c r="N730" i="7"/>
  <c r="B731" i="7"/>
  <c r="C731" i="7"/>
  <c r="D731" i="7"/>
  <c r="H731" i="7"/>
  <c r="J731" i="7" s="1"/>
  <c r="I731" i="7"/>
  <c r="K731" i="7" s="1"/>
  <c r="M731" i="7"/>
  <c r="A731" i="7" s="1"/>
  <c r="N731" i="7"/>
  <c r="B732" i="7"/>
  <c r="C732" i="7"/>
  <c r="D732" i="7"/>
  <c r="H732" i="7"/>
  <c r="J732" i="7" s="1"/>
  <c r="I732" i="7"/>
  <c r="K732" i="7" s="1"/>
  <c r="M732" i="7"/>
  <c r="A732" i="7" s="1"/>
  <c r="N732" i="7"/>
  <c r="B733" i="7"/>
  <c r="C733" i="7"/>
  <c r="D733" i="7"/>
  <c r="H733" i="7"/>
  <c r="J733" i="7" s="1"/>
  <c r="I733" i="7"/>
  <c r="K733" i="7" s="1"/>
  <c r="M733" i="7"/>
  <c r="N733" i="7"/>
  <c r="B734" i="7"/>
  <c r="C734" i="7"/>
  <c r="D734" i="7"/>
  <c r="H734" i="7"/>
  <c r="J734" i="7" s="1"/>
  <c r="I734" i="7"/>
  <c r="K734" i="7" s="1"/>
  <c r="L734" i="7" s="1"/>
  <c r="M734" i="7"/>
  <c r="N734" i="7"/>
  <c r="A734" i="7" s="1"/>
  <c r="B735" i="7"/>
  <c r="C735" i="7"/>
  <c r="D735" i="7"/>
  <c r="H735" i="7"/>
  <c r="I735" i="7"/>
  <c r="K735" i="7" s="1"/>
  <c r="J735" i="7"/>
  <c r="L735" i="7"/>
  <c r="M735" i="7"/>
  <c r="N735" i="7"/>
  <c r="B736" i="7"/>
  <c r="C736" i="7"/>
  <c r="D736" i="7"/>
  <c r="H736" i="7"/>
  <c r="I736" i="7"/>
  <c r="K736" i="7" s="1"/>
  <c r="J736" i="7"/>
  <c r="L736" i="7" s="1"/>
  <c r="M736" i="7"/>
  <c r="A736" i="7" s="1"/>
  <c r="N736" i="7"/>
  <c r="A737" i="7"/>
  <c r="B737" i="7"/>
  <c r="C737" i="7"/>
  <c r="D737" i="7"/>
  <c r="H737" i="7"/>
  <c r="J737" i="7" s="1"/>
  <c r="I737" i="7"/>
  <c r="K737" i="7" s="1"/>
  <c r="M737" i="7"/>
  <c r="N737" i="7"/>
  <c r="B738" i="7"/>
  <c r="C738" i="7"/>
  <c r="D738" i="7"/>
  <c r="H738" i="7"/>
  <c r="J738" i="7" s="1"/>
  <c r="I738" i="7"/>
  <c r="K738" i="7"/>
  <c r="L738" i="7" s="1"/>
  <c r="M738" i="7"/>
  <c r="A738" i="7" s="1"/>
  <c r="N738" i="7"/>
  <c r="B739" i="7"/>
  <c r="C739" i="7"/>
  <c r="D739" i="7"/>
  <c r="H739" i="7"/>
  <c r="I739" i="7"/>
  <c r="K739" i="7" s="1"/>
  <c r="J739" i="7"/>
  <c r="M739" i="7"/>
  <c r="A739" i="7" s="1"/>
  <c r="N739" i="7"/>
  <c r="B740" i="7"/>
  <c r="C740" i="7"/>
  <c r="D740" i="7"/>
  <c r="H740" i="7"/>
  <c r="I740" i="7"/>
  <c r="K740" i="7" s="1"/>
  <c r="J740" i="7"/>
  <c r="M740" i="7"/>
  <c r="N740" i="7"/>
  <c r="B741" i="7"/>
  <c r="C741" i="7"/>
  <c r="D741" i="7"/>
  <c r="H741" i="7"/>
  <c r="J741" i="7" s="1"/>
  <c r="I741" i="7"/>
  <c r="K741" i="7" s="1"/>
  <c r="M741" i="7"/>
  <c r="A741" i="7" s="1"/>
  <c r="N741" i="7"/>
  <c r="B742" i="7"/>
  <c r="C742" i="7"/>
  <c r="D742" i="7"/>
  <c r="H742" i="7"/>
  <c r="I742" i="7"/>
  <c r="K742" i="7" s="1"/>
  <c r="J742" i="7"/>
  <c r="M742" i="7"/>
  <c r="A742" i="7" s="1"/>
  <c r="N742" i="7"/>
  <c r="B743" i="7"/>
  <c r="C743" i="7"/>
  <c r="D743" i="7"/>
  <c r="H743" i="7"/>
  <c r="I743" i="7"/>
  <c r="J743" i="7"/>
  <c r="K743" i="7"/>
  <c r="M743" i="7"/>
  <c r="A743" i="7" s="1"/>
  <c r="N743" i="7"/>
  <c r="B744" i="7"/>
  <c r="C744" i="7"/>
  <c r="D744" i="7"/>
  <c r="H744" i="7"/>
  <c r="I744" i="7"/>
  <c r="K744" i="7" s="1"/>
  <c r="J744" i="7"/>
  <c r="L744" i="7"/>
  <c r="M744" i="7"/>
  <c r="N744" i="7"/>
  <c r="B745" i="7"/>
  <c r="C745" i="7"/>
  <c r="D745" i="7"/>
  <c r="H745" i="7"/>
  <c r="J745" i="7" s="1"/>
  <c r="I745" i="7"/>
  <c r="K745" i="7" s="1"/>
  <c r="M745" i="7"/>
  <c r="A745" i="7" s="1"/>
  <c r="N745" i="7"/>
  <c r="B746" i="7"/>
  <c r="C746" i="7"/>
  <c r="D746" i="7"/>
  <c r="H746" i="7"/>
  <c r="I746" i="7"/>
  <c r="J746" i="7"/>
  <c r="K746" i="7"/>
  <c r="L746" i="7" s="1"/>
  <c r="M746" i="7"/>
  <c r="N746" i="7"/>
  <c r="B747" i="7"/>
  <c r="C747" i="7"/>
  <c r="D747" i="7"/>
  <c r="H747" i="7"/>
  <c r="I747" i="7"/>
  <c r="K747" i="7" s="1"/>
  <c r="J747" i="7"/>
  <c r="M747" i="7"/>
  <c r="A747" i="7" s="1"/>
  <c r="N747" i="7"/>
  <c r="B748" i="7"/>
  <c r="C748" i="7"/>
  <c r="D748" i="7"/>
  <c r="H748" i="7"/>
  <c r="J748" i="7" s="1"/>
  <c r="L748" i="7" s="1"/>
  <c r="I748" i="7"/>
  <c r="K748" i="7"/>
  <c r="M748" i="7"/>
  <c r="A748" i="7" s="1"/>
  <c r="N748" i="7"/>
  <c r="B749" i="7"/>
  <c r="C749" i="7"/>
  <c r="D749" i="7"/>
  <c r="H749" i="7"/>
  <c r="J749" i="7" s="1"/>
  <c r="I749" i="7"/>
  <c r="K749" i="7"/>
  <c r="M749" i="7"/>
  <c r="N749" i="7"/>
  <c r="B750" i="7"/>
  <c r="C750" i="7"/>
  <c r="D750" i="7"/>
  <c r="H750" i="7"/>
  <c r="J750" i="7" s="1"/>
  <c r="I750" i="7"/>
  <c r="K750" i="7" s="1"/>
  <c r="M750" i="7"/>
  <c r="N750" i="7"/>
  <c r="B751" i="7"/>
  <c r="C751" i="7"/>
  <c r="D751" i="7"/>
  <c r="H751" i="7"/>
  <c r="J751" i="7" s="1"/>
  <c r="L751" i="7" s="1"/>
  <c r="I751" i="7"/>
  <c r="K751" i="7" s="1"/>
  <c r="M751" i="7"/>
  <c r="N751" i="7"/>
  <c r="B752" i="7"/>
  <c r="C752" i="7"/>
  <c r="D752" i="7"/>
  <c r="H752" i="7"/>
  <c r="J752" i="7" s="1"/>
  <c r="L752" i="7" s="1"/>
  <c r="I752" i="7"/>
  <c r="K752" i="7" s="1"/>
  <c r="M752" i="7"/>
  <c r="N752" i="7"/>
  <c r="B753" i="7"/>
  <c r="C753" i="7"/>
  <c r="D753" i="7"/>
  <c r="H753" i="7"/>
  <c r="J753" i="7" s="1"/>
  <c r="L753" i="7" s="1"/>
  <c r="I753" i="7"/>
  <c r="K753" i="7" s="1"/>
  <c r="M753" i="7"/>
  <c r="N753" i="7"/>
  <c r="A753" i="7" s="1"/>
  <c r="B754" i="7"/>
  <c r="C754" i="7"/>
  <c r="D754" i="7"/>
  <c r="H754" i="7"/>
  <c r="J754" i="7" s="1"/>
  <c r="L754" i="7" s="1"/>
  <c r="I754" i="7"/>
  <c r="K754" i="7" s="1"/>
  <c r="M754" i="7"/>
  <c r="N754" i="7"/>
  <c r="B755" i="7"/>
  <c r="C755" i="7"/>
  <c r="D755" i="7"/>
  <c r="H755" i="7"/>
  <c r="J755" i="7" s="1"/>
  <c r="I755" i="7"/>
  <c r="K755" i="7" s="1"/>
  <c r="M755" i="7"/>
  <c r="N755" i="7"/>
  <c r="B756" i="7"/>
  <c r="C756" i="7"/>
  <c r="D756" i="7"/>
  <c r="H756" i="7"/>
  <c r="J756" i="7" s="1"/>
  <c r="L756" i="7" s="1"/>
  <c r="I756" i="7"/>
  <c r="K756" i="7"/>
  <c r="M756" i="7"/>
  <c r="N756" i="7"/>
  <c r="B757" i="7"/>
  <c r="C757" i="7"/>
  <c r="D757" i="7"/>
  <c r="H757" i="7"/>
  <c r="J757" i="7" s="1"/>
  <c r="I757" i="7"/>
  <c r="K757" i="7" s="1"/>
  <c r="L757" i="7"/>
  <c r="M757" i="7"/>
  <c r="N757" i="7"/>
  <c r="B758" i="7"/>
  <c r="C758" i="7"/>
  <c r="D758" i="7"/>
  <c r="H758" i="7"/>
  <c r="J758" i="7" s="1"/>
  <c r="I758" i="7"/>
  <c r="K758" i="7"/>
  <c r="M758" i="7"/>
  <c r="N758" i="7"/>
  <c r="B759" i="7"/>
  <c r="C759" i="7"/>
  <c r="D759" i="7"/>
  <c r="H759" i="7"/>
  <c r="I759" i="7"/>
  <c r="J759" i="7"/>
  <c r="L759" i="7" s="1"/>
  <c r="K759" i="7"/>
  <c r="M759" i="7"/>
  <c r="N759" i="7"/>
  <c r="B760" i="7"/>
  <c r="C760" i="7"/>
  <c r="D760" i="7"/>
  <c r="H760" i="7"/>
  <c r="J760" i="7" s="1"/>
  <c r="L760" i="7" s="1"/>
  <c r="I760" i="7"/>
  <c r="K760" i="7" s="1"/>
  <c r="M760" i="7"/>
  <c r="N760" i="7"/>
  <c r="B761" i="7"/>
  <c r="C761" i="7"/>
  <c r="D761" i="7"/>
  <c r="H761" i="7"/>
  <c r="J761" i="7" s="1"/>
  <c r="I761" i="7"/>
  <c r="K761" i="7" s="1"/>
  <c r="M761" i="7"/>
  <c r="A761" i="7" s="1"/>
  <c r="N761" i="7"/>
  <c r="B762" i="7"/>
  <c r="C762" i="7"/>
  <c r="D762" i="7"/>
  <c r="H762" i="7"/>
  <c r="J762" i="7" s="1"/>
  <c r="L762" i="7" s="1"/>
  <c r="I762" i="7"/>
  <c r="K762" i="7"/>
  <c r="M762" i="7"/>
  <c r="N762" i="7"/>
  <c r="B763" i="7"/>
  <c r="C763" i="7"/>
  <c r="D763" i="7"/>
  <c r="H763" i="7"/>
  <c r="J763" i="7" s="1"/>
  <c r="I763" i="7"/>
  <c r="K763" i="7" s="1"/>
  <c r="M763" i="7"/>
  <c r="N763" i="7"/>
  <c r="B764" i="7"/>
  <c r="C764" i="7"/>
  <c r="D764" i="7"/>
  <c r="H764" i="7"/>
  <c r="J764" i="7" s="1"/>
  <c r="L764" i="7" s="1"/>
  <c r="I764" i="7"/>
  <c r="K764" i="7" s="1"/>
  <c r="M764" i="7"/>
  <c r="N764" i="7"/>
  <c r="B765" i="7"/>
  <c r="C765" i="7"/>
  <c r="D765" i="7"/>
  <c r="H765" i="7"/>
  <c r="J765" i="7" s="1"/>
  <c r="I765" i="7"/>
  <c r="K765" i="7"/>
  <c r="M765" i="7"/>
  <c r="N765" i="7"/>
  <c r="B766" i="7"/>
  <c r="C766" i="7"/>
  <c r="D766" i="7"/>
  <c r="H766" i="7"/>
  <c r="J766" i="7" s="1"/>
  <c r="L766" i="7" s="1"/>
  <c r="I766" i="7"/>
  <c r="K766" i="7"/>
  <c r="M766" i="7"/>
  <c r="N766" i="7"/>
  <c r="A766" i="7" s="1"/>
  <c r="B767" i="7"/>
  <c r="C767" i="7"/>
  <c r="D767" i="7"/>
  <c r="H767" i="7"/>
  <c r="I767" i="7"/>
  <c r="J767" i="7"/>
  <c r="K767" i="7"/>
  <c r="M767" i="7"/>
  <c r="A767" i="7" s="1"/>
  <c r="N767" i="7"/>
  <c r="B768" i="7"/>
  <c r="C768" i="7"/>
  <c r="D768" i="7"/>
  <c r="H768" i="7"/>
  <c r="I768" i="7"/>
  <c r="K768" i="7" s="1"/>
  <c r="J768" i="7"/>
  <c r="L768" i="7"/>
  <c r="M768" i="7"/>
  <c r="A768" i="7" s="1"/>
  <c r="N768" i="7"/>
  <c r="B769" i="7"/>
  <c r="C769" i="7"/>
  <c r="D769" i="7"/>
  <c r="H769" i="7"/>
  <c r="J769" i="7" s="1"/>
  <c r="I769" i="7"/>
  <c r="K769" i="7" s="1"/>
  <c r="M769" i="7"/>
  <c r="A769" i="7" s="1"/>
  <c r="N769" i="7"/>
  <c r="B770" i="7"/>
  <c r="C770" i="7"/>
  <c r="D770" i="7"/>
  <c r="H770" i="7"/>
  <c r="J770" i="7" s="1"/>
  <c r="I770" i="7"/>
  <c r="K770" i="7"/>
  <c r="L770" i="7"/>
  <c r="M770" i="7"/>
  <c r="N770" i="7"/>
  <c r="B771" i="7"/>
  <c r="C771" i="7"/>
  <c r="D771" i="7"/>
  <c r="H771" i="7"/>
  <c r="I771" i="7"/>
  <c r="K771" i="7" s="1"/>
  <c r="J771" i="7"/>
  <c r="M771" i="7"/>
  <c r="N771" i="7"/>
  <c r="B772" i="7"/>
  <c r="C772" i="7"/>
  <c r="D772" i="7"/>
  <c r="H772" i="7"/>
  <c r="J772" i="7" s="1"/>
  <c r="I772" i="7"/>
  <c r="K772" i="7" s="1"/>
  <c r="M772" i="7"/>
  <c r="N772" i="7"/>
  <c r="B773" i="7"/>
  <c r="C773" i="7"/>
  <c r="D773" i="7"/>
  <c r="H773" i="7"/>
  <c r="J773" i="7" s="1"/>
  <c r="I773" i="7"/>
  <c r="K773" i="7"/>
  <c r="L773" i="7" s="1"/>
  <c r="M773" i="7"/>
  <c r="N773" i="7"/>
  <c r="A773" i="7" s="1"/>
  <c r="A774" i="7"/>
  <c r="B774" i="7"/>
  <c r="C774" i="7"/>
  <c r="D774" i="7"/>
  <c r="H774" i="7"/>
  <c r="J774" i="7" s="1"/>
  <c r="L774" i="7" s="1"/>
  <c r="I774" i="7"/>
  <c r="K774" i="7" s="1"/>
  <c r="M774" i="7"/>
  <c r="N774" i="7"/>
  <c r="B775" i="7"/>
  <c r="C775" i="7"/>
  <c r="D775" i="7"/>
  <c r="H775" i="7"/>
  <c r="I775" i="7"/>
  <c r="J775" i="7"/>
  <c r="K775" i="7"/>
  <c r="L775" i="7"/>
  <c r="M775" i="7"/>
  <c r="N775" i="7"/>
  <c r="B776" i="7"/>
  <c r="C776" i="7"/>
  <c r="D776" i="7"/>
  <c r="H776" i="7"/>
  <c r="I776" i="7"/>
  <c r="K776" i="7" s="1"/>
  <c r="J776" i="7"/>
  <c r="L776" i="7"/>
  <c r="M776" i="7"/>
  <c r="N776" i="7"/>
  <c r="B777" i="7"/>
  <c r="C777" i="7"/>
  <c r="D777" i="7"/>
  <c r="H777" i="7"/>
  <c r="I777" i="7"/>
  <c r="K777" i="7" s="1"/>
  <c r="J777" i="7"/>
  <c r="M777" i="7"/>
  <c r="A777" i="7" s="1"/>
  <c r="N777" i="7"/>
  <c r="B778" i="7"/>
  <c r="C778" i="7"/>
  <c r="D778" i="7"/>
  <c r="H778" i="7"/>
  <c r="J778" i="7" s="1"/>
  <c r="I778" i="7"/>
  <c r="K778" i="7" s="1"/>
  <c r="M778" i="7"/>
  <c r="N778" i="7"/>
  <c r="B779" i="7"/>
  <c r="C779" i="7"/>
  <c r="D779" i="7"/>
  <c r="H779" i="7"/>
  <c r="J779" i="7" s="1"/>
  <c r="L779" i="7" s="1"/>
  <c r="I779" i="7"/>
  <c r="K779" i="7" s="1"/>
  <c r="M779" i="7"/>
  <c r="N779" i="7"/>
  <c r="B780" i="7"/>
  <c r="C780" i="7"/>
  <c r="D780" i="7"/>
  <c r="H780" i="7"/>
  <c r="J780" i="7" s="1"/>
  <c r="I780" i="7"/>
  <c r="K780" i="7" s="1"/>
  <c r="M780" i="7"/>
  <c r="N780" i="7"/>
  <c r="B781" i="7"/>
  <c r="C781" i="7"/>
  <c r="D781" i="7"/>
  <c r="H781" i="7"/>
  <c r="J781" i="7" s="1"/>
  <c r="I781" i="7"/>
  <c r="K781" i="7"/>
  <c r="L781" i="7" s="1"/>
  <c r="M781" i="7"/>
  <c r="N781" i="7"/>
  <c r="B782" i="7"/>
  <c r="C782" i="7"/>
  <c r="D782" i="7"/>
  <c r="H782" i="7"/>
  <c r="I782" i="7"/>
  <c r="J782" i="7"/>
  <c r="K782" i="7"/>
  <c r="M782" i="7"/>
  <c r="A782" i="7" s="1"/>
  <c r="N782" i="7"/>
  <c r="B783" i="7"/>
  <c r="C783" i="7"/>
  <c r="D783" i="7"/>
  <c r="H783" i="7"/>
  <c r="I783" i="7"/>
  <c r="K783" i="7" s="1"/>
  <c r="J783" i="7"/>
  <c r="L783" i="7" s="1"/>
  <c r="M783" i="7"/>
  <c r="N783" i="7"/>
  <c r="A783" i="7" s="1"/>
  <c r="B784" i="7"/>
  <c r="C784" i="7"/>
  <c r="D784" i="7"/>
  <c r="H784" i="7"/>
  <c r="J784" i="7" s="1"/>
  <c r="I784" i="7"/>
  <c r="K784" i="7" s="1"/>
  <c r="M784" i="7"/>
  <c r="N784" i="7"/>
  <c r="B785" i="7"/>
  <c r="C785" i="7"/>
  <c r="D785" i="7"/>
  <c r="H785" i="7"/>
  <c r="J785" i="7" s="1"/>
  <c r="I785" i="7"/>
  <c r="K785" i="7"/>
  <c r="L785" i="7"/>
  <c r="M785" i="7"/>
  <c r="N785" i="7"/>
  <c r="B786" i="7"/>
  <c r="C786" i="7"/>
  <c r="D786" i="7"/>
  <c r="H786" i="7"/>
  <c r="I786" i="7"/>
  <c r="J786" i="7"/>
  <c r="K786" i="7"/>
  <c r="M786" i="7"/>
  <c r="A786" i="7" s="1"/>
  <c r="N786" i="7"/>
  <c r="B787" i="7"/>
  <c r="C787" i="7"/>
  <c r="D787" i="7"/>
  <c r="H787" i="7"/>
  <c r="J787" i="7" s="1"/>
  <c r="I787" i="7"/>
  <c r="K787" i="7" s="1"/>
  <c r="M787" i="7"/>
  <c r="A787" i="7" s="1"/>
  <c r="N787" i="7"/>
  <c r="B788" i="7"/>
  <c r="C788" i="7"/>
  <c r="D788" i="7"/>
  <c r="H788" i="7"/>
  <c r="I788" i="7"/>
  <c r="K788" i="7" s="1"/>
  <c r="J788" i="7"/>
  <c r="M788" i="7"/>
  <c r="N788" i="7"/>
  <c r="B789" i="7"/>
  <c r="C789" i="7"/>
  <c r="D789" i="7"/>
  <c r="H789" i="7"/>
  <c r="J789" i="7" s="1"/>
  <c r="I789" i="7"/>
  <c r="K789" i="7"/>
  <c r="M789" i="7"/>
  <c r="A789" i="7" s="1"/>
  <c r="N789" i="7"/>
  <c r="B790" i="7"/>
  <c r="C790" i="7"/>
  <c r="D790" i="7"/>
  <c r="H790" i="7"/>
  <c r="J790" i="7" s="1"/>
  <c r="I790" i="7"/>
  <c r="K790" i="7"/>
  <c r="M790" i="7"/>
  <c r="A790" i="7" s="1"/>
  <c r="N790" i="7"/>
  <c r="B791" i="7"/>
  <c r="C791" i="7"/>
  <c r="D791" i="7"/>
  <c r="H791" i="7"/>
  <c r="J791" i="7" s="1"/>
  <c r="I791" i="7"/>
  <c r="K791" i="7" s="1"/>
  <c r="M791" i="7"/>
  <c r="A791" i="7" s="1"/>
  <c r="N791" i="7"/>
  <c r="B792" i="7"/>
  <c r="C792" i="7"/>
  <c r="D792" i="7"/>
  <c r="H792" i="7"/>
  <c r="J792" i="7" s="1"/>
  <c r="L792" i="7" s="1"/>
  <c r="I792" i="7"/>
  <c r="K792" i="7" s="1"/>
  <c r="M792" i="7"/>
  <c r="N792" i="7"/>
  <c r="B793" i="7"/>
  <c r="C793" i="7"/>
  <c r="D793" i="7"/>
  <c r="H793" i="7"/>
  <c r="J793" i="7" s="1"/>
  <c r="I793" i="7"/>
  <c r="K793" i="7" s="1"/>
  <c r="L793" i="7" s="1"/>
  <c r="M793" i="7"/>
  <c r="N793" i="7"/>
  <c r="B794" i="7"/>
  <c r="C794" i="7"/>
  <c r="D794" i="7"/>
  <c r="H794" i="7"/>
  <c r="J794" i="7" s="1"/>
  <c r="I794" i="7"/>
  <c r="K794" i="7" s="1"/>
  <c r="M794" i="7"/>
  <c r="N794" i="7"/>
  <c r="B795" i="7"/>
  <c r="C795" i="7"/>
  <c r="D795" i="7"/>
  <c r="H795" i="7"/>
  <c r="I795" i="7"/>
  <c r="K795" i="7" s="1"/>
  <c r="J795" i="7"/>
  <c r="M795" i="7"/>
  <c r="N795" i="7"/>
  <c r="A795" i="7" s="1"/>
  <c r="B796" i="7"/>
  <c r="C796" i="7"/>
  <c r="D796" i="7"/>
  <c r="H796" i="7"/>
  <c r="I796" i="7"/>
  <c r="K796" i="7" s="1"/>
  <c r="J796" i="7"/>
  <c r="L796" i="7" s="1"/>
  <c r="M796" i="7"/>
  <c r="N796" i="7"/>
  <c r="B797" i="7"/>
  <c r="C797" i="7"/>
  <c r="D797" i="7"/>
  <c r="H797" i="7"/>
  <c r="J797" i="7" s="1"/>
  <c r="L797" i="7" s="1"/>
  <c r="I797" i="7"/>
  <c r="K797" i="7" s="1"/>
  <c r="M797" i="7"/>
  <c r="N797" i="7"/>
  <c r="B798" i="7"/>
  <c r="C798" i="7"/>
  <c r="D798" i="7"/>
  <c r="H798" i="7"/>
  <c r="J798" i="7" s="1"/>
  <c r="L798" i="7" s="1"/>
  <c r="I798" i="7"/>
  <c r="K798" i="7"/>
  <c r="M798" i="7"/>
  <c r="N798" i="7"/>
  <c r="B799" i="7"/>
  <c r="C799" i="7"/>
  <c r="D799" i="7"/>
  <c r="H799" i="7"/>
  <c r="I799" i="7"/>
  <c r="J799" i="7"/>
  <c r="K799" i="7"/>
  <c r="M799" i="7"/>
  <c r="N799" i="7"/>
  <c r="B800" i="7"/>
  <c r="C800" i="7"/>
  <c r="D800" i="7"/>
  <c r="H800" i="7"/>
  <c r="I800" i="7"/>
  <c r="K800" i="7" s="1"/>
  <c r="J800" i="7"/>
  <c r="L800" i="7" s="1"/>
  <c r="M800" i="7"/>
  <c r="A800" i="7" s="1"/>
  <c r="N800" i="7"/>
  <c r="B801" i="7"/>
  <c r="C801" i="7"/>
  <c r="D801" i="7"/>
  <c r="H801" i="7"/>
  <c r="J801" i="7" s="1"/>
  <c r="I801" i="7"/>
  <c r="K801" i="7" s="1"/>
  <c r="M801" i="7"/>
  <c r="N801" i="7"/>
  <c r="B802" i="7"/>
  <c r="C802" i="7"/>
  <c r="D802" i="7"/>
  <c r="H802" i="7"/>
  <c r="J802" i="7" s="1"/>
  <c r="I802" i="7"/>
  <c r="K802" i="7" s="1"/>
  <c r="L802" i="7"/>
  <c r="M802" i="7"/>
  <c r="N802" i="7"/>
  <c r="B803" i="7"/>
  <c r="C803" i="7"/>
  <c r="D803" i="7"/>
  <c r="H803" i="7"/>
  <c r="I803" i="7"/>
  <c r="J803" i="7"/>
  <c r="K803" i="7"/>
  <c r="M803" i="7"/>
  <c r="N803" i="7"/>
  <c r="B804" i="7"/>
  <c r="C804" i="7"/>
  <c r="D804" i="7"/>
  <c r="H804" i="7"/>
  <c r="I804" i="7"/>
  <c r="J804" i="7"/>
  <c r="K804" i="7"/>
  <c r="M804" i="7"/>
  <c r="N804" i="7"/>
  <c r="B805" i="7"/>
  <c r="C805" i="7"/>
  <c r="D805" i="7"/>
  <c r="H805" i="7"/>
  <c r="J805" i="7" s="1"/>
  <c r="I805" i="7"/>
  <c r="K805" i="7"/>
  <c r="L805" i="7" s="1"/>
  <c r="M805" i="7"/>
  <c r="A805" i="7" s="1"/>
  <c r="N805" i="7"/>
  <c r="A806" i="7"/>
  <c r="B806" i="7"/>
  <c r="C806" i="7"/>
  <c r="D806" i="7"/>
  <c r="H806" i="7"/>
  <c r="J806" i="7" s="1"/>
  <c r="I806" i="7"/>
  <c r="K806" i="7" s="1"/>
  <c r="M806" i="7"/>
  <c r="N806" i="7"/>
  <c r="B807" i="7"/>
  <c r="C807" i="7"/>
  <c r="D807" i="7"/>
  <c r="H807" i="7"/>
  <c r="I807" i="7"/>
  <c r="K807" i="7" s="1"/>
  <c r="J807" i="7"/>
  <c r="L807" i="7" s="1"/>
  <c r="M807" i="7"/>
  <c r="N807" i="7"/>
  <c r="B808" i="7"/>
  <c r="C808" i="7"/>
  <c r="D808" i="7"/>
  <c r="H808" i="7"/>
  <c r="J808" i="7" s="1"/>
  <c r="L808" i="7" s="1"/>
  <c r="I808" i="7"/>
  <c r="K808" i="7" s="1"/>
  <c r="M808" i="7"/>
  <c r="N808" i="7"/>
  <c r="B809" i="7"/>
  <c r="C809" i="7"/>
  <c r="D809" i="7"/>
  <c r="H809" i="7"/>
  <c r="I809" i="7"/>
  <c r="K809" i="7" s="1"/>
  <c r="J809" i="7"/>
  <c r="M809" i="7"/>
  <c r="N809" i="7"/>
  <c r="A809" i="7" s="1"/>
  <c r="B810" i="7"/>
  <c r="C810" i="7"/>
  <c r="D810" i="7"/>
  <c r="H810" i="7"/>
  <c r="I810" i="7"/>
  <c r="J810" i="7"/>
  <c r="K810" i="7"/>
  <c r="M810" i="7"/>
  <c r="N810" i="7"/>
  <c r="B811" i="7"/>
  <c r="C811" i="7"/>
  <c r="D811" i="7"/>
  <c r="H811" i="7"/>
  <c r="I811" i="7"/>
  <c r="J811" i="7"/>
  <c r="K811" i="7"/>
  <c r="M811" i="7"/>
  <c r="N811" i="7"/>
  <c r="B812" i="7"/>
  <c r="C812" i="7"/>
  <c r="D812" i="7"/>
  <c r="H812" i="7"/>
  <c r="J812" i="7" s="1"/>
  <c r="I812" i="7"/>
  <c r="K812" i="7"/>
  <c r="L812" i="7"/>
  <c r="M812" i="7"/>
  <c r="N812" i="7"/>
  <c r="B813" i="7"/>
  <c r="C813" i="7"/>
  <c r="D813" i="7"/>
  <c r="H813" i="7"/>
  <c r="J813" i="7" s="1"/>
  <c r="I813" i="7"/>
  <c r="K813" i="7"/>
  <c r="L813" i="7"/>
  <c r="M813" i="7"/>
  <c r="N813" i="7"/>
  <c r="B814" i="7"/>
  <c r="C814" i="7"/>
  <c r="D814" i="7"/>
  <c r="H814" i="7"/>
  <c r="J814" i="7" s="1"/>
  <c r="I814" i="7"/>
  <c r="K814" i="7" s="1"/>
  <c r="M814" i="7"/>
  <c r="A814" i="7" s="1"/>
  <c r="N814" i="7"/>
  <c r="B815" i="7"/>
  <c r="C815" i="7"/>
  <c r="D815" i="7"/>
  <c r="H815" i="7"/>
  <c r="J815" i="7" s="1"/>
  <c r="I815" i="7"/>
  <c r="K815" i="7" s="1"/>
  <c r="M815" i="7"/>
  <c r="N815" i="7"/>
  <c r="B816" i="7"/>
  <c r="C816" i="7"/>
  <c r="D816" i="7"/>
  <c r="H816" i="7"/>
  <c r="J816" i="7" s="1"/>
  <c r="L816" i="7" s="1"/>
  <c r="I816" i="7"/>
  <c r="K816" i="7" s="1"/>
  <c r="M816" i="7"/>
  <c r="N816" i="7"/>
  <c r="B817" i="7"/>
  <c r="C817" i="7"/>
  <c r="D817" i="7"/>
  <c r="H817" i="7"/>
  <c r="J817" i="7" s="1"/>
  <c r="I817" i="7"/>
  <c r="K817" i="7" s="1"/>
  <c r="L817" i="7" s="1"/>
  <c r="M817" i="7"/>
  <c r="N817" i="7"/>
  <c r="B818" i="7"/>
  <c r="C818" i="7"/>
  <c r="D818" i="7"/>
  <c r="H818" i="7"/>
  <c r="J818" i="7" s="1"/>
  <c r="L818" i="7" s="1"/>
  <c r="I818" i="7"/>
  <c r="K818" i="7"/>
  <c r="M818" i="7"/>
  <c r="N818" i="7"/>
  <c r="B819" i="7"/>
  <c r="C819" i="7"/>
  <c r="D819" i="7"/>
  <c r="H819" i="7"/>
  <c r="J819" i="7" s="1"/>
  <c r="I819" i="7"/>
  <c r="K819" i="7" s="1"/>
  <c r="M819" i="7"/>
  <c r="N819" i="7"/>
  <c r="B820" i="7"/>
  <c r="C820" i="7"/>
  <c r="D820" i="7"/>
  <c r="H820" i="7"/>
  <c r="J820" i="7" s="1"/>
  <c r="I820" i="7"/>
  <c r="K820" i="7" s="1"/>
  <c r="M820" i="7"/>
  <c r="N820" i="7"/>
  <c r="B821" i="7"/>
  <c r="C821" i="7"/>
  <c r="D821" i="7"/>
  <c r="H821" i="7"/>
  <c r="J821" i="7" s="1"/>
  <c r="L821" i="7" s="1"/>
  <c r="I821" i="7"/>
  <c r="K821" i="7" s="1"/>
  <c r="M821" i="7"/>
  <c r="N821" i="7"/>
  <c r="A822" i="7"/>
  <c r="B822" i="7"/>
  <c r="C822" i="7"/>
  <c r="D822" i="7"/>
  <c r="H822" i="7"/>
  <c r="J822" i="7" s="1"/>
  <c r="I822" i="7"/>
  <c r="K822" i="7" s="1"/>
  <c r="L822" i="7" s="1"/>
  <c r="M822" i="7"/>
  <c r="N822" i="7"/>
  <c r="B823" i="7"/>
  <c r="C823" i="7"/>
  <c r="D823" i="7"/>
  <c r="H823" i="7"/>
  <c r="I823" i="7"/>
  <c r="K823" i="7" s="1"/>
  <c r="J823" i="7"/>
  <c r="M823" i="7"/>
  <c r="N823" i="7"/>
  <c r="A823" i="7" s="1"/>
  <c r="B824" i="7"/>
  <c r="C824" i="7"/>
  <c r="D824" i="7"/>
  <c r="H824" i="7"/>
  <c r="J824" i="7" s="1"/>
  <c r="I824" i="7"/>
  <c r="K824" i="7" s="1"/>
  <c r="M824" i="7"/>
  <c r="N824" i="7"/>
  <c r="B825" i="7"/>
  <c r="C825" i="7"/>
  <c r="D825" i="7"/>
  <c r="H825" i="7"/>
  <c r="I825" i="7"/>
  <c r="J825" i="7"/>
  <c r="K825" i="7"/>
  <c r="L825" i="7"/>
  <c r="M825" i="7"/>
  <c r="N825" i="7"/>
  <c r="B826" i="7"/>
  <c r="C826" i="7"/>
  <c r="D826" i="7"/>
  <c r="H826" i="7"/>
  <c r="I826" i="7"/>
  <c r="J826" i="7"/>
  <c r="K826" i="7"/>
  <c r="M826" i="7"/>
  <c r="N826" i="7"/>
  <c r="B827" i="7"/>
  <c r="C827" i="7"/>
  <c r="D827" i="7"/>
  <c r="H827" i="7"/>
  <c r="I827" i="7"/>
  <c r="K827" i="7" s="1"/>
  <c r="J827" i="7"/>
  <c r="L827" i="7" s="1"/>
  <c r="M827" i="7"/>
  <c r="A827" i="7" s="1"/>
  <c r="N827" i="7"/>
  <c r="B828" i="7"/>
  <c r="C828" i="7"/>
  <c r="D828" i="7"/>
  <c r="H828" i="7"/>
  <c r="J828" i="7" s="1"/>
  <c r="I828" i="7"/>
  <c r="K828" i="7" s="1"/>
  <c r="M828" i="7"/>
  <c r="A828" i="7" s="1"/>
  <c r="N828" i="7"/>
  <c r="B829" i="7"/>
  <c r="C829" i="7"/>
  <c r="D829" i="7"/>
  <c r="H829" i="7"/>
  <c r="J829" i="7" s="1"/>
  <c r="I829" i="7"/>
  <c r="K829" i="7"/>
  <c r="M829" i="7"/>
  <c r="N829" i="7"/>
  <c r="B830" i="7"/>
  <c r="C830" i="7"/>
  <c r="D830" i="7"/>
  <c r="H830" i="7"/>
  <c r="I830" i="7"/>
  <c r="J830" i="7"/>
  <c r="K830" i="7"/>
  <c r="L830" i="7" s="1"/>
  <c r="M830" i="7"/>
  <c r="A830" i="7" s="1"/>
  <c r="N830" i="7"/>
  <c r="B831" i="7"/>
  <c r="C831" i="7"/>
  <c r="D831" i="7"/>
  <c r="H831" i="7"/>
  <c r="J831" i="7" s="1"/>
  <c r="I831" i="7"/>
  <c r="K831" i="7" s="1"/>
  <c r="M831" i="7"/>
  <c r="A831" i="7" s="1"/>
  <c r="N831" i="7"/>
  <c r="B832" i="7"/>
  <c r="C832" i="7"/>
  <c r="D832" i="7"/>
  <c r="H832" i="7"/>
  <c r="J832" i="7" s="1"/>
  <c r="L832" i="7" s="1"/>
  <c r="I832" i="7"/>
  <c r="K832" i="7" s="1"/>
  <c r="M832" i="7"/>
  <c r="N832" i="7"/>
  <c r="B833" i="7"/>
  <c r="C833" i="7"/>
  <c r="D833" i="7"/>
  <c r="H833" i="7"/>
  <c r="J833" i="7" s="1"/>
  <c r="L833" i="7" s="1"/>
  <c r="I833" i="7"/>
  <c r="K833" i="7" s="1"/>
  <c r="M833" i="7"/>
  <c r="N833" i="7"/>
  <c r="B834" i="7"/>
  <c r="C834" i="7"/>
  <c r="D834" i="7"/>
  <c r="H834" i="7"/>
  <c r="J834" i="7" s="1"/>
  <c r="I834" i="7"/>
  <c r="K834" i="7" s="1"/>
  <c r="L834" i="7" s="1"/>
  <c r="M834" i="7"/>
  <c r="N834" i="7"/>
  <c r="B835" i="7"/>
  <c r="C835" i="7"/>
  <c r="D835" i="7"/>
  <c r="H835" i="7"/>
  <c r="J835" i="7" s="1"/>
  <c r="L835" i="7" s="1"/>
  <c r="I835" i="7"/>
  <c r="K835" i="7"/>
  <c r="M835" i="7"/>
  <c r="N835" i="7"/>
  <c r="B836" i="7"/>
  <c r="C836" i="7"/>
  <c r="D836" i="7"/>
  <c r="H836" i="7"/>
  <c r="J836" i="7" s="1"/>
  <c r="I836" i="7"/>
  <c r="K836" i="7"/>
  <c r="M836" i="7"/>
  <c r="N836" i="7"/>
  <c r="B837" i="7"/>
  <c r="C837" i="7"/>
  <c r="D837" i="7"/>
  <c r="H837" i="7"/>
  <c r="J837" i="7" s="1"/>
  <c r="I837" i="7"/>
  <c r="K837" i="7"/>
  <c r="M837" i="7"/>
  <c r="N837" i="7"/>
  <c r="A837" i="7" s="1"/>
  <c r="A838" i="7"/>
  <c r="B838" i="7"/>
  <c r="C838" i="7"/>
  <c r="D838" i="7"/>
  <c r="H838" i="7"/>
  <c r="J838" i="7" s="1"/>
  <c r="I838" i="7"/>
  <c r="K838" i="7" s="1"/>
  <c r="M838" i="7"/>
  <c r="N838" i="7"/>
  <c r="B839" i="7"/>
  <c r="C839" i="7"/>
  <c r="D839" i="7"/>
  <c r="H839" i="7"/>
  <c r="I839" i="7"/>
  <c r="J839" i="7"/>
  <c r="K839" i="7"/>
  <c r="L839" i="7" s="1"/>
  <c r="M839" i="7"/>
  <c r="A839" i="7" s="1"/>
  <c r="N839" i="7"/>
  <c r="B840" i="7"/>
  <c r="C840" i="7"/>
  <c r="D840" i="7"/>
  <c r="H840" i="7"/>
  <c r="I840" i="7"/>
  <c r="K840" i="7" s="1"/>
  <c r="J840" i="7"/>
  <c r="M840" i="7"/>
  <c r="N840" i="7"/>
  <c r="B841" i="7"/>
  <c r="C841" i="7"/>
  <c r="D841" i="7"/>
  <c r="H841" i="7"/>
  <c r="I841" i="7"/>
  <c r="K841" i="7" s="1"/>
  <c r="J841" i="7"/>
  <c r="M841" i="7"/>
  <c r="A841" i="7" s="1"/>
  <c r="N841" i="7"/>
  <c r="B842" i="7"/>
  <c r="C842" i="7"/>
  <c r="D842" i="7"/>
  <c r="H842" i="7"/>
  <c r="I842" i="7"/>
  <c r="J842" i="7"/>
  <c r="K842" i="7"/>
  <c r="M842" i="7"/>
  <c r="N842" i="7"/>
  <c r="B843" i="7"/>
  <c r="C843" i="7"/>
  <c r="D843" i="7"/>
  <c r="H843" i="7"/>
  <c r="J843" i="7" s="1"/>
  <c r="I843" i="7"/>
  <c r="K843" i="7"/>
  <c r="M843" i="7"/>
  <c r="N843" i="7"/>
  <c r="B844" i="7"/>
  <c r="C844" i="7"/>
  <c r="D844" i="7"/>
  <c r="H844" i="7"/>
  <c r="J844" i="7" s="1"/>
  <c r="I844" i="7"/>
  <c r="K844" i="7" s="1"/>
  <c r="M844" i="7"/>
  <c r="N844" i="7"/>
  <c r="B845" i="7"/>
  <c r="C845" i="7"/>
  <c r="D845" i="7"/>
  <c r="H845" i="7"/>
  <c r="J845" i="7" s="1"/>
  <c r="L845" i="7" s="1"/>
  <c r="I845" i="7"/>
  <c r="K845" i="7"/>
  <c r="M845" i="7"/>
  <c r="N845" i="7"/>
  <c r="A846" i="7"/>
  <c r="B846" i="7"/>
  <c r="C846" i="7"/>
  <c r="D846" i="7"/>
  <c r="H846" i="7"/>
  <c r="J846" i="7" s="1"/>
  <c r="L846" i="7" s="1"/>
  <c r="I846" i="7"/>
  <c r="K846" i="7" s="1"/>
  <c r="M846" i="7"/>
  <c r="N846" i="7"/>
  <c r="B847" i="7"/>
  <c r="C847" i="7"/>
  <c r="D847" i="7"/>
  <c r="H847" i="7"/>
  <c r="I847" i="7"/>
  <c r="K847" i="7" s="1"/>
  <c r="J847" i="7"/>
  <c r="L847" i="7"/>
  <c r="M847" i="7"/>
  <c r="N847" i="7"/>
  <c r="B848" i="7"/>
  <c r="C848" i="7"/>
  <c r="D848" i="7"/>
  <c r="H848" i="7"/>
  <c r="I848" i="7"/>
  <c r="K848" i="7" s="1"/>
  <c r="J848" i="7"/>
  <c r="L848" i="7"/>
  <c r="M848" i="7"/>
  <c r="N848" i="7"/>
  <c r="B849" i="7"/>
  <c r="C849" i="7"/>
  <c r="D849" i="7"/>
  <c r="H849" i="7"/>
  <c r="J849" i="7" s="1"/>
  <c r="I849" i="7"/>
  <c r="K849" i="7"/>
  <c r="M849" i="7"/>
  <c r="N849" i="7"/>
  <c r="B850" i="7"/>
  <c r="C850" i="7"/>
  <c r="D850" i="7"/>
  <c r="H850" i="7"/>
  <c r="I850" i="7"/>
  <c r="J850" i="7"/>
  <c r="K850" i="7"/>
  <c r="M850" i="7"/>
  <c r="A850" i="7" s="1"/>
  <c r="N850" i="7"/>
  <c r="B851" i="7"/>
  <c r="C851" i="7"/>
  <c r="D851" i="7"/>
  <c r="H851" i="7"/>
  <c r="J851" i="7" s="1"/>
  <c r="I851" i="7"/>
  <c r="K851" i="7"/>
  <c r="M851" i="7"/>
  <c r="N851" i="7"/>
  <c r="B852" i="7"/>
  <c r="C852" i="7"/>
  <c r="D852" i="7"/>
  <c r="H852" i="7"/>
  <c r="I852" i="7"/>
  <c r="J852" i="7"/>
  <c r="K852" i="7"/>
  <c r="L852" i="7" s="1"/>
  <c r="M852" i="7"/>
  <c r="N852" i="7"/>
  <c r="B853" i="7"/>
  <c r="C853" i="7"/>
  <c r="D853" i="7"/>
  <c r="H853" i="7"/>
  <c r="J853" i="7" s="1"/>
  <c r="I853" i="7"/>
  <c r="K853" i="7" s="1"/>
  <c r="L853" i="7" s="1"/>
  <c r="M853" i="7"/>
  <c r="N853" i="7"/>
  <c r="B854" i="7"/>
  <c r="C854" i="7"/>
  <c r="D854" i="7"/>
  <c r="H854" i="7"/>
  <c r="J854" i="7" s="1"/>
  <c r="I854" i="7"/>
  <c r="K854" i="7" s="1"/>
  <c r="M854" i="7"/>
  <c r="A854" i="7" s="1"/>
  <c r="N854" i="7"/>
  <c r="B855" i="7"/>
  <c r="C855" i="7"/>
  <c r="D855" i="7"/>
  <c r="H855" i="7"/>
  <c r="J855" i="7" s="1"/>
  <c r="I855" i="7"/>
  <c r="K855" i="7" s="1"/>
  <c r="M855" i="7"/>
  <c r="N855" i="7"/>
  <c r="A855" i="7" s="1"/>
  <c r="B856" i="7"/>
  <c r="C856" i="7"/>
  <c r="D856" i="7"/>
  <c r="H856" i="7"/>
  <c r="I856" i="7"/>
  <c r="K856" i="7" s="1"/>
  <c r="L856" i="7" s="1"/>
  <c r="J856" i="7"/>
  <c r="M856" i="7"/>
  <c r="A856" i="7" s="1"/>
  <c r="N856" i="7"/>
  <c r="B857" i="7"/>
  <c r="C857" i="7"/>
  <c r="D857" i="7"/>
  <c r="H857" i="7"/>
  <c r="J857" i="7" s="1"/>
  <c r="I857" i="7"/>
  <c r="K857" i="7" s="1"/>
  <c r="M857" i="7"/>
  <c r="N857" i="7"/>
  <c r="B858" i="7"/>
  <c r="C858" i="7"/>
  <c r="D858" i="7"/>
  <c r="H858" i="7"/>
  <c r="I858" i="7"/>
  <c r="K858" i="7" s="1"/>
  <c r="J858" i="7"/>
  <c r="M858" i="7"/>
  <c r="N858" i="7"/>
  <c r="B859" i="7"/>
  <c r="C859" i="7"/>
  <c r="D859" i="7"/>
  <c r="H859" i="7"/>
  <c r="J859" i="7" s="1"/>
  <c r="L859" i="7" s="1"/>
  <c r="I859" i="7"/>
  <c r="K859" i="7" s="1"/>
  <c r="M859" i="7"/>
  <c r="N859" i="7"/>
  <c r="B860" i="7"/>
  <c r="C860" i="7"/>
  <c r="D860" i="7"/>
  <c r="H860" i="7"/>
  <c r="J860" i="7" s="1"/>
  <c r="I860" i="7"/>
  <c r="K860" i="7" s="1"/>
  <c r="M860" i="7"/>
  <c r="N860" i="7"/>
  <c r="A861" i="7"/>
  <c r="B861" i="7"/>
  <c r="C861" i="7"/>
  <c r="D861" i="7"/>
  <c r="H861" i="7"/>
  <c r="J861" i="7" s="1"/>
  <c r="I861" i="7"/>
  <c r="K861" i="7" s="1"/>
  <c r="M861" i="7"/>
  <c r="N861" i="7"/>
  <c r="B862" i="7"/>
  <c r="C862" i="7"/>
  <c r="D862" i="7"/>
  <c r="H862" i="7"/>
  <c r="J862" i="7" s="1"/>
  <c r="L862" i="7" s="1"/>
  <c r="I862" i="7"/>
  <c r="K862" i="7" s="1"/>
  <c r="M862" i="7"/>
  <c r="A862" i="7" s="1"/>
  <c r="N862" i="7"/>
  <c r="B863" i="7"/>
  <c r="C863" i="7"/>
  <c r="D863" i="7"/>
  <c r="H863" i="7"/>
  <c r="J863" i="7" s="1"/>
  <c r="L863" i="7" s="1"/>
  <c r="I863" i="7"/>
  <c r="K863" i="7"/>
  <c r="M863" i="7"/>
  <c r="A863" i="7" s="1"/>
  <c r="N863" i="7"/>
  <c r="B864" i="7"/>
  <c r="C864" i="7"/>
  <c r="D864" i="7"/>
  <c r="H864" i="7"/>
  <c r="I864" i="7"/>
  <c r="K864" i="7" s="1"/>
  <c r="J864" i="7"/>
  <c r="M864" i="7"/>
  <c r="N864" i="7"/>
  <c r="A864" i="7" s="1"/>
  <c r="B865" i="7"/>
  <c r="C865" i="7"/>
  <c r="D865" i="7"/>
  <c r="H865" i="7"/>
  <c r="J865" i="7" s="1"/>
  <c r="I865" i="7"/>
  <c r="K865" i="7" s="1"/>
  <c r="M865" i="7"/>
  <c r="N865" i="7"/>
  <c r="B866" i="7"/>
  <c r="C866" i="7"/>
  <c r="D866" i="7"/>
  <c r="H866" i="7"/>
  <c r="J866" i="7" s="1"/>
  <c r="I866" i="7"/>
  <c r="K866" i="7" s="1"/>
  <c r="M866" i="7"/>
  <c r="A866" i="7" s="1"/>
  <c r="N866" i="7"/>
  <c r="B867" i="7"/>
  <c r="C867" i="7"/>
  <c r="D867" i="7"/>
  <c r="H867" i="7"/>
  <c r="J867" i="7" s="1"/>
  <c r="I867" i="7"/>
  <c r="K867" i="7" s="1"/>
  <c r="M867" i="7"/>
  <c r="N867" i="7"/>
  <c r="B868" i="7"/>
  <c r="C868" i="7"/>
  <c r="D868" i="7"/>
  <c r="H868" i="7"/>
  <c r="J868" i="7" s="1"/>
  <c r="I868" i="7"/>
  <c r="K868" i="7" s="1"/>
  <c r="M868" i="7"/>
  <c r="N868" i="7"/>
  <c r="B869" i="7"/>
  <c r="C869" i="7"/>
  <c r="D869" i="7"/>
  <c r="H869" i="7"/>
  <c r="J869" i="7" s="1"/>
  <c r="I869" i="7"/>
  <c r="K869" i="7" s="1"/>
  <c r="M869" i="7"/>
  <c r="N869" i="7"/>
  <c r="B870" i="7"/>
  <c r="C870" i="7"/>
  <c r="D870" i="7"/>
  <c r="H870" i="7"/>
  <c r="J870" i="7" s="1"/>
  <c r="L870" i="7" s="1"/>
  <c r="I870" i="7"/>
  <c r="K870" i="7"/>
  <c r="M870" i="7"/>
  <c r="N870" i="7"/>
  <c r="A870" i="7" s="1"/>
  <c r="B871" i="7"/>
  <c r="C871" i="7"/>
  <c r="D871" i="7"/>
  <c r="H871" i="7"/>
  <c r="J871" i="7" s="1"/>
  <c r="I871" i="7"/>
  <c r="K871" i="7" s="1"/>
  <c r="M871" i="7"/>
  <c r="N871" i="7"/>
  <c r="A871" i="7" s="1"/>
  <c r="B872" i="7"/>
  <c r="C872" i="7"/>
  <c r="D872" i="7"/>
  <c r="H872" i="7"/>
  <c r="I872" i="7"/>
  <c r="K872" i="7" s="1"/>
  <c r="L872" i="7" s="1"/>
  <c r="J872" i="7"/>
  <c r="M872" i="7"/>
  <c r="N872" i="7"/>
  <c r="B873" i="7"/>
  <c r="C873" i="7"/>
  <c r="D873" i="7"/>
  <c r="H873" i="7"/>
  <c r="I873" i="7"/>
  <c r="K873" i="7" s="1"/>
  <c r="J873" i="7"/>
  <c r="M873" i="7"/>
  <c r="N873" i="7"/>
  <c r="A874" i="7"/>
  <c r="B874" i="7"/>
  <c r="C874" i="7"/>
  <c r="D874" i="7"/>
  <c r="H874" i="7"/>
  <c r="J874" i="7" s="1"/>
  <c r="I874" i="7"/>
  <c r="K874" i="7" s="1"/>
  <c r="M874" i="7"/>
  <c r="N874" i="7"/>
  <c r="B875" i="7"/>
  <c r="C875" i="7"/>
  <c r="D875" i="7"/>
  <c r="H875" i="7"/>
  <c r="I875" i="7"/>
  <c r="K875" i="7" s="1"/>
  <c r="J875" i="7"/>
  <c r="M875" i="7"/>
  <c r="N875" i="7"/>
  <c r="B876" i="7"/>
  <c r="C876" i="7"/>
  <c r="D876" i="7"/>
  <c r="H876" i="7"/>
  <c r="I876" i="7"/>
  <c r="J876" i="7"/>
  <c r="K876" i="7"/>
  <c r="M876" i="7"/>
  <c r="A876" i="7" s="1"/>
  <c r="N876" i="7"/>
  <c r="B877" i="7"/>
  <c r="C877" i="7"/>
  <c r="D877" i="7"/>
  <c r="H877" i="7"/>
  <c r="J877" i="7" s="1"/>
  <c r="I877" i="7"/>
  <c r="K877" i="7"/>
  <c r="L877" i="7"/>
  <c r="M877" i="7"/>
  <c r="N877" i="7"/>
  <c r="B878" i="7"/>
  <c r="C878" i="7"/>
  <c r="D878" i="7"/>
  <c r="H878" i="7"/>
  <c r="J878" i="7" s="1"/>
  <c r="I878" i="7"/>
  <c r="K878" i="7"/>
  <c r="L878" i="7" s="1"/>
  <c r="M878" i="7"/>
  <c r="N878" i="7"/>
  <c r="B879" i="7"/>
  <c r="C879" i="7"/>
  <c r="D879" i="7"/>
  <c r="H879" i="7"/>
  <c r="J879" i="7" s="1"/>
  <c r="I879" i="7"/>
  <c r="K879" i="7" s="1"/>
  <c r="M879" i="7"/>
  <c r="A879" i="7" s="1"/>
  <c r="N879" i="7"/>
  <c r="B880" i="7"/>
  <c r="C880" i="7"/>
  <c r="D880" i="7"/>
  <c r="H880" i="7"/>
  <c r="J880" i="7" s="1"/>
  <c r="L880" i="7" s="1"/>
  <c r="I880" i="7"/>
  <c r="K880" i="7" s="1"/>
  <c r="M880" i="7"/>
  <c r="N880" i="7"/>
  <c r="B881" i="7"/>
  <c r="C881" i="7"/>
  <c r="D881" i="7"/>
  <c r="H881" i="7"/>
  <c r="J881" i="7" s="1"/>
  <c r="I881" i="7"/>
  <c r="K881" i="7" s="1"/>
  <c r="M881" i="7"/>
  <c r="N881" i="7"/>
  <c r="B882" i="7"/>
  <c r="C882" i="7"/>
  <c r="D882" i="7"/>
  <c r="H882" i="7"/>
  <c r="J882" i="7" s="1"/>
  <c r="I882" i="7"/>
  <c r="K882" i="7"/>
  <c r="L882" i="7" s="1"/>
  <c r="M882" i="7"/>
  <c r="N882" i="7"/>
  <c r="B883" i="7"/>
  <c r="C883" i="7"/>
  <c r="D883" i="7"/>
  <c r="H883" i="7"/>
  <c r="J883" i="7" s="1"/>
  <c r="I883" i="7"/>
  <c r="K883" i="7" s="1"/>
  <c r="M883" i="7"/>
  <c r="N883" i="7"/>
  <c r="A883" i="7" s="1"/>
  <c r="B884" i="7"/>
  <c r="C884" i="7"/>
  <c r="D884" i="7"/>
  <c r="H884" i="7"/>
  <c r="J884" i="7" s="1"/>
  <c r="I884" i="7"/>
  <c r="K884" i="7" s="1"/>
  <c r="M884" i="7"/>
  <c r="A884" i="7" s="1"/>
  <c r="N884" i="7"/>
  <c r="B885" i="7"/>
  <c r="C885" i="7"/>
  <c r="D885" i="7"/>
  <c r="H885" i="7"/>
  <c r="J885" i="7" s="1"/>
  <c r="I885" i="7"/>
  <c r="K885" i="7" s="1"/>
  <c r="M885" i="7"/>
  <c r="N885" i="7"/>
  <c r="B886" i="7"/>
  <c r="C886" i="7"/>
  <c r="D886" i="7"/>
  <c r="H886" i="7"/>
  <c r="J886" i="7" s="1"/>
  <c r="I886" i="7"/>
  <c r="K886" i="7" s="1"/>
  <c r="M886" i="7"/>
  <c r="N886" i="7"/>
  <c r="B887" i="7"/>
  <c r="C887" i="7"/>
  <c r="D887" i="7"/>
  <c r="H887" i="7"/>
  <c r="J887" i="7" s="1"/>
  <c r="L887" i="7" s="1"/>
  <c r="I887" i="7"/>
  <c r="K887" i="7" s="1"/>
  <c r="M887" i="7"/>
  <c r="A887" i="7" s="1"/>
  <c r="N887" i="7"/>
  <c r="B888" i="7"/>
  <c r="C888" i="7"/>
  <c r="D888" i="7"/>
  <c r="H888" i="7"/>
  <c r="I888" i="7"/>
  <c r="K888" i="7" s="1"/>
  <c r="J888" i="7"/>
  <c r="L888" i="7" s="1"/>
  <c r="M888" i="7"/>
  <c r="N888" i="7"/>
  <c r="A888" i="7" s="1"/>
  <c r="B889" i="7"/>
  <c r="C889" i="7"/>
  <c r="D889" i="7"/>
  <c r="H889" i="7"/>
  <c r="J889" i="7" s="1"/>
  <c r="I889" i="7"/>
  <c r="K889" i="7" s="1"/>
  <c r="M889" i="7"/>
  <c r="N889" i="7"/>
  <c r="B890" i="7"/>
  <c r="C890" i="7"/>
  <c r="D890" i="7"/>
  <c r="H890" i="7"/>
  <c r="J890" i="7" s="1"/>
  <c r="L890" i="7" s="1"/>
  <c r="I890" i="7"/>
  <c r="K890" i="7"/>
  <c r="M890" i="7"/>
  <c r="N890" i="7"/>
  <c r="B891" i="7"/>
  <c r="C891" i="7"/>
  <c r="D891" i="7"/>
  <c r="H891" i="7"/>
  <c r="I891" i="7"/>
  <c r="J891" i="7"/>
  <c r="K891" i="7"/>
  <c r="M891" i="7"/>
  <c r="N891" i="7"/>
  <c r="B892" i="7"/>
  <c r="C892" i="7"/>
  <c r="D892" i="7"/>
  <c r="H892" i="7"/>
  <c r="J892" i="7" s="1"/>
  <c r="I892" i="7"/>
  <c r="K892" i="7" s="1"/>
  <c r="M892" i="7"/>
  <c r="A892" i="7" s="1"/>
  <c r="N892" i="7"/>
  <c r="B893" i="7"/>
  <c r="C893" i="7"/>
  <c r="D893" i="7"/>
  <c r="H893" i="7"/>
  <c r="J893" i="7" s="1"/>
  <c r="I893" i="7"/>
  <c r="K893" i="7" s="1"/>
  <c r="M893" i="7"/>
  <c r="N893" i="7"/>
  <c r="B894" i="7"/>
  <c r="C894" i="7"/>
  <c r="D894" i="7"/>
  <c r="H894" i="7"/>
  <c r="J894" i="7" s="1"/>
  <c r="I894" i="7"/>
  <c r="K894" i="7" s="1"/>
  <c r="M894" i="7"/>
  <c r="N894" i="7"/>
  <c r="B895" i="7"/>
  <c r="C895" i="7"/>
  <c r="D895" i="7"/>
  <c r="H895" i="7"/>
  <c r="J895" i="7" s="1"/>
  <c r="L895" i="7" s="1"/>
  <c r="I895" i="7"/>
  <c r="K895" i="7" s="1"/>
  <c r="M895" i="7"/>
  <c r="A895" i="7" s="1"/>
  <c r="N895" i="7"/>
  <c r="B896" i="7"/>
  <c r="C896" i="7"/>
  <c r="D896" i="7"/>
  <c r="H896" i="7"/>
  <c r="J896" i="7" s="1"/>
  <c r="I896" i="7"/>
  <c r="K896" i="7" s="1"/>
  <c r="M896" i="7"/>
  <c r="N896" i="7"/>
  <c r="A896" i="7" s="1"/>
  <c r="B897" i="7"/>
  <c r="C897" i="7"/>
  <c r="D897" i="7"/>
  <c r="H897" i="7"/>
  <c r="J897" i="7" s="1"/>
  <c r="L897" i="7" s="1"/>
  <c r="I897" i="7"/>
  <c r="K897" i="7" s="1"/>
  <c r="M897" i="7"/>
  <c r="N897" i="7"/>
  <c r="B898" i="7"/>
  <c r="C898" i="7"/>
  <c r="D898" i="7"/>
  <c r="H898" i="7"/>
  <c r="J898" i="7" s="1"/>
  <c r="L898" i="7" s="1"/>
  <c r="I898" i="7"/>
  <c r="K898" i="7" s="1"/>
  <c r="M898" i="7"/>
  <c r="N898" i="7"/>
  <c r="B899" i="7"/>
  <c r="C899" i="7"/>
  <c r="D899" i="7"/>
  <c r="H899" i="7"/>
  <c r="J899" i="7" s="1"/>
  <c r="I899" i="7"/>
  <c r="K899" i="7" s="1"/>
  <c r="M899" i="7"/>
  <c r="N899" i="7"/>
  <c r="A900" i="7"/>
  <c r="B900" i="7"/>
  <c r="C900" i="7"/>
  <c r="D900" i="7"/>
  <c r="H900" i="7"/>
  <c r="J900" i="7" s="1"/>
  <c r="I900" i="7"/>
  <c r="K900" i="7" s="1"/>
  <c r="M900" i="7"/>
  <c r="N900" i="7"/>
  <c r="B901" i="7"/>
  <c r="C901" i="7"/>
  <c r="D901" i="7"/>
  <c r="H901" i="7"/>
  <c r="J901" i="7" s="1"/>
  <c r="L901" i="7" s="1"/>
  <c r="I901" i="7"/>
  <c r="K901" i="7" s="1"/>
  <c r="M901" i="7"/>
  <c r="N901" i="7"/>
  <c r="B902" i="7"/>
  <c r="C902" i="7"/>
  <c r="D902" i="7"/>
  <c r="H902" i="7"/>
  <c r="J902" i="7" s="1"/>
  <c r="L902" i="7" s="1"/>
  <c r="I902" i="7"/>
  <c r="K902" i="7"/>
  <c r="M902" i="7"/>
  <c r="N902" i="7"/>
  <c r="A902" i="7" s="1"/>
  <c r="A903" i="7"/>
  <c r="B903" i="7"/>
  <c r="C903" i="7"/>
  <c r="D903" i="7"/>
  <c r="H903" i="7"/>
  <c r="J903" i="7" s="1"/>
  <c r="I903" i="7"/>
  <c r="K903" i="7" s="1"/>
  <c r="M903" i="7"/>
  <c r="N903" i="7"/>
  <c r="B904" i="7"/>
  <c r="C904" i="7"/>
  <c r="D904" i="7"/>
  <c r="H904" i="7"/>
  <c r="I904" i="7"/>
  <c r="K904" i="7" s="1"/>
  <c r="L904" i="7" s="1"/>
  <c r="J904" i="7"/>
  <c r="M904" i="7"/>
  <c r="N904" i="7"/>
  <c r="A904" i="7" s="1"/>
  <c r="B905" i="7"/>
  <c r="C905" i="7"/>
  <c r="D905" i="7"/>
  <c r="H905" i="7"/>
  <c r="I905" i="7"/>
  <c r="K905" i="7" s="1"/>
  <c r="J905" i="7"/>
  <c r="L905" i="7"/>
  <c r="M905" i="7"/>
  <c r="A905" i="7" s="1"/>
  <c r="N905" i="7"/>
  <c r="B906" i="7"/>
  <c r="C906" i="7"/>
  <c r="D906" i="7"/>
  <c r="H906" i="7"/>
  <c r="J906" i="7" s="1"/>
  <c r="I906" i="7"/>
  <c r="K906" i="7" s="1"/>
  <c r="M906" i="7"/>
  <c r="A906" i="7" s="1"/>
  <c r="N906" i="7"/>
  <c r="B907" i="7"/>
  <c r="C907" i="7"/>
  <c r="D907" i="7"/>
  <c r="H907" i="7"/>
  <c r="I907" i="7"/>
  <c r="J907" i="7"/>
  <c r="K907" i="7"/>
  <c r="L907" i="7" s="1"/>
  <c r="M907" i="7"/>
  <c r="N907" i="7"/>
  <c r="B908" i="7"/>
  <c r="C908" i="7"/>
  <c r="D908" i="7"/>
  <c r="H908" i="7"/>
  <c r="J908" i="7" s="1"/>
  <c r="I908" i="7"/>
  <c r="K908" i="7" s="1"/>
  <c r="M908" i="7"/>
  <c r="A908" i="7" s="1"/>
  <c r="N908" i="7"/>
  <c r="B909" i="7"/>
  <c r="C909" i="7"/>
  <c r="D909" i="7"/>
  <c r="H909" i="7"/>
  <c r="J909" i="7" s="1"/>
  <c r="I909" i="7"/>
  <c r="K909" i="7" s="1"/>
  <c r="L909" i="7" s="1"/>
  <c r="M909" i="7"/>
  <c r="N909" i="7"/>
  <c r="B910" i="7"/>
  <c r="C910" i="7"/>
  <c r="D910" i="7"/>
  <c r="H910" i="7"/>
  <c r="J910" i="7" s="1"/>
  <c r="I910" i="7"/>
  <c r="K910" i="7" s="1"/>
  <c r="M910" i="7"/>
  <c r="N910" i="7"/>
  <c r="B911" i="7"/>
  <c r="C911" i="7"/>
  <c r="D911" i="7"/>
  <c r="H911" i="7"/>
  <c r="J911" i="7" s="1"/>
  <c r="I911" i="7"/>
  <c r="K911" i="7" s="1"/>
  <c r="M911" i="7"/>
  <c r="A911" i="7" s="1"/>
  <c r="N911" i="7"/>
  <c r="B912" i="7"/>
  <c r="C912" i="7"/>
  <c r="D912" i="7"/>
  <c r="H912" i="7"/>
  <c r="I912" i="7"/>
  <c r="K912" i="7" s="1"/>
  <c r="J912" i="7"/>
  <c r="L912" i="7"/>
  <c r="M912" i="7"/>
  <c r="N912" i="7"/>
  <c r="B913" i="7"/>
  <c r="C913" i="7"/>
  <c r="D913" i="7"/>
  <c r="H913" i="7"/>
  <c r="I913" i="7"/>
  <c r="K913" i="7" s="1"/>
  <c r="J913" i="7"/>
  <c r="L913" i="7" s="1"/>
  <c r="M913" i="7"/>
  <c r="N913" i="7"/>
  <c r="B914" i="7"/>
  <c r="C914" i="7"/>
  <c r="D914" i="7"/>
  <c r="H914" i="7"/>
  <c r="J914" i="7" s="1"/>
  <c r="I914" i="7"/>
  <c r="K914" i="7" s="1"/>
  <c r="M914" i="7"/>
  <c r="N914" i="7"/>
  <c r="B915" i="7"/>
  <c r="C915" i="7"/>
  <c r="D915" i="7"/>
  <c r="H915" i="7"/>
  <c r="J915" i="7" s="1"/>
  <c r="L915" i="7" s="1"/>
  <c r="I915" i="7"/>
  <c r="K915" i="7"/>
  <c r="M915" i="7"/>
  <c r="A915" i="7" s="1"/>
  <c r="N915" i="7"/>
  <c r="B916" i="7"/>
  <c r="C916" i="7"/>
  <c r="D916" i="7"/>
  <c r="H916" i="7"/>
  <c r="J916" i="7" s="1"/>
  <c r="L916" i="7" s="1"/>
  <c r="I916" i="7"/>
  <c r="K916" i="7"/>
  <c r="M916" i="7"/>
  <c r="A916" i="7" s="1"/>
  <c r="N916" i="7"/>
  <c r="B917" i="7"/>
  <c r="C917" i="7"/>
  <c r="D917" i="7"/>
  <c r="H917" i="7"/>
  <c r="J917" i="7" s="1"/>
  <c r="L917" i="7" s="1"/>
  <c r="I917" i="7"/>
  <c r="K917" i="7" s="1"/>
  <c r="M917" i="7"/>
  <c r="N917" i="7"/>
  <c r="A917" i="7" s="1"/>
  <c r="B918" i="7"/>
  <c r="C918" i="7"/>
  <c r="D918" i="7"/>
  <c r="H918" i="7"/>
  <c r="J918" i="7" s="1"/>
  <c r="L918" i="7" s="1"/>
  <c r="I918" i="7"/>
  <c r="K918" i="7"/>
  <c r="M918" i="7"/>
  <c r="N918" i="7"/>
  <c r="B919" i="7"/>
  <c r="C919" i="7"/>
  <c r="D919" i="7"/>
  <c r="H919" i="7"/>
  <c r="J919" i="7" s="1"/>
  <c r="I919" i="7"/>
  <c r="K919" i="7"/>
  <c r="M919" i="7"/>
  <c r="N919" i="7"/>
  <c r="A919" i="7" s="1"/>
  <c r="B920" i="7"/>
  <c r="C920" i="7"/>
  <c r="D920" i="7"/>
  <c r="H920" i="7"/>
  <c r="I920" i="7"/>
  <c r="K920" i="7" s="1"/>
  <c r="J920" i="7"/>
  <c r="M920" i="7"/>
  <c r="N920" i="7"/>
  <c r="B921" i="7"/>
  <c r="C921" i="7"/>
  <c r="D921" i="7"/>
  <c r="H921" i="7"/>
  <c r="J921" i="7" s="1"/>
  <c r="L921" i="7" s="1"/>
  <c r="I921" i="7"/>
  <c r="K921" i="7" s="1"/>
  <c r="M921" i="7"/>
  <c r="N921" i="7"/>
  <c r="B922" i="7"/>
  <c r="C922" i="7"/>
  <c r="D922" i="7"/>
  <c r="H922" i="7"/>
  <c r="I922" i="7"/>
  <c r="J922" i="7"/>
  <c r="K922" i="7"/>
  <c r="L922" i="7"/>
  <c r="M922" i="7"/>
  <c r="N922" i="7"/>
  <c r="B923" i="7"/>
  <c r="C923" i="7"/>
  <c r="D923" i="7"/>
  <c r="H923" i="7"/>
  <c r="J923" i="7" s="1"/>
  <c r="I923" i="7"/>
  <c r="K923" i="7"/>
  <c r="M923" i="7"/>
  <c r="A923" i="7" s="1"/>
  <c r="N923" i="7"/>
  <c r="B924" i="7"/>
  <c r="C924" i="7"/>
  <c r="D924" i="7"/>
  <c r="H924" i="7"/>
  <c r="I924" i="7"/>
  <c r="K924" i="7" s="1"/>
  <c r="J924" i="7"/>
  <c r="M924" i="7"/>
  <c r="N924" i="7"/>
  <c r="B925" i="7"/>
  <c r="C925" i="7"/>
  <c r="D925" i="7"/>
  <c r="H925" i="7"/>
  <c r="J925" i="7" s="1"/>
  <c r="I925" i="7"/>
  <c r="K925" i="7" s="1"/>
  <c r="M925" i="7"/>
  <c r="N925" i="7"/>
  <c r="B926" i="7"/>
  <c r="C926" i="7"/>
  <c r="D926" i="7"/>
  <c r="H926" i="7"/>
  <c r="J926" i="7" s="1"/>
  <c r="I926" i="7"/>
  <c r="K926" i="7"/>
  <c r="M926" i="7"/>
  <c r="N926" i="7"/>
  <c r="B927" i="7"/>
  <c r="C927" i="7"/>
  <c r="D927" i="7"/>
  <c r="H927" i="7"/>
  <c r="I927" i="7"/>
  <c r="J927" i="7"/>
  <c r="K927" i="7"/>
  <c r="M927" i="7"/>
  <c r="A927" i="7" s="1"/>
  <c r="N927" i="7"/>
  <c r="B928" i="7"/>
  <c r="C928" i="7"/>
  <c r="D928" i="7"/>
  <c r="H928" i="7"/>
  <c r="I928" i="7"/>
  <c r="K928" i="7" s="1"/>
  <c r="J928" i="7"/>
  <c r="L928" i="7" s="1"/>
  <c r="M928" i="7"/>
  <c r="N928" i="7"/>
  <c r="B929" i="7"/>
  <c r="C929" i="7"/>
  <c r="D929" i="7"/>
  <c r="H929" i="7"/>
  <c r="J929" i="7" s="1"/>
  <c r="I929" i="7"/>
  <c r="K929" i="7" s="1"/>
  <c r="M929" i="7"/>
  <c r="N929" i="7"/>
  <c r="B930" i="7"/>
  <c r="C930" i="7"/>
  <c r="D930" i="7"/>
  <c r="H930" i="7"/>
  <c r="I930" i="7"/>
  <c r="J930" i="7"/>
  <c r="K930" i="7"/>
  <c r="L930" i="7" s="1"/>
  <c r="M930" i="7"/>
  <c r="N930" i="7"/>
  <c r="B931" i="7"/>
  <c r="C931" i="7"/>
  <c r="D931" i="7"/>
  <c r="H931" i="7"/>
  <c r="J931" i="7" s="1"/>
  <c r="I931" i="7"/>
  <c r="K931" i="7" s="1"/>
  <c r="M931" i="7"/>
  <c r="N931" i="7"/>
  <c r="B932" i="7"/>
  <c r="C932" i="7"/>
  <c r="D932" i="7"/>
  <c r="H932" i="7"/>
  <c r="J932" i="7" s="1"/>
  <c r="I932" i="7"/>
  <c r="K932" i="7" s="1"/>
  <c r="M932" i="7"/>
  <c r="N932" i="7"/>
  <c r="B933" i="7"/>
  <c r="C933" i="7"/>
  <c r="D933" i="7"/>
  <c r="H933" i="7"/>
  <c r="I933" i="7"/>
  <c r="K933" i="7" s="1"/>
  <c r="J933" i="7"/>
  <c r="L933" i="7" s="1"/>
  <c r="M933" i="7"/>
  <c r="N933" i="7"/>
  <c r="B934" i="7"/>
  <c r="C934" i="7"/>
  <c r="D934" i="7"/>
  <c r="H934" i="7"/>
  <c r="J934" i="7" s="1"/>
  <c r="I934" i="7"/>
  <c r="K934" i="7"/>
  <c r="M934" i="7"/>
  <c r="N934" i="7"/>
  <c r="A935" i="7"/>
  <c r="B935" i="7"/>
  <c r="C935" i="7"/>
  <c r="D935" i="7"/>
  <c r="H935" i="7"/>
  <c r="I935" i="7"/>
  <c r="K935" i="7" s="1"/>
  <c r="J935" i="7"/>
  <c r="M935" i="7"/>
  <c r="N935" i="7"/>
  <c r="B936" i="7"/>
  <c r="C936" i="7"/>
  <c r="D936" i="7"/>
  <c r="H936" i="7"/>
  <c r="I936" i="7"/>
  <c r="K936" i="7" s="1"/>
  <c r="L936" i="7" s="1"/>
  <c r="J936" i="7"/>
  <c r="M936" i="7"/>
  <c r="N936" i="7"/>
  <c r="A936" i="7" s="1"/>
  <c r="B937" i="7"/>
  <c r="C937" i="7"/>
  <c r="D937" i="7"/>
  <c r="H937" i="7"/>
  <c r="J937" i="7" s="1"/>
  <c r="I937" i="7"/>
  <c r="K937" i="7" s="1"/>
  <c r="M937" i="7"/>
  <c r="A937" i="7" s="1"/>
  <c r="N937" i="7"/>
  <c r="B938" i="7"/>
  <c r="C938" i="7"/>
  <c r="D938" i="7"/>
  <c r="H938" i="7"/>
  <c r="J938" i="7" s="1"/>
  <c r="I938" i="7"/>
  <c r="K938" i="7" s="1"/>
  <c r="M938" i="7"/>
  <c r="A938" i="7" s="1"/>
  <c r="N938" i="7"/>
  <c r="B939" i="7"/>
  <c r="C939" i="7"/>
  <c r="D939" i="7"/>
  <c r="H939" i="7"/>
  <c r="J939" i="7" s="1"/>
  <c r="I939" i="7"/>
  <c r="K939" i="7" s="1"/>
  <c r="M939" i="7"/>
  <c r="N939" i="7"/>
  <c r="A940" i="7"/>
  <c r="B940" i="7"/>
  <c r="C940" i="7"/>
  <c r="D940" i="7"/>
  <c r="H940" i="7"/>
  <c r="J940" i="7" s="1"/>
  <c r="I940" i="7"/>
  <c r="K940" i="7" s="1"/>
  <c r="M940" i="7"/>
  <c r="N940" i="7"/>
  <c r="B941" i="7"/>
  <c r="C941" i="7"/>
  <c r="D941" i="7"/>
  <c r="H941" i="7"/>
  <c r="J941" i="7" s="1"/>
  <c r="I941" i="7"/>
  <c r="K941" i="7" s="1"/>
  <c r="M941" i="7"/>
  <c r="N941" i="7"/>
  <c r="B942" i="7"/>
  <c r="C942" i="7"/>
  <c r="D942" i="7"/>
  <c r="H942" i="7"/>
  <c r="J942" i="7" s="1"/>
  <c r="I942" i="7"/>
  <c r="K942" i="7" s="1"/>
  <c r="M942" i="7"/>
  <c r="N942" i="7"/>
  <c r="B943" i="7"/>
  <c r="C943" i="7"/>
  <c r="D943" i="7"/>
  <c r="H943" i="7"/>
  <c r="J943" i="7" s="1"/>
  <c r="I943" i="7"/>
  <c r="K943" i="7" s="1"/>
  <c r="M943" i="7"/>
  <c r="N943" i="7"/>
  <c r="B944" i="7"/>
  <c r="C944" i="7"/>
  <c r="D944" i="7"/>
  <c r="H944" i="7"/>
  <c r="J944" i="7" s="1"/>
  <c r="I944" i="7"/>
  <c r="K944" i="7" s="1"/>
  <c r="M944" i="7"/>
  <c r="N944" i="7"/>
  <c r="B945" i="7"/>
  <c r="C945" i="7"/>
  <c r="D945" i="7"/>
  <c r="H945" i="7"/>
  <c r="I945" i="7"/>
  <c r="K945" i="7" s="1"/>
  <c r="L945" i="7" s="1"/>
  <c r="J945" i="7"/>
  <c r="M945" i="7"/>
  <c r="N945" i="7"/>
  <c r="B946" i="7"/>
  <c r="C946" i="7"/>
  <c r="D946" i="7"/>
  <c r="H946" i="7"/>
  <c r="J946" i="7" s="1"/>
  <c r="I946" i="7"/>
  <c r="K946" i="7" s="1"/>
  <c r="M946" i="7"/>
  <c r="A946" i="7" s="1"/>
  <c r="N946" i="7"/>
  <c r="B947" i="7"/>
  <c r="C947" i="7"/>
  <c r="D947" i="7"/>
  <c r="H947" i="7"/>
  <c r="J947" i="7" s="1"/>
  <c r="L947" i="7" s="1"/>
  <c r="I947" i="7"/>
  <c r="K947" i="7"/>
  <c r="M947" i="7"/>
  <c r="N947" i="7"/>
  <c r="B948" i="7"/>
  <c r="C948" i="7"/>
  <c r="D948" i="7"/>
  <c r="H948" i="7"/>
  <c r="J948" i="7" s="1"/>
  <c r="I948" i="7"/>
  <c r="K948" i="7"/>
  <c r="M948" i="7"/>
  <c r="N948" i="7"/>
  <c r="B949" i="7"/>
  <c r="C949" i="7"/>
  <c r="D949" i="7"/>
  <c r="H949" i="7"/>
  <c r="J949" i="7" s="1"/>
  <c r="I949" i="7"/>
  <c r="K949" i="7"/>
  <c r="M949" i="7"/>
  <c r="N949" i="7"/>
  <c r="B950" i="7"/>
  <c r="C950" i="7"/>
  <c r="D950" i="7"/>
  <c r="H950" i="7"/>
  <c r="J950" i="7" s="1"/>
  <c r="I950" i="7"/>
  <c r="K950" i="7" s="1"/>
  <c r="M950" i="7"/>
  <c r="N950" i="7"/>
  <c r="B951" i="7"/>
  <c r="C951" i="7"/>
  <c r="D951" i="7"/>
  <c r="H951" i="7"/>
  <c r="J951" i="7" s="1"/>
  <c r="I951" i="7"/>
  <c r="K951" i="7" s="1"/>
  <c r="M951" i="7"/>
  <c r="N951" i="7"/>
  <c r="A951" i="7" s="1"/>
  <c r="B952" i="7"/>
  <c r="C952" i="7"/>
  <c r="D952" i="7"/>
  <c r="H952" i="7"/>
  <c r="J952" i="7" s="1"/>
  <c r="I952" i="7"/>
  <c r="K952" i="7"/>
  <c r="L952" i="7"/>
  <c r="M952" i="7"/>
  <c r="N952" i="7"/>
  <c r="B953" i="7"/>
  <c r="C953" i="7"/>
  <c r="D953" i="7"/>
  <c r="H953" i="7"/>
  <c r="I953" i="7"/>
  <c r="K953" i="7" s="1"/>
  <c r="J953" i="7"/>
  <c r="L953" i="7" s="1"/>
  <c r="M953" i="7"/>
  <c r="N953" i="7"/>
  <c r="B954" i="7"/>
  <c r="C954" i="7"/>
  <c r="D954" i="7"/>
  <c r="H954" i="7"/>
  <c r="I954" i="7"/>
  <c r="K954" i="7" s="1"/>
  <c r="J954" i="7"/>
  <c r="L954" i="7" s="1"/>
  <c r="M954" i="7"/>
  <c r="N954" i="7"/>
  <c r="B955" i="7"/>
  <c r="C955" i="7"/>
  <c r="D955" i="7"/>
  <c r="H955" i="7"/>
  <c r="J955" i="7" s="1"/>
  <c r="I955" i="7"/>
  <c r="K955" i="7"/>
  <c r="M955" i="7"/>
  <c r="N955" i="7"/>
  <c r="A955" i="7" s="1"/>
  <c r="B956" i="7"/>
  <c r="C956" i="7"/>
  <c r="D956" i="7"/>
  <c r="H956" i="7"/>
  <c r="I956" i="7"/>
  <c r="J956" i="7"/>
  <c r="K956" i="7"/>
  <c r="M956" i="7"/>
  <c r="N956" i="7"/>
  <c r="B957" i="7"/>
  <c r="C957" i="7"/>
  <c r="D957" i="7"/>
  <c r="H957" i="7"/>
  <c r="I957" i="7"/>
  <c r="K957" i="7" s="1"/>
  <c r="J957" i="7"/>
  <c r="L957" i="7" s="1"/>
  <c r="M957" i="7"/>
  <c r="A957" i="7" s="1"/>
  <c r="N957" i="7"/>
  <c r="B958" i="7"/>
  <c r="C958" i="7"/>
  <c r="D958" i="7"/>
  <c r="H958" i="7"/>
  <c r="J958" i="7" s="1"/>
  <c r="I958" i="7"/>
  <c r="K958" i="7" s="1"/>
  <c r="M958" i="7"/>
  <c r="N958" i="7"/>
  <c r="B959" i="7"/>
  <c r="C959" i="7"/>
  <c r="D959" i="7"/>
  <c r="H959" i="7"/>
  <c r="J959" i="7" s="1"/>
  <c r="L959" i="7" s="1"/>
  <c r="I959" i="7"/>
  <c r="K959" i="7" s="1"/>
  <c r="M959" i="7"/>
  <c r="N959" i="7"/>
  <c r="A959" i="7" s="1"/>
  <c r="B960" i="7"/>
  <c r="C960" i="7"/>
  <c r="D960" i="7"/>
  <c r="H960" i="7"/>
  <c r="J960" i="7" s="1"/>
  <c r="I960" i="7"/>
  <c r="K960" i="7" s="1"/>
  <c r="M960" i="7"/>
  <c r="N960" i="7"/>
  <c r="B961" i="7"/>
  <c r="C961" i="7"/>
  <c r="D961" i="7"/>
  <c r="H961" i="7"/>
  <c r="J961" i="7" s="1"/>
  <c r="L961" i="7" s="1"/>
  <c r="I961" i="7"/>
  <c r="K961" i="7" s="1"/>
  <c r="M961" i="7"/>
  <c r="A961" i="7" s="1"/>
  <c r="N961" i="7"/>
  <c r="B962" i="7"/>
  <c r="C962" i="7"/>
  <c r="D962" i="7"/>
  <c r="H962" i="7"/>
  <c r="J962" i="7" s="1"/>
  <c r="I962" i="7"/>
  <c r="K962" i="7" s="1"/>
  <c r="L962" i="7" s="1"/>
  <c r="M962" i="7"/>
  <c r="A962" i="7" s="1"/>
  <c r="N962" i="7"/>
  <c r="B963" i="7"/>
  <c r="C963" i="7"/>
  <c r="D963" i="7"/>
  <c r="H963" i="7"/>
  <c r="J963" i="7" s="1"/>
  <c r="I963" i="7"/>
  <c r="K963" i="7"/>
  <c r="M963" i="7"/>
  <c r="N963" i="7"/>
  <c r="A963" i="7" s="1"/>
  <c r="B964" i="7"/>
  <c r="C964" i="7"/>
  <c r="D964" i="7"/>
  <c r="H964" i="7"/>
  <c r="J964" i="7" s="1"/>
  <c r="I964" i="7"/>
  <c r="K964" i="7" s="1"/>
  <c r="M964" i="7"/>
  <c r="A964" i="7" s="1"/>
  <c r="N964" i="7"/>
  <c r="B965" i="7"/>
  <c r="C965" i="7"/>
  <c r="D965" i="7"/>
  <c r="H965" i="7"/>
  <c r="J965" i="7" s="1"/>
  <c r="I965" i="7"/>
  <c r="K965" i="7" s="1"/>
  <c r="M965" i="7"/>
  <c r="N965" i="7"/>
  <c r="B966" i="7"/>
  <c r="C966" i="7"/>
  <c r="D966" i="7"/>
  <c r="H966" i="7"/>
  <c r="J966" i="7" s="1"/>
  <c r="I966" i="7"/>
  <c r="K966" i="7" s="1"/>
  <c r="M966" i="7"/>
  <c r="A966" i="7" s="1"/>
  <c r="N966" i="7"/>
  <c r="A967" i="7"/>
  <c r="B967" i="7"/>
  <c r="C967" i="7"/>
  <c r="D967" i="7"/>
  <c r="H967" i="7"/>
  <c r="I967" i="7"/>
  <c r="J967" i="7"/>
  <c r="K967" i="7"/>
  <c r="L967" i="7"/>
  <c r="M967" i="7"/>
  <c r="N967" i="7"/>
  <c r="B968" i="7"/>
  <c r="C968" i="7"/>
  <c r="D968" i="7"/>
  <c r="H968" i="7"/>
  <c r="I968" i="7"/>
  <c r="K968" i="7" s="1"/>
  <c r="J968" i="7"/>
  <c r="M968" i="7"/>
  <c r="N968" i="7"/>
  <c r="B969" i="7"/>
  <c r="C969" i="7"/>
  <c r="D969" i="7"/>
  <c r="H969" i="7"/>
  <c r="J969" i="7" s="1"/>
  <c r="L969" i="7" s="1"/>
  <c r="I969" i="7"/>
  <c r="K969" i="7" s="1"/>
  <c r="M969" i="7"/>
  <c r="N969" i="7"/>
  <c r="B970" i="7"/>
  <c r="C970" i="7"/>
  <c r="D970" i="7"/>
  <c r="H970" i="7"/>
  <c r="J970" i="7" s="1"/>
  <c r="I970" i="7"/>
  <c r="K970" i="7" s="1"/>
  <c r="M970" i="7"/>
  <c r="N970" i="7"/>
  <c r="B971" i="7"/>
  <c r="C971" i="7"/>
  <c r="D971" i="7"/>
  <c r="H971" i="7"/>
  <c r="I971" i="7"/>
  <c r="K971" i="7" s="1"/>
  <c r="J971" i="7"/>
  <c r="M971" i="7"/>
  <c r="N971" i="7"/>
  <c r="B972" i="7"/>
  <c r="C972" i="7"/>
  <c r="D972" i="7"/>
  <c r="H972" i="7"/>
  <c r="J972" i="7" s="1"/>
  <c r="L972" i="7" s="1"/>
  <c r="I972" i="7"/>
  <c r="K972" i="7" s="1"/>
  <c r="M972" i="7"/>
  <c r="A972" i="7" s="1"/>
  <c r="N972" i="7"/>
  <c r="B973" i="7"/>
  <c r="C973" i="7"/>
  <c r="D973" i="7"/>
  <c r="H973" i="7"/>
  <c r="J973" i="7" s="1"/>
  <c r="I973" i="7"/>
  <c r="K973" i="7" s="1"/>
  <c r="M973" i="7"/>
  <c r="N973" i="7"/>
  <c r="B974" i="7"/>
  <c r="C974" i="7"/>
  <c r="D974" i="7"/>
  <c r="H974" i="7"/>
  <c r="J974" i="7" s="1"/>
  <c r="I974" i="7"/>
  <c r="K974" i="7" s="1"/>
  <c r="M974" i="7"/>
  <c r="N974" i="7"/>
  <c r="B975" i="7"/>
  <c r="C975" i="7"/>
  <c r="D975" i="7"/>
  <c r="H975" i="7"/>
  <c r="J975" i="7" s="1"/>
  <c r="I975" i="7"/>
  <c r="K975" i="7"/>
  <c r="M975" i="7"/>
  <c r="N975" i="7"/>
  <c r="B976" i="7"/>
  <c r="C976" i="7"/>
  <c r="D976" i="7"/>
  <c r="H976" i="7"/>
  <c r="I976" i="7"/>
  <c r="K976" i="7" s="1"/>
  <c r="J976" i="7"/>
  <c r="M976" i="7"/>
  <c r="N976" i="7"/>
  <c r="A976" i="7" s="1"/>
  <c r="B977" i="7"/>
  <c r="C977" i="7"/>
  <c r="D977" i="7"/>
  <c r="H977" i="7"/>
  <c r="J977" i="7" s="1"/>
  <c r="I977" i="7"/>
  <c r="K977" i="7" s="1"/>
  <c r="M977" i="7"/>
  <c r="A977" i="7" s="1"/>
  <c r="N977" i="7"/>
  <c r="A978" i="7"/>
  <c r="B978" i="7"/>
  <c r="C978" i="7"/>
  <c r="D978" i="7"/>
  <c r="H978" i="7"/>
  <c r="J978" i="7" s="1"/>
  <c r="I978" i="7"/>
  <c r="K978" i="7"/>
  <c r="M978" i="7"/>
  <c r="N978" i="7"/>
  <c r="B979" i="7"/>
  <c r="C979" i="7"/>
  <c r="D979" i="7"/>
  <c r="H979" i="7"/>
  <c r="J979" i="7" s="1"/>
  <c r="I979" i="7"/>
  <c r="K979" i="7"/>
  <c r="M979" i="7"/>
  <c r="N979" i="7"/>
  <c r="B980" i="7"/>
  <c r="C980" i="7"/>
  <c r="D980" i="7"/>
  <c r="H980" i="7"/>
  <c r="J980" i="7" s="1"/>
  <c r="I980" i="7"/>
  <c r="K980" i="7" s="1"/>
  <c r="M980" i="7"/>
  <c r="N980" i="7"/>
  <c r="B981" i="7"/>
  <c r="C981" i="7"/>
  <c r="D981" i="7"/>
  <c r="H981" i="7"/>
  <c r="I981" i="7"/>
  <c r="J981" i="7"/>
  <c r="K981" i="7"/>
  <c r="M981" i="7"/>
  <c r="A981" i="7" s="1"/>
  <c r="N981" i="7"/>
  <c r="B982" i="7"/>
  <c r="C982" i="7"/>
  <c r="D982" i="7"/>
  <c r="H982" i="7"/>
  <c r="J982" i="7" s="1"/>
  <c r="I982" i="7"/>
  <c r="K982" i="7" s="1"/>
  <c r="L982" i="7" s="1"/>
  <c r="M982" i="7"/>
  <c r="A982" i="7" s="1"/>
  <c r="N982" i="7"/>
  <c r="B983" i="7"/>
  <c r="C983" i="7"/>
  <c r="D983" i="7"/>
  <c r="H983" i="7"/>
  <c r="J983" i="7" s="1"/>
  <c r="I983" i="7"/>
  <c r="K983" i="7" s="1"/>
  <c r="M983" i="7"/>
  <c r="N983" i="7"/>
  <c r="B984" i="7"/>
  <c r="C984" i="7"/>
  <c r="D984" i="7"/>
  <c r="H984" i="7"/>
  <c r="I984" i="7"/>
  <c r="K984" i="7" s="1"/>
  <c r="J984" i="7"/>
  <c r="L984" i="7" s="1"/>
  <c r="M984" i="7"/>
  <c r="A984" i="7" s="1"/>
  <c r="N984" i="7"/>
  <c r="B985" i="7"/>
  <c r="C985" i="7"/>
  <c r="D985" i="7"/>
  <c r="H985" i="7"/>
  <c r="J985" i="7" s="1"/>
  <c r="L985" i="7" s="1"/>
  <c r="I985" i="7"/>
  <c r="K985" i="7" s="1"/>
  <c r="M985" i="7"/>
  <c r="N985" i="7"/>
  <c r="B986" i="7"/>
  <c r="C986" i="7"/>
  <c r="D986" i="7"/>
  <c r="H986" i="7"/>
  <c r="J986" i="7" s="1"/>
  <c r="I986" i="7"/>
  <c r="K986" i="7" s="1"/>
  <c r="M986" i="7"/>
  <c r="A986" i="7" s="1"/>
  <c r="N986" i="7"/>
  <c r="B987" i="7"/>
  <c r="C987" i="7"/>
  <c r="D987" i="7"/>
  <c r="H987" i="7"/>
  <c r="J987" i="7" s="1"/>
  <c r="L987" i="7" s="1"/>
  <c r="I987" i="7"/>
  <c r="K987" i="7" s="1"/>
  <c r="M987" i="7"/>
  <c r="N987" i="7"/>
  <c r="B988" i="7"/>
  <c r="C988" i="7"/>
  <c r="D988" i="7"/>
  <c r="H988" i="7"/>
  <c r="J988" i="7" s="1"/>
  <c r="L988" i="7" s="1"/>
  <c r="I988" i="7"/>
  <c r="K988" i="7" s="1"/>
  <c r="M988" i="7"/>
  <c r="N988" i="7"/>
  <c r="B989" i="7"/>
  <c r="C989" i="7"/>
  <c r="D989" i="7"/>
  <c r="H989" i="7"/>
  <c r="J989" i="7" s="1"/>
  <c r="I989" i="7"/>
  <c r="K989" i="7"/>
  <c r="M989" i="7"/>
  <c r="N989" i="7"/>
  <c r="B990" i="7"/>
  <c r="C990" i="7"/>
  <c r="D990" i="7"/>
  <c r="H990" i="7"/>
  <c r="J990" i="7" s="1"/>
  <c r="I990" i="7"/>
  <c r="K990" i="7" s="1"/>
  <c r="M990" i="7"/>
  <c r="A990" i="7" s="1"/>
  <c r="N990" i="7"/>
  <c r="B991" i="7"/>
  <c r="C991" i="7"/>
  <c r="D991" i="7"/>
  <c r="H991" i="7"/>
  <c r="I991" i="7"/>
  <c r="K991" i="7" s="1"/>
  <c r="J991" i="7"/>
  <c r="M991" i="7"/>
  <c r="N991" i="7"/>
  <c r="B992" i="7"/>
  <c r="C992" i="7"/>
  <c r="D992" i="7"/>
  <c r="H992" i="7"/>
  <c r="I992" i="7"/>
  <c r="J992" i="7"/>
  <c r="K992" i="7"/>
  <c r="M992" i="7"/>
  <c r="A992" i="7" s="1"/>
  <c r="N992" i="7"/>
  <c r="B993" i="7"/>
  <c r="C993" i="7"/>
  <c r="D993" i="7"/>
  <c r="H993" i="7"/>
  <c r="I993" i="7"/>
  <c r="K993" i="7" s="1"/>
  <c r="J993" i="7"/>
  <c r="M993" i="7"/>
  <c r="N993" i="7"/>
  <c r="B994" i="7"/>
  <c r="C994" i="7"/>
  <c r="D994" i="7"/>
  <c r="H994" i="7"/>
  <c r="I994" i="7"/>
  <c r="K994" i="7" s="1"/>
  <c r="J994" i="7"/>
  <c r="M994" i="7"/>
  <c r="A994" i="7" s="1"/>
  <c r="N994" i="7"/>
  <c r="B995" i="7"/>
  <c r="C995" i="7"/>
  <c r="D995" i="7"/>
  <c r="H995" i="7"/>
  <c r="J995" i="7" s="1"/>
  <c r="I995" i="7"/>
  <c r="K995" i="7" s="1"/>
  <c r="M995" i="7"/>
  <c r="N995" i="7"/>
  <c r="B996" i="7"/>
  <c r="C996" i="7"/>
  <c r="D996" i="7"/>
  <c r="H996" i="7"/>
  <c r="J996" i="7" s="1"/>
  <c r="I996" i="7"/>
  <c r="K996" i="7" s="1"/>
  <c r="M996" i="7"/>
  <c r="N996" i="7"/>
  <c r="B997" i="7"/>
  <c r="C997" i="7"/>
  <c r="D997" i="7"/>
  <c r="H997" i="7"/>
  <c r="J997" i="7" s="1"/>
  <c r="I997" i="7"/>
  <c r="K997" i="7" s="1"/>
  <c r="M997" i="7"/>
  <c r="N997" i="7"/>
  <c r="B998" i="7"/>
  <c r="C998" i="7"/>
  <c r="D998" i="7"/>
  <c r="H998" i="7"/>
  <c r="J998" i="7" s="1"/>
  <c r="I998" i="7"/>
  <c r="K998" i="7" s="1"/>
  <c r="M998" i="7"/>
  <c r="N998" i="7"/>
  <c r="A999" i="7"/>
  <c r="B999" i="7"/>
  <c r="C999" i="7"/>
  <c r="D999" i="7"/>
  <c r="H999" i="7"/>
  <c r="J999" i="7" s="1"/>
  <c r="L999" i="7" s="1"/>
  <c r="I999" i="7"/>
  <c r="K999" i="7" s="1"/>
  <c r="M999" i="7"/>
  <c r="N999" i="7"/>
  <c r="B1000" i="7"/>
  <c r="C1000" i="7"/>
  <c r="D1000" i="7"/>
  <c r="H1000" i="7"/>
  <c r="J1000" i="7" s="1"/>
  <c r="I1000" i="7"/>
  <c r="K1000" i="7" s="1"/>
  <c r="M1000" i="7"/>
  <c r="N1000" i="7"/>
  <c r="B1001" i="7"/>
  <c r="C1001" i="7"/>
  <c r="D1001" i="7"/>
  <c r="H1001" i="7"/>
  <c r="J1001" i="7" s="1"/>
  <c r="I1001" i="7"/>
  <c r="K1001" i="7" s="1"/>
  <c r="M1001" i="7"/>
  <c r="N1001" i="7"/>
  <c r="B1002" i="7"/>
  <c r="C1002" i="7"/>
  <c r="D1002" i="7"/>
  <c r="H1002" i="7"/>
  <c r="J1002" i="7" s="1"/>
  <c r="I1002" i="7"/>
  <c r="K1002" i="7" s="1"/>
  <c r="M1002" i="7"/>
  <c r="N1002" i="7"/>
  <c r="B1003" i="7"/>
  <c r="C1003" i="7"/>
  <c r="D1003" i="7"/>
  <c r="H1003" i="7"/>
  <c r="J1003" i="7" s="1"/>
  <c r="I1003" i="7"/>
  <c r="K1003" i="7"/>
  <c r="L1003" i="7"/>
  <c r="M1003" i="7"/>
  <c r="N1003" i="7"/>
  <c r="B1004" i="7"/>
  <c r="C1004" i="7"/>
  <c r="D1004" i="7"/>
  <c r="H1004" i="7"/>
  <c r="J1004" i="7" s="1"/>
  <c r="L1004" i="7" s="1"/>
  <c r="I1004" i="7"/>
  <c r="K1004" i="7" s="1"/>
  <c r="M1004" i="7"/>
  <c r="N1004" i="7"/>
  <c r="B1005" i="7"/>
  <c r="C1005" i="7"/>
  <c r="D1005" i="7"/>
  <c r="H1005" i="7"/>
  <c r="I1005" i="7"/>
  <c r="J1005" i="7"/>
  <c r="K1005" i="7"/>
  <c r="L1005" i="7" s="1"/>
  <c r="M1005" i="7"/>
  <c r="N1005" i="7"/>
  <c r="B1006" i="7"/>
  <c r="C1006" i="7"/>
  <c r="D1006" i="7"/>
  <c r="H1006" i="7"/>
  <c r="J1006" i="7" s="1"/>
  <c r="I1006" i="7"/>
  <c r="K1006" i="7" s="1"/>
  <c r="L1006" i="7" s="1"/>
  <c r="M1006" i="7"/>
  <c r="N1006" i="7"/>
  <c r="B1007" i="7"/>
  <c r="C1007" i="7"/>
  <c r="D1007" i="7"/>
  <c r="H1007" i="7"/>
  <c r="J1007" i="7" s="1"/>
  <c r="I1007" i="7"/>
  <c r="K1007" i="7" s="1"/>
  <c r="M1007" i="7"/>
  <c r="N1007" i="7"/>
  <c r="B1008" i="7"/>
  <c r="C1008" i="7"/>
  <c r="D1008" i="7"/>
  <c r="H1008" i="7"/>
  <c r="I1008" i="7"/>
  <c r="J1008" i="7"/>
  <c r="K1008" i="7"/>
  <c r="L1008" i="7" s="1"/>
  <c r="M1008" i="7"/>
  <c r="N1008" i="7"/>
  <c r="B1009" i="7"/>
  <c r="C1009" i="7"/>
  <c r="D1009" i="7"/>
  <c r="H1009" i="7"/>
  <c r="I1009" i="7"/>
  <c r="K1009" i="7" s="1"/>
  <c r="J1009" i="7"/>
  <c r="M1009" i="7"/>
  <c r="N1009" i="7"/>
  <c r="B1010" i="7"/>
  <c r="C1010" i="7"/>
  <c r="D1010" i="7"/>
  <c r="H1010" i="7"/>
  <c r="I1010" i="7"/>
  <c r="K1010" i="7" s="1"/>
  <c r="J1010" i="7"/>
  <c r="M1010" i="7"/>
  <c r="N1010" i="7"/>
  <c r="B1011" i="7"/>
  <c r="C1011" i="7"/>
  <c r="D1011" i="7"/>
  <c r="H1011" i="7"/>
  <c r="J1011" i="7" s="1"/>
  <c r="L1011" i="7" s="1"/>
  <c r="I1011" i="7"/>
  <c r="K1011" i="7" s="1"/>
  <c r="M1011" i="7"/>
  <c r="A1011" i="7" s="1"/>
  <c r="N1011" i="7"/>
  <c r="B1012" i="7"/>
  <c r="C1012" i="7"/>
  <c r="D1012" i="7"/>
  <c r="H1012" i="7"/>
  <c r="J1012" i="7" s="1"/>
  <c r="I1012" i="7"/>
  <c r="K1012" i="7" s="1"/>
  <c r="M1012" i="7"/>
  <c r="N1012" i="7"/>
  <c r="A1012" i="7" s="1"/>
  <c r="B1013" i="7"/>
  <c r="C1013" i="7"/>
  <c r="D1013" i="7"/>
  <c r="H1013" i="7"/>
  <c r="J1013" i="7" s="1"/>
  <c r="I1013" i="7"/>
  <c r="K1013" i="7" s="1"/>
  <c r="M1013" i="7"/>
  <c r="N1013" i="7"/>
  <c r="A1013" i="7" s="1"/>
  <c r="B1014" i="7"/>
  <c r="C1014" i="7"/>
  <c r="D1014" i="7"/>
  <c r="H1014" i="7"/>
  <c r="J1014" i="7" s="1"/>
  <c r="I1014" i="7"/>
  <c r="K1014" i="7" s="1"/>
  <c r="M1014" i="7"/>
  <c r="N1014" i="7"/>
  <c r="B1015" i="7"/>
  <c r="C1015" i="7"/>
  <c r="D1015" i="7"/>
  <c r="H1015" i="7"/>
  <c r="I1015" i="7"/>
  <c r="J1015" i="7"/>
  <c r="K1015" i="7"/>
  <c r="L1015" i="7"/>
  <c r="M1015" i="7"/>
  <c r="N1015" i="7"/>
  <c r="B1016" i="7"/>
  <c r="C1016" i="7"/>
  <c r="D1016" i="7"/>
  <c r="H1016" i="7"/>
  <c r="I1016" i="7"/>
  <c r="K1016" i="7" s="1"/>
  <c r="J1016" i="7"/>
  <c r="M1016" i="7"/>
  <c r="N1016" i="7"/>
  <c r="A1016" i="7" s="1"/>
  <c r="B1017" i="7"/>
  <c r="C1017" i="7"/>
  <c r="D1017" i="7"/>
  <c r="H1017" i="7"/>
  <c r="J1017" i="7" s="1"/>
  <c r="I1017" i="7"/>
  <c r="K1017" i="7" s="1"/>
  <c r="M1017" i="7"/>
  <c r="N1017" i="7"/>
  <c r="B1018" i="7"/>
  <c r="C1018" i="7"/>
  <c r="D1018" i="7"/>
  <c r="H1018" i="7"/>
  <c r="J1018" i="7" s="1"/>
  <c r="I1018" i="7"/>
  <c r="K1018" i="7" s="1"/>
  <c r="M1018" i="7"/>
  <c r="A1018" i="7" s="1"/>
  <c r="N1018" i="7"/>
  <c r="B1019" i="7"/>
  <c r="C1019" i="7"/>
  <c r="D1019" i="7"/>
  <c r="H1019" i="7"/>
  <c r="J1019" i="7" s="1"/>
  <c r="I1019" i="7"/>
  <c r="K1019" i="7"/>
  <c r="L1019" i="7"/>
  <c r="M1019" i="7"/>
  <c r="N1019" i="7"/>
  <c r="B1020" i="7"/>
  <c r="C1020" i="7"/>
  <c r="D1020" i="7"/>
  <c r="H1020" i="7"/>
  <c r="I1020" i="7"/>
  <c r="K1020" i="7" s="1"/>
  <c r="J1020" i="7"/>
  <c r="M1020" i="7"/>
  <c r="A1020" i="7" s="1"/>
  <c r="N1020" i="7"/>
  <c r="B1021" i="7"/>
  <c r="C1021" i="7"/>
  <c r="D1021" i="7"/>
  <c r="H1021" i="7"/>
  <c r="I1021" i="7"/>
  <c r="J1021" i="7"/>
  <c r="L1021" i="7" s="1"/>
  <c r="K1021" i="7"/>
  <c r="M1021" i="7"/>
  <c r="N1021" i="7"/>
  <c r="B1022" i="7"/>
  <c r="C1022" i="7"/>
  <c r="D1022" i="7"/>
  <c r="H1022" i="7"/>
  <c r="J1022" i="7" s="1"/>
  <c r="I1022" i="7"/>
  <c r="K1022" i="7" s="1"/>
  <c r="M1022" i="7"/>
  <c r="A1022" i="7" s="1"/>
  <c r="N1022" i="7"/>
  <c r="B1023" i="7"/>
  <c r="C1023" i="7"/>
  <c r="D1023" i="7"/>
  <c r="H1023" i="7"/>
  <c r="J1023" i="7" s="1"/>
  <c r="I1023" i="7"/>
  <c r="K1023" i="7" s="1"/>
  <c r="M1023" i="7"/>
  <c r="N1023" i="7"/>
  <c r="A1023" i="7" s="1"/>
  <c r="B1024" i="7"/>
  <c r="C1024" i="7"/>
  <c r="D1024" i="7"/>
  <c r="H1024" i="7"/>
  <c r="I1024" i="7"/>
  <c r="J1024" i="7"/>
  <c r="L1024" i="7" s="1"/>
  <c r="K1024" i="7"/>
  <c r="M1024" i="7"/>
  <c r="N1024" i="7"/>
  <c r="B1025" i="7"/>
  <c r="C1025" i="7"/>
  <c r="D1025" i="7"/>
  <c r="H1025" i="7"/>
  <c r="J1025" i="7" s="1"/>
  <c r="L1025" i="7" s="1"/>
  <c r="I1025" i="7"/>
  <c r="K1025" i="7" s="1"/>
  <c r="M1025" i="7"/>
  <c r="N1025" i="7"/>
  <c r="B1026" i="7"/>
  <c r="C1026" i="7"/>
  <c r="D1026" i="7"/>
  <c r="H1026" i="7"/>
  <c r="J1026" i="7" s="1"/>
  <c r="I1026" i="7"/>
  <c r="K1026" i="7" s="1"/>
  <c r="M1026" i="7"/>
  <c r="N1026" i="7"/>
  <c r="A1026" i="7" s="1"/>
  <c r="B1027" i="7"/>
  <c r="C1027" i="7"/>
  <c r="D1027" i="7"/>
  <c r="H1027" i="7"/>
  <c r="J1027" i="7" s="1"/>
  <c r="I1027" i="7"/>
  <c r="K1027" i="7"/>
  <c r="M1027" i="7"/>
  <c r="N1027" i="7"/>
  <c r="B1028" i="7"/>
  <c r="C1028" i="7"/>
  <c r="D1028" i="7"/>
  <c r="H1028" i="7"/>
  <c r="I1028" i="7"/>
  <c r="J1028" i="7"/>
  <c r="K1028" i="7"/>
  <c r="M1028" i="7"/>
  <c r="A1028" i="7" s="1"/>
  <c r="N1028" i="7"/>
  <c r="B1029" i="7"/>
  <c r="C1029" i="7"/>
  <c r="D1029" i="7"/>
  <c r="H1029" i="7"/>
  <c r="J1029" i="7" s="1"/>
  <c r="I1029" i="7"/>
  <c r="K1029" i="7" s="1"/>
  <c r="L1029" i="7" s="1"/>
  <c r="M1029" i="7"/>
  <c r="N1029" i="7"/>
  <c r="B1030" i="7"/>
  <c r="C1030" i="7"/>
  <c r="D1030" i="7"/>
  <c r="H1030" i="7"/>
  <c r="J1030" i="7" s="1"/>
  <c r="I1030" i="7"/>
  <c r="K1030" i="7" s="1"/>
  <c r="L1030" i="7" s="1"/>
  <c r="M1030" i="7"/>
  <c r="N1030" i="7"/>
  <c r="B1031" i="7"/>
  <c r="C1031" i="7"/>
  <c r="D1031" i="7"/>
  <c r="H1031" i="7"/>
  <c r="J1031" i="7" s="1"/>
  <c r="I1031" i="7"/>
  <c r="K1031" i="7"/>
  <c r="M1031" i="7"/>
  <c r="N1031" i="7"/>
  <c r="A1031" i="7" s="1"/>
  <c r="B1032" i="7"/>
  <c r="C1032" i="7"/>
  <c r="D1032" i="7"/>
  <c r="H1032" i="7"/>
  <c r="I1032" i="7"/>
  <c r="K1032" i="7" s="1"/>
  <c r="J1032" i="7"/>
  <c r="M1032" i="7"/>
  <c r="N1032" i="7"/>
  <c r="B1033" i="7"/>
  <c r="C1033" i="7"/>
  <c r="D1033" i="7"/>
  <c r="H1033" i="7"/>
  <c r="I1033" i="7"/>
  <c r="K1033" i="7" s="1"/>
  <c r="J1033" i="7"/>
  <c r="L1033" i="7" s="1"/>
  <c r="M1033" i="7"/>
  <c r="N1033" i="7"/>
  <c r="B1034" i="7"/>
  <c r="C1034" i="7"/>
  <c r="D1034" i="7"/>
  <c r="H1034" i="7"/>
  <c r="J1034" i="7" s="1"/>
  <c r="I1034" i="7"/>
  <c r="K1034" i="7" s="1"/>
  <c r="L1034" i="7" s="1"/>
  <c r="M1034" i="7"/>
  <c r="N1034" i="7"/>
  <c r="B1035" i="7"/>
  <c r="C1035" i="7"/>
  <c r="D1035" i="7"/>
  <c r="H1035" i="7"/>
  <c r="J1035" i="7" s="1"/>
  <c r="L1035" i="7" s="1"/>
  <c r="I1035" i="7"/>
  <c r="K1035" i="7"/>
  <c r="M1035" i="7"/>
  <c r="N1035" i="7"/>
  <c r="A1035" i="7" s="1"/>
  <c r="B1036" i="7"/>
  <c r="C1036" i="7"/>
  <c r="D1036" i="7"/>
  <c r="H1036" i="7"/>
  <c r="J1036" i="7" s="1"/>
  <c r="I1036" i="7"/>
  <c r="K1036" i="7"/>
  <c r="M1036" i="7"/>
  <c r="A1036" i="7" s="1"/>
  <c r="N1036" i="7"/>
  <c r="B1037" i="7"/>
  <c r="C1037" i="7"/>
  <c r="D1037" i="7"/>
  <c r="H1037" i="7"/>
  <c r="I1037" i="7"/>
  <c r="J1037" i="7"/>
  <c r="K1037" i="7"/>
  <c r="L1037" i="7" s="1"/>
  <c r="M1037" i="7"/>
  <c r="N1037" i="7"/>
  <c r="B1038" i="7"/>
  <c r="C1038" i="7"/>
  <c r="D1038" i="7"/>
  <c r="H1038" i="7"/>
  <c r="J1038" i="7" s="1"/>
  <c r="I1038" i="7"/>
  <c r="K1038" i="7" s="1"/>
  <c r="L1038" i="7" s="1"/>
  <c r="M1038" i="7"/>
  <c r="N1038" i="7"/>
  <c r="B1039" i="7"/>
  <c r="C1039" i="7"/>
  <c r="D1039" i="7"/>
  <c r="H1039" i="7"/>
  <c r="J1039" i="7" s="1"/>
  <c r="I1039" i="7"/>
  <c r="K1039" i="7" s="1"/>
  <c r="L1039" i="7" s="1"/>
  <c r="M1039" i="7"/>
  <c r="N1039" i="7"/>
  <c r="B1040" i="7"/>
  <c r="C1040" i="7"/>
  <c r="D1040" i="7"/>
  <c r="H1040" i="7"/>
  <c r="I1040" i="7"/>
  <c r="K1040" i="7" s="1"/>
  <c r="J1040" i="7"/>
  <c r="M1040" i="7"/>
  <c r="A1040" i="7" s="1"/>
  <c r="N1040" i="7"/>
  <c r="B1041" i="7"/>
  <c r="C1041" i="7"/>
  <c r="D1041" i="7"/>
  <c r="H1041" i="7"/>
  <c r="J1041" i="7" s="1"/>
  <c r="L1041" i="7" s="1"/>
  <c r="I1041" i="7"/>
  <c r="K1041" i="7" s="1"/>
  <c r="M1041" i="7"/>
  <c r="N1041" i="7"/>
  <c r="B1042" i="7"/>
  <c r="C1042" i="7"/>
  <c r="D1042" i="7"/>
  <c r="H1042" i="7"/>
  <c r="I1042" i="7"/>
  <c r="K1042" i="7" s="1"/>
  <c r="J1042" i="7"/>
  <c r="M1042" i="7"/>
  <c r="N1042" i="7"/>
  <c r="B1043" i="7"/>
  <c r="C1043" i="7"/>
  <c r="D1043" i="7"/>
  <c r="H1043" i="7"/>
  <c r="J1043" i="7" s="1"/>
  <c r="L1043" i="7" s="1"/>
  <c r="I1043" i="7"/>
  <c r="K1043" i="7"/>
  <c r="M1043" i="7"/>
  <c r="N1043" i="7"/>
  <c r="B1044" i="7"/>
  <c r="C1044" i="7"/>
  <c r="D1044" i="7"/>
  <c r="H1044" i="7"/>
  <c r="I1044" i="7"/>
  <c r="K1044" i="7" s="1"/>
  <c r="J1044" i="7"/>
  <c r="M1044" i="7"/>
  <c r="N1044" i="7"/>
  <c r="B1045" i="7"/>
  <c r="C1045" i="7"/>
  <c r="D1045" i="7"/>
  <c r="H1045" i="7"/>
  <c r="J1045" i="7" s="1"/>
  <c r="I1045" i="7"/>
  <c r="K1045" i="7" s="1"/>
  <c r="M1045" i="7"/>
  <c r="A1045" i="7" s="1"/>
  <c r="N1045" i="7"/>
  <c r="B1046" i="7"/>
  <c r="C1046" i="7"/>
  <c r="D1046" i="7"/>
  <c r="H1046" i="7"/>
  <c r="J1046" i="7" s="1"/>
  <c r="I1046" i="7"/>
  <c r="K1046" i="7" s="1"/>
  <c r="M1046" i="7"/>
  <c r="N1046" i="7"/>
  <c r="B1047" i="7"/>
  <c r="C1047" i="7"/>
  <c r="D1047" i="7"/>
  <c r="H1047" i="7"/>
  <c r="I1047" i="7"/>
  <c r="J1047" i="7"/>
  <c r="L1047" i="7" s="1"/>
  <c r="K1047" i="7"/>
  <c r="M1047" i="7"/>
  <c r="N1047" i="7"/>
  <c r="B1048" i="7"/>
  <c r="C1048" i="7"/>
  <c r="D1048" i="7"/>
  <c r="H1048" i="7"/>
  <c r="J1048" i="7" s="1"/>
  <c r="I1048" i="7"/>
  <c r="K1048" i="7" s="1"/>
  <c r="M1048" i="7"/>
  <c r="A1048" i="7" s="1"/>
  <c r="N1048" i="7"/>
  <c r="B1049" i="7"/>
  <c r="C1049" i="7"/>
  <c r="D1049" i="7"/>
  <c r="H1049" i="7"/>
  <c r="J1049" i="7" s="1"/>
  <c r="L1049" i="7" s="1"/>
  <c r="I1049" i="7"/>
  <c r="K1049" i="7" s="1"/>
  <c r="M1049" i="7"/>
  <c r="N1049" i="7"/>
  <c r="B1050" i="7"/>
  <c r="C1050" i="7"/>
  <c r="D1050" i="7"/>
  <c r="H1050" i="7"/>
  <c r="J1050" i="7" s="1"/>
  <c r="L1050" i="7" s="1"/>
  <c r="I1050" i="7"/>
  <c r="K1050" i="7"/>
  <c r="M1050" i="7"/>
  <c r="N1050" i="7"/>
  <c r="B1051" i="7"/>
  <c r="C1051" i="7"/>
  <c r="D1051" i="7"/>
  <c r="H1051" i="7"/>
  <c r="J1051" i="7" s="1"/>
  <c r="I1051" i="7"/>
  <c r="K1051" i="7"/>
  <c r="M1051" i="7"/>
  <c r="N1051" i="7"/>
  <c r="B1052" i="7"/>
  <c r="C1052" i="7"/>
  <c r="D1052" i="7"/>
  <c r="H1052" i="7"/>
  <c r="J1052" i="7" s="1"/>
  <c r="I1052" i="7"/>
  <c r="K1052" i="7"/>
  <c r="M1052" i="7"/>
  <c r="A1052" i="7" s="1"/>
  <c r="N1052" i="7"/>
  <c r="B1053" i="7"/>
  <c r="C1053" i="7"/>
  <c r="D1053" i="7"/>
  <c r="H1053" i="7"/>
  <c r="I1053" i="7"/>
  <c r="J1053" i="7"/>
  <c r="K1053" i="7"/>
  <c r="M1053" i="7"/>
  <c r="N1053" i="7"/>
  <c r="B1054" i="7"/>
  <c r="C1054" i="7"/>
  <c r="D1054" i="7"/>
  <c r="H1054" i="7"/>
  <c r="J1054" i="7" s="1"/>
  <c r="I1054" i="7"/>
  <c r="K1054" i="7"/>
  <c r="M1054" i="7"/>
  <c r="N1054" i="7"/>
  <c r="B1055" i="7"/>
  <c r="C1055" i="7"/>
  <c r="D1055" i="7"/>
  <c r="H1055" i="7"/>
  <c r="J1055" i="7" s="1"/>
  <c r="I1055" i="7"/>
  <c r="K1055" i="7" s="1"/>
  <c r="M1055" i="7"/>
  <c r="A1055" i="7" s="1"/>
  <c r="N1055" i="7"/>
  <c r="B1056" i="7"/>
  <c r="C1056" i="7"/>
  <c r="D1056" i="7"/>
  <c r="H1056" i="7"/>
  <c r="J1056" i="7" s="1"/>
  <c r="I1056" i="7"/>
  <c r="K1056" i="7" s="1"/>
  <c r="M1056" i="7"/>
  <c r="N1056" i="7"/>
  <c r="B1057" i="7"/>
  <c r="C1057" i="7"/>
  <c r="D1057" i="7"/>
  <c r="H1057" i="7"/>
  <c r="J1057" i="7" s="1"/>
  <c r="L1057" i="7" s="1"/>
  <c r="I1057" i="7"/>
  <c r="K1057" i="7" s="1"/>
  <c r="M1057" i="7"/>
  <c r="N1057" i="7"/>
  <c r="B1058" i="7"/>
  <c r="C1058" i="7"/>
  <c r="D1058" i="7"/>
  <c r="G1058" i="7"/>
  <c r="H1058" i="7"/>
  <c r="J1058" i="7" s="1"/>
  <c r="L1058" i="7" s="1"/>
  <c r="I1058" i="7"/>
  <c r="K1058" i="7" s="1"/>
  <c r="M1058" i="7"/>
  <c r="N1058" i="7"/>
  <c r="B1059" i="7"/>
  <c r="C1059" i="7"/>
  <c r="D1059" i="7"/>
  <c r="G1059" i="7"/>
  <c r="H1059" i="7"/>
  <c r="J1059" i="7" s="1"/>
  <c r="I1059" i="7"/>
  <c r="K1059" i="7"/>
  <c r="L1059" i="7"/>
  <c r="M1059" i="7"/>
  <c r="N1059" i="7"/>
  <c r="A1060" i="7"/>
  <c r="B1060" i="7"/>
  <c r="C1060" i="7"/>
  <c r="D1060" i="7"/>
  <c r="H1060" i="7"/>
  <c r="J1060" i="7" s="1"/>
  <c r="I1060" i="7"/>
  <c r="K1060" i="7"/>
  <c r="M1060" i="7"/>
  <c r="N1060" i="7"/>
  <c r="B1061" i="7"/>
  <c r="C1061" i="7"/>
  <c r="D1061" i="7"/>
  <c r="H1061" i="7"/>
  <c r="J1061" i="7" s="1"/>
  <c r="I1061" i="7"/>
  <c r="K1061" i="7" s="1"/>
  <c r="M1061" i="7"/>
  <c r="N1061" i="7"/>
  <c r="B1062" i="7"/>
  <c r="C1062" i="7"/>
  <c r="D1062" i="7"/>
  <c r="H1062" i="7"/>
  <c r="J1062" i="7" s="1"/>
  <c r="I1062" i="7"/>
  <c r="K1062" i="7"/>
  <c r="M1062" i="7"/>
  <c r="N1062" i="7"/>
  <c r="B1063" i="7"/>
  <c r="C1063" i="7"/>
  <c r="D1063" i="7"/>
  <c r="H1063" i="7"/>
  <c r="J1063" i="7" s="1"/>
  <c r="I1063" i="7"/>
  <c r="K1063" i="7" s="1"/>
  <c r="M1063" i="7"/>
  <c r="N1063" i="7"/>
  <c r="A1063" i="7" s="1"/>
  <c r="B1064" i="7"/>
  <c r="C1064" i="7"/>
  <c r="D1064" i="7"/>
  <c r="H1064" i="7"/>
  <c r="I1064" i="7"/>
  <c r="J1064" i="7"/>
  <c r="K1064" i="7"/>
  <c r="M1064" i="7"/>
  <c r="N1064" i="7"/>
  <c r="B1065" i="7"/>
  <c r="C1065" i="7"/>
  <c r="D1065" i="7"/>
  <c r="H1065" i="7"/>
  <c r="J1065" i="7" s="1"/>
  <c r="I1065" i="7"/>
  <c r="K1065" i="7" s="1"/>
  <c r="M1065" i="7"/>
  <c r="N1065" i="7"/>
  <c r="B1066" i="7"/>
  <c r="C1066" i="7"/>
  <c r="D1066" i="7"/>
  <c r="H1066" i="7"/>
  <c r="J1066" i="7" s="1"/>
  <c r="I1066" i="7"/>
  <c r="K1066" i="7" s="1"/>
  <c r="M1066" i="7"/>
  <c r="N1066" i="7"/>
  <c r="B1067" i="7"/>
  <c r="C1067" i="7"/>
  <c r="D1067" i="7"/>
  <c r="H1067" i="7"/>
  <c r="J1067" i="7" s="1"/>
  <c r="L1067" i="7" s="1"/>
  <c r="I1067" i="7"/>
  <c r="K1067" i="7"/>
  <c r="M1067" i="7"/>
  <c r="A1067" i="7" s="1"/>
  <c r="N1067" i="7"/>
  <c r="B1068" i="7"/>
  <c r="C1068" i="7"/>
  <c r="D1068" i="7"/>
  <c r="H1068" i="7"/>
  <c r="I1068" i="7"/>
  <c r="J1068" i="7"/>
  <c r="K1068" i="7"/>
  <c r="M1068" i="7"/>
  <c r="N1068" i="7"/>
  <c r="B1069" i="7"/>
  <c r="C1069" i="7"/>
  <c r="D1069" i="7"/>
  <c r="H1069" i="7"/>
  <c r="I1069" i="7"/>
  <c r="K1069" i="7" s="1"/>
  <c r="J1069" i="7"/>
  <c r="M1069" i="7"/>
  <c r="A1069" i="7" s="1"/>
  <c r="N1069" i="7"/>
  <c r="B1070" i="7"/>
  <c r="C1070" i="7"/>
  <c r="D1070" i="7"/>
  <c r="H1070" i="7"/>
  <c r="J1070" i="7" s="1"/>
  <c r="I1070" i="7"/>
  <c r="K1070" i="7" s="1"/>
  <c r="M1070" i="7"/>
  <c r="A1070" i="7" s="1"/>
  <c r="N1070" i="7"/>
  <c r="B1071" i="7"/>
  <c r="C1071" i="7"/>
  <c r="D1071" i="7"/>
  <c r="H1071" i="7"/>
  <c r="I1071" i="7"/>
  <c r="K1071" i="7" s="1"/>
  <c r="J1071" i="7"/>
  <c r="L1071" i="7" s="1"/>
  <c r="M1071" i="7"/>
  <c r="N1071" i="7"/>
  <c r="A1071" i="7" s="1"/>
  <c r="B1072" i="7"/>
  <c r="C1072" i="7"/>
  <c r="D1072" i="7"/>
  <c r="H1072" i="7"/>
  <c r="I1072" i="7"/>
  <c r="K1072" i="7" s="1"/>
  <c r="J1072" i="7"/>
  <c r="M1072" i="7"/>
  <c r="A1072" i="7" s="1"/>
  <c r="N1072" i="7"/>
  <c r="B1073" i="7"/>
  <c r="C1073" i="7"/>
  <c r="D1073" i="7"/>
  <c r="H1073" i="7"/>
  <c r="J1073" i="7" s="1"/>
  <c r="I1073" i="7"/>
  <c r="K1073" i="7" s="1"/>
  <c r="M1073" i="7"/>
  <c r="N1073" i="7"/>
  <c r="A1074" i="7"/>
  <c r="B1074" i="7"/>
  <c r="C1074" i="7"/>
  <c r="D1074" i="7"/>
  <c r="H1074" i="7"/>
  <c r="I1074" i="7"/>
  <c r="J1074" i="7"/>
  <c r="K1074" i="7"/>
  <c r="M1074" i="7"/>
  <c r="N1074" i="7"/>
  <c r="B1075" i="7"/>
  <c r="C1075" i="7"/>
  <c r="D1075" i="7"/>
  <c r="H1075" i="7"/>
  <c r="J1075" i="7" s="1"/>
  <c r="L1075" i="7" s="1"/>
  <c r="I1075" i="7"/>
  <c r="K1075" i="7" s="1"/>
  <c r="M1075" i="7"/>
  <c r="N1075" i="7"/>
  <c r="B1076" i="7"/>
  <c r="C1076" i="7"/>
  <c r="D1076" i="7"/>
  <c r="H1076" i="7"/>
  <c r="J1076" i="7" s="1"/>
  <c r="I1076" i="7"/>
  <c r="K1076" i="7"/>
  <c r="M1076" i="7"/>
  <c r="N1076" i="7"/>
  <c r="B1077" i="7"/>
  <c r="C1077" i="7"/>
  <c r="D1077" i="7"/>
  <c r="H1077" i="7"/>
  <c r="I1077" i="7"/>
  <c r="K1077" i="7" s="1"/>
  <c r="J1077" i="7"/>
  <c r="M1077" i="7"/>
  <c r="A1077" i="7" s="1"/>
  <c r="N1077" i="7"/>
  <c r="B1078" i="7"/>
  <c r="C1078" i="7"/>
  <c r="D1078" i="7"/>
  <c r="H1078" i="7"/>
  <c r="J1078" i="7" s="1"/>
  <c r="I1078" i="7"/>
  <c r="K1078" i="7"/>
  <c r="M1078" i="7"/>
  <c r="N1078" i="7"/>
  <c r="B1079" i="7"/>
  <c r="C1079" i="7"/>
  <c r="D1079" i="7"/>
  <c r="H1079" i="7"/>
  <c r="I1079" i="7"/>
  <c r="K1079" i="7" s="1"/>
  <c r="J1079" i="7"/>
  <c r="M1079" i="7"/>
  <c r="N1079" i="7"/>
  <c r="A1079" i="7" s="1"/>
  <c r="B1080" i="7"/>
  <c r="C1080" i="7"/>
  <c r="D1080" i="7"/>
  <c r="H1080" i="7"/>
  <c r="I1080" i="7"/>
  <c r="K1080" i="7" s="1"/>
  <c r="L1080" i="7" s="1"/>
  <c r="J1080" i="7"/>
  <c r="M1080" i="7"/>
  <c r="N1080" i="7"/>
  <c r="B1081" i="7"/>
  <c r="C1081" i="7"/>
  <c r="D1081" i="7"/>
  <c r="H1081" i="7"/>
  <c r="I1081" i="7"/>
  <c r="K1081" i="7" s="1"/>
  <c r="J1081" i="7"/>
  <c r="M1081" i="7"/>
  <c r="N1081" i="7"/>
  <c r="B1082" i="7"/>
  <c r="C1082" i="7"/>
  <c r="D1082" i="7"/>
  <c r="H1082" i="7"/>
  <c r="J1082" i="7" s="1"/>
  <c r="L1082" i="7" s="1"/>
  <c r="I1082" i="7"/>
  <c r="K1082" i="7" s="1"/>
  <c r="M1082" i="7"/>
  <c r="N1082" i="7"/>
  <c r="A1082" i="7" s="1"/>
  <c r="B1083" i="7"/>
  <c r="C1083" i="7"/>
  <c r="D1083" i="7"/>
  <c r="H1083" i="7"/>
  <c r="I1083" i="7"/>
  <c r="J1083" i="7"/>
  <c r="K1083" i="7"/>
  <c r="L1083" i="7"/>
  <c r="M1083" i="7"/>
  <c r="N1083" i="7"/>
  <c r="B1084" i="7"/>
  <c r="C1084" i="7"/>
  <c r="D1084" i="7"/>
  <c r="H1084" i="7"/>
  <c r="I1084" i="7"/>
  <c r="K1084" i="7" s="1"/>
  <c r="J1084" i="7"/>
  <c r="M1084" i="7"/>
  <c r="A1084" i="7" s="1"/>
  <c r="N1084" i="7"/>
  <c r="B1085" i="7"/>
  <c r="C1085" i="7"/>
  <c r="D1085" i="7"/>
  <c r="H1085" i="7"/>
  <c r="J1085" i="7" s="1"/>
  <c r="I1085" i="7"/>
  <c r="K1085" i="7" s="1"/>
  <c r="M1085" i="7"/>
  <c r="N1085" i="7"/>
  <c r="B1086" i="7"/>
  <c r="C1086" i="7"/>
  <c r="D1086" i="7"/>
  <c r="H1086" i="7"/>
  <c r="J1086" i="7" s="1"/>
  <c r="L1086" i="7" s="1"/>
  <c r="I1086" i="7"/>
  <c r="K1086" i="7"/>
  <c r="M1086" i="7"/>
  <c r="N1086" i="7"/>
  <c r="A1087" i="7"/>
  <c r="B1087" i="7"/>
  <c r="C1087" i="7"/>
  <c r="D1087" i="7"/>
  <c r="H1087" i="7"/>
  <c r="J1087" i="7" s="1"/>
  <c r="I1087" i="7"/>
  <c r="K1087" i="7" s="1"/>
  <c r="M1087" i="7"/>
  <c r="N1087" i="7"/>
  <c r="B1088" i="7"/>
  <c r="C1088" i="7"/>
  <c r="D1088" i="7"/>
  <c r="H1088" i="7"/>
  <c r="I1088" i="7"/>
  <c r="J1088" i="7"/>
  <c r="K1088" i="7"/>
  <c r="L1088" i="7"/>
  <c r="M1088" i="7"/>
  <c r="N1088" i="7"/>
  <c r="B1089" i="7"/>
  <c r="C1089" i="7"/>
  <c r="D1089" i="7"/>
  <c r="H1089" i="7"/>
  <c r="I1089" i="7"/>
  <c r="K1089" i="7" s="1"/>
  <c r="J1089" i="7"/>
  <c r="L1089" i="7" s="1"/>
  <c r="M1089" i="7"/>
  <c r="N1089" i="7"/>
  <c r="B1090" i="7"/>
  <c r="C1090" i="7"/>
  <c r="D1090" i="7"/>
  <c r="H1090" i="7"/>
  <c r="J1090" i="7" s="1"/>
  <c r="I1090" i="7"/>
  <c r="K1090" i="7" s="1"/>
  <c r="M1090" i="7"/>
  <c r="N1090" i="7"/>
  <c r="B1091" i="7"/>
  <c r="C1091" i="7"/>
  <c r="D1091" i="7"/>
  <c r="H1091" i="7"/>
  <c r="I1091" i="7"/>
  <c r="K1091" i="7" s="1"/>
  <c r="L1091" i="7" s="1"/>
  <c r="J1091" i="7"/>
  <c r="M1091" i="7"/>
  <c r="N1091" i="7"/>
  <c r="B1092" i="7"/>
  <c r="C1092" i="7"/>
  <c r="D1092" i="7"/>
  <c r="G1092" i="7"/>
  <c r="H1092" i="7"/>
  <c r="J1092" i="7" s="1"/>
  <c r="I1092" i="7"/>
  <c r="K1092" i="7" s="1"/>
  <c r="M1092" i="7"/>
  <c r="N1092" i="7"/>
  <c r="B1093" i="7"/>
  <c r="C1093" i="7"/>
  <c r="D1093" i="7"/>
  <c r="H1093" i="7"/>
  <c r="J1093" i="7" s="1"/>
  <c r="I1093" i="7"/>
  <c r="K1093" i="7" s="1"/>
  <c r="M1093" i="7"/>
  <c r="N1093" i="7"/>
  <c r="B1094" i="7"/>
  <c r="C1094" i="7"/>
  <c r="D1094" i="7"/>
  <c r="H1094" i="7"/>
  <c r="J1094" i="7" s="1"/>
  <c r="L1094" i="7" s="1"/>
  <c r="I1094" i="7"/>
  <c r="K1094" i="7" s="1"/>
  <c r="M1094" i="7"/>
  <c r="N1094" i="7"/>
  <c r="B1095" i="7"/>
  <c r="C1095" i="7"/>
  <c r="D1095" i="7"/>
  <c r="G1095" i="7"/>
  <c r="H1095" i="7"/>
  <c r="J1095" i="7" s="1"/>
  <c r="L1095" i="7" s="1"/>
  <c r="I1095" i="7"/>
  <c r="K1095" i="7" s="1"/>
  <c r="M1095" i="7"/>
  <c r="N1095" i="7"/>
  <c r="B1096" i="7"/>
  <c r="C1096" i="7"/>
  <c r="D1096" i="7"/>
  <c r="G1096" i="7"/>
  <c r="H1096" i="7"/>
  <c r="J1096" i="7" s="1"/>
  <c r="L1096" i="7" s="1"/>
  <c r="I1096" i="7"/>
  <c r="K1096" i="7"/>
  <c r="M1096" i="7"/>
  <c r="N1096" i="7"/>
  <c r="B1097" i="7"/>
  <c r="C1097" i="7"/>
  <c r="D1097" i="7"/>
  <c r="H1097" i="7"/>
  <c r="I1097" i="7"/>
  <c r="K1097" i="7" s="1"/>
  <c r="J1097" i="7"/>
  <c r="M1097" i="7"/>
  <c r="N1097" i="7"/>
  <c r="B1098" i="7"/>
  <c r="C1098" i="7"/>
  <c r="D1098" i="7"/>
  <c r="H1098" i="7"/>
  <c r="I1098" i="7"/>
  <c r="J1098" i="7"/>
  <c r="K1098" i="7"/>
  <c r="M1098" i="7"/>
  <c r="A1098" i="7" s="1"/>
  <c r="N1098" i="7"/>
  <c r="B1099" i="7"/>
  <c r="C1099" i="7"/>
  <c r="D1099" i="7"/>
  <c r="H1099" i="7"/>
  <c r="J1099" i="7" s="1"/>
  <c r="L1099" i="7" s="1"/>
  <c r="I1099" i="7"/>
  <c r="K1099" i="7" s="1"/>
  <c r="M1099" i="7"/>
  <c r="N1099" i="7"/>
  <c r="A1099" i="7" s="1"/>
  <c r="B1100" i="7"/>
  <c r="C1100" i="7"/>
  <c r="D1100" i="7"/>
  <c r="H1100" i="7"/>
  <c r="I1100" i="7"/>
  <c r="J1100" i="7"/>
  <c r="K1100" i="7"/>
  <c r="M1100" i="7"/>
  <c r="N1100" i="7"/>
  <c r="B1101" i="7"/>
  <c r="C1101" i="7"/>
  <c r="D1101" i="7"/>
  <c r="H1101" i="7"/>
  <c r="I1101" i="7"/>
  <c r="J1101" i="7"/>
  <c r="K1101" i="7"/>
  <c r="M1101" i="7"/>
  <c r="N1101" i="7"/>
  <c r="B1102" i="7"/>
  <c r="C1102" i="7"/>
  <c r="D1102" i="7"/>
  <c r="H1102" i="7"/>
  <c r="J1102" i="7" s="1"/>
  <c r="I1102" i="7"/>
  <c r="K1102" i="7" s="1"/>
  <c r="M1102" i="7"/>
  <c r="N1102" i="7"/>
  <c r="B1103" i="7"/>
  <c r="C1103" i="7"/>
  <c r="D1103" i="7"/>
  <c r="H1103" i="7"/>
  <c r="I1103" i="7"/>
  <c r="J1103" i="7"/>
  <c r="K1103" i="7"/>
  <c r="L1103" i="7"/>
  <c r="M1103" i="7"/>
  <c r="N1103" i="7"/>
  <c r="B1104" i="7"/>
  <c r="C1104" i="7"/>
  <c r="D1104" i="7"/>
  <c r="H1104" i="7"/>
  <c r="J1104" i="7" s="1"/>
  <c r="I1104" i="7"/>
  <c r="K1104" i="7"/>
  <c r="M1104" i="7"/>
  <c r="A1104" i="7" s="1"/>
  <c r="N1104" i="7"/>
  <c r="B1105" i="7"/>
  <c r="C1105" i="7"/>
  <c r="D1105" i="7"/>
  <c r="H1105" i="7"/>
  <c r="J1105" i="7" s="1"/>
  <c r="L1105" i="7" s="1"/>
  <c r="I1105" i="7"/>
  <c r="K1105" i="7" s="1"/>
  <c r="M1105" i="7"/>
  <c r="A1105" i="7" s="1"/>
  <c r="N1105" i="7"/>
  <c r="B1106" i="7"/>
  <c r="C1106" i="7"/>
  <c r="D1106" i="7"/>
  <c r="H1106" i="7"/>
  <c r="I1106" i="7"/>
  <c r="J1106" i="7"/>
  <c r="K1106" i="7"/>
  <c r="L1106" i="7" s="1"/>
  <c r="M1106" i="7"/>
  <c r="A1106" i="7" s="1"/>
  <c r="N1106" i="7"/>
  <c r="B1107" i="7"/>
  <c r="C1107" i="7"/>
  <c r="D1107" i="7"/>
  <c r="G1107" i="7"/>
  <c r="H1107" i="7"/>
  <c r="J1107" i="7" s="1"/>
  <c r="I1107" i="7"/>
  <c r="K1107" i="7" s="1"/>
  <c r="M1107" i="7"/>
  <c r="N1107" i="7"/>
  <c r="B1108" i="7"/>
  <c r="C1108" i="7"/>
  <c r="D1108" i="7"/>
  <c r="H1108" i="7"/>
  <c r="I1108" i="7"/>
  <c r="K1108" i="7" s="1"/>
  <c r="J1108" i="7"/>
  <c r="M1108" i="7"/>
  <c r="N1108" i="7"/>
  <c r="B1109" i="7"/>
  <c r="C1109" i="7"/>
  <c r="D1109" i="7"/>
  <c r="H1109" i="7"/>
  <c r="I1109" i="7"/>
  <c r="K1109" i="7" s="1"/>
  <c r="J1109" i="7"/>
  <c r="M1109" i="7"/>
  <c r="A1109" i="7" s="1"/>
  <c r="N1109" i="7"/>
  <c r="B1110" i="7"/>
  <c r="C1110" i="7"/>
  <c r="D1110" i="7"/>
  <c r="H1110" i="7"/>
  <c r="J1110" i="7" s="1"/>
  <c r="I1110" i="7"/>
  <c r="K1110" i="7"/>
  <c r="M1110" i="7"/>
  <c r="N1110" i="7"/>
  <c r="B1111" i="7"/>
  <c r="C1111" i="7"/>
  <c r="D1111" i="7"/>
  <c r="H1111" i="7"/>
  <c r="I1111" i="7"/>
  <c r="K1111" i="7" s="1"/>
  <c r="J1111" i="7"/>
  <c r="L1111" i="7" s="1"/>
  <c r="M1111" i="7"/>
  <c r="N1111" i="7"/>
  <c r="B1112" i="7"/>
  <c r="C1112" i="7"/>
  <c r="D1112" i="7"/>
  <c r="H1112" i="7"/>
  <c r="I1112" i="7"/>
  <c r="K1112" i="7" s="1"/>
  <c r="J1112" i="7"/>
  <c r="M1112" i="7"/>
  <c r="N1112" i="7"/>
  <c r="B1113" i="7"/>
  <c r="C1113" i="7"/>
  <c r="D1113" i="7"/>
  <c r="H1113" i="7"/>
  <c r="J1113" i="7" s="1"/>
  <c r="L1113" i="7" s="1"/>
  <c r="I1113" i="7"/>
  <c r="K1113" i="7"/>
  <c r="M1113" i="7"/>
  <c r="N1113" i="7"/>
  <c r="B1114" i="7"/>
  <c r="C1114" i="7"/>
  <c r="D1114" i="7"/>
  <c r="H1114" i="7"/>
  <c r="J1114" i="7" s="1"/>
  <c r="I1114" i="7"/>
  <c r="K1114" i="7" s="1"/>
  <c r="M1114" i="7"/>
  <c r="A1114" i="7" s="1"/>
  <c r="N1114" i="7"/>
  <c r="B1115" i="7"/>
  <c r="C1115" i="7"/>
  <c r="D1115" i="7"/>
  <c r="H1115" i="7"/>
  <c r="I1115" i="7"/>
  <c r="K1115" i="7" s="1"/>
  <c r="J1115" i="7"/>
  <c r="L1115" i="7" s="1"/>
  <c r="M1115" i="7"/>
  <c r="N1115" i="7"/>
  <c r="A1115" i="7" s="1"/>
  <c r="B1116" i="7"/>
  <c r="C1116" i="7"/>
  <c r="D1116" i="7"/>
  <c r="H1116" i="7"/>
  <c r="J1116" i="7" s="1"/>
  <c r="I1116" i="7"/>
  <c r="K1116" i="7" s="1"/>
  <c r="M1116" i="7"/>
  <c r="N1116" i="7"/>
  <c r="B1117" i="7"/>
  <c r="C1117" i="7"/>
  <c r="D1117" i="7"/>
  <c r="H1117" i="7"/>
  <c r="I1117" i="7"/>
  <c r="J1117" i="7"/>
  <c r="K1117" i="7"/>
  <c r="M1117" i="7"/>
  <c r="N1117" i="7"/>
  <c r="B1118" i="7"/>
  <c r="C1118" i="7"/>
  <c r="D1118" i="7"/>
  <c r="H1118" i="7"/>
  <c r="I1118" i="7"/>
  <c r="K1118" i="7" s="1"/>
  <c r="L1118" i="7" s="1"/>
  <c r="J1118" i="7"/>
  <c r="M1118" i="7"/>
  <c r="N1118" i="7"/>
  <c r="B1119" i="7"/>
  <c r="C1119" i="7"/>
  <c r="D1119" i="7"/>
  <c r="H1119" i="7"/>
  <c r="J1119" i="7" s="1"/>
  <c r="I1119" i="7"/>
  <c r="K1119" i="7" s="1"/>
  <c r="M1119" i="7"/>
  <c r="N1119" i="7"/>
  <c r="B1120" i="7"/>
  <c r="C1120" i="7"/>
  <c r="D1120" i="7"/>
  <c r="H1120" i="7"/>
  <c r="J1120" i="7" s="1"/>
  <c r="I1120" i="7"/>
  <c r="K1120" i="7" s="1"/>
  <c r="M1120" i="7"/>
  <c r="N1120" i="7"/>
  <c r="B1121" i="7"/>
  <c r="C1121" i="7"/>
  <c r="D1121" i="7"/>
  <c r="H1121" i="7"/>
  <c r="J1121" i="7" s="1"/>
  <c r="I1121" i="7"/>
  <c r="K1121" i="7" s="1"/>
  <c r="M1121" i="7"/>
  <c r="N1121" i="7"/>
  <c r="B1122" i="7"/>
  <c r="C1122" i="7"/>
  <c r="D1122" i="7"/>
  <c r="H1122" i="7"/>
  <c r="J1122" i="7" s="1"/>
  <c r="I1122" i="7"/>
  <c r="K1122" i="7"/>
  <c r="M1122" i="7"/>
  <c r="N1122" i="7"/>
  <c r="B1123" i="7"/>
  <c r="C1123" i="7"/>
  <c r="D1123" i="7"/>
  <c r="H1123" i="7"/>
  <c r="I1123" i="7"/>
  <c r="J1123" i="7"/>
  <c r="K1123" i="7"/>
  <c r="L1123" i="7" s="1"/>
  <c r="M1123" i="7"/>
  <c r="A1123" i="7" s="1"/>
  <c r="N1123" i="7"/>
  <c r="B1124" i="7"/>
  <c r="C1124" i="7"/>
  <c r="D1124" i="7"/>
  <c r="H1124" i="7"/>
  <c r="J1124" i="7" s="1"/>
  <c r="I1124" i="7"/>
  <c r="K1124" i="7" s="1"/>
  <c r="M1124" i="7"/>
  <c r="N1124" i="7"/>
  <c r="B1125" i="7"/>
  <c r="C1125" i="7"/>
  <c r="D1125" i="7"/>
  <c r="H1125" i="7"/>
  <c r="I1125" i="7"/>
  <c r="K1125" i="7" s="1"/>
  <c r="J1125" i="7"/>
  <c r="L1125" i="7" s="1"/>
  <c r="M1125" i="7"/>
  <c r="A1125" i="7" s="1"/>
  <c r="N1125" i="7"/>
  <c r="B1126" i="7"/>
  <c r="C1126" i="7"/>
  <c r="D1126" i="7"/>
  <c r="H1126" i="7"/>
  <c r="I1126" i="7"/>
  <c r="K1126" i="7" s="1"/>
  <c r="J1126" i="7"/>
  <c r="L1126" i="7" s="1"/>
  <c r="M1126" i="7"/>
  <c r="N1126" i="7"/>
  <c r="B1127" i="7"/>
  <c r="C1127" i="7"/>
  <c r="D1127" i="7"/>
  <c r="H1127" i="7"/>
  <c r="J1127" i="7" s="1"/>
  <c r="I1127" i="7"/>
  <c r="K1127" i="7" s="1"/>
  <c r="M1127" i="7"/>
  <c r="N1127" i="7"/>
  <c r="B1128" i="7"/>
  <c r="C1128" i="7"/>
  <c r="D1128" i="7"/>
  <c r="H1128" i="7"/>
  <c r="I1128" i="7"/>
  <c r="J1128" i="7"/>
  <c r="K1128" i="7"/>
  <c r="M1128" i="7"/>
  <c r="N1128" i="7"/>
  <c r="B1129" i="7"/>
  <c r="C1129" i="7"/>
  <c r="D1129" i="7"/>
  <c r="H1129" i="7"/>
  <c r="J1129" i="7" s="1"/>
  <c r="I1129" i="7"/>
  <c r="K1129" i="7"/>
  <c r="M1129" i="7"/>
  <c r="N1129" i="7"/>
  <c r="B1130" i="7"/>
  <c r="C1130" i="7"/>
  <c r="D1130" i="7"/>
  <c r="H1130" i="7"/>
  <c r="J1130" i="7" s="1"/>
  <c r="I1130" i="7"/>
  <c r="K1130" i="7" s="1"/>
  <c r="M1130" i="7"/>
  <c r="A1130" i="7" s="1"/>
  <c r="N1130" i="7"/>
  <c r="B1131" i="7"/>
  <c r="C1131" i="7"/>
  <c r="D1131" i="7"/>
  <c r="H1131" i="7"/>
  <c r="J1131" i="7" s="1"/>
  <c r="I1131" i="7"/>
  <c r="K1131" i="7" s="1"/>
  <c r="M1131" i="7"/>
  <c r="N1131" i="7"/>
  <c r="B1132" i="7"/>
  <c r="C1132" i="7"/>
  <c r="D1132" i="7"/>
  <c r="H1132" i="7"/>
  <c r="J1132" i="7" s="1"/>
  <c r="I1132" i="7"/>
  <c r="K1132" i="7" s="1"/>
  <c r="M1132" i="7"/>
  <c r="N1132" i="7"/>
  <c r="B1133" i="7"/>
  <c r="C1133" i="7"/>
  <c r="D1133" i="7"/>
  <c r="H1133" i="7"/>
  <c r="J1133" i="7" s="1"/>
  <c r="I1133" i="7"/>
  <c r="K1133" i="7" s="1"/>
  <c r="M1133" i="7"/>
  <c r="N1133" i="7"/>
  <c r="B1134" i="7"/>
  <c r="C1134" i="7"/>
  <c r="D1134" i="7"/>
  <c r="H1134" i="7"/>
  <c r="J1134" i="7" s="1"/>
  <c r="I1134" i="7"/>
  <c r="K1134" i="7"/>
  <c r="M1134" i="7"/>
  <c r="A1134" i="7" s="1"/>
  <c r="N1134" i="7"/>
  <c r="B1135" i="7"/>
  <c r="C1135" i="7"/>
  <c r="D1135" i="7"/>
  <c r="H1135" i="7"/>
  <c r="J1135" i="7" s="1"/>
  <c r="I1135" i="7"/>
  <c r="K1135" i="7" s="1"/>
  <c r="M1135" i="7"/>
  <c r="N1135" i="7"/>
  <c r="B1136" i="7"/>
  <c r="C1136" i="7"/>
  <c r="D1136" i="7"/>
  <c r="G1136" i="7"/>
  <c r="H1136" i="7"/>
  <c r="J1136" i="7" s="1"/>
  <c r="L1136" i="7" s="1"/>
  <c r="I1136" i="7"/>
  <c r="K1136" i="7" s="1"/>
  <c r="M1136" i="7"/>
  <c r="N1136" i="7"/>
  <c r="B1137" i="7"/>
  <c r="C1137" i="7"/>
  <c r="D1137" i="7"/>
  <c r="G1137" i="7"/>
  <c r="H1137" i="7"/>
  <c r="J1137" i="7" s="1"/>
  <c r="I1137" i="7"/>
  <c r="K1137" i="7"/>
  <c r="L1137" i="7"/>
  <c r="M1137" i="7"/>
  <c r="N1137" i="7"/>
  <c r="B1138" i="7"/>
  <c r="C1138" i="7"/>
  <c r="D1138" i="7"/>
  <c r="H1138" i="7"/>
  <c r="J1138" i="7" s="1"/>
  <c r="I1138" i="7"/>
  <c r="K1138" i="7" s="1"/>
  <c r="M1138" i="7"/>
  <c r="A1138" i="7" s="1"/>
  <c r="N1138" i="7"/>
  <c r="B1139" i="7"/>
  <c r="C1139" i="7"/>
  <c r="D1139" i="7"/>
  <c r="H1139" i="7"/>
  <c r="J1139" i="7" s="1"/>
  <c r="I1139" i="7"/>
  <c r="K1139" i="7"/>
  <c r="M1139" i="7"/>
  <c r="A1139" i="7" s="1"/>
  <c r="N1139" i="7"/>
  <c r="B1140" i="7"/>
  <c r="C1140" i="7"/>
  <c r="D1140" i="7"/>
  <c r="H1140" i="7"/>
  <c r="J1140" i="7" s="1"/>
  <c r="I1140" i="7"/>
  <c r="K1140" i="7" s="1"/>
  <c r="M1140" i="7"/>
  <c r="A1140" i="7" s="1"/>
  <c r="N1140" i="7"/>
  <c r="B1141" i="7"/>
  <c r="C1141" i="7"/>
  <c r="D1141" i="7"/>
  <c r="H1141" i="7"/>
  <c r="J1141" i="7" s="1"/>
  <c r="I1141" i="7"/>
  <c r="K1141" i="7"/>
  <c r="M1141" i="7"/>
  <c r="A1141" i="7" s="1"/>
  <c r="N1141" i="7"/>
  <c r="B1142" i="7"/>
  <c r="C1142" i="7"/>
  <c r="D1142" i="7"/>
  <c r="H1142" i="7"/>
  <c r="J1142" i="7" s="1"/>
  <c r="I1142" i="7"/>
  <c r="K1142" i="7" s="1"/>
  <c r="L1142" i="7" s="1"/>
  <c r="M1142" i="7"/>
  <c r="A1142" i="7" s="1"/>
  <c r="N1142" i="7"/>
  <c r="B1143" i="7"/>
  <c r="C1143" i="7"/>
  <c r="D1143" i="7"/>
  <c r="H1143" i="7"/>
  <c r="I1143" i="7"/>
  <c r="K1143" i="7" s="1"/>
  <c r="J1143" i="7"/>
  <c r="M1143" i="7"/>
  <c r="N1143" i="7"/>
  <c r="B1144" i="7"/>
  <c r="C1144" i="7"/>
  <c r="D1144" i="7"/>
  <c r="H1144" i="7"/>
  <c r="I1144" i="7"/>
  <c r="K1144" i="7" s="1"/>
  <c r="J1144" i="7"/>
  <c r="L1144" i="7" s="1"/>
  <c r="M1144" i="7"/>
  <c r="A1144" i="7" s="1"/>
  <c r="N1144" i="7"/>
  <c r="B1145" i="7"/>
  <c r="C1145" i="7"/>
  <c r="D1145" i="7"/>
  <c r="H1145" i="7"/>
  <c r="J1145" i="7" s="1"/>
  <c r="I1145" i="7"/>
  <c r="K1145" i="7"/>
  <c r="M1145" i="7"/>
  <c r="N1145" i="7"/>
  <c r="B1146" i="7"/>
  <c r="C1146" i="7"/>
  <c r="D1146" i="7"/>
  <c r="H1146" i="7"/>
  <c r="J1146" i="7" s="1"/>
  <c r="I1146" i="7"/>
  <c r="K1146" i="7" s="1"/>
  <c r="M1146" i="7"/>
  <c r="A1146" i="7" s="1"/>
  <c r="N1146" i="7"/>
  <c r="B1147" i="7"/>
  <c r="C1147" i="7"/>
  <c r="D1147" i="7"/>
  <c r="H1147" i="7"/>
  <c r="I1147" i="7"/>
  <c r="K1147" i="7" s="1"/>
  <c r="J1147" i="7"/>
  <c r="L1147" i="7" s="1"/>
  <c r="M1147" i="7"/>
  <c r="N1147" i="7"/>
  <c r="B1148" i="7"/>
  <c r="C1148" i="7"/>
  <c r="D1148" i="7"/>
  <c r="H1148" i="7"/>
  <c r="J1148" i="7" s="1"/>
  <c r="L1148" i="7" s="1"/>
  <c r="I1148" i="7"/>
  <c r="K1148" i="7" s="1"/>
  <c r="M1148" i="7"/>
  <c r="N1148" i="7"/>
  <c r="B1149" i="7"/>
  <c r="C1149" i="7"/>
  <c r="D1149" i="7"/>
  <c r="H1149" i="7"/>
  <c r="J1149" i="7" s="1"/>
  <c r="I1149" i="7"/>
  <c r="K1149" i="7"/>
  <c r="M1149" i="7"/>
  <c r="A1149" i="7" s="1"/>
  <c r="N1149" i="7"/>
  <c r="B1150" i="7"/>
  <c r="C1150" i="7"/>
  <c r="D1150" i="7"/>
  <c r="H1150" i="7"/>
  <c r="I1150" i="7"/>
  <c r="K1150" i="7" s="1"/>
  <c r="J1150" i="7"/>
  <c r="L1150" i="7" s="1"/>
  <c r="M1150" i="7"/>
  <c r="N1150" i="7"/>
  <c r="B1151" i="7"/>
  <c r="C1151" i="7"/>
  <c r="D1151" i="7"/>
  <c r="H1151" i="7"/>
  <c r="J1151" i="7" s="1"/>
  <c r="I1151" i="7"/>
  <c r="K1151" i="7" s="1"/>
  <c r="M1151" i="7"/>
  <c r="N1151" i="7"/>
  <c r="B1152" i="7"/>
  <c r="C1152" i="7"/>
  <c r="D1152" i="7"/>
  <c r="H1152" i="7"/>
  <c r="I1152" i="7"/>
  <c r="K1152" i="7" s="1"/>
  <c r="J1152" i="7"/>
  <c r="M1152" i="7"/>
  <c r="N1152" i="7"/>
  <c r="B1153" i="7"/>
  <c r="C1153" i="7"/>
  <c r="D1153" i="7"/>
  <c r="H1153" i="7"/>
  <c r="J1153" i="7" s="1"/>
  <c r="I1153" i="7"/>
  <c r="K1153" i="7"/>
  <c r="M1153" i="7"/>
  <c r="N1153" i="7"/>
  <c r="B1154" i="7"/>
  <c r="C1154" i="7"/>
  <c r="D1154" i="7"/>
  <c r="H1154" i="7"/>
  <c r="J1154" i="7" s="1"/>
  <c r="I1154" i="7"/>
  <c r="K1154" i="7" s="1"/>
  <c r="M1154" i="7"/>
  <c r="N1154" i="7"/>
  <c r="A1154" i="7" s="1"/>
  <c r="A1155" i="7"/>
  <c r="B1155" i="7"/>
  <c r="C1155" i="7"/>
  <c r="D1155" i="7"/>
  <c r="H1155" i="7"/>
  <c r="J1155" i="7" s="1"/>
  <c r="I1155" i="7"/>
  <c r="K1155" i="7"/>
  <c r="L1155" i="7"/>
  <c r="M1155" i="7"/>
  <c r="N1155" i="7"/>
  <c r="B1156" i="7"/>
  <c r="C1156" i="7"/>
  <c r="D1156" i="7"/>
  <c r="H1156" i="7"/>
  <c r="J1156" i="7" s="1"/>
  <c r="L1156" i="7" s="1"/>
  <c r="I1156" i="7"/>
  <c r="K1156" i="7" s="1"/>
  <c r="M1156" i="7"/>
  <c r="N1156" i="7"/>
  <c r="B1157" i="7"/>
  <c r="C1157" i="7"/>
  <c r="D1157" i="7"/>
  <c r="H1157" i="7"/>
  <c r="J1157" i="7" s="1"/>
  <c r="I1157" i="7"/>
  <c r="K1157" i="7" s="1"/>
  <c r="M1157" i="7"/>
  <c r="N1157" i="7"/>
  <c r="A1157" i="7" s="1"/>
  <c r="B1158" i="7"/>
  <c r="C1158" i="7"/>
  <c r="D1158" i="7"/>
  <c r="G1158" i="7"/>
  <c r="H1158" i="7"/>
  <c r="J1158" i="7" s="1"/>
  <c r="I1158" i="7"/>
  <c r="K1158" i="7"/>
  <c r="L1158" i="7"/>
  <c r="M1158" i="7"/>
  <c r="N1158" i="7"/>
  <c r="B1159" i="7"/>
  <c r="C1159" i="7"/>
  <c r="D1159" i="7"/>
  <c r="H1159" i="7"/>
  <c r="J1159" i="7" s="1"/>
  <c r="I1159" i="7"/>
  <c r="K1159" i="7" s="1"/>
  <c r="M1159" i="7"/>
  <c r="N1159" i="7"/>
  <c r="A1160" i="7"/>
  <c r="B1160" i="7"/>
  <c r="C1160" i="7"/>
  <c r="D1160" i="7"/>
  <c r="H1160" i="7"/>
  <c r="J1160" i="7" s="1"/>
  <c r="L1160" i="7" s="1"/>
  <c r="I1160" i="7"/>
  <c r="K1160" i="7"/>
  <c r="M1160" i="7"/>
  <c r="N1160" i="7"/>
  <c r="B1161" i="7"/>
  <c r="C1161" i="7"/>
  <c r="D1161" i="7"/>
  <c r="H1161" i="7"/>
  <c r="J1161" i="7" s="1"/>
  <c r="I1161" i="7"/>
  <c r="K1161" i="7" s="1"/>
  <c r="M1161" i="7"/>
  <c r="N1161" i="7"/>
  <c r="A1162" i="7"/>
  <c r="B1162" i="7"/>
  <c r="C1162" i="7"/>
  <c r="D1162" i="7"/>
  <c r="H1162" i="7"/>
  <c r="I1162" i="7"/>
  <c r="J1162" i="7"/>
  <c r="K1162" i="7"/>
  <c r="M1162" i="7"/>
  <c r="N1162" i="7"/>
  <c r="B1163" i="7"/>
  <c r="C1163" i="7"/>
  <c r="D1163" i="7"/>
  <c r="H1163" i="7"/>
  <c r="I1163" i="7"/>
  <c r="K1163" i="7" s="1"/>
  <c r="J1163" i="7"/>
  <c r="L1163" i="7" s="1"/>
  <c r="M1163" i="7"/>
  <c r="N1163" i="7"/>
  <c r="B1164" i="7"/>
  <c r="C1164" i="7"/>
  <c r="D1164" i="7"/>
  <c r="H1164" i="7"/>
  <c r="J1164" i="7" s="1"/>
  <c r="L1164" i="7" s="1"/>
  <c r="I1164" i="7"/>
  <c r="K1164" i="7" s="1"/>
  <c r="M1164" i="7"/>
  <c r="N1164" i="7"/>
  <c r="A1165" i="7"/>
  <c r="B1165" i="7"/>
  <c r="C1165" i="7"/>
  <c r="D1165" i="7"/>
  <c r="H1165" i="7"/>
  <c r="J1165" i="7" s="1"/>
  <c r="I1165" i="7"/>
  <c r="K1165" i="7" s="1"/>
  <c r="M1165" i="7"/>
  <c r="N1165" i="7"/>
  <c r="B1166" i="7"/>
  <c r="C1166" i="7"/>
  <c r="D1166" i="7"/>
  <c r="H1166" i="7"/>
  <c r="I1166" i="7"/>
  <c r="J1166" i="7"/>
  <c r="K1166" i="7"/>
  <c r="L1166" i="7"/>
  <c r="M1166" i="7"/>
  <c r="N1166" i="7"/>
  <c r="B1167" i="7"/>
  <c r="C1167" i="7"/>
  <c r="D1167" i="7"/>
  <c r="H1167" i="7"/>
  <c r="J1167" i="7" s="1"/>
  <c r="I1167" i="7"/>
  <c r="K1167" i="7" s="1"/>
  <c r="M1167" i="7"/>
  <c r="A1167" i="7" s="1"/>
  <c r="N1167" i="7"/>
  <c r="B1168" i="7"/>
  <c r="C1168" i="7"/>
  <c r="D1168" i="7"/>
  <c r="H1168" i="7"/>
  <c r="J1168" i="7" s="1"/>
  <c r="I1168" i="7"/>
  <c r="K1168" i="7" s="1"/>
  <c r="M1168" i="7"/>
  <c r="A1168" i="7" s="1"/>
  <c r="N1168" i="7"/>
  <c r="B1169" i="7"/>
  <c r="C1169" i="7"/>
  <c r="D1169" i="7"/>
  <c r="H1169" i="7"/>
  <c r="J1169" i="7" s="1"/>
  <c r="I1169" i="7"/>
  <c r="K1169" i="7"/>
  <c r="M1169" i="7"/>
  <c r="N1169" i="7"/>
  <c r="B1170" i="7"/>
  <c r="C1170" i="7"/>
  <c r="D1170" i="7"/>
  <c r="H1170" i="7"/>
  <c r="I1170" i="7"/>
  <c r="K1170" i="7" s="1"/>
  <c r="J1170" i="7"/>
  <c r="M1170" i="7"/>
  <c r="N1170" i="7"/>
  <c r="B1171" i="7"/>
  <c r="C1171" i="7"/>
  <c r="D1171" i="7"/>
  <c r="H1171" i="7"/>
  <c r="I1171" i="7"/>
  <c r="K1171" i="7" s="1"/>
  <c r="J1171" i="7"/>
  <c r="L1171" i="7" s="1"/>
  <c r="M1171" i="7"/>
  <c r="N1171" i="7"/>
  <c r="B1172" i="7"/>
  <c r="C1172" i="7"/>
  <c r="D1172" i="7"/>
  <c r="H1172" i="7"/>
  <c r="J1172" i="7" s="1"/>
  <c r="L1172" i="7" s="1"/>
  <c r="I1172" i="7"/>
  <c r="K1172" i="7" s="1"/>
  <c r="M1172" i="7"/>
  <c r="N1172" i="7"/>
  <c r="B1173" i="7"/>
  <c r="C1173" i="7"/>
  <c r="D1173" i="7"/>
  <c r="H1173" i="7"/>
  <c r="J1173" i="7" s="1"/>
  <c r="I1173" i="7"/>
  <c r="K1173" i="7"/>
  <c r="M1173" i="7"/>
  <c r="A1173" i="7" s="1"/>
  <c r="N1173" i="7"/>
  <c r="B1174" i="7"/>
  <c r="C1174" i="7"/>
  <c r="D1174" i="7"/>
  <c r="H1174" i="7"/>
  <c r="I1174" i="7"/>
  <c r="K1174" i="7" s="1"/>
  <c r="J1174" i="7"/>
  <c r="M1174" i="7"/>
  <c r="N1174" i="7"/>
  <c r="B1175" i="7"/>
  <c r="C1175" i="7"/>
  <c r="D1175" i="7"/>
  <c r="H1175" i="7"/>
  <c r="J1175" i="7" s="1"/>
  <c r="L1175" i="7" s="1"/>
  <c r="I1175" i="7"/>
  <c r="K1175" i="7" s="1"/>
  <c r="M1175" i="7"/>
  <c r="N1175" i="7"/>
  <c r="B1176" i="7"/>
  <c r="C1176" i="7"/>
  <c r="D1176" i="7"/>
  <c r="H1176" i="7"/>
  <c r="J1176" i="7" s="1"/>
  <c r="I1176" i="7"/>
  <c r="K1176" i="7" s="1"/>
  <c r="M1176" i="7"/>
  <c r="N1176" i="7"/>
  <c r="B1177" i="7"/>
  <c r="C1177" i="7"/>
  <c r="D1177" i="7"/>
  <c r="H1177" i="7"/>
  <c r="J1177" i="7" s="1"/>
  <c r="I1177" i="7"/>
  <c r="K1177" i="7"/>
  <c r="M1177" i="7"/>
  <c r="N1177" i="7"/>
  <c r="B1178" i="7"/>
  <c r="C1178" i="7"/>
  <c r="D1178" i="7"/>
  <c r="H1178" i="7"/>
  <c r="J1178" i="7" s="1"/>
  <c r="I1178" i="7"/>
  <c r="K1178" i="7" s="1"/>
  <c r="M1178" i="7"/>
  <c r="A1178" i="7" s="1"/>
  <c r="N1178" i="7"/>
  <c r="B1179" i="7"/>
  <c r="C1179" i="7"/>
  <c r="D1179" i="7"/>
  <c r="H1179" i="7"/>
  <c r="I1179" i="7"/>
  <c r="J1179" i="7"/>
  <c r="K1179" i="7"/>
  <c r="M1179" i="7"/>
  <c r="N1179" i="7"/>
  <c r="B1180" i="7"/>
  <c r="C1180" i="7"/>
  <c r="D1180" i="7"/>
  <c r="G1180" i="7"/>
  <c r="H1180" i="7"/>
  <c r="J1180" i="7" s="1"/>
  <c r="I1180" i="7"/>
  <c r="K1180" i="7" s="1"/>
  <c r="M1180" i="7"/>
  <c r="N1180" i="7"/>
  <c r="B1181" i="7"/>
  <c r="C1181" i="7"/>
  <c r="D1181" i="7"/>
  <c r="H1181" i="7"/>
  <c r="J1181" i="7" s="1"/>
  <c r="I1181" i="7"/>
  <c r="K1181" i="7"/>
  <c r="M1181" i="7"/>
  <c r="A1181" i="7" s="1"/>
  <c r="N1181" i="7"/>
  <c r="B1182" i="7"/>
  <c r="C1182" i="7"/>
  <c r="D1182" i="7"/>
  <c r="G1182" i="7"/>
  <c r="H1182" i="7"/>
  <c r="J1182" i="7" s="1"/>
  <c r="I1182" i="7"/>
  <c r="K1182" i="7" s="1"/>
  <c r="L1182" i="7" s="1"/>
  <c r="M1182" i="7"/>
  <c r="A1182" i="7" s="1"/>
  <c r="N1182" i="7"/>
  <c r="B1183" i="7"/>
  <c r="C1183" i="7"/>
  <c r="D1183" i="7"/>
  <c r="G1183" i="7"/>
  <c r="H1183" i="7"/>
  <c r="J1183" i="7" s="1"/>
  <c r="L1183" i="7" s="1"/>
  <c r="I1183" i="7"/>
  <c r="K1183" i="7" s="1"/>
  <c r="M1183" i="7"/>
  <c r="A1183" i="7" s="1"/>
  <c r="N1183" i="7"/>
  <c r="B1184" i="7"/>
  <c r="C1184" i="7"/>
  <c r="D1184" i="7"/>
  <c r="G1184" i="7"/>
  <c r="H1184" i="7"/>
  <c r="I1184" i="7"/>
  <c r="K1184" i="7" s="1"/>
  <c r="J1184" i="7"/>
  <c r="L1184" i="7" s="1"/>
  <c r="M1184" i="7"/>
  <c r="N1184" i="7"/>
  <c r="B1185" i="7"/>
  <c r="C1185" i="7"/>
  <c r="D1185" i="7"/>
  <c r="H1185" i="7"/>
  <c r="J1185" i="7" s="1"/>
  <c r="I1185" i="7"/>
  <c r="K1185" i="7" s="1"/>
  <c r="M1185" i="7"/>
  <c r="N1185" i="7"/>
  <c r="B1186" i="7"/>
  <c r="C1186" i="7"/>
  <c r="D1186" i="7"/>
  <c r="H1186" i="7"/>
  <c r="J1186" i="7" s="1"/>
  <c r="I1186" i="7"/>
  <c r="K1186" i="7" s="1"/>
  <c r="M1186" i="7"/>
  <c r="N1186" i="7"/>
  <c r="B1187" i="7"/>
  <c r="C1187" i="7"/>
  <c r="D1187" i="7"/>
  <c r="H1187" i="7"/>
  <c r="J1187" i="7" s="1"/>
  <c r="I1187" i="7"/>
  <c r="K1187" i="7" s="1"/>
  <c r="M1187" i="7"/>
  <c r="N1187" i="7"/>
  <c r="A1187" i="7" s="1"/>
  <c r="B1188" i="7"/>
  <c r="C1188" i="7"/>
  <c r="D1188" i="7"/>
  <c r="H1188" i="7"/>
  <c r="J1188" i="7" s="1"/>
  <c r="I1188" i="7"/>
  <c r="K1188" i="7"/>
  <c r="M1188" i="7"/>
  <c r="N1188" i="7"/>
  <c r="B1189" i="7"/>
  <c r="C1189" i="7"/>
  <c r="D1189" i="7"/>
  <c r="H1189" i="7"/>
  <c r="J1189" i="7" s="1"/>
  <c r="I1189" i="7"/>
  <c r="K1189" i="7" s="1"/>
  <c r="M1189" i="7"/>
  <c r="N1189" i="7"/>
  <c r="B1190" i="7"/>
  <c r="C1190" i="7"/>
  <c r="D1190" i="7"/>
  <c r="H1190" i="7"/>
  <c r="I1190" i="7"/>
  <c r="K1190" i="7" s="1"/>
  <c r="J1190" i="7"/>
  <c r="M1190" i="7"/>
  <c r="N1190" i="7"/>
  <c r="B1191" i="7"/>
  <c r="C1191" i="7"/>
  <c r="D1191" i="7"/>
  <c r="H1191" i="7"/>
  <c r="I1191" i="7"/>
  <c r="K1191" i="7" s="1"/>
  <c r="J1191" i="7"/>
  <c r="L1191" i="7" s="1"/>
  <c r="M1191" i="7"/>
  <c r="N1191" i="7"/>
  <c r="A1192" i="7"/>
  <c r="B1192" i="7"/>
  <c r="C1192" i="7"/>
  <c r="D1192" i="7"/>
  <c r="H1192" i="7"/>
  <c r="J1192" i="7" s="1"/>
  <c r="L1192" i="7" s="1"/>
  <c r="I1192" i="7"/>
  <c r="K1192" i="7"/>
  <c r="M1192" i="7"/>
  <c r="N1192" i="7"/>
  <c r="B1193" i="7"/>
  <c r="C1193" i="7"/>
  <c r="D1193" i="7"/>
  <c r="H1193" i="7"/>
  <c r="J1193" i="7" s="1"/>
  <c r="I1193" i="7"/>
  <c r="K1193" i="7" s="1"/>
  <c r="M1193" i="7"/>
  <c r="N1193" i="7"/>
  <c r="B1194" i="7"/>
  <c r="C1194" i="7"/>
  <c r="D1194" i="7"/>
  <c r="H1194" i="7"/>
  <c r="J1194" i="7" s="1"/>
  <c r="I1194" i="7"/>
  <c r="K1194" i="7"/>
  <c r="M1194" i="7"/>
  <c r="A1194" i="7" s="1"/>
  <c r="N1194" i="7"/>
  <c r="B1195" i="7"/>
  <c r="C1195" i="7"/>
  <c r="D1195" i="7"/>
  <c r="H1195" i="7"/>
  <c r="I1195" i="7"/>
  <c r="J1195" i="7"/>
  <c r="K1195" i="7"/>
  <c r="M1195" i="7"/>
  <c r="N1195" i="7"/>
  <c r="B1196" i="7"/>
  <c r="C1196" i="7"/>
  <c r="D1196" i="7"/>
  <c r="H1196" i="7"/>
  <c r="J1196" i="7" s="1"/>
  <c r="L1196" i="7" s="1"/>
  <c r="I1196" i="7"/>
  <c r="K1196" i="7" s="1"/>
  <c r="M1196" i="7"/>
  <c r="N1196" i="7"/>
  <c r="B1197" i="7"/>
  <c r="C1197" i="7"/>
  <c r="D1197" i="7"/>
  <c r="H1197" i="7"/>
  <c r="J1197" i="7" s="1"/>
  <c r="L1197" i="7" s="1"/>
  <c r="I1197" i="7"/>
  <c r="K1197" i="7"/>
  <c r="M1197" i="7"/>
  <c r="A1197" i="7" s="1"/>
  <c r="N1197" i="7"/>
  <c r="B1198" i="7"/>
  <c r="C1198" i="7"/>
  <c r="D1198" i="7"/>
  <c r="G1198" i="7"/>
  <c r="H1198" i="7"/>
  <c r="I1198" i="7"/>
  <c r="K1198" i="7" s="1"/>
  <c r="J1198" i="7"/>
  <c r="M1198" i="7"/>
  <c r="N1198" i="7"/>
  <c r="A1198" i="7" s="1"/>
  <c r="B1199" i="7"/>
  <c r="C1199" i="7"/>
  <c r="D1199" i="7"/>
  <c r="H1199" i="7"/>
  <c r="J1199" i="7" s="1"/>
  <c r="L1199" i="7" s="1"/>
  <c r="I1199" i="7"/>
  <c r="K1199" i="7" s="1"/>
  <c r="M1199" i="7"/>
  <c r="N1199" i="7"/>
  <c r="B1200" i="7"/>
  <c r="C1200" i="7"/>
  <c r="D1200" i="7"/>
  <c r="H1200" i="7"/>
  <c r="J1200" i="7" s="1"/>
  <c r="I1200" i="7"/>
  <c r="K1200" i="7" s="1"/>
  <c r="M1200" i="7"/>
  <c r="N1200" i="7"/>
  <c r="B1201" i="7"/>
  <c r="C1201" i="7"/>
  <c r="D1201" i="7"/>
  <c r="G1201" i="7"/>
  <c r="H1201" i="7"/>
  <c r="J1201" i="7" s="1"/>
  <c r="L1201" i="7" s="1"/>
  <c r="I1201" i="7"/>
  <c r="K1201" i="7"/>
  <c r="M1201" i="7"/>
  <c r="N1201" i="7"/>
  <c r="B1202" i="7"/>
  <c r="C1202" i="7"/>
  <c r="D1202" i="7"/>
  <c r="H1202" i="7"/>
  <c r="J1202" i="7" s="1"/>
  <c r="I1202" i="7"/>
  <c r="K1202" i="7" s="1"/>
  <c r="M1202" i="7"/>
  <c r="A1202" i="7" s="1"/>
  <c r="N1202" i="7"/>
  <c r="B1203" i="7"/>
  <c r="C1203" i="7"/>
  <c r="D1203" i="7"/>
  <c r="H1203" i="7"/>
  <c r="J1203" i="7" s="1"/>
  <c r="I1203" i="7"/>
  <c r="K1203" i="7"/>
  <c r="M1203" i="7"/>
  <c r="A1203" i="7" s="1"/>
  <c r="N1203" i="7"/>
  <c r="B1204" i="7"/>
  <c r="C1204" i="7"/>
  <c r="D1204" i="7"/>
  <c r="H1204" i="7"/>
  <c r="J1204" i="7" s="1"/>
  <c r="I1204" i="7"/>
  <c r="K1204" i="7" s="1"/>
  <c r="M1204" i="7"/>
  <c r="N1204" i="7"/>
  <c r="B1205" i="7"/>
  <c r="C1205" i="7"/>
  <c r="D1205" i="7"/>
  <c r="H1205" i="7"/>
  <c r="I1205" i="7"/>
  <c r="K1205" i="7" s="1"/>
  <c r="J1205" i="7"/>
  <c r="M1205" i="7"/>
  <c r="N1205" i="7"/>
  <c r="A1206" i="7"/>
  <c r="B1206" i="7"/>
  <c r="C1206" i="7"/>
  <c r="D1206" i="7"/>
  <c r="G1206" i="7"/>
  <c r="H1206" i="7"/>
  <c r="J1206" i="7" s="1"/>
  <c r="L1206" i="7" s="1"/>
  <c r="I1206" i="7"/>
  <c r="K1206" i="7"/>
  <c r="M1206" i="7"/>
  <c r="N1206" i="7"/>
  <c r="B1207" i="7"/>
  <c r="C1207" i="7"/>
  <c r="D1207" i="7"/>
  <c r="G1207" i="7"/>
  <c r="H1207" i="7"/>
  <c r="J1207" i="7" s="1"/>
  <c r="I1207" i="7"/>
  <c r="K1207" i="7" s="1"/>
  <c r="M1207" i="7"/>
  <c r="N1207" i="7"/>
  <c r="A1208" i="7"/>
  <c r="B1208" i="7"/>
  <c r="C1208" i="7"/>
  <c r="D1208" i="7"/>
  <c r="H1208" i="7"/>
  <c r="I1208" i="7"/>
  <c r="K1208" i="7" s="1"/>
  <c r="J1208" i="7"/>
  <c r="M1208" i="7"/>
  <c r="N1208" i="7"/>
  <c r="B1209" i="7"/>
  <c r="C1209" i="7"/>
  <c r="D1209" i="7"/>
  <c r="H1209" i="7"/>
  <c r="I1209" i="7"/>
  <c r="K1209" i="7" s="1"/>
  <c r="J1209" i="7"/>
  <c r="L1209" i="7" s="1"/>
  <c r="M1209" i="7"/>
  <c r="N1209" i="7"/>
  <c r="B1210" i="7"/>
  <c r="C1210" i="7"/>
  <c r="D1210" i="7"/>
  <c r="H1210" i="7"/>
  <c r="I1210" i="7"/>
  <c r="K1210" i="7" s="1"/>
  <c r="J1210" i="7"/>
  <c r="M1210" i="7"/>
  <c r="A1210" i="7" s="1"/>
  <c r="N1210" i="7"/>
  <c r="B1211" i="7"/>
  <c r="C1211" i="7"/>
  <c r="D1211" i="7"/>
  <c r="H1211" i="7"/>
  <c r="J1211" i="7" s="1"/>
  <c r="I1211" i="7"/>
  <c r="K1211" i="7" s="1"/>
  <c r="M1211" i="7"/>
  <c r="N1211" i="7"/>
  <c r="A1211" i="7" s="1"/>
  <c r="B1212" i="7"/>
  <c r="C1212" i="7"/>
  <c r="D1212" i="7"/>
  <c r="H1212" i="7"/>
  <c r="J1212" i="7" s="1"/>
  <c r="I1212" i="7"/>
  <c r="K1212" i="7"/>
  <c r="M1212" i="7"/>
  <c r="N1212" i="7"/>
  <c r="B1213" i="7"/>
  <c r="C1213" i="7"/>
  <c r="D1213" i="7"/>
  <c r="H1213" i="7"/>
  <c r="J1213" i="7" s="1"/>
  <c r="I1213" i="7"/>
  <c r="K1213" i="7"/>
  <c r="L1213" i="7"/>
  <c r="M1213" i="7"/>
  <c r="A1213" i="7" s="1"/>
  <c r="N1213" i="7"/>
  <c r="B1214" i="7"/>
  <c r="C1214" i="7"/>
  <c r="D1214" i="7"/>
  <c r="H1214" i="7"/>
  <c r="J1214" i="7" s="1"/>
  <c r="I1214" i="7"/>
  <c r="K1214" i="7" s="1"/>
  <c r="L1214" i="7" s="1"/>
  <c r="M1214" i="7"/>
  <c r="N1214" i="7"/>
  <c r="B1215" i="7"/>
  <c r="C1215" i="7"/>
  <c r="D1215" i="7"/>
  <c r="H1215" i="7"/>
  <c r="J1215" i="7" s="1"/>
  <c r="I1215" i="7"/>
  <c r="K1215" i="7" s="1"/>
  <c r="L1215" i="7"/>
  <c r="M1215" i="7"/>
  <c r="A1215" i="7" s="1"/>
  <c r="N1215" i="7"/>
  <c r="B1216" i="7"/>
  <c r="C1216" i="7"/>
  <c r="D1216" i="7"/>
  <c r="H1216" i="7"/>
  <c r="I1216" i="7"/>
  <c r="K1216" i="7" s="1"/>
  <c r="J1216" i="7"/>
  <c r="M1216" i="7"/>
  <c r="N1216" i="7"/>
  <c r="B1217" i="7"/>
  <c r="C1217" i="7"/>
  <c r="D1217" i="7"/>
  <c r="H1217" i="7"/>
  <c r="J1217" i="7" s="1"/>
  <c r="I1217" i="7"/>
  <c r="K1217" i="7" s="1"/>
  <c r="M1217" i="7"/>
  <c r="N1217" i="7"/>
  <c r="B1218" i="7"/>
  <c r="C1218" i="7"/>
  <c r="D1218" i="7"/>
  <c r="H1218" i="7"/>
  <c r="J1218" i="7" s="1"/>
  <c r="I1218" i="7"/>
  <c r="K1218" i="7" s="1"/>
  <c r="M1218" i="7"/>
  <c r="N1218" i="7"/>
  <c r="B1219" i="7"/>
  <c r="C1219" i="7"/>
  <c r="D1219" i="7"/>
  <c r="H1219" i="7"/>
  <c r="J1219" i="7" s="1"/>
  <c r="I1219" i="7"/>
  <c r="K1219" i="7"/>
  <c r="L1219" i="7" s="1"/>
  <c r="M1219" i="7"/>
  <c r="N1219" i="7"/>
  <c r="A1219" i="7" s="1"/>
  <c r="B1220" i="7"/>
  <c r="C1220" i="7"/>
  <c r="D1220" i="7"/>
  <c r="H1220" i="7"/>
  <c r="J1220" i="7" s="1"/>
  <c r="I1220" i="7"/>
  <c r="K1220" i="7"/>
  <c r="M1220" i="7"/>
  <c r="N1220" i="7"/>
  <c r="B1221" i="7"/>
  <c r="C1221" i="7"/>
  <c r="D1221" i="7"/>
  <c r="H1221" i="7"/>
  <c r="I1221" i="7"/>
  <c r="K1221" i="7" s="1"/>
  <c r="J1221" i="7"/>
  <c r="M1221" i="7"/>
  <c r="N1221" i="7"/>
  <c r="B1222" i="7"/>
  <c r="C1222" i="7"/>
  <c r="D1222" i="7"/>
  <c r="H1222" i="7"/>
  <c r="I1222" i="7"/>
  <c r="K1222" i="7" s="1"/>
  <c r="J1222" i="7"/>
  <c r="M1222" i="7"/>
  <c r="N1222" i="7"/>
  <c r="A1222" i="7" s="1"/>
  <c r="B1223" i="7"/>
  <c r="C1223" i="7"/>
  <c r="D1223" i="7"/>
  <c r="H1223" i="7"/>
  <c r="J1223" i="7" s="1"/>
  <c r="I1223" i="7"/>
  <c r="K1223" i="7" s="1"/>
  <c r="M1223" i="7"/>
  <c r="N1223" i="7"/>
  <c r="B1224" i="7"/>
  <c r="C1224" i="7"/>
  <c r="D1224" i="7"/>
  <c r="H1224" i="7"/>
  <c r="I1224" i="7"/>
  <c r="K1224" i="7" s="1"/>
  <c r="J1224" i="7"/>
  <c r="M1224" i="7"/>
  <c r="A1224" i="7" s="1"/>
  <c r="N1224" i="7"/>
  <c r="B1225" i="7"/>
  <c r="C1225" i="7"/>
  <c r="D1225" i="7"/>
  <c r="G1225" i="7"/>
  <c r="H1225" i="7"/>
  <c r="J1225" i="7" s="1"/>
  <c r="L1225" i="7" s="1"/>
  <c r="I1225" i="7"/>
  <c r="K1225" i="7"/>
  <c r="M1225" i="7"/>
  <c r="N1225" i="7"/>
  <c r="B1226" i="7"/>
  <c r="C1226" i="7"/>
  <c r="D1226" i="7"/>
  <c r="H1226" i="7"/>
  <c r="J1226" i="7" s="1"/>
  <c r="I1226" i="7"/>
  <c r="K1226" i="7"/>
  <c r="M1226" i="7"/>
  <c r="A1226" i="7" s="1"/>
  <c r="N1226" i="7"/>
  <c r="B1227" i="7"/>
  <c r="C1227" i="7"/>
  <c r="D1227" i="7"/>
  <c r="H1227" i="7"/>
  <c r="I1227" i="7"/>
  <c r="K1227" i="7" s="1"/>
  <c r="J1227" i="7"/>
  <c r="L1227" i="7" s="1"/>
  <c r="M1227" i="7"/>
  <c r="N1227" i="7"/>
  <c r="B1228" i="7"/>
  <c r="C1228" i="7"/>
  <c r="D1228" i="7"/>
  <c r="G1228" i="7"/>
  <c r="H1228" i="7"/>
  <c r="J1228" i="7" s="1"/>
  <c r="I1228" i="7"/>
  <c r="K1228" i="7"/>
  <c r="M1228" i="7"/>
  <c r="N1228" i="7"/>
  <c r="B1229" i="7"/>
  <c r="C1229" i="7"/>
  <c r="D1229" i="7"/>
  <c r="H1229" i="7"/>
  <c r="J1229" i="7" s="1"/>
  <c r="I1229" i="7"/>
  <c r="K1229" i="7"/>
  <c r="L1229" i="7" s="1"/>
  <c r="M1229" i="7"/>
  <c r="A1229" i="7" s="1"/>
  <c r="N1229" i="7"/>
  <c r="B1230" i="7"/>
  <c r="C1230" i="7"/>
  <c r="D1230" i="7"/>
  <c r="G1230" i="7"/>
  <c r="H1230" i="7"/>
  <c r="J1230" i="7" s="1"/>
  <c r="I1230" i="7"/>
  <c r="K1230" i="7" s="1"/>
  <c r="M1230" i="7"/>
  <c r="N1230" i="7"/>
  <c r="A1230" i="7" s="1"/>
  <c r="B1231" i="7"/>
  <c r="C1231" i="7"/>
  <c r="D1231" i="7"/>
  <c r="G1231" i="7"/>
  <c r="H1231" i="7"/>
  <c r="J1231" i="7" s="1"/>
  <c r="I1231" i="7"/>
  <c r="K1231" i="7" s="1"/>
  <c r="M1231" i="7"/>
  <c r="N1231" i="7"/>
  <c r="B1232" i="7"/>
  <c r="C1232" i="7"/>
  <c r="D1232" i="7"/>
  <c r="G1232" i="7"/>
  <c r="H1232" i="7"/>
  <c r="I1232" i="7"/>
  <c r="K1232" i="7" s="1"/>
  <c r="J1232" i="7"/>
  <c r="L1232" i="7" s="1"/>
  <c r="M1232" i="7"/>
  <c r="N1232" i="7"/>
  <c r="B1233" i="7"/>
  <c r="C1233" i="7"/>
  <c r="D1233" i="7"/>
  <c r="H1233" i="7"/>
  <c r="J1233" i="7" s="1"/>
  <c r="I1233" i="7"/>
  <c r="K1233" i="7"/>
  <c r="M1233" i="7"/>
  <c r="N1233" i="7"/>
  <c r="A1234" i="7"/>
  <c r="B1234" i="7"/>
  <c r="C1234" i="7"/>
  <c r="D1234" i="7"/>
  <c r="H1234" i="7"/>
  <c r="J1234" i="7" s="1"/>
  <c r="I1234" i="7"/>
  <c r="K1234" i="7" s="1"/>
  <c r="M1234" i="7"/>
  <c r="N1234" i="7"/>
  <c r="A1235" i="7"/>
  <c r="B1235" i="7"/>
  <c r="C1235" i="7"/>
  <c r="D1235" i="7"/>
  <c r="H1235" i="7"/>
  <c r="J1235" i="7" s="1"/>
  <c r="L1235" i="7" s="1"/>
  <c r="I1235" i="7"/>
  <c r="K1235" i="7" s="1"/>
  <c r="M1235" i="7"/>
  <c r="N1235" i="7"/>
  <c r="B1236" i="7"/>
  <c r="C1236" i="7"/>
  <c r="D1236" i="7"/>
  <c r="G1236" i="7"/>
  <c r="H1236" i="7"/>
  <c r="J1236" i="7" s="1"/>
  <c r="I1236" i="7"/>
  <c r="K1236" i="7"/>
  <c r="M1236" i="7"/>
  <c r="A1236" i="7" s="1"/>
  <c r="N1236" i="7"/>
  <c r="B1237" i="7"/>
  <c r="C1237" i="7"/>
  <c r="D1237" i="7"/>
  <c r="H1237" i="7"/>
  <c r="J1237" i="7" s="1"/>
  <c r="L1237" i="7" s="1"/>
  <c r="I1237" i="7"/>
  <c r="K1237" i="7" s="1"/>
  <c r="M1237" i="7"/>
  <c r="N1237" i="7"/>
  <c r="B1238" i="7"/>
  <c r="C1238" i="7"/>
  <c r="D1238" i="7"/>
  <c r="H1238" i="7"/>
  <c r="J1238" i="7" s="1"/>
  <c r="L1238" i="7" s="1"/>
  <c r="I1238" i="7"/>
  <c r="K1238" i="7" s="1"/>
  <c r="M1238" i="7"/>
  <c r="N1238" i="7"/>
  <c r="B1239" i="7"/>
  <c r="C1239" i="7"/>
  <c r="D1239" i="7"/>
  <c r="H1239" i="7"/>
  <c r="I1239" i="7"/>
  <c r="K1239" i="7" s="1"/>
  <c r="J1239" i="7"/>
  <c r="M1239" i="7"/>
  <c r="N1239" i="7"/>
  <c r="A1240" i="7"/>
  <c r="B1240" i="7"/>
  <c r="C1240" i="7"/>
  <c r="D1240" i="7"/>
  <c r="G1240" i="7"/>
  <c r="H1240" i="7"/>
  <c r="I1240" i="7"/>
  <c r="K1240" i="7" s="1"/>
  <c r="J1240" i="7"/>
  <c r="L1240" i="7"/>
  <c r="M1240" i="7"/>
  <c r="N1240" i="7"/>
  <c r="B1241" i="7"/>
  <c r="C1241" i="7"/>
  <c r="D1241" i="7"/>
  <c r="H1241" i="7"/>
  <c r="J1241" i="7" s="1"/>
  <c r="I1241" i="7"/>
  <c r="K1241" i="7" s="1"/>
  <c r="M1241" i="7"/>
  <c r="N1241" i="7"/>
  <c r="B1242" i="7"/>
  <c r="C1242" i="7"/>
  <c r="D1242" i="7"/>
  <c r="H1242" i="7"/>
  <c r="I1242" i="7"/>
  <c r="K1242" i="7" s="1"/>
  <c r="J1242" i="7"/>
  <c r="L1242" i="7" s="1"/>
  <c r="M1242" i="7"/>
  <c r="N1242" i="7"/>
  <c r="B1243" i="7"/>
  <c r="C1243" i="7"/>
  <c r="D1243" i="7"/>
  <c r="H1243" i="7"/>
  <c r="J1243" i="7" s="1"/>
  <c r="I1243" i="7"/>
  <c r="K1243" i="7"/>
  <c r="M1243" i="7"/>
  <c r="N1243" i="7"/>
  <c r="B1244" i="7"/>
  <c r="C1244" i="7"/>
  <c r="D1244" i="7"/>
  <c r="H1244" i="7"/>
  <c r="J1244" i="7" s="1"/>
  <c r="I1244" i="7"/>
  <c r="K1244" i="7" s="1"/>
  <c r="M1244" i="7"/>
  <c r="N1244" i="7"/>
  <c r="B1245" i="7"/>
  <c r="C1245" i="7"/>
  <c r="D1245" i="7"/>
  <c r="H1245" i="7"/>
  <c r="J1245" i="7" s="1"/>
  <c r="I1245" i="7"/>
  <c r="K1245" i="7" s="1"/>
  <c r="L1245" i="7"/>
  <c r="M1245" i="7"/>
  <c r="N1245" i="7"/>
  <c r="B1246" i="7"/>
  <c r="C1246" i="7"/>
  <c r="D1246" i="7"/>
  <c r="H1246" i="7"/>
  <c r="J1246" i="7" s="1"/>
  <c r="I1246" i="7"/>
  <c r="K1246" i="7" s="1"/>
  <c r="M1246" i="7"/>
  <c r="N1246" i="7"/>
  <c r="B1247" i="7"/>
  <c r="C1247" i="7"/>
  <c r="D1247" i="7"/>
  <c r="G1247" i="7"/>
  <c r="H1247" i="7"/>
  <c r="I1247" i="7"/>
  <c r="K1247" i="7" s="1"/>
  <c r="J1247" i="7"/>
  <c r="L1247" i="7" s="1"/>
  <c r="M1247" i="7"/>
  <c r="N1247" i="7"/>
  <c r="B1248" i="7"/>
  <c r="C1248" i="7"/>
  <c r="D1248" i="7"/>
  <c r="H1248" i="7"/>
  <c r="I1248" i="7"/>
  <c r="K1248" i="7" s="1"/>
  <c r="J1248" i="7"/>
  <c r="L1248" i="7" s="1"/>
  <c r="M1248" i="7"/>
  <c r="N1248" i="7"/>
  <c r="B1249" i="7"/>
  <c r="C1249" i="7"/>
  <c r="D1249" i="7"/>
  <c r="H1249" i="7"/>
  <c r="J1249" i="7" s="1"/>
  <c r="I1249" i="7"/>
  <c r="K1249" i="7" s="1"/>
  <c r="L1249" i="7"/>
  <c r="M1249" i="7"/>
  <c r="N1249" i="7"/>
  <c r="B1250" i="7"/>
  <c r="C1250" i="7"/>
  <c r="D1250" i="7"/>
  <c r="H1250" i="7"/>
  <c r="J1250" i="7" s="1"/>
  <c r="I1250" i="7"/>
  <c r="K1250" i="7" s="1"/>
  <c r="M1250" i="7"/>
  <c r="N1250" i="7"/>
  <c r="B1251" i="7"/>
  <c r="C1251" i="7"/>
  <c r="D1251" i="7"/>
  <c r="H1251" i="7"/>
  <c r="I1251" i="7"/>
  <c r="K1251" i="7" s="1"/>
  <c r="J1251" i="7"/>
  <c r="L1251" i="7" s="1"/>
  <c r="M1251" i="7"/>
  <c r="N1251" i="7"/>
  <c r="B1252" i="7"/>
  <c r="C1252" i="7"/>
  <c r="D1252" i="7"/>
  <c r="H1252" i="7"/>
  <c r="J1252" i="7" s="1"/>
  <c r="I1252" i="7"/>
  <c r="K1252" i="7"/>
  <c r="M1252" i="7"/>
  <c r="N1252" i="7"/>
  <c r="B1253" i="7"/>
  <c r="C1253" i="7"/>
  <c r="D1253" i="7"/>
  <c r="H1253" i="7"/>
  <c r="I1253" i="7"/>
  <c r="J1253" i="7"/>
  <c r="K1253" i="7"/>
  <c r="M1253" i="7"/>
  <c r="N1253" i="7"/>
  <c r="B1254" i="7"/>
  <c r="C1254" i="7"/>
  <c r="D1254" i="7"/>
  <c r="H1254" i="7"/>
  <c r="I1254" i="7"/>
  <c r="K1254" i="7" s="1"/>
  <c r="J1254" i="7"/>
  <c r="M1254" i="7"/>
  <c r="N1254" i="7"/>
  <c r="B1255" i="7"/>
  <c r="C1255" i="7"/>
  <c r="D1255" i="7"/>
  <c r="G1255" i="7"/>
  <c r="H1255" i="7"/>
  <c r="I1255" i="7"/>
  <c r="K1255" i="7" s="1"/>
  <c r="J1255" i="7"/>
  <c r="L1255" i="7" s="1"/>
  <c r="M1255" i="7"/>
  <c r="A1255" i="7" s="1"/>
  <c r="N1255" i="7"/>
  <c r="B1256" i="7"/>
  <c r="C1256" i="7"/>
  <c r="D1256" i="7"/>
  <c r="G1256" i="7"/>
  <c r="H1256" i="7"/>
  <c r="I1256" i="7"/>
  <c r="K1256" i="7" s="1"/>
  <c r="J1256" i="7"/>
  <c r="L1256" i="7" s="1"/>
  <c r="M1256" i="7"/>
  <c r="N1256" i="7"/>
  <c r="B1257" i="7"/>
  <c r="C1257" i="7"/>
  <c r="D1257" i="7"/>
  <c r="G1257" i="7"/>
  <c r="H1257" i="7"/>
  <c r="J1257" i="7" s="1"/>
  <c r="L1257" i="7" s="1"/>
  <c r="I1257" i="7"/>
  <c r="K1257" i="7"/>
  <c r="M1257" i="7"/>
  <c r="N1257" i="7"/>
  <c r="B1258" i="7"/>
  <c r="C1258" i="7"/>
  <c r="D1258" i="7"/>
  <c r="G1258" i="7"/>
  <c r="H1258" i="7"/>
  <c r="J1258" i="7" s="1"/>
  <c r="I1258" i="7"/>
  <c r="K1258" i="7"/>
  <c r="M1258" i="7"/>
  <c r="N1258" i="7"/>
  <c r="B1259" i="7"/>
  <c r="C1259" i="7"/>
  <c r="D1259" i="7"/>
  <c r="H1259" i="7"/>
  <c r="I1259" i="7"/>
  <c r="K1259" i="7" s="1"/>
  <c r="J1259" i="7"/>
  <c r="L1259" i="7"/>
  <c r="M1259" i="7"/>
  <c r="N1259" i="7"/>
  <c r="B1260" i="7"/>
  <c r="C1260" i="7"/>
  <c r="D1260" i="7"/>
  <c r="G1260" i="7"/>
  <c r="H1260" i="7"/>
  <c r="J1260" i="7" s="1"/>
  <c r="I1260" i="7"/>
  <c r="K1260" i="7"/>
  <c r="M1260" i="7"/>
  <c r="N1260" i="7"/>
  <c r="B1261" i="7"/>
  <c r="C1261" i="7"/>
  <c r="D1261" i="7"/>
  <c r="H1261" i="7"/>
  <c r="I1261" i="7"/>
  <c r="J1261" i="7"/>
  <c r="K1261" i="7"/>
  <c r="M1261" i="7"/>
  <c r="A1261" i="7" s="1"/>
  <c r="N1261" i="7"/>
  <c r="B1262" i="7"/>
  <c r="C1262" i="7"/>
  <c r="D1262" i="7"/>
  <c r="G1262" i="7"/>
  <c r="Q1262" i="7" s="1" a="1"/>
  <c r="Q1262" i="7" s="1"/>
  <c r="R1262" i="7" s="1"/>
  <c r="H1262" i="7"/>
  <c r="I1262" i="7"/>
  <c r="K1262" i="7" s="1"/>
  <c r="L1262" i="7" s="1"/>
  <c r="J1262" i="7"/>
  <c r="M1262" i="7"/>
  <c r="N1262" i="7"/>
  <c r="B1263" i="7"/>
  <c r="C1263" i="7"/>
  <c r="D1263" i="7"/>
  <c r="G1263" i="7"/>
  <c r="H1263" i="7"/>
  <c r="J1263" i="7" s="1"/>
  <c r="I1263" i="7"/>
  <c r="K1263" i="7" s="1"/>
  <c r="M1263" i="7"/>
  <c r="N1263" i="7"/>
  <c r="B1264" i="7"/>
  <c r="C1264" i="7"/>
  <c r="D1264" i="7"/>
  <c r="G1264" i="7"/>
  <c r="H1264" i="7"/>
  <c r="J1264" i="7" s="1"/>
  <c r="I1264" i="7"/>
  <c r="K1264" i="7" s="1"/>
  <c r="L1264" i="7"/>
  <c r="M1264" i="7"/>
  <c r="N1264" i="7"/>
  <c r="B1265" i="7"/>
  <c r="C1265" i="7"/>
  <c r="D1265" i="7"/>
  <c r="H1265" i="7"/>
  <c r="I1265" i="7"/>
  <c r="J1265" i="7"/>
  <c r="K1265" i="7"/>
  <c r="L1265" i="7"/>
  <c r="M1265" i="7"/>
  <c r="N1265" i="7"/>
  <c r="E1268" i="7"/>
  <c r="G1151" i="7" s="1"/>
  <c r="Q1223" i="8" l="1"/>
  <c r="P1235" i="8"/>
  <c r="V1235" i="8"/>
  <c r="P1223" i="8"/>
  <c r="Q1207" i="8"/>
  <c r="P1207" i="8" s="1"/>
  <c r="Q1183" i="8"/>
  <c r="S1027" i="8"/>
  <c r="U1027" i="8"/>
  <c r="Q1027" i="8" s="1"/>
  <c r="P1027" i="8" s="1"/>
  <c r="S1179" i="8"/>
  <c r="U1179" i="8"/>
  <c r="S1111" i="8"/>
  <c r="V1111" i="8" s="1"/>
  <c r="U1111" i="8"/>
  <c r="U960" i="8"/>
  <c r="S960" i="8"/>
  <c r="U975" i="8"/>
  <c r="S975" i="8"/>
  <c r="V975" i="8" s="1"/>
  <c r="S1163" i="8"/>
  <c r="U1163" i="8"/>
  <c r="S1159" i="8"/>
  <c r="V1159" i="8" s="1"/>
  <c r="U1159" i="8"/>
  <c r="S907" i="8"/>
  <c r="U907" i="8"/>
  <c r="Q907" i="8" s="1"/>
  <c r="P907" i="8" s="1"/>
  <c r="U1177" i="8"/>
  <c r="S1145" i="8"/>
  <c r="V1145" i="8" s="1"/>
  <c r="U1145" i="8"/>
  <c r="S1113" i="8"/>
  <c r="U1113" i="8"/>
  <c r="Q1113" i="8" s="1"/>
  <c r="P1113" i="8" s="1"/>
  <c r="S1081" i="8"/>
  <c r="U1081" i="8"/>
  <c r="S1049" i="8"/>
  <c r="V1049" i="8" s="1"/>
  <c r="U1049" i="8"/>
  <c r="S1017" i="8"/>
  <c r="V1017" i="8" s="1"/>
  <c r="U1017" i="8"/>
  <c r="U1000" i="8"/>
  <c r="S1000" i="8"/>
  <c r="V1000" i="8" s="1"/>
  <c r="U959" i="8"/>
  <c r="Q959" i="8" s="1"/>
  <c r="P959" i="8" s="1"/>
  <c r="S959" i="8"/>
  <c r="V959" i="8" s="1"/>
  <c r="U828" i="8"/>
  <c r="Q828" i="8" s="1"/>
  <c r="P828" i="8" s="1"/>
  <c r="S828" i="8"/>
  <c r="S893" i="8"/>
  <c r="V893" i="8" s="1"/>
  <c r="U893" i="8"/>
  <c r="U964" i="8"/>
  <c r="S964" i="8"/>
  <c r="V964" i="8" s="1"/>
  <c r="S831" i="8"/>
  <c r="V831" i="8" s="1"/>
  <c r="U831" i="8"/>
  <c r="S1210" i="8"/>
  <c r="U1178" i="8"/>
  <c r="U1146" i="8"/>
  <c r="U1114" i="8"/>
  <c r="S1114" i="8"/>
  <c r="U1082" i="8"/>
  <c r="U1050" i="8"/>
  <c r="Q1050" i="8" s="1"/>
  <c r="S1050" i="8"/>
  <c r="U1018" i="8"/>
  <c r="S1018" i="8"/>
  <c r="S961" i="8"/>
  <c r="V961" i="8" s="1"/>
  <c r="U961" i="8"/>
  <c r="S897" i="8"/>
  <c r="U897" i="8"/>
  <c r="S875" i="8"/>
  <c r="V875" i="8" s="1"/>
  <c r="U875" i="8"/>
  <c r="S955" i="8"/>
  <c r="U955" i="8"/>
  <c r="U896" i="8"/>
  <c r="S896" i="8"/>
  <c r="S895" i="8"/>
  <c r="U895" i="8"/>
  <c r="S905" i="8"/>
  <c r="V905" i="8" s="1"/>
  <c r="U905" i="8"/>
  <c r="S773" i="8"/>
  <c r="U773" i="8"/>
  <c r="U825" i="8"/>
  <c r="Q825" i="8" s="1"/>
  <c r="S825" i="8"/>
  <c r="S770" i="8"/>
  <c r="U770" i="8"/>
  <c r="U840" i="8"/>
  <c r="Q840" i="8" s="1"/>
  <c r="P840" i="8" s="1"/>
  <c r="S840" i="8"/>
  <c r="U740" i="8"/>
  <c r="S740" i="8"/>
  <c r="U812" i="8"/>
  <c r="Q812" i="8" s="1"/>
  <c r="P812" i="8" s="1"/>
  <c r="S812" i="8"/>
  <c r="U796" i="8"/>
  <c r="Q796" i="8" s="1"/>
  <c r="S796" i="8"/>
  <c r="S785" i="8"/>
  <c r="V785" i="8" s="1"/>
  <c r="U785" i="8"/>
  <c r="S843" i="8"/>
  <c r="U843" i="8"/>
  <c r="Q843" i="8" s="1"/>
  <c r="P843" i="8" s="1"/>
  <c r="U692" i="8"/>
  <c r="Q692" i="8" s="1"/>
  <c r="P692" i="8" s="1"/>
  <c r="S692" i="8"/>
  <c r="S759" i="8"/>
  <c r="V759" i="8" s="1"/>
  <c r="U759" i="8"/>
  <c r="U768" i="8"/>
  <c r="Q768" i="8" s="1"/>
  <c r="P768" i="8" s="1"/>
  <c r="S768" i="8"/>
  <c r="S754" i="8"/>
  <c r="U754" i="8"/>
  <c r="Q754" i="8" s="1"/>
  <c r="U1224" i="8"/>
  <c r="U1192" i="8"/>
  <c r="U1160" i="8"/>
  <c r="Q1160" i="8" s="1"/>
  <c r="P1160" i="8" s="1"/>
  <c r="S1160" i="8"/>
  <c r="U1128" i="8"/>
  <c r="S1128" i="8"/>
  <c r="U1096" i="8"/>
  <c r="S1096" i="8"/>
  <c r="U1064" i="8"/>
  <c r="Q1064" i="8" s="1"/>
  <c r="P1064" i="8" s="1"/>
  <c r="S1064" i="8"/>
  <c r="U1032" i="8"/>
  <c r="Q1032" i="8" s="1"/>
  <c r="P1032" i="8" s="1"/>
  <c r="S1032" i="8"/>
  <c r="U711" i="8"/>
  <c r="S711" i="8"/>
  <c r="S717" i="8"/>
  <c r="U717" i="8"/>
  <c r="S675" i="8"/>
  <c r="V675" i="8" s="1"/>
  <c r="U675" i="8"/>
  <c r="S612" i="8"/>
  <c r="V612" i="8" s="1"/>
  <c r="U612" i="8"/>
  <c r="S634" i="8"/>
  <c r="U634" i="8"/>
  <c r="S732" i="8"/>
  <c r="V732" i="8" s="1"/>
  <c r="U732" i="8"/>
  <c r="S625" i="8"/>
  <c r="V625" i="8" s="1"/>
  <c r="U625" i="8"/>
  <c r="U1010" i="8"/>
  <c r="Q1010" i="8" s="1"/>
  <c r="P1010" i="8" s="1"/>
  <c r="S1010" i="8"/>
  <c r="U978" i="8"/>
  <c r="S978" i="8"/>
  <c r="U946" i="8"/>
  <c r="Q946" i="8" s="1"/>
  <c r="S946" i="8"/>
  <c r="U914" i="8"/>
  <c r="Q914" i="8" s="1"/>
  <c r="P914" i="8" s="1"/>
  <c r="S914" i="8"/>
  <c r="U882" i="8"/>
  <c r="Q882" i="8" s="1"/>
  <c r="P882" i="8" s="1"/>
  <c r="S882" i="8"/>
  <c r="U850" i="8"/>
  <c r="S850" i="8"/>
  <c r="U818" i="8"/>
  <c r="Q818" i="8" s="1"/>
  <c r="P818" i="8" s="1"/>
  <c r="S818" i="8"/>
  <c r="U786" i="8"/>
  <c r="Q786" i="8" s="1"/>
  <c r="P786" i="8" s="1"/>
  <c r="S786" i="8"/>
  <c r="S687" i="8"/>
  <c r="V687" i="8" s="1"/>
  <c r="U687" i="8"/>
  <c r="U621" i="8"/>
  <c r="S621" i="8"/>
  <c r="S712" i="8"/>
  <c r="V712" i="8" s="1"/>
  <c r="U712" i="8"/>
  <c r="U651" i="8"/>
  <c r="Q651" i="8" s="1"/>
  <c r="P651" i="8" s="1"/>
  <c r="S651" i="8"/>
  <c r="S586" i="8"/>
  <c r="V586" i="8" s="1"/>
  <c r="U586" i="8"/>
  <c r="S554" i="8"/>
  <c r="U554" i="8"/>
  <c r="S562" i="8"/>
  <c r="V562" i="8" s="1"/>
  <c r="U562" i="8"/>
  <c r="S548" i="8"/>
  <c r="V548" i="8" s="1"/>
  <c r="U548" i="8"/>
  <c r="S578" i="8"/>
  <c r="V578" i="8" s="1"/>
  <c r="U578" i="8"/>
  <c r="U737" i="8"/>
  <c r="S737" i="8"/>
  <c r="S672" i="8"/>
  <c r="V672" i="8" s="1"/>
  <c r="U672" i="8"/>
  <c r="S601" i="8"/>
  <c r="V601" i="8" s="1"/>
  <c r="U601" i="8"/>
  <c r="U623" i="8"/>
  <c r="Q623" i="8" s="1"/>
  <c r="P623" i="8" s="1"/>
  <c r="S623" i="8"/>
  <c r="S497" i="8"/>
  <c r="U497" i="8"/>
  <c r="S456" i="8"/>
  <c r="V456" i="8" s="1"/>
  <c r="U456" i="8"/>
  <c r="S519" i="8"/>
  <c r="V519" i="8" s="1"/>
  <c r="U519" i="8"/>
  <c r="S437" i="8"/>
  <c r="V437" i="8" s="1"/>
  <c r="U437" i="8"/>
  <c r="S510" i="8"/>
  <c r="U510" i="8"/>
  <c r="S602" i="8"/>
  <c r="V602" i="8" s="1"/>
  <c r="U602" i="8"/>
  <c r="S538" i="8"/>
  <c r="V538" i="8" s="1"/>
  <c r="U538" i="8"/>
  <c r="S471" i="8"/>
  <c r="V471" i="8" s="1"/>
  <c r="U471" i="8"/>
  <c r="S630" i="8"/>
  <c r="U630" i="8"/>
  <c r="S566" i="8"/>
  <c r="V566" i="8" s="1"/>
  <c r="U566" i="8"/>
  <c r="S495" i="8"/>
  <c r="V495" i="8" s="1"/>
  <c r="U495" i="8"/>
  <c r="S505" i="8"/>
  <c r="V505" i="8" s="1"/>
  <c r="U505" i="8"/>
  <c r="U436" i="8"/>
  <c r="S436" i="8"/>
  <c r="S400" i="8"/>
  <c r="V400" i="8" s="1"/>
  <c r="U400" i="8"/>
  <c r="S459" i="8"/>
  <c r="V459" i="8" s="1"/>
  <c r="U459" i="8"/>
  <c r="U442" i="8"/>
  <c r="Q442" i="8" s="1"/>
  <c r="P442" i="8" s="1"/>
  <c r="S442" i="8"/>
  <c r="S443" i="8"/>
  <c r="U443" i="8"/>
  <c r="U408" i="8"/>
  <c r="Q408" i="8" s="1"/>
  <c r="P408" i="8" s="1"/>
  <c r="S408" i="8"/>
  <c r="U478" i="8"/>
  <c r="Q478" i="8" s="1"/>
  <c r="P478" i="8" s="1"/>
  <c r="S478" i="8"/>
  <c r="U417" i="8"/>
  <c r="Q417" i="8" s="1"/>
  <c r="P417" i="8" s="1"/>
  <c r="S417" i="8"/>
  <c r="U396" i="8"/>
  <c r="S396" i="8"/>
  <c r="U369" i="8"/>
  <c r="Q369" i="8" s="1"/>
  <c r="S369" i="8"/>
  <c r="U348" i="8"/>
  <c r="Q348" i="8" s="1"/>
  <c r="P348" i="8" s="1"/>
  <c r="S348" i="8"/>
  <c r="U353" i="8"/>
  <c r="Q353" i="8" s="1"/>
  <c r="P353" i="8" s="1"/>
  <c r="S353" i="8"/>
  <c r="S431" i="8"/>
  <c r="U431" i="8"/>
  <c r="U317" i="8"/>
  <c r="Q317" i="8" s="1"/>
  <c r="P317" i="8" s="1"/>
  <c r="S317" i="8"/>
  <c r="U341" i="8"/>
  <c r="Q341" i="8" s="1"/>
  <c r="P341" i="8" s="1"/>
  <c r="S341" i="8"/>
  <c r="U311" i="8"/>
  <c r="Q311" i="8" s="1"/>
  <c r="P311" i="8" s="1"/>
  <c r="S311" i="8"/>
  <c r="U331" i="8"/>
  <c r="S331" i="8"/>
  <c r="S297" i="8"/>
  <c r="V297" i="8" s="1"/>
  <c r="U297" i="8"/>
  <c r="U333" i="8"/>
  <c r="Q333" i="8" s="1"/>
  <c r="P333" i="8" s="1"/>
  <c r="S333" i="8"/>
  <c r="S248" i="8"/>
  <c r="V248" i="8" s="1"/>
  <c r="U248" i="8"/>
  <c r="U266" i="8"/>
  <c r="S266" i="8"/>
  <c r="S237" i="8"/>
  <c r="V237" i="8" s="1"/>
  <c r="U237" i="8"/>
  <c r="U394" i="8"/>
  <c r="Q394" i="8" s="1"/>
  <c r="P394" i="8" s="1"/>
  <c r="S394" i="8"/>
  <c r="U362" i="8"/>
  <c r="Q362" i="8" s="1"/>
  <c r="P362" i="8" s="1"/>
  <c r="S362" i="8"/>
  <c r="U330" i="8"/>
  <c r="S330" i="8"/>
  <c r="U300" i="8"/>
  <c r="Q300" i="8" s="1"/>
  <c r="P300" i="8" s="1"/>
  <c r="S300" i="8"/>
  <c r="S284" i="8"/>
  <c r="V284" i="8" s="1"/>
  <c r="U284" i="8"/>
  <c r="S262" i="8"/>
  <c r="V262" i="8" s="1"/>
  <c r="U262" i="8"/>
  <c r="S194" i="8"/>
  <c r="U194" i="8"/>
  <c r="U283" i="8"/>
  <c r="Q283" i="8" s="1"/>
  <c r="S283" i="8"/>
  <c r="U213" i="8"/>
  <c r="Q213" i="8" s="1"/>
  <c r="S213" i="8"/>
  <c r="U229" i="8"/>
  <c r="Q229" i="8" s="1"/>
  <c r="P229" i="8" s="1"/>
  <c r="S229" i="8"/>
  <c r="U172" i="8"/>
  <c r="S172" i="8"/>
  <c r="S182" i="8"/>
  <c r="V182" i="8" s="1"/>
  <c r="U182" i="8"/>
  <c r="S174" i="8"/>
  <c r="V174" i="8" s="1"/>
  <c r="U174" i="8"/>
  <c r="S205" i="8"/>
  <c r="V205" i="8" s="1"/>
  <c r="U205" i="8"/>
  <c r="U120" i="8"/>
  <c r="S120" i="8"/>
  <c r="S165" i="8"/>
  <c r="V165" i="8" s="1"/>
  <c r="U165" i="8"/>
  <c r="S151" i="8"/>
  <c r="V151" i="8" s="1"/>
  <c r="U151" i="8"/>
  <c r="S140" i="8"/>
  <c r="V140" i="8" s="1"/>
  <c r="U140" i="8"/>
  <c r="S94" i="8"/>
  <c r="U94" i="8"/>
  <c r="U195" i="8"/>
  <c r="Q195" i="8" s="1"/>
  <c r="P195" i="8" s="1"/>
  <c r="S195" i="8"/>
  <c r="U163" i="8"/>
  <c r="Q163" i="8" s="1"/>
  <c r="S163" i="8"/>
  <c r="U92" i="8"/>
  <c r="Q92" i="8" s="1"/>
  <c r="P92" i="8" s="1"/>
  <c r="S92" i="8"/>
  <c r="S134" i="8"/>
  <c r="U134" i="8"/>
  <c r="S86" i="8"/>
  <c r="V86" i="8" s="1"/>
  <c r="U86" i="8"/>
  <c r="S110" i="8"/>
  <c r="V110" i="8" s="1"/>
  <c r="U110" i="8"/>
  <c r="U111" i="8"/>
  <c r="Q111" i="8" s="1"/>
  <c r="P111" i="8" s="1"/>
  <c r="S111" i="8"/>
  <c r="S83" i="8"/>
  <c r="U83" i="8"/>
  <c r="S39" i="8"/>
  <c r="V39" i="8" s="1"/>
  <c r="U39" i="8"/>
  <c r="S30" i="8"/>
  <c r="V30" i="8" s="1"/>
  <c r="U30" i="8"/>
  <c r="S43" i="8"/>
  <c r="V43" i="8" s="1"/>
  <c r="U43" i="8"/>
  <c r="U44" i="8"/>
  <c r="S44" i="8"/>
  <c r="U61" i="8"/>
  <c r="Q61" i="8" s="1"/>
  <c r="P61" i="8" s="1"/>
  <c r="S61" i="8"/>
  <c r="U33" i="8"/>
  <c r="Q33" i="8" s="1"/>
  <c r="P33" i="8" s="1"/>
  <c r="S33" i="8"/>
  <c r="S2" i="8"/>
  <c r="V2" i="8" s="1"/>
  <c r="U2" i="8"/>
  <c r="U3" i="8"/>
  <c r="S3" i="8"/>
  <c r="U12" i="8"/>
  <c r="Q12" i="8" s="1"/>
  <c r="S12" i="8"/>
  <c r="U1227" i="8"/>
  <c r="R1224" i="8" a="1"/>
  <c r="R1224" i="8" s="1"/>
  <c r="S1224" i="8" s="1"/>
  <c r="V1224" i="8" s="1"/>
  <c r="T1195" i="8" a="1"/>
  <c r="T1195" i="8" s="1"/>
  <c r="P754" i="8"/>
  <c r="U996" i="8"/>
  <c r="S996" i="8"/>
  <c r="V996" i="8" s="1"/>
  <c r="S1147" i="8"/>
  <c r="U1147" i="8"/>
  <c r="S1079" i="8"/>
  <c r="U1079" i="8"/>
  <c r="S1203" i="8"/>
  <c r="U1203" i="8"/>
  <c r="S1167" i="8"/>
  <c r="S1131" i="8"/>
  <c r="U1131" i="8"/>
  <c r="S1127" i="8"/>
  <c r="U1127" i="8"/>
  <c r="U967" i="8"/>
  <c r="S967" i="8"/>
  <c r="T1205" i="8" a="1"/>
  <c r="T1205" i="8" s="1"/>
  <c r="U1205" i="8" s="1"/>
  <c r="S1173" i="8"/>
  <c r="U1173" i="8"/>
  <c r="S1141" i="8"/>
  <c r="U1141" i="8"/>
  <c r="Q1141" i="8" s="1"/>
  <c r="P1141" i="8" s="1"/>
  <c r="S1109" i="8"/>
  <c r="V1109" i="8" s="1"/>
  <c r="U1109" i="8"/>
  <c r="S1077" i="8"/>
  <c r="U1077" i="8"/>
  <c r="Q1077" i="8" s="1"/>
  <c r="P1077" i="8" s="1"/>
  <c r="S1045" i="8"/>
  <c r="U1045" i="8"/>
  <c r="S1013" i="8"/>
  <c r="U1013" i="8"/>
  <c r="Q1013" i="8" s="1"/>
  <c r="P1013" i="8" s="1"/>
  <c r="U965" i="8"/>
  <c r="Q965" i="8" s="1"/>
  <c r="P965" i="8" s="1"/>
  <c r="S965" i="8"/>
  <c r="S931" i="8"/>
  <c r="U931" i="8"/>
  <c r="Q931" i="8" s="1"/>
  <c r="P931" i="8" s="1"/>
  <c r="U816" i="8"/>
  <c r="S816" i="8"/>
  <c r="U884" i="8"/>
  <c r="S884" i="8"/>
  <c r="V884" i="8" s="1"/>
  <c r="U956" i="8"/>
  <c r="Q956" i="8" s="1"/>
  <c r="P956" i="8" s="1"/>
  <c r="S956" i="8"/>
  <c r="U821" i="8"/>
  <c r="S821" i="8"/>
  <c r="V821" i="8" s="1"/>
  <c r="U1206" i="8"/>
  <c r="U1174" i="8"/>
  <c r="S1174" i="8"/>
  <c r="V1174" i="8" s="1"/>
  <c r="U1142" i="8"/>
  <c r="Q1142" i="8" s="1"/>
  <c r="S1142" i="8"/>
  <c r="U1110" i="8"/>
  <c r="S1110" i="8"/>
  <c r="V1110" i="8" s="1"/>
  <c r="U1078" i="8"/>
  <c r="S1078" i="8"/>
  <c r="U1046" i="8"/>
  <c r="S1046" i="8"/>
  <c r="V1046" i="8" s="1"/>
  <c r="U1014" i="8"/>
  <c r="Q1014" i="8" s="1"/>
  <c r="S1014" i="8"/>
  <c r="U953" i="8"/>
  <c r="S953" i="8"/>
  <c r="V953" i="8" s="1"/>
  <c r="U892" i="8"/>
  <c r="S892" i="8"/>
  <c r="U860" i="8"/>
  <c r="S860" i="8"/>
  <c r="V860" i="8" s="1"/>
  <c r="S947" i="8"/>
  <c r="V947" i="8" s="1"/>
  <c r="U947" i="8"/>
  <c r="U876" i="8"/>
  <c r="S876" i="8"/>
  <c r="V876" i="8" s="1"/>
  <c r="S873" i="8"/>
  <c r="U873" i="8"/>
  <c r="U900" i="8"/>
  <c r="S900" i="8"/>
  <c r="V900" i="8" s="1"/>
  <c r="S763" i="8"/>
  <c r="V763" i="8" s="1"/>
  <c r="U763" i="8"/>
  <c r="U820" i="8"/>
  <c r="S820" i="8"/>
  <c r="V820" i="8" s="1"/>
  <c r="U745" i="8"/>
  <c r="S745" i="8"/>
  <c r="S829" i="8"/>
  <c r="U829" i="8"/>
  <c r="Q829" i="8" s="1"/>
  <c r="P829" i="8" s="1"/>
  <c r="S855" i="8"/>
  <c r="V855" i="8" s="1"/>
  <c r="U855" i="8"/>
  <c r="S805" i="8"/>
  <c r="U805" i="8"/>
  <c r="Q805" i="8" s="1"/>
  <c r="S795" i="8"/>
  <c r="U795" i="8"/>
  <c r="U784" i="8"/>
  <c r="S784" i="8"/>
  <c r="V784" i="8" s="1"/>
  <c r="S827" i="8"/>
  <c r="V827" i="8" s="1"/>
  <c r="U827" i="8"/>
  <c r="S685" i="8"/>
  <c r="U685" i="8"/>
  <c r="Q685" i="8" s="1"/>
  <c r="P685" i="8" s="1"/>
  <c r="U755" i="8"/>
  <c r="S755" i="8"/>
  <c r="S726" i="8"/>
  <c r="U726" i="8"/>
  <c r="Q726" i="8" s="1"/>
  <c r="P726" i="8" s="1"/>
  <c r="U748" i="8"/>
  <c r="Q748" i="8" s="1"/>
  <c r="P748" i="8" s="1"/>
  <c r="S748" i="8"/>
  <c r="U1220" i="8"/>
  <c r="U1188" i="8"/>
  <c r="S1188" i="8"/>
  <c r="S1156" i="8"/>
  <c r="U1124" i="8"/>
  <c r="S1124" i="8"/>
  <c r="U1092" i="8"/>
  <c r="S1092" i="8"/>
  <c r="U1060" i="8"/>
  <c r="S1060" i="8"/>
  <c r="V1060" i="8" s="1"/>
  <c r="U1028" i="8"/>
  <c r="S1028" i="8"/>
  <c r="S700" i="8"/>
  <c r="U700" i="8"/>
  <c r="S635" i="8"/>
  <c r="U635" i="8"/>
  <c r="S674" i="8"/>
  <c r="U674" i="8"/>
  <c r="Q674" i="8" s="1"/>
  <c r="P674" i="8" s="1"/>
  <c r="S605" i="8"/>
  <c r="U605" i="8"/>
  <c r="U624" i="8"/>
  <c r="S624" i="8"/>
  <c r="U724" i="8"/>
  <c r="S724" i="8"/>
  <c r="U619" i="8"/>
  <c r="S619" i="8"/>
  <c r="V619" i="8" s="1"/>
  <c r="U1006" i="8"/>
  <c r="S1006" i="8"/>
  <c r="U974" i="8"/>
  <c r="S974" i="8"/>
  <c r="S942" i="8"/>
  <c r="U910" i="8"/>
  <c r="S910" i="8"/>
  <c r="V910" i="8" s="1"/>
  <c r="U878" i="8"/>
  <c r="S878" i="8"/>
  <c r="U846" i="8"/>
  <c r="S846" i="8"/>
  <c r="U814" i="8"/>
  <c r="S814" i="8"/>
  <c r="U782" i="8"/>
  <c r="S782" i="8"/>
  <c r="V782" i="8" s="1"/>
  <c r="S676" i="8"/>
  <c r="U676" i="8"/>
  <c r="S584" i="8"/>
  <c r="U584" i="8"/>
  <c r="U699" i="8"/>
  <c r="S699" i="8"/>
  <c r="U648" i="8"/>
  <c r="S648" i="8"/>
  <c r="V648" i="8" s="1"/>
  <c r="S537" i="8"/>
  <c r="U537" i="8"/>
  <c r="S531" i="8"/>
  <c r="U531" i="8"/>
  <c r="U561" i="8"/>
  <c r="S561" i="8"/>
  <c r="S527" i="8"/>
  <c r="U527" i="8"/>
  <c r="Q527" i="8" s="1"/>
  <c r="P527" i="8" s="1"/>
  <c r="S573" i="8"/>
  <c r="U573" i="8"/>
  <c r="S722" i="8"/>
  <c r="U722" i="8"/>
  <c r="S654" i="8"/>
  <c r="U654" i="8"/>
  <c r="U588" i="8"/>
  <c r="S588" i="8"/>
  <c r="V588" i="8" s="1"/>
  <c r="S611" i="8"/>
  <c r="U611" i="8"/>
  <c r="U496" i="8"/>
  <c r="S496" i="8"/>
  <c r="U454" i="8"/>
  <c r="S454" i="8"/>
  <c r="U516" i="8"/>
  <c r="S516" i="8"/>
  <c r="V516" i="8" s="1"/>
  <c r="U433" i="8"/>
  <c r="S433" i="8"/>
  <c r="S506" i="8"/>
  <c r="U506" i="8"/>
  <c r="U600" i="8"/>
  <c r="S600" i="8"/>
  <c r="U536" i="8"/>
  <c r="S536" i="8"/>
  <c r="V536" i="8" s="1"/>
  <c r="S451" i="8"/>
  <c r="U451" i="8"/>
  <c r="S628" i="8"/>
  <c r="U628" i="8"/>
  <c r="U564" i="8"/>
  <c r="S564" i="8"/>
  <c r="U486" i="8"/>
  <c r="S486" i="8"/>
  <c r="V486" i="8" s="1"/>
  <c r="S490" i="8"/>
  <c r="U490" i="8"/>
  <c r="S427" i="8"/>
  <c r="U427" i="8"/>
  <c r="S411" i="8"/>
  <c r="U411" i="8"/>
  <c r="S440" i="8"/>
  <c r="U440" i="8"/>
  <c r="Q440" i="8" s="1"/>
  <c r="P440" i="8" s="1"/>
  <c r="S434" i="8"/>
  <c r="U434" i="8"/>
  <c r="S412" i="8"/>
  <c r="U412" i="8"/>
  <c r="U405" i="8"/>
  <c r="S405" i="8"/>
  <c r="U453" i="8"/>
  <c r="S453" i="8"/>
  <c r="V453" i="8" s="1"/>
  <c r="S413" i="8"/>
  <c r="U413" i="8"/>
  <c r="U392" i="8"/>
  <c r="S392" i="8"/>
  <c r="U361" i="8"/>
  <c r="S361" i="8"/>
  <c r="U343" i="8"/>
  <c r="S343" i="8"/>
  <c r="V343" i="8" s="1"/>
  <c r="U345" i="8"/>
  <c r="S345" i="8"/>
  <c r="U429" i="8"/>
  <c r="S429" i="8"/>
  <c r="U281" i="8"/>
  <c r="S281" i="8"/>
  <c r="S315" i="8"/>
  <c r="U315" i="8"/>
  <c r="Q315" i="8" s="1"/>
  <c r="P315" i="8" s="1"/>
  <c r="U308" i="8"/>
  <c r="S308" i="8"/>
  <c r="S328" i="8"/>
  <c r="U328" i="8"/>
  <c r="S273" i="8"/>
  <c r="U273" i="8"/>
  <c r="U307" i="8"/>
  <c r="S307" i="8"/>
  <c r="V307" i="8" s="1"/>
  <c r="S243" i="8"/>
  <c r="U243" i="8"/>
  <c r="S251" i="8"/>
  <c r="U251" i="8"/>
  <c r="S231" i="8"/>
  <c r="U231" i="8"/>
  <c r="U390" i="8"/>
  <c r="S390" i="8"/>
  <c r="V390" i="8" s="1"/>
  <c r="U358" i="8"/>
  <c r="S358" i="8"/>
  <c r="U326" i="8"/>
  <c r="S326" i="8"/>
  <c r="S298" i="8"/>
  <c r="U298" i="8"/>
  <c r="S282" i="8"/>
  <c r="U282" i="8"/>
  <c r="Q282" i="8" s="1"/>
  <c r="P282" i="8" s="1"/>
  <c r="S259" i="8"/>
  <c r="U259" i="8"/>
  <c r="U184" i="8"/>
  <c r="S184" i="8"/>
  <c r="U279" i="8"/>
  <c r="S279" i="8"/>
  <c r="S206" i="8"/>
  <c r="U206" i="8"/>
  <c r="Q206" i="8" s="1"/>
  <c r="P206" i="8" s="1"/>
  <c r="U203" i="8"/>
  <c r="S203" i="8"/>
  <c r="U135" i="8"/>
  <c r="S135" i="8"/>
  <c r="S159" i="8"/>
  <c r="U159" i="8"/>
  <c r="U240" i="8"/>
  <c r="S240" i="8"/>
  <c r="V240" i="8" s="1"/>
  <c r="U160" i="8"/>
  <c r="S160" i="8"/>
  <c r="S142" i="8"/>
  <c r="U142" i="8"/>
  <c r="S131" i="8"/>
  <c r="U131" i="8"/>
  <c r="U149" i="8"/>
  <c r="S149" i="8"/>
  <c r="V149" i="8" s="1"/>
  <c r="S93" i="8"/>
  <c r="U93" i="8"/>
  <c r="S78" i="8"/>
  <c r="U78" i="8"/>
  <c r="U191" i="8"/>
  <c r="S191" i="8"/>
  <c r="S158" i="8"/>
  <c r="U158" i="8"/>
  <c r="Q158" i="8" s="1"/>
  <c r="P158" i="8" s="1"/>
  <c r="S154" i="8"/>
  <c r="U154" i="8"/>
  <c r="U132" i="8"/>
  <c r="S132" i="8"/>
  <c r="S102" i="8"/>
  <c r="U102" i="8"/>
  <c r="S109" i="8"/>
  <c r="U109" i="8"/>
  <c r="Q109" i="8" s="1"/>
  <c r="P109" i="8" s="1"/>
  <c r="U107" i="8"/>
  <c r="S107" i="8"/>
  <c r="U89" i="8"/>
  <c r="S89" i="8"/>
  <c r="S22" i="8"/>
  <c r="U22" i="8"/>
  <c r="S14" i="8"/>
  <c r="U14" i="8"/>
  <c r="Q14" i="8" s="1"/>
  <c r="P14" i="8" s="1"/>
  <c r="S35" i="8"/>
  <c r="U35" i="8"/>
  <c r="U42" i="8"/>
  <c r="S42" i="8"/>
  <c r="U57" i="8"/>
  <c r="S57" i="8"/>
  <c r="U29" i="8"/>
  <c r="S29" i="8"/>
  <c r="V29" i="8" s="1"/>
  <c r="U31" i="8"/>
  <c r="S31" i="8"/>
  <c r="U40" i="8"/>
  <c r="S40" i="8"/>
  <c r="U8" i="8"/>
  <c r="S8" i="8"/>
  <c r="R1220" i="8" a="1"/>
  <c r="R1220" i="8" s="1"/>
  <c r="S1220" i="8" s="1"/>
  <c r="V1220" i="8" s="1"/>
  <c r="S1175" i="8"/>
  <c r="U1175" i="8"/>
  <c r="Q1175" i="8" s="1"/>
  <c r="P1175" i="8" s="1"/>
  <c r="R1228" i="8" a="1"/>
  <c r="R1228" i="8" s="1"/>
  <c r="T1167" i="8" a="1"/>
  <c r="T1167" i="8" s="1"/>
  <c r="U1167" i="8" s="1"/>
  <c r="Q1167" i="8" s="1"/>
  <c r="P1167" i="8" s="1"/>
  <c r="S1211" i="8"/>
  <c r="U1211" i="8"/>
  <c r="Q1211" i="8" s="1"/>
  <c r="P1211" i="8" s="1"/>
  <c r="S1199" i="8"/>
  <c r="U1199" i="8"/>
  <c r="P369" i="8"/>
  <c r="P1050" i="8"/>
  <c r="S1151" i="8"/>
  <c r="U1151" i="8"/>
  <c r="Q1151" i="8" s="1"/>
  <c r="P1151" i="8" s="1"/>
  <c r="S1115" i="8"/>
  <c r="U1115" i="8"/>
  <c r="S1047" i="8"/>
  <c r="U1047" i="8"/>
  <c r="Q1047" i="8" s="1"/>
  <c r="P1047" i="8" s="1"/>
  <c r="S1171" i="8"/>
  <c r="V1171" i="8" s="1"/>
  <c r="U1171" i="8"/>
  <c r="S1135" i="8"/>
  <c r="U1135" i="8"/>
  <c r="Q1135" i="8" s="1"/>
  <c r="P1135" i="8" s="1"/>
  <c r="S1099" i="8"/>
  <c r="U1099" i="8"/>
  <c r="S1095" i="8"/>
  <c r="U1095" i="8"/>
  <c r="Q1095" i="8" s="1"/>
  <c r="P1095" i="8" s="1"/>
  <c r="U1233" i="8"/>
  <c r="S1201" i="8"/>
  <c r="S1169" i="8"/>
  <c r="U1169" i="8"/>
  <c r="S1137" i="8"/>
  <c r="U1137" i="8"/>
  <c r="Q1137" i="8" s="1"/>
  <c r="P1137" i="8" s="1"/>
  <c r="S1105" i="8"/>
  <c r="V1105" i="8" s="1"/>
  <c r="U1105" i="8"/>
  <c r="S1073" i="8"/>
  <c r="U1073" i="8"/>
  <c r="Q1073" i="8" s="1"/>
  <c r="P1073" i="8" s="1"/>
  <c r="S1041" i="8"/>
  <c r="U1041" i="8"/>
  <c r="U957" i="8"/>
  <c r="S957" i="8"/>
  <c r="V957" i="8" s="1"/>
  <c r="S951" i="8"/>
  <c r="V951" i="8" s="1"/>
  <c r="U951" i="8"/>
  <c r="S915" i="8"/>
  <c r="U915" i="8"/>
  <c r="Q915" i="8" s="1"/>
  <c r="P915" i="8" s="1"/>
  <c r="S943" i="8"/>
  <c r="U943" i="8"/>
  <c r="S867" i="8"/>
  <c r="U867" i="8"/>
  <c r="Q867" i="8" s="1"/>
  <c r="P867" i="8" s="1"/>
  <c r="U948" i="8"/>
  <c r="Q948" i="8" s="1"/>
  <c r="P948" i="8" s="1"/>
  <c r="S948" i="8"/>
  <c r="S1234" i="8"/>
  <c r="U1202" i="8"/>
  <c r="U1170" i="8"/>
  <c r="S1170" i="8"/>
  <c r="V1170" i="8" s="1"/>
  <c r="U1138" i="8"/>
  <c r="S1138" i="8"/>
  <c r="U1106" i="8"/>
  <c r="S1106" i="8"/>
  <c r="U1074" i="8"/>
  <c r="U1042" i="8"/>
  <c r="S1042" i="8"/>
  <c r="U1009" i="8"/>
  <c r="Q1009" i="8" s="1"/>
  <c r="P1009" i="8" s="1"/>
  <c r="S1009" i="8"/>
  <c r="U945" i="8"/>
  <c r="S945" i="8"/>
  <c r="V945" i="8" s="1"/>
  <c r="S881" i="8"/>
  <c r="V881" i="8" s="1"/>
  <c r="U881" i="8"/>
  <c r="U832" i="8"/>
  <c r="S832" i="8"/>
  <c r="S939" i="8"/>
  <c r="V939" i="8" s="1"/>
  <c r="U939" i="8"/>
  <c r="S817" i="8"/>
  <c r="U817" i="8"/>
  <c r="Q817" i="8" s="1"/>
  <c r="P817" i="8" s="1"/>
  <c r="S871" i="8"/>
  <c r="V871" i="8" s="1"/>
  <c r="U871" i="8"/>
  <c r="S889" i="8"/>
  <c r="U889" i="8"/>
  <c r="S751" i="8"/>
  <c r="V751" i="8" s="1"/>
  <c r="U751" i="8"/>
  <c r="U809" i="8"/>
  <c r="S809" i="8"/>
  <c r="V809" i="8" s="1"/>
  <c r="U888" i="8"/>
  <c r="Q888" i="8" s="1"/>
  <c r="P888" i="8" s="1"/>
  <c r="S888" i="8"/>
  <c r="U824" i="8"/>
  <c r="S824" i="8"/>
  <c r="S839" i="8"/>
  <c r="V839" i="8" s="1"/>
  <c r="U839" i="8"/>
  <c r="U804" i="8"/>
  <c r="S804" i="8"/>
  <c r="V804" i="8" s="1"/>
  <c r="S793" i="8"/>
  <c r="V793" i="8" s="1"/>
  <c r="U793" i="8"/>
  <c r="S783" i="8"/>
  <c r="U783" i="8"/>
  <c r="S811" i="8"/>
  <c r="V811" i="8" s="1"/>
  <c r="U811" i="8"/>
  <c r="U683" i="8"/>
  <c r="S683" i="8"/>
  <c r="V683" i="8" s="1"/>
  <c r="S741" i="8"/>
  <c r="V741" i="8" s="1"/>
  <c r="U741" i="8"/>
  <c r="S689" i="8"/>
  <c r="U689" i="8"/>
  <c r="U743" i="8"/>
  <c r="Q743" i="8" s="1"/>
  <c r="S743" i="8"/>
  <c r="S1216" i="8"/>
  <c r="U1184" i="8"/>
  <c r="Q1184" i="8" s="1"/>
  <c r="P1184" i="8" s="1"/>
  <c r="S1184" i="8"/>
  <c r="S1152" i="8"/>
  <c r="U1120" i="8"/>
  <c r="Q1120" i="8" s="1"/>
  <c r="P1120" i="8" s="1"/>
  <c r="S1120" i="8"/>
  <c r="U1088" i="8"/>
  <c r="S1088" i="8"/>
  <c r="U1056" i="8"/>
  <c r="S1056" i="8"/>
  <c r="U1024" i="8"/>
  <c r="S1024" i="8"/>
  <c r="U667" i="8"/>
  <c r="Q667" i="8" s="1"/>
  <c r="P667" i="8" s="1"/>
  <c r="S667" i="8"/>
  <c r="S730" i="8"/>
  <c r="U730" i="8"/>
  <c r="S673" i="8"/>
  <c r="U673" i="8"/>
  <c r="S642" i="8"/>
  <c r="U642" i="8"/>
  <c r="S610" i="8"/>
  <c r="V610" i="8" s="1"/>
  <c r="U610" i="8"/>
  <c r="S710" i="8"/>
  <c r="U710" i="8"/>
  <c r="S670" i="8"/>
  <c r="U670" i="8"/>
  <c r="U1002" i="8"/>
  <c r="S1002" i="8"/>
  <c r="U970" i="8"/>
  <c r="Q970" i="8" s="1"/>
  <c r="P970" i="8" s="1"/>
  <c r="S970" i="8"/>
  <c r="U938" i="8"/>
  <c r="S938" i="8"/>
  <c r="U906" i="8"/>
  <c r="S906" i="8"/>
  <c r="U874" i="8"/>
  <c r="S874" i="8"/>
  <c r="U842" i="8"/>
  <c r="Q842" i="8" s="1"/>
  <c r="P842" i="8" s="1"/>
  <c r="S842" i="8"/>
  <c r="U810" i="8"/>
  <c r="S810" i="8"/>
  <c r="S766" i="8"/>
  <c r="U766" i="8"/>
  <c r="S671" i="8"/>
  <c r="U671" i="8"/>
  <c r="U579" i="8"/>
  <c r="Q579" i="8" s="1"/>
  <c r="P579" i="8" s="1"/>
  <c r="S579" i="8"/>
  <c r="S697" i="8"/>
  <c r="U697" i="8"/>
  <c r="S644" i="8"/>
  <c r="U644" i="8"/>
  <c r="S509" i="8"/>
  <c r="U509" i="8"/>
  <c r="S530" i="8"/>
  <c r="V530" i="8" s="1"/>
  <c r="U530" i="8"/>
  <c r="S541" i="8"/>
  <c r="U541" i="8"/>
  <c r="U513" i="8"/>
  <c r="S513" i="8"/>
  <c r="S545" i="8"/>
  <c r="U545" i="8"/>
  <c r="S720" i="8"/>
  <c r="V720" i="8" s="1"/>
  <c r="U720" i="8"/>
  <c r="U639" i="8"/>
  <c r="S639" i="8"/>
  <c r="U572" i="8"/>
  <c r="S572" i="8"/>
  <c r="S592" i="8"/>
  <c r="U592" i="8"/>
  <c r="S477" i="8"/>
  <c r="V477" i="8" s="1"/>
  <c r="U477" i="8"/>
  <c r="U452" i="8"/>
  <c r="S452" i="8"/>
  <c r="U511" i="8"/>
  <c r="S511" i="8"/>
  <c r="U559" i="8"/>
  <c r="S559" i="8"/>
  <c r="U504" i="8"/>
  <c r="Q504" i="8" s="1"/>
  <c r="P504" i="8" s="1"/>
  <c r="S504" i="8"/>
  <c r="U587" i="8"/>
  <c r="S587" i="8"/>
  <c r="S521" i="8"/>
  <c r="U521" i="8"/>
  <c r="U679" i="8"/>
  <c r="S679" i="8"/>
  <c r="S615" i="8"/>
  <c r="V615" i="8" s="1"/>
  <c r="U615" i="8"/>
  <c r="S551" i="8"/>
  <c r="U551" i="8"/>
  <c r="U481" i="8"/>
  <c r="S481" i="8"/>
  <c r="S482" i="8"/>
  <c r="U482" i="8"/>
  <c r="S419" i="8"/>
  <c r="V419" i="8" s="1"/>
  <c r="U419" i="8"/>
  <c r="U388" i="8"/>
  <c r="S388" i="8"/>
  <c r="U430" i="8"/>
  <c r="S430" i="8"/>
  <c r="S494" i="8"/>
  <c r="U494" i="8"/>
  <c r="U391" i="8"/>
  <c r="Q391" i="8" s="1"/>
  <c r="P391" i="8" s="1"/>
  <c r="S391" i="8"/>
  <c r="S402" i="8"/>
  <c r="U402" i="8"/>
  <c r="S438" i="8"/>
  <c r="U438" i="8"/>
  <c r="S410" i="8"/>
  <c r="U410" i="8"/>
  <c r="U381" i="8"/>
  <c r="Q381" i="8" s="1"/>
  <c r="P381" i="8" s="1"/>
  <c r="S381" i="8"/>
  <c r="U356" i="8"/>
  <c r="S356" i="8"/>
  <c r="S351" i="8"/>
  <c r="U351" i="8"/>
  <c r="U340" i="8"/>
  <c r="S340" i="8"/>
  <c r="S416" i="8"/>
  <c r="V416" i="8" s="1"/>
  <c r="U416" i="8"/>
  <c r="S277" i="8"/>
  <c r="U277" i="8"/>
  <c r="S312" i="8"/>
  <c r="U312" i="8"/>
  <c r="U305" i="8"/>
  <c r="S305" i="8"/>
  <c r="U325" i="8"/>
  <c r="Q325" i="8" s="1"/>
  <c r="P325" i="8" s="1"/>
  <c r="S325" i="8"/>
  <c r="S247" i="8"/>
  <c r="U247" i="8"/>
  <c r="S304" i="8"/>
  <c r="U304" i="8"/>
  <c r="S269" i="8"/>
  <c r="U269" i="8"/>
  <c r="S233" i="8"/>
  <c r="V233" i="8" s="1"/>
  <c r="U233" i="8"/>
  <c r="U216" i="8"/>
  <c r="S216" i="8"/>
  <c r="U386" i="8"/>
  <c r="S386" i="8"/>
  <c r="U354" i="8"/>
  <c r="S354" i="8"/>
  <c r="U322" i="8"/>
  <c r="Q322" i="8" s="1"/>
  <c r="P322" i="8" s="1"/>
  <c r="S322" i="8"/>
  <c r="S296" i="8"/>
  <c r="U296" i="8"/>
  <c r="U280" i="8"/>
  <c r="S280" i="8"/>
  <c r="U256" i="8"/>
  <c r="S256" i="8"/>
  <c r="S177" i="8"/>
  <c r="V177" i="8" s="1"/>
  <c r="U177" i="8"/>
  <c r="U275" i="8"/>
  <c r="S275" i="8"/>
  <c r="S197" i="8"/>
  <c r="U197" i="8"/>
  <c r="S232" i="8"/>
  <c r="U232" i="8"/>
  <c r="U201" i="8"/>
  <c r="Q201" i="8" s="1"/>
  <c r="P201" i="8" s="1"/>
  <c r="S201" i="8"/>
  <c r="S155" i="8"/>
  <c r="U155" i="8"/>
  <c r="S238" i="8"/>
  <c r="U238" i="8"/>
  <c r="U148" i="8"/>
  <c r="S148" i="8"/>
  <c r="U133" i="8"/>
  <c r="Q133" i="8" s="1"/>
  <c r="P133" i="8" s="1"/>
  <c r="S133" i="8"/>
  <c r="S138" i="8"/>
  <c r="U138" i="8"/>
  <c r="U144" i="8"/>
  <c r="S144" i="8"/>
  <c r="S118" i="8"/>
  <c r="U118" i="8"/>
  <c r="U124" i="8"/>
  <c r="Q124" i="8" s="1"/>
  <c r="P124" i="8" s="1"/>
  <c r="S124" i="8"/>
  <c r="U187" i="8"/>
  <c r="S187" i="8"/>
  <c r="U156" i="8"/>
  <c r="S156" i="8"/>
  <c r="U152" i="8"/>
  <c r="S152" i="8"/>
  <c r="S116" i="8"/>
  <c r="V116" i="8" s="1"/>
  <c r="U116" i="8"/>
  <c r="S101" i="8"/>
  <c r="U101" i="8"/>
  <c r="S80" i="8"/>
  <c r="U80" i="8"/>
  <c r="U103" i="8"/>
  <c r="S103" i="8"/>
  <c r="U85" i="8"/>
  <c r="Q85" i="8" s="1"/>
  <c r="P85" i="8" s="1"/>
  <c r="S85" i="8"/>
  <c r="S74" i="8"/>
  <c r="U74" i="8"/>
  <c r="U64" i="8"/>
  <c r="S64" i="8"/>
  <c r="S34" i="8"/>
  <c r="U34" i="8"/>
  <c r="S18" i="8"/>
  <c r="V18" i="8" s="1"/>
  <c r="U18" i="8"/>
  <c r="U53" i="8"/>
  <c r="S53" i="8"/>
  <c r="U25" i="8"/>
  <c r="S25" i="8"/>
  <c r="U27" i="8"/>
  <c r="S27" i="8"/>
  <c r="U36" i="8"/>
  <c r="Q36" i="8" s="1"/>
  <c r="P36" i="8" s="1"/>
  <c r="S36" i="8"/>
  <c r="U4" i="8"/>
  <c r="S4" i="8"/>
  <c r="R1178" i="8" a="1"/>
  <c r="R1178" i="8" s="1"/>
  <c r="S1178" i="8" s="1"/>
  <c r="V1178" i="8" s="1"/>
  <c r="R1213" i="8" a="1"/>
  <c r="R1213" i="8" s="1"/>
  <c r="T1201" i="8" a="1"/>
  <c r="T1201" i="8" s="1"/>
  <c r="U1201" i="8" s="1"/>
  <c r="Q1201" i="8" s="1"/>
  <c r="P1201" i="8" s="1"/>
  <c r="T1209" i="8" a="1"/>
  <c r="T1209" i="8" s="1"/>
  <c r="U1209" i="8" s="1"/>
  <c r="T1216" i="8" a="1"/>
  <c r="T1216" i="8" s="1"/>
  <c r="U1216" i="8" s="1"/>
  <c r="Q1216" i="8" s="1"/>
  <c r="P1216" i="8" s="1"/>
  <c r="P1183" i="8"/>
  <c r="S1119" i="8"/>
  <c r="V1119" i="8" s="1"/>
  <c r="U1119" i="8"/>
  <c r="S1083" i="8"/>
  <c r="U1083" i="8"/>
  <c r="S1015" i="8"/>
  <c r="V1015" i="8" s="1"/>
  <c r="U1015" i="8"/>
  <c r="S1139" i="8"/>
  <c r="U1139" i="8"/>
  <c r="Q1139" i="8" s="1"/>
  <c r="P1139" i="8" s="1"/>
  <c r="S1103" i="8"/>
  <c r="V1103" i="8" s="1"/>
  <c r="U1103" i="8"/>
  <c r="S1067" i="8"/>
  <c r="U1067" i="8"/>
  <c r="S1063" i="8"/>
  <c r="V1063" i="8" s="1"/>
  <c r="U1063" i="8"/>
  <c r="S1197" i="8"/>
  <c r="U1197" i="8"/>
  <c r="U1165" i="8"/>
  <c r="S1133" i="8"/>
  <c r="V1133" i="8" s="1"/>
  <c r="U1133" i="8"/>
  <c r="S1101" i="8"/>
  <c r="U1101" i="8"/>
  <c r="Q1101" i="8" s="1"/>
  <c r="P1101" i="8" s="1"/>
  <c r="S1069" i="8"/>
  <c r="U1069" i="8"/>
  <c r="S1037" i="8"/>
  <c r="U1037" i="8"/>
  <c r="U1007" i="8"/>
  <c r="Q1007" i="8" s="1"/>
  <c r="P1007" i="8" s="1"/>
  <c r="S1007" i="8"/>
  <c r="S923" i="8"/>
  <c r="U923" i="8"/>
  <c r="Q923" i="8" s="1"/>
  <c r="P923" i="8" s="1"/>
  <c r="S899" i="8"/>
  <c r="U899" i="8"/>
  <c r="S935" i="8"/>
  <c r="U935" i="8"/>
  <c r="U864" i="8"/>
  <c r="Q864" i="8" s="1"/>
  <c r="P864" i="8" s="1"/>
  <c r="S864" i="8"/>
  <c r="U940" i="8"/>
  <c r="S940" i="8"/>
  <c r="V940" i="8" s="1"/>
  <c r="U1198" i="8"/>
  <c r="S1198" i="8"/>
  <c r="V1198" i="8" s="1"/>
  <c r="U1166" i="8"/>
  <c r="Q1166" i="8" s="1"/>
  <c r="P1166" i="8" s="1"/>
  <c r="S1166" i="8"/>
  <c r="U1134" i="8"/>
  <c r="S1134" i="8"/>
  <c r="U1102" i="8"/>
  <c r="Q1102" i="8" s="1"/>
  <c r="P1102" i="8" s="1"/>
  <c r="S1102" i="8"/>
  <c r="U1070" i="8"/>
  <c r="S1070" i="8"/>
  <c r="V1070" i="8" s="1"/>
  <c r="U1038" i="8"/>
  <c r="Q1038" i="8" s="1"/>
  <c r="P1038" i="8" s="1"/>
  <c r="S1038" i="8"/>
  <c r="U1001" i="8"/>
  <c r="S1001" i="8"/>
  <c r="U937" i="8"/>
  <c r="Q937" i="8" s="1"/>
  <c r="P937" i="8" s="1"/>
  <c r="S937" i="8"/>
  <c r="U880" i="8"/>
  <c r="S880" i="8"/>
  <c r="V880" i="8" s="1"/>
  <c r="U995" i="8"/>
  <c r="Q995" i="8" s="1"/>
  <c r="P995" i="8" s="1"/>
  <c r="S995" i="8"/>
  <c r="S933" i="8"/>
  <c r="U933" i="8"/>
  <c r="U952" i="8"/>
  <c r="Q952" i="8" s="1"/>
  <c r="P952" i="8" s="1"/>
  <c r="S952" i="8"/>
  <c r="S849" i="8"/>
  <c r="U849" i="8"/>
  <c r="Q849" i="8" s="1"/>
  <c r="P849" i="8" s="1"/>
  <c r="S887" i="8"/>
  <c r="V887" i="8" s="1"/>
  <c r="U887" i="8"/>
  <c r="S725" i="8"/>
  <c r="U725" i="8"/>
  <c r="S778" i="8"/>
  <c r="V778" i="8" s="1"/>
  <c r="U778" i="8"/>
  <c r="S877" i="8"/>
  <c r="U877" i="8"/>
  <c r="Q877" i="8" s="1"/>
  <c r="P877" i="8" s="1"/>
  <c r="S813" i="8"/>
  <c r="V813" i="8" s="1"/>
  <c r="U813" i="8"/>
  <c r="S823" i="8"/>
  <c r="U823" i="8"/>
  <c r="S803" i="8"/>
  <c r="V803" i="8" s="1"/>
  <c r="U803" i="8"/>
  <c r="U792" i="8"/>
  <c r="S792" i="8"/>
  <c r="V792" i="8" s="1"/>
  <c r="S781" i="8"/>
  <c r="V781" i="8" s="1"/>
  <c r="U781" i="8"/>
  <c r="S769" i="8"/>
  <c r="U769" i="8"/>
  <c r="S681" i="8"/>
  <c r="V681" i="8" s="1"/>
  <c r="U681" i="8"/>
  <c r="S719" i="8"/>
  <c r="U719" i="8"/>
  <c r="Q719" i="8" s="1"/>
  <c r="P719" i="8" s="1"/>
  <c r="S686" i="8"/>
  <c r="V686" i="8" s="1"/>
  <c r="U686" i="8"/>
  <c r="S742" i="8"/>
  <c r="U742" i="8"/>
  <c r="U1212" i="8"/>
  <c r="Q1212" i="8" s="1"/>
  <c r="P1212" i="8" s="1"/>
  <c r="S1212" i="8"/>
  <c r="S1180" i="8"/>
  <c r="U1148" i="8"/>
  <c r="Q1148" i="8" s="1"/>
  <c r="P1148" i="8" s="1"/>
  <c r="S1148" i="8"/>
  <c r="U1116" i="8"/>
  <c r="S1116" i="8"/>
  <c r="U1084" i="8"/>
  <c r="S1084" i="8"/>
  <c r="U1052" i="8"/>
  <c r="S1052" i="8"/>
  <c r="V1052" i="8" s="1"/>
  <c r="U1020" i="8"/>
  <c r="Q1020" i="8" s="1"/>
  <c r="P1020" i="8" s="1"/>
  <c r="S1020" i="8"/>
  <c r="S779" i="8"/>
  <c r="U779" i="8"/>
  <c r="S728" i="8"/>
  <c r="U728" i="8"/>
  <c r="S665" i="8"/>
  <c r="U665" i="8"/>
  <c r="Q665" i="8" s="1"/>
  <c r="P665" i="8" s="1"/>
  <c r="S614" i="8"/>
  <c r="V614" i="8" s="1"/>
  <c r="U614" i="8"/>
  <c r="U589" i="8"/>
  <c r="S589" i="8"/>
  <c r="S704" i="8"/>
  <c r="U704" i="8"/>
  <c r="U664" i="8"/>
  <c r="S664" i="8"/>
  <c r="V664" i="8" s="1"/>
  <c r="U998" i="8"/>
  <c r="Q998" i="8" s="1"/>
  <c r="P998" i="8" s="1"/>
  <c r="S998" i="8"/>
  <c r="U966" i="8"/>
  <c r="S966" i="8"/>
  <c r="U934" i="8"/>
  <c r="S934" i="8"/>
  <c r="U902" i="8"/>
  <c r="S902" i="8"/>
  <c r="V902" i="8" s="1"/>
  <c r="U870" i="8"/>
  <c r="Q870" i="8" s="1"/>
  <c r="P870" i="8" s="1"/>
  <c r="S870" i="8"/>
  <c r="U838" i="8"/>
  <c r="S838" i="8"/>
  <c r="U806" i="8"/>
  <c r="S806" i="8"/>
  <c r="U764" i="8"/>
  <c r="S764" i="8"/>
  <c r="V764" i="8" s="1"/>
  <c r="U661" i="8"/>
  <c r="Q661" i="8" s="1"/>
  <c r="P661" i="8" s="1"/>
  <c r="S661" i="8"/>
  <c r="S746" i="8"/>
  <c r="U746" i="8"/>
  <c r="S669" i="8"/>
  <c r="U669" i="8"/>
  <c r="S641" i="8"/>
  <c r="U641" i="8"/>
  <c r="Q641" i="8" s="1"/>
  <c r="P641" i="8" s="1"/>
  <c r="S488" i="8"/>
  <c r="V488" i="8" s="1"/>
  <c r="U488" i="8"/>
  <c r="S606" i="8"/>
  <c r="U606" i="8"/>
  <c r="U524" i="8"/>
  <c r="S524" i="8"/>
  <c r="S547" i="8"/>
  <c r="U547" i="8"/>
  <c r="Q547" i="8" s="1"/>
  <c r="P547" i="8" s="1"/>
  <c r="S543" i="8"/>
  <c r="V543" i="8" s="1"/>
  <c r="U543" i="8"/>
  <c r="U707" i="8"/>
  <c r="S707" i="8"/>
  <c r="U636" i="8"/>
  <c r="S636" i="8"/>
  <c r="S550" i="8"/>
  <c r="U550" i="8"/>
  <c r="Q550" i="8" s="1"/>
  <c r="P550" i="8" s="1"/>
  <c r="S577" i="8"/>
  <c r="V577" i="8" s="1"/>
  <c r="U577" i="8"/>
  <c r="S472" i="8"/>
  <c r="U472" i="8"/>
  <c r="S535" i="8"/>
  <c r="U535" i="8"/>
  <c r="U508" i="8"/>
  <c r="S508" i="8"/>
  <c r="V508" i="8" s="1"/>
  <c r="U557" i="8"/>
  <c r="Q557" i="8" s="1"/>
  <c r="P557" i="8" s="1"/>
  <c r="S557" i="8"/>
  <c r="U493" i="8"/>
  <c r="S493" i="8"/>
  <c r="S585" i="8"/>
  <c r="U585" i="8"/>
  <c r="S518" i="8"/>
  <c r="U518" i="8"/>
  <c r="Q518" i="8" s="1"/>
  <c r="P518" i="8" s="1"/>
  <c r="U677" i="8"/>
  <c r="Q677" i="8" s="1"/>
  <c r="P677" i="8" s="1"/>
  <c r="S677" i="8"/>
  <c r="U613" i="8"/>
  <c r="S613" i="8"/>
  <c r="S549" i="8"/>
  <c r="U549" i="8"/>
  <c r="U476" i="8"/>
  <c r="S476" i="8"/>
  <c r="V476" i="8" s="1"/>
  <c r="S479" i="8"/>
  <c r="V479" i="8" s="1"/>
  <c r="U479" i="8"/>
  <c r="S409" i="8"/>
  <c r="U409" i="8"/>
  <c r="S502" i="8"/>
  <c r="U502" i="8"/>
  <c r="S424" i="8"/>
  <c r="U424" i="8"/>
  <c r="Q424" i="8" s="1"/>
  <c r="P424" i="8" s="1"/>
  <c r="U492" i="8"/>
  <c r="Q492" i="8" s="1"/>
  <c r="P492" i="8" s="1"/>
  <c r="S492" i="8"/>
  <c r="U383" i="8"/>
  <c r="S383" i="8"/>
  <c r="U377" i="8"/>
  <c r="S377" i="8"/>
  <c r="S435" i="8"/>
  <c r="U435" i="8"/>
  <c r="Q435" i="8" s="1"/>
  <c r="P435" i="8" s="1"/>
  <c r="S359" i="8"/>
  <c r="V359" i="8" s="1"/>
  <c r="U359" i="8"/>
  <c r="U380" i="8"/>
  <c r="S380" i="8"/>
  <c r="S355" i="8"/>
  <c r="U355" i="8"/>
  <c r="U332" i="8"/>
  <c r="S332" i="8"/>
  <c r="V332" i="8" s="1"/>
  <c r="S324" i="8"/>
  <c r="V324" i="8" s="1"/>
  <c r="U324" i="8"/>
  <c r="S414" i="8"/>
  <c r="U414" i="8"/>
  <c r="S379" i="8"/>
  <c r="U379" i="8"/>
  <c r="U309" i="8"/>
  <c r="S309" i="8"/>
  <c r="V309" i="8" s="1"/>
  <c r="U301" i="8"/>
  <c r="Q301" i="8" s="1"/>
  <c r="P301" i="8" s="1"/>
  <c r="S301" i="8"/>
  <c r="S245" i="8"/>
  <c r="U245" i="8"/>
  <c r="U371" i="8"/>
  <c r="S371" i="8"/>
  <c r="U260" i="8"/>
  <c r="S260" i="8"/>
  <c r="V260" i="8" s="1"/>
  <c r="S258" i="8"/>
  <c r="V258" i="8" s="1"/>
  <c r="U258" i="8"/>
  <c r="S221" i="8"/>
  <c r="U221" i="8"/>
  <c r="S170" i="8"/>
  <c r="U170" i="8"/>
  <c r="U382" i="8"/>
  <c r="S382" i="8"/>
  <c r="V382" i="8" s="1"/>
  <c r="U350" i="8"/>
  <c r="Q350" i="8" s="1"/>
  <c r="P350" i="8" s="1"/>
  <c r="S350" i="8"/>
  <c r="U318" i="8"/>
  <c r="S318" i="8"/>
  <c r="S294" i="8"/>
  <c r="U294" i="8"/>
  <c r="U278" i="8"/>
  <c r="S278" i="8"/>
  <c r="V278" i="8" s="1"/>
  <c r="S252" i="8"/>
  <c r="V252" i="8" s="1"/>
  <c r="U252" i="8"/>
  <c r="S168" i="8"/>
  <c r="U168" i="8"/>
  <c r="U271" i="8"/>
  <c r="S271" i="8"/>
  <c r="U188" i="8"/>
  <c r="S188" i="8"/>
  <c r="V188" i="8" s="1"/>
  <c r="S228" i="8"/>
  <c r="V228" i="8" s="1"/>
  <c r="U228" i="8"/>
  <c r="U193" i="8"/>
  <c r="S193" i="8"/>
  <c r="U145" i="8"/>
  <c r="S145" i="8"/>
  <c r="S223" i="8"/>
  <c r="U223" i="8"/>
  <c r="Q223" i="8" s="1"/>
  <c r="P223" i="8" s="1"/>
  <c r="S202" i="8"/>
  <c r="V202" i="8" s="1"/>
  <c r="U202" i="8"/>
  <c r="S128" i="8"/>
  <c r="U128" i="8"/>
  <c r="S211" i="8"/>
  <c r="U211" i="8"/>
  <c r="S98" i="8"/>
  <c r="U98" i="8"/>
  <c r="Q98" i="8" s="1"/>
  <c r="P98" i="8" s="1"/>
  <c r="S130" i="8"/>
  <c r="V130" i="8" s="1"/>
  <c r="U130" i="8"/>
  <c r="U104" i="8"/>
  <c r="S104" i="8"/>
  <c r="U183" i="8"/>
  <c r="S183" i="8"/>
  <c r="U143" i="8"/>
  <c r="S143" i="8"/>
  <c r="V143" i="8" s="1"/>
  <c r="U139" i="8"/>
  <c r="Q139" i="8" s="1"/>
  <c r="P139" i="8" s="1"/>
  <c r="S139" i="8"/>
  <c r="S106" i="8"/>
  <c r="U106" i="8"/>
  <c r="S88" i="8"/>
  <c r="U88" i="8"/>
  <c r="S47" i="8"/>
  <c r="U47" i="8"/>
  <c r="Q47" i="8" s="1"/>
  <c r="P47" i="8" s="1"/>
  <c r="U99" i="8"/>
  <c r="Q99" i="8" s="1"/>
  <c r="P99" i="8" s="1"/>
  <c r="S99" i="8"/>
  <c r="U81" i="8"/>
  <c r="S81" i="8"/>
  <c r="U72" i="8"/>
  <c r="S72" i="8"/>
  <c r="S54" i="8"/>
  <c r="U54" i="8"/>
  <c r="Q54" i="8" s="1"/>
  <c r="P54" i="8" s="1"/>
  <c r="S10" i="8"/>
  <c r="V10" i="8" s="1"/>
  <c r="U10" i="8"/>
  <c r="S6" i="8"/>
  <c r="U6" i="8"/>
  <c r="U49" i="8"/>
  <c r="S49" i="8"/>
  <c r="U21" i="8"/>
  <c r="S21" i="8"/>
  <c r="V21" i="8" s="1"/>
  <c r="U23" i="8"/>
  <c r="Q23" i="8" s="1"/>
  <c r="P23" i="8" s="1"/>
  <c r="S23" i="8"/>
  <c r="U32" i="8"/>
  <c r="S32" i="8"/>
  <c r="R1206" i="8" a="1"/>
  <c r="R1206" i="8" s="1"/>
  <c r="S1206" i="8" s="1"/>
  <c r="V1206" i="8" s="1"/>
  <c r="S1187" i="8"/>
  <c r="U1187" i="8"/>
  <c r="R1185" i="8" a="1"/>
  <c r="R1185" i="8" s="1"/>
  <c r="S1185" i="8" s="1"/>
  <c r="V1185" i="8" s="1"/>
  <c r="R1172" i="8" a="1"/>
  <c r="R1172" i="8" s="1"/>
  <c r="S1172" i="8" s="1"/>
  <c r="S1215" i="8"/>
  <c r="U1215" i="8"/>
  <c r="P213" i="8"/>
  <c r="P796" i="8"/>
  <c r="P825" i="8"/>
  <c r="R1202" i="8" a="1"/>
  <c r="R1202" i="8" s="1"/>
  <c r="S1202" i="8" s="1"/>
  <c r="V1202" i="8" s="1"/>
  <c r="T1230" i="8" a="1"/>
  <c r="T1230" i="8" s="1"/>
  <c r="U1230" i="8" s="1"/>
  <c r="S1155" i="8"/>
  <c r="U1155" i="8"/>
  <c r="S1087" i="8"/>
  <c r="U1087" i="8"/>
  <c r="S1051" i="8"/>
  <c r="U1051" i="8"/>
  <c r="U1005" i="8"/>
  <c r="S1005" i="8"/>
  <c r="S1107" i="8"/>
  <c r="U1107" i="8"/>
  <c r="S1071" i="8"/>
  <c r="U1071" i="8"/>
  <c r="S1035" i="8"/>
  <c r="U1035" i="8"/>
  <c r="S1031" i="8"/>
  <c r="U1031" i="8"/>
  <c r="T1225" i="8" a="1"/>
  <c r="T1225" i="8" s="1"/>
  <c r="U1225" i="8" s="1"/>
  <c r="R1225" i="8" a="1"/>
  <c r="R1225" i="8" s="1"/>
  <c r="S1225" i="8" s="1"/>
  <c r="U1193" i="8"/>
  <c r="S1161" i="8"/>
  <c r="V1161" i="8" s="1"/>
  <c r="U1161" i="8"/>
  <c r="S1129" i="8"/>
  <c r="U1129" i="8"/>
  <c r="S1097" i="8"/>
  <c r="V1097" i="8" s="1"/>
  <c r="U1097" i="8"/>
  <c r="S1065" i="8"/>
  <c r="U1065" i="8"/>
  <c r="S1033" i="8"/>
  <c r="V1033" i="8" s="1"/>
  <c r="U1033" i="8"/>
  <c r="U1003" i="8"/>
  <c r="S1003" i="8"/>
  <c r="U999" i="8"/>
  <c r="Q999" i="8" s="1"/>
  <c r="P999" i="8" s="1"/>
  <c r="S999" i="8"/>
  <c r="S885" i="8"/>
  <c r="U885" i="8"/>
  <c r="S925" i="8"/>
  <c r="V925" i="8" s="1"/>
  <c r="U925" i="8"/>
  <c r="S847" i="8"/>
  <c r="U847" i="8"/>
  <c r="U919" i="8"/>
  <c r="Q919" i="8" s="1"/>
  <c r="P919" i="8" s="1"/>
  <c r="S919" i="8"/>
  <c r="S1226" i="8"/>
  <c r="U1226" i="8"/>
  <c r="U1194" i="8"/>
  <c r="Q1194" i="8" s="1"/>
  <c r="P1194" i="8" s="1"/>
  <c r="S1194" i="8"/>
  <c r="U1162" i="8"/>
  <c r="S1162" i="8"/>
  <c r="U1130" i="8"/>
  <c r="Q1130" i="8" s="1"/>
  <c r="P1130" i="8" s="1"/>
  <c r="S1130" i="8"/>
  <c r="U1098" i="8"/>
  <c r="S1098" i="8"/>
  <c r="U1066" i="8"/>
  <c r="Q1066" i="8" s="1"/>
  <c r="P1066" i="8" s="1"/>
  <c r="S1066" i="8"/>
  <c r="U1034" i="8"/>
  <c r="S1034" i="8"/>
  <c r="U993" i="8"/>
  <c r="Q993" i="8" s="1"/>
  <c r="P993" i="8" s="1"/>
  <c r="S993" i="8"/>
  <c r="S929" i="8"/>
  <c r="U929" i="8"/>
  <c r="U879" i="8"/>
  <c r="Q879" i="8" s="1"/>
  <c r="P879" i="8" s="1"/>
  <c r="S879" i="8"/>
  <c r="S987" i="8"/>
  <c r="U987" i="8"/>
  <c r="U928" i="8"/>
  <c r="Q928" i="8" s="1"/>
  <c r="P928" i="8" s="1"/>
  <c r="S928" i="8"/>
  <c r="U944" i="8"/>
  <c r="S944" i="8"/>
  <c r="U837" i="8"/>
  <c r="Q837" i="8" s="1"/>
  <c r="P837" i="8" s="1"/>
  <c r="S837" i="8"/>
  <c r="S869" i="8"/>
  <c r="U869" i="8"/>
  <c r="U857" i="8"/>
  <c r="Q857" i="8" s="1"/>
  <c r="P857" i="8" s="1"/>
  <c r="S857" i="8"/>
  <c r="S756" i="8"/>
  <c r="U756" i="8"/>
  <c r="U872" i="8"/>
  <c r="Q872" i="8" s="1"/>
  <c r="P872" i="8" s="1"/>
  <c r="S872" i="8"/>
  <c r="U808" i="8"/>
  <c r="S808" i="8"/>
  <c r="S807" i="8"/>
  <c r="V807" i="8" s="1"/>
  <c r="U807" i="8"/>
  <c r="S801" i="8"/>
  <c r="U801" i="8"/>
  <c r="S791" i="8"/>
  <c r="V791" i="8" s="1"/>
  <c r="U791" i="8"/>
  <c r="U780" i="8"/>
  <c r="S780" i="8"/>
  <c r="S750" i="8"/>
  <c r="V750" i="8" s="1"/>
  <c r="U750" i="8"/>
  <c r="S709" i="8"/>
  <c r="U709" i="8"/>
  <c r="U684" i="8"/>
  <c r="Q684" i="8" s="1"/>
  <c r="S684" i="8"/>
  <c r="U652" i="8"/>
  <c r="S652" i="8"/>
  <c r="U735" i="8"/>
  <c r="Q735" i="8" s="1"/>
  <c r="P735" i="8" s="1"/>
  <c r="S735" i="8"/>
  <c r="T1208" i="8" a="1"/>
  <c r="T1208" i="8" s="1"/>
  <c r="U1208" i="8" s="1"/>
  <c r="Q1208" i="8" s="1"/>
  <c r="P1208" i="8" s="1"/>
  <c r="S1208" i="8"/>
  <c r="U1176" i="8"/>
  <c r="S1176" i="8"/>
  <c r="U1144" i="8"/>
  <c r="S1144" i="8"/>
  <c r="U1112" i="8"/>
  <c r="Q1112" i="8" s="1"/>
  <c r="P1112" i="8" s="1"/>
  <c r="S1112" i="8"/>
  <c r="U1080" i="8"/>
  <c r="S1080" i="8"/>
  <c r="U1048" i="8"/>
  <c r="S1048" i="8"/>
  <c r="U1016" i="8"/>
  <c r="S1016" i="8"/>
  <c r="U757" i="8"/>
  <c r="Q757" i="8" s="1"/>
  <c r="P757" i="8" s="1"/>
  <c r="S757" i="8"/>
  <c r="S723" i="8"/>
  <c r="U723" i="8"/>
  <c r="U632" i="8"/>
  <c r="S632" i="8"/>
  <c r="U680" i="8"/>
  <c r="S680" i="8"/>
  <c r="S658" i="8"/>
  <c r="V658" i="8" s="1"/>
  <c r="U658" i="8"/>
  <c r="S698" i="8"/>
  <c r="U698" i="8"/>
  <c r="U637" i="8"/>
  <c r="S637" i="8"/>
  <c r="U994" i="8"/>
  <c r="S994" i="8"/>
  <c r="U962" i="8"/>
  <c r="Q962" i="8" s="1"/>
  <c r="P962" i="8" s="1"/>
  <c r="S962" i="8"/>
  <c r="U930" i="8"/>
  <c r="S930" i="8"/>
  <c r="U898" i="8"/>
  <c r="S898" i="8"/>
  <c r="U866" i="8"/>
  <c r="S866" i="8"/>
  <c r="U834" i="8"/>
  <c r="Q834" i="8" s="1"/>
  <c r="P834" i="8" s="1"/>
  <c r="S834" i="8"/>
  <c r="U802" i="8"/>
  <c r="S802" i="8"/>
  <c r="S715" i="8"/>
  <c r="U715" i="8"/>
  <c r="S655" i="8"/>
  <c r="U655" i="8"/>
  <c r="U744" i="8"/>
  <c r="Q744" i="8" s="1"/>
  <c r="P744" i="8" s="1"/>
  <c r="S744" i="8"/>
  <c r="S666" i="8"/>
  <c r="U666" i="8"/>
  <c r="S620" i="8"/>
  <c r="U620" i="8"/>
  <c r="S575" i="8"/>
  <c r="U575" i="8"/>
  <c r="S595" i="8"/>
  <c r="V595" i="8" s="1"/>
  <c r="U595" i="8"/>
  <c r="S574" i="8"/>
  <c r="U574" i="8"/>
  <c r="S546" i="8"/>
  <c r="U546" i="8"/>
  <c r="S514" i="8"/>
  <c r="U514" i="8"/>
  <c r="U705" i="8"/>
  <c r="Q705" i="8" s="1"/>
  <c r="P705" i="8" s="1"/>
  <c r="S705" i="8"/>
  <c r="S633" i="8"/>
  <c r="U633" i="8"/>
  <c r="S539" i="8"/>
  <c r="U539" i="8"/>
  <c r="S576" i="8"/>
  <c r="U576" i="8"/>
  <c r="U468" i="8"/>
  <c r="Q468" i="8" s="1"/>
  <c r="P468" i="8" s="1"/>
  <c r="S468" i="8"/>
  <c r="U533" i="8"/>
  <c r="S533" i="8"/>
  <c r="S469" i="8"/>
  <c r="U469" i="8"/>
  <c r="S542" i="8"/>
  <c r="U542" i="8"/>
  <c r="S491" i="8"/>
  <c r="V491" i="8" s="1"/>
  <c r="U491" i="8"/>
  <c r="S570" i="8"/>
  <c r="U570" i="8"/>
  <c r="U515" i="8"/>
  <c r="S515" i="8"/>
  <c r="S662" i="8"/>
  <c r="U662" i="8"/>
  <c r="S598" i="8"/>
  <c r="V598" i="8" s="1"/>
  <c r="U598" i="8"/>
  <c r="S534" i="8"/>
  <c r="U534" i="8"/>
  <c r="S455" i="8"/>
  <c r="U455" i="8"/>
  <c r="S475" i="8"/>
  <c r="U475" i="8"/>
  <c r="U421" i="8"/>
  <c r="Q421" i="8" s="1"/>
  <c r="P421" i="8" s="1"/>
  <c r="S421" i="8"/>
  <c r="S500" i="8"/>
  <c r="U500" i="8"/>
  <c r="S415" i="8"/>
  <c r="U415" i="8"/>
  <c r="S485" i="8"/>
  <c r="U485" i="8"/>
  <c r="U384" i="8"/>
  <c r="Q384" i="8" s="1"/>
  <c r="P384" i="8" s="1"/>
  <c r="S384" i="8"/>
  <c r="U372" i="8"/>
  <c r="S372" i="8"/>
  <c r="S432" i="8"/>
  <c r="U432" i="8"/>
  <c r="S407" i="8"/>
  <c r="U407" i="8"/>
  <c r="S375" i="8"/>
  <c r="V375" i="8" s="1"/>
  <c r="U375" i="8"/>
  <c r="U337" i="8"/>
  <c r="S337" i="8"/>
  <c r="S323" i="8"/>
  <c r="U323" i="8"/>
  <c r="S463" i="8"/>
  <c r="U463" i="8"/>
  <c r="S393" i="8"/>
  <c r="V393" i="8" s="1"/>
  <c r="U393" i="8"/>
  <c r="S376" i="8"/>
  <c r="U376" i="8"/>
  <c r="S303" i="8"/>
  <c r="U303" i="8"/>
  <c r="S254" i="8"/>
  <c r="U254" i="8"/>
  <c r="S234" i="8"/>
  <c r="V234" i="8" s="1"/>
  <c r="U234" i="8"/>
  <c r="S368" i="8"/>
  <c r="U368" i="8"/>
  <c r="U257" i="8"/>
  <c r="S257" i="8"/>
  <c r="U250" i="8"/>
  <c r="S250" i="8"/>
  <c r="S219" i="8"/>
  <c r="V219" i="8" s="1"/>
  <c r="U219" i="8"/>
  <c r="U268" i="8"/>
  <c r="S268" i="8"/>
  <c r="U378" i="8"/>
  <c r="S378" i="8"/>
  <c r="U346" i="8"/>
  <c r="S346" i="8"/>
  <c r="U314" i="8"/>
  <c r="Q314" i="8" s="1"/>
  <c r="P314" i="8" s="1"/>
  <c r="S314" i="8"/>
  <c r="S292" i="8"/>
  <c r="U292" i="8"/>
  <c r="S276" i="8"/>
  <c r="U276" i="8"/>
  <c r="S249" i="8"/>
  <c r="U249" i="8"/>
  <c r="U299" i="8"/>
  <c r="Q299" i="8" s="1"/>
  <c r="P299" i="8" s="1"/>
  <c r="S299" i="8"/>
  <c r="S255" i="8"/>
  <c r="U255" i="8"/>
  <c r="S146" i="8"/>
  <c r="U146" i="8"/>
  <c r="S226" i="8"/>
  <c r="U226" i="8"/>
  <c r="S166" i="8"/>
  <c r="V166" i="8" s="1"/>
  <c r="U166" i="8"/>
  <c r="S227" i="8"/>
  <c r="U227" i="8"/>
  <c r="U220" i="8"/>
  <c r="S220" i="8"/>
  <c r="S186" i="8"/>
  <c r="U186" i="8"/>
  <c r="U125" i="8"/>
  <c r="Q125" i="8" s="1"/>
  <c r="P125" i="8" s="1"/>
  <c r="S125" i="8"/>
  <c r="S209" i="8"/>
  <c r="U209" i="8"/>
  <c r="S176" i="8"/>
  <c r="U176" i="8"/>
  <c r="S114" i="8"/>
  <c r="U114" i="8"/>
  <c r="S129" i="8"/>
  <c r="V129" i="8" s="1"/>
  <c r="U129" i="8"/>
  <c r="U179" i="8"/>
  <c r="S179" i="8"/>
  <c r="U141" i="8"/>
  <c r="S141" i="8"/>
  <c r="S137" i="8"/>
  <c r="U137" i="8"/>
  <c r="S105" i="8"/>
  <c r="V105" i="8" s="1"/>
  <c r="U105" i="8"/>
  <c r="S121" i="8"/>
  <c r="U121" i="8"/>
  <c r="U76" i="8"/>
  <c r="S76" i="8"/>
  <c r="U95" i="8"/>
  <c r="S95" i="8"/>
  <c r="U79" i="8"/>
  <c r="Q79" i="8" s="1"/>
  <c r="P79" i="8" s="1"/>
  <c r="S79" i="8"/>
  <c r="S70" i="8"/>
  <c r="U70" i="8"/>
  <c r="S51" i="8"/>
  <c r="U51" i="8"/>
  <c r="U60" i="8"/>
  <c r="S60" i="8"/>
  <c r="U77" i="8"/>
  <c r="Q77" i="8" s="1"/>
  <c r="P77" i="8" s="1"/>
  <c r="S77" i="8"/>
  <c r="U45" i="8"/>
  <c r="S45" i="8"/>
  <c r="U17" i="8"/>
  <c r="S17" i="8"/>
  <c r="U19" i="8"/>
  <c r="S19" i="8"/>
  <c r="U28" i="8"/>
  <c r="Q28" i="8" s="1"/>
  <c r="P28" i="8" s="1"/>
  <c r="S28" i="8"/>
  <c r="R1074" i="8" a="1"/>
  <c r="R1074" i="8" s="1"/>
  <c r="S1074" i="8" s="1"/>
  <c r="V1074" i="8" s="1"/>
  <c r="S1231" i="8"/>
  <c r="V1231" i="8" s="1"/>
  <c r="U1231" i="8"/>
  <c r="R1177" i="8" a="1"/>
  <c r="R1177" i="8" s="1"/>
  <c r="S1177" i="8" s="1"/>
  <c r="V1177" i="8" s="1"/>
  <c r="R1230" i="8" a="1"/>
  <c r="R1230" i="8" s="1"/>
  <c r="S1230" i="8" s="1"/>
  <c r="T1210" i="8" a="1"/>
  <c r="T1210" i="8" s="1"/>
  <c r="U1210" i="8" s="1"/>
  <c r="Q1210" i="8" s="1"/>
  <c r="P1210" i="8" s="1"/>
  <c r="T1152" i="8" a="1"/>
  <c r="T1152" i="8" s="1"/>
  <c r="U1152" i="8" s="1"/>
  <c r="Q1152" i="8" s="1"/>
  <c r="P1152" i="8" s="1"/>
  <c r="T1217" i="8" a="1"/>
  <c r="T1217" i="8" s="1"/>
  <c r="U1217" i="8" s="1"/>
  <c r="P163" i="8"/>
  <c r="P946" i="8"/>
  <c r="S1123" i="8"/>
  <c r="U1123" i="8"/>
  <c r="Q1123" i="8" s="1"/>
  <c r="P1123" i="8" s="1"/>
  <c r="S1055" i="8"/>
  <c r="V1055" i="8" s="1"/>
  <c r="U1055" i="8"/>
  <c r="S1019" i="8"/>
  <c r="U1019" i="8"/>
  <c r="S997" i="8"/>
  <c r="V997" i="8" s="1"/>
  <c r="U997" i="8"/>
  <c r="S1075" i="8"/>
  <c r="U1075" i="8"/>
  <c r="Q1075" i="8" s="1"/>
  <c r="P1075" i="8" s="1"/>
  <c r="S1039" i="8"/>
  <c r="V1039" i="8" s="1"/>
  <c r="U1039" i="8"/>
  <c r="U1012" i="8"/>
  <c r="S1012" i="8"/>
  <c r="U1008" i="8"/>
  <c r="Q1008" i="8" s="1"/>
  <c r="P1008" i="8" s="1"/>
  <c r="S1008" i="8"/>
  <c r="S1221" i="8"/>
  <c r="S1157" i="8"/>
  <c r="U1157" i="8"/>
  <c r="Q1157" i="8" s="1"/>
  <c r="P1157" i="8" s="1"/>
  <c r="S1125" i="8"/>
  <c r="V1125" i="8" s="1"/>
  <c r="U1125" i="8"/>
  <c r="S1093" i="8"/>
  <c r="U1093" i="8"/>
  <c r="Q1093" i="8" s="1"/>
  <c r="P1093" i="8" s="1"/>
  <c r="S1061" i="8"/>
  <c r="V1061" i="8" s="1"/>
  <c r="U1061" i="8"/>
  <c r="S1029" i="8"/>
  <c r="U1029" i="8"/>
  <c r="Q1029" i="8" s="1"/>
  <c r="P1029" i="8" s="1"/>
  <c r="S989" i="8"/>
  <c r="V989" i="8" s="1"/>
  <c r="U989" i="8"/>
  <c r="U981" i="8"/>
  <c r="S981" i="8"/>
  <c r="V981" i="8" s="1"/>
  <c r="U868" i="8"/>
  <c r="Q868" i="8" s="1"/>
  <c r="P868" i="8" s="1"/>
  <c r="S868" i="8"/>
  <c r="U920" i="8"/>
  <c r="S920" i="8"/>
  <c r="V920" i="8" s="1"/>
  <c r="U844" i="8"/>
  <c r="Q844" i="8" s="1"/>
  <c r="P844" i="8" s="1"/>
  <c r="S844" i="8"/>
  <c r="U903" i="8"/>
  <c r="S903" i="8"/>
  <c r="V903" i="8" s="1"/>
  <c r="S1222" i="8"/>
  <c r="U1190" i="8"/>
  <c r="S1190" i="8"/>
  <c r="V1190" i="8" s="1"/>
  <c r="U1158" i="8"/>
  <c r="Q1158" i="8" s="1"/>
  <c r="P1158" i="8" s="1"/>
  <c r="S1158" i="8"/>
  <c r="U1126" i="8"/>
  <c r="S1126" i="8"/>
  <c r="U1094" i="8"/>
  <c r="Q1094" i="8" s="1"/>
  <c r="P1094" i="8" s="1"/>
  <c r="S1094" i="8"/>
  <c r="U1062" i="8"/>
  <c r="S1062" i="8"/>
  <c r="V1062" i="8" s="1"/>
  <c r="U1030" i="8"/>
  <c r="Q1030" i="8" s="1"/>
  <c r="P1030" i="8" s="1"/>
  <c r="S1030" i="8"/>
  <c r="S985" i="8"/>
  <c r="U985" i="8"/>
  <c r="U924" i="8"/>
  <c r="Q924" i="8" s="1"/>
  <c r="P924" i="8" s="1"/>
  <c r="S924" i="8"/>
  <c r="U851" i="8"/>
  <c r="S851" i="8"/>
  <c r="V851" i="8" s="1"/>
  <c r="S979" i="8"/>
  <c r="V979" i="8" s="1"/>
  <c r="U979" i="8"/>
  <c r="S917" i="8"/>
  <c r="U917" i="8"/>
  <c r="U936" i="8"/>
  <c r="Q936" i="8" s="1"/>
  <c r="P936" i="8" s="1"/>
  <c r="S936" i="8"/>
  <c r="U932" i="8"/>
  <c r="S932" i="8"/>
  <c r="V932" i="8" s="1"/>
  <c r="U777" i="8"/>
  <c r="Q777" i="8" s="1"/>
  <c r="P777" i="8" s="1"/>
  <c r="S777" i="8"/>
  <c r="U852" i="8"/>
  <c r="S852" i="8"/>
  <c r="S734" i="8"/>
  <c r="V734" i="8" s="1"/>
  <c r="U734" i="8"/>
  <c r="S861" i="8"/>
  <c r="U861" i="8"/>
  <c r="Q861" i="8" s="1"/>
  <c r="P861" i="8" s="1"/>
  <c r="S775" i="8"/>
  <c r="V775" i="8" s="1"/>
  <c r="U775" i="8"/>
  <c r="S752" i="8"/>
  <c r="U752" i="8"/>
  <c r="U800" i="8"/>
  <c r="Q800" i="8" s="1"/>
  <c r="S800" i="8"/>
  <c r="S789" i="8"/>
  <c r="U789" i="8"/>
  <c r="Q789" i="8" s="1"/>
  <c r="S772" i="8"/>
  <c r="V772" i="8" s="1"/>
  <c r="U772" i="8"/>
  <c r="S721" i="8"/>
  <c r="U721" i="8"/>
  <c r="S693" i="8"/>
  <c r="V693" i="8" s="1"/>
  <c r="U693" i="8"/>
  <c r="S678" i="8"/>
  <c r="U678" i="8"/>
  <c r="Q678" i="8" s="1"/>
  <c r="P678" i="8" s="1"/>
  <c r="S774" i="8"/>
  <c r="V774" i="8" s="1"/>
  <c r="U774" i="8"/>
  <c r="U1236" i="8"/>
  <c r="R1236" i="8" a="1"/>
  <c r="R1236" i="8" s="1"/>
  <c r="S1236" i="8" s="1"/>
  <c r="U1172" i="8"/>
  <c r="U1140" i="8"/>
  <c r="S1140" i="8"/>
  <c r="U1108" i="8"/>
  <c r="S1108" i="8"/>
  <c r="V1108" i="8" s="1"/>
  <c r="U1076" i="8"/>
  <c r="S1076" i="8"/>
  <c r="U1044" i="8"/>
  <c r="S1044" i="8"/>
  <c r="S776" i="8"/>
  <c r="U776" i="8"/>
  <c r="S753" i="8"/>
  <c r="U753" i="8"/>
  <c r="Q753" i="8" s="1"/>
  <c r="P753" i="8" s="1"/>
  <c r="U713" i="8"/>
  <c r="S713" i="8"/>
  <c r="S627" i="8"/>
  <c r="U627" i="8"/>
  <c r="U657" i="8"/>
  <c r="S657" i="8"/>
  <c r="S650" i="8"/>
  <c r="U650" i="8"/>
  <c r="Q650" i="8" s="1"/>
  <c r="P650" i="8" s="1"/>
  <c r="S696" i="8"/>
  <c r="U696" i="8"/>
  <c r="U631" i="8"/>
  <c r="S631" i="8"/>
  <c r="U990" i="8"/>
  <c r="S990" i="8"/>
  <c r="U958" i="8"/>
  <c r="S958" i="8"/>
  <c r="V958" i="8" s="1"/>
  <c r="U926" i="8"/>
  <c r="S926" i="8"/>
  <c r="U894" i="8"/>
  <c r="S894" i="8"/>
  <c r="U862" i="8"/>
  <c r="S862" i="8"/>
  <c r="U830" i="8"/>
  <c r="S830" i="8"/>
  <c r="V830" i="8" s="1"/>
  <c r="U798" i="8"/>
  <c r="S798" i="8"/>
  <c r="U703" i="8"/>
  <c r="S703" i="8"/>
  <c r="S646" i="8"/>
  <c r="U646" i="8"/>
  <c r="S731" i="8"/>
  <c r="U731" i="8"/>
  <c r="Q731" i="8" s="1"/>
  <c r="P731" i="8" s="1"/>
  <c r="S663" i="8"/>
  <c r="U663" i="8"/>
  <c r="S607" i="8"/>
  <c r="U607" i="8"/>
  <c r="S567" i="8"/>
  <c r="U567" i="8"/>
  <c r="S590" i="8"/>
  <c r="U590" i="8"/>
  <c r="Q590" i="8" s="1"/>
  <c r="P590" i="8" s="1"/>
  <c r="U560" i="8"/>
  <c r="S560" i="8"/>
  <c r="V560" i="8" s="1"/>
  <c r="U544" i="8"/>
  <c r="S544" i="8"/>
  <c r="U489" i="8"/>
  <c r="S489" i="8"/>
  <c r="S690" i="8"/>
  <c r="U690" i="8"/>
  <c r="Q690" i="8" s="1"/>
  <c r="P690" i="8" s="1"/>
  <c r="S618" i="8"/>
  <c r="U618" i="8"/>
  <c r="Q618" i="8" s="1"/>
  <c r="P618" i="8" s="1"/>
  <c r="S517" i="8"/>
  <c r="U517" i="8"/>
  <c r="S571" i="8"/>
  <c r="U571" i="8"/>
  <c r="S449" i="8"/>
  <c r="U449" i="8"/>
  <c r="Q449" i="8" s="1"/>
  <c r="P449" i="8" s="1"/>
  <c r="U529" i="8"/>
  <c r="S529" i="8"/>
  <c r="V529" i="8" s="1"/>
  <c r="S439" i="8"/>
  <c r="U439" i="8"/>
  <c r="U540" i="8"/>
  <c r="S540" i="8"/>
  <c r="U484" i="8"/>
  <c r="S484" i="8"/>
  <c r="V484" i="8" s="1"/>
  <c r="U568" i="8"/>
  <c r="S568" i="8"/>
  <c r="V568" i="8" s="1"/>
  <c r="S503" i="8"/>
  <c r="U503" i="8"/>
  <c r="U660" i="8"/>
  <c r="S660" i="8"/>
  <c r="S596" i="8"/>
  <c r="U596" i="8"/>
  <c r="Q596" i="8" s="1"/>
  <c r="P596" i="8" s="1"/>
  <c r="S532" i="8"/>
  <c r="U532" i="8"/>
  <c r="Q532" i="8" s="1"/>
  <c r="P532" i="8" s="1"/>
  <c r="S522" i="8"/>
  <c r="U522" i="8"/>
  <c r="S464" i="8"/>
  <c r="U464" i="8"/>
  <c r="U389" i="8"/>
  <c r="S389" i="8"/>
  <c r="V389" i="8" s="1"/>
  <c r="S483" i="8"/>
  <c r="U483" i="8"/>
  <c r="Q483" i="8" s="1"/>
  <c r="P483" i="8" s="1"/>
  <c r="S403" i="8"/>
  <c r="U403" i="8"/>
  <c r="S470" i="8"/>
  <c r="U470" i="8"/>
  <c r="U399" i="8"/>
  <c r="S399" i="8"/>
  <c r="V399" i="8" s="1"/>
  <c r="U364" i="8"/>
  <c r="S364" i="8"/>
  <c r="V364" i="8" s="1"/>
  <c r="S428" i="8"/>
  <c r="U428" i="8"/>
  <c r="S404" i="8"/>
  <c r="U404" i="8"/>
  <c r="S352" i="8"/>
  <c r="U352" i="8"/>
  <c r="Q352" i="8" s="1"/>
  <c r="P352" i="8" s="1"/>
  <c r="U329" i="8"/>
  <c r="S329" i="8"/>
  <c r="V329" i="8" s="1"/>
  <c r="U321" i="8"/>
  <c r="S321" i="8"/>
  <c r="U461" i="8"/>
  <c r="S461" i="8"/>
  <c r="U385" i="8"/>
  <c r="S385" i="8"/>
  <c r="V385" i="8" s="1"/>
  <c r="U373" i="8"/>
  <c r="S373" i="8"/>
  <c r="V373" i="8" s="1"/>
  <c r="S285" i="8"/>
  <c r="U285" i="8"/>
  <c r="U363" i="8"/>
  <c r="S363" i="8"/>
  <c r="S319" i="8"/>
  <c r="U319" i="8"/>
  <c r="Q319" i="8" s="1"/>
  <c r="P319" i="8" s="1"/>
  <c r="U365" i="8"/>
  <c r="S365" i="8"/>
  <c r="V365" i="8" s="1"/>
  <c r="S241" i="8"/>
  <c r="U241" i="8"/>
  <c r="U265" i="8"/>
  <c r="S265" i="8"/>
  <c r="S210" i="8"/>
  <c r="U210" i="8"/>
  <c r="Q210" i="8" s="1"/>
  <c r="P210" i="8" s="1"/>
  <c r="S222" i="8"/>
  <c r="U222" i="8"/>
  <c r="Q222" i="8" s="1"/>
  <c r="P222" i="8" s="1"/>
  <c r="U374" i="8"/>
  <c r="S374" i="8"/>
  <c r="U342" i="8"/>
  <c r="S342" i="8"/>
  <c r="U310" i="8"/>
  <c r="S310" i="8"/>
  <c r="V310" i="8" s="1"/>
  <c r="S290" i="8"/>
  <c r="U290" i="8"/>
  <c r="Q290" i="8" s="1"/>
  <c r="P290" i="8" s="1"/>
  <c r="S274" i="8"/>
  <c r="U274" i="8"/>
  <c r="S267" i="8"/>
  <c r="U267" i="8"/>
  <c r="U295" i="8"/>
  <c r="S295" i="8"/>
  <c r="V295" i="8" s="1"/>
  <c r="U253" i="8"/>
  <c r="S253" i="8"/>
  <c r="V253" i="8" s="1"/>
  <c r="U242" i="8"/>
  <c r="S242" i="8"/>
  <c r="S207" i="8"/>
  <c r="U207" i="8"/>
  <c r="S161" i="8"/>
  <c r="U161" i="8"/>
  <c r="Q161" i="8" s="1"/>
  <c r="P161" i="8" s="1"/>
  <c r="U225" i="8"/>
  <c r="S225" i="8"/>
  <c r="V225" i="8" s="1"/>
  <c r="U215" i="8"/>
  <c r="S215" i="8"/>
  <c r="S164" i="8"/>
  <c r="U164" i="8"/>
  <c r="U192" i="8"/>
  <c r="S192" i="8"/>
  <c r="V192" i="8" s="1"/>
  <c r="S198" i="8"/>
  <c r="U198" i="8"/>
  <c r="Q198" i="8" s="1"/>
  <c r="P198" i="8" s="1"/>
  <c r="S169" i="8"/>
  <c r="U169" i="8"/>
  <c r="S127" i="8"/>
  <c r="U127" i="8"/>
  <c r="S108" i="8"/>
  <c r="U108" i="8"/>
  <c r="Q108" i="8" s="1"/>
  <c r="P108" i="8" s="1"/>
  <c r="U175" i="8"/>
  <c r="S175" i="8"/>
  <c r="V175" i="8" s="1"/>
  <c r="S126" i="8"/>
  <c r="U126" i="8"/>
  <c r="S122" i="8"/>
  <c r="U122" i="8"/>
  <c r="S82" i="8"/>
  <c r="U82" i="8"/>
  <c r="Q82" i="8" s="1"/>
  <c r="P82" i="8" s="1"/>
  <c r="S100" i="8"/>
  <c r="U100" i="8"/>
  <c r="Q100" i="8" s="1"/>
  <c r="P100" i="8" s="1"/>
  <c r="S58" i="8"/>
  <c r="U58" i="8"/>
  <c r="U91" i="8"/>
  <c r="S91" i="8"/>
  <c r="S75" i="8"/>
  <c r="U75" i="8"/>
  <c r="Q75" i="8" s="1"/>
  <c r="P75" i="8" s="1"/>
  <c r="U68" i="8"/>
  <c r="S68" i="8"/>
  <c r="V68" i="8" s="1"/>
  <c r="S67" i="8"/>
  <c r="U67" i="8"/>
  <c r="U56" i="8"/>
  <c r="S56" i="8"/>
  <c r="U73" i="8"/>
  <c r="S73" i="8"/>
  <c r="V73" i="8" s="1"/>
  <c r="S41" i="8"/>
  <c r="U41" i="8"/>
  <c r="Q41" i="8" s="1"/>
  <c r="P41" i="8" s="1"/>
  <c r="U13" i="8"/>
  <c r="S13" i="8"/>
  <c r="U15" i="8"/>
  <c r="S15" i="8"/>
  <c r="U24" i="8"/>
  <c r="S24" i="8"/>
  <c r="V24" i="8" s="1"/>
  <c r="R1233" i="8" a="1"/>
  <c r="R1233" i="8" s="1"/>
  <c r="S1233" i="8" s="1"/>
  <c r="V1233" i="8" s="1"/>
  <c r="R1229" i="8" a="1"/>
  <c r="R1229" i="8" s="1"/>
  <c r="S1229" i="8" s="1"/>
  <c r="R1165" i="8" a="1"/>
  <c r="R1165" i="8" s="1"/>
  <c r="S1165" i="8" s="1"/>
  <c r="V1165" i="8" s="1"/>
  <c r="R1205" i="8" a="1"/>
  <c r="R1205" i="8" s="1"/>
  <c r="S1205" i="8" s="1"/>
  <c r="V1205" i="8" s="1"/>
  <c r="T1156" i="8" a="1"/>
  <c r="T1156" i="8" s="1"/>
  <c r="U1156" i="8" s="1"/>
  <c r="Q1156" i="8" s="1"/>
  <c r="P1156" i="8" s="1"/>
  <c r="T1221" i="8" a="1"/>
  <c r="T1221" i="8" s="1"/>
  <c r="U1221" i="8" s="1"/>
  <c r="Q1221" i="8" s="1"/>
  <c r="P1221" i="8" s="1"/>
  <c r="R1204" i="8" a="1"/>
  <c r="R1204" i="8" s="1"/>
  <c r="S1204" i="8" s="1"/>
  <c r="P12" i="8"/>
  <c r="P283" i="8"/>
  <c r="P1014" i="8"/>
  <c r="P1142" i="8"/>
  <c r="S1091" i="8"/>
  <c r="V1091" i="8" s="1"/>
  <c r="U1091" i="8"/>
  <c r="S1023" i="8"/>
  <c r="U1023" i="8"/>
  <c r="Q1023" i="8" s="1"/>
  <c r="P1023" i="8" s="1"/>
  <c r="U1004" i="8"/>
  <c r="S1004" i="8"/>
  <c r="V1004" i="8" s="1"/>
  <c r="U992" i="8"/>
  <c r="S992" i="8"/>
  <c r="S1043" i="8"/>
  <c r="V1043" i="8" s="1"/>
  <c r="U1043" i="8"/>
  <c r="S1011" i="8"/>
  <c r="U1011" i="8"/>
  <c r="Q1011" i="8" s="1"/>
  <c r="P1011" i="8" s="1"/>
  <c r="U973" i="8"/>
  <c r="S973" i="8"/>
  <c r="V973" i="8" s="1"/>
  <c r="U949" i="8"/>
  <c r="S949" i="8"/>
  <c r="S1217" i="8"/>
  <c r="U1185" i="8"/>
  <c r="S1153" i="8"/>
  <c r="U1153" i="8"/>
  <c r="Q1153" i="8" s="1"/>
  <c r="P1153" i="8" s="1"/>
  <c r="S1121" i="8"/>
  <c r="U1121" i="8"/>
  <c r="Q1121" i="8" s="1"/>
  <c r="P1121" i="8" s="1"/>
  <c r="S1089" i="8"/>
  <c r="V1089" i="8" s="1"/>
  <c r="U1089" i="8"/>
  <c r="S1057" i="8"/>
  <c r="U1057" i="8"/>
  <c r="S1025" i="8"/>
  <c r="U1025" i="8"/>
  <c r="Q1025" i="8" s="1"/>
  <c r="P1025" i="8" s="1"/>
  <c r="U988" i="8"/>
  <c r="S988" i="8"/>
  <c r="V988" i="8" s="1"/>
  <c r="U980" i="8"/>
  <c r="Q980" i="8" s="1"/>
  <c r="P980" i="8" s="1"/>
  <c r="S980" i="8"/>
  <c r="S863" i="8"/>
  <c r="U863" i="8"/>
  <c r="S909" i="8"/>
  <c r="U909" i="8"/>
  <c r="Q909" i="8" s="1"/>
  <c r="P909" i="8" s="1"/>
  <c r="S833" i="8"/>
  <c r="U833" i="8"/>
  <c r="Q833" i="8" s="1"/>
  <c r="P833" i="8" s="1"/>
  <c r="U883" i="8"/>
  <c r="Q883" i="8" s="1"/>
  <c r="P883" i="8" s="1"/>
  <c r="S883" i="8"/>
  <c r="S1218" i="8"/>
  <c r="S1186" i="8"/>
  <c r="U1154" i="8"/>
  <c r="S1154" i="8"/>
  <c r="U1122" i="8"/>
  <c r="Q1122" i="8" s="1"/>
  <c r="P1122" i="8" s="1"/>
  <c r="S1122" i="8"/>
  <c r="U1090" i="8"/>
  <c r="S1090" i="8"/>
  <c r="V1090" i="8" s="1"/>
  <c r="U1058" i="8"/>
  <c r="S1058" i="8"/>
  <c r="U1026" i="8"/>
  <c r="S1026" i="8"/>
  <c r="S977" i="8"/>
  <c r="V977" i="8" s="1"/>
  <c r="U977" i="8"/>
  <c r="S913" i="8"/>
  <c r="U913" i="8"/>
  <c r="Q913" i="8" s="1"/>
  <c r="P913" i="8" s="1"/>
  <c r="U848" i="8"/>
  <c r="S848" i="8"/>
  <c r="S971" i="8"/>
  <c r="U971" i="8"/>
  <c r="U912" i="8"/>
  <c r="Q912" i="8" s="1"/>
  <c r="P912" i="8" s="1"/>
  <c r="S912" i="8"/>
  <c r="U927" i="8"/>
  <c r="S927" i="8"/>
  <c r="V927" i="8" s="1"/>
  <c r="S921" i="8"/>
  <c r="U921" i="8"/>
  <c r="S760" i="8"/>
  <c r="U760" i="8"/>
  <c r="U841" i="8"/>
  <c r="Q841" i="8" s="1"/>
  <c r="P841" i="8" s="1"/>
  <c r="S841" i="8"/>
  <c r="U835" i="8"/>
  <c r="S835" i="8"/>
  <c r="V835" i="8" s="1"/>
  <c r="U856" i="8"/>
  <c r="S856" i="8"/>
  <c r="S767" i="8"/>
  <c r="U767" i="8"/>
  <c r="S738" i="8"/>
  <c r="V738" i="8" s="1"/>
  <c r="U738" i="8"/>
  <c r="S799" i="8"/>
  <c r="U799" i="8"/>
  <c r="Q799" i="8" s="1"/>
  <c r="P799" i="8" s="1"/>
  <c r="U788" i="8"/>
  <c r="S788" i="8"/>
  <c r="U733" i="8"/>
  <c r="S733" i="8"/>
  <c r="S727" i="8"/>
  <c r="V727" i="8" s="1"/>
  <c r="U727" i="8"/>
  <c r="U765" i="8"/>
  <c r="S765" i="8"/>
  <c r="V765" i="8" s="1"/>
  <c r="S668" i="8"/>
  <c r="U668" i="8"/>
  <c r="S771" i="8"/>
  <c r="U771" i="8"/>
  <c r="U1232" i="8"/>
  <c r="U1200" i="8"/>
  <c r="S1200" i="8"/>
  <c r="U1168" i="8"/>
  <c r="S1168" i="8"/>
  <c r="U1136" i="8"/>
  <c r="S1136" i="8"/>
  <c r="V1136" i="8" s="1"/>
  <c r="U1104" i="8"/>
  <c r="S1104" i="8"/>
  <c r="U1072" i="8"/>
  <c r="S1072" i="8"/>
  <c r="U1040" i="8"/>
  <c r="S1040" i="8"/>
  <c r="S758" i="8"/>
  <c r="U758" i="8"/>
  <c r="Q758" i="8" s="1"/>
  <c r="P758" i="8" s="1"/>
  <c r="S747" i="8"/>
  <c r="U747" i="8"/>
  <c r="U708" i="8"/>
  <c r="S708" i="8"/>
  <c r="S622" i="8"/>
  <c r="U622" i="8"/>
  <c r="U649" i="8"/>
  <c r="S649" i="8"/>
  <c r="V649" i="8" s="1"/>
  <c r="U591" i="8"/>
  <c r="S591" i="8"/>
  <c r="U691" i="8"/>
  <c r="S691" i="8"/>
  <c r="U609" i="8"/>
  <c r="S609" i="8"/>
  <c r="U986" i="8"/>
  <c r="S986" i="8"/>
  <c r="V986" i="8" s="1"/>
  <c r="U954" i="8"/>
  <c r="S954" i="8"/>
  <c r="U922" i="8"/>
  <c r="S922" i="8"/>
  <c r="U890" i="8"/>
  <c r="S890" i="8"/>
  <c r="U858" i="8"/>
  <c r="S858" i="8"/>
  <c r="V858" i="8" s="1"/>
  <c r="U826" i="8"/>
  <c r="S826" i="8"/>
  <c r="U794" i="8"/>
  <c r="S794" i="8"/>
  <c r="S702" i="8"/>
  <c r="U702" i="8"/>
  <c r="S640" i="8"/>
  <c r="U640" i="8"/>
  <c r="Q640" i="8" s="1"/>
  <c r="P640" i="8" s="1"/>
  <c r="U729" i="8"/>
  <c r="S729" i="8"/>
  <c r="S659" i="8"/>
  <c r="U659" i="8"/>
  <c r="S599" i="8"/>
  <c r="U599" i="8"/>
  <c r="U565" i="8"/>
  <c r="S565" i="8"/>
  <c r="V565" i="8" s="1"/>
  <c r="S582" i="8"/>
  <c r="U582" i="8"/>
  <c r="S558" i="8"/>
  <c r="U558" i="8"/>
  <c r="U604" i="8"/>
  <c r="S604" i="8"/>
  <c r="S487" i="8"/>
  <c r="U487" i="8"/>
  <c r="Q487" i="8" s="1"/>
  <c r="P487" i="8" s="1"/>
  <c r="S688" i="8"/>
  <c r="U688" i="8"/>
  <c r="S608" i="8"/>
  <c r="U608" i="8"/>
  <c r="S629" i="8"/>
  <c r="U629" i="8"/>
  <c r="S569" i="8"/>
  <c r="U569" i="8"/>
  <c r="Q569" i="8" s="1"/>
  <c r="P569" i="8" s="1"/>
  <c r="S447" i="8"/>
  <c r="U447" i="8"/>
  <c r="S526" i="8"/>
  <c r="U526" i="8"/>
  <c r="U462" i="8"/>
  <c r="S462" i="8"/>
  <c r="S528" i="8"/>
  <c r="U528" i="8"/>
  <c r="Q528" i="8" s="1"/>
  <c r="P528" i="8" s="1"/>
  <c r="S467" i="8"/>
  <c r="U467" i="8"/>
  <c r="U555" i="8"/>
  <c r="S555" i="8"/>
  <c r="S501" i="8"/>
  <c r="U501" i="8"/>
  <c r="S647" i="8"/>
  <c r="U647" i="8"/>
  <c r="Q647" i="8" s="1"/>
  <c r="P647" i="8" s="1"/>
  <c r="S583" i="8"/>
  <c r="U583" i="8"/>
  <c r="S512" i="8"/>
  <c r="U512" i="8"/>
  <c r="S520" i="8"/>
  <c r="U520" i="8"/>
  <c r="S426" i="8"/>
  <c r="U426" i="8"/>
  <c r="Q426" i="8" s="1"/>
  <c r="P426" i="8" s="1"/>
  <c r="U422" i="8"/>
  <c r="S422" i="8"/>
  <c r="U473" i="8"/>
  <c r="S473" i="8"/>
  <c r="S458" i="8"/>
  <c r="U458" i="8"/>
  <c r="U465" i="8"/>
  <c r="S465" i="8"/>
  <c r="V465" i="8" s="1"/>
  <c r="S441" i="8"/>
  <c r="U441" i="8"/>
  <c r="S444" i="8"/>
  <c r="U444" i="8"/>
  <c r="U425" i="8"/>
  <c r="S425" i="8"/>
  <c r="U401" i="8"/>
  <c r="S401" i="8"/>
  <c r="V401" i="8" s="1"/>
  <c r="S395" i="8"/>
  <c r="U395" i="8"/>
  <c r="U320" i="8"/>
  <c r="S320" i="8"/>
  <c r="U289" i="8"/>
  <c r="S289" i="8"/>
  <c r="U448" i="8"/>
  <c r="S448" i="8"/>
  <c r="V448" i="8" s="1"/>
  <c r="S367" i="8"/>
  <c r="U367" i="8"/>
  <c r="S347" i="8"/>
  <c r="U347" i="8"/>
  <c r="S261" i="8"/>
  <c r="U261" i="8"/>
  <c r="S360" i="8"/>
  <c r="U360" i="8"/>
  <c r="Q360" i="8" s="1"/>
  <c r="P360" i="8" s="1"/>
  <c r="U316" i="8"/>
  <c r="S316" i="8"/>
  <c r="U339" i="8"/>
  <c r="S339" i="8"/>
  <c r="U244" i="8"/>
  <c r="S244" i="8"/>
  <c r="S264" i="8"/>
  <c r="U264" i="8"/>
  <c r="Q264" i="8" s="1"/>
  <c r="P264" i="8" s="1"/>
  <c r="S224" i="8"/>
  <c r="U224" i="8"/>
  <c r="U217" i="8"/>
  <c r="S217" i="8"/>
  <c r="U370" i="8"/>
  <c r="S370" i="8"/>
  <c r="U338" i="8"/>
  <c r="S338" i="8"/>
  <c r="V338" i="8" s="1"/>
  <c r="U306" i="8"/>
  <c r="S306" i="8"/>
  <c r="S288" i="8"/>
  <c r="U288" i="8"/>
  <c r="U272" i="8"/>
  <c r="S272" i="8"/>
  <c r="U246" i="8"/>
  <c r="S246" i="8"/>
  <c r="V246" i="8" s="1"/>
  <c r="U291" i="8"/>
  <c r="S291" i="8"/>
  <c r="S236" i="8"/>
  <c r="U236" i="8"/>
  <c r="S239" i="8"/>
  <c r="U239" i="8"/>
  <c r="S204" i="8"/>
  <c r="U204" i="8"/>
  <c r="Q204" i="8" s="1"/>
  <c r="P204" i="8" s="1"/>
  <c r="S200" i="8"/>
  <c r="U200" i="8"/>
  <c r="S196" i="8"/>
  <c r="U196" i="8"/>
  <c r="S212" i="8"/>
  <c r="U212" i="8"/>
  <c r="S157" i="8"/>
  <c r="U157" i="8"/>
  <c r="Q157" i="8" s="1"/>
  <c r="P157" i="8" s="1"/>
  <c r="U181" i="8"/>
  <c r="S181" i="8"/>
  <c r="S178" i="8"/>
  <c r="U178" i="8"/>
  <c r="S162" i="8"/>
  <c r="U162" i="8"/>
  <c r="S136" i="8"/>
  <c r="U136" i="8"/>
  <c r="Q136" i="8" s="1"/>
  <c r="P136" i="8" s="1"/>
  <c r="S97" i="8"/>
  <c r="U97" i="8"/>
  <c r="U171" i="8"/>
  <c r="S171" i="8"/>
  <c r="U123" i="8"/>
  <c r="S123" i="8"/>
  <c r="S113" i="8"/>
  <c r="U113" i="8"/>
  <c r="Q113" i="8" s="1"/>
  <c r="P113" i="8" s="1"/>
  <c r="S63" i="8"/>
  <c r="U63" i="8"/>
  <c r="S90" i="8"/>
  <c r="U90" i="8"/>
  <c r="U119" i="8"/>
  <c r="S119" i="8"/>
  <c r="S59" i="8"/>
  <c r="U59" i="8"/>
  <c r="Q59" i="8" s="1"/>
  <c r="P59" i="8" s="1"/>
  <c r="S71" i="8"/>
  <c r="U71" i="8"/>
  <c r="S55" i="8"/>
  <c r="U55" i="8"/>
  <c r="U50" i="8"/>
  <c r="S50" i="8"/>
  <c r="U52" i="8"/>
  <c r="S52" i="8"/>
  <c r="V52" i="8" s="1"/>
  <c r="U69" i="8"/>
  <c r="S69" i="8"/>
  <c r="S26" i="8"/>
  <c r="U26" i="8"/>
  <c r="U9" i="8"/>
  <c r="S9" i="8"/>
  <c r="U11" i="8"/>
  <c r="S11" i="8"/>
  <c r="V11" i="8" s="1"/>
  <c r="U20" i="8"/>
  <c r="S20" i="8"/>
  <c r="R1146" i="8" a="1"/>
  <c r="R1146" i="8" s="1"/>
  <c r="S1146" i="8" s="1"/>
  <c r="V1146" i="8" s="1"/>
  <c r="R1214" i="8" a="1"/>
  <c r="R1214" i="8" s="1"/>
  <c r="S1214" i="8" s="1"/>
  <c r="V1214" i="8" s="1"/>
  <c r="R1193" i="8" a="1"/>
  <c r="R1193" i="8" s="1"/>
  <c r="S1193" i="8" s="1"/>
  <c r="V1193" i="8" s="1"/>
  <c r="R1192" i="8" a="1"/>
  <c r="R1192" i="8" s="1"/>
  <c r="S1192" i="8" s="1"/>
  <c r="V1192" i="8" s="1"/>
  <c r="T942" i="8" a="1"/>
  <c r="T942" i="8" s="1"/>
  <c r="U942" i="8" s="1"/>
  <c r="Q942" i="8" s="1"/>
  <c r="P942" i="8" s="1"/>
  <c r="T1180" i="8" a="1"/>
  <c r="T1180" i="8" s="1"/>
  <c r="U1180" i="8" s="1"/>
  <c r="Q1180" i="8" s="1"/>
  <c r="P1180" i="8" s="1"/>
  <c r="T1229" i="8" a="1"/>
  <c r="T1229" i="8" s="1"/>
  <c r="U1229" i="8" s="1"/>
  <c r="T1189" i="8" a="1"/>
  <c r="T1189" i="8" s="1"/>
  <c r="U1189" i="8" s="1"/>
  <c r="Q1189" i="8" s="1"/>
  <c r="P1189" i="8" s="1"/>
  <c r="T1186" i="8" a="1"/>
  <c r="T1186" i="8" s="1"/>
  <c r="U1186" i="8" s="1"/>
  <c r="Q1186" i="8" s="1"/>
  <c r="P1186" i="8" s="1"/>
  <c r="R1232" i="8" a="1"/>
  <c r="R1232" i="8" s="1"/>
  <c r="S1232" i="8" s="1"/>
  <c r="V1232" i="8" s="1"/>
  <c r="P684" i="8"/>
  <c r="P743" i="8"/>
  <c r="P800" i="8"/>
  <c r="P789" i="8"/>
  <c r="P805" i="8"/>
  <c r="U1219" i="8"/>
  <c r="S1059" i="8"/>
  <c r="U1059" i="8"/>
  <c r="U991" i="8"/>
  <c r="S991" i="8"/>
  <c r="S1143" i="8"/>
  <c r="U1143" i="8"/>
  <c r="U968" i="8"/>
  <c r="S968" i="8"/>
  <c r="V968" i="8" s="1"/>
  <c r="U983" i="8"/>
  <c r="S983" i="8"/>
  <c r="S1195" i="8"/>
  <c r="U1195" i="8"/>
  <c r="U941" i="8"/>
  <c r="S941" i="8"/>
  <c r="V941" i="8" s="1"/>
  <c r="S1213" i="8"/>
  <c r="U1213" i="8"/>
  <c r="Q1213" i="8" s="1"/>
  <c r="P1213" i="8" s="1"/>
  <c r="S1181" i="8"/>
  <c r="V1181" i="8" s="1"/>
  <c r="U1181" i="8"/>
  <c r="S1149" i="8"/>
  <c r="U1149" i="8"/>
  <c r="S1117" i="8"/>
  <c r="U1117" i="8"/>
  <c r="Q1117" i="8" s="1"/>
  <c r="P1117" i="8" s="1"/>
  <c r="S1085" i="8"/>
  <c r="U1085" i="8"/>
  <c r="Q1085" i="8" s="1"/>
  <c r="P1085" i="8" s="1"/>
  <c r="S1053" i="8"/>
  <c r="V1053" i="8" s="1"/>
  <c r="U1053" i="8"/>
  <c r="S1021" i="8"/>
  <c r="U1021" i="8"/>
  <c r="Q1021" i="8" s="1"/>
  <c r="P1021" i="8" s="1"/>
  <c r="U984" i="8"/>
  <c r="S984" i="8"/>
  <c r="V984" i="8" s="1"/>
  <c r="U976" i="8"/>
  <c r="S976" i="8"/>
  <c r="V976" i="8" s="1"/>
  <c r="U853" i="8"/>
  <c r="Q853" i="8" s="1"/>
  <c r="P853" i="8" s="1"/>
  <c r="S853" i="8"/>
  <c r="U904" i="8"/>
  <c r="S904" i="8"/>
  <c r="V904" i="8" s="1"/>
  <c r="U972" i="8"/>
  <c r="S972" i="8"/>
  <c r="V972" i="8" s="1"/>
  <c r="S865" i="8"/>
  <c r="U865" i="8"/>
  <c r="Q865" i="8" s="1"/>
  <c r="P865" i="8" s="1"/>
  <c r="U1214" i="8"/>
  <c r="U1182" i="8"/>
  <c r="S1182" i="8"/>
  <c r="V1182" i="8" s="1"/>
  <c r="U1150" i="8"/>
  <c r="S1150" i="8"/>
  <c r="U1118" i="8"/>
  <c r="S1118" i="8"/>
  <c r="U1086" i="8"/>
  <c r="Q1086" i="8" s="1"/>
  <c r="P1086" i="8" s="1"/>
  <c r="S1086" i="8"/>
  <c r="U1054" i="8"/>
  <c r="S1054" i="8"/>
  <c r="V1054" i="8" s="1"/>
  <c r="U1022" i="8"/>
  <c r="S1022" i="8"/>
  <c r="S969" i="8"/>
  <c r="U969" i="8"/>
  <c r="U908" i="8"/>
  <c r="Q908" i="8" s="1"/>
  <c r="P908" i="8" s="1"/>
  <c r="S908" i="8"/>
  <c r="S891" i="8"/>
  <c r="U891" i="8"/>
  <c r="Q891" i="8" s="1"/>
  <c r="P891" i="8" s="1"/>
  <c r="S963" i="8"/>
  <c r="U963" i="8"/>
  <c r="S901" i="8"/>
  <c r="U901" i="8"/>
  <c r="U911" i="8"/>
  <c r="Q911" i="8" s="1"/>
  <c r="P911" i="8" s="1"/>
  <c r="S911" i="8"/>
  <c r="U916" i="8"/>
  <c r="S916" i="8"/>
  <c r="V916" i="8" s="1"/>
  <c r="S815" i="8"/>
  <c r="U815" i="8"/>
  <c r="U836" i="8"/>
  <c r="S836" i="8"/>
  <c r="U819" i="8"/>
  <c r="Q819" i="8" s="1"/>
  <c r="P819" i="8" s="1"/>
  <c r="S819" i="8"/>
  <c r="S845" i="8"/>
  <c r="U845" i="8"/>
  <c r="Q845" i="8" s="1"/>
  <c r="P845" i="8" s="1"/>
  <c r="S749" i="8"/>
  <c r="U749" i="8"/>
  <c r="S718" i="8"/>
  <c r="U718" i="8"/>
  <c r="S797" i="8"/>
  <c r="V797" i="8" s="1"/>
  <c r="U797" i="8"/>
  <c r="S787" i="8"/>
  <c r="U787" i="8"/>
  <c r="Q787" i="8" s="1"/>
  <c r="P787" i="8" s="1"/>
  <c r="S859" i="8"/>
  <c r="U859" i="8"/>
  <c r="S701" i="8"/>
  <c r="U701" i="8"/>
  <c r="S762" i="8"/>
  <c r="V762" i="8" s="1"/>
  <c r="U762" i="8"/>
  <c r="S706" i="8"/>
  <c r="U706" i="8"/>
  <c r="Q706" i="8" s="1"/>
  <c r="P706" i="8" s="1"/>
  <c r="S761" i="8"/>
  <c r="U761" i="8"/>
  <c r="U1228" i="8"/>
  <c r="S1228" i="8"/>
  <c r="U1196" i="8"/>
  <c r="Q1196" i="8" s="1"/>
  <c r="P1196" i="8" s="1"/>
  <c r="S1196" i="8"/>
  <c r="U1164" i="8"/>
  <c r="S1164" i="8"/>
  <c r="V1164" i="8" s="1"/>
  <c r="U1132" i="8"/>
  <c r="S1132" i="8"/>
  <c r="U1100" i="8"/>
  <c r="S1100" i="8"/>
  <c r="U1068" i="8"/>
  <c r="Q1068" i="8" s="1"/>
  <c r="P1068" i="8" s="1"/>
  <c r="S1068" i="8"/>
  <c r="U1036" i="8"/>
  <c r="S1036" i="8"/>
  <c r="V1036" i="8" s="1"/>
  <c r="U716" i="8"/>
  <c r="S716" i="8"/>
  <c r="S736" i="8"/>
  <c r="U736" i="8"/>
  <c r="S694" i="8"/>
  <c r="V694" i="8" s="1"/>
  <c r="U694" i="8"/>
  <c r="S617" i="8"/>
  <c r="U617" i="8"/>
  <c r="Q617" i="8" s="1"/>
  <c r="P617" i="8" s="1"/>
  <c r="S643" i="8"/>
  <c r="U643" i="8"/>
  <c r="U616" i="8"/>
  <c r="S616" i="8"/>
  <c r="U653" i="8"/>
  <c r="Q653" i="8" s="1"/>
  <c r="P653" i="8" s="1"/>
  <c r="S653" i="8"/>
  <c r="S594" i="8"/>
  <c r="U594" i="8"/>
  <c r="Q594" i="8" s="1"/>
  <c r="P594" i="8" s="1"/>
  <c r="U982" i="8"/>
  <c r="S982" i="8"/>
  <c r="U950" i="8"/>
  <c r="S950" i="8"/>
  <c r="U918" i="8"/>
  <c r="Q918" i="8" s="1"/>
  <c r="P918" i="8" s="1"/>
  <c r="S918" i="8"/>
  <c r="U886" i="8"/>
  <c r="S886" i="8"/>
  <c r="V886" i="8" s="1"/>
  <c r="U854" i="8"/>
  <c r="S854" i="8"/>
  <c r="U822" i="8"/>
  <c r="S822" i="8"/>
  <c r="U790" i="8"/>
  <c r="Q790" i="8" s="1"/>
  <c r="P790" i="8" s="1"/>
  <c r="S790" i="8"/>
  <c r="U695" i="8"/>
  <c r="S695" i="8"/>
  <c r="V695" i="8" s="1"/>
  <c r="S638" i="8"/>
  <c r="U638" i="8"/>
  <c r="S714" i="8"/>
  <c r="U714" i="8"/>
  <c r="U656" i="8"/>
  <c r="Q656" i="8" s="1"/>
  <c r="P656" i="8" s="1"/>
  <c r="S656" i="8"/>
  <c r="S597" i="8"/>
  <c r="U597" i="8"/>
  <c r="Q597" i="8" s="1"/>
  <c r="P597" i="8" s="1"/>
  <c r="S563" i="8"/>
  <c r="U563" i="8"/>
  <c r="S580" i="8"/>
  <c r="U580" i="8"/>
  <c r="S556" i="8"/>
  <c r="V556" i="8" s="1"/>
  <c r="U556" i="8"/>
  <c r="U593" i="8"/>
  <c r="S593" i="8"/>
  <c r="V593" i="8" s="1"/>
  <c r="S739" i="8"/>
  <c r="U739" i="8"/>
  <c r="S682" i="8"/>
  <c r="U682" i="8"/>
  <c r="S603" i="8"/>
  <c r="V603" i="8" s="1"/>
  <c r="U603" i="8"/>
  <c r="S626" i="8"/>
  <c r="U626" i="8"/>
  <c r="Q626" i="8" s="1"/>
  <c r="P626" i="8" s="1"/>
  <c r="S552" i="8"/>
  <c r="U552" i="8"/>
  <c r="S474" i="8"/>
  <c r="U474" i="8"/>
  <c r="U523" i="8"/>
  <c r="Q523" i="8" s="1"/>
  <c r="P523" i="8" s="1"/>
  <c r="S523" i="8"/>
  <c r="U450" i="8"/>
  <c r="S450" i="8"/>
  <c r="V450" i="8" s="1"/>
  <c r="S525" i="8"/>
  <c r="U525" i="8"/>
  <c r="S460" i="8"/>
  <c r="U460" i="8"/>
  <c r="U553" i="8"/>
  <c r="Q553" i="8" s="1"/>
  <c r="P553" i="8" s="1"/>
  <c r="S553" i="8"/>
  <c r="S499" i="8"/>
  <c r="U499" i="8"/>
  <c r="Q499" i="8" s="1"/>
  <c r="P499" i="8" s="1"/>
  <c r="S645" i="8"/>
  <c r="U645" i="8"/>
  <c r="U581" i="8"/>
  <c r="S581" i="8"/>
  <c r="S498" i="8"/>
  <c r="V498" i="8" s="1"/>
  <c r="U498" i="8"/>
  <c r="U507" i="8"/>
  <c r="S507" i="8"/>
  <c r="V507" i="8" s="1"/>
  <c r="U418" i="8"/>
  <c r="S418" i="8"/>
  <c r="U406" i="8"/>
  <c r="S406" i="8"/>
  <c r="S466" i="8"/>
  <c r="V466" i="8" s="1"/>
  <c r="U466" i="8"/>
  <c r="S445" i="8"/>
  <c r="U445" i="8"/>
  <c r="Q445" i="8" s="1"/>
  <c r="P445" i="8" s="1"/>
  <c r="S457" i="8"/>
  <c r="U457" i="8"/>
  <c r="S423" i="8"/>
  <c r="U423" i="8"/>
  <c r="U480" i="8"/>
  <c r="Q480" i="8" s="1"/>
  <c r="P480" i="8" s="1"/>
  <c r="S480" i="8"/>
  <c r="U420" i="8"/>
  <c r="S420" i="8"/>
  <c r="V420" i="8" s="1"/>
  <c r="S397" i="8"/>
  <c r="U397" i="8"/>
  <c r="U387" i="8"/>
  <c r="S387" i="8"/>
  <c r="U349" i="8"/>
  <c r="Q349" i="8" s="1"/>
  <c r="P349" i="8" s="1"/>
  <c r="S349" i="8"/>
  <c r="S327" i="8"/>
  <c r="U327" i="8"/>
  <c r="Q327" i="8" s="1"/>
  <c r="P327" i="8" s="1"/>
  <c r="S446" i="8"/>
  <c r="U446" i="8"/>
  <c r="S335" i="8"/>
  <c r="U335" i="8"/>
  <c r="S344" i="8"/>
  <c r="V344" i="8" s="1"/>
  <c r="U344" i="8"/>
  <c r="U230" i="8"/>
  <c r="S230" i="8"/>
  <c r="V230" i="8" s="1"/>
  <c r="U357" i="8"/>
  <c r="S357" i="8"/>
  <c r="U313" i="8"/>
  <c r="S313" i="8"/>
  <c r="S336" i="8"/>
  <c r="V336" i="8" s="1"/>
  <c r="U336" i="8"/>
  <c r="S263" i="8"/>
  <c r="U263" i="8"/>
  <c r="Q263" i="8" s="1"/>
  <c r="P263" i="8" s="1"/>
  <c r="S293" i="8"/>
  <c r="U293" i="8"/>
  <c r="S180" i="8"/>
  <c r="U180" i="8"/>
  <c r="U398" i="8"/>
  <c r="Q398" i="8" s="1"/>
  <c r="P398" i="8" s="1"/>
  <c r="S398" i="8"/>
  <c r="U366" i="8"/>
  <c r="S366" i="8"/>
  <c r="V366" i="8" s="1"/>
  <c r="U334" i="8"/>
  <c r="S334" i="8"/>
  <c r="U302" i="8"/>
  <c r="S302" i="8"/>
  <c r="S286" i="8"/>
  <c r="V286" i="8" s="1"/>
  <c r="U286" i="8"/>
  <c r="S270" i="8"/>
  <c r="U270" i="8"/>
  <c r="Q270" i="8" s="1"/>
  <c r="P270" i="8" s="1"/>
  <c r="S218" i="8"/>
  <c r="U218" i="8"/>
  <c r="U287" i="8"/>
  <c r="S287" i="8"/>
  <c r="S214" i="8"/>
  <c r="V214" i="8" s="1"/>
  <c r="U214" i="8"/>
  <c r="S235" i="8"/>
  <c r="U235" i="8"/>
  <c r="Q235" i="8" s="1"/>
  <c r="P235" i="8" s="1"/>
  <c r="U189" i="8"/>
  <c r="S189" i="8"/>
  <c r="S190" i="8"/>
  <c r="U190" i="8"/>
  <c r="U185" i="8"/>
  <c r="Q185" i="8" s="1"/>
  <c r="P185" i="8" s="1"/>
  <c r="S185" i="8"/>
  <c r="S208" i="8"/>
  <c r="U208" i="8"/>
  <c r="Q208" i="8" s="1"/>
  <c r="P208" i="8" s="1"/>
  <c r="S150" i="8"/>
  <c r="U150" i="8"/>
  <c r="S173" i="8"/>
  <c r="U173" i="8"/>
  <c r="S153" i="8"/>
  <c r="V153" i="8" s="1"/>
  <c r="U153" i="8"/>
  <c r="U147" i="8"/>
  <c r="S147" i="8"/>
  <c r="V147" i="8" s="1"/>
  <c r="S96" i="8"/>
  <c r="U96" i="8"/>
  <c r="U199" i="8"/>
  <c r="S199" i="8"/>
  <c r="U167" i="8"/>
  <c r="Q167" i="8" s="1"/>
  <c r="P167" i="8" s="1"/>
  <c r="S167" i="8"/>
  <c r="S117" i="8"/>
  <c r="U117" i="8"/>
  <c r="Q117" i="8" s="1"/>
  <c r="P117" i="8" s="1"/>
  <c r="S112" i="8"/>
  <c r="U112" i="8"/>
  <c r="S84" i="8"/>
  <c r="U84" i="8"/>
  <c r="U62" i="8"/>
  <c r="Q62" i="8" s="1"/>
  <c r="P62" i="8" s="1"/>
  <c r="S62" i="8"/>
  <c r="U115" i="8"/>
  <c r="S115" i="8"/>
  <c r="V115" i="8" s="1"/>
  <c r="S87" i="8"/>
  <c r="U87" i="8"/>
  <c r="S66" i="8"/>
  <c r="U66" i="8"/>
  <c r="S38" i="8"/>
  <c r="V38" i="8" s="1"/>
  <c r="U38" i="8"/>
  <c r="U46" i="8"/>
  <c r="S46" i="8"/>
  <c r="V46" i="8" s="1"/>
  <c r="U48" i="8"/>
  <c r="S48" i="8"/>
  <c r="U65" i="8"/>
  <c r="S65" i="8"/>
  <c r="U37" i="8"/>
  <c r="Q37" i="8" s="1"/>
  <c r="P37" i="8" s="1"/>
  <c r="S37" i="8"/>
  <c r="U5" i="8"/>
  <c r="S5" i="8"/>
  <c r="V5" i="8" s="1"/>
  <c r="U7" i="8"/>
  <c r="S7" i="8"/>
  <c r="U16" i="8"/>
  <c r="S16" i="8"/>
  <c r="R1219" i="8" a="1"/>
  <c r="R1219" i="8" s="1"/>
  <c r="S1219" i="8" s="1"/>
  <c r="V1219" i="8" s="1"/>
  <c r="R1209" i="8" a="1"/>
  <c r="R1209" i="8" s="1"/>
  <c r="S1209" i="8" s="1"/>
  <c r="V1209" i="8" s="1"/>
  <c r="R1189" i="8" a="1"/>
  <c r="R1189" i="8" s="1"/>
  <c r="S1189" i="8" s="1"/>
  <c r="R1082" i="8" a="1"/>
  <c r="R1082" i="8" s="1"/>
  <c r="S1082" i="8" s="1"/>
  <c r="V1082" i="8" s="1"/>
  <c r="T1204" i="8" a="1"/>
  <c r="T1204" i="8" s="1"/>
  <c r="U1204" i="8" s="1"/>
  <c r="T1234" i="8" a="1"/>
  <c r="T1234" i="8" s="1"/>
  <c r="U1234" i="8" s="1"/>
  <c r="Q1234" i="8" s="1"/>
  <c r="P1234" i="8" s="1"/>
  <c r="R1191" i="8" a="1"/>
  <c r="R1191" i="8" s="1"/>
  <c r="S1191" i="8" s="1"/>
  <c r="T1218" i="8" a="1"/>
  <c r="T1218" i="8" s="1"/>
  <c r="U1218" i="8" s="1"/>
  <c r="T1222" i="8" a="1"/>
  <c r="T1222" i="8" s="1"/>
  <c r="U1222" i="8" s="1"/>
  <c r="Q1222" i="8" s="1"/>
  <c r="P1222" i="8" s="1"/>
  <c r="T1191" i="8" a="1"/>
  <c r="T1191" i="8" s="1"/>
  <c r="U1191" i="8" s="1"/>
  <c r="R1227" i="8" a="1"/>
  <c r="R1227" i="8" s="1"/>
  <c r="S1227" i="8" s="1"/>
  <c r="V1227" i="8" s="1"/>
  <c r="G1027" i="7"/>
  <c r="L1198" i="7"/>
  <c r="L1195" i="7"/>
  <c r="A1190" i="7"/>
  <c r="A1179" i="7"/>
  <c r="G1162" i="7"/>
  <c r="L1161" i="7"/>
  <c r="G1100" i="7"/>
  <c r="G1099" i="7"/>
  <c r="A1083" i="7"/>
  <c r="G1067" i="7"/>
  <c r="G1064" i="7"/>
  <c r="G1063" i="7"/>
  <c r="L1010" i="7"/>
  <c r="L998" i="7"/>
  <c r="A1251" i="7"/>
  <c r="L1114" i="7"/>
  <c r="G1050" i="7"/>
  <c r="G1049" i="7"/>
  <c r="Q1202" i="7" a="1"/>
  <c r="Q1202" i="7" s="1"/>
  <c r="A1212" i="7"/>
  <c r="L1193" i="7"/>
  <c r="L1179" i="7"/>
  <c r="A1172" i="7"/>
  <c r="A1170" i="7"/>
  <c r="A1247" i="7"/>
  <c r="A1244" i="7"/>
  <c r="A1102" i="7"/>
  <c r="A1068" i="7"/>
  <c r="G1224" i="7"/>
  <c r="G1218" i="7"/>
  <c r="G1216" i="7"/>
  <c r="L1187" i="7"/>
  <c r="G1177" i="7"/>
  <c r="G1176" i="7"/>
  <c r="G1175" i="7"/>
  <c r="G1152" i="7"/>
  <c r="L1134" i="7"/>
  <c r="A1133" i="7"/>
  <c r="L1130" i="7"/>
  <c r="L1261" i="7"/>
  <c r="L1228" i="7"/>
  <c r="A1258" i="7"/>
  <c r="L1254" i="7"/>
  <c r="L1253" i="7"/>
  <c r="L1224" i="7"/>
  <c r="L1222" i="7"/>
  <c r="L1157" i="7"/>
  <c r="L1154" i="7"/>
  <c r="A1248" i="7"/>
  <c r="A1242" i="7"/>
  <c r="L1223" i="7"/>
  <c r="L1217" i="7"/>
  <c r="L1186" i="7"/>
  <c r="L1181" i="7"/>
  <c r="L1174" i="7"/>
  <c r="G872" i="7"/>
  <c r="G990" i="7"/>
  <c r="G991" i="7"/>
  <c r="G992" i="7"/>
  <c r="G1018" i="7"/>
  <c r="G1044" i="7"/>
  <c r="G1046" i="7"/>
  <c r="G1052" i="7"/>
  <c r="G1072" i="7"/>
  <c r="G1078" i="7"/>
  <c r="G1083" i="7"/>
  <c r="G1088" i="7"/>
  <c r="G1105" i="7"/>
  <c r="G1111" i="7"/>
  <c r="G1122" i="7"/>
  <c r="G1128" i="7"/>
  <c r="G1134" i="7"/>
  <c r="S1134" i="7" s="1" a="1"/>
  <c r="S1134" i="7" s="1"/>
  <c r="T1134" i="7" s="1"/>
  <c r="G1178" i="7"/>
  <c r="G1186" i="7"/>
  <c r="G1068" i="7"/>
  <c r="G1073" i="7"/>
  <c r="G1097" i="7"/>
  <c r="G1106" i="7"/>
  <c r="G1112" i="7"/>
  <c r="G1118" i="7"/>
  <c r="G1054" i="7"/>
  <c r="G1060" i="7"/>
  <c r="G1074" i="7"/>
  <c r="G1079" i="7"/>
  <c r="G1098" i="7"/>
  <c r="G1102" i="7"/>
  <c r="G1103" i="7"/>
  <c r="G1113" i="7"/>
  <c r="G1129" i="7"/>
  <c r="G1033" i="7"/>
  <c r="G1041" i="7"/>
  <c r="G1042" i="7"/>
  <c r="G1048" i="7"/>
  <c r="G1055" i="7"/>
  <c r="G1070" i="7"/>
  <c r="G1071" i="7"/>
  <c r="G1084" i="7"/>
  <c r="G1108" i="7"/>
  <c r="G1114" i="7"/>
  <c r="G1119" i="7"/>
  <c r="G1120" i="7"/>
  <c r="G1126" i="7"/>
  <c r="G1032" i="7"/>
  <c r="G1087" i="7"/>
  <c r="G1144" i="7"/>
  <c r="Q1144" i="7" s="1" a="1"/>
  <c r="Q1144" i="7" s="1"/>
  <c r="R1144" i="7" s="1"/>
  <c r="G1153" i="7"/>
  <c r="G1191" i="7"/>
  <c r="G1194" i="7"/>
  <c r="G1202" i="7"/>
  <c r="G1208" i="7"/>
  <c r="Q1208" i="7" s="1" a="1"/>
  <c r="Q1208" i="7" s="1"/>
  <c r="G1220" i="7"/>
  <c r="G1233" i="7"/>
  <c r="G1036" i="7"/>
  <c r="G1124" i="7"/>
  <c r="G1127" i="7"/>
  <c r="G1145" i="7"/>
  <c r="G1159" i="7"/>
  <c r="G1164" i="7"/>
  <c r="G1166" i="7"/>
  <c r="G1170" i="7"/>
  <c r="G1204" i="7"/>
  <c r="G1209" i="7"/>
  <c r="G1222" i="7"/>
  <c r="G1226" i="7"/>
  <c r="G1239" i="7"/>
  <c r="G1242" i="7"/>
  <c r="G1248" i="7"/>
  <c r="G1254" i="7"/>
  <c r="G1014" i="7"/>
  <c r="G1040" i="7"/>
  <c r="G1090" i="7"/>
  <c r="G1091" i="7"/>
  <c r="G1104" i="7"/>
  <c r="G1130" i="7"/>
  <c r="G1138" i="7"/>
  <c r="G1146" i="7"/>
  <c r="G1154" i="7"/>
  <c r="G1160" i="7"/>
  <c r="S1258" i="7" s="1" a="1"/>
  <c r="S1258" i="7" s="1"/>
  <c r="T1258" i="7" s="1"/>
  <c r="G1192" i="7"/>
  <c r="G1196" i="7"/>
  <c r="G1214" i="7"/>
  <c r="G1223" i="7"/>
  <c r="S1223" i="7" s="1" a="1"/>
  <c r="S1223" i="7" s="1"/>
  <c r="T1223" i="7" s="1"/>
  <c r="P1223" i="7" s="1"/>
  <c r="O1223" i="7" s="1"/>
  <c r="G1234" i="7"/>
  <c r="G998" i="7"/>
  <c r="G1000" i="7"/>
  <c r="G1023" i="7"/>
  <c r="G1056" i="7"/>
  <c r="G1080" i="7"/>
  <c r="G1110" i="7"/>
  <c r="G1116" i="7"/>
  <c r="G1135" i="7"/>
  <c r="G1142" i="7"/>
  <c r="G1156" i="7"/>
  <c r="S1265" i="7" s="1" a="1"/>
  <c r="S1265" i="7" s="1"/>
  <c r="T1265" i="7" s="1"/>
  <c r="G1161" i="7"/>
  <c r="G1168" i="7"/>
  <c r="S1185" i="7" s="1" a="1"/>
  <c r="S1185" i="7" s="1"/>
  <c r="T1185" i="7" s="1"/>
  <c r="G1185" i="7"/>
  <c r="G1193" i="7"/>
  <c r="G1199" i="7"/>
  <c r="G1200" i="7"/>
  <c r="G1217" i="7"/>
  <c r="G1238" i="7"/>
  <c r="Q1238" i="7" s="1" a="1"/>
  <c r="Q1238" i="7" s="1"/>
  <c r="R1238" i="7" s="1"/>
  <c r="G1241" i="7"/>
  <c r="S1241" i="7" s="1" a="1"/>
  <c r="S1241" i="7" s="1"/>
  <c r="T1241" i="7" s="1"/>
  <c r="G1246" i="7"/>
  <c r="G1265" i="7"/>
  <c r="L1263" i="7"/>
  <c r="G1252" i="7"/>
  <c r="G1250" i="7"/>
  <c r="L1241" i="7"/>
  <c r="A1238" i="7"/>
  <c r="G1215" i="7"/>
  <c r="Q1215" i="7" s="1" a="1"/>
  <c r="Q1215" i="7" s="1"/>
  <c r="R1215" i="7" s="1"/>
  <c r="L1211" i="7"/>
  <c r="G1190" i="7"/>
  <c r="G1188" i="7"/>
  <c r="G1174" i="7"/>
  <c r="S1260" i="7" s="1" a="1"/>
  <c r="S1260" i="7" s="1"/>
  <c r="T1260" i="7" s="1"/>
  <c r="L1173" i="7"/>
  <c r="G1172" i="7"/>
  <c r="L1168" i="7"/>
  <c r="G1167" i="7"/>
  <c r="G1150" i="7"/>
  <c r="L1149" i="7"/>
  <c r="G1148" i="7"/>
  <c r="L1141" i="7"/>
  <c r="G1140" i="7"/>
  <c r="L1139" i="7"/>
  <c r="L1131" i="7"/>
  <c r="G1121" i="7"/>
  <c r="G1082" i="7"/>
  <c r="L1074" i="7"/>
  <c r="L1069" i="7"/>
  <c r="G1249" i="7"/>
  <c r="L1246" i="7"/>
  <c r="G1244" i="7"/>
  <c r="Q1244" i="7" s="1" a="1"/>
  <c r="Q1244" i="7" s="1"/>
  <c r="R1244" i="7" s="1"/>
  <c r="L1243" i="7"/>
  <c r="G1212" i="7"/>
  <c r="G1210" i="7"/>
  <c r="Q1210" i="7" s="1" a="1"/>
  <c r="Q1210" i="7" s="1"/>
  <c r="R1210" i="7" s="1"/>
  <c r="G1169" i="7"/>
  <c r="G1143" i="7"/>
  <c r="L1135" i="7"/>
  <c r="G1132" i="7"/>
  <c r="G1076" i="7"/>
  <c r="G1075" i="7"/>
  <c r="A1047" i="7"/>
  <c r="L1042" i="7"/>
  <c r="L994" i="7"/>
  <c r="L993" i="7"/>
  <c r="L881" i="7"/>
  <c r="A970" i="7"/>
  <c r="A1263" i="7"/>
  <c r="A1262" i="7"/>
  <c r="A1253" i="7"/>
  <c r="L1244" i="7"/>
  <c r="A1239" i="7"/>
  <c r="A1204" i="7"/>
  <c r="L1167" i="7"/>
  <c r="A1128" i="7"/>
  <c r="L1093" i="7"/>
  <c r="L1092" i="7"/>
  <c r="A1090" i="7"/>
  <c r="A1089" i="7"/>
  <c r="A1088" i="7"/>
  <c r="L1055" i="7"/>
  <c r="L1054" i="7"/>
  <c r="A1039" i="7"/>
  <c r="L995" i="7"/>
  <c r="A891" i="7"/>
  <c r="L883" i="7"/>
  <c r="A756" i="7"/>
  <c r="A713" i="7"/>
  <c r="L885" i="7"/>
  <c r="L886" i="7"/>
  <c r="L726" i="7"/>
  <c r="A1231" i="7"/>
  <c r="L1226" i="7"/>
  <c r="L1208" i="7"/>
  <c r="A1207" i="7"/>
  <c r="L1159" i="7"/>
  <c r="L1145" i="7"/>
  <c r="A1143" i="7"/>
  <c r="A1136" i="7"/>
  <c r="L1129" i="7"/>
  <c r="A1122" i="7"/>
  <c r="L1064" i="7"/>
  <c r="L1032" i="7"/>
  <c r="A954" i="7"/>
  <c r="A952" i="7"/>
  <c r="L944" i="7"/>
  <c r="A784" i="7"/>
  <c r="L688" i="7"/>
  <c r="Q1263" i="7" a="1"/>
  <c r="Q1263" i="7" s="1"/>
  <c r="R1263" i="7" s="1"/>
  <c r="L1233" i="7"/>
  <c r="L1203" i="7"/>
  <c r="L1202" i="7"/>
  <c r="L1194" i="7"/>
  <c r="L1190" i="7"/>
  <c r="L1178" i="7"/>
  <c r="L1153" i="7"/>
  <c r="L1152" i="7"/>
  <c r="A1135" i="7"/>
  <c r="A1117" i="7"/>
  <c r="A1112" i="7"/>
  <c r="L1065" i="7"/>
  <c r="L1062" i="7"/>
  <c r="L867" i="7"/>
  <c r="L814" i="7"/>
  <c r="Q1260" i="7" a="1"/>
  <c r="Q1260" i="7" s="1"/>
  <c r="R1260" i="7" s="1"/>
  <c r="A1243" i="7"/>
  <c r="L1231" i="7"/>
  <c r="L1230" i="7"/>
  <c r="A1216" i="7"/>
  <c r="L1212" i="7"/>
  <c r="A1199" i="7"/>
  <c r="A1184" i="7"/>
  <c r="L1177" i="7"/>
  <c r="L1176" i="7"/>
  <c r="L1169" i="7"/>
  <c r="A1166" i="7"/>
  <c r="L1151" i="7"/>
  <c r="L1121" i="7"/>
  <c r="L1120" i="7"/>
  <c r="L1119" i="7"/>
  <c r="L1098" i="7"/>
  <c r="A1097" i="7"/>
  <c r="A1096" i="7"/>
  <c r="L1085" i="7"/>
  <c r="L1081" i="7"/>
  <c r="A1056" i="7"/>
  <c r="A1054" i="7"/>
  <c r="L1031" i="7"/>
  <c r="A1021" i="7"/>
  <c r="L879" i="7"/>
  <c r="L868" i="7"/>
  <c r="L850" i="7"/>
  <c r="A849" i="7"/>
  <c r="L790" i="7"/>
  <c r="L789" i="7"/>
  <c r="A600" i="7"/>
  <c r="L671" i="7"/>
  <c r="A665" i="7"/>
  <c r="A664" i="7"/>
  <c r="L658" i="7"/>
  <c r="L657" i="7"/>
  <c r="L650" i="7"/>
  <c r="L648" i="7"/>
  <c r="L635" i="7"/>
  <c r="L592" i="7"/>
  <c r="L669" i="7"/>
  <c r="L604" i="7"/>
  <c r="L512" i="7"/>
  <c r="L1128" i="7"/>
  <c r="L1124" i="7"/>
  <c r="A1110" i="7"/>
  <c r="L1107" i="7"/>
  <c r="L1101" i="7"/>
  <c r="L1097" i="7"/>
  <c r="L1079" i="7"/>
  <c r="A1078" i="7"/>
  <c r="A1076" i="7"/>
  <c r="A1073" i="7"/>
  <c r="L1063" i="7"/>
  <c r="L1023" i="7"/>
  <c r="A979" i="7"/>
  <c r="A973" i="7"/>
  <c r="L971" i="7"/>
  <c r="L968" i="7"/>
  <c r="L949" i="7"/>
  <c r="L935" i="7"/>
  <c r="L899" i="7"/>
  <c r="L875" i="7"/>
  <c r="L869" i="7"/>
  <c r="L858" i="7"/>
  <c r="L855" i="7"/>
  <c r="L851" i="7"/>
  <c r="A843" i="7"/>
  <c r="A818" i="7"/>
  <c r="L782" i="7"/>
  <c r="L778" i="7"/>
  <c r="L742" i="7"/>
  <c r="L739" i="7"/>
  <c r="L717" i="7"/>
  <c r="L716" i="7"/>
  <c r="L715" i="7"/>
  <c r="L707" i="7"/>
  <c r="L672" i="7"/>
  <c r="L655" i="7"/>
  <c r="L614" i="7"/>
  <c r="L612" i="7"/>
  <c r="A611" i="7"/>
  <c r="L602" i="7"/>
  <c r="L596" i="7"/>
  <c r="L595" i="7"/>
  <c r="L585" i="7"/>
  <c r="A1132" i="7"/>
  <c r="A1127" i="7"/>
  <c r="L1117" i="7"/>
  <c r="L1110" i="7"/>
  <c r="A1093" i="7"/>
  <c r="L1073" i="7"/>
  <c r="L1027" i="7"/>
  <c r="L1017" i="7"/>
  <c r="L976" i="7"/>
  <c r="L932" i="7"/>
  <c r="L931" i="7"/>
  <c r="L927" i="7"/>
  <c r="L842" i="7"/>
  <c r="L826" i="7"/>
  <c r="A801" i="7"/>
  <c r="L780" i="7"/>
  <c r="L741" i="7"/>
  <c r="L731" i="7"/>
  <c r="L718" i="7"/>
  <c r="L703" i="7"/>
  <c r="L702" i="7"/>
  <c r="A676" i="7"/>
  <c r="L630" i="7"/>
  <c r="L597" i="7"/>
  <c r="L378" i="7"/>
  <c r="L1122" i="7"/>
  <c r="L1078" i="7"/>
  <c r="A1066" i="7"/>
  <c r="A1058" i="7"/>
  <c r="L1052" i="7"/>
  <c r="L1051" i="7"/>
  <c r="A1049" i="7"/>
  <c r="L1045" i="7"/>
  <c r="L939" i="7"/>
  <c r="L934" i="7"/>
  <c r="L929" i="7"/>
  <c r="A920" i="7"/>
  <c r="A893" i="7"/>
  <c r="L840" i="7"/>
  <c r="L831" i="7"/>
  <c r="L803" i="7"/>
  <c r="L769" i="7"/>
  <c r="L732" i="7"/>
  <c r="L721" i="7"/>
  <c r="L704" i="7"/>
  <c r="L701" i="7"/>
  <c r="A678" i="7"/>
  <c r="A638" i="7"/>
  <c r="L619" i="7"/>
  <c r="L577" i="7"/>
  <c r="L556" i="7"/>
  <c r="L1185" i="7"/>
  <c r="A1158" i="7"/>
  <c r="A1148" i="7"/>
  <c r="L1127" i="7"/>
  <c r="A1120" i="7"/>
  <c r="A1091" i="7"/>
  <c r="L1056" i="7"/>
  <c r="L1036" i="7"/>
  <c r="A1008" i="7"/>
  <c r="A991" i="7"/>
  <c r="A914" i="7"/>
  <c r="L891" i="7"/>
  <c r="A881" i="7"/>
  <c r="A835" i="7"/>
  <c r="L750" i="7"/>
  <c r="L749" i="7"/>
  <c r="L747" i="7"/>
  <c r="L733" i="7"/>
  <c r="L705" i="7"/>
  <c r="L620" i="7"/>
  <c r="L582" i="7"/>
  <c r="L942" i="7"/>
  <c r="L941" i="7"/>
  <c r="L937" i="7"/>
  <c r="A932" i="7"/>
  <c r="A928" i="7"/>
  <c r="L903" i="7"/>
  <c r="L900" i="7"/>
  <c r="L889" i="7"/>
  <c r="A868" i="7"/>
  <c r="L865" i="7"/>
  <c r="L861" i="7"/>
  <c r="L836" i="7"/>
  <c r="L820" i="7"/>
  <c r="L685" i="7"/>
  <c r="L624" i="7"/>
  <c r="A592" i="7"/>
  <c r="L583" i="7"/>
  <c r="A552" i="7"/>
  <c r="L513" i="7"/>
  <c r="L507" i="7"/>
  <c r="L420" i="7"/>
  <c r="A361" i="7"/>
  <c r="L454" i="7"/>
  <c r="A439" i="7"/>
  <c r="A429" i="7"/>
  <c r="L396" i="7"/>
  <c r="L394" i="7"/>
  <c r="L393" i="7"/>
  <c r="L390" i="7"/>
  <c r="L365" i="7"/>
  <c r="L392" i="7"/>
  <c r="L369" i="7"/>
  <c r="L361" i="7"/>
  <c r="A331" i="7"/>
  <c r="L303" i="7"/>
  <c r="L291" i="7"/>
  <c r="L1007" i="7"/>
  <c r="A1000" i="7"/>
  <c r="L989" i="7"/>
  <c r="L979" i="7"/>
  <c r="L978" i="7"/>
  <c r="L977" i="7"/>
  <c r="L970" i="7"/>
  <c r="L963" i="7"/>
  <c r="L955" i="7"/>
  <c r="A941" i="7"/>
  <c r="L925" i="7"/>
  <c r="L923" i="7"/>
  <c r="L911" i="7"/>
  <c r="L910" i="7"/>
  <c r="L894" i="7"/>
  <c r="A836" i="7"/>
  <c r="L829" i="7"/>
  <c r="L810" i="7"/>
  <c r="A796" i="7"/>
  <c r="L784" i="7"/>
  <c r="A778" i="7"/>
  <c r="L743" i="7"/>
  <c r="L725" i="7"/>
  <c r="L706" i="7"/>
  <c r="L698" i="7"/>
  <c r="L692" i="7"/>
  <c r="L664" i="7"/>
  <c r="L646" i="7"/>
  <c r="L613" i="7"/>
  <c r="A610" i="7"/>
  <c r="A560" i="7"/>
  <c r="A476" i="7"/>
  <c r="L447" i="7"/>
  <c r="L436" i="7"/>
  <c r="A434" i="7"/>
  <c r="L428" i="7"/>
  <c r="A417" i="7"/>
  <c r="A403" i="7"/>
  <c r="L397" i="7"/>
  <c r="L395" i="7"/>
  <c r="L370" i="7"/>
  <c r="L359" i="7"/>
  <c r="A338" i="7"/>
  <c r="L165" i="7"/>
  <c r="A942" i="7"/>
  <c r="L906" i="7"/>
  <c r="L849" i="7"/>
  <c r="L838" i="7"/>
  <c r="A819" i="7"/>
  <c r="L801" i="7"/>
  <c r="L709" i="7"/>
  <c r="L666" i="7"/>
  <c r="L531" i="7"/>
  <c r="L509" i="7"/>
  <c r="A496" i="7"/>
  <c r="L470" i="7"/>
  <c r="L468" i="7"/>
  <c r="L462" i="7"/>
  <c r="L459" i="7"/>
  <c r="L448" i="7"/>
  <c r="L443" i="7"/>
  <c r="L438" i="7"/>
  <c r="L433" i="7"/>
  <c r="L398" i="7"/>
  <c r="L384" i="7"/>
  <c r="L383" i="7"/>
  <c r="L337" i="7"/>
  <c r="L1014" i="7"/>
  <c r="L1013" i="7"/>
  <c r="L1000" i="7"/>
  <c r="A995" i="7"/>
  <c r="L966" i="7"/>
  <c r="L919" i="7"/>
  <c r="A901" i="7"/>
  <c r="L837" i="7"/>
  <c r="L824" i="7"/>
  <c r="A793" i="7"/>
  <c r="A755" i="7"/>
  <c r="A752" i="7"/>
  <c r="A749" i="7"/>
  <c r="L693" i="7"/>
  <c r="A685" i="7"/>
  <c r="L639" i="7"/>
  <c r="A633" i="7"/>
  <c r="A622" i="7"/>
  <c r="A595" i="7"/>
  <c r="A583" i="7"/>
  <c r="L532" i="7"/>
  <c r="L510" i="7"/>
  <c r="L476" i="7"/>
  <c r="L472" i="7"/>
  <c r="L469" i="7"/>
  <c r="L463" i="7"/>
  <c r="L461" i="7"/>
  <c r="L460" i="7"/>
  <c r="L449" i="7"/>
  <c r="L434" i="7"/>
  <c r="L417" i="7"/>
  <c r="L341" i="7"/>
  <c r="L339" i="7"/>
  <c r="L295" i="7"/>
  <c r="L212" i="7"/>
  <c r="L164" i="7"/>
  <c r="L326" i="7"/>
  <c r="L288" i="7"/>
  <c r="L278" i="7"/>
  <c r="L272" i="7"/>
  <c r="L214" i="7"/>
  <c r="L198" i="7"/>
  <c r="L180" i="7"/>
  <c r="L144" i="7"/>
  <c r="L91" i="7"/>
  <c r="L524" i="7"/>
  <c r="L505" i="7"/>
  <c r="L504" i="7"/>
  <c r="L464" i="7"/>
  <c r="L435" i="7"/>
  <c r="L426" i="7"/>
  <c r="A422" i="7"/>
  <c r="A401" i="7"/>
  <c r="L389" i="7"/>
  <c r="A374" i="7"/>
  <c r="L366" i="7"/>
  <c r="L354" i="7"/>
  <c r="L344" i="7"/>
  <c r="L343" i="7"/>
  <c r="L248" i="7"/>
  <c r="L240" i="7"/>
  <c r="L237" i="7"/>
  <c r="A235" i="7"/>
  <c r="L199" i="7"/>
  <c r="L192" i="7"/>
  <c r="L184" i="7"/>
  <c r="L111" i="7"/>
  <c r="L109" i="7"/>
  <c r="L108" i="7"/>
  <c r="A106" i="7"/>
  <c r="L85" i="7"/>
  <c r="L76" i="7"/>
  <c r="L566" i="7"/>
  <c r="L549" i="7"/>
  <c r="L548" i="7"/>
  <c r="L541" i="7"/>
  <c r="L540" i="7"/>
  <c r="A495" i="7"/>
  <c r="A494" i="7"/>
  <c r="L484" i="7"/>
  <c r="L477" i="7"/>
  <c r="A475" i="7"/>
  <c r="A457" i="7"/>
  <c r="A452" i="7"/>
  <c r="L430" i="7"/>
  <c r="L423" i="7"/>
  <c r="L422" i="7"/>
  <c r="L406" i="7"/>
  <c r="A402" i="7"/>
  <c r="L374" i="7"/>
  <c r="A358" i="7"/>
  <c r="A357" i="7"/>
  <c r="A299" i="7"/>
  <c r="L235" i="7"/>
  <c r="L205" i="7"/>
  <c r="L112" i="7"/>
  <c r="L106" i="7"/>
  <c r="L27" i="7"/>
  <c r="L579" i="7"/>
  <c r="L576" i="7"/>
  <c r="L574" i="7"/>
  <c r="L539" i="7"/>
  <c r="A517" i="7"/>
  <c r="A514" i="7"/>
  <c r="L500" i="7"/>
  <c r="A491" i="7"/>
  <c r="L483" i="7"/>
  <c r="A482" i="7"/>
  <c r="L478" i="7"/>
  <c r="L474" i="7"/>
  <c r="L455" i="7"/>
  <c r="A454" i="7"/>
  <c r="A453" i="7"/>
  <c r="L432" i="7"/>
  <c r="L373" i="7"/>
  <c r="L314" i="7"/>
  <c r="A309" i="7"/>
  <c r="L299" i="7"/>
  <c r="A296" i="7"/>
  <c r="L250" i="7"/>
  <c r="L220" i="7"/>
  <c r="L124" i="7"/>
  <c r="L113" i="7"/>
  <c r="L62" i="7"/>
  <c r="L537" i="7"/>
  <c r="L535" i="7"/>
  <c r="L480" i="7"/>
  <c r="A463" i="7"/>
  <c r="L402" i="7"/>
  <c r="L315" i="7"/>
  <c r="L301" i="7"/>
  <c r="A161" i="7"/>
  <c r="L6" i="7"/>
  <c r="L284" i="7"/>
  <c r="L233" i="7"/>
  <c r="L223" i="7"/>
  <c r="L195" i="7"/>
  <c r="L191" i="7"/>
  <c r="L188" i="7"/>
  <c r="A174" i="7"/>
  <c r="L130" i="7"/>
  <c r="L98" i="7"/>
  <c r="L96" i="7"/>
  <c r="L65" i="7"/>
  <c r="L64" i="7"/>
  <c r="A35" i="7"/>
  <c r="L24" i="7"/>
  <c r="L23" i="7"/>
  <c r="L21" i="7"/>
  <c r="L93" i="7"/>
  <c r="L58" i="7"/>
  <c r="L19" i="7"/>
  <c r="L94" i="7"/>
  <c r="L86" i="7"/>
  <c r="L73" i="7"/>
  <c r="A45" i="7"/>
  <c r="L40" i="7"/>
  <c r="L39" i="7"/>
  <c r="L34" i="7"/>
  <c r="A2" i="7"/>
  <c r="L57" i="7"/>
  <c r="A50" i="7"/>
  <c r="L36" i="7"/>
  <c r="L14" i="7"/>
  <c r="L13" i="7"/>
  <c r="L349" i="7"/>
  <c r="L338" i="7"/>
  <c r="L320" i="7"/>
  <c r="A319" i="7"/>
  <c r="L306" i="7"/>
  <c r="L300" i="7"/>
  <c r="L266" i="7"/>
  <c r="L262" i="7"/>
  <c r="L236" i="7"/>
  <c r="L227" i="7"/>
  <c r="A207" i="7"/>
  <c r="L197" i="7"/>
  <c r="L193" i="7"/>
  <c r="L159" i="7"/>
  <c r="L155" i="7"/>
  <c r="L137" i="7"/>
  <c r="A132" i="7"/>
  <c r="A128" i="7"/>
  <c r="A126" i="7"/>
  <c r="L107" i="7"/>
  <c r="L105" i="7"/>
  <c r="A64" i="7"/>
  <c r="L47" i="7"/>
  <c r="L46" i="7"/>
  <c r="A24" i="7"/>
  <c r="L17" i="7"/>
  <c r="L16" i="7"/>
  <c r="L10" i="7"/>
  <c r="L350" i="7"/>
  <c r="L333" i="7"/>
  <c r="L323" i="7"/>
  <c r="A274" i="7"/>
  <c r="A271" i="7"/>
  <c r="L264" i="7"/>
  <c r="L263" i="7"/>
  <c r="A232" i="7"/>
  <c r="L210" i="7"/>
  <c r="A190" i="7"/>
  <c r="A189" i="7"/>
  <c r="L170" i="7"/>
  <c r="A130" i="7"/>
  <c r="A123" i="7"/>
  <c r="L50" i="7"/>
  <c r="A25" i="7"/>
  <c r="A21" i="7"/>
  <c r="A20" i="7"/>
  <c r="A5" i="7"/>
  <c r="L322" i="7"/>
  <c r="L297" i="7"/>
  <c r="L260" i="7"/>
  <c r="L254" i="7"/>
  <c r="L194" i="7"/>
  <c r="A191" i="7"/>
  <c r="L171" i="7"/>
  <c r="L146" i="7"/>
  <c r="L139" i="7"/>
  <c r="L135" i="7"/>
  <c r="L133" i="7"/>
  <c r="L126" i="7"/>
  <c r="L115" i="7"/>
  <c r="A111" i="7"/>
  <c r="A109" i="7"/>
  <c r="L30" i="7"/>
  <c r="L7" i="7"/>
  <c r="A1246" i="7"/>
  <c r="A1232" i="7"/>
  <c r="Q1232" i="7" a="1"/>
  <c r="Q1232" i="7" s="1"/>
  <c r="R1232" i="7" s="1"/>
  <c r="L1207" i="7"/>
  <c r="S1201" i="7" a="1"/>
  <c r="S1201" i="7" s="1"/>
  <c r="T1201" i="7" s="1"/>
  <c r="Q1124" i="7" a="1"/>
  <c r="Q1124" i="7" s="1"/>
  <c r="Q991" i="7" a="1"/>
  <c r="Q991" i="7" s="1"/>
  <c r="L1250" i="7"/>
  <c r="Q1247" i="7" a="1"/>
  <c r="Q1247" i="7" s="1"/>
  <c r="Q1242" i="7" a="1"/>
  <c r="Q1242" i="7" s="1"/>
  <c r="R1242" i="7" s="1"/>
  <c r="Q1239" i="7" a="1"/>
  <c r="Q1239" i="7" s="1"/>
  <c r="Q1231" i="7" a="1"/>
  <c r="Q1231" i="7" s="1"/>
  <c r="A1227" i="7"/>
  <c r="L1218" i="7"/>
  <c r="Q1188" i="7" a="1"/>
  <c r="Q1188" i="7" s="1"/>
  <c r="R1188" i="7" s="1"/>
  <c r="L1146" i="7"/>
  <c r="S1097" i="7" a="1"/>
  <c r="S1097" i="7" s="1"/>
  <c r="Q1040" i="7" a="1"/>
  <c r="Q1040" i="7" s="1"/>
  <c r="S1255" i="7" a="1"/>
  <c r="S1255" i="7" s="1"/>
  <c r="T1255" i="7" s="1"/>
  <c r="A1254" i="7"/>
  <c r="S1254" i="7" a="1"/>
  <c r="S1254" i="7" s="1"/>
  <c r="T1254" i="7" s="1"/>
  <c r="L1252" i="7"/>
  <c r="Q1240" i="7" a="1"/>
  <c r="Q1240" i="7" s="1"/>
  <c r="R1240" i="7" s="1"/>
  <c r="L1234" i="7"/>
  <c r="L1189" i="7"/>
  <c r="S1137" i="7" a="1"/>
  <c r="S1137" i="7" s="1"/>
  <c r="T1137" i="7" s="1"/>
  <c r="L1112" i="7"/>
  <c r="L1061" i="7"/>
  <c r="A1265" i="7"/>
  <c r="Q1265" i="7" a="1"/>
  <c r="Q1265" i="7" s="1"/>
  <c r="A1256" i="7"/>
  <c r="A1259" i="7"/>
  <c r="Q1250" i="7" a="1"/>
  <c r="Q1250" i="7" s="1"/>
  <c r="A1250" i="7"/>
  <c r="S1230" i="7" a="1"/>
  <c r="S1230" i="7" s="1"/>
  <c r="T1230" i="7" s="1"/>
  <c r="S1224" i="7" a="1"/>
  <c r="S1224" i="7" s="1"/>
  <c r="A1221" i="7"/>
  <c r="Q1186" i="7" a="1"/>
  <c r="Q1186" i="7" s="1"/>
  <c r="S1177" i="7" a="1"/>
  <c r="S1177" i="7" s="1"/>
  <c r="T1177" i="7" s="1"/>
  <c r="S1121" i="7" a="1"/>
  <c r="S1121" i="7" s="1"/>
  <c r="R1040" i="7"/>
  <c r="L1260" i="7"/>
  <c r="Q1248" i="7" a="1"/>
  <c r="Q1248" i="7" s="1"/>
  <c r="R1248" i="7" s="1"/>
  <c r="Q1212" i="7" a="1"/>
  <c r="Q1212" i="7" s="1"/>
  <c r="R1212" i="7" s="1"/>
  <c r="A1264" i="7"/>
  <c r="Q1264" i="7" a="1"/>
  <c r="Q1264" i="7" s="1"/>
  <c r="R1264" i="7" s="1"/>
  <c r="L1258" i="7"/>
  <c r="Q1256" i="7" a="1"/>
  <c r="Q1256" i="7" s="1"/>
  <c r="R1256" i="7" s="1"/>
  <c r="A1245" i="7"/>
  <c r="A1237" i="7"/>
  <c r="Q1224" i="7" a="1"/>
  <c r="Q1224" i="7" s="1"/>
  <c r="R1224" i="7" s="1"/>
  <c r="Q1206" i="7" a="1"/>
  <c r="Q1206" i="7" s="1"/>
  <c r="R1206" i="7" s="1"/>
  <c r="A1200" i="7"/>
  <c r="Q1200" i="7" a="1"/>
  <c r="Q1200" i="7" s="1"/>
  <c r="R1200" i="7" s="1"/>
  <c r="Q1199" i="7" a="1"/>
  <c r="Q1199" i="7" s="1"/>
  <c r="R1199" i="7" s="1"/>
  <c r="B1268" i="7"/>
  <c r="S1169" i="7" a="1"/>
  <c r="S1169" i="7" s="1"/>
  <c r="D1268" i="7"/>
  <c r="Q1175" i="7" a="1"/>
  <c r="Q1175" i="7" s="1"/>
  <c r="Q1102" i="7" a="1"/>
  <c r="Q1102" i="7" s="1"/>
  <c r="R1102" i="7" s="1"/>
  <c r="A1260" i="7"/>
  <c r="Q1258" i="7" a="1"/>
  <c r="Q1258" i="7" s="1"/>
  <c r="R1258" i="7" s="1"/>
  <c r="L1239" i="7"/>
  <c r="S1228" i="7" a="1"/>
  <c r="S1228" i="7" s="1"/>
  <c r="T1228" i="7" s="1"/>
  <c r="Q1222" i="7" a="1"/>
  <c r="Q1222" i="7" s="1"/>
  <c r="R1222" i="7" s="1"/>
  <c r="L1221" i="7"/>
  <c r="A1214" i="7"/>
  <c r="Q1214" i="7" a="1"/>
  <c r="Q1214" i="7" s="1"/>
  <c r="R1214" i="7" s="1"/>
  <c r="L1210" i="7"/>
  <c r="A1205" i="7"/>
  <c r="S1233" i="7" a="1"/>
  <c r="S1233" i="7" s="1"/>
  <c r="T1233" i="7" s="1"/>
  <c r="S1238" i="7" a="1"/>
  <c r="S1238" i="7" s="1"/>
  <c r="T1238" i="7" s="1"/>
  <c r="L1200" i="7"/>
  <c r="Q1196" i="7" a="1"/>
  <c r="Q1196" i="7" s="1"/>
  <c r="R1196" i="7" s="1"/>
  <c r="Q1183" i="7" a="1"/>
  <c r="Q1183" i="7" s="1"/>
  <c r="Q1111" i="7" a="1"/>
  <c r="Q1111" i="7" s="1"/>
  <c r="Q1058" i="7" a="1"/>
  <c r="Q1058" i="7" s="1"/>
  <c r="R1058" i="7" s="1"/>
  <c r="Q1234" i="7" a="1"/>
  <c r="Q1234" i="7" s="1"/>
  <c r="R1234" i="7" s="1"/>
  <c r="Q1228" i="7" a="1"/>
  <c r="Q1228" i="7" s="1"/>
  <c r="R1228" i="7" s="1"/>
  <c r="U1228" i="7" s="1"/>
  <c r="A1228" i="7"/>
  <c r="S1209" i="7" a="1"/>
  <c r="S1209" i="7" s="1"/>
  <c r="T1209" i="7" s="1"/>
  <c r="Q1236" i="7" a="1"/>
  <c r="Q1236" i="7" s="1"/>
  <c r="R1236" i="7" s="1"/>
  <c r="S1191" i="7" a="1"/>
  <c r="S1191" i="7" s="1"/>
  <c r="S1153" i="7" a="1"/>
  <c r="S1153" i="7" s="1"/>
  <c r="T1153" i="7" s="1"/>
  <c r="Q1156" i="7" a="1"/>
  <c r="Q1156" i="7" s="1"/>
  <c r="L1133" i="7"/>
  <c r="S1144" i="7" a="1"/>
  <c r="S1144" i="7" s="1"/>
  <c r="S1118" i="7" a="1"/>
  <c r="S1118" i="7" s="1"/>
  <c r="T1118" i="7" s="1"/>
  <c r="Q1128" i="7" a="1"/>
  <c r="Q1128" i="7" s="1"/>
  <c r="R1128" i="7" s="1"/>
  <c r="L1087" i="7"/>
  <c r="S1102" i="7" a="1"/>
  <c r="S1102" i="7" s="1"/>
  <c r="Q1252" i="7" a="1"/>
  <c r="Q1252" i="7" s="1"/>
  <c r="R1252" i="7" s="1"/>
  <c r="A1252" i="7"/>
  <c r="A1241" i="7"/>
  <c r="Q1241" i="7" a="1"/>
  <c r="Q1241" i="7" s="1"/>
  <c r="R1241" i="7" s="1"/>
  <c r="S1234" i="7" a="1"/>
  <c r="S1234" i="7" s="1"/>
  <c r="R1231" i="7"/>
  <c r="Q1220" i="7" a="1"/>
  <c r="Q1220" i="7" s="1"/>
  <c r="R1220" i="7" s="1"/>
  <c r="Q1218" i="7" a="1"/>
  <c r="Q1218" i="7" s="1"/>
  <c r="A1218" i="7"/>
  <c r="L1216" i="7"/>
  <c r="A1209" i="7"/>
  <c r="Q1209" i="7" a="1"/>
  <c r="Q1209" i="7" s="1"/>
  <c r="R1208" i="7"/>
  <c r="L1205" i="7"/>
  <c r="L1165" i="7"/>
  <c r="S1208" i="7" a="1"/>
  <c r="S1208" i="7" s="1"/>
  <c r="T1208" i="7" s="1"/>
  <c r="S1113" i="7" a="1"/>
  <c r="S1113" i="7" s="1"/>
  <c r="T1113" i="7" s="1"/>
  <c r="S1083" i="7" a="1"/>
  <c r="S1083" i="7" s="1"/>
  <c r="T1083" i="7" s="1"/>
  <c r="Q1119" i="7" a="1"/>
  <c r="Q1119" i="7" s="1"/>
  <c r="R1119" i="7" s="1"/>
  <c r="Q1080" i="7" a="1"/>
  <c r="Q1080" i="7" s="1"/>
  <c r="R1080" i="7" s="1"/>
  <c r="L1066" i="7"/>
  <c r="S1120" i="7" a="1"/>
  <c r="S1120" i="7" s="1"/>
  <c r="S1202" i="7" a="1"/>
  <c r="S1202" i="7" s="1"/>
  <c r="S1263" i="7" a="1"/>
  <c r="S1263" i="7" s="1"/>
  <c r="T1263" i="7" s="1"/>
  <c r="Q1255" i="7" a="1"/>
  <c r="Q1255" i="7" s="1"/>
  <c r="R1255" i="7" s="1"/>
  <c r="L1236" i="7"/>
  <c r="S1231" i="7" a="1"/>
  <c r="S1231" i="7" s="1"/>
  <c r="T1231" i="7" s="1"/>
  <c r="P1231" i="7" s="1"/>
  <c r="O1231" i="7" s="1"/>
  <c r="Q1223" i="7" a="1"/>
  <c r="Q1223" i="7" s="1"/>
  <c r="L1204" i="7"/>
  <c r="Q1191" i="7" a="1"/>
  <c r="Q1191" i="7" s="1"/>
  <c r="S1190" i="7" a="1"/>
  <c r="S1190" i="7" s="1"/>
  <c r="T1190" i="7" s="1"/>
  <c r="A1189" i="7"/>
  <c r="Q1182" i="7" a="1"/>
  <c r="Q1182" i="7" s="1"/>
  <c r="R1182" i="7" s="1"/>
  <c r="S1174" i="7" a="1"/>
  <c r="S1174" i="7" s="1"/>
  <c r="T1174" i="7" s="1"/>
  <c r="Q1170" i="7" a="1"/>
  <c r="Q1170" i="7" s="1"/>
  <c r="R1170" i="7" s="1"/>
  <c r="S1160" i="7" a="1"/>
  <c r="S1160" i="7" s="1"/>
  <c r="A1156" i="7"/>
  <c r="A1152" i="7"/>
  <c r="A1151" i="7"/>
  <c r="S1148" i="7" a="1"/>
  <c r="S1148" i="7" s="1"/>
  <c r="T1148" i="7" s="1"/>
  <c r="A1145" i="7"/>
  <c r="Q1145" i="7" a="1"/>
  <c r="Q1145" i="7" s="1"/>
  <c r="S1143" i="7" a="1"/>
  <c r="S1143" i="7" s="1"/>
  <c r="T1143" i="7" s="1"/>
  <c r="Q1142" i="7" a="1"/>
  <c r="Q1142" i="7" s="1"/>
  <c r="R1142" i="7" s="1"/>
  <c r="S1130" i="7" a="1"/>
  <c r="S1130" i="7" s="1"/>
  <c r="Q1120" i="7" a="1"/>
  <c r="Q1120" i="7" s="1"/>
  <c r="R1120" i="7" s="1"/>
  <c r="T1120" i="7"/>
  <c r="P1120" i="7" s="1"/>
  <c r="O1120" i="7" s="1"/>
  <c r="S1110" i="7" a="1"/>
  <c r="S1110" i="7" s="1"/>
  <c r="T1110" i="7" s="1"/>
  <c r="S1099" i="7" a="1"/>
  <c r="S1099" i="7" s="1"/>
  <c r="T1099" i="7" s="1"/>
  <c r="S1092" i="7" a="1"/>
  <c r="S1092" i="7" s="1"/>
  <c r="A1092" i="7"/>
  <c r="Q1079" i="7" a="1"/>
  <c r="Q1079" i="7" s="1"/>
  <c r="R1079" i="7" s="1"/>
  <c r="S1074" i="7" a="1"/>
  <c r="S1074" i="7" s="1"/>
  <c r="Q1072" i="7" a="1"/>
  <c r="Q1072" i="7" s="1"/>
  <c r="R1072" i="7" s="1"/>
  <c r="Q1070" i="7" a="1"/>
  <c r="Q1070" i="7" s="1"/>
  <c r="R1070" i="7" s="1"/>
  <c r="Q1056" i="7" a="1"/>
  <c r="Q1056" i="7" s="1"/>
  <c r="A1051" i="7"/>
  <c r="A1038" i="7"/>
  <c r="A1030" i="7"/>
  <c r="L1020" i="7"/>
  <c r="L1018" i="7"/>
  <c r="R991" i="7"/>
  <c r="S1248" i="7" a="1"/>
  <c r="S1248" i="7" s="1"/>
  <c r="A1233" i="7"/>
  <c r="Q1233" i="7" a="1"/>
  <c r="Q1233" i="7" s="1"/>
  <c r="Q1226" i="7" a="1"/>
  <c r="Q1226" i="7" s="1"/>
  <c r="R1226" i="7" s="1"/>
  <c r="R1223" i="7"/>
  <c r="A1220" i="7"/>
  <c r="S1216" i="7" a="1"/>
  <c r="S1216" i="7" s="1"/>
  <c r="R1209" i="7"/>
  <c r="U1209" i="7" s="1"/>
  <c r="Q1204" i="7" a="1"/>
  <c r="Q1204" i="7" s="1"/>
  <c r="R1204" i="7" s="1"/>
  <c r="A1201" i="7"/>
  <c r="Q1201" i="7" a="1"/>
  <c r="Q1201" i="7" s="1"/>
  <c r="Q1194" i="7" a="1"/>
  <c r="Q1194" i="7" s="1"/>
  <c r="R1191" i="7"/>
  <c r="A1188" i="7"/>
  <c r="S1184" i="7" a="1"/>
  <c r="S1184" i="7" s="1"/>
  <c r="Q1180" i="7" a="1"/>
  <c r="Q1180" i="7" s="1"/>
  <c r="R1180" i="7" s="1"/>
  <c r="Q1176" i="7" a="1"/>
  <c r="Q1176" i="7" s="1"/>
  <c r="R1176" i="7" s="1"/>
  <c r="R1175" i="7"/>
  <c r="S1166" i="7" a="1"/>
  <c r="S1166" i="7" s="1"/>
  <c r="T1166" i="7" s="1"/>
  <c r="Q1162" i="7" a="1"/>
  <c r="Q1162" i="7" s="1"/>
  <c r="S1152" i="7" a="1"/>
  <c r="S1152" i="7" s="1"/>
  <c r="A1150" i="7"/>
  <c r="S1140" i="7" a="1"/>
  <c r="S1140" i="7" s="1"/>
  <c r="T1140" i="7" s="1"/>
  <c r="A1137" i="7"/>
  <c r="Q1137" i="7" a="1"/>
  <c r="Q1137" i="7" s="1"/>
  <c r="S1135" i="7" a="1"/>
  <c r="S1135" i="7" s="1"/>
  <c r="T1135" i="7" s="1"/>
  <c r="Q1134" i="7" a="1"/>
  <c r="Q1134" i="7" s="1"/>
  <c r="R1134" i="7" s="1"/>
  <c r="A1131" i="7"/>
  <c r="S1122" i="7" a="1"/>
  <c r="S1122" i="7" s="1"/>
  <c r="Q1116" i="7" a="1"/>
  <c r="Q1116" i="7" s="1"/>
  <c r="R1116" i="7" s="1"/>
  <c r="Q1112" i="7" a="1"/>
  <c r="Q1112" i="7" s="1"/>
  <c r="R1112" i="7" s="1"/>
  <c r="R1111" i="7"/>
  <c r="S1105" i="7" a="1"/>
  <c r="S1105" i="7" s="1"/>
  <c r="T1105" i="7" s="1"/>
  <c r="S1104" i="7" a="1"/>
  <c r="S1104" i="7" s="1"/>
  <c r="L1104" i="7"/>
  <c r="A1103" i="7"/>
  <c r="S1096" i="7" a="1"/>
  <c r="S1096" i="7" s="1"/>
  <c r="T1096" i="7" s="1"/>
  <c r="L1090" i="7"/>
  <c r="A1085" i="7"/>
  <c r="L1076" i="7"/>
  <c r="S1068" i="7" a="1"/>
  <c r="S1068" i="7" s="1"/>
  <c r="T1068" i="7" s="1"/>
  <c r="A1062" i="7"/>
  <c r="L1048" i="7"/>
  <c r="S1041" i="7" a="1"/>
  <c r="S1041" i="7" s="1"/>
  <c r="A1033" i="7"/>
  <c r="Q1033" i="7" a="1"/>
  <c r="Q1033" i="7" s="1"/>
  <c r="A1025" i="7"/>
  <c r="L1022" i="7"/>
  <c r="Q1014" i="7" a="1"/>
  <c r="Q1014" i="7" s="1"/>
  <c r="R1014" i="7" s="1"/>
  <c r="A1003" i="7"/>
  <c r="C1268" i="7"/>
  <c r="L950" i="7"/>
  <c r="L946" i="7"/>
  <c r="S1193" i="7" a="1"/>
  <c r="S1193" i="7" s="1"/>
  <c r="T1193" i="7" s="1"/>
  <c r="Q1190" i="7" a="1"/>
  <c r="Q1190" i="7" s="1"/>
  <c r="R1190" i="7" s="1"/>
  <c r="S1186" i="7" a="1"/>
  <c r="S1186" i="7" s="1"/>
  <c r="T1186" i="7" s="1"/>
  <c r="Q1172" i="7" a="1"/>
  <c r="Q1172" i="7" s="1"/>
  <c r="R1172" i="7" s="1"/>
  <c r="Q1168" i="7" a="1"/>
  <c r="Q1168" i="7" s="1"/>
  <c r="R1168" i="7" s="1"/>
  <c r="Q1167" i="7" a="1"/>
  <c r="Q1167" i="7" s="1"/>
  <c r="R1167" i="7" s="1"/>
  <c r="S1161" i="7" a="1"/>
  <c r="S1161" i="7" s="1"/>
  <c r="T1161" i="7" s="1"/>
  <c r="S1158" i="7" a="1"/>
  <c r="S1158" i="7" s="1"/>
  <c r="T1158" i="7" s="1"/>
  <c r="Q1154" i="7" a="1"/>
  <c r="Q1154" i="7" s="1"/>
  <c r="R1154" i="7" s="1"/>
  <c r="L1143" i="7"/>
  <c r="L1138" i="7"/>
  <c r="S1132" i="7" a="1"/>
  <c r="S1132" i="7" s="1"/>
  <c r="T1132" i="7" s="1"/>
  <c r="A1129" i="7"/>
  <c r="Q1129" i="7" a="1"/>
  <c r="Q1129" i="7" s="1"/>
  <c r="S1127" i="7" a="1"/>
  <c r="S1127" i="7" s="1"/>
  <c r="T1127" i="7" s="1"/>
  <c r="Q1126" i="7" a="1"/>
  <c r="Q1126" i="7" s="1"/>
  <c r="R1126" i="7" s="1"/>
  <c r="S1114" i="7" a="1"/>
  <c r="S1114" i="7" s="1"/>
  <c r="T1114" i="7" s="1"/>
  <c r="S1108" i="7" a="1"/>
  <c r="S1108" i="7" s="1"/>
  <c r="T1108" i="7" s="1"/>
  <c r="S1107" i="7" a="1"/>
  <c r="S1107" i="7" s="1"/>
  <c r="T1107" i="7" s="1"/>
  <c r="S1098" i="7" a="1"/>
  <c r="S1098" i="7" s="1"/>
  <c r="Q1095" i="7" a="1"/>
  <c r="Q1095" i="7" s="1"/>
  <c r="R1095" i="7" s="1"/>
  <c r="S1091" i="7" a="1"/>
  <c r="S1091" i="7" s="1"/>
  <c r="T1091" i="7" s="1"/>
  <c r="Q1088" i="7" a="1"/>
  <c r="Q1088" i="7" s="1"/>
  <c r="R1088" i="7" s="1"/>
  <c r="S1087" i="7" a="1"/>
  <c r="S1087" i="7" s="1"/>
  <c r="T1087" i="7" s="1"/>
  <c r="Q1084" i="7" a="1"/>
  <c r="Q1084" i="7" s="1"/>
  <c r="R1084" i="7" s="1"/>
  <c r="Q1082" i="7" a="1"/>
  <c r="Q1082" i="7" s="1"/>
  <c r="R1082" i="7" s="1"/>
  <c r="S1078" i="7" a="1"/>
  <c r="S1078" i="7" s="1"/>
  <c r="T1078" i="7" s="1"/>
  <c r="Q1073" i="7" a="1"/>
  <c r="Q1073" i="7" s="1"/>
  <c r="R1073" i="7" s="1"/>
  <c r="Q1068" i="7" a="1"/>
  <c r="Q1068" i="7" s="1"/>
  <c r="S1064" i="7" a="1"/>
  <c r="S1064" i="7" s="1"/>
  <c r="T1064" i="7" s="1"/>
  <c r="A1057" i="7"/>
  <c r="S1046" i="7" a="1"/>
  <c r="S1046" i="7" s="1"/>
  <c r="L1044" i="7"/>
  <c r="A1019" i="7"/>
  <c r="L940" i="7"/>
  <c r="A1196" i="7"/>
  <c r="S1192" i="7" a="1"/>
  <c r="S1192" i="7" s="1"/>
  <c r="Q1164" i="7" a="1"/>
  <c r="Q1164" i="7" s="1"/>
  <c r="R1164" i="7" s="1"/>
  <c r="Q1160" i="7" a="1"/>
  <c r="Q1160" i="7" s="1"/>
  <c r="R1160" i="7" s="1"/>
  <c r="T1160" i="7"/>
  <c r="P1160" i="7" s="1"/>
  <c r="R1156" i="7"/>
  <c r="S1150" i="7" a="1"/>
  <c r="S1150" i="7" s="1"/>
  <c r="T1150" i="7" s="1"/>
  <c r="Q1146" i="7" a="1"/>
  <c r="Q1146" i="7" s="1"/>
  <c r="R1146" i="7" s="1"/>
  <c r="S1136" i="7" a="1"/>
  <c r="S1136" i="7" s="1"/>
  <c r="S1124" i="7" a="1"/>
  <c r="S1124" i="7" s="1"/>
  <c r="T1124" i="7" s="1"/>
  <c r="A1121" i="7"/>
  <c r="Q1121" i="7" a="1"/>
  <c r="Q1121" i="7" s="1"/>
  <c r="R1121" i="7" s="1"/>
  <c r="S1119" i="7" a="1"/>
  <c r="S1119" i="7" s="1"/>
  <c r="T1119" i="7" s="1"/>
  <c r="Q1118" i="7" a="1"/>
  <c r="Q1118" i="7" s="1"/>
  <c r="R1118" i="7" s="1"/>
  <c r="Q1108" i="7" a="1"/>
  <c r="Q1108" i="7" s="1"/>
  <c r="R1108" i="7" s="1"/>
  <c r="Q1107" i="7" a="1"/>
  <c r="Q1107" i="7" s="1"/>
  <c r="A1107" i="7"/>
  <c r="S1103" i="7" a="1"/>
  <c r="S1103" i="7" s="1"/>
  <c r="T1103" i="7" s="1"/>
  <c r="L1102" i="7"/>
  <c r="Q1097" i="7" a="1"/>
  <c r="Q1097" i="7" s="1"/>
  <c r="R1097" i="7" s="1"/>
  <c r="T1097" i="7"/>
  <c r="A1094" i="7"/>
  <c r="Q1090" i="7" a="1"/>
  <c r="Q1090" i="7" s="1"/>
  <c r="R1090" i="7" s="1"/>
  <c r="A1086" i="7"/>
  <c r="S1080" i="7" a="1"/>
  <c r="S1080" i="7" s="1"/>
  <c r="L1077" i="7"/>
  <c r="Q1074" i="7" a="1"/>
  <c r="Q1074" i="7" s="1"/>
  <c r="R1074" i="7" s="1"/>
  <c r="Q1064" i="7" a="1"/>
  <c r="Q1064" i="7" s="1"/>
  <c r="R1064" i="7" s="1"/>
  <c r="U1064" i="7" s="1"/>
  <c r="A1064" i="7"/>
  <c r="S1059" i="7" a="1"/>
  <c r="S1059" i="7" s="1"/>
  <c r="T1059" i="7" s="1"/>
  <c r="S1054" i="7" a="1"/>
  <c r="S1054" i="7" s="1"/>
  <c r="S1048" i="7" a="1"/>
  <c r="S1048" i="7" s="1"/>
  <c r="T1048" i="7" s="1"/>
  <c r="A1042" i="7"/>
  <c r="Q1042" i="7" a="1"/>
  <c r="Q1042" i="7" s="1"/>
  <c r="R1042" i="7" s="1"/>
  <c r="A1010" i="7"/>
  <c r="A1007" i="7"/>
  <c r="A1002" i="7"/>
  <c r="T1234" i="7"/>
  <c r="Q1230" i="7" a="1"/>
  <c r="Q1230" i="7" s="1"/>
  <c r="R1230" i="7" s="1"/>
  <c r="U1230" i="7" s="1"/>
  <c r="Q1207" i="7" a="1"/>
  <c r="Q1207" i="7" s="1"/>
  <c r="R1207" i="7" s="1"/>
  <c r="T1202" i="7"/>
  <c r="L1188" i="7"/>
  <c r="Q1184" i="7" a="1"/>
  <c r="Q1184" i="7" s="1"/>
  <c r="R1184" i="7" s="1"/>
  <c r="S1180" i="7" a="1"/>
  <c r="S1180" i="7" s="1"/>
  <c r="T1180" i="7" s="1"/>
  <c r="A1177" i="7"/>
  <c r="Q1177" i="7" a="1"/>
  <c r="Q1177" i="7" s="1"/>
  <c r="R1177" i="7" s="1"/>
  <c r="U1177" i="7" s="1"/>
  <c r="S1162" i="7" a="1"/>
  <c r="S1162" i="7" s="1"/>
  <c r="T1162" i="7" s="1"/>
  <c r="Q1151" i="7" a="1"/>
  <c r="Q1151" i="7" s="1"/>
  <c r="R1151" i="7" s="1"/>
  <c r="S1145" i="7" a="1"/>
  <c r="S1145" i="7" s="1"/>
  <c r="T1145" i="7" s="1"/>
  <c r="S1142" i="7" a="1"/>
  <c r="S1142" i="7" s="1"/>
  <c r="T1142" i="7" s="1"/>
  <c r="L1140" i="7"/>
  <c r="S1116" i="7" a="1"/>
  <c r="S1116" i="7" s="1"/>
  <c r="T1116" i="7" s="1"/>
  <c r="A1113" i="7"/>
  <c r="Q1113" i="7" a="1"/>
  <c r="Q1113" i="7" s="1"/>
  <c r="R1113" i="7" s="1"/>
  <c r="U1113" i="7" s="1"/>
  <c r="S1111" i="7" a="1"/>
  <c r="S1111" i="7" s="1"/>
  <c r="T1111" i="7" s="1"/>
  <c r="P1111" i="7" s="1"/>
  <c r="O1111" i="7" s="1"/>
  <c r="Q1110" i="7" a="1"/>
  <c r="Q1110" i="7" s="1"/>
  <c r="R1110" i="7" s="1"/>
  <c r="U1110" i="7" s="1"/>
  <c r="A1108" i="7"/>
  <c r="S1106" i="7" a="1"/>
  <c r="S1106" i="7" s="1"/>
  <c r="Q1104" i="7" a="1"/>
  <c r="Q1104" i="7" s="1"/>
  <c r="R1104" i="7" s="1"/>
  <c r="U1104" i="7" s="1"/>
  <c r="T1104" i="7"/>
  <c r="T1102" i="7"/>
  <c r="P1102" i="7" s="1"/>
  <c r="T1098" i="7"/>
  <c r="T1092" i="7"/>
  <c r="A1080" i="7"/>
  <c r="S1060" i="7" a="1"/>
  <c r="S1060" i="7" s="1"/>
  <c r="Q1059" i="7" a="1"/>
  <c r="Q1059" i="7" s="1"/>
  <c r="R1059" i="7" s="1"/>
  <c r="A1059" i="7"/>
  <c r="S1055" i="7" a="1"/>
  <c r="S1055" i="7" s="1"/>
  <c r="T1055" i="7" s="1"/>
  <c r="Q1054" i="7" a="1"/>
  <c r="Q1054" i="7" s="1"/>
  <c r="R1054" i="7" s="1"/>
  <c r="T1054" i="7"/>
  <c r="A1037" i="7"/>
  <c r="A1034" i="7"/>
  <c r="A1029" i="7"/>
  <c r="S1014" i="7" a="1"/>
  <c r="S1014" i="7" s="1"/>
  <c r="T1014" i="7" s="1"/>
  <c r="A1006" i="7"/>
  <c r="A1005" i="7"/>
  <c r="Q1000" i="7" a="1"/>
  <c r="Q1000" i="7" s="1"/>
  <c r="R1000" i="7" s="1"/>
  <c r="S990" i="7" a="1"/>
  <c r="S990" i="7" s="1"/>
  <c r="T990" i="7" s="1"/>
  <c r="L981" i="7"/>
  <c r="A1223" i="7"/>
  <c r="L1220" i="7"/>
  <c r="Q1216" i="7" a="1"/>
  <c r="Q1216" i="7" s="1"/>
  <c r="R1216" i="7" s="1"/>
  <c r="S1215" i="7" a="1"/>
  <c r="S1215" i="7" s="1"/>
  <c r="T1215" i="7" s="1"/>
  <c r="S1206" i="7" a="1"/>
  <c r="S1206" i="7" s="1"/>
  <c r="T1206" i="7" s="1"/>
  <c r="Q1198" i="7" a="1"/>
  <c r="Q1198" i="7" s="1"/>
  <c r="R1198" i="7" s="1"/>
  <c r="A1195" i="7"/>
  <c r="S1194" i="7" a="1"/>
  <c r="S1194" i="7" s="1"/>
  <c r="T1194" i="7" s="1"/>
  <c r="A1191" i="7"/>
  <c r="A1186" i="7"/>
  <c r="S1183" i="7" a="1"/>
  <c r="S1183" i="7" s="1"/>
  <c r="T1183" i="7" s="1"/>
  <c r="A1171" i="7"/>
  <c r="Q1152" i="7" a="1"/>
  <c r="Q1152" i="7" s="1"/>
  <c r="R1152" i="7" s="1"/>
  <c r="T1152" i="7"/>
  <c r="Q1138" i="7" a="1"/>
  <c r="Q1138" i="7" s="1"/>
  <c r="R1138" i="7" s="1"/>
  <c r="S1128" i="7" a="1"/>
  <c r="S1128" i="7" s="1"/>
  <c r="A1126" i="7"/>
  <c r="A1124" i="7"/>
  <c r="A1119" i="7"/>
  <c r="R1250" i="7"/>
  <c r="A1249" i="7"/>
  <c r="Q1249" i="7" a="1"/>
  <c r="Q1249" i="7" s="1"/>
  <c r="R1249" i="7" s="1"/>
  <c r="T1248" i="7"/>
  <c r="P1248" i="7" s="1"/>
  <c r="O1248" i="7" s="1"/>
  <c r="R1239" i="7"/>
  <c r="R1218" i="7"/>
  <c r="A1217" i="7"/>
  <c r="Q1217" i="7" a="1"/>
  <c r="Q1217" i="7" s="1"/>
  <c r="R1217" i="7" s="1"/>
  <c r="T1216" i="7"/>
  <c r="S1200" i="7" a="1"/>
  <c r="S1200" i="7" s="1"/>
  <c r="T1200" i="7" s="1"/>
  <c r="P1200" i="7" s="1"/>
  <c r="T1191" i="7"/>
  <c r="P1191" i="7" s="1"/>
  <c r="O1191" i="7" s="1"/>
  <c r="R1186" i="7"/>
  <c r="A1185" i="7"/>
  <c r="Q1185" i="7" a="1"/>
  <c r="Q1185" i="7" s="1"/>
  <c r="R1185" i="7" s="1"/>
  <c r="T1184" i="7"/>
  <c r="A1180" i="7"/>
  <c r="A1176" i="7"/>
  <c r="A1175" i="7"/>
  <c r="A1169" i="7"/>
  <c r="Q1169" i="7" a="1"/>
  <c r="Q1169" i="7" s="1"/>
  <c r="R1169" i="7" s="1"/>
  <c r="S1167" i="7" a="1"/>
  <c r="S1167" i="7" s="1"/>
  <c r="T1167" i="7" s="1"/>
  <c r="Q1166" i="7" a="1"/>
  <c r="Q1166" i="7" s="1"/>
  <c r="R1166" i="7" s="1"/>
  <c r="A1163" i="7"/>
  <c r="S1154" i="7" a="1"/>
  <c r="S1154" i="7" s="1"/>
  <c r="T1154" i="7" s="1"/>
  <c r="P1154" i="7" s="1"/>
  <c r="O1154" i="7" s="1"/>
  <c r="Q1148" i="7" a="1"/>
  <c r="Q1148" i="7" s="1"/>
  <c r="R1148" i="7" s="1"/>
  <c r="U1148" i="7" s="1"/>
  <c r="R1145" i="7"/>
  <c r="U1145" i="7" s="1"/>
  <c r="T1144" i="7"/>
  <c r="Q1143" i="7" a="1"/>
  <c r="Q1143" i="7" s="1"/>
  <c r="R1143" i="7" s="1"/>
  <c r="U1143" i="7" s="1"/>
  <c r="L1132" i="7"/>
  <c r="Q1130" i="7" a="1"/>
  <c r="Q1130" i="7" s="1"/>
  <c r="R1130" i="7" s="1"/>
  <c r="T1121" i="7"/>
  <c r="A1118" i="7"/>
  <c r="A1116" i="7"/>
  <c r="A1111" i="7"/>
  <c r="L1108" i="7"/>
  <c r="S1100" i="7" a="1"/>
  <c r="S1100" i="7" s="1"/>
  <c r="T1100" i="7" s="1"/>
  <c r="Q1096" i="7" a="1"/>
  <c r="Q1096" i="7" s="1"/>
  <c r="R1096" i="7" s="1"/>
  <c r="U1096" i="7" s="1"/>
  <c r="S1095" i="7" a="1"/>
  <c r="S1095" i="7" s="1"/>
  <c r="T1095" i="7" s="1"/>
  <c r="A1095" i="7"/>
  <c r="Q1092" i="7" a="1"/>
  <c r="Q1092" i="7" s="1"/>
  <c r="R1092" i="7" s="1"/>
  <c r="U1092" i="7" s="1"/>
  <c r="Q1083" i="7" a="1"/>
  <c r="Q1083" i="7" s="1"/>
  <c r="R1083" i="7" s="1"/>
  <c r="U1083" i="7" s="1"/>
  <c r="S1079" i="7" a="1"/>
  <c r="S1079" i="7" s="1"/>
  <c r="T1079" i="7" s="1"/>
  <c r="P1079" i="7" s="1"/>
  <c r="O1079" i="7" s="1"/>
  <c r="S1073" i="7" a="1"/>
  <c r="S1073" i="7" s="1"/>
  <c r="T1073" i="7" s="1"/>
  <c r="S1072" i="7" a="1"/>
  <c r="S1072" i="7" s="1"/>
  <c r="T1072" i="7" s="1"/>
  <c r="P1072" i="7" s="1"/>
  <c r="L1072" i="7"/>
  <c r="S1056" i="7" a="1"/>
  <c r="S1056" i="7" s="1"/>
  <c r="T1056" i="7" s="1"/>
  <c r="A1050" i="7"/>
  <c r="Q1050" i="7" a="1"/>
  <c r="Q1050" i="7" s="1"/>
  <c r="R1050" i="7" s="1"/>
  <c r="T1041" i="7"/>
  <c r="S1032" i="7" a="1"/>
  <c r="S1032" i="7" s="1"/>
  <c r="T1032" i="7" s="1"/>
  <c r="S1027" i="7" a="1"/>
  <c r="S1027" i="7" s="1"/>
  <c r="T1027" i="7" s="1"/>
  <c r="L1012" i="7"/>
  <c r="A1001" i="7"/>
  <c r="Q1103" i="7" a="1"/>
  <c r="Q1103" i="7" s="1"/>
  <c r="R1103" i="7" s="1"/>
  <c r="U1103" i="7" s="1"/>
  <c r="Q1048" i="7" a="1"/>
  <c r="Q1048" i="7" s="1"/>
  <c r="R1048" i="7" s="1"/>
  <c r="Q1052" i="7" a="1"/>
  <c r="Q1052" i="7" s="1"/>
  <c r="R1052" i="7" s="1"/>
  <c r="Q1018" i="7" a="1"/>
  <c r="Q1018" i="7" s="1"/>
  <c r="R1018" i="7" s="1"/>
  <c r="Q1023" i="7" a="1"/>
  <c r="Q1023" i="7" s="1"/>
  <c r="R1023" i="7" s="1"/>
  <c r="Q1071" i="7" a="1"/>
  <c r="Q1071" i="7" s="1"/>
  <c r="R1071" i="7" s="1"/>
  <c r="S1050" i="7" a="1"/>
  <c r="S1050" i="7" s="1"/>
  <c r="T1050" i="7" s="1"/>
  <c r="S1000" i="7" a="1"/>
  <c r="S1000" i="7" s="1"/>
  <c r="T1000" i="7" s="1"/>
  <c r="L986" i="7"/>
  <c r="Q1192" i="7" a="1"/>
  <c r="Q1192" i="7" s="1"/>
  <c r="R1192" i="7" s="1"/>
  <c r="S1176" i="7" a="1"/>
  <c r="S1176" i="7" s="1"/>
  <c r="T1176" i="7" s="1"/>
  <c r="P1176" i="7" s="1"/>
  <c r="O1176" i="7" s="1"/>
  <c r="A1174" i="7"/>
  <c r="L1170" i="7"/>
  <c r="S1159" i="7" a="1"/>
  <c r="S1159" i="7" s="1"/>
  <c r="T1159" i="7" s="1"/>
  <c r="S1146" i="7" a="1"/>
  <c r="S1146" i="7" s="1"/>
  <c r="T1146" i="7" s="1"/>
  <c r="Q1140" i="7" a="1"/>
  <c r="Q1140" i="7" s="1"/>
  <c r="R1140" i="7" s="1"/>
  <c r="U1140" i="7" s="1"/>
  <c r="R1137" i="7"/>
  <c r="Q1135" i="7" a="1"/>
  <c r="Q1135" i="7" s="1"/>
  <c r="R1135" i="7" s="1"/>
  <c r="U1135" i="7" s="1"/>
  <c r="T1130" i="7"/>
  <c r="S1129" i="7" a="1"/>
  <c r="S1129" i="7" s="1"/>
  <c r="T1129" i="7" s="1"/>
  <c r="S1126" i="7" a="1"/>
  <c r="S1126" i="7" s="1"/>
  <c r="T1126" i="7" s="1"/>
  <c r="Q1122" i="7" a="1"/>
  <c r="Q1122" i="7" s="1"/>
  <c r="R1122" i="7" s="1"/>
  <c r="S1112" i="7" a="1"/>
  <c r="S1112" i="7" s="1"/>
  <c r="T1112" i="7" s="1"/>
  <c r="P1112" i="7" s="1"/>
  <c r="Q1105" i="7" a="1"/>
  <c r="Q1105" i="7" s="1"/>
  <c r="R1105" i="7" s="1"/>
  <c r="U1105" i="7" s="1"/>
  <c r="Q1100" i="7" a="1"/>
  <c r="Q1100" i="7" s="1"/>
  <c r="R1100" i="7" s="1"/>
  <c r="Q1098" i="7" a="1"/>
  <c r="Q1098" i="7" s="1"/>
  <c r="R1098" i="7" s="1"/>
  <c r="Q1091" i="7" a="1"/>
  <c r="Q1091" i="7" s="1"/>
  <c r="R1091" i="7" s="1"/>
  <c r="U1091" i="7" s="1"/>
  <c r="A1081" i="7"/>
  <c r="S1076" i="7" a="1"/>
  <c r="S1076" i="7" s="1"/>
  <c r="T1076" i="7" s="1"/>
  <c r="S1075" i="7" a="1"/>
  <c r="S1075" i="7" s="1"/>
  <c r="T1075" i="7" s="1"/>
  <c r="S1070" i="7" a="1"/>
  <c r="S1070" i="7" s="1"/>
  <c r="T1070" i="7" s="1"/>
  <c r="P1070" i="7" s="1"/>
  <c r="A1065" i="7"/>
  <c r="S1049" i="7" a="1"/>
  <c r="S1049" i="7" s="1"/>
  <c r="T1049" i="7" s="1"/>
  <c r="T1046" i="7"/>
  <c r="A1043" i="7"/>
  <c r="Q1041" i="7" a="1"/>
  <c r="Q1041" i="7" s="1"/>
  <c r="R1041" i="7" s="1"/>
  <c r="U1041" i="7" s="1"/>
  <c r="Q1036" i="7" a="1"/>
  <c r="Q1036" i="7" s="1"/>
  <c r="R1036" i="7"/>
  <c r="R1033" i="7"/>
  <c r="L1026" i="7"/>
  <c r="A1024" i="7"/>
  <c r="L1016" i="7"/>
  <c r="Q992" i="7" a="1"/>
  <c r="Q992" i="7" s="1"/>
  <c r="R992" i="7" s="1"/>
  <c r="S1164" i="7" a="1"/>
  <c r="S1164" i="7" s="1"/>
  <c r="T1164" i="7" s="1"/>
  <c r="P1164" i="7" s="1"/>
  <c r="O1164" i="7" s="1"/>
  <c r="A1161" i="7"/>
  <c r="Q1161" i="7" a="1"/>
  <c r="Q1161" i="7" s="1"/>
  <c r="R1161" i="7" s="1"/>
  <c r="U1161" i="7" s="1"/>
  <c r="O1160" i="7"/>
  <c r="Q1158" i="7" a="1"/>
  <c r="Q1158" i="7" s="1"/>
  <c r="R1158" i="7" s="1"/>
  <c r="Q1136" i="7" a="1"/>
  <c r="Q1136" i="7" s="1"/>
  <c r="R1136" i="7" s="1"/>
  <c r="T1136" i="7"/>
  <c r="P1136" i="7" s="1"/>
  <c r="O1136" i="7" s="1"/>
  <c r="R1265" i="7"/>
  <c r="A1257" i="7"/>
  <c r="Q1257" i="7" a="1"/>
  <c r="Q1257" i="7" s="1"/>
  <c r="R1257" i="7" s="1"/>
  <c r="R1247" i="7"/>
  <c r="S1240" i="7" a="1"/>
  <c r="S1240" i="7" s="1"/>
  <c r="T1240" i="7" s="1"/>
  <c r="P1240" i="7" s="1"/>
  <c r="O1240" i="7" s="1"/>
  <c r="R1233" i="7"/>
  <c r="U1233" i="7" s="1"/>
  <c r="A1225" i="7"/>
  <c r="Q1225" i="7" a="1"/>
  <c r="Q1225" i="7" s="1"/>
  <c r="R1225" i="7" s="1"/>
  <c r="T1224" i="7"/>
  <c r="P1224" i="7" s="1"/>
  <c r="O1224" i="7" s="1"/>
  <c r="R1201" i="7"/>
  <c r="U1201" i="7" s="1"/>
  <c r="R1194" i="7"/>
  <c r="A1193" i="7"/>
  <c r="Q1193" i="7" a="1"/>
  <c r="Q1193" i="7" s="1"/>
  <c r="R1193" i="7" s="1"/>
  <c r="U1193" i="7" s="1"/>
  <c r="T1192" i="7"/>
  <c r="R1183" i="7"/>
  <c r="L1180" i="7"/>
  <c r="Q1178" i="7" a="1"/>
  <c r="Q1178" i="7" s="1"/>
  <c r="R1178" i="7" s="1"/>
  <c r="T1169" i="7"/>
  <c r="S1168" i="7" a="1"/>
  <c r="S1168" i="7" s="1"/>
  <c r="T1168" i="7" s="1"/>
  <c r="P1168" i="7" s="1"/>
  <c r="O1168" i="7" s="1"/>
  <c r="A1164" i="7"/>
  <c r="R1162" i="7"/>
  <c r="L1162" i="7"/>
  <c r="A1159" i="7"/>
  <c r="S1156" i="7" a="1"/>
  <c r="S1156" i="7" s="1"/>
  <c r="T1156" i="7" s="1"/>
  <c r="P1156" i="7" s="1"/>
  <c r="O1156" i="7" s="1"/>
  <c r="A1153" i="7"/>
  <c r="Q1153" i="7" a="1"/>
  <c r="Q1153" i="7" s="1"/>
  <c r="R1153" i="7" s="1"/>
  <c r="U1153" i="7" s="1"/>
  <c r="S1151" i="7" a="1"/>
  <c r="S1151" i="7" s="1"/>
  <c r="T1151" i="7" s="1"/>
  <c r="Q1150" i="7" a="1"/>
  <c r="Q1150" i="7" s="1"/>
  <c r="R1150" i="7" s="1"/>
  <c r="U1150" i="7" s="1"/>
  <c r="A1147" i="7"/>
  <c r="S1138" i="7" a="1"/>
  <c r="S1138" i="7" s="1"/>
  <c r="T1138" i="7" s="1"/>
  <c r="P1138" i="7" s="1"/>
  <c r="Q1132" i="7" a="1"/>
  <c r="Q1132" i="7" s="1"/>
  <c r="R1132" i="7" s="1"/>
  <c r="U1132" i="7" s="1"/>
  <c r="R1129" i="7"/>
  <c r="T1128" i="7"/>
  <c r="P1128" i="7" s="1"/>
  <c r="O1128" i="7" s="1"/>
  <c r="Q1127" i="7" a="1"/>
  <c r="Q1127" i="7" s="1"/>
  <c r="R1127" i="7" s="1"/>
  <c r="U1127" i="7" s="1"/>
  <c r="R1124" i="7"/>
  <c r="U1124" i="7" s="1"/>
  <c r="T1122" i="7"/>
  <c r="P1122" i="7" s="1"/>
  <c r="O1122" i="7" s="1"/>
  <c r="L1116" i="7"/>
  <c r="Q1114" i="7" a="1"/>
  <c r="Q1114" i="7" s="1"/>
  <c r="R1114" i="7" s="1"/>
  <c r="U1114" i="7" s="1"/>
  <c r="L1109" i="7"/>
  <c r="R1107" i="7"/>
  <c r="U1107" i="7" s="1"/>
  <c r="Q1106" i="7" a="1"/>
  <c r="Q1106" i="7" s="1"/>
  <c r="R1106" i="7" s="1"/>
  <c r="A1101" i="7"/>
  <c r="A1100" i="7"/>
  <c r="S1088" i="7" a="1"/>
  <c r="S1088" i="7" s="1"/>
  <c r="T1088" i="7" s="1"/>
  <c r="Q1087" i="7" a="1"/>
  <c r="Q1087" i="7" s="1"/>
  <c r="R1087" i="7" s="1"/>
  <c r="U1087" i="7" s="1"/>
  <c r="L1084" i="7"/>
  <c r="T1080" i="7"/>
  <c r="Q1078" i="7" a="1"/>
  <c r="Q1078" i="7" s="1"/>
  <c r="R1078" i="7" s="1"/>
  <c r="U1078" i="7" s="1"/>
  <c r="Q1076" i="7" a="1"/>
  <c r="Q1076" i="7" s="1"/>
  <c r="R1076" i="7" s="1"/>
  <c r="U1076" i="7" s="1"/>
  <c r="Q1075" i="7" a="1"/>
  <c r="Q1075" i="7" s="1"/>
  <c r="R1075" i="7" s="1"/>
  <c r="U1075" i="7" s="1"/>
  <c r="A1075" i="7"/>
  <c r="S1071" i="7" a="1"/>
  <c r="S1071" i="7" s="1"/>
  <c r="T1071" i="7" s="1"/>
  <c r="P1071" i="7" s="1"/>
  <c r="O1071" i="7" s="1"/>
  <c r="L1070" i="7"/>
  <c r="R1068" i="7"/>
  <c r="Q1063" i="7" a="1"/>
  <c r="Q1063" i="7" s="1"/>
  <c r="R1063" i="7" s="1"/>
  <c r="A1061" i="7"/>
  <c r="L1060" i="7"/>
  <c r="L1053" i="7"/>
  <c r="Q1049" i="7" a="1"/>
  <c r="Q1049" i="7" s="1"/>
  <c r="R1049" i="7" s="1"/>
  <c r="Q1046" i="7" a="1"/>
  <c r="Q1046" i="7" s="1"/>
  <c r="R1046" i="7" s="1"/>
  <c r="L1040" i="7"/>
  <c r="A1015" i="7"/>
  <c r="L914" i="7"/>
  <c r="T1106" i="7"/>
  <c r="Q1099" i="7" a="1"/>
  <c r="Q1099" i="7" s="1"/>
  <c r="R1099" i="7" s="1"/>
  <c r="T1060" i="7"/>
  <c r="R1056" i="7"/>
  <c r="U1056" i="7" s="1"/>
  <c r="Q1044" i="7" a="1"/>
  <c r="Q1044" i="7" s="1"/>
  <c r="R1044" i="7" s="1"/>
  <c r="G1259" i="7"/>
  <c r="S1259" i="7" s="1" a="1"/>
  <c r="S1259" i="7" s="1"/>
  <c r="G1251" i="7"/>
  <c r="G1243" i="7"/>
  <c r="G1235" i="7"/>
  <c r="G1227" i="7"/>
  <c r="G1219" i="7"/>
  <c r="G1211" i="7"/>
  <c r="S1210" i="7" s="1" a="1"/>
  <c r="S1210" i="7" s="1"/>
  <c r="T1210" i="7" s="1"/>
  <c r="G1203" i="7"/>
  <c r="Q1203" i="7" s="1" a="1"/>
  <c r="Q1203" i="7" s="1"/>
  <c r="G1195" i="7"/>
  <c r="Q1195" i="7" s="1" a="1"/>
  <c r="Q1195" i="7" s="1"/>
  <c r="G1187" i="7"/>
  <c r="Q1187" i="7" s="1" a="1"/>
  <c r="Q1187" i="7" s="1"/>
  <c r="G1179" i="7"/>
  <c r="G1171" i="7"/>
  <c r="Q1171" i="7" s="1" a="1"/>
  <c r="Q1171" i="7" s="1"/>
  <c r="G1163" i="7"/>
  <c r="S1249" i="7" s="1" a="1"/>
  <c r="S1249" i="7" s="1"/>
  <c r="T1249" i="7" s="1"/>
  <c r="P1249" i="7" s="1"/>
  <c r="O1249" i="7" s="1"/>
  <c r="G1155" i="7"/>
  <c r="G1147" i="7"/>
  <c r="Q1147" i="7" s="1" a="1"/>
  <c r="Q1147" i="7" s="1"/>
  <c r="G1139" i="7"/>
  <c r="S1139" i="7" s="1" a="1"/>
  <c r="S1139" i="7" s="1"/>
  <c r="G1131" i="7"/>
  <c r="S1131" i="7" s="1" a="1"/>
  <c r="S1131" i="7" s="1"/>
  <c r="G1123" i="7"/>
  <c r="Q1123" i="7" s="1" a="1"/>
  <c r="Q1123" i="7" s="1"/>
  <c r="G1115" i="7"/>
  <c r="S1115" i="7" s="1" a="1"/>
  <c r="S1115" i="7" s="1"/>
  <c r="G1086" i="7"/>
  <c r="S1082" i="7" a="1"/>
  <c r="S1082" i="7" s="1"/>
  <c r="T1082" i="7" s="1"/>
  <c r="P1082" i="7" s="1"/>
  <c r="O1082" i="7" s="1"/>
  <c r="G1081" i="7"/>
  <c r="S1067" i="7" a="1"/>
  <c r="S1067" i="7" s="1"/>
  <c r="T1067" i="7" s="1"/>
  <c r="G1065" i="7"/>
  <c r="S1065" i="7" s="1" a="1"/>
  <c r="S1065" i="7" s="1"/>
  <c r="Q1055" i="7" a="1"/>
  <c r="Q1055" i="7" s="1"/>
  <c r="R1055" i="7" s="1"/>
  <c r="U1055" i="7" s="1"/>
  <c r="A1053" i="7"/>
  <c r="G1047" i="7"/>
  <c r="L1046" i="7"/>
  <c r="A1044" i="7"/>
  <c r="S1040" i="7" a="1"/>
  <c r="S1040" i="7" s="1"/>
  <c r="T1040" i="7" s="1"/>
  <c r="P1040" i="7" s="1"/>
  <c r="G1038" i="7"/>
  <c r="S1038" i="7" s="1" a="1"/>
  <c r="S1038" i="7" s="1"/>
  <c r="G1028" i="7"/>
  <c r="S1028" i="7" s="1" a="1"/>
  <c r="S1028" i="7" s="1"/>
  <c r="G1024" i="7"/>
  <c r="S1024" i="7" s="1" a="1"/>
  <c r="S1024" i="7" s="1"/>
  <c r="G1019" i="7"/>
  <c r="Q1019" i="7" s="1" a="1"/>
  <c r="Q1019" i="7" s="1"/>
  <c r="A1017" i="7"/>
  <c r="G1004" i="7"/>
  <c r="G1002" i="7"/>
  <c r="L997" i="7"/>
  <c r="A993" i="7"/>
  <c r="G984" i="7"/>
  <c r="A980" i="7"/>
  <c r="L974" i="7"/>
  <c r="G961" i="7"/>
  <c r="Q961" i="7" s="1" a="1"/>
  <c r="Q961" i="7" s="1"/>
  <c r="G952" i="7"/>
  <c r="A950" i="7"/>
  <c r="G939" i="7"/>
  <c r="S935" i="7" a="1"/>
  <c r="S935" i="7" s="1"/>
  <c r="Q934" i="7" a="1"/>
  <c r="Q934" i="7" s="1"/>
  <c r="G934" i="7"/>
  <c r="A925" i="7"/>
  <c r="A912" i="7"/>
  <c r="G902" i="7"/>
  <c r="Q902" i="7" s="1" a="1"/>
  <c r="Q902" i="7" s="1"/>
  <c r="G892" i="7"/>
  <c r="G884" i="7"/>
  <c r="Q884" i="7" s="1" a="1"/>
  <c r="Q884" i="7" s="1"/>
  <c r="L873" i="7"/>
  <c r="G1015" i="7"/>
  <c r="Q1015" i="7" s="1" a="1"/>
  <c r="Q1015" i="7" s="1"/>
  <c r="G1010" i="7"/>
  <c r="Q1010" i="7" s="1" a="1"/>
  <c r="Q1010" i="7" s="1"/>
  <c r="G1009" i="7"/>
  <c r="Q1009" i="7" s="1" a="1"/>
  <c r="Q1009" i="7" s="1"/>
  <c r="G1007" i="7"/>
  <c r="S1007" i="7" s="1" a="1"/>
  <c r="S1007" i="7" s="1"/>
  <c r="G1006" i="7"/>
  <c r="S991" i="7" a="1"/>
  <c r="S991" i="7" s="1"/>
  <c r="T991" i="7" s="1"/>
  <c r="P991" i="7" s="1"/>
  <c r="L991" i="7"/>
  <c r="G987" i="7"/>
  <c r="Q987" i="7" s="1" a="1"/>
  <c r="Q987" i="7" s="1"/>
  <c r="L975" i="7"/>
  <c r="A971" i="7"/>
  <c r="G968" i="7"/>
  <c r="Q968" i="7" s="1" a="1"/>
  <c r="Q968" i="7" s="1"/>
  <c r="L965" i="7"/>
  <c r="A960" i="7"/>
  <c r="A956" i="7"/>
  <c r="A947" i="7"/>
  <c r="G944" i="7"/>
  <c r="S939" i="7" a="1"/>
  <c r="S939" i="7" s="1"/>
  <c r="G930" i="7"/>
  <c r="Q930" i="7" s="1" a="1"/>
  <c r="Q930" i="7" s="1"/>
  <c r="G923" i="7"/>
  <c r="G919" i="7"/>
  <c r="G906" i="7"/>
  <c r="A898" i="7"/>
  <c r="G897" i="7"/>
  <c r="A877" i="7"/>
  <c r="A996" i="7"/>
  <c r="L990" i="7"/>
  <c r="G988" i="7"/>
  <c r="S988" i="7" s="1" a="1"/>
  <c r="S988" i="7" s="1"/>
  <c r="G986" i="7"/>
  <c r="Q986" i="7" s="1" a="1"/>
  <c r="Q986" i="7" s="1"/>
  <c r="Q984" i="7" a="1"/>
  <c r="Q984" i="7" s="1"/>
  <c r="A983" i="7"/>
  <c r="G975" i="7"/>
  <c r="S975" i="7" s="1" a="1"/>
  <c r="S975" i="7" s="1"/>
  <c r="A943" i="7"/>
  <c r="Q939" i="7" a="1"/>
  <c r="Q939" i="7" s="1"/>
  <c r="G935" i="7"/>
  <c r="G924" i="7"/>
  <c r="A921" i="7"/>
  <c r="G920" i="7"/>
  <c r="Q920" i="7" s="1" a="1"/>
  <c r="Q920" i="7" s="1"/>
  <c r="G915" i="7"/>
  <c r="G903" i="7"/>
  <c r="Q903" i="7" s="1" a="1"/>
  <c r="Q903" i="7" s="1"/>
  <c r="G900" i="7"/>
  <c r="G888" i="7"/>
  <c r="Q888" i="7" s="1" a="1"/>
  <c r="Q888" i="7" s="1"/>
  <c r="A885" i="7"/>
  <c r="L866" i="7"/>
  <c r="G978" i="7"/>
  <c r="S978" i="7" s="1" a="1"/>
  <c r="S978" i="7" s="1"/>
  <c r="S949" i="7" a="1"/>
  <c r="S949" i="7" s="1"/>
  <c r="A948" i="7"/>
  <c r="Q944" i="7" a="1"/>
  <c r="Q944" i="7" s="1"/>
  <c r="G932" i="7"/>
  <c r="Q932" i="7" s="1" a="1"/>
  <c r="Q932" i="7" s="1"/>
  <c r="A918" i="7"/>
  <c r="G916" i="7"/>
  <c r="A913" i="7"/>
  <c r="G911" i="7"/>
  <c r="L896" i="7"/>
  <c r="L893" i="7"/>
  <c r="L844" i="7"/>
  <c r="S987" i="7" a="1"/>
  <c r="S987" i="7" s="1"/>
  <c r="L980" i="7"/>
  <c r="G979" i="7"/>
  <c r="S979" i="7" s="1" a="1"/>
  <c r="S979" i="7" s="1"/>
  <c r="G977" i="7"/>
  <c r="Q977" i="7" s="1" a="1"/>
  <c r="Q977" i="7" s="1"/>
  <c r="Q970" i="7" a="1"/>
  <c r="Q970" i="7" s="1"/>
  <c r="G970" i="7"/>
  <c r="L964" i="7"/>
  <c r="G963" i="7"/>
  <c r="S963" i="7" s="1" a="1"/>
  <c r="S963" i="7" s="1"/>
  <c r="S961" i="7" a="1"/>
  <c r="S961" i="7" s="1"/>
  <c r="G946" i="7"/>
  <c r="Q946" i="7" s="1" a="1"/>
  <c r="Q946" i="7" s="1"/>
  <c r="A939" i="7"/>
  <c r="L938" i="7"/>
  <c r="A934" i="7"/>
  <c r="G928" i="7"/>
  <c r="Q928" i="7" s="1" a="1"/>
  <c r="Q928" i="7" s="1"/>
  <c r="A922" i="7"/>
  <c r="A909" i="7"/>
  <c r="L908" i="7"/>
  <c r="A899" i="7"/>
  <c r="A882" i="7"/>
  <c r="G880" i="7"/>
  <c r="S1042" i="7" a="1"/>
  <c r="S1042" i="7" s="1"/>
  <c r="T1042" i="7" s="1"/>
  <c r="P1042" i="7" s="1"/>
  <c r="O1042" i="7" s="1"/>
  <c r="S1036" i="7" a="1"/>
  <c r="S1036" i="7" s="1"/>
  <c r="T1036" i="7" s="1"/>
  <c r="P1036" i="7" s="1"/>
  <c r="O1036" i="7" s="1"/>
  <c r="G1035" i="7"/>
  <c r="S1035" i="7" s="1" a="1"/>
  <c r="S1035" i="7" s="1"/>
  <c r="Q1032" i="7" a="1"/>
  <c r="Q1032" i="7" s="1"/>
  <c r="R1032" i="7" s="1"/>
  <c r="G1031" i="7"/>
  <c r="Q1031" i="7" s="1" a="1"/>
  <c r="Q1031" i="7" s="1"/>
  <c r="L1028" i="7"/>
  <c r="Q1027" i="7" a="1"/>
  <c r="Q1027" i="7" s="1"/>
  <c r="R1027" i="7" s="1"/>
  <c r="U1027" i="7" s="1"/>
  <c r="G1026" i="7"/>
  <c r="G1022" i="7"/>
  <c r="G1017" i="7"/>
  <c r="S1017" i="7" s="1" a="1"/>
  <c r="S1017" i="7" s="1"/>
  <c r="G1012" i="7"/>
  <c r="Q1012" i="7" s="1" a="1"/>
  <c r="Q1012" i="7" s="1"/>
  <c r="A1004" i="7"/>
  <c r="L1002" i="7"/>
  <c r="L1001" i="7"/>
  <c r="S998" i="7" a="1"/>
  <c r="S998" i="7" s="1"/>
  <c r="T998" i="7" s="1"/>
  <c r="A997" i="7"/>
  <c r="L996" i="7"/>
  <c r="G995" i="7"/>
  <c r="G993" i="7"/>
  <c r="Q993" i="7" s="1" a="1"/>
  <c r="Q993" i="7" s="1"/>
  <c r="Q990" i="7" a="1"/>
  <c r="Q990" i="7" s="1"/>
  <c r="R990" i="7" s="1"/>
  <c r="A987" i="7"/>
  <c r="A985" i="7"/>
  <c r="L983" i="7"/>
  <c r="A974" i="7"/>
  <c r="L973" i="7"/>
  <c r="G972" i="7"/>
  <c r="A968" i="7"/>
  <c r="G964" i="7"/>
  <c r="G960" i="7"/>
  <c r="Q960" i="7" s="1" a="1"/>
  <c r="Q960" i="7" s="1"/>
  <c r="G955" i="7"/>
  <c r="S955" i="7" s="1" a="1"/>
  <c r="S955" i="7" s="1"/>
  <c r="L951" i="7"/>
  <c r="G947" i="7"/>
  <c r="A944" i="7"/>
  <c r="L943" i="7"/>
  <c r="G938" i="7"/>
  <c r="A931" i="7"/>
  <c r="A930" i="7"/>
  <c r="A926" i="7"/>
  <c r="S924" i="7" a="1"/>
  <c r="S924" i="7" s="1"/>
  <c r="G921" i="7"/>
  <c r="S1235" i="7" s="1" a="1"/>
  <c r="S1235" i="7" s="1"/>
  <c r="G912" i="7"/>
  <c r="G907" i="7"/>
  <c r="G898" i="7"/>
  <c r="G875" i="7"/>
  <c r="A1046" i="7"/>
  <c r="G6" i="7"/>
  <c r="G14" i="7"/>
  <c r="G3" i="7"/>
  <c r="Q1159" i="7" s="1" a="1"/>
  <c r="Q1159" i="7" s="1"/>
  <c r="R1159" i="7" s="1"/>
  <c r="U1159" i="7" s="1"/>
  <c r="G11" i="7"/>
  <c r="G8" i="7"/>
  <c r="G16" i="7"/>
  <c r="G24" i="7"/>
  <c r="G32" i="7"/>
  <c r="G40" i="7"/>
  <c r="G48" i="7"/>
  <c r="G2" i="7"/>
  <c r="G10" i="7"/>
  <c r="G18" i="7"/>
  <c r="G9" i="7"/>
  <c r="G17" i="7"/>
  <c r="Q1174" i="7" s="1" a="1"/>
  <c r="Q1174" i="7" s="1"/>
  <c r="R1174" i="7" s="1"/>
  <c r="U1174" i="7" s="1"/>
  <c r="G25" i="7"/>
  <c r="G33" i="7"/>
  <c r="G41" i="7"/>
  <c r="G13" i="7"/>
  <c r="G38" i="7"/>
  <c r="G59" i="7"/>
  <c r="G19" i="7"/>
  <c r="G28" i="7"/>
  <c r="G34" i="7"/>
  <c r="G46" i="7"/>
  <c r="G51" i="7"/>
  <c r="G56" i="7"/>
  <c r="G64" i="7"/>
  <c r="G15" i="7"/>
  <c r="G20" i="7"/>
  <c r="G21" i="7"/>
  <c r="G22" i="7"/>
  <c r="G29" i="7"/>
  <c r="G5" i="7"/>
  <c r="G7" i="7"/>
  <c r="G27" i="7"/>
  <c r="G31" i="7"/>
  <c r="G43" i="7"/>
  <c r="G23" i="7"/>
  <c r="G54" i="7"/>
  <c r="G60" i="7"/>
  <c r="G65" i="7"/>
  <c r="G70" i="7"/>
  <c r="G78" i="7"/>
  <c r="G12" i="7"/>
  <c r="G42" i="7"/>
  <c r="G55" i="7"/>
  <c r="G4" i="7"/>
  <c r="G30" i="7"/>
  <c r="G37" i="7"/>
  <c r="G26" i="7"/>
  <c r="Q1246" i="7" s="1" a="1"/>
  <c r="Q1246" i="7" s="1"/>
  <c r="R1246" i="7" s="1"/>
  <c r="G47" i="7"/>
  <c r="G36" i="7"/>
  <c r="G45" i="7"/>
  <c r="G49" i="7"/>
  <c r="Q1163" i="7" s="1" a="1"/>
  <c r="Q1163" i="7" s="1"/>
  <c r="G74" i="7"/>
  <c r="G53" i="7"/>
  <c r="G67" i="7"/>
  <c r="G69" i="7"/>
  <c r="G72" i="7"/>
  <c r="G87" i="7"/>
  <c r="G57" i="7"/>
  <c r="G66" i="7"/>
  <c r="G71" i="7"/>
  <c r="G88" i="7"/>
  <c r="G96" i="7"/>
  <c r="G61" i="7"/>
  <c r="G63" i="7"/>
  <c r="G76" i="7"/>
  <c r="G93" i="7"/>
  <c r="G95" i="7"/>
  <c r="G98" i="7"/>
  <c r="G106" i="7"/>
  <c r="G114" i="7"/>
  <c r="G50" i="7"/>
  <c r="G75" i="7"/>
  <c r="G79" i="7"/>
  <c r="G86" i="7"/>
  <c r="G111" i="7"/>
  <c r="G119" i="7"/>
  <c r="G127" i="7"/>
  <c r="G135" i="7"/>
  <c r="S1199" i="7" s="1" a="1"/>
  <c r="S1199" i="7" s="1"/>
  <c r="T1199" i="7" s="1"/>
  <c r="G143" i="7"/>
  <c r="G151" i="7"/>
  <c r="G159" i="7"/>
  <c r="G167" i="7"/>
  <c r="G58" i="7"/>
  <c r="G68" i="7"/>
  <c r="G35" i="7"/>
  <c r="G39" i="7"/>
  <c r="G62" i="7"/>
  <c r="G92" i="7"/>
  <c r="G97" i="7"/>
  <c r="G77" i="7"/>
  <c r="G82" i="7"/>
  <c r="G85" i="7"/>
  <c r="G102" i="7"/>
  <c r="G113" i="7"/>
  <c r="G118" i="7"/>
  <c r="G122" i="7"/>
  <c r="G103" i="7"/>
  <c r="G147" i="7"/>
  <c r="G152" i="7"/>
  <c r="G174" i="7"/>
  <c r="G182" i="7"/>
  <c r="G190" i="7"/>
  <c r="G198" i="7"/>
  <c r="G206" i="7"/>
  <c r="G214" i="7"/>
  <c r="G222" i="7"/>
  <c r="G230" i="7"/>
  <c r="G238" i="7"/>
  <c r="G246" i="7"/>
  <c r="G254" i="7"/>
  <c r="G262" i="7"/>
  <c r="G270" i="7"/>
  <c r="G278" i="7"/>
  <c r="G286" i="7"/>
  <c r="G104" i="7"/>
  <c r="G109" i="7"/>
  <c r="G115" i="7"/>
  <c r="G120" i="7"/>
  <c r="G125" i="7"/>
  <c r="G130" i="7"/>
  <c r="G52" i="7"/>
  <c r="G73" i="7"/>
  <c r="G81" i="7"/>
  <c r="G84" i="7"/>
  <c r="G44" i="7"/>
  <c r="G80" i="7"/>
  <c r="G83" i="7"/>
  <c r="G91" i="7"/>
  <c r="G94" i="7"/>
  <c r="G99" i="7"/>
  <c r="G101" i="7"/>
  <c r="G107" i="7"/>
  <c r="G112" i="7"/>
  <c r="G117" i="7"/>
  <c r="G124" i="7"/>
  <c r="G126" i="7"/>
  <c r="G129" i="7"/>
  <c r="G90" i="7"/>
  <c r="G121" i="7"/>
  <c r="G116" i="7"/>
  <c r="G108" i="7"/>
  <c r="G128" i="7"/>
  <c r="G136" i="7"/>
  <c r="G158" i="7"/>
  <c r="G163" i="7"/>
  <c r="G171" i="7"/>
  <c r="G173" i="7"/>
  <c r="G176" i="7"/>
  <c r="G188" i="7"/>
  <c r="G193" i="7"/>
  <c r="G203" i="7"/>
  <c r="G205" i="7"/>
  <c r="G208" i="7"/>
  <c r="G220" i="7"/>
  <c r="G225" i="7"/>
  <c r="G131" i="7"/>
  <c r="G132" i="7"/>
  <c r="G137" i="7"/>
  <c r="G155" i="7"/>
  <c r="G164" i="7"/>
  <c r="G168" i="7"/>
  <c r="G100" i="7"/>
  <c r="G123" i="7"/>
  <c r="G133" i="7"/>
  <c r="G89" i="7"/>
  <c r="G105" i="7"/>
  <c r="G110" i="7"/>
  <c r="G134" i="7"/>
  <c r="G139" i="7"/>
  <c r="G144" i="7"/>
  <c r="G148" i="7"/>
  <c r="G140" i="7"/>
  <c r="G156" i="7"/>
  <c r="G157" i="7"/>
  <c r="G170" i="7"/>
  <c r="G172" i="7"/>
  <c r="G178" i="7"/>
  <c r="G181" i="7"/>
  <c r="G192" i="7"/>
  <c r="G196" i="7"/>
  <c r="G200" i="7"/>
  <c r="G218" i="7"/>
  <c r="G235" i="7"/>
  <c r="G237" i="7"/>
  <c r="G240" i="7"/>
  <c r="G252" i="7"/>
  <c r="G257" i="7"/>
  <c r="G154" i="7"/>
  <c r="G186" i="7"/>
  <c r="G211" i="7"/>
  <c r="G215" i="7"/>
  <c r="G219" i="7"/>
  <c r="G250" i="7"/>
  <c r="G255" i="7"/>
  <c r="G165" i="7"/>
  <c r="G166" i="7"/>
  <c r="G179" i="7"/>
  <c r="G183" i="7"/>
  <c r="G187" i="7"/>
  <c r="G226" i="7"/>
  <c r="G229" i="7"/>
  <c r="G233" i="7"/>
  <c r="G243" i="7"/>
  <c r="G245" i="7"/>
  <c r="G248" i="7"/>
  <c r="G260" i="7"/>
  <c r="G265" i="7"/>
  <c r="G142" i="7"/>
  <c r="G146" i="7"/>
  <c r="G194" i="7"/>
  <c r="G197" i="7"/>
  <c r="G201" i="7"/>
  <c r="G216" i="7"/>
  <c r="G138" i="7"/>
  <c r="G145" i="7"/>
  <c r="G153" i="7"/>
  <c r="G162" i="7"/>
  <c r="G160" i="7"/>
  <c r="G161" i="7"/>
  <c r="G141" i="7"/>
  <c r="G149" i="7"/>
  <c r="G150" i="7"/>
  <c r="G169" i="7"/>
  <c r="G180" i="7"/>
  <c r="G217" i="7"/>
  <c r="G242" i="7"/>
  <c r="G274" i="7"/>
  <c r="G290" i="7"/>
  <c r="G298" i="7"/>
  <c r="G306" i="7"/>
  <c r="G314" i="7"/>
  <c r="G322" i="7"/>
  <c r="G189" i="7"/>
  <c r="G195" i="7"/>
  <c r="G185" i="7"/>
  <c r="G234" i="7"/>
  <c r="G241" i="7"/>
  <c r="G177" i="7"/>
  <c r="G204" i="7"/>
  <c r="G210" i="7"/>
  <c r="G224" i="7"/>
  <c r="G228" i="7"/>
  <c r="G202" i="7"/>
  <c r="G207" i="7"/>
  <c r="G221" i="7"/>
  <c r="G184" i="7"/>
  <c r="G191" i="7"/>
  <c r="G199" i="7"/>
  <c r="G175" i="7"/>
  <c r="G209" i="7"/>
  <c r="G223" i="7"/>
  <c r="G231" i="7"/>
  <c r="G247" i="7"/>
  <c r="G251" i="7"/>
  <c r="G258" i="7"/>
  <c r="G268" i="7"/>
  <c r="G269" i="7"/>
  <c r="G277" i="7"/>
  <c r="G282" i="7"/>
  <c r="G287" i="7"/>
  <c r="G293" i="7"/>
  <c r="G303" i="7"/>
  <c r="G305" i="7"/>
  <c r="G308" i="7"/>
  <c r="G320" i="7"/>
  <c r="G325" i="7"/>
  <c r="G329" i="7"/>
  <c r="G337" i="7"/>
  <c r="G345" i="7"/>
  <c r="G353" i="7"/>
  <c r="G361" i="7"/>
  <c r="G369" i="7"/>
  <c r="G377" i="7"/>
  <c r="G385" i="7"/>
  <c r="G393" i="7"/>
  <c r="G401" i="7"/>
  <c r="G409" i="7"/>
  <c r="G417" i="7"/>
  <c r="G425" i="7"/>
  <c r="G433" i="7"/>
  <c r="G441" i="7"/>
  <c r="G449" i="7"/>
  <c r="G264" i="7"/>
  <c r="G291" i="7"/>
  <c r="G318" i="7"/>
  <c r="G323" i="7"/>
  <c r="G334" i="7"/>
  <c r="G342" i="7"/>
  <c r="G350" i="7"/>
  <c r="G358" i="7"/>
  <c r="G366" i="7"/>
  <c r="G374" i="7"/>
  <c r="G382" i="7"/>
  <c r="G390" i="7"/>
  <c r="G398" i="7"/>
  <c r="G406" i="7"/>
  <c r="G414" i="7"/>
  <c r="G422" i="7"/>
  <c r="G430" i="7"/>
  <c r="G438" i="7"/>
  <c r="G236" i="7"/>
  <c r="G263" i="7"/>
  <c r="G283" i="7"/>
  <c r="G288" i="7"/>
  <c r="G296" i="7"/>
  <c r="G301" i="7"/>
  <c r="G311" i="7"/>
  <c r="G313" i="7"/>
  <c r="G316" i="7"/>
  <c r="G244" i="7"/>
  <c r="G212" i="7"/>
  <c r="G227" i="7"/>
  <c r="G232" i="7"/>
  <c r="G249" i="7"/>
  <c r="G239" i="7"/>
  <c r="G261" i="7"/>
  <c r="G259" i="7"/>
  <c r="G267" i="7"/>
  <c r="G213" i="7"/>
  <c r="G266" i="7"/>
  <c r="G253" i="7"/>
  <c r="G307" i="7"/>
  <c r="G321" i="7"/>
  <c r="G327" i="7"/>
  <c r="G256" i="7"/>
  <c r="G273" i="7"/>
  <c r="G275" i="7"/>
  <c r="G297" i="7"/>
  <c r="G326" i="7"/>
  <c r="G328" i="7"/>
  <c r="G330" i="7"/>
  <c r="G335" i="7"/>
  <c r="G340" i="7"/>
  <c r="G346" i="7"/>
  <c r="G351" i="7"/>
  <c r="G356" i="7"/>
  <c r="G362" i="7"/>
  <c r="G367" i="7"/>
  <c r="G295" i="7"/>
  <c r="G304" i="7"/>
  <c r="G312" i="7"/>
  <c r="G319" i="7"/>
  <c r="G331" i="7"/>
  <c r="G347" i="7"/>
  <c r="G363" i="7"/>
  <c r="G379" i="7"/>
  <c r="G395" i="7"/>
  <c r="G411" i="7"/>
  <c r="G427" i="7"/>
  <c r="G443" i="7"/>
  <c r="G446" i="7"/>
  <c r="G448" i="7"/>
  <c r="G454" i="7"/>
  <c r="G462" i="7"/>
  <c r="G470" i="7"/>
  <c r="G478" i="7"/>
  <c r="G486" i="7"/>
  <c r="G494" i="7"/>
  <c r="G502" i="7"/>
  <c r="G510" i="7"/>
  <c r="G518" i="7"/>
  <c r="G526" i="7"/>
  <c r="G272" i="7"/>
  <c r="G281" i="7"/>
  <c r="G294" i="7"/>
  <c r="G310" i="7"/>
  <c r="G324" i="7"/>
  <c r="G276" i="7"/>
  <c r="G285" i="7"/>
  <c r="G289" i="7"/>
  <c r="G280" i="7"/>
  <c r="G292" i="7"/>
  <c r="G302" i="7"/>
  <c r="G309" i="7"/>
  <c r="G315" i="7"/>
  <c r="G332" i="7"/>
  <c r="G338" i="7"/>
  <c r="G343" i="7"/>
  <c r="G284" i="7"/>
  <c r="G300" i="7"/>
  <c r="G271" i="7"/>
  <c r="G279" i="7"/>
  <c r="G299" i="7"/>
  <c r="G333" i="7"/>
  <c r="G344" i="7"/>
  <c r="G349" i="7"/>
  <c r="G336" i="7"/>
  <c r="G357" i="7"/>
  <c r="G375" i="7"/>
  <c r="G376" i="7"/>
  <c r="G387" i="7"/>
  <c r="G407" i="7"/>
  <c r="G410" i="7"/>
  <c r="G416" i="7"/>
  <c r="G436" i="7"/>
  <c r="G452" i="7"/>
  <c r="G457" i="7"/>
  <c r="G339" i="7"/>
  <c r="G359" i="7"/>
  <c r="G371" i="7"/>
  <c r="G372" i="7"/>
  <c r="G388" i="7"/>
  <c r="G408" i="7"/>
  <c r="G412" i="7"/>
  <c r="G413" i="7"/>
  <c r="G418" i="7"/>
  <c r="G370" i="7"/>
  <c r="G373" i="7"/>
  <c r="G389" i="7"/>
  <c r="G399" i="7"/>
  <c r="G419" i="7"/>
  <c r="G439" i="7"/>
  <c r="G442" i="7"/>
  <c r="G450" i="7"/>
  <c r="G460" i="7"/>
  <c r="G465" i="7"/>
  <c r="G317" i="7"/>
  <c r="G341" i="7"/>
  <c r="G355" i="7"/>
  <c r="G365" i="7"/>
  <c r="G368" i="7"/>
  <c r="G392" i="7"/>
  <c r="G396" i="7"/>
  <c r="G397" i="7"/>
  <c r="G402" i="7"/>
  <c r="G348" i="7"/>
  <c r="G383" i="7"/>
  <c r="G364" i="7"/>
  <c r="G378" i="7"/>
  <c r="G352" i="7"/>
  <c r="G354" i="7"/>
  <c r="G360" i="7"/>
  <c r="G380" i="7"/>
  <c r="G381" i="7"/>
  <c r="G386" i="7"/>
  <c r="G405" i="7"/>
  <c r="G415" i="7"/>
  <c r="G435" i="7"/>
  <c r="G424" i="7"/>
  <c r="G467" i="7"/>
  <c r="G476" i="7"/>
  <c r="G481" i="7"/>
  <c r="G391" i="7"/>
  <c r="G421" i="7"/>
  <c r="G426" i="7"/>
  <c r="G445" i="7"/>
  <c r="G471" i="7"/>
  <c r="G474" i="7"/>
  <c r="G479" i="7"/>
  <c r="G506" i="7"/>
  <c r="G511" i="7"/>
  <c r="G534" i="7"/>
  <c r="G542" i="7"/>
  <c r="G550" i="7"/>
  <c r="G558" i="7"/>
  <c r="G566" i="7"/>
  <c r="G574" i="7"/>
  <c r="G582" i="7"/>
  <c r="G590" i="7"/>
  <c r="G598" i="7"/>
  <c r="G606" i="7"/>
  <c r="G614" i="7"/>
  <c r="G622" i="7"/>
  <c r="G630" i="7"/>
  <c r="G638" i="7"/>
  <c r="G394" i="7"/>
  <c r="G400" i="7"/>
  <c r="G423" i="7"/>
  <c r="G428" i="7"/>
  <c r="G440" i="7"/>
  <c r="G444" i="7"/>
  <c r="G384" i="7"/>
  <c r="G429" i="7"/>
  <c r="G431" i="7"/>
  <c r="G437" i="7"/>
  <c r="G447" i="7"/>
  <c r="G498" i="7"/>
  <c r="G503" i="7"/>
  <c r="G461" i="7"/>
  <c r="G480" i="7"/>
  <c r="G492" i="7"/>
  <c r="G493" i="7"/>
  <c r="G521" i="7"/>
  <c r="G525" i="7"/>
  <c r="G530" i="7"/>
  <c r="G540" i="7"/>
  <c r="G545" i="7"/>
  <c r="G555" i="7"/>
  <c r="G557" i="7"/>
  <c r="G560" i="7"/>
  <c r="G572" i="7"/>
  <c r="G577" i="7"/>
  <c r="G475" i="7"/>
  <c r="G497" i="7"/>
  <c r="G499" i="7"/>
  <c r="G504" i="7"/>
  <c r="G508" i="7"/>
  <c r="G513" i="7"/>
  <c r="G538" i="7"/>
  <c r="G543" i="7"/>
  <c r="G570" i="7"/>
  <c r="G575" i="7"/>
  <c r="G602" i="7"/>
  <c r="G607" i="7"/>
  <c r="G634" i="7"/>
  <c r="G639" i="7"/>
  <c r="G644" i="7"/>
  <c r="G652" i="7"/>
  <c r="G660" i="7"/>
  <c r="G668" i="7"/>
  <c r="G676" i="7"/>
  <c r="G684" i="7"/>
  <c r="G692" i="7"/>
  <c r="G700" i="7"/>
  <c r="G708" i="7"/>
  <c r="G716" i="7"/>
  <c r="G724" i="7"/>
  <c r="G732" i="7"/>
  <c r="G740" i="7"/>
  <c r="G748" i="7"/>
  <c r="G756" i="7"/>
  <c r="G764" i="7"/>
  <c r="G772" i="7"/>
  <c r="G780" i="7"/>
  <c r="G788" i="7"/>
  <c r="G796" i="7"/>
  <c r="G804" i="7"/>
  <c r="G812" i="7"/>
  <c r="G820" i="7"/>
  <c r="G828" i="7"/>
  <c r="G836" i="7"/>
  <c r="G844" i="7"/>
  <c r="G852" i="7"/>
  <c r="G451" i="7"/>
  <c r="G456" i="7"/>
  <c r="G463" i="7"/>
  <c r="G469" i="7"/>
  <c r="G500" i="7"/>
  <c r="G517" i="7"/>
  <c r="G522" i="7"/>
  <c r="G531" i="7"/>
  <c r="G533" i="7"/>
  <c r="G536" i="7"/>
  <c r="G548" i="7"/>
  <c r="G553" i="7"/>
  <c r="G563" i="7"/>
  <c r="G565" i="7"/>
  <c r="G568" i="7"/>
  <c r="G580" i="7"/>
  <c r="G585" i="7"/>
  <c r="G403" i="7"/>
  <c r="G404" i="7"/>
  <c r="G455" i="7"/>
  <c r="G420" i="7"/>
  <c r="G434" i="7"/>
  <c r="G472" i="7"/>
  <c r="G483" i="7"/>
  <c r="G484" i="7"/>
  <c r="G505" i="7"/>
  <c r="G509" i="7"/>
  <c r="G519" i="7"/>
  <c r="G459" i="7"/>
  <c r="G482" i="7"/>
  <c r="G485" i="7"/>
  <c r="G487" i="7"/>
  <c r="G488" i="7"/>
  <c r="G432" i="7"/>
  <c r="G464" i="7"/>
  <c r="G466" i="7"/>
  <c r="G477" i="7"/>
  <c r="G489" i="7"/>
  <c r="G490" i="7"/>
  <c r="G491" i="7"/>
  <c r="G453" i="7"/>
  <c r="G458" i="7"/>
  <c r="G516" i="7"/>
  <c r="G529" i="7"/>
  <c r="G547" i="7"/>
  <c r="G554" i="7"/>
  <c r="G561" i="7"/>
  <c r="G583" i="7"/>
  <c r="G584" i="7"/>
  <c r="G586" i="7"/>
  <c r="G587" i="7"/>
  <c r="G524" i="7"/>
  <c r="G541" i="7"/>
  <c r="G546" i="7"/>
  <c r="G581" i="7"/>
  <c r="G495" i="7"/>
  <c r="G507" i="7"/>
  <c r="G523" i="7"/>
  <c r="G528" i="7"/>
  <c r="G539" i="7"/>
  <c r="G552" i="7"/>
  <c r="G468" i="7"/>
  <c r="G473" i="7"/>
  <c r="G532" i="7"/>
  <c r="G544" i="7"/>
  <c r="G551" i="7"/>
  <c r="G559" i="7"/>
  <c r="G573" i="7"/>
  <c r="G515" i="7"/>
  <c r="G520" i="7"/>
  <c r="G527" i="7"/>
  <c r="G537" i="7"/>
  <c r="G564" i="7"/>
  <c r="G496" i="7"/>
  <c r="G556" i="7"/>
  <c r="G576" i="7"/>
  <c r="G611" i="7"/>
  <c r="G628" i="7"/>
  <c r="G633" i="7"/>
  <c r="G637" i="7"/>
  <c r="G649" i="7"/>
  <c r="G651" i="7"/>
  <c r="G512" i="7"/>
  <c r="G514" i="7"/>
  <c r="G535" i="7"/>
  <c r="G501" i="7"/>
  <c r="G567" i="7"/>
  <c r="G578" i="7"/>
  <c r="G600" i="7"/>
  <c r="G601" i="7"/>
  <c r="G608" i="7"/>
  <c r="G609" i="7"/>
  <c r="G610" i="7"/>
  <c r="G625" i="7"/>
  <c r="G612" i="7"/>
  <c r="G626" i="7"/>
  <c r="G672" i="7"/>
  <c r="G677" i="7"/>
  <c r="G704" i="7"/>
  <c r="G709" i="7"/>
  <c r="G736" i="7"/>
  <c r="G571" i="7"/>
  <c r="G589" i="7"/>
  <c r="G597" i="7"/>
  <c r="G615" i="7"/>
  <c r="G627" i="7"/>
  <c r="G641" i="7"/>
  <c r="G648" i="7"/>
  <c r="G655" i="7"/>
  <c r="G665" i="7"/>
  <c r="G667" i="7"/>
  <c r="G670" i="7"/>
  <c r="G682" i="7"/>
  <c r="G687" i="7"/>
  <c r="G549" i="7"/>
  <c r="G594" i="7"/>
  <c r="G595" i="7"/>
  <c r="G596" i="7"/>
  <c r="G613" i="7"/>
  <c r="G616" i="7"/>
  <c r="G619" i="7"/>
  <c r="G629" i="7"/>
  <c r="G645" i="7"/>
  <c r="G653" i="7"/>
  <c r="G680" i="7"/>
  <c r="G685" i="7"/>
  <c r="G712" i="7"/>
  <c r="G569" i="7"/>
  <c r="G588" i="7"/>
  <c r="G592" i="7"/>
  <c r="G593" i="7"/>
  <c r="G562" i="7"/>
  <c r="G579" i="7"/>
  <c r="G603" i="7"/>
  <c r="G604" i="7"/>
  <c r="G620" i="7"/>
  <c r="G632" i="7"/>
  <c r="G642" i="7"/>
  <c r="G646" i="7"/>
  <c r="G591" i="7"/>
  <c r="G599" i="7"/>
  <c r="G623" i="7"/>
  <c r="G605" i="7"/>
  <c r="G635" i="7"/>
  <c r="G650" i="7"/>
  <c r="G631" i="7"/>
  <c r="G671" i="7"/>
  <c r="G678" i="7"/>
  <c r="G679" i="7"/>
  <c r="G617" i="7"/>
  <c r="G647" i="7"/>
  <c r="G624" i="7"/>
  <c r="G636" i="7"/>
  <c r="G640" i="7"/>
  <c r="G657" i="7"/>
  <c r="G661" i="7"/>
  <c r="G663" i="7"/>
  <c r="G683" i="7"/>
  <c r="G688" i="7"/>
  <c r="G618" i="7"/>
  <c r="G621" i="7"/>
  <c r="G643" i="7"/>
  <c r="G656" i="7"/>
  <c r="G658" i="7"/>
  <c r="G659" i="7"/>
  <c r="G691" i="7"/>
  <c r="G711" i="7"/>
  <c r="G730" i="7"/>
  <c r="G735" i="7"/>
  <c r="G744" i="7"/>
  <c r="G749" i="7"/>
  <c r="G686" i="7"/>
  <c r="G722" i="7"/>
  <c r="G734" i="7"/>
  <c r="G755" i="7"/>
  <c r="G760" i="7"/>
  <c r="G776" i="7"/>
  <c r="G781" i="7"/>
  <c r="G808" i="7"/>
  <c r="G813" i="7"/>
  <c r="G840" i="7"/>
  <c r="G845" i="7"/>
  <c r="G861" i="7"/>
  <c r="G869" i="7"/>
  <c r="G877" i="7"/>
  <c r="Q877" i="7" s="1" a="1"/>
  <c r="Q877" i="7" s="1"/>
  <c r="G885" i="7"/>
  <c r="S885" i="7" s="1" a="1"/>
  <c r="S885" i="7" s="1"/>
  <c r="G893" i="7"/>
  <c r="G901" i="7"/>
  <c r="Q901" i="7" s="1" a="1"/>
  <c r="Q901" i="7" s="1"/>
  <c r="G909" i="7"/>
  <c r="G917" i="7"/>
  <c r="G925" i="7"/>
  <c r="G933" i="7"/>
  <c r="S933" i="7" s="1" a="1"/>
  <c r="S933" i="7" s="1"/>
  <c r="G941" i="7"/>
  <c r="S941" i="7" s="1" a="1"/>
  <c r="S941" i="7" s="1"/>
  <c r="G949" i="7"/>
  <c r="Q949" i="7" s="1" a="1"/>
  <c r="Q949" i="7" s="1"/>
  <c r="G957" i="7"/>
  <c r="Q957" i="7" s="1" a="1"/>
  <c r="Q957" i="7" s="1"/>
  <c r="G965" i="7"/>
  <c r="G973" i="7"/>
  <c r="G981" i="7"/>
  <c r="Q981" i="7" s="1" a="1"/>
  <c r="Q981" i="7" s="1"/>
  <c r="G989" i="7"/>
  <c r="Q989" i="7" s="1" a="1"/>
  <c r="Q989" i="7" s="1"/>
  <c r="G997" i="7"/>
  <c r="S997" i="7" s="1" a="1"/>
  <c r="S997" i="7" s="1"/>
  <c r="G1005" i="7"/>
  <c r="Q1005" i="7" s="1" a="1"/>
  <c r="Q1005" i="7" s="1"/>
  <c r="G1013" i="7"/>
  <c r="S1013" i="7" s="1" a="1"/>
  <c r="S1013" i="7" s="1"/>
  <c r="G1021" i="7"/>
  <c r="G1029" i="7"/>
  <c r="S1029" i="7" s="1" a="1"/>
  <c r="S1029" i="7" s="1"/>
  <c r="G1037" i="7"/>
  <c r="G1045" i="7"/>
  <c r="Q1045" i="7" s="1" a="1"/>
  <c r="Q1045" i="7" s="1"/>
  <c r="G1053" i="7"/>
  <c r="S1053" i="7" s="1" a="1"/>
  <c r="S1053" i="7" s="1"/>
  <c r="G1061" i="7"/>
  <c r="S1061" i="7" s="1" a="1"/>
  <c r="S1061" i="7" s="1"/>
  <c r="G1069" i="7"/>
  <c r="S1069" i="7" s="1" a="1"/>
  <c r="S1069" i="7" s="1"/>
  <c r="G1077" i="7"/>
  <c r="S1077" i="7" s="1" a="1"/>
  <c r="S1077" i="7" s="1"/>
  <c r="G1085" i="7"/>
  <c r="Q1085" i="7" s="1" a="1"/>
  <c r="Q1085" i="7" s="1"/>
  <c r="G1093" i="7"/>
  <c r="G1101" i="7"/>
  <c r="G1109" i="7"/>
  <c r="Q1109" i="7" s="1" a="1"/>
  <c r="Q1109" i="7" s="1"/>
  <c r="G674" i="7"/>
  <c r="G675" i="7"/>
  <c r="G694" i="7"/>
  <c r="G699" i="7"/>
  <c r="G723" i="7"/>
  <c r="G725" i="7"/>
  <c r="G726" i="7"/>
  <c r="G737" i="7"/>
  <c r="G752" i="7"/>
  <c r="G761" i="7"/>
  <c r="G695" i="7"/>
  <c r="G696" i="7"/>
  <c r="G697" i="7"/>
  <c r="G698" i="7"/>
  <c r="G705" i="7"/>
  <c r="G706" i="7"/>
  <c r="G689" i="7"/>
  <c r="G690" i="7"/>
  <c r="G707" i="7"/>
  <c r="G654" i="7"/>
  <c r="G666" i="7"/>
  <c r="G693" i="7"/>
  <c r="G713" i="7"/>
  <c r="G714" i="7"/>
  <c r="G728" i="7"/>
  <c r="G739" i="7"/>
  <c r="G662" i="7"/>
  <c r="G673" i="7"/>
  <c r="G664" i="7"/>
  <c r="G669" i="7"/>
  <c r="G681" i="7"/>
  <c r="G702" i="7"/>
  <c r="G729" i="7"/>
  <c r="G742" i="7"/>
  <c r="G747" i="7"/>
  <c r="G757" i="7"/>
  <c r="G758" i="7"/>
  <c r="G771" i="7"/>
  <c r="G790" i="7"/>
  <c r="G794" i="7"/>
  <c r="Q794" i="7" s="1" a="1"/>
  <c r="Q794" i="7" s="1"/>
  <c r="G817" i="7"/>
  <c r="G834" i="7"/>
  <c r="S834" i="7" s="1" a="1"/>
  <c r="S834" i="7" s="1"/>
  <c r="G839" i="7"/>
  <c r="G843" i="7"/>
  <c r="G853" i="7"/>
  <c r="G873" i="7"/>
  <c r="S873" i="7" s="1" a="1"/>
  <c r="S873" i="7" s="1"/>
  <c r="G878" i="7"/>
  <c r="S878" i="7" s="1" a="1"/>
  <c r="S878" i="7" s="1"/>
  <c r="G905" i="7"/>
  <c r="S905" i="7" s="1" a="1"/>
  <c r="S905" i="7" s="1"/>
  <c r="G910" i="7"/>
  <c r="S910" i="7" s="1" a="1"/>
  <c r="S910" i="7" s="1"/>
  <c r="G937" i="7"/>
  <c r="G942" i="7"/>
  <c r="G969" i="7"/>
  <c r="Q969" i="7" s="1" a="1"/>
  <c r="Q969" i="7" s="1"/>
  <c r="G974" i="7"/>
  <c r="G1001" i="7"/>
  <c r="G720" i="7"/>
  <c r="G738" i="7"/>
  <c r="G741" i="7"/>
  <c r="G743" i="7"/>
  <c r="G745" i="7"/>
  <c r="G767" i="7"/>
  <c r="G768" i="7"/>
  <c r="G773" i="7"/>
  <c r="G777" i="7"/>
  <c r="G782" i="7"/>
  <c r="G786" i="7"/>
  <c r="S786" i="7" s="1" a="1"/>
  <c r="S786" i="7" s="1"/>
  <c r="G799" i="7"/>
  <c r="G803" i="7"/>
  <c r="G822" i="7"/>
  <c r="G826" i="7"/>
  <c r="G849" i="7"/>
  <c r="G856" i="7"/>
  <c r="G866" i="7"/>
  <c r="Q866" i="7" s="1" a="1"/>
  <c r="Q866" i="7" s="1"/>
  <c r="G868" i="7"/>
  <c r="G871" i="7"/>
  <c r="S871" i="7" s="1" a="1"/>
  <c r="S871" i="7" s="1"/>
  <c r="G710" i="7"/>
  <c r="G791" i="7"/>
  <c r="G795" i="7"/>
  <c r="G800" i="7"/>
  <c r="G805" i="7"/>
  <c r="G809" i="7"/>
  <c r="G814" i="7"/>
  <c r="G818" i="7"/>
  <c r="G831" i="7"/>
  <c r="G701" i="7"/>
  <c r="G717" i="7"/>
  <c r="G753" i="7"/>
  <c r="G754" i="7"/>
  <c r="G769" i="7"/>
  <c r="G774" i="7"/>
  <c r="G778" i="7"/>
  <c r="G783" i="7"/>
  <c r="G703" i="7"/>
  <c r="G719" i="7"/>
  <c r="G751" i="7"/>
  <c r="G715" i="7"/>
  <c r="G721" i="7"/>
  <c r="G727" i="7"/>
  <c r="G731" i="7"/>
  <c r="G750" i="7"/>
  <c r="G763" i="7"/>
  <c r="G770" i="7"/>
  <c r="G775" i="7"/>
  <c r="G779" i="7"/>
  <c r="G789" i="7"/>
  <c r="G718" i="7"/>
  <c r="G733" i="7"/>
  <c r="G746" i="7"/>
  <c r="G759" i="7"/>
  <c r="G765" i="7"/>
  <c r="S1232" i="7" s="1" a="1"/>
  <c r="S1232" i="7" s="1"/>
  <c r="T1232" i="7" s="1"/>
  <c r="P1232" i="7" s="1"/>
  <c r="O1232" i="7" s="1"/>
  <c r="G766" i="7"/>
  <c r="G785" i="7"/>
  <c r="G802" i="7"/>
  <c r="Q802" i="7" s="1" a="1"/>
  <c r="Q802" i="7" s="1"/>
  <c r="G807" i="7"/>
  <c r="G811" i="7"/>
  <c r="G821" i="7"/>
  <c r="G830" i="7"/>
  <c r="G848" i="7"/>
  <c r="G858" i="7"/>
  <c r="G860" i="7"/>
  <c r="G798" i="7"/>
  <c r="S798" i="7" s="1" a="1"/>
  <c r="S798" i="7" s="1"/>
  <c r="G835" i="7"/>
  <c r="G847" i="7"/>
  <c r="G882" i="7"/>
  <c r="S882" i="7" s="1" a="1"/>
  <c r="S882" i="7" s="1"/>
  <c r="G899" i="7"/>
  <c r="Q899" i="7" s="1" a="1"/>
  <c r="Q899" i="7" s="1"/>
  <c r="G904" i="7"/>
  <c r="S904" i="7" s="1" a="1"/>
  <c r="S904" i="7" s="1"/>
  <c r="G908" i="7"/>
  <c r="G918" i="7"/>
  <c r="G927" i="7"/>
  <c r="S927" i="7" s="1" a="1"/>
  <c r="S927" i="7" s="1"/>
  <c r="G945" i="7"/>
  <c r="S945" i="7" s="1" a="1"/>
  <c r="S945" i="7" s="1"/>
  <c r="G954" i="7"/>
  <c r="G958" i="7"/>
  <c r="Q958" i="7" s="1" a="1"/>
  <c r="Q958" i="7" s="1"/>
  <c r="G980" i="7"/>
  <c r="Q980" i="7" s="1" a="1"/>
  <c r="Q980" i="7" s="1"/>
  <c r="G985" i="7"/>
  <c r="Q985" i="7" s="1" a="1"/>
  <c r="Q985" i="7" s="1"/>
  <c r="G994" i="7"/>
  <c r="Q994" i="7" s="1" a="1"/>
  <c r="Q994" i="7" s="1"/>
  <c r="G999" i="7"/>
  <c r="G1003" i="7"/>
  <c r="Q1003" i="7" s="1" a="1"/>
  <c r="Q1003" i="7" s="1"/>
  <c r="G1008" i="7"/>
  <c r="Q1008" i="7" s="1" a="1"/>
  <c r="Q1008" i="7" s="1"/>
  <c r="G784" i="7"/>
  <c r="G787" i="7"/>
  <c r="G810" i="7"/>
  <c r="G816" i="7"/>
  <c r="G823" i="7"/>
  <c r="G841" i="7"/>
  <c r="G857" i="7"/>
  <c r="S857" i="7" s="1" a="1"/>
  <c r="S857" i="7" s="1"/>
  <c r="G887" i="7"/>
  <c r="S887" i="7" s="1" a="1"/>
  <c r="S887" i="7" s="1"/>
  <c r="G891" i="7"/>
  <c r="G914" i="7"/>
  <c r="S914" i="7" s="1" a="1"/>
  <c r="S914" i="7" s="1"/>
  <c r="G931" i="7"/>
  <c r="S931" i="7" s="1" a="1"/>
  <c r="S931" i="7" s="1"/>
  <c r="G936" i="7"/>
  <c r="S936" i="7" s="1" a="1"/>
  <c r="S936" i="7" s="1"/>
  <c r="G940" i="7"/>
  <c r="G950" i="7"/>
  <c r="G959" i="7"/>
  <c r="S959" i="7" s="1" a="1"/>
  <c r="S959" i="7" s="1"/>
  <c r="G806" i="7"/>
  <c r="G825" i="7"/>
  <c r="G846" i="7"/>
  <c r="G851" i="7"/>
  <c r="Q851" i="7" s="1" a="1"/>
  <c r="Q851" i="7" s="1"/>
  <c r="G863" i="7"/>
  <c r="S863" i="7" s="1" a="1"/>
  <c r="S863" i="7" s="1"/>
  <c r="G879" i="7"/>
  <c r="G883" i="7"/>
  <c r="G850" i="7"/>
  <c r="S850" i="7" s="1" a="1"/>
  <c r="S850" i="7" s="1"/>
  <c r="G855" i="7"/>
  <c r="G870" i="7"/>
  <c r="Q870" i="7" s="1" a="1"/>
  <c r="Q870" i="7" s="1"/>
  <c r="G833" i="7"/>
  <c r="G854" i="7"/>
  <c r="S854" i="7" s="1" a="1"/>
  <c r="S854" i="7" s="1"/>
  <c r="G862" i="7"/>
  <c r="G864" i="7"/>
  <c r="G865" i="7"/>
  <c r="G867" i="7"/>
  <c r="G762" i="7"/>
  <c r="G792" i="7"/>
  <c r="G797" i="7"/>
  <c r="G815" i="7"/>
  <c r="G838" i="7"/>
  <c r="G801" i="7"/>
  <c r="G824" i="7"/>
  <c r="G829" i="7"/>
  <c r="G832" i="7"/>
  <c r="G837" i="7"/>
  <c r="G859" i="7"/>
  <c r="G881" i="7"/>
  <c r="G890" i="7"/>
  <c r="Q890" i="7" s="1" a="1"/>
  <c r="Q890" i="7" s="1"/>
  <c r="G894" i="7"/>
  <c r="G793" i="7"/>
  <c r="G819" i="7"/>
  <c r="Q819" i="7" s="1" a="1"/>
  <c r="Q819" i="7" s="1"/>
  <c r="G827" i="7"/>
  <c r="G842" i="7"/>
  <c r="G876" i="7"/>
  <c r="G886" i="7"/>
  <c r="G895" i="7"/>
  <c r="G913" i="7"/>
  <c r="G922" i="7"/>
  <c r="G926" i="7"/>
  <c r="S926" i="7" s="1" a="1"/>
  <c r="S926" i="7" s="1"/>
  <c r="G948" i="7"/>
  <c r="S948" i="7" s="1" a="1"/>
  <c r="S948" i="7" s="1"/>
  <c r="G953" i="7"/>
  <c r="G962" i="7"/>
  <c r="S962" i="7" s="1" a="1"/>
  <c r="S962" i="7" s="1"/>
  <c r="G967" i="7"/>
  <c r="G971" i="7"/>
  <c r="G976" i="7"/>
  <c r="G1025" i="7"/>
  <c r="G1030" i="7"/>
  <c r="Q1030" i="7" s="1" a="1"/>
  <c r="Q1030" i="7" s="1"/>
  <c r="G1057" i="7"/>
  <c r="S1057" i="7" s="1" a="1"/>
  <c r="S1057" i="7" s="1"/>
  <c r="G1062" i="7"/>
  <c r="S1062" i="7" s="1" a="1"/>
  <c r="S1062" i="7" s="1"/>
  <c r="G1261" i="7"/>
  <c r="Q1261" i="7" s="1" a="1"/>
  <c r="Q1261" i="7" s="1"/>
  <c r="G1253" i="7"/>
  <c r="G1245" i="7"/>
  <c r="G1237" i="7"/>
  <c r="S1237" i="7" s="1" a="1"/>
  <c r="S1237" i="7" s="1"/>
  <c r="G1229" i="7"/>
  <c r="G1221" i="7"/>
  <c r="S1220" i="7" s="1" a="1"/>
  <c r="S1220" i="7" s="1"/>
  <c r="T1220" i="7" s="1"/>
  <c r="P1220" i="7" s="1"/>
  <c r="G1213" i="7"/>
  <c r="Q1213" i="7" s="1" a="1"/>
  <c r="Q1213" i="7" s="1"/>
  <c r="G1205" i="7"/>
  <c r="S1204" i="7" s="1" a="1"/>
  <c r="S1204" i="7" s="1"/>
  <c r="T1204" i="7" s="1"/>
  <c r="P1204" i="7" s="1"/>
  <c r="G1197" i="7"/>
  <c r="Q1197" i="7" s="1" a="1"/>
  <c r="Q1197" i="7" s="1"/>
  <c r="G1189" i="7"/>
  <c r="Q1189" i="7" s="1" a="1"/>
  <c r="Q1189" i="7" s="1"/>
  <c r="G1181" i="7"/>
  <c r="G1173" i="7"/>
  <c r="G1165" i="7"/>
  <c r="G1157" i="7"/>
  <c r="S1157" i="7" s="1" a="1"/>
  <c r="S1157" i="7" s="1"/>
  <c r="G1149" i="7"/>
  <c r="Q1149" i="7" s="1" a="1"/>
  <c r="Q1149" i="7" s="1"/>
  <c r="G1141" i="7"/>
  <c r="S1141" i="7" s="1" a="1"/>
  <c r="S1141" i="7" s="1"/>
  <c r="G1133" i="7"/>
  <c r="S1133" i="7" s="1" a="1"/>
  <c r="S1133" i="7" s="1"/>
  <c r="G1125" i="7"/>
  <c r="G1117" i="7"/>
  <c r="Q1117" i="7" s="1" a="1"/>
  <c r="Q1117" i="7" s="1"/>
  <c r="L1100" i="7"/>
  <c r="G1094" i="7"/>
  <c r="S1090" i="7" a="1"/>
  <c r="S1090" i="7" s="1"/>
  <c r="T1090" i="7" s="1"/>
  <c r="P1090" i="7" s="1"/>
  <c r="G1089" i="7"/>
  <c r="Q1089" i="7" s="1" a="1"/>
  <c r="Q1089" i="7" s="1"/>
  <c r="L1068" i="7"/>
  <c r="Q1067" i="7" a="1"/>
  <c r="Q1067" i="7" s="1"/>
  <c r="R1067" i="7" s="1"/>
  <c r="U1067" i="7" s="1"/>
  <c r="G1066" i="7"/>
  <c r="S1063" i="7" a="1"/>
  <c r="S1063" i="7" s="1"/>
  <c r="T1063" i="7" s="1"/>
  <c r="P1063" i="7" s="1"/>
  <c r="O1063" i="7" s="1"/>
  <c r="Q1060" i="7" a="1"/>
  <c r="Q1060" i="7" s="1"/>
  <c r="R1060" i="7" s="1"/>
  <c r="U1060" i="7" s="1"/>
  <c r="S1044" i="7" a="1"/>
  <c r="S1044" i="7" s="1"/>
  <c r="T1044" i="7" s="1"/>
  <c r="P1044" i="7" s="1"/>
  <c r="G1043" i="7"/>
  <c r="Q1043" i="7" s="1" a="1"/>
  <c r="Q1043" i="7" s="1"/>
  <c r="A1041" i="7"/>
  <c r="G1039" i="7"/>
  <c r="S1039" i="7" s="1" a="1"/>
  <c r="S1039" i="7" s="1"/>
  <c r="S1033" i="7" a="1"/>
  <c r="S1033" i="7" s="1"/>
  <c r="T1033" i="7" s="1"/>
  <c r="P1033" i="7" s="1"/>
  <c r="O1033" i="7" s="1"/>
  <c r="S1023" i="7" a="1"/>
  <c r="S1023" i="7" s="1"/>
  <c r="T1023" i="7" s="1"/>
  <c r="Q1021" i="7" a="1"/>
  <c r="Q1021" i="7" s="1"/>
  <c r="G1020" i="7"/>
  <c r="S1018" i="7" a="1"/>
  <c r="S1018" i="7" s="1"/>
  <c r="T1018" i="7" s="1"/>
  <c r="P1018" i="7" s="1"/>
  <c r="G1016" i="7"/>
  <c r="S1016" i="7" s="1" a="1"/>
  <c r="S1016" i="7" s="1"/>
  <c r="A1014" i="7"/>
  <c r="S1010" i="7" a="1"/>
  <c r="S1010" i="7" s="1"/>
  <c r="L1009" i="7"/>
  <c r="Q998" i="7" a="1"/>
  <c r="Q998" i="7" s="1"/>
  <c r="R998" i="7" s="1"/>
  <c r="U998" i="7" s="1"/>
  <c r="G996" i="7"/>
  <c r="S992" i="7" a="1"/>
  <c r="S992" i="7" s="1"/>
  <c r="T992" i="7" s="1"/>
  <c r="P992" i="7" s="1"/>
  <c r="A989" i="7"/>
  <c r="A988" i="7"/>
  <c r="S986" i="7" a="1"/>
  <c r="S986" i="7" s="1"/>
  <c r="S984" i="7" a="1"/>
  <c r="S984" i="7" s="1"/>
  <c r="G983" i="7"/>
  <c r="S983" i="7" s="1" a="1"/>
  <c r="S983" i="7" s="1"/>
  <c r="G982" i="7"/>
  <c r="S982" i="7" s="1" a="1"/>
  <c r="S982" i="7" s="1"/>
  <c r="Q976" i="7" a="1"/>
  <c r="Q976" i="7" s="1"/>
  <c r="A975" i="7"/>
  <c r="G966" i="7"/>
  <c r="S966" i="7" s="1" a="1"/>
  <c r="S966" i="7" s="1"/>
  <c r="S965" i="7" a="1"/>
  <c r="S965" i="7" s="1"/>
  <c r="Q962" i="7" a="1"/>
  <c r="Q962" i="7" s="1"/>
  <c r="A958" i="7"/>
  <c r="G956" i="7"/>
  <c r="A953" i="7"/>
  <c r="G951" i="7"/>
  <c r="S951" i="7" s="1" a="1"/>
  <c r="S951" i="7" s="1"/>
  <c r="A949" i="7"/>
  <c r="A945" i="7"/>
  <c r="Q945" i="7" a="1"/>
  <c r="Q945" i="7" s="1"/>
  <c r="G943" i="7"/>
  <c r="Q943" i="7" s="1" a="1"/>
  <c r="Q943" i="7" s="1"/>
  <c r="G929" i="7"/>
  <c r="S929" i="7" s="1" a="1"/>
  <c r="S929" i="7" s="1"/>
  <c r="Q921" i="7" a="1"/>
  <c r="Q921" i="7" s="1"/>
  <c r="S916" i="7" a="1"/>
  <c r="S916" i="7" s="1"/>
  <c r="A910" i="7"/>
  <c r="S907" i="7" a="1"/>
  <c r="S907" i="7" s="1"/>
  <c r="G896" i="7"/>
  <c r="Q896" i="7" s="1" a="1"/>
  <c r="Q896" i="7" s="1"/>
  <c r="A894" i="7"/>
  <c r="Q894" i="7" a="1"/>
  <c r="Q894" i="7" s="1"/>
  <c r="Q893" i="7" a="1"/>
  <c r="Q893" i="7" s="1"/>
  <c r="S891" i="7" a="1"/>
  <c r="S891" i="7" s="1"/>
  <c r="A890" i="7"/>
  <c r="G889" i="7"/>
  <c r="Q889" i="7" s="1" a="1"/>
  <c r="Q889" i="7" s="1"/>
  <c r="A878" i="7"/>
  <c r="S952" i="7" a="1"/>
  <c r="S952" i="7" s="1"/>
  <c r="S890" i="7" a="1"/>
  <c r="S890" i="7" s="1"/>
  <c r="S869" i="7" a="1"/>
  <c r="S869" i="7" s="1"/>
  <c r="S1026" i="7" a="1"/>
  <c r="S1026" i="7" s="1"/>
  <c r="S1058" i="7" a="1"/>
  <c r="S1058" i="7" s="1"/>
  <c r="T1058" i="7" s="1"/>
  <c r="P1058" i="7" s="1"/>
  <c r="O1058" i="7" s="1"/>
  <c r="L874" i="7"/>
  <c r="L871" i="7"/>
  <c r="L854" i="7"/>
  <c r="Q801" i="7" a="1"/>
  <c r="Q801" i="7" s="1"/>
  <c r="S1084" i="7" a="1"/>
  <c r="S1084" i="7" s="1"/>
  <c r="T1084" i="7" s="1"/>
  <c r="P1084" i="7" s="1"/>
  <c r="T1074" i="7"/>
  <c r="P1074" i="7" s="1"/>
  <c r="O1074" i="7" s="1"/>
  <c r="S1052" i="7" a="1"/>
  <c r="S1052" i="7" s="1"/>
  <c r="T1052" i="7" s="1"/>
  <c r="P1052" i="7" s="1"/>
  <c r="O1052" i="7" s="1"/>
  <c r="G1051" i="7"/>
  <c r="S1051" i="7" s="1" a="1"/>
  <c r="S1051" i="7" s="1"/>
  <c r="Q1035" i="7" a="1"/>
  <c r="Q1035" i="7" s="1"/>
  <c r="G1034" i="7"/>
  <c r="S1034" i="7" s="1" a="1"/>
  <c r="S1034" i="7" s="1"/>
  <c r="A1032" i="7"/>
  <c r="Q1028" i="7" a="1"/>
  <c r="Q1028" i="7" s="1"/>
  <c r="A1027" i="7"/>
  <c r="S1012" i="7" a="1"/>
  <c r="S1012" i="7" s="1"/>
  <c r="G1011" i="7"/>
  <c r="S1006" i="7" a="1"/>
  <c r="S1006" i="7" s="1"/>
  <c r="A998" i="7"/>
  <c r="Q979" i="7" a="1"/>
  <c r="Q979" i="7" s="1"/>
  <c r="Q973" i="7" a="1"/>
  <c r="Q973" i="7" s="1"/>
  <c r="S968" i="7" a="1"/>
  <c r="S968" i="7" s="1"/>
  <c r="S967" i="7" a="1"/>
  <c r="S967" i="7" s="1"/>
  <c r="Q964" i="7" a="1"/>
  <c r="Q964" i="7" s="1"/>
  <c r="Q952" i="7" a="1"/>
  <c r="Q952" i="7" s="1"/>
  <c r="Q933" i="7" a="1"/>
  <c r="Q933" i="7" s="1"/>
  <c r="S930" i="7" a="1"/>
  <c r="S930" i="7" s="1"/>
  <c r="S923" i="7" a="1"/>
  <c r="S923" i="7" s="1"/>
  <c r="L920" i="7"/>
  <c r="S919" i="7" a="1"/>
  <c r="S919" i="7" s="1"/>
  <c r="S917" i="7" a="1"/>
  <c r="S917" i="7" s="1"/>
  <c r="S912" i="7" a="1"/>
  <c r="S912" i="7" s="1"/>
  <c r="Q907" i="7" a="1"/>
  <c r="Q907" i="7" s="1"/>
  <c r="A907" i="7"/>
  <c r="S902" i="7" a="1"/>
  <c r="S902" i="7" s="1"/>
  <c r="Q886" i="7" a="1"/>
  <c r="Q886" i="7" s="1"/>
  <c r="A886" i="7"/>
  <c r="S880" i="7" a="1"/>
  <c r="S880" i="7" s="1"/>
  <c r="G874" i="7"/>
  <c r="S874" i="7" s="1" a="1"/>
  <c r="S874" i="7" s="1"/>
  <c r="Q872" i="7" a="1"/>
  <c r="Q872" i="7" s="1"/>
  <c r="R872" i="7" s="1"/>
  <c r="S861" i="7" a="1"/>
  <c r="S861" i="7" s="1"/>
  <c r="Q963" i="7" a="1"/>
  <c r="Q963" i="7" s="1"/>
  <c r="L960" i="7"/>
  <c r="S940" i="7" a="1"/>
  <c r="S940" i="7" s="1"/>
  <c r="L924" i="7"/>
  <c r="Q923" i="7" a="1"/>
  <c r="Q923" i="7" s="1"/>
  <c r="S915" i="7" a="1"/>
  <c r="S915" i="7" s="1"/>
  <c r="S888" i="7" a="1"/>
  <c r="S888" i="7" s="1"/>
  <c r="Q881" i="7" a="1"/>
  <c r="Q881" i="7" s="1"/>
  <c r="S866" i="7" a="1"/>
  <c r="S866" i="7" s="1"/>
  <c r="S864" i="7" a="1"/>
  <c r="S864" i="7" s="1"/>
  <c r="L864" i="7"/>
  <c r="S851" i="7" a="1"/>
  <c r="S851" i="7" s="1"/>
  <c r="Q845" i="7" a="1"/>
  <c r="Q845" i="7" s="1"/>
  <c r="A845" i="7"/>
  <c r="S837" i="7" a="1"/>
  <c r="S837" i="7" s="1"/>
  <c r="Q835" i="7" a="1"/>
  <c r="Q835" i="7" s="1"/>
  <c r="S832" i="7" a="1"/>
  <c r="S832" i="7" s="1"/>
  <c r="S820" i="7" a="1"/>
  <c r="S820" i="7" s="1"/>
  <c r="S812" i="7" a="1"/>
  <c r="S812" i="7" s="1"/>
  <c r="S810" i="7" a="1"/>
  <c r="S810" i="7" s="1"/>
  <c r="L809" i="7"/>
  <c r="A798" i="7"/>
  <c r="Q796" i="7" a="1"/>
  <c r="Q796" i="7" s="1"/>
  <c r="S794" i="7" a="1"/>
  <c r="S794" i="7" s="1"/>
  <c r="S788" i="7" a="1"/>
  <c r="S788" i="7" s="1"/>
  <c r="Q785" i="7" a="1"/>
  <c r="Q785" i="7" s="1"/>
  <c r="A785" i="7"/>
  <c r="S765" i="7" a="1"/>
  <c r="S765" i="7" s="1"/>
  <c r="S730" i="7" a="1"/>
  <c r="S730" i="7" s="1"/>
  <c r="S908" i="7" a="1"/>
  <c r="S908" i="7" s="1"/>
  <c r="L892" i="7"/>
  <c r="Q891" i="7" a="1"/>
  <c r="Q891" i="7" s="1"/>
  <c r="L884" i="7"/>
  <c r="S852" i="7" a="1"/>
  <c r="S852" i="7" s="1"/>
  <c r="A851" i="7"/>
  <c r="S847" i="7" a="1"/>
  <c r="S847" i="7" s="1"/>
  <c r="S842" i="7" a="1"/>
  <c r="S842" i="7" s="1"/>
  <c r="A840" i="7"/>
  <c r="Q840" i="7" a="1"/>
  <c r="Q840" i="7" s="1"/>
  <c r="Q834" i="7" a="1"/>
  <c r="Q834" i="7" s="1"/>
  <c r="A834" i="7"/>
  <c r="Q832" i="7" a="1"/>
  <c r="Q832" i="7" s="1"/>
  <c r="Q829" i="7" a="1"/>
  <c r="Q829" i="7" s="1"/>
  <c r="Q820" i="7" a="1"/>
  <c r="Q820" i="7" s="1"/>
  <c r="A820" i="7"/>
  <c r="A812" i="7"/>
  <c r="S808" i="7" a="1"/>
  <c r="S808" i="7" s="1"/>
  <c r="S802" i="7" a="1"/>
  <c r="S802" i="7" s="1"/>
  <c r="A794" i="7"/>
  <c r="S781" i="7" a="1"/>
  <c r="S781" i="7" s="1"/>
  <c r="Q773" i="7" a="1"/>
  <c r="Q773" i="7" s="1"/>
  <c r="L761" i="7"/>
  <c r="Q759" i="7" a="1"/>
  <c r="Q759" i="7" s="1"/>
  <c r="A759" i="7"/>
  <c r="S853" i="7" a="1"/>
  <c r="S853" i="7" s="1"/>
  <c r="Q852" i="7" a="1"/>
  <c r="Q852" i="7" s="1"/>
  <c r="S848" i="7" a="1"/>
  <c r="S848" i="7" s="1"/>
  <c r="Q847" i="7" a="1"/>
  <c r="Q847" i="7" s="1"/>
  <c r="A847" i="7"/>
  <c r="A842" i="7"/>
  <c r="S838" i="7" a="1"/>
  <c r="S838" i="7" s="1"/>
  <c r="Q836" i="7" a="1"/>
  <c r="Q836" i="7" s="1"/>
  <c r="Q826" i="7" a="1"/>
  <c r="Q826" i="7" s="1"/>
  <c r="A826" i="7"/>
  <c r="A808" i="7"/>
  <c r="A804" i="7"/>
  <c r="Q804" i="7" a="1"/>
  <c r="Q804" i="7" s="1"/>
  <c r="A802" i="7"/>
  <c r="L791" i="7"/>
  <c r="L788" i="7"/>
  <c r="Q781" i="7" a="1"/>
  <c r="Q781" i="7" s="1"/>
  <c r="A781" i="7"/>
  <c r="Q777" i="7" a="1"/>
  <c r="Q777" i="7" s="1"/>
  <c r="S772" i="7" a="1"/>
  <c r="S772" i="7" s="1"/>
  <c r="A758" i="7"/>
  <c r="S906" i="7" a="1"/>
  <c r="S906" i="7" s="1"/>
  <c r="S938" i="7" a="1"/>
  <c r="S938" i="7" s="1"/>
  <c r="S970" i="7" a="1"/>
  <c r="S970" i="7" s="1"/>
  <c r="S1002" i="7" a="1"/>
  <c r="S1002" i="7" s="1"/>
  <c r="S801" i="7" a="1"/>
  <c r="S801" i="7" s="1"/>
  <c r="S806" i="7" a="1"/>
  <c r="S806" i="7" s="1"/>
  <c r="S816" i="7" a="1"/>
  <c r="S816" i="7" s="1"/>
  <c r="S758" i="7" a="1"/>
  <c r="S758" i="7" s="1"/>
  <c r="S821" i="7" a="1"/>
  <c r="S821" i="7" s="1"/>
  <c r="S825" i="7" a="1"/>
  <c r="S825" i="7" s="1"/>
  <c r="S768" i="7" a="1"/>
  <c r="S768" i="7" s="1"/>
  <c r="S773" i="7" a="1"/>
  <c r="S773" i="7" s="1"/>
  <c r="S740" i="7" a="1"/>
  <c r="S740" i="7" s="1"/>
  <c r="S751" i="7" a="1"/>
  <c r="S751" i="7" s="1"/>
  <c r="S760" i="7" a="1"/>
  <c r="S760" i="7" s="1"/>
  <c r="S778" i="7" a="1"/>
  <c r="S778" i="7" s="1"/>
  <c r="S783" i="7" a="1"/>
  <c r="S783" i="7" s="1"/>
  <c r="S791" i="7" a="1"/>
  <c r="S791" i="7" s="1"/>
  <c r="S792" i="7" a="1"/>
  <c r="S792" i="7" s="1"/>
  <c r="S796" i="7" a="1"/>
  <c r="S796" i="7" s="1"/>
  <c r="S797" i="7" a="1"/>
  <c r="S797" i="7" s="1"/>
  <c r="S823" i="7" a="1"/>
  <c r="S823" i="7" s="1"/>
  <c r="S761" i="7" a="1"/>
  <c r="S761" i="7" s="1"/>
  <c r="Q861" i="7" a="1"/>
  <c r="Q861" i="7" s="1"/>
  <c r="A859" i="7"/>
  <c r="S859" i="7" a="1"/>
  <c r="S859" i="7" s="1"/>
  <c r="Q858" i="7" a="1"/>
  <c r="Q858" i="7" s="1"/>
  <c r="S856" i="7" a="1"/>
  <c r="S856" i="7" s="1"/>
  <c r="Q854" i="7" a="1"/>
  <c r="Q854" i="7" s="1"/>
  <c r="A852" i="7"/>
  <c r="S849" i="7" a="1"/>
  <c r="S849" i="7" s="1"/>
  <c r="S844" i="7" a="1"/>
  <c r="S844" i="7" s="1"/>
  <c r="S843" i="7" a="1"/>
  <c r="S843" i="7" s="1"/>
  <c r="L841" i="7"/>
  <c r="L828" i="7"/>
  <c r="L823" i="7"/>
  <c r="A816" i="7"/>
  <c r="Q816" i="7" a="1"/>
  <c r="Q816" i="7" s="1"/>
  <c r="S790" i="7" a="1"/>
  <c r="S790" i="7" s="1"/>
  <c r="S780" i="7" a="1"/>
  <c r="S780" i="7" s="1"/>
  <c r="S776" i="7" a="1"/>
  <c r="S776" i="7" s="1"/>
  <c r="A772" i="7"/>
  <c r="Q772" i="7" a="1"/>
  <c r="Q772" i="7" s="1"/>
  <c r="Q757" i="7" a="1"/>
  <c r="Q757" i="7" s="1"/>
  <c r="Q830" i="7" a="1"/>
  <c r="Q830" i="7" s="1"/>
  <c r="Q843" i="7" a="1"/>
  <c r="Q843" i="7" s="1"/>
  <c r="Q863" i="7" a="1"/>
  <c r="Q863" i="7" s="1"/>
  <c r="Q822" i="7" a="1"/>
  <c r="Q822" i="7" s="1"/>
  <c r="Q831" i="7" a="1"/>
  <c r="Q831" i="7" s="1"/>
  <c r="Q791" i="7" a="1"/>
  <c r="Q791" i="7" s="1"/>
  <c r="Q800" i="7" a="1"/>
  <c r="Q800" i="7" s="1"/>
  <c r="Q805" i="7" a="1"/>
  <c r="Q805" i="7" s="1"/>
  <c r="Q809" i="7" a="1"/>
  <c r="Q809" i="7" s="1"/>
  <c r="Q814" i="7" a="1"/>
  <c r="Q814" i="7" s="1"/>
  <c r="A757" i="7"/>
  <c r="Q761" i="7" a="1"/>
  <c r="Q761" i="7" s="1"/>
  <c r="Q750" i="7" a="1"/>
  <c r="Q750" i="7" s="1"/>
  <c r="Q765" i="7" a="1"/>
  <c r="Q765" i="7" s="1"/>
  <c r="Q784" i="7" a="1"/>
  <c r="Q784" i="7" s="1"/>
  <c r="Q793" i="7" a="1"/>
  <c r="Q793" i="7" s="1"/>
  <c r="Q798" i="7" a="1"/>
  <c r="Q798" i="7" s="1"/>
  <c r="Q838" i="7" a="1"/>
  <c r="Q838" i="7" s="1"/>
  <c r="Q855" i="7" a="1"/>
  <c r="Q855" i="7" s="1"/>
  <c r="S756" i="7" a="1"/>
  <c r="S756" i="7" s="1"/>
  <c r="S741" i="7" a="1"/>
  <c r="S741" i="7" s="1"/>
  <c r="S727" i="7" a="1"/>
  <c r="S727" i="7" s="1"/>
  <c r="Q720" i="7" a="1"/>
  <c r="Q720" i="7" s="1"/>
  <c r="Q875" i="7" a="1"/>
  <c r="Q875" i="7" s="1"/>
  <c r="Q869" i="7" a="1"/>
  <c r="Q869" i="7" s="1"/>
  <c r="Q868" i="7" a="1"/>
  <c r="Q868" i="7" s="1"/>
  <c r="Q862" i="7" a="1"/>
  <c r="Q862" i="7" s="1"/>
  <c r="S860" i="7" a="1"/>
  <c r="S860" i="7" s="1"/>
  <c r="A858" i="7"/>
  <c r="S855" i="7" a="1"/>
  <c r="S855" i="7" s="1"/>
  <c r="S839" i="7" a="1"/>
  <c r="S839" i="7" s="1"/>
  <c r="S829" i="7" a="1"/>
  <c r="S829" i="7" s="1"/>
  <c r="S818" i="7" a="1"/>
  <c r="S818" i="7" s="1"/>
  <c r="S817" i="7" a="1"/>
  <c r="S817" i="7" s="1"/>
  <c r="S811" i="7" a="1"/>
  <c r="S811" i="7" s="1"/>
  <c r="A811" i="7"/>
  <c r="S807" i="7" a="1"/>
  <c r="S807" i="7" s="1"/>
  <c r="L806" i="7"/>
  <c r="S805" i="7" a="1"/>
  <c r="S805" i="7" s="1"/>
  <c r="L804" i="7"/>
  <c r="Q797" i="7" a="1"/>
  <c r="Q797" i="7" s="1"/>
  <c r="Q780" i="7" a="1"/>
  <c r="Q780" i="7" s="1"/>
  <c r="A780" i="7"/>
  <c r="Q776" i="7" a="1"/>
  <c r="Q776" i="7" s="1"/>
  <c r="S775" i="7" a="1"/>
  <c r="S775" i="7" s="1"/>
  <c r="Q767" i="7" a="1"/>
  <c r="Q767" i="7" s="1"/>
  <c r="S712" i="7" a="1"/>
  <c r="S712" i="7" s="1"/>
  <c r="S886" i="7" a="1"/>
  <c r="S886" i="7" s="1"/>
  <c r="S884" i="7" a="1"/>
  <c r="S884" i="7" s="1"/>
  <c r="Q880" i="7" a="1"/>
  <c r="Q880" i="7" s="1"/>
  <c r="L876" i="7"/>
  <c r="S872" i="7" a="1"/>
  <c r="S872" i="7" s="1"/>
  <c r="T872" i="7" s="1"/>
  <c r="S868" i="7" a="1"/>
  <c r="S868" i="7" s="1"/>
  <c r="S867" i="7" a="1"/>
  <c r="S867" i="7" s="1"/>
  <c r="Q860" i="7" a="1"/>
  <c r="Q860" i="7" s="1"/>
  <c r="A860" i="7"/>
  <c r="L857" i="7"/>
  <c r="Q853" i="7" a="1"/>
  <c r="Q853" i="7" s="1"/>
  <c r="A853" i="7"/>
  <c r="Q849" i="7" a="1"/>
  <c r="Q849" i="7" s="1"/>
  <c r="A848" i="7"/>
  <c r="Q848" i="7" a="1"/>
  <c r="Q848" i="7" s="1"/>
  <c r="Q846" i="7" a="1"/>
  <c r="Q846" i="7" s="1"/>
  <c r="S845" i="7" a="1"/>
  <c r="S845" i="7" s="1"/>
  <c r="S830" i="7" a="1"/>
  <c r="S830" i="7" s="1"/>
  <c r="S824" i="7" a="1"/>
  <c r="S824" i="7" s="1"/>
  <c r="S822" i="7" a="1"/>
  <c r="S822" i="7" s="1"/>
  <c r="Q821" i="7" a="1"/>
  <c r="Q821" i="7" s="1"/>
  <c r="A821" i="7"/>
  <c r="S815" i="7" a="1"/>
  <c r="S815" i="7" s="1"/>
  <c r="S813" i="7" a="1"/>
  <c r="S813" i="7" s="1"/>
  <c r="Q807" i="7" a="1"/>
  <c r="Q807" i="7" s="1"/>
  <c r="A807" i="7"/>
  <c r="Q799" i="7" a="1"/>
  <c r="Q799" i="7" s="1"/>
  <c r="A799" i="7"/>
  <c r="Q792" i="7" a="1"/>
  <c r="Q792" i="7" s="1"/>
  <c r="L787" i="7"/>
  <c r="A775" i="7"/>
  <c r="Q771" i="7" a="1"/>
  <c r="Q771" i="7" s="1"/>
  <c r="A771" i="7"/>
  <c r="S762" i="7" a="1"/>
  <c r="S762" i="7" s="1"/>
  <c r="S746" i="7" a="1"/>
  <c r="S746" i="7" s="1"/>
  <c r="S753" i="7" a="1"/>
  <c r="S753" i="7" s="1"/>
  <c r="A965" i="7"/>
  <c r="L958" i="7"/>
  <c r="S932" i="7" a="1"/>
  <c r="S932" i="7" s="1"/>
  <c r="A929" i="7"/>
  <c r="Q927" i="7" a="1"/>
  <c r="Q927" i="7" s="1"/>
  <c r="S925" i="7" a="1"/>
  <c r="S925" i="7" s="1"/>
  <c r="Q924" i="7" a="1"/>
  <c r="Q924" i="7" s="1"/>
  <c r="Q915" i="7" a="1"/>
  <c r="Q915" i="7" s="1"/>
  <c r="S911" i="7" a="1"/>
  <c r="S911" i="7" s="1"/>
  <c r="Q908" i="7" a="1"/>
  <c r="Q908" i="7" s="1"/>
  <c r="Q905" i="7" a="1"/>
  <c r="Q905" i="7" s="1"/>
  <c r="S892" i="7" a="1"/>
  <c r="S892" i="7" s="1"/>
  <c r="A889" i="7"/>
  <c r="S881" i="7" a="1"/>
  <c r="S881" i="7" s="1"/>
  <c r="A875" i="7"/>
  <c r="A872" i="7"/>
  <c r="S870" i="7" a="1"/>
  <c r="S870" i="7" s="1"/>
  <c r="Q867" i="7" a="1"/>
  <c r="Q867" i="7" s="1"/>
  <c r="A867" i="7"/>
  <c r="S865" i="7" a="1"/>
  <c r="S865" i="7" s="1"/>
  <c r="Q856" i="7" a="1"/>
  <c r="Q856" i="7" s="1"/>
  <c r="Q844" i="7" a="1"/>
  <c r="Q844" i="7" s="1"/>
  <c r="A844" i="7"/>
  <c r="L843" i="7"/>
  <c r="Q841" i="7" a="1"/>
  <c r="Q841" i="7" s="1"/>
  <c r="S840" i="7" a="1"/>
  <c r="S840" i="7" s="1"/>
  <c r="S831" i="7" a="1"/>
  <c r="S831" i="7" s="1"/>
  <c r="Q828" i="7" a="1"/>
  <c r="Q828" i="7" s="1"/>
  <c r="Q817" i="7" a="1"/>
  <c r="Q817" i="7" s="1"/>
  <c r="A817" i="7"/>
  <c r="Q813" i="7" a="1"/>
  <c r="Q813" i="7" s="1"/>
  <c r="A813" i="7"/>
  <c r="Q806" i="7" a="1"/>
  <c r="Q806" i="7" s="1"/>
  <c r="Q803" i="7" a="1"/>
  <c r="Q803" i="7" s="1"/>
  <c r="A803" i="7"/>
  <c r="Q774" i="7" a="1"/>
  <c r="Q774" i="7" s="1"/>
  <c r="S770" i="7" a="1"/>
  <c r="S770" i="7" s="1"/>
  <c r="Q1011" i="7" a="1"/>
  <c r="Q1011" i="7" s="1"/>
  <c r="A1009" i="7"/>
  <c r="Q995" i="7" a="1"/>
  <c r="Q995" i="7" s="1"/>
  <c r="L992" i="7"/>
  <c r="S972" i="7" a="1"/>
  <c r="S972" i="7" s="1"/>
  <c r="A969" i="7"/>
  <c r="L956" i="7"/>
  <c r="Q955" i="7" a="1"/>
  <c r="Q955" i="7" s="1"/>
  <c r="L948" i="7"/>
  <c r="S947" i="7" a="1"/>
  <c r="S947" i="7" s="1"/>
  <c r="Q935" i="7" a="1"/>
  <c r="Q935" i="7" s="1"/>
  <c r="A933" i="7"/>
  <c r="L926" i="7"/>
  <c r="A924" i="7"/>
  <c r="S920" i="7" a="1"/>
  <c r="S920" i="7" s="1"/>
  <c r="S900" i="7" a="1"/>
  <c r="S900" i="7" s="1"/>
  <c r="A897" i="7"/>
  <c r="Q895" i="7" a="1"/>
  <c r="Q895" i="7" s="1"/>
  <c r="S893" i="7" a="1"/>
  <c r="S893" i="7" s="1"/>
  <c r="Q892" i="7" a="1"/>
  <c r="Q892" i="7" s="1"/>
  <c r="Q883" i="7" a="1"/>
  <c r="Q883" i="7" s="1"/>
  <c r="A880" i="7"/>
  <c r="S879" i="7" a="1"/>
  <c r="S879" i="7" s="1"/>
  <c r="Q876" i="7" a="1"/>
  <c r="Q876" i="7" s="1"/>
  <c r="A873" i="7"/>
  <c r="Q873" i="7" a="1"/>
  <c r="Q873" i="7" s="1"/>
  <c r="A869" i="7"/>
  <c r="A865" i="7"/>
  <c r="S862" i="7" a="1"/>
  <c r="S862" i="7" s="1"/>
  <c r="L860" i="7"/>
  <c r="S858" i="7" a="1"/>
  <c r="S858" i="7" s="1"/>
  <c r="Q857" i="7" a="1"/>
  <c r="Q857" i="7" s="1"/>
  <c r="Q839" i="7" a="1"/>
  <c r="Q839" i="7" s="1"/>
  <c r="S836" i="7" a="1"/>
  <c r="S836" i="7" s="1"/>
  <c r="A833" i="7"/>
  <c r="Q833" i="7" a="1"/>
  <c r="Q833" i="7" s="1"/>
  <c r="S826" i="7" a="1"/>
  <c r="S826" i="7" s="1"/>
  <c r="A825" i="7"/>
  <c r="Q825" i="7" a="1"/>
  <c r="Q825" i="7" s="1"/>
  <c r="Q823" i="7" a="1"/>
  <c r="Q823" i="7" s="1"/>
  <c r="L819" i="7"/>
  <c r="L815" i="7"/>
  <c r="S800" i="7" a="1"/>
  <c r="S800" i="7" s="1"/>
  <c r="L799" i="7"/>
  <c r="L795" i="7"/>
  <c r="L786" i="7"/>
  <c r="Q769" i="7" a="1"/>
  <c r="Q769" i="7" s="1"/>
  <c r="S803" i="7" a="1"/>
  <c r="S803" i="7" s="1"/>
  <c r="Q795" i="7" a="1"/>
  <c r="Q795" i="7" s="1"/>
  <c r="Q789" i="7" a="1"/>
  <c r="Q789" i="7" s="1"/>
  <c r="Q786" i="7" a="1"/>
  <c r="Q786" i="7" s="1"/>
  <c r="S782" i="7" a="1"/>
  <c r="S782" i="7" s="1"/>
  <c r="Q779" i="7" a="1"/>
  <c r="Q779" i="7" s="1"/>
  <c r="Q775" i="7" a="1"/>
  <c r="Q775" i="7" s="1"/>
  <c r="S767" i="7" a="1"/>
  <c r="S767" i="7" s="1"/>
  <c r="S755" i="7" a="1"/>
  <c r="S755" i="7" s="1"/>
  <c r="Q748" i="7" a="1"/>
  <c r="Q748" i="7" s="1"/>
  <c r="S736" i="7" a="1"/>
  <c r="S736" i="7" s="1"/>
  <c r="Q722" i="7" a="1"/>
  <c r="Q722" i="7" s="1"/>
  <c r="A722" i="7"/>
  <c r="Q705" i="7" a="1"/>
  <c r="Q705" i="7" s="1"/>
  <c r="A705" i="7"/>
  <c r="S771" i="7" a="1"/>
  <c r="S771" i="7" s="1"/>
  <c r="Q756" i="7" a="1"/>
  <c r="Q756" i="7" s="1"/>
  <c r="Q755" i="7" a="1"/>
  <c r="Q755" i="7" s="1"/>
  <c r="Q749" i="7" a="1"/>
  <c r="Q749" i="7" s="1"/>
  <c r="L740" i="7"/>
  <c r="Q738" i="7" a="1"/>
  <c r="Q738" i="7" s="1"/>
  <c r="L737" i="7"/>
  <c r="Q729" i="7" a="1"/>
  <c r="Q729" i="7" s="1"/>
  <c r="Q724" i="7" a="1"/>
  <c r="Q724" i="7" s="1"/>
  <c r="Q721" i="7" a="1"/>
  <c r="Q721" i="7" s="1"/>
  <c r="Q718" i="7" a="1"/>
  <c r="Q718" i="7" s="1"/>
  <c r="Q702" i="7" a="1"/>
  <c r="Q702" i="7" s="1"/>
  <c r="L695" i="7"/>
  <c r="Q665" i="7" a="1"/>
  <c r="Q665" i="7" s="1"/>
  <c r="Q746" i="7" a="1"/>
  <c r="Q746" i="7" s="1"/>
  <c r="S735" i="7" a="1"/>
  <c r="S735" i="7" s="1"/>
  <c r="S733" i="7" a="1"/>
  <c r="S733" i="7" s="1"/>
  <c r="Q731" i="7" a="1"/>
  <c r="Q731" i="7" s="1"/>
  <c r="Q727" i="7" a="1"/>
  <c r="Q727" i="7" s="1"/>
  <c r="S720" i="7" a="1"/>
  <c r="S720" i="7" s="1"/>
  <c r="L713" i="7"/>
  <c r="S711" i="7" a="1"/>
  <c r="S711" i="7" s="1"/>
  <c r="S709" i="7" a="1"/>
  <c r="S709" i="7" s="1"/>
  <c r="S699" i="7" a="1"/>
  <c r="S699" i="7" s="1"/>
  <c r="S692" i="7" a="1"/>
  <c r="S692" i="7" s="1"/>
  <c r="Q687" i="7" a="1"/>
  <c r="Q687" i="7" s="1"/>
  <c r="A687" i="7"/>
  <c r="Q733" i="7" a="1"/>
  <c r="Q733" i="7" s="1"/>
  <c r="Q734" i="7" a="1"/>
  <c r="Q734" i="7" s="1"/>
  <c r="Q742" i="7" a="1"/>
  <c r="Q742" i="7" s="1"/>
  <c r="Q707" i="7" a="1"/>
  <c r="Q707" i="7" s="1"/>
  <c r="Q737" i="7" a="1"/>
  <c r="Q737" i="7" s="1"/>
  <c r="Q713" i="7" a="1"/>
  <c r="Q713" i="7" s="1"/>
  <c r="Q681" i="7" a="1"/>
  <c r="Q681" i="7" s="1"/>
  <c r="Q739" i="7" a="1"/>
  <c r="Q739" i="7" s="1"/>
  <c r="Q686" i="7" a="1"/>
  <c r="Q686" i="7" s="1"/>
  <c r="Q700" i="7" a="1"/>
  <c r="Q700" i="7" s="1"/>
  <c r="S688" i="7" a="1"/>
  <c r="S688" i="7" s="1"/>
  <c r="S687" i="7" a="1"/>
  <c r="S687" i="7" s="1"/>
  <c r="S779" i="7" a="1"/>
  <c r="S779" i="7" s="1"/>
  <c r="L777" i="7"/>
  <c r="A776" i="7"/>
  <c r="Q764" i="7" a="1"/>
  <c r="Q764" i="7" s="1"/>
  <c r="S763" i="7" a="1"/>
  <c r="S763" i="7" s="1"/>
  <c r="Q753" i="7" a="1"/>
  <c r="Q753" i="7" s="1"/>
  <c r="S752" i="7" a="1"/>
  <c r="S752" i="7" s="1"/>
  <c r="S743" i="7" a="1"/>
  <c r="S743" i="7" s="1"/>
  <c r="S739" i="7" a="1"/>
  <c r="S739" i="7" s="1"/>
  <c r="Q735" i="7" a="1"/>
  <c r="Q735" i="7" s="1"/>
  <c r="A735" i="7"/>
  <c r="S723" i="7" a="1"/>
  <c r="S723" i="7" s="1"/>
  <c r="Q719" i="7" a="1"/>
  <c r="Q719" i="7" s="1"/>
  <c r="S718" i="7" a="1"/>
  <c r="S718" i="7" s="1"/>
  <c r="L712" i="7"/>
  <c r="Q709" i="7" a="1"/>
  <c r="Q709" i="7" s="1"/>
  <c r="A704" i="7"/>
  <c r="Q704" i="7" a="1"/>
  <c r="Q704" i="7" s="1"/>
  <c r="A699" i="7"/>
  <c r="L794" i="7"/>
  <c r="L772" i="7"/>
  <c r="L771" i="7"/>
  <c r="Q770" i="7" a="1"/>
  <c r="Q770" i="7" s="1"/>
  <c r="S766" i="7" a="1"/>
  <c r="S766" i="7" s="1"/>
  <c r="A765" i="7"/>
  <c r="A764" i="7"/>
  <c r="Q763" i="7" a="1"/>
  <c r="Q763" i="7" s="1"/>
  <c r="A746" i="7"/>
  <c r="S744" i="7" a="1"/>
  <c r="S744" i="7" s="1"/>
  <c r="S742" i="7" a="1"/>
  <c r="S742" i="7" s="1"/>
  <c r="S734" i="7" a="1"/>
  <c r="S734" i="7" s="1"/>
  <c r="A733" i="7"/>
  <c r="S728" i="7" a="1"/>
  <c r="S728" i="7" s="1"/>
  <c r="Q703" i="7" a="1"/>
  <c r="Q703" i="7" s="1"/>
  <c r="S777" i="7" a="1"/>
  <c r="S777" i="7" s="1"/>
  <c r="S809" i="7" a="1"/>
  <c r="S809" i="7" s="1"/>
  <c r="S841" i="7" a="1"/>
  <c r="S841" i="7" s="1"/>
  <c r="S721" i="7" a="1"/>
  <c r="S721" i="7" s="1"/>
  <c r="S732" i="7" a="1"/>
  <c r="S732" i="7" s="1"/>
  <c r="S754" i="7" a="1"/>
  <c r="S754" i="7" s="1"/>
  <c r="S719" i="7" a="1"/>
  <c r="S719" i="7" s="1"/>
  <c r="S696" i="7" a="1"/>
  <c r="S696" i="7" s="1"/>
  <c r="S698" i="7" a="1"/>
  <c r="S698" i="7" s="1"/>
  <c r="S704" i="7" a="1"/>
  <c r="S704" i="7" s="1"/>
  <c r="S706" i="7" a="1"/>
  <c r="S706" i="7" s="1"/>
  <c r="S693" i="7" a="1"/>
  <c r="S693" i="7" s="1"/>
  <c r="S726" i="7" a="1"/>
  <c r="S726" i="7" s="1"/>
  <c r="S738" i="7" a="1"/>
  <c r="S738" i="7" s="1"/>
  <c r="S690" i="7" a="1"/>
  <c r="S690" i="7" s="1"/>
  <c r="S653" i="7" a="1"/>
  <c r="S653" i="7" s="1"/>
  <c r="S672" i="7" a="1"/>
  <c r="S672" i="7" s="1"/>
  <c r="S684" i="7" a="1"/>
  <c r="S684" i="7" s="1"/>
  <c r="S697" i="7" a="1"/>
  <c r="S697" i="7" s="1"/>
  <c r="A693" i="7"/>
  <c r="Q693" i="7" a="1"/>
  <c r="Q693" i="7" s="1"/>
  <c r="A829" i="7"/>
  <c r="S819" i="7" a="1"/>
  <c r="S819" i="7" s="1"/>
  <c r="Q815" i="7" a="1"/>
  <c r="Q815" i="7" s="1"/>
  <c r="L811" i="7"/>
  <c r="Q810" i="7" a="1"/>
  <c r="Q810" i="7" s="1"/>
  <c r="Q788" i="7" a="1"/>
  <c r="Q788" i="7" s="1"/>
  <c r="S785" i="7" a="1"/>
  <c r="S785" i="7" s="1"/>
  <c r="Q782" i="7" a="1"/>
  <c r="Q782" i="7" s="1"/>
  <c r="A779" i="7"/>
  <c r="A770" i="7"/>
  <c r="Q768" i="7" a="1"/>
  <c r="Q768" i="7" s="1"/>
  <c r="A763" i="7"/>
  <c r="A760" i="7"/>
  <c r="Q760" i="7" a="1"/>
  <c r="Q760" i="7" s="1"/>
  <c r="S757" i="7" a="1"/>
  <c r="S757" i="7" s="1"/>
  <c r="Q752" i="7" a="1"/>
  <c r="Q752" i="7" s="1"/>
  <c r="Q751" i="7" a="1"/>
  <c r="Q751" i="7" s="1"/>
  <c r="S750" i="7" a="1"/>
  <c r="S750" i="7" s="1"/>
  <c r="A750" i="7"/>
  <c r="L745" i="7"/>
  <c r="Q743" i="7" a="1"/>
  <c r="Q743" i="7" s="1"/>
  <c r="Q740" i="7" a="1"/>
  <c r="Q740" i="7" s="1"/>
  <c r="Q728" i="7" a="1"/>
  <c r="Q728" i="7" s="1"/>
  <c r="S717" i="7" a="1"/>
  <c r="S717" i="7" s="1"/>
  <c r="Q715" i="7" a="1"/>
  <c r="Q715" i="7" s="1"/>
  <c r="S713" i="7" a="1"/>
  <c r="S713" i="7" s="1"/>
  <c r="S701" i="7" a="1"/>
  <c r="S701" i="7" s="1"/>
  <c r="S876" i="7" a="1"/>
  <c r="S876" i="7" s="1"/>
  <c r="Q859" i="7" a="1"/>
  <c r="Q859" i="7" s="1"/>
  <c r="A857" i="7"/>
  <c r="Q850" i="7" a="1"/>
  <c r="Q850" i="7" s="1"/>
  <c r="S846" i="7" a="1"/>
  <c r="S846" i="7" s="1"/>
  <c r="S827" i="7" a="1"/>
  <c r="S827" i="7" s="1"/>
  <c r="A824" i="7"/>
  <c r="A797" i="7"/>
  <c r="S793" i="7" a="1"/>
  <c r="S793" i="7" s="1"/>
  <c r="Q790" i="7" a="1"/>
  <c r="Q790" i="7" s="1"/>
  <c r="S789" i="7" a="1"/>
  <c r="S789" i="7" s="1"/>
  <c r="A788" i="7"/>
  <c r="S787" i="7" a="1"/>
  <c r="S787" i="7" s="1"/>
  <c r="Q783" i="7" a="1"/>
  <c r="Q783" i="7" s="1"/>
  <c r="Q778" i="7" a="1"/>
  <c r="Q778" i="7" s="1"/>
  <c r="S764" i="7" a="1"/>
  <c r="S764" i="7" s="1"/>
  <c r="L763" i="7"/>
  <c r="S759" i="7" a="1"/>
  <c r="S759" i="7" s="1"/>
  <c r="L758" i="7"/>
  <c r="S748" i="7" a="1"/>
  <c r="S748" i="7" s="1"/>
  <c r="Q744" i="7" a="1"/>
  <c r="Q744" i="7" s="1"/>
  <c r="Q741" i="7" a="1"/>
  <c r="Q741" i="7" s="1"/>
  <c r="Q732" i="7" a="1"/>
  <c r="Q732" i="7" s="1"/>
  <c r="L729" i="7"/>
  <c r="S725" i="7" a="1"/>
  <c r="S725" i="7" s="1"/>
  <c r="S708" i="7" a="1"/>
  <c r="S708" i="7" s="1"/>
  <c r="Q701" i="7" a="1"/>
  <c r="Q701" i="7" s="1"/>
  <c r="Q697" i="7" a="1"/>
  <c r="Q697" i="7" s="1"/>
  <c r="A697" i="7"/>
  <c r="S695" i="7" a="1"/>
  <c r="S695" i="7" s="1"/>
  <c r="Q691" i="7" a="1"/>
  <c r="Q691" i="7" s="1"/>
  <c r="A691" i="7"/>
  <c r="S835" i="7" a="1"/>
  <c r="S835" i="7" s="1"/>
  <c r="A832" i="7"/>
  <c r="Q827" i="7" a="1"/>
  <c r="Q827" i="7" s="1"/>
  <c r="Q818" i="7" a="1"/>
  <c r="Q818" i="7" s="1"/>
  <c r="A815" i="7"/>
  <c r="S814" i="7" a="1"/>
  <c r="S814" i="7" s="1"/>
  <c r="Q811" i="7" a="1"/>
  <c r="Q811" i="7" s="1"/>
  <c r="A810" i="7"/>
  <c r="S795" i="7" a="1"/>
  <c r="S795" i="7" s="1"/>
  <c r="A792" i="7"/>
  <c r="S784" i="7" a="1"/>
  <c r="S784" i="7" s="1"/>
  <c r="S774" i="7" a="1"/>
  <c r="S774" i="7" s="1"/>
  <c r="S769" i="7" a="1"/>
  <c r="S769" i="7" s="1"/>
  <c r="Q766" i="7" a="1"/>
  <c r="Q766" i="7" s="1"/>
  <c r="L765" i="7"/>
  <c r="Q758" i="7" a="1"/>
  <c r="Q758" i="7" s="1"/>
  <c r="Q754" i="7" a="1"/>
  <c r="Q754" i="7" s="1"/>
  <c r="A754" i="7"/>
  <c r="A751" i="7"/>
  <c r="S749" i="7" a="1"/>
  <c r="S749" i="7" s="1"/>
  <c r="Q747" i="7" a="1"/>
  <c r="Q747" i="7" s="1"/>
  <c r="Q745" i="7" a="1"/>
  <c r="Q745" i="7" s="1"/>
  <c r="Q736" i="7" a="1"/>
  <c r="Q736" i="7" s="1"/>
  <c r="A725" i="7"/>
  <c r="Q725" i="7" a="1"/>
  <c r="Q725" i="7" s="1"/>
  <c r="S722" i="7" a="1"/>
  <c r="S722" i="7" s="1"/>
  <c r="A708" i="7"/>
  <c r="Q708" i="7" a="1"/>
  <c r="Q708" i="7" s="1"/>
  <c r="L697" i="7"/>
  <c r="S652" i="7" a="1"/>
  <c r="S652" i="7" s="1"/>
  <c r="Q654" i="7" a="1"/>
  <c r="Q654" i="7" s="1"/>
  <c r="S689" i="7" a="1"/>
  <c r="S689" i="7" s="1"/>
  <c r="Q699" i="7" a="1"/>
  <c r="Q699" i="7" s="1"/>
  <c r="Q698" i="7" a="1"/>
  <c r="Q698" i="7" s="1"/>
  <c r="A698" i="7"/>
  <c r="S691" i="7" a="1"/>
  <c r="S691" i="7" s="1"/>
  <c r="L690" i="7"/>
  <c r="Q682" i="7" a="1"/>
  <c r="Q682" i="7" s="1"/>
  <c r="A682" i="7"/>
  <c r="S679" i="7" a="1"/>
  <c r="S679" i="7" s="1"/>
  <c r="L673" i="7"/>
  <c r="Q669" i="7" a="1"/>
  <c r="Q669" i="7" s="1"/>
  <c r="Q657" i="7" a="1"/>
  <c r="Q657" i="7" s="1"/>
  <c r="A657" i="7"/>
  <c r="S670" i="7" a="1"/>
  <c r="S670" i="7" s="1"/>
  <c r="L687" i="7"/>
  <c r="Q684" i="7" a="1"/>
  <c r="Q684" i="7" s="1"/>
  <c r="S677" i="7" a="1"/>
  <c r="S677" i="7" s="1"/>
  <c r="A677" i="7"/>
  <c r="A672" i="7"/>
  <c r="Q672" i="7" a="1"/>
  <c r="Q672" i="7" s="1"/>
  <c r="Q667" i="7" a="1"/>
  <c r="Q667" i="7" s="1"/>
  <c r="A667" i="7"/>
  <c r="Q660" i="7" a="1"/>
  <c r="Q660" i="7" s="1"/>
  <c r="A660" i="7"/>
  <c r="S724" i="7" a="1"/>
  <c r="S724" i="7" s="1"/>
  <c r="L723" i="7"/>
  <c r="S710" i="7" a="1"/>
  <c r="S710" i="7" s="1"/>
  <c r="A686" i="7"/>
  <c r="S686" i="7" a="1"/>
  <c r="S686" i="7" s="1"/>
  <c r="Q679" i="7" a="1"/>
  <c r="Q679" i="7" s="1"/>
  <c r="A679" i="7"/>
  <c r="Q677" i="7" a="1"/>
  <c r="Q677" i="7" s="1"/>
  <c r="Q676" i="7" a="1"/>
  <c r="Q676" i="7" s="1"/>
  <c r="L675" i="7"/>
  <c r="S669" i="7" a="1"/>
  <c r="S669" i="7" s="1"/>
  <c r="Q664" i="7" a="1"/>
  <c r="Q664" i="7" s="1"/>
  <c r="A662" i="7"/>
  <c r="S662" i="7" a="1"/>
  <c r="S662" i="7" s="1"/>
  <c r="S659" i="7" a="1"/>
  <c r="S659" i="7" s="1"/>
  <c r="S668" i="7" a="1"/>
  <c r="S668" i="7" s="1"/>
  <c r="S694" i="7" a="1"/>
  <c r="S694" i="7" s="1"/>
  <c r="S649" i="7" a="1"/>
  <c r="S649" i="7" s="1"/>
  <c r="S745" i="7" a="1"/>
  <c r="S745" i="7" s="1"/>
  <c r="S657" i="7" a="1"/>
  <c r="S657" i="7" s="1"/>
  <c r="S660" i="7" a="1"/>
  <c r="S660" i="7" s="1"/>
  <c r="S716" i="7" a="1"/>
  <c r="S716" i="7" s="1"/>
  <c r="Q711" i="7" a="1"/>
  <c r="Q711" i="7" s="1"/>
  <c r="S703" i="7" a="1"/>
  <c r="S703" i="7" s="1"/>
  <c r="Q692" i="7" a="1"/>
  <c r="Q692" i="7" s="1"/>
  <c r="A692" i="7"/>
  <c r="Q683" i="7" a="1"/>
  <c r="Q683" i="7" s="1"/>
  <c r="Q671" i="7" a="1"/>
  <c r="Q671" i="7" s="1"/>
  <c r="Q659" i="7" a="1"/>
  <c r="Q659" i="7" s="1"/>
  <c r="A659" i="7"/>
  <c r="S658" i="7" a="1"/>
  <c r="S658" i="7" s="1"/>
  <c r="Q730" i="7" a="1"/>
  <c r="Q730" i="7" s="1"/>
  <c r="A730" i="7"/>
  <c r="A720" i="7"/>
  <c r="L719" i="7"/>
  <c r="Q717" i="7" a="1"/>
  <c r="Q717" i="7" s="1"/>
  <c r="Q716" i="7" a="1"/>
  <c r="Q716" i="7" s="1"/>
  <c r="S715" i="7" a="1"/>
  <c r="S715" i="7" s="1"/>
  <c r="A711" i="7"/>
  <c r="L708" i="7"/>
  <c r="L700" i="7"/>
  <c r="Q696" i="7" a="1"/>
  <c r="Q696" i="7" s="1"/>
  <c r="Q695" i="7" a="1"/>
  <c r="Q695" i="7" s="1"/>
  <c r="Q694" i="7" a="1"/>
  <c r="Q694" i="7" s="1"/>
  <c r="Q678" i="7" a="1"/>
  <c r="Q678" i="7" s="1"/>
  <c r="S674" i="7" a="1"/>
  <c r="S674" i="7" s="1"/>
  <c r="S671" i="7" a="1"/>
  <c r="S671" i="7" s="1"/>
  <c r="Q655" i="7" a="1"/>
  <c r="Q655" i="7" s="1"/>
  <c r="Q673" i="7" a="1"/>
  <c r="Q673" i="7" s="1"/>
  <c r="Q653" i="7" a="1"/>
  <c r="Q653" i="7" s="1"/>
  <c r="Q688" i="7" a="1"/>
  <c r="Q688" i="7" s="1"/>
  <c r="Q726" i="7" a="1"/>
  <c r="Q726" i="7" s="1"/>
  <c r="A655" i="7"/>
  <c r="Q762" i="7" a="1"/>
  <c r="Q762" i="7" s="1"/>
  <c r="L755" i="7"/>
  <c r="A740" i="7"/>
  <c r="A717" i="7"/>
  <c r="A716" i="7"/>
  <c r="A712" i="7"/>
  <c r="Q712" i="7" a="1"/>
  <c r="Q712" i="7" s="1"/>
  <c r="S707" i="7" a="1"/>
  <c r="S707" i="7" s="1"/>
  <c r="A703" i="7"/>
  <c r="S700" i="7" a="1"/>
  <c r="S700" i="7" s="1"/>
  <c r="Q685" i="7" a="1"/>
  <c r="Q685" i="7" s="1"/>
  <c r="S683" i="7" a="1"/>
  <c r="S683" i="7" s="1"/>
  <c r="A683" i="7"/>
  <c r="Q675" i="7" a="1"/>
  <c r="Q675" i="7" s="1"/>
  <c r="S661" i="7" a="1"/>
  <c r="S661" i="7" s="1"/>
  <c r="Q656" i="7" a="1"/>
  <c r="Q656" i="7" s="1"/>
  <c r="L767" i="7"/>
  <c r="A762" i="7"/>
  <c r="S747" i="7" a="1"/>
  <c r="S747" i="7" s="1"/>
  <c r="A744" i="7"/>
  <c r="S729" i="7" a="1"/>
  <c r="S729" i="7" s="1"/>
  <c r="L720" i="7"/>
  <c r="S714" i="7" a="1"/>
  <c r="S714" i="7" s="1"/>
  <c r="Q706" i="7" a="1"/>
  <c r="Q706" i="7" s="1"/>
  <c r="S682" i="7" a="1"/>
  <c r="S682" i="7" s="1"/>
  <c r="Q680" i="7" a="1"/>
  <c r="Q680" i="7" s="1"/>
  <c r="S678" i="7" a="1"/>
  <c r="S678" i="7" s="1"/>
  <c r="S665" i="7" a="1"/>
  <c r="S665" i="7" s="1"/>
  <c r="Q645" i="7" a="1"/>
  <c r="Q645" i="7" s="1"/>
  <c r="S637" i="7" a="1"/>
  <c r="S637" i="7" s="1"/>
  <c r="A637" i="7"/>
  <c r="Q635" i="7" a="1"/>
  <c r="Q635" i="7" s="1"/>
  <c r="S633" i="7" a="1"/>
  <c r="S633" i="7" s="1"/>
  <c r="Q623" i="7" a="1"/>
  <c r="Q623" i="7" s="1"/>
  <c r="Q619" i="7" a="1"/>
  <c r="Q619" i="7" s="1"/>
  <c r="S607" i="7" a="1"/>
  <c r="S607" i="7" s="1"/>
  <c r="A607" i="7"/>
  <c r="S593" i="7" a="1"/>
  <c r="S593" i="7" s="1"/>
  <c r="S731" i="7" a="1"/>
  <c r="S731" i="7" s="1"/>
  <c r="A728" i="7"/>
  <c r="Q723" i="7" a="1"/>
  <c r="Q723" i="7" s="1"/>
  <c r="Q714" i="7" a="1"/>
  <c r="Q714" i="7" s="1"/>
  <c r="Q710" i="7" a="1"/>
  <c r="Q710" i="7" s="1"/>
  <c r="S702" i="7" a="1"/>
  <c r="S702" i="7" s="1"/>
  <c r="A701" i="7"/>
  <c r="L699" i="7"/>
  <c r="L683" i="7"/>
  <c r="A671" i="7"/>
  <c r="S666" i="7" a="1"/>
  <c r="S666" i="7" s="1"/>
  <c r="L661" i="7"/>
  <c r="A642" i="7"/>
  <c r="S642" i="7" a="1"/>
  <c r="S642" i="7" s="1"/>
  <c r="Q639" i="7" a="1"/>
  <c r="Q639" i="7" s="1"/>
  <c r="A639" i="7"/>
  <c r="Q627" i="7" a="1"/>
  <c r="Q627" i="7" s="1"/>
  <c r="Q674" i="7" a="1"/>
  <c r="Q674" i="7" s="1"/>
  <c r="Q668" i="7" a="1"/>
  <c r="Q668" i="7" s="1"/>
  <c r="S667" i="7" a="1"/>
  <c r="S667" i="7" s="1"/>
  <c r="Q666" i="7" a="1"/>
  <c r="Q666" i="7" s="1"/>
  <c r="A666" i="7"/>
  <c r="Q663" i="7" a="1"/>
  <c r="Q663" i="7" s="1"/>
  <c r="Q661" i="7" a="1"/>
  <c r="Q661" i="7" s="1"/>
  <c r="A654" i="7"/>
  <c r="S654" i="7" a="1"/>
  <c r="S654" i="7" s="1"/>
  <c r="Q651" i="7" a="1"/>
  <c r="Q651" i="7" s="1"/>
  <c r="S639" i="7" a="1"/>
  <c r="S639" i="7" s="1"/>
  <c r="Q629" i="7" a="1"/>
  <c r="Q629" i="7" s="1"/>
  <c r="S626" i="7" a="1"/>
  <c r="S626" i="7" s="1"/>
  <c r="S592" i="7" a="1"/>
  <c r="S592" i="7" s="1"/>
  <c r="S560" i="7" a="1"/>
  <c r="S560" i="7" s="1"/>
  <c r="S643" i="7" a="1"/>
  <c r="S643" i="7" s="1"/>
  <c r="Q638" i="7" a="1"/>
  <c r="Q638" i="7" s="1"/>
  <c r="Q632" i="7" a="1"/>
  <c r="Q632" i="7" s="1"/>
  <c r="S630" i="7" a="1"/>
  <c r="S630" i="7" s="1"/>
  <c r="Q622" i="7" a="1"/>
  <c r="Q622" i="7" s="1"/>
  <c r="S616" i="7" a="1"/>
  <c r="S616" i="7" s="1"/>
  <c r="Q598" i="7" a="1"/>
  <c r="Q598" i="7" s="1"/>
  <c r="S632" i="7" a="1"/>
  <c r="S632" i="7" s="1"/>
  <c r="S598" i="7" a="1"/>
  <c r="S598" i="7" s="1"/>
  <c r="S673" i="7" a="1"/>
  <c r="S673" i="7" s="1"/>
  <c r="S705" i="7" a="1"/>
  <c r="S705" i="7" s="1"/>
  <c r="S737" i="7" a="1"/>
  <c r="S737" i="7" s="1"/>
  <c r="S681" i="7" a="1"/>
  <c r="S681" i="7" s="1"/>
  <c r="S606" i="7" a="1"/>
  <c r="S606" i="7" s="1"/>
  <c r="S587" i="7" a="1"/>
  <c r="S587" i="7" s="1"/>
  <c r="S620" i="7" a="1"/>
  <c r="S620" i="7" s="1"/>
  <c r="S648" i="7" a="1"/>
  <c r="S648" i="7" s="1"/>
  <c r="S647" i="7" a="1"/>
  <c r="S647" i="7" s="1"/>
  <c r="A646" i="7"/>
  <c r="S646" i="7" a="1"/>
  <c r="S646" i="7" s="1"/>
  <c r="S644" i="7" a="1"/>
  <c r="S644" i="7" s="1"/>
  <c r="Q643" i="7" a="1"/>
  <c r="Q643" i="7" s="1"/>
  <c r="S641" i="7" a="1"/>
  <c r="S641" i="7" s="1"/>
  <c r="S640" i="7" a="1"/>
  <c r="S640" i="7" s="1"/>
  <c r="S638" i="7" a="1"/>
  <c r="S638" i="7" s="1"/>
  <c r="S636" i="7" a="1"/>
  <c r="S636" i="7" s="1"/>
  <c r="A636" i="7"/>
  <c r="L629" i="7"/>
  <c r="S621" i="7" a="1"/>
  <c r="S621" i="7" s="1"/>
  <c r="A621" i="7"/>
  <c r="Q611" i="7" a="1"/>
  <c r="Q611" i="7" s="1"/>
  <c r="Q625" i="7" a="1"/>
  <c r="Q625" i="7" s="1"/>
  <c r="Q647" i="7" a="1"/>
  <c r="Q647" i="7" s="1"/>
  <c r="Q613" i="7" a="1"/>
  <c r="Q613" i="7" s="1"/>
  <c r="Q662" i="7" a="1"/>
  <c r="Q662" i="7" s="1"/>
  <c r="Q631" i="7" a="1"/>
  <c r="Q631" i="7" s="1"/>
  <c r="Q591" i="7" a="1"/>
  <c r="Q591" i="7" s="1"/>
  <c r="A613" i="7"/>
  <c r="S609" i="7" a="1"/>
  <c r="S609" i="7" s="1"/>
  <c r="S591" i="7" a="1"/>
  <c r="S591" i="7" s="1"/>
  <c r="S579" i="7" a="1"/>
  <c r="S579" i="7" s="1"/>
  <c r="Q689" i="7" a="1"/>
  <c r="Q689" i="7" s="1"/>
  <c r="S685" i="7" a="1"/>
  <c r="S685" i="7" s="1"/>
  <c r="S680" i="7" a="1"/>
  <c r="S680" i="7" s="1"/>
  <c r="S676" i="7" a="1"/>
  <c r="S676" i="7" s="1"/>
  <c r="Q670" i="7" a="1"/>
  <c r="Q670" i="7" s="1"/>
  <c r="L667" i="7"/>
  <c r="L654" i="7"/>
  <c r="S651" i="7" a="1"/>
  <c r="S651" i="7" s="1"/>
  <c r="A648" i="7"/>
  <c r="Q648" i="7" a="1"/>
  <c r="Q648" i="7" s="1"/>
  <c r="A643" i="7"/>
  <c r="S634" i="7" a="1"/>
  <c r="S634" i="7" s="1"/>
  <c r="S628" i="7" a="1"/>
  <c r="S628" i="7" s="1"/>
  <c r="S618" i="7" a="1"/>
  <c r="S618" i="7" s="1"/>
  <c r="S615" i="7" a="1"/>
  <c r="S615" i="7" s="1"/>
  <c r="Q597" i="7" a="1"/>
  <c r="Q597" i="7" s="1"/>
  <c r="S595" i="7" a="1"/>
  <c r="S595" i="7" s="1"/>
  <c r="Q652" i="7" a="1"/>
  <c r="Q652" i="7" s="1"/>
  <c r="Q644" i="7" a="1"/>
  <c r="Q644" i="7" s="1"/>
  <c r="Q637" i="7" a="1"/>
  <c r="Q637" i="7" s="1"/>
  <c r="Q634" i="7" a="1"/>
  <c r="Q634" i="7" s="1"/>
  <c r="S631" i="7" a="1"/>
  <c r="S631" i="7" s="1"/>
  <c r="Q617" i="7" a="1"/>
  <c r="Q617" i="7" s="1"/>
  <c r="S602" i="7" a="1"/>
  <c r="S602" i="7" s="1"/>
  <c r="S601" i="7" a="1"/>
  <c r="S601" i="7" s="1"/>
  <c r="Q571" i="7" a="1"/>
  <c r="Q571" i="7" s="1"/>
  <c r="A669" i="7"/>
  <c r="L668" i="7"/>
  <c r="S664" i="7" a="1"/>
  <c r="S664" i="7" s="1"/>
  <c r="S663" i="7" a="1"/>
  <c r="S663" i="7" s="1"/>
  <c r="L663" i="7"/>
  <c r="S656" i="7" a="1"/>
  <c r="S656" i="7" s="1"/>
  <c r="S655" i="7" a="1"/>
  <c r="S655" i="7" s="1"/>
  <c r="A652" i="7"/>
  <c r="Q649" i="7" a="1"/>
  <c r="Q649" i="7" s="1"/>
  <c r="S645" i="7" a="1"/>
  <c r="S645" i="7" s="1"/>
  <c r="A644" i="7"/>
  <c r="Q641" i="7" a="1"/>
  <c r="Q641" i="7" s="1"/>
  <c r="S619" i="7" a="1"/>
  <c r="S619" i="7" s="1"/>
  <c r="L616" i="7"/>
  <c r="Q628" i="7" a="1"/>
  <c r="Q628" i="7" s="1"/>
  <c r="A628" i="7"/>
  <c r="A618" i="7"/>
  <c r="S617" i="7" a="1"/>
  <c r="S617" i="7" s="1"/>
  <c r="L617" i="7"/>
  <c r="Q615" i="7" a="1"/>
  <c r="Q615" i="7" s="1"/>
  <c r="Q614" i="7" a="1"/>
  <c r="Q614" i="7" s="1"/>
  <c r="S613" i="7" a="1"/>
  <c r="S613" i="7" s="1"/>
  <c r="Q596" i="7" a="1"/>
  <c r="Q596" i="7" s="1"/>
  <c r="A596" i="7"/>
  <c r="Q590" i="7" a="1"/>
  <c r="Q590" i="7" s="1"/>
  <c r="A581" i="7"/>
  <c r="Q581" i="7" a="1"/>
  <c r="Q581" i="7" s="1"/>
  <c r="Q578" i="7" a="1"/>
  <c r="Q578" i="7" s="1"/>
  <c r="L536" i="7"/>
  <c r="S531" i="7" a="1"/>
  <c r="S531" i="7" s="1"/>
  <c r="Q563" i="7" a="1"/>
  <c r="Q563" i="7" s="1"/>
  <c r="S510" i="7" a="1"/>
  <c r="S510" i="7" s="1"/>
  <c r="S582" i="7" a="1"/>
  <c r="S582" i="7" s="1"/>
  <c r="S575" i="7" a="1"/>
  <c r="S575" i="7" s="1"/>
  <c r="S558" i="7" a="1"/>
  <c r="S558" i="7" s="1"/>
  <c r="Q549" i="7" a="1"/>
  <c r="Q549" i="7" s="1"/>
  <c r="Q544" i="7" a="1"/>
  <c r="Q544" i="7" s="1"/>
  <c r="Q576" i="7" a="1"/>
  <c r="Q576" i="7" s="1"/>
  <c r="S516" i="7" a="1"/>
  <c r="S516" i="7" s="1"/>
  <c r="S511" i="7" a="1"/>
  <c r="S511" i="7" s="1"/>
  <c r="Q504" i="7" a="1"/>
  <c r="Q504" i="7" s="1"/>
  <c r="Q636" i="7" a="1"/>
  <c r="Q636" i="7" s="1"/>
  <c r="Q633" i="7" a="1"/>
  <c r="Q633" i="7" s="1"/>
  <c r="S627" i="7" a="1"/>
  <c r="S627" i="7" s="1"/>
  <c r="L618" i="7"/>
  <c r="S612" i="7" a="1"/>
  <c r="S612" i="7" s="1"/>
  <c r="Q609" i="7" a="1"/>
  <c r="Q609" i="7" s="1"/>
  <c r="A609" i="7"/>
  <c r="Q607" i="7" a="1"/>
  <c r="Q607" i="7" s="1"/>
  <c r="A601" i="7"/>
  <c r="Q601" i="7" a="1"/>
  <c r="Q601" i="7" s="1"/>
  <c r="A598" i="7"/>
  <c r="L589" i="7"/>
  <c r="L588" i="7"/>
  <c r="L581" i="7"/>
  <c r="A576" i="7"/>
  <c r="S576" i="7" a="1"/>
  <c r="S576" i="7" s="1"/>
  <c r="S564" i="7" a="1"/>
  <c r="S564" i="7" s="1"/>
  <c r="S584" i="7" a="1"/>
  <c r="S584" i="7" s="1"/>
  <c r="L526" i="7"/>
  <c r="Q599" i="7" a="1"/>
  <c r="Q599" i="7" s="1"/>
  <c r="Q595" i="7" a="1"/>
  <c r="Q595" i="7" s="1"/>
  <c r="S594" i="7" a="1"/>
  <c r="S594" i="7" s="1"/>
  <c r="S585" i="7" a="1"/>
  <c r="S585" i="7" s="1"/>
  <c r="A582" i="7"/>
  <c r="S570" i="7" a="1"/>
  <c r="S570" i="7" s="1"/>
  <c r="S506" i="7" a="1"/>
  <c r="S506" i="7" s="1"/>
  <c r="S474" i="7" a="1"/>
  <c r="S474" i="7" s="1"/>
  <c r="L691" i="7"/>
  <c r="L659" i="7"/>
  <c r="S650" i="7" a="1"/>
  <c r="S650" i="7" s="1"/>
  <c r="L643" i="7"/>
  <c r="L637" i="7"/>
  <c r="Q630" i="7" a="1"/>
  <c r="Q630" i="7" s="1"/>
  <c r="S625" i="7" a="1"/>
  <c r="S625" i="7" s="1"/>
  <c r="L625" i="7"/>
  <c r="S623" i="7" a="1"/>
  <c r="S623" i="7" s="1"/>
  <c r="Q618" i="7" a="1"/>
  <c r="Q618" i="7" s="1"/>
  <c r="Q616" i="7" a="1"/>
  <c r="Q616" i="7" s="1"/>
  <c r="L608" i="7"/>
  <c r="S605" i="7" a="1"/>
  <c r="S605" i="7" s="1"/>
  <c r="A605" i="7"/>
  <c r="Q604" i="7" a="1"/>
  <c r="Q604" i="7" s="1"/>
  <c r="A604" i="7"/>
  <c r="S600" i="7" a="1"/>
  <c r="S600" i="7" s="1"/>
  <c r="A599" i="7"/>
  <c r="L598" i="7"/>
  <c r="S596" i="7" a="1"/>
  <c r="S596" i="7" s="1"/>
  <c r="Q593" i="7" a="1"/>
  <c r="Q593" i="7" s="1"/>
  <c r="L590" i="7"/>
  <c r="Q587" i="7" a="1"/>
  <c r="Q587" i="7" s="1"/>
  <c r="A587" i="7"/>
  <c r="S583" i="7" a="1"/>
  <c r="S583" i="7" s="1"/>
  <c r="L580" i="7"/>
  <c r="S577" i="7" a="1"/>
  <c r="S577" i="7" s="1"/>
  <c r="S574" i="7" a="1"/>
  <c r="S574" i="7" s="1"/>
  <c r="A574" i="7"/>
  <c r="Q569" i="7" a="1"/>
  <c r="Q569" i="7" s="1"/>
  <c r="S540" i="7" a="1"/>
  <c r="S540" i="7" s="1"/>
  <c r="S496" i="7" a="1"/>
  <c r="S496" i="7" s="1"/>
  <c r="Q690" i="7" a="1"/>
  <c r="Q690" i="7" s="1"/>
  <c r="S675" i="7" a="1"/>
  <c r="S675" i="7" s="1"/>
  <c r="Q658" i="7" a="1"/>
  <c r="Q658" i="7" s="1"/>
  <c r="A656" i="7"/>
  <c r="Q650" i="7" a="1"/>
  <c r="Q650" i="7" s="1"/>
  <c r="A650" i="7"/>
  <c r="A634" i="7"/>
  <c r="Q626" i="7" a="1"/>
  <c r="Q626" i="7" s="1"/>
  <c r="A623" i="7"/>
  <c r="Q620" i="7" a="1"/>
  <c r="Q620" i="7" s="1"/>
  <c r="S611" i="7" a="1"/>
  <c r="S611" i="7" s="1"/>
  <c r="S610" i="7" a="1"/>
  <c r="S610" i="7" s="1"/>
  <c r="Q603" i="7" a="1"/>
  <c r="Q603" i="7" s="1"/>
  <c r="A602" i="7"/>
  <c r="Q602" i="7" a="1"/>
  <c r="Q602" i="7" s="1"/>
  <c r="L568" i="7"/>
  <c r="L553" i="7"/>
  <c r="S538" i="7" a="1"/>
  <c r="S538" i="7" s="1"/>
  <c r="Q640" i="7" a="1"/>
  <c r="Q640" i="7" s="1"/>
  <c r="S624" i="7" a="1"/>
  <c r="S624" i="7" s="1"/>
  <c r="L621" i="7"/>
  <c r="Q610" i="7" a="1"/>
  <c r="Q610" i="7" s="1"/>
  <c r="L605" i="7"/>
  <c r="Q600" i="7" a="1"/>
  <c r="Q600" i="7" s="1"/>
  <c r="S590" i="7" a="1"/>
  <c r="S590" i="7" s="1"/>
  <c r="S588" i="7" a="1"/>
  <c r="S588" i="7" s="1"/>
  <c r="S586" i="7" a="1"/>
  <c r="S586" i="7" s="1"/>
  <c r="L570" i="7"/>
  <c r="L563" i="7"/>
  <c r="S572" i="7" a="1"/>
  <c r="S572" i="7" s="1"/>
  <c r="S478" i="7" a="1"/>
  <c r="S478" i="7" s="1"/>
  <c r="S614" i="7" a="1"/>
  <c r="S614" i="7" s="1"/>
  <c r="Q606" i="7" a="1"/>
  <c r="Q606" i="7" s="1"/>
  <c r="S604" i="7" a="1"/>
  <c r="S604" i="7" s="1"/>
  <c r="L603" i="7"/>
  <c r="S599" i="7" a="1"/>
  <c r="S599" i="7" s="1"/>
  <c r="S597" i="7" a="1"/>
  <c r="S597" i="7" s="1"/>
  <c r="A594" i="7"/>
  <c r="Q594" i="7" a="1"/>
  <c r="Q594" i="7" s="1"/>
  <c r="S580" i="7" a="1"/>
  <c r="S580" i="7" s="1"/>
  <c r="Q579" i="7" a="1"/>
  <c r="Q579" i="7" s="1"/>
  <c r="A579" i="7"/>
  <c r="S568" i="7" a="1"/>
  <c r="S568" i="7" s="1"/>
  <c r="S566" i="7" a="1"/>
  <c r="S566" i="7" s="1"/>
  <c r="Q565" i="7" a="1"/>
  <c r="Q565" i="7" s="1"/>
  <c r="A562" i="7"/>
  <c r="Q562" i="7" a="1"/>
  <c r="Q562" i="7" s="1"/>
  <c r="Q583" i="7" a="1"/>
  <c r="Q583" i="7" s="1"/>
  <c r="Q584" i="7" a="1"/>
  <c r="Q584" i="7" s="1"/>
  <c r="Q586" i="7" a="1"/>
  <c r="Q586" i="7" s="1"/>
  <c r="Q608" i="7" a="1"/>
  <c r="Q608" i="7" s="1"/>
  <c r="Q539" i="7" a="1"/>
  <c r="Q539" i="7" s="1"/>
  <c r="Q559" i="7" a="1"/>
  <c r="Q559" i="7" s="1"/>
  <c r="Q573" i="7" a="1"/>
  <c r="Q573" i="7" s="1"/>
  <c r="Q624" i="7" a="1"/>
  <c r="Q624" i="7" s="1"/>
  <c r="Q646" i="7" a="1"/>
  <c r="Q646" i="7" s="1"/>
  <c r="Q542" i="7" a="1"/>
  <c r="Q542" i="7" s="1"/>
  <c r="Q554" i="7" a="1"/>
  <c r="Q554" i="7" s="1"/>
  <c r="Q561" i="7" a="1"/>
  <c r="Q561" i="7" s="1"/>
  <c r="Q568" i="7" a="1"/>
  <c r="Q568" i="7" s="1"/>
  <c r="Q585" i="7" a="1"/>
  <c r="Q585" i="7" s="1"/>
  <c r="Q533" i="7" a="1"/>
  <c r="Q533" i="7" s="1"/>
  <c r="Q501" i="7" a="1"/>
  <c r="Q501" i="7" s="1"/>
  <c r="L571" i="7"/>
  <c r="S559" i="7" a="1"/>
  <c r="S559" i="7" s="1"/>
  <c r="A559" i="7"/>
  <c r="S555" i="7" a="1"/>
  <c r="S555" i="7" s="1"/>
  <c r="Q545" i="7" a="1"/>
  <c r="Q545" i="7" s="1"/>
  <c r="A538" i="7"/>
  <c r="Q538" i="7" a="1"/>
  <c r="Q538" i="7" s="1"/>
  <c r="Q534" i="7" a="1"/>
  <c r="Q534" i="7" s="1"/>
  <c r="A533" i="7"/>
  <c r="A528" i="7"/>
  <c r="S528" i="7" a="1"/>
  <c r="S528" i="7" s="1"/>
  <c r="L522" i="7"/>
  <c r="S503" i="7" a="1"/>
  <c r="S503" i="7" s="1"/>
  <c r="S502" i="7" a="1"/>
  <c r="S502" i="7" s="1"/>
  <c r="Q499" i="7" a="1"/>
  <c r="Q499" i="7" s="1"/>
  <c r="S495" i="7" a="1"/>
  <c r="S495" i="7" s="1"/>
  <c r="Q540" i="7" a="1"/>
  <c r="Q540" i="7" s="1"/>
  <c r="S529" i="7" a="1"/>
  <c r="S529" i="7" s="1"/>
  <c r="S526" i="7" a="1"/>
  <c r="S526" i="7" s="1"/>
  <c r="S524" i="7" a="1"/>
  <c r="S524" i="7" s="1"/>
  <c r="Q519" i="7" a="1"/>
  <c r="Q519" i="7" s="1"/>
  <c r="Q513" i="7" a="1"/>
  <c r="Q513" i="7" s="1"/>
  <c r="A513" i="7"/>
  <c r="A511" i="7"/>
  <c r="A510" i="7"/>
  <c r="Q507" i="7" a="1"/>
  <c r="Q507" i="7" s="1"/>
  <c r="Q503" i="7" a="1"/>
  <c r="Q503" i="7" s="1"/>
  <c r="S498" i="7" a="1"/>
  <c r="S498" i="7" s="1"/>
  <c r="S497" i="7" a="1"/>
  <c r="S497" i="7" s="1"/>
  <c r="L488" i="7"/>
  <c r="Q642" i="7" a="1"/>
  <c r="Q642" i="7" s="1"/>
  <c r="A640" i="7"/>
  <c r="S629" i="7" a="1"/>
  <c r="S629" i="7" s="1"/>
  <c r="A626" i="7"/>
  <c r="S622" i="7" a="1"/>
  <c r="S622" i="7" s="1"/>
  <c r="Q621" i="7" a="1"/>
  <c r="Q621" i="7" s="1"/>
  <c r="Q612" i="7" a="1"/>
  <c r="Q612" i="7" s="1"/>
  <c r="S608" i="7" a="1"/>
  <c r="S608" i="7" s="1"/>
  <c r="Q605" i="7" a="1"/>
  <c r="Q605" i="7" s="1"/>
  <c r="L591" i="7"/>
  <c r="Q582" i="7" a="1"/>
  <c r="Q582" i="7" s="1"/>
  <c r="S581" i="7" a="1"/>
  <c r="S581" i="7" s="1"/>
  <c r="S578" i="7" a="1"/>
  <c r="S578" i="7" s="1"/>
  <c r="S567" i="7" a="1"/>
  <c r="S567" i="7" s="1"/>
  <c r="A566" i="7"/>
  <c r="A561" i="7"/>
  <c r="S561" i="7" a="1"/>
  <c r="S561" i="7" s="1"/>
  <c r="S551" i="7" a="1"/>
  <c r="S551" i="7" s="1"/>
  <c r="A540" i="7"/>
  <c r="Q536" i="7" a="1"/>
  <c r="Q536" i="7" s="1"/>
  <c r="S534" i="7" a="1"/>
  <c r="S534" i="7" s="1"/>
  <c r="A534" i="7"/>
  <c r="L528" i="7"/>
  <c r="L527" i="7"/>
  <c r="Q524" i="7" a="1"/>
  <c r="Q524" i="7" s="1"/>
  <c r="A524" i="7"/>
  <c r="S523" i="7" a="1"/>
  <c r="S523" i="7" s="1"/>
  <c r="L523" i="7"/>
  <c r="Q521" i="7" a="1"/>
  <c r="Q521" i="7" s="1"/>
  <c r="A521" i="7"/>
  <c r="L520" i="7"/>
  <c r="L517" i="7"/>
  <c r="L515" i="7"/>
  <c r="S505" i="7" a="1"/>
  <c r="S505" i="7" s="1"/>
  <c r="S569" i="7" a="1"/>
  <c r="S569" i="7" s="1"/>
  <c r="Q567" i="7" a="1"/>
  <c r="Q567" i="7" s="1"/>
  <c r="S554" i="7" a="1"/>
  <c r="S554" i="7" s="1"/>
  <c r="S550" i="7" a="1"/>
  <c r="S550" i="7" s="1"/>
  <c r="Q547" i="7" a="1"/>
  <c r="Q547" i="7" s="1"/>
  <c r="A547" i="7"/>
  <c r="S543" i="7" a="1"/>
  <c r="S543" i="7" s="1"/>
  <c r="S542" i="7" a="1"/>
  <c r="S542" i="7" s="1"/>
  <c r="A542" i="7"/>
  <c r="Q537" i="7" a="1"/>
  <c r="Q537" i="7" s="1"/>
  <c r="Q531" i="7" a="1"/>
  <c r="Q531" i="7" s="1"/>
  <c r="A529" i="7"/>
  <c r="S527" i="7" a="1"/>
  <c r="S527" i="7" s="1"/>
  <c r="S525" i="7" a="1"/>
  <c r="S525" i="7" s="1"/>
  <c r="Q516" i="7" a="1"/>
  <c r="Q516" i="7" s="1"/>
  <c r="A516" i="7"/>
  <c r="Q497" i="7" a="1"/>
  <c r="Q497" i="7" s="1"/>
  <c r="S508" i="7" a="1"/>
  <c r="S508" i="7" s="1"/>
  <c r="S467" i="7" a="1"/>
  <c r="S467" i="7" s="1"/>
  <c r="Q575" i="7" a="1"/>
  <c r="Q575" i="7" s="1"/>
  <c r="A575" i="7"/>
  <c r="A569" i="7"/>
  <c r="S562" i="7" a="1"/>
  <c r="S562" i="7" s="1"/>
  <c r="L561" i="7"/>
  <c r="Q558" i="7" a="1"/>
  <c r="Q558" i="7" s="1"/>
  <c r="A556" i="7"/>
  <c r="S556" i="7" a="1"/>
  <c r="S556" i="7" s="1"/>
  <c r="Q555" i="7" a="1"/>
  <c r="Q555" i="7" s="1"/>
  <c r="S553" i="7" a="1"/>
  <c r="S553" i="7" s="1"/>
  <c r="Q551" i="7" a="1"/>
  <c r="Q551" i="7" s="1"/>
  <c r="S546" i="7" a="1"/>
  <c r="S546" i="7" s="1"/>
  <c r="S535" i="7" a="1"/>
  <c r="S535" i="7" s="1"/>
  <c r="L534" i="7"/>
  <c r="S530" i="7" a="1"/>
  <c r="S530" i="7" s="1"/>
  <c r="Q525" i="7" a="1"/>
  <c r="Q525" i="7" s="1"/>
  <c r="A525" i="7"/>
  <c r="S522" i="7" a="1"/>
  <c r="S522" i="7" s="1"/>
  <c r="Q520" i="7" a="1"/>
  <c r="Q520" i="7" s="1"/>
  <c r="S512" i="7" a="1"/>
  <c r="S512" i="7" s="1"/>
  <c r="L502" i="7"/>
  <c r="Q481" i="7" a="1"/>
  <c r="Q481" i="7" s="1"/>
  <c r="Q552" i="7" a="1"/>
  <c r="Q552" i="7" s="1"/>
  <c r="A481" i="7"/>
  <c r="Q592" i="7" a="1"/>
  <c r="Q592" i="7" s="1"/>
  <c r="Q462" i="7" a="1"/>
  <c r="Q462" i="7" s="1"/>
  <c r="Q514" i="7" a="1"/>
  <c r="Q514" i="7" s="1"/>
  <c r="Q509" i="7" a="1"/>
  <c r="Q509" i="7" s="1"/>
  <c r="Q510" i="7" a="1"/>
  <c r="Q510" i="7" s="1"/>
  <c r="Q490" i="7" a="1"/>
  <c r="Q490" i="7" s="1"/>
  <c r="Q491" i="7" a="1"/>
  <c r="Q491" i="7" s="1"/>
  <c r="Q494" i="7" a="1"/>
  <c r="Q494" i="7" s="1"/>
  <c r="Q479" i="7" a="1"/>
  <c r="Q479" i="7" s="1"/>
  <c r="S396" i="7" a="1"/>
  <c r="S396" i="7" s="1"/>
  <c r="S557" i="7" a="1"/>
  <c r="S557" i="7" s="1"/>
  <c r="S552" i="7" a="1"/>
  <c r="S552" i="7" s="1"/>
  <c r="S549" i="7" a="1"/>
  <c r="S549" i="7" s="1"/>
  <c r="S545" i="7" a="1"/>
  <c r="S545" i="7" s="1"/>
  <c r="S537" i="7" a="1"/>
  <c r="S537" i="7" s="1"/>
  <c r="Q535" i="7" a="1"/>
  <c r="Q535" i="7" s="1"/>
  <c r="A535" i="7"/>
  <c r="A530" i="7"/>
  <c r="Q530" i="7" a="1"/>
  <c r="Q530" i="7" s="1"/>
  <c r="Q527" i="7" a="1"/>
  <c r="Q527" i="7" s="1"/>
  <c r="Q526" i="7" a="1"/>
  <c r="Q526" i="7" s="1"/>
  <c r="Q523" i="7" a="1"/>
  <c r="Q523" i="7" s="1"/>
  <c r="Q515" i="7" a="1"/>
  <c r="Q515" i="7" s="1"/>
  <c r="Q508" i="7" a="1"/>
  <c r="Q508" i="7" s="1"/>
  <c r="A508" i="7"/>
  <c r="S500" i="7" a="1"/>
  <c r="S500" i="7" s="1"/>
  <c r="S589" i="7" a="1"/>
  <c r="S589" i="7" s="1"/>
  <c r="Q577" i="7" a="1"/>
  <c r="Q577" i="7" s="1"/>
  <c r="A570" i="7"/>
  <c r="Q570" i="7" a="1"/>
  <c r="Q570" i="7" s="1"/>
  <c r="Q564" i="7" a="1"/>
  <c r="Q564" i="7" s="1"/>
  <c r="A564" i="7"/>
  <c r="Q557" i="7" a="1"/>
  <c r="Q557" i="7" s="1"/>
  <c r="A557" i="7"/>
  <c r="L554" i="7"/>
  <c r="Q550" i="7" a="1"/>
  <c r="Q550" i="7" s="1"/>
  <c r="A549" i="7"/>
  <c r="S548" i="7" a="1"/>
  <c r="S548" i="7" s="1"/>
  <c r="Q546" i="7" a="1"/>
  <c r="Q546" i="7" s="1"/>
  <c r="Q543" i="7" a="1"/>
  <c r="Q543" i="7" s="1"/>
  <c r="A543" i="7"/>
  <c r="Q541" i="7" a="1"/>
  <c r="Q541" i="7" s="1"/>
  <c r="A537" i="7"/>
  <c r="S532" i="7" a="1"/>
  <c r="S532" i="7" s="1"/>
  <c r="Q528" i="7" a="1"/>
  <c r="Q528" i="7" s="1"/>
  <c r="A526" i="7"/>
  <c r="L525" i="7"/>
  <c r="S518" i="7" a="1"/>
  <c r="S518" i="7" s="1"/>
  <c r="S517" i="7" a="1"/>
  <c r="S517" i="7" s="1"/>
  <c r="L516" i="7"/>
  <c r="L506" i="7"/>
  <c r="L494" i="7"/>
  <c r="A488" i="7"/>
  <c r="S521" i="7" a="1"/>
  <c r="S521" i="7" s="1"/>
  <c r="S504" i="7" a="1"/>
  <c r="S504" i="7" s="1"/>
  <c r="S514" i="7" a="1"/>
  <c r="S514" i="7" s="1"/>
  <c r="S488" i="7" a="1"/>
  <c r="S488" i="7" s="1"/>
  <c r="Q449" i="7" a="1"/>
  <c r="Q449" i="7" s="1"/>
  <c r="A591" i="7"/>
  <c r="Q589" i="7" a="1"/>
  <c r="Q589" i="7" s="1"/>
  <c r="A577" i="7"/>
  <c r="Q574" i="7" a="1"/>
  <c r="Q574" i="7" s="1"/>
  <c r="Q572" i="7" a="1"/>
  <c r="Q572" i="7" s="1"/>
  <c r="Q566" i="7" a="1"/>
  <c r="Q566" i="7" s="1"/>
  <c r="S563" i="7" a="1"/>
  <c r="S563" i="7" s="1"/>
  <c r="Q553" i="7" a="1"/>
  <c r="Q553" i="7" s="1"/>
  <c r="A550" i="7"/>
  <c r="S547" i="7" a="1"/>
  <c r="S547" i="7" s="1"/>
  <c r="A544" i="7"/>
  <c r="S544" i="7" a="1"/>
  <c r="S544" i="7" s="1"/>
  <c r="S536" i="7" a="1"/>
  <c r="S536" i="7" s="1"/>
  <c r="Q532" i="7" a="1"/>
  <c r="Q532" i="7" s="1"/>
  <c r="A532" i="7"/>
  <c r="Q529" i="7" a="1"/>
  <c r="Q529" i="7" s="1"/>
  <c r="A522" i="7"/>
  <c r="Q522" i="7" a="1"/>
  <c r="Q522" i="7" s="1"/>
  <c r="S520" i="7" a="1"/>
  <c r="S520" i="7" s="1"/>
  <c r="S519" i="7" a="1"/>
  <c r="S519" i="7" s="1"/>
  <c r="L519" i="7"/>
  <c r="Q517" i="7" a="1"/>
  <c r="Q517" i="7" s="1"/>
  <c r="Q511" i="7" a="1"/>
  <c r="Q511" i="7" s="1"/>
  <c r="Q500" i="7" a="1"/>
  <c r="Q500" i="7" s="1"/>
  <c r="A500" i="7"/>
  <c r="Q495" i="7" a="1"/>
  <c r="Q495" i="7" s="1"/>
  <c r="S490" i="7" a="1"/>
  <c r="S490" i="7" s="1"/>
  <c r="A489" i="7"/>
  <c r="Q489" i="7" a="1"/>
  <c r="Q489" i="7" s="1"/>
  <c r="L486" i="7"/>
  <c r="S487" i="7" a="1"/>
  <c r="S487" i="7" s="1"/>
  <c r="S486" i="7" a="1"/>
  <c r="S486" i="7" s="1"/>
  <c r="S484" i="7" a="1"/>
  <c r="S484" i="7" s="1"/>
  <c r="S482" i="7" a="1"/>
  <c r="S482" i="7" s="1"/>
  <c r="S481" i="7" a="1"/>
  <c r="S481" i="7" s="1"/>
  <c r="Q480" i="7" a="1"/>
  <c r="Q480" i="7" s="1"/>
  <c r="S470" i="7" a="1"/>
  <c r="S470" i="7" s="1"/>
  <c r="S469" i="7" a="1"/>
  <c r="S469" i="7" s="1"/>
  <c r="Q465" i="7" a="1"/>
  <c r="Q465" i="7" s="1"/>
  <c r="Q461" i="7" a="1"/>
  <c r="Q461" i="7" s="1"/>
  <c r="Q457" i="7" a="1"/>
  <c r="Q457" i="7" s="1"/>
  <c r="S447" i="7" a="1"/>
  <c r="S447" i="7" s="1"/>
  <c r="Q431" i="7" a="1"/>
  <c r="Q431" i="7" s="1"/>
  <c r="A431" i="7"/>
  <c r="S416" i="7" a="1"/>
  <c r="S416" i="7" s="1"/>
  <c r="A413" i="7"/>
  <c r="Q413" i="7" a="1"/>
  <c r="Q413" i="7" s="1"/>
  <c r="S412" i="7" a="1"/>
  <c r="S412" i="7" s="1"/>
  <c r="A502" i="7"/>
  <c r="L501" i="7"/>
  <c r="S493" i="7" a="1"/>
  <c r="S493" i="7" s="1"/>
  <c r="L487" i="7"/>
  <c r="L485" i="7"/>
  <c r="A479" i="7"/>
  <c r="S471" i="7" a="1"/>
  <c r="S471" i="7" s="1"/>
  <c r="Q469" i="7" a="1"/>
  <c r="Q469" i="7" s="1"/>
  <c r="A469" i="7"/>
  <c r="S465" i="7" a="1"/>
  <c r="S465" i="7" s="1"/>
  <c r="S464" i="7" a="1"/>
  <c r="S464" i="7" s="1"/>
  <c r="S459" i="7" a="1"/>
  <c r="S459" i="7" s="1"/>
  <c r="Q458" i="7" a="1"/>
  <c r="Q458" i="7" s="1"/>
  <c r="Q453" i="7" a="1"/>
  <c r="Q453" i="7" s="1"/>
  <c r="Q447" i="7" a="1"/>
  <c r="Q447" i="7" s="1"/>
  <c r="A447" i="7"/>
  <c r="S439" i="7" a="1"/>
  <c r="S439" i="7" s="1"/>
  <c r="A430" i="7"/>
  <c r="Q430" i="7" a="1"/>
  <c r="Q430" i="7" s="1"/>
  <c r="A426" i="7"/>
  <c r="Q426" i="7" a="1"/>
  <c r="Q426" i="7" s="1"/>
  <c r="Q425" i="7" a="1"/>
  <c r="Q425" i="7" s="1"/>
  <c r="Q419" i="7" a="1"/>
  <c r="Q419" i="7" s="1"/>
  <c r="A416" i="7"/>
  <c r="S408" i="7" a="1"/>
  <c r="S408" i="7" s="1"/>
  <c r="A408" i="7"/>
  <c r="S407" i="7" a="1"/>
  <c r="S407" i="7" s="1"/>
  <c r="A407" i="7"/>
  <c r="S401" i="7" a="1"/>
  <c r="S401" i="7" s="1"/>
  <c r="Q506" i="7" a="1"/>
  <c r="Q506" i="7" s="1"/>
  <c r="Q505" i="7" a="1"/>
  <c r="Q505" i="7" s="1"/>
  <c r="A503" i="7"/>
  <c r="A499" i="7"/>
  <c r="A498" i="7"/>
  <c r="A497" i="7"/>
  <c r="Q493" i="7" a="1"/>
  <c r="Q493" i="7" s="1"/>
  <c r="Q488" i="7" a="1"/>
  <c r="Q488" i="7" s="1"/>
  <c r="Q487" i="7" a="1"/>
  <c r="Q487" i="7" s="1"/>
  <c r="S483" i="7" a="1"/>
  <c r="S483" i="7" s="1"/>
  <c r="Q482" i="7" a="1"/>
  <c r="Q482" i="7" s="1"/>
  <c r="Q477" i="7" a="1"/>
  <c r="Q477" i="7" s="1"/>
  <c r="Q470" i="7" a="1"/>
  <c r="Q470" i="7" s="1"/>
  <c r="A465" i="7"/>
  <c r="S462" i="7" a="1"/>
  <c r="S462" i="7" s="1"/>
  <c r="L440" i="7"/>
  <c r="Q432" i="7" a="1"/>
  <c r="Q432" i="7" s="1"/>
  <c r="Q422" i="7" a="1"/>
  <c r="Q422" i="7" s="1"/>
  <c r="Q421" i="7" a="1"/>
  <c r="Q421" i="7" s="1"/>
  <c r="S513" i="7" a="1"/>
  <c r="S513" i="7" s="1"/>
  <c r="L499" i="7"/>
  <c r="L497" i="7"/>
  <c r="A493" i="7"/>
  <c r="Q492" i="7" a="1"/>
  <c r="Q492" i="7" s="1"/>
  <c r="A492" i="7"/>
  <c r="A480" i="7"/>
  <c r="S480" i="7" a="1"/>
  <c r="S480" i="7" s="1"/>
  <c r="Q476" i="7" a="1"/>
  <c r="Q476" i="7" s="1"/>
  <c r="S473" i="7" a="1"/>
  <c r="S473" i="7" s="1"/>
  <c r="Q471" i="7" a="1"/>
  <c r="Q471" i="7" s="1"/>
  <c r="L465" i="7"/>
  <c r="S460" i="7" a="1"/>
  <c r="S460" i="7" s="1"/>
  <c r="S456" i="7" a="1"/>
  <c r="S456" i="7" s="1"/>
  <c r="S451" i="7" a="1"/>
  <c r="S451" i="7" s="1"/>
  <c r="A446" i="7"/>
  <c r="Q446" i="7" a="1"/>
  <c r="Q446" i="7" s="1"/>
  <c r="S443" i="7" a="1"/>
  <c r="S443" i="7" s="1"/>
  <c r="A441" i="7"/>
  <c r="S441" i="7" a="1"/>
  <c r="S441" i="7" s="1"/>
  <c r="Q434" i="7" a="1"/>
  <c r="Q434" i="7" s="1"/>
  <c r="S421" i="7" a="1"/>
  <c r="S421" i="7" s="1"/>
  <c r="S420" i="7" a="1"/>
  <c r="S420" i="7" s="1"/>
  <c r="A418" i="7"/>
  <c r="Q418" i="7" a="1"/>
  <c r="Q418" i="7" s="1"/>
  <c r="Q401" i="7" a="1"/>
  <c r="Q401" i="7" s="1"/>
  <c r="Q397" i="7" a="1"/>
  <c r="Q397" i="7" s="1"/>
  <c r="S466" i="7" a="1"/>
  <c r="S466" i="7" s="1"/>
  <c r="S455" i="7" a="1"/>
  <c r="S455" i="7" s="1"/>
  <c r="Q454" i="7" a="1"/>
  <c r="Q454" i="7" s="1"/>
  <c r="Q448" i="7" a="1"/>
  <c r="Q448" i="7" s="1"/>
  <c r="Q441" i="7" a="1"/>
  <c r="Q441" i="7" s="1"/>
  <c r="S437" i="7" a="1"/>
  <c r="S437" i="7" s="1"/>
  <c r="S424" i="7" a="1"/>
  <c r="S424" i="7" s="1"/>
  <c r="A424" i="7"/>
  <c r="S417" i="7" a="1"/>
  <c r="S417" i="7" s="1"/>
  <c r="Q588" i="7" a="1"/>
  <c r="Q588" i="7" s="1"/>
  <c r="A586" i="7"/>
  <c r="S573" i="7" a="1"/>
  <c r="S573" i="7" s="1"/>
  <c r="Q560" i="7" a="1"/>
  <c r="Q560" i="7" s="1"/>
  <c r="Q556" i="7" a="1"/>
  <c r="Q556" i="7" s="1"/>
  <c r="A554" i="7"/>
  <c r="S541" i="7" a="1"/>
  <c r="S541" i="7" s="1"/>
  <c r="L529" i="7"/>
  <c r="A520" i="7"/>
  <c r="S509" i="7" a="1"/>
  <c r="S509" i="7" s="1"/>
  <c r="A506" i="7"/>
  <c r="S494" i="7" a="1"/>
  <c r="S494" i="7" s="1"/>
  <c r="S491" i="7" a="1"/>
  <c r="S491" i="7" s="1"/>
  <c r="A490" i="7"/>
  <c r="Q486" i="7" a="1"/>
  <c r="Q486" i="7" s="1"/>
  <c r="S485" i="7" a="1"/>
  <c r="S485" i="7" s="1"/>
  <c r="S479" i="7" a="1"/>
  <c r="S479" i="7" s="1"/>
  <c r="S477" i="7" a="1"/>
  <c r="S477" i="7" s="1"/>
  <c r="A477" i="7"/>
  <c r="L475" i="7"/>
  <c r="A472" i="7"/>
  <c r="S472" i="7" a="1"/>
  <c r="S472" i="7" s="1"/>
  <c r="S463" i="7" a="1"/>
  <c r="S463" i="7" s="1"/>
  <c r="Q456" i="7" a="1"/>
  <c r="Q456" i="7" s="1"/>
  <c r="Q451" i="7" a="1"/>
  <c r="Q451" i="7" s="1"/>
  <c r="S438" i="7" a="1"/>
  <c r="S438" i="7" s="1"/>
  <c r="A437" i="7"/>
  <c r="Q437" i="7" a="1"/>
  <c r="Q437" i="7" s="1"/>
  <c r="Q427" i="7" a="1"/>
  <c r="Q427" i="7" s="1"/>
  <c r="A405" i="7"/>
  <c r="Q405" i="7" a="1"/>
  <c r="Q405" i="7" s="1"/>
  <c r="S404" i="7" a="1"/>
  <c r="S404" i="7" s="1"/>
  <c r="S475" i="7" a="1"/>
  <c r="S475" i="7" s="1"/>
  <c r="S507" i="7" a="1"/>
  <c r="S507" i="7" s="1"/>
  <c r="S446" i="7" a="1"/>
  <c r="S446" i="7" s="1"/>
  <c r="S450" i="7" a="1"/>
  <c r="S450" i="7" s="1"/>
  <c r="S387" i="7" a="1"/>
  <c r="S387" i="7" s="1"/>
  <c r="S402" i="7" a="1"/>
  <c r="S402" i="7" s="1"/>
  <c r="S431" i="7" a="1"/>
  <c r="S431" i="7" s="1"/>
  <c r="S499" i="7" a="1"/>
  <c r="S499" i="7" s="1"/>
  <c r="Q393" i="7" a="1"/>
  <c r="Q393" i="7" s="1"/>
  <c r="S635" i="7" a="1"/>
  <c r="S635" i="7" s="1"/>
  <c r="S603" i="7" a="1"/>
  <c r="S603" i="7" s="1"/>
  <c r="S571" i="7" a="1"/>
  <c r="S571" i="7" s="1"/>
  <c r="S539" i="7" a="1"/>
  <c r="S539" i="7" s="1"/>
  <c r="Q502" i="7" a="1"/>
  <c r="Q502" i="7" s="1"/>
  <c r="S501" i="7" a="1"/>
  <c r="S501" i="7" s="1"/>
  <c r="S492" i="7" a="1"/>
  <c r="S492" i="7" s="1"/>
  <c r="L492" i="7"/>
  <c r="S489" i="7" a="1"/>
  <c r="S489" i="7" s="1"/>
  <c r="L489" i="7"/>
  <c r="Q485" i="7" a="1"/>
  <c r="Q485" i="7" s="1"/>
  <c r="A485" i="7"/>
  <c r="Q483" i="7" a="1"/>
  <c r="Q483" i="7" s="1"/>
  <c r="Q474" i="7" a="1"/>
  <c r="Q474" i="7" s="1"/>
  <c r="Q473" i="7" a="1"/>
  <c r="Q473" i="7" s="1"/>
  <c r="A468" i="7"/>
  <c r="S468" i="7" a="1"/>
  <c r="S468" i="7" s="1"/>
  <c r="Q467" i="7" a="1"/>
  <c r="Q467" i="7" s="1"/>
  <c r="S457" i="7" a="1"/>
  <c r="S457" i="7" s="1"/>
  <c r="S452" i="7" a="1"/>
  <c r="S452" i="7" s="1"/>
  <c r="Q450" i="7" a="1"/>
  <c r="Q450" i="7" s="1"/>
  <c r="A450" i="7"/>
  <c r="S449" i="7" a="1"/>
  <c r="S449" i="7" s="1"/>
  <c r="A445" i="7"/>
  <c r="Q445" i="7" a="1"/>
  <c r="Q445" i="7" s="1"/>
  <c r="Q436" i="7" a="1"/>
  <c r="Q436" i="7" s="1"/>
  <c r="Q414" i="7" a="1"/>
  <c r="Q414" i="7" s="1"/>
  <c r="A414" i="7"/>
  <c r="S410" i="7" a="1"/>
  <c r="S410" i="7" s="1"/>
  <c r="L400" i="7"/>
  <c r="Q381" i="7" a="1"/>
  <c r="Q381" i="7" s="1"/>
  <c r="Q580" i="7" a="1"/>
  <c r="Q580" i="7" s="1"/>
  <c r="S565" i="7" a="1"/>
  <c r="S565" i="7" s="1"/>
  <c r="Q548" i="7" a="1"/>
  <c r="Q548" i="7" s="1"/>
  <c r="S533" i="7" a="1"/>
  <c r="S533" i="7" s="1"/>
  <c r="Q518" i="7" a="1"/>
  <c r="Q518" i="7" s="1"/>
  <c r="S515" i="7" a="1"/>
  <c r="S515" i="7" s="1"/>
  <c r="Q512" i="7" a="1"/>
  <c r="Q512" i="7" s="1"/>
  <c r="Q498" i="7" a="1"/>
  <c r="Q498" i="7" s="1"/>
  <c r="Q496" i="7" a="1"/>
  <c r="Q496" i="7" s="1"/>
  <c r="Q478" i="7" a="1"/>
  <c r="Q478" i="7" s="1"/>
  <c r="A478" i="7"/>
  <c r="S476" i="7" a="1"/>
  <c r="S476" i="7" s="1"/>
  <c r="Q475" i="7" a="1"/>
  <c r="Q475" i="7" s="1"/>
  <c r="Q463" i="7" a="1"/>
  <c r="Q463" i="7" s="1"/>
  <c r="S458" i="7" a="1"/>
  <c r="S458" i="7" s="1"/>
  <c r="S444" i="7" a="1"/>
  <c r="S444" i="7" s="1"/>
  <c r="Q438" i="7" a="1"/>
  <c r="Q438" i="7" s="1"/>
  <c r="S430" i="7" a="1"/>
  <c r="S430" i="7" s="1"/>
  <c r="Q429" i="7" a="1"/>
  <c r="Q429" i="7" s="1"/>
  <c r="S419" i="7" a="1"/>
  <c r="S419" i="7" s="1"/>
  <c r="S413" i="7" a="1"/>
  <c r="S413" i="7" s="1"/>
  <c r="S399" i="7" a="1"/>
  <c r="S399" i="7" s="1"/>
  <c r="S388" i="7" a="1"/>
  <c r="S388" i="7" s="1"/>
  <c r="Q466" i="7" a="1"/>
  <c r="Q466" i="7" s="1"/>
  <c r="Q455" i="7" a="1"/>
  <c r="Q455" i="7" s="1"/>
  <c r="S436" i="7" a="1"/>
  <c r="S436" i="7" s="1"/>
  <c r="S433" i="7" a="1"/>
  <c r="S433" i="7" s="1"/>
  <c r="A433" i="7"/>
  <c r="Q428" i="7" a="1"/>
  <c r="Q428" i="7" s="1"/>
  <c r="A428" i="7"/>
  <c r="S395" i="7" a="1"/>
  <c r="S395" i="7" s="1"/>
  <c r="Q385" i="7" a="1"/>
  <c r="Q385" i="7" s="1"/>
  <c r="S435" i="7" a="1"/>
  <c r="S435" i="7" s="1"/>
  <c r="A389" i="7"/>
  <c r="Q389" i="7" a="1"/>
  <c r="Q389" i="7" s="1"/>
  <c r="A386" i="7"/>
  <c r="Q464" i="7" a="1"/>
  <c r="Q464" i="7" s="1"/>
  <c r="Q408" i="7" a="1"/>
  <c r="Q408" i="7" s="1"/>
  <c r="Q443" i="7" a="1"/>
  <c r="Q443" i="7" s="1"/>
  <c r="Q472" i="7" a="1"/>
  <c r="Q472" i="7" s="1"/>
  <c r="Q365" i="7" a="1"/>
  <c r="Q365" i="7" s="1"/>
  <c r="Q402" i="7" a="1"/>
  <c r="Q402" i="7" s="1"/>
  <c r="Q382" i="7" a="1"/>
  <c r="Q382" i="7" s="1"/>
  <c r="Q377" i="7" a="1"/>
  <c r="Q377" i="7" s="1"/>
  <c r="Q378" i="7" a="1"/>
  <c r="Q378" i="7" s="1"/>
  <c r="Q386" i="7" a="1"/>
  <c r="Q386" i="7" s="1"/>
  <c r="S385" i="7" a="1"/>
  <c r="S385" i="7" s="1"/>
  <c r="S381" i="7" a="1"/>
  <c r="S381" i="7" s="1"/>
  <c r="S375" i="7" a="1"/>
  <c r="S375" i="7" s="1"/>
  <c r="Q368" i="7" a="1"/>
  <c r="Q368" i="7" s="1"/>
  <c r="S338" i="7" a="1"/>
  <c r="S338" i="7" s="1"/>
  <c r="Q398" i="7" a="1"/>
  <c r="Q398" i="7" s="1"/>
  <c r="Q395" i="7" a="1"/>
  <c r="Q395" i="7" s="1"/>
  <c r="S393" i="7" a="1"/>
  <c r="S393" i="7" s="1"/>
  <c r="S380" i="7" a="1"/>
  <c r="S380" i="7" s="1"/>
  <c r="S374" i="7" a="1"/>
  <c r="S374" i="7" s="1"/>
  <c r="Q342" i="7" a="1"/>
  <c r="Q342" i="7" s="1"/>
  <c r="S323" i="7" a="1"/>
  <c r="S323" i="7" s="1"/>
  <c r="Q384" i="7" a="1"/>
  <c r="Q384" i="7" s="1"/>
  <c r="L382" i="7"/>
  <c r="Q379" i="7" a="1"/>
  <c r="Q379" i="7" s="1"/>
  <c r="Q341" i="7" a="1"/>
  <c r="Q341" i="7" s="1"/>
  <c r="S448" i="7" a="1"/>
  <c r="S448" i="7" s="1"/>
  <c r="A448" i="7"/>
  <c r="L446" i="7"/>
  <c r="L441" i="7"/>
  <c r="S432" i="7" a="1"/>
  <c r="S432" i="7" s="1"/>
  <c r="S425" i="7" a="1"/>
  <c r="S425" i="7" s="1"/>
  <c r="L421" i="7"/>
  <c r="S415" i="7" a="1"/>
  <c r="S415" i="7" s="1"/>
  <c r="S409" i="7" a="1"/>
  <c r="S409" i="7" s="1"/>
  <c r="Q406" i="7" a="1"/>
  <c r="Q406" i="7" s="1"/>
  <c r="Q403" i="7" a="1"/>
  <c r="Q403" i="7" s="1"/>
  <c r="S378" i="7" a="1"/>
  <c r="S378" i="7" s="1"/>
  <c r="S414" i="7" a="1"/>
  <c r="S414" i="7" s="1"/>
  <c r="S371" i="7" a="1"/>
  <c r="S371" i="7" s="1"/>
  <c r="S372" i="7" a="1"/>
  <c r="S372" i="7" s="1"/>
  <c r="S390" i="7" a="1"/>
  <c r="S390" i="7" s="1"/>
  <c r="S391" i="7" a="1"/>
  <c r="S391" i="7" s="1"/>
  <c r="S422" i="7" a="1"/>
  <c r="S422" i="7" s="1"/>
  <c r="S434" i="7" a="1"/>
  <c r="S434" i="7" s="1"/>
  <c r="S377" i="7" a="1"/>
  <c r="S377" i="7" s="1"/>
  <c r="S461" i="7" a="1"/>
  <c r="S461" i="7" s="1"/>
  <c r="Q440" i="7" a="1"/>
  <c r="Q440" i="7" s="1"/>
  <c r="A432" i="7"/>
  <c r="A425" i="7"/>
  <c r="Q415" i="7" a="1"/>
  <c r="Q415" i="7" s="1"/>
  <c r="A415" i="7"/>
  <c r="Q412" i="7" a="1"/>
  <c r="Q412" i="7" s="1"/>
  <c r="A412" i="7"/>
  <c r="Q409" i="7" a="1"/>
  <c r="Q409" i="7" s="1"/>
  <c r="Q390" i="7" a="1"/>
  <c r="Q390" i="7" s="1"/>
  <c r="S383" i="7" a="1"/>
  <c r="S383" i="7" s="1"/>
  <c r="Q484" i="7" a="1"/>
  <c r="Q484" i="7" s="1"/>
  <c r="Q459" i="7" a="1"/>
  <c r="Q459" i="7" s="1"/>
  <c r="A459" i="7"/>
  <c r="S454" i="7" a="1"/>
  <c r="S454" i="7" s="1"/>
  <c r="Q452" i="7" a="1"/>
  <c r="Q452" i="7" s="1"/>
  <c r="A442" i="7"/>
  <c r="Q442" i="7" a="1"/>
  <c r="Q442" i="7" s="1"/>
  <c r="Q433" i="7" a="1"/>
  <c r="Q433" i="7" s="1"/>
  <c r="S428" i="7" a="1"/>
  <c r="S428" i="7" s="1"/>
  <c r="Q424" i="7" a="1"/>
  <c r="Q424" i="7" s="1"/>
  <c r="S423" i="7" a="1"/>
  <c r="S423" i="7" s="1"/>
  <c r="S411" i="7" a="1"/>
  <c r="S411" i="7" s="1"/>
  <c r="L401" i="7"/>
  <c r="Q400" i="7" a="1"/>
  <c r="Q400" i="7" s="1"/>
  <c r="Q394" i="7" a="1"/>
  <c r="Q394" i="7" s="1"/>
  <c r="S442" i="7" a="1"/>
  <c r="S442" i="7" s="1"/>
  <c r="L424" i="7"/>
  <c r="Q399" i="7" a="1"/>
  <c r="Q399" i="7" s="1"/>
  <c r="A398" i="7"/>
  <c r="S389" i="7" a="1"/>
  <c r="S389" i="7" s="1"/>
  <c r="Q388" i="7" a="1"/>
  <c r="Q388" i="7" s="1"/>
  <c r="S382" i="7" a="1"/>
  <c r="S382" i="7" s="1"/>
  <c r="Q372" i="7" a="1"/>
  <c r="Q372" i="7" s="1"/>
  <c r="L368" i="7"/>
  <c r="Q363" i="7" a="1"/>
  <c r="Q363" i="7" s="1"/>
  <c r="L358" i="7"/>
  <c r="S354" i="7" a="1"/>
  <c r="S354" i="7" s="1"/>
  <c r="S351" i="7" a="1"/>
  <c r="S351" i="7" s="1"/>
  <c r="Q347" i="7" a="1"/>
  <c r="Q347" i="7" s="1"/>
  <c r="S345" i="7" a="1"/>
  <c r="S345" i="7" s="1"/>
  <c r="A343" i="7"/>
  <c r="S343" i="7" a="1"/>
  <c r="S343" i="7" s="1"/>
  <c r="S340" i="7" a="1"/>
  <c r="S340" i="7" s="1"/>
  <c r="Q336" i="7" a="1"/>
  <c r="Q336" i="7" s="1"/>
  <c r="Q335" i="7" a="1"/>
  <c r="Q335" i="7" s="1"/>
  <c r="A335" i="7"/>
  <c r="S334" i="7" a="1"/>
  <c r="S334" i="7" s="1"/>
  <c r="Q331" i="7" a="1"/>
  <c r="Q331" i="7" s="1"/>
  <c r="Q307" i="7" a="1"/>
  <c r="Q307" i="7" s="1"/>
  <c r="S362" i="7" a="1"/>
  <c r="S362" i="7" s="1"/>
  <c r="Q357" i="7" a="1"/>
  <c r="Q357" i="7" s="1"/>
  <c r="Q354" i="7" a="1"/>
  <c r="Q354" i="7" s="1"/>
  <c r="Q352" i="7" a="1"/>
  <c r="Q352" i="7" s="1"/>
  <c r="S311" i="7" a="1"/>
  <c r="S311" i="7" s="1"/>
  <c r="S298" i="7" a="1"/>
  <c r="S298" i="7" s="1"/>
  <c r="S376" i="7" a="1"/>
  <c r="S376" i="7" s="1"/>
  <c r="S369" i="7" a="1"/>
  <c r="S369" i="7" s="1"/>
  <c r="Q366" i="7" a="1"/>
  <c r="Q366" i="7" s="1"/>
  <c r="A366" i="7"/>
  <c r="A362" i="7"/>
  <c r="Q362" i="7" a="1"/>
  <c r="Q362" i="7" s="1"/>
  <c r="Q351" i="7" a="1"/>
  <c r="Q351" i="7" s="1"/>
  <c r="A351" i="7"/>
  <c r="S349" i="7" a="1"/>
  <c r="S349" i="7" s="1"/>
  <c r="Q345" i="7" a="1"/>
  <c r="Q345" i="7" s="1"/>
  <c r="A345" i="7"/>
  <c r="Q334" i="7" a="1"/>
  <c r="Q334" i="7" s="1"/>
  <c r="A410" i="7"/>
  <c r="S405" i="7" a="1"/>
  <c r="S405" i="7" s="1"/>
  <c r="Q404" i="7" a="1"/>
  <c r="Q404" i="7" s="1"/>
  <c r="S398" i="7" a="1"/>
  <c r="S398" i="7" s="1"/>
  <c r="Q392" i="7" a="1"/>
  <c r="Q392" i="7" s="1"/>
  <c r="S384" i="7" a="1"/>
  <c r="S384" i="7" s="1"/>
  <c r="Q380" i="7" a="1"/>
  <c r="Q380" i="7" s="1"/>
  <c r="A376" i="7"/>
  <c r="A375" i="7"/>
  <c r="S367" i="7" a="1"/>
  <c r="S367" i="7" s="1"/>
  <c r="S364" i="7" a="1"/>
  <c r="S364" i="7" s="1"/>
  <c r="S361" i="7" a="1"/>
  <c r="S361" i="7" s="1"/>
  <c r="S360" i="7" a="1"/>
  <c r="S360" i="7" s="1"/>
  <c r="S355" i="7" a="1"/>
  <c r="S355" i="7" s="1"/>
  <c r="A349" i="7"/>
  <c r="Q349" i="7" a="1"/>
  <c r="Q349" i="7" s="1"/>
  <c r="S330" i="7" a="1"/>
  <c r="S330" i="7" s="1"/>
  <c r="S327" i="7" a="1"/>
  <c r="S327" i="7" s="1"/>
  <c r="Q322" i="7" a="1"/>
  <c r="Q322" i="7" s="1"/>
  <c r="S331" i="7" a="1"/>
  <c r="S331" i="7" s="1"/>
  <c r="Q283" i="7" a="1"/>
  <c r="Q283" i="7" s="1"/>
  <c r="Q364" i="7" a="1"/>
  <c r="Q364" i="7" s="1"/>
  <c r="A364" i="7"/>
  <c r="Q358" i="7" a="1"/>
  <c r="Q358" i="7" s="1"/>
  <c r="S350" i="7" a="1"/>
  <c r="S350" i="7" s="1"/>
  <c r="S348" i="7" a="1"/>
  <c r="S348" i="7" s="1"/>
  <c r="S322" i="7" a="1"/>
  <c r="S322" i="7" s="1"/>
  <c r="Q314" i="7" a="1"/>
  <c r="Q314" i="7" s="1"/>
  <c r="S279" i="7" a="1"/>
  <c r="S279" i="7" s="1"/>
  <c r="Q468" i="7" a="1"/>
  <c r="Q468" i="7" s="1"/>
  <c r="A466" i="7"/>
  <c r="S453" i="7" a="1"/>
  <c r="S453" i="7" s="1"/>
  <c r="S429" i="7" a="1"/>
  <c r="S429" i="7" s="1"/>
  <c r="S426" i="7" a="1"/>
  <c r="S426" i="7" s="1"/>
  <c r="S418" i="7" a="1"/>
  <c r="S418" i="7" s="1"/>
  <c r="L413" i="7"/>
  <c r="L408" i="7"/>
  <c r="S406" i="7" a="1"/>
  <c r="S406" i="7" s="1"/>
  <c r="L405" i="7"/>
  <c r="A404" i="7"/>
  <c r="A384" i="7"/>
  <c r="Q383" i="7" a="1"/>
  <c r="Q383" i="7" s="1"/>
  <c r="A381" i="7"/>
  <c r="L380" i="7"/>
  <c r="A378" i="7"/>
  <c r="S370" i="7" a="1"/>
  <c r="S370" i="7" s="1"/>
  <c r="Q369" i="7" a="1"/>
  <c r="Q369" i="7" s="1"/>
  <c r="Q367" i="7" a="1"/>
  <c r="Q367" i="7" s="1"/>
  <c r="A367" i="7"/>
  <c r="S363" i="7" a="1"/>
  <c r="S363" i="7" s="1"/>
  <c r="Q361" i="7" a="1"/>
  <c r="Q361" i="7" s="1"/>
  <c r="S359" i="7" a="1"/>
  <c r="S359" i="7" s="1"/>
  <c r="S356" i="7" a="1"/>
  <c r="S356" i="7" s="1"/>
  <c r="L352" i="7"/>
  <c r="Q348" i="7" a="1"/>
  <c r="Q348" i="7" s="1"/>
  <c r="A348" i="7"/>
  <c r="L347" i="7"/>
  <c r="L342" i="7"/>
  <c r="S333" i="7" a="1"/>
  <c r="S333" i="7" s="1"/>
  <c r="L331" i="7"/>
  <c r="A322" i="7"/>
  <c r="S314" i="7" a="1"/>
  <c r="S314" i="7" s="1"/>
  <c r="S329" i="7" a="1"/>
  <c r="S329" i="7" s="1"/>
  <c r="S358" i="7" a="1"/>
  <c r="S358" i="7" s="1"/>
  <c r="Q420" i="7" a="1"/>
  <c r="Q420" i="7" s="1"/>
  <c r="S400" i="7" a="1"/>
  <c r="S400" i="7" s="1"/>
  <c r="Q396" i="7" a="1"/>
  <c r="Q396" i="7" s="1"/>
  <c r="S392" i="7" a="1"/>
  <c r="S392" i="7" s="1"/>
  <c r="Q387" i="7" a="1"/>
  <c r="Q387" i="7" s="1"/>
  <c r="S379" i="7" a="1"/>
  <c r="S379" i="7" s="1"/>
  <c r="L376" i="7"/>
  <c r="Q373" i="7" a="1"/>
  <c r="Q373" i="7" s="1"/>
  <c r="Q370" i="7" a="1"/>
  <c r="Q370" i="7" s="1"/>
  <c r="Q353" i="7" a="1"/>
  <c r="Q353" i="7" s="1"/>
  <c r="Q350" i="7" a="1"/>
  <c r="Q350" i="7" s="1"/>
  <c r="A350" i="7"/>
  <c r="S339" i="7" a="1"/>
  <c r="S339" i="7" s="1"/>
  <c r="Q337" i="7" a="1"/>
  <c r="Q337" i="7" s="1"/>
  <c r="S335" i="7" a="1"/>
  <c r="S335" i="7" s="1"/>
  <c r="A333" i="7"/>
  <c r="Q333" i="7" a="1"/>
  <c r="Q333" i="7" s="1"/>
  <c r="S332" i="7" a="1"/>
  <c r="S332" i="7" s="1"/>
  <c r="S325" i="7" a="1"/>
  <c r="S325" i="7" s="1"/>
  <c r="S320" i="7" a="1"/>
  <c r="S320" i="7" s="1"/>
  <c r="Q313" i="7" a="1"/>
  <c r="Q313" i="7" s="1"/>
  <c r="Q371" i="7" a="1"/>
  <c r="Q371" i="7" s="1"/>
  <c r="Q376" i="7" a="1"/>
  <c r="Q376" i="7" s="1"/>
  <c r="Q309" i="7" a="1"/>
  <c r="Q309" i="7" s="1"/>
  <c r="Q338" i="7" a="1"/>
  <c r="Q338" i="7" s="1"/>
  <c r="A313" i="7"/>
  <c r="L311" i="7"/>
  <c r="Q460" i="7" a="1"/>
  <c r="Q460" i="7" s="1"/>
  <c r="A458" i="7"/>
  <c r="S445" i="7" a="1"/>
  <c r="S445" i="7" s="1"/>
  <c r="Q444" i="7" a="1"/>
  <c r="Q444" i="7" s="1"/>
  <c r="S440" i="7" a="1"/>
  <c r="S440" i="7" s="1"/>
  <c r="Q435" i="7" a="1"/>
  <c r="Q435" i="7" s="1"/>
  <c r="S427" i="7" a="1"/>
  <c r="S427" i="7" s="1"/>
  <c r="A421" i="7"/>
  <c r="Q417" i="7" a="1"/>
  <c r="Q417" i="7" s="1"/>
  <c r="Q416" i="7" a="1"/>
  <c r="Q416" i="7" s="1"/>
  <c r="Q411" i="7" a="1"/>
  <c r="Q411" i="7" s="1"/>
  <c r="Q410" i="7" a="1"/>
  <c r="Q410" i="7" s="1"/>
  <c r="S403" i="7" a="1"/>
  <c r="S403" i="7" s="1"/>
  <c r="S397" i="7" a="1"/>
  <c r="S397" i="7" s="1"/>
  <c r="A396" i="7"/>
  <c r="S394" i="7" a="1"/>
  <c r="S394" i="7" s="1"/>
  <c r="A392" i="7"/>
  <c r="S386" i="7" a="1"/>
  <c r="S386" i="7" s="1"/>
  <c r="L381" i="7"/>
  <c r="Q374" i="7" a="1"/>
  <c r="Q374" i="7" s="1"/>
  <c r="S366" i="7" a="1"/>
  <c r="S366" i="7" s="1"/>
  <c r="S365" i="7" a="1"/>
  <c r="S365" i="7" s="1"/>
  <c r="L360" i="7"/>
  <c r="A353" i="7"/>
  <c r="S353" i="7" a="1"/>
  <c r="S353" i="7" s="1"/>
  <c r="S346" i="7" a="1"/>
  <c r="S346" i="7" s="1"/>
  <c r="A337" i="7"/>
  <c r="S337" i="7" a="1"/>
  <c r="S337" i="7" s="1"/>
  <c r="Q320" i="7" a="1"/>
  <c r="Q320" i="7" s="1"/>
  <c r="A320" i="7"/>
  <c r="Q356" i="7" a="1"/>
  <c r="Q356" i="7" s="1"/>
  <c r="S347" i="7" a="1"/>
  <c r="S347" i="7" s="1"/>
  <c r="S342" i="7" a="1"/>
  <c r="S342" i="7" s="1"/>
  <c r="Q340" i="7" a="1"/>
  <c r="Q340" i="7" s="1"/>
  <c r="Q329" i="7" a="1"/>
  <c r="Q329" i="7" s="1"/>
  <c r="S328" i="7" a="1"/>
  <c r="S328" i="7" s="1"/>
  <c r="Q325" i="7" a="1"/>
  <c r="Q325" i="7" s="1"/>
  <c r="Q312" i="7" a="1"/>
  <c r="Q312" i="7" s="1"/>
  <c r="A312" i="7"/>
  <c r="S308" i="7" a="1"/>
  <c r="S308" i="7" s="1"/>
  <c r="S305" i="7" a="1"/>
  <c r="S305" i="7" s="1"/>
  <c r="S300" i="7" a="1"/>
  <c r="S300" i="7" s="1"/>
  <c r="Q299" i="7" a="1"/>
  <c r="Q299" i="7" s="1"/>
  <c r="Q295" i="7" a="1"/>
  <c r="Q295" i="7" s="1"/>
  <c r="A295" i="7"/>
  <c r="S286" i="7" a="1"/>
  <c r="S286" i="7" s="1"/>
  <c r="S284" i="7" a="1"/>
  <c r="S284" i="7" s="1"/>
  <c r="S277" i="7" a="1"/>
  <c r="S277" i="7" s="1"/>
  <c r="Q269" i="7" a="1"/>
  <c r="Q269" i="7" s="1"/>
  <c r="A269" i="7"/>
  <c r="S266" i="7" a="1"/>
  <c r="S266" i="7" s="1"/>
  <c r="Q256" i="7" a="1"/>
  <c r="Q256" i="7" s="1"/>
  <c r="Q305" i="7" a="1"/>
  <c r="Q305" i="7" s="1"/>
  <c r="A305" i="7"/>
  <c r="S297" i="7" a="1"/>
  <c r="S297" i="7" s="1"/>
  <c r="S291" i="7" a="1"/>
  <c r="S291" i="7" s="1"/>
  <c r="S290" i="7" a="1"/>
  <c r="S290" i="7" s="1"/>
  <c r="S282" i="7" a="1"/>
  <c r="S282" i="7" s="1"/>
  <c r="Q277" i="7" a="1"/>
  <c r="Q277" i="7" s="1"/>
  <c r="A277" i="7"/>
  <c r="A273" i="7"/>
  <c r="S273" i="7" a="1"/>
  <c r="S273" i="7" s="1"/>
  <c r="Q271" i="7" a="1"/>
  <c r="Q271" i="7" s="1"/>
  <c r="S268" i="7" a="1"/>
  <c r="S268" i="7" s="1"/>
  <c r="Q266" i="7" a="1"/>
  <c r="Q266" i="7" s="1"/>
  <c r="Q243" i="7" a="1"/>
  <c r="Q243" i="7" s="1"/>
  <c r="A346" i="7"/>
  <c r="S344" i="7" a="1"/>
  <c r="S344" i="7" s="1"/>
  <c r="A330" i="7"/>
  <c r="Q327" i="7" a="1"/>
  <c r="Q327" i="7" s="1"/>
  <c r="A327" i="7"/>
  <c r="L319" i="7"/>
  <c r="Q317" i="7" a="1"/>
  <c r="Q317" i="7" s="1"/>
  <c r="Q316" i="7" a="1"/>
  <c r="Q316" i="7" s="1"/>
  <c r="Q301" i="7" a="1"/>
  <c r="Q301" i="7" s="1"/>
  <c r="Q298" i="7" a="1"/>
  <c r="Q298" i="7" s="1"/>
  <c r="A297" i="7"/>
  <c r="S294" i="7" a="1"/>
  <c r="S294" i="7" s="1"/>
  <c r="Q292" i="7" a="1"/>
  <c r="Q292" i="7" s="1"/>
  <c r="A290" i="7"/>
  <c r="Q288" i="7" a="1"/>
  <c r="Q288" i="7" s="1"/>
  <c r="A282" i="7"/>
  <c r="Q282" i="7" a="1"/>
  <c r="Q282" i="7" s="1"/>
  <c r="Q279" i="7" a="1"/>
  <c r="Q279" i="7" s="1"/>
  <c r="Q278" i="7" a="1"/>
  <c r="Q278" i="7" s="1"/>
  <c r="Q261" i="7" a="1"/>
  <c r="Q261" i="7" s="1"/>
  <c r="S319" i="7" a="1"/>
  <c r="S319" i="7" s="1"/>
  <c r="S252" i="7" a="1"/>
  <c r="S252" i="7" s="1"/>
  <c r="S255" i="7" a="1"/>
  <c r="S255" i="7" s="1"/>
  <c r="S260" i="7" a="1"/>
  <c r="S260" i="7" s="1"/>
  <c r="S271" i="7" a="1"/>
  <c r="S271" i="7" s="1"/>
  <c r="Q253" i="7" a="1"/>
  <c r="Q253" i="7" s="1"/>
  <c r="S307" i="7" a="1"/>
  <c r="S307" i="7" s="1"/>
  <c r="S303" i="7" a="1"/>
  <c r="S303" i="7" s="1"/>
  <c r="Q302" i="7" a="1"/>
  <c r="Q302" i="7" s="1"/>
  <c r="A298" i="7"/>
  <c r="S296" i="7" a="1"/>
  <c r="S296" i="7" s="1"/>
  <c r="S293" i="7" a="1"/>
  <c r="S293" i="7" s="1"/>
  <c r="S287" i="7" a="1"/>
  <c r="S287" i="7" s="1"/>
  <c r="Q285" i="7" a="1"/>
  <c r="Q285" i="7" s="1"/>
  <c r="Q280" i="7" a="1"/>
  <c r="Q280" i="7" s="1"/>
  <c r="A278" i="7"/>
  <c r="L277" i="7"/>
  <c r="Q245" i="7" a="1"/>
  <c r="Q245" i="7" s="1"/>
  <c r="Q332" i="7" a="1"/>
  <c r="Q332" i="7" s="1"/>
  <c r="S326" i="7" a="1"/>
  <c r="S326" i="7" s="1"/>
  <c r="Q324" i="7" a="1"/>
  <c r="Q324" i="7" s="1"/>
  <c r="S318" i="7" a="1"/>
  <c r="S318" i="7" s="1"/>
  <c r="S317" i="7" a="1"/>
  <c r="S317" i="7" s="1"/>
  <c r="S315" i="7" a="1"/>
  <c r="S315" i="7" s="1"/>
  <c r="A314" i="7"/>
  <c r="Q311" i="7" a="1"/>
  <c r="Q311" i="7" s="1"/>
  <c r="A307" i="7"/>
  <c r="S306" i="7" a="1"/>
  <c r="S306" i="7" s="1"/>
  <c r="S295" i="7" a="1"/>
  <c r="S295" i="7" s="1"/>
  <c r="Q294" i="7" a="1"/>
  <c r="Q294" i="7" s="1"/>
  <c r="Q291" i="7" a="1"/>
  <c r="Q291" i="7" s="1"/>
  <c r="A291" i="7"/>
  <c r="Q289" i="7" a="1"/>
  <c r="Q289" i="7" s="1"/>
  <c r="Q287" i="7" a="1"/>
  <c r="Q287" i="7" s="1"/>
  <c r="A287" i="7"/>
  <c r="Q281" i="7" a="1"/>
  <c r="Q281" i="7" s="1"/>
  <c r="S274" i="7" a="1"/>
  <c r="S274" i="7" s="1"/>
  <c r="Q270" i="7" a="1"/>
  <c r="Q270" i="7" s="1"/>
  <c r="Q254" i="7" a="1"/>
  <c r="Q254" i="7" s="1"/>
  <c r="Q439" i="7" a="1"/>
  <c r="Q439" i="7" s="1"/>
  <c r="Q423" i="7" a="1"/>
  <c r="Q423" i="7" s="1"/>
  <c r="Q407" i="7" a="1"/>
  <c r="Q407" i="7" s="1"/>
  <c r="Q391" i="7" a="1"/>
  <c r="Q391" i="7" s="1"/>
  <c r="Q375" i="7" a="1"/>
  <c r="Q375" i="7" s="1"/>
  <c r="Q359" i="7" a="1"/>
  <c r="Q359" i="7" s="1"/>
  <c r="Q343" i="7" a="1"/>
  <c r="Q343" i="7" s="1"/>
  <c r="Q328" i="7" a="1"/>
  <c r="Q328" i="7" s="1"/>
  <c r="Q319" i="7" a="1"/>
  <c r="Q319" i="7" s="1"/>
  <c r="A317" i="7"/>
  <c r="Q315" i="7" a="1"/>
  <c r="Q315" i="7" s="1"/>
  <c r="S309" i="7" a="1"/>
  <c r="S309" i="7" s="1"/>
  <c r="A292" i="7"/>
  <c r="S292" i="7" a="1"/>
  <c r="S292" i="7" s="1"/>
  <c r="S285" i="7" a="1"/>
  <c r="S285" i="7" s="1"/>
  <c r="S283" i="7" a="1"/>
  <c r="S283" i="7" s="1"/>
  <c r="A280" i="7"/>
  <c r="S280" i="7" a="1"/>
  <c r="S280" i="7" s="1"/>
  <c r="S276" i="7" a="1"/>
  <c r="S276" i="7" s="1"/>
  <c r="L275" i="7"/>
  <c r="Q274" i="7" a="1"/>
  <c r="Q274" i="7" s="1"/>
  <c r="S272" i="7" a="1"/>
  <c r="S272" i="7" s="1"/>
  <c r="A272" i="7"/>
  <c r="L268" i="7"/>
  <c r="S263" i="7" a="1"/>
  <c r="S263" i="7" s="1"/>
  <c r="S250" i="7" a="1"/>
  <c r="S250" i="7" s="1"/>
  <c r="S368" i="7" a="1"/>
  <c r="S368" i="7" s="1"/>
  <c r="S352" i="7" a="1"/>
  <c r="S352" i="7" s="1"/>
  <c r="Q346" i="7" a="1"/>
  <c r="Q346" i="7" s="1"/>
  <c r="S336" i="7" a="1"/>
  <c r="S336" i="7" s="1"/>
  <c r="A332" i="7"/>
  <c r="Q330" i="7" a="1"/>
  <c r="Q330" i="7" s="1"/>
  <c r="Q326" i="7" a="1"/>
  <c r="Q326" i="7" s="1"/>
  <c r="Q323" i="7" a="1"/>
  <c r="Q323" i="7" s="1"/>
  <c r="A323" i="7"/>
  <c r="A315" i="7"/>
  <c r="S310" i="7" a="1"/>
  <c r="S310" i="7" s="1"/>
  <c r="S302" i="7" a="1"/>
  <c r="S302" i="7" s="1"/>
  <c r="S299" i="7" a="1"/>
  <c r="S299" i="7" s="1"/>
  <c r="Q297" i="7" a="1"/>
  <c r="Q297" i="7" s="1"/>
  <c r="Q293" i="7" a="1"/>
  <c r="Q293" i="7" s="1"/>
  <c r="S289" i="7" a="1"/>
  <c r="S289" i="7" s="1"/>
  <c r="Q286" i="7" a="1"/>
  <c r="Q286" i="7" s="1"/>
  <c r="S281" i="7" a="1"/>
  <c r="S281" i="7" s="1"/>
  <c r="S278" i="7" a="1"/>
  <c r="S278" i="7" s="1"/>
  <c r="Q276" i="7" a="1"/>
  <c r="Q276" i="7" s="1"/>
  <c r="Q267" i="7" a="1"/>
  <c r="Q267" i="7" s="1"/>
  <c r="A267" i="7"/>
  <c r="Q275" i="7" a="1"/>
  <c r="Q275" i="7" s="1"/>
  <c r="S262" i="7" a="1"/>
  <c r="S262" i="7" s="1"/>
  <c r="S373" i="7" a="1"/>
  <c r="S373" i="7" s="1"/>
  <c r="Q360" i="7" a="1"/>
  <c r="Q360" i="7" s="1"/>
  <c r="S357" i="7" a="1"/>
  <c r="S357" i="7" s="1"/>
  <c r="Q355" i="7" a="1"/>
  <c r="Q355" i="7" s="1"/>
  <c r="Q344" i="7" a="1"/>
  <c r="Q344" i="7" s="1"/>
  <c r="S341" i="7" a="1"/>
  <c r="S341" i="7" s="1"/>
  <c r="Q339" i="7" a="1"/>
  <c r="Q339" i="7" s="1"/>
  <c r="A324" i="7"/>
  <c r="S324" i="7" a="1"/>
  <c r="S324" i="7" s="1"/>
  <c r="Q321" i="7" a="1"/>
  <c r="Q321" i="7" s="1"/>
  <c r="A318" i="7"/>
  <c r="Q318" i="7" a="1"/>
  <c r="Q318" i="7" s="1"/>
  <c r="S316" i="7" a="1"/>
  <c r="S316" i="7" s="1"/>
  <c r="S312" i="7" a="1"/>
  <c r="S312" i="7" s="1"/>
  <c r="A310" i="7"/>
  <c r="Q310" i="7" a="1"/>
  <c r="Q310" i="7" s="1"/>
  <c r="L309" i="7"/>
  <c r="Q306" i="7" a="1"/>
  <c r="Q306" i="7" s="1"/>
  <c r="S304" i="7" a="1"/>
  <c r="S304" i="7" s="1"/>
  <c r="Q303" i="7" a="1"/>
  <c r="Q303" i="7" s="1"/>
  <c r="S301" i="7" a="1"/>
  <c r="S301" i="7" s="1"/>
  <c r="A293" i="7"/>
  <c r="Q290" i="7" a="1"/>
  <c r="Q290" i="7" s="1"/>
  <c r="A289" i="7"/>
  <c r="S288" i="7" a="1"/>
  <c r="S288" i="7" s="1"/>
  <c r="L280" i="7"/>
  <c r="L279" i="7"/>
  <c r="Q273" i="7" a="1"/>
  <c r="Q273" i="7" s="1"/>
  <c r="Q263" i="7" a="1"/>
  <c r="Q263" i="7" s="1"/>
  <c r="S259" i="7" a="1"/>
  <c r="S259" i="7" s="1"/>
  <c r="Q258" i="7" a="1"/>
  <c r="Q258" i="7" s="1"/>
  <c r="Q257" i="7" a="1"/>
  <c r="Q257" i="7" s="1"/>
  <c r="S254" i="7" a="1"/>
  <c r="S254" i="7" s="1"/>
  <c r="A254" i="7"/>
  <c r="Q251" i="7" a="1"/>
  <c r="Q251" i="7" s="1"/>
  <c r="Q244" i="7" a="1"/>
  <c r="Q244" i="7" s="1"/>
  <c r="A244" i="7"/>
  <c r="Q238" i="7" a="1"/>
  <c r="Q238" i="7" s="1"/>
  <c r="Q231" i="7" a="1"/>
  <c r="Q231" i="7" s="1"/>
  <c r="A217" i="7"/>
  <c r="Q217" i="7" a="1"/>
  <c r="Q217" i="7" s="1"/>
  <c r="Q214" i="7" a="1"/>
  <c r="Q214" i="7" s="1"/>
  <c r="A214" i="7"/>
  <c r="S269" i="7" a="1"/>
  <c r="S269" i="7" s="1"/>
  <c r="A263" i="7"/>
  <c r="L261" i="7"/>
  <c r="A250" i="7"/>
  <c r="Q250" i="7" a="1"/>
  <c r="Q250" i="7" s="1"/>
  <c r="L246" i="7"/>
  <c r="S242" i="7" a="1"/>
  <c r="S242" i="7" s="1"/>
  <c r="L239" i="7"/>
  <c r="Q205" i="7" a="1"/>
  <c r="Q205" i="7" s="1"/>
  <c r="Q248" i="7" a="1"/>
  <c r="Q248" i="7" s="1"/>
  <c r="Q222" i="7" a="1"/>
  <c r="Q222" i="7" s="1"/>
  <c r="Q234" i="7" a="1"/>
  <c r="Q234" i="7" s="1"/>
  <c r="Q241" i="7" a="1"/>
  <c r="Q241" i="7" s="1"/>
  <c r="Q216" i="7" a="1"/>
  <c r="Q216" i="7" s="1"/>
  <c r="Q233" i="7" a="1"/>
  <c r="Q233" i="7" s="1"/>
  <c r="Q246" i="7" a="1"/>
  <c r="Q246" i="7" s="1"/>
  <c r="Q221" i="7" a="1"/>
  <c r="Q221" i="7" s="1"/>
  <c r="Q191" i="7" a="1"/>
  <c r="Q191" i="7" s="1"/>
  <c r="Q199" i="7" a="1"/>
  <c r="Q199" i="7" s="1"/>
  <c r="Q201" i="7" a="1"/>
  <c r="Q201" i="7" s="1"/>
  <c r="Q203" i="7" a="1"/>
  <c r="Q203" i="7" s="1"/>
  <c r="Q230" i="7" a="1"/>
  <c r="Q230" i="7" s="1"/>
  <c r="A205" i="7"/>
  <c r="Q265" i="7" a="1"/>
  <c r="Q265" i="7" s="1"/>
  <c r="S247" i="7" a="1"/>
  <c r="S247" i="7" s="1"/>
  <c r="A242" i="7"/>
  <c r="Q242" i="7" a="1"/>
  <c r="Q242" i="7" s="1"/>
  <c r="Q209" i="7" a="1"/>
  <c r="Q209" i="7" s="1"/>
  <c r="S238" i="7" a="1"/>
  <c r="S238" i="7" s="1"/>
  <c r="Q249" i="7" a="1"/>
  <c r="Q249" i="7" s="1"/>
  <c r="Q247" i="7" a="1"/>
  <c r="Q247" i="7" s="1"/>
  <c r="A247" i="7"/>
  <c r="A241" i="7"/>
  <c r="S241" i="7" a="1"/>
  <c r="S241" i="7" s="1"/>
  <c r="Q235" i="7" a="1"/>
  <c r="Q235" i="7" s="1"/>
  <c r="Q225" i="7" a="1"/>
  <c r="Q225" i="7" s="1"/>
  <c r="A225" i="7"/>
  <c r="S209" i="7" a="1"/>
  <c r="S209" i="7" s="1"/>
  <c r="S226" i="7" a="1"/>
  <c r="S226" i="7" s="1"/>
  <c r="Q255" i="7" a="1"/>
  <c r="Q255" i="7" s="1"/>
  <c r="A255" i="7"/>
  <c r="Q239" i="7" a="1"/>
  <c r="Q239" i="7" s="1"/>
  <c r="S237" i="7" a="1"/>
  <c r="S237" i="7" s="1"/>
  <c r="S220" i="7" a="1"/>
  <c r="S220" i="7" s="1"/>
  <c r="Q189" i="7" a="1"/>
  <c r="Q189" i="7" s="1"/>
  <c r="S321" i="7" a="1"/>
  <c r="S321" i="7" s="1"/>
  <c r="Q308" i="7" a="1"/>
  <c r="Q308" i="7" s="1"/>
  <c r="Q304" i="7" a="1"/>
  <c r="Q304" i="7" s="1"/>
  <c r="A302" i="7"/>
  <c r="L286" i="7"/>
  <c r="L285" i="7"/>
  <c r="Q284" i="7" a="1"/>
  <c r="Q284" i="7" s="1"/>
  <c r="L281" i="7"/>
  <c r="S275" i="7" a="1"/>
  <c r="S275" i="7" s="1"/>
  <c r="Q259" i="7" a="1"/>
  <c r="Q259" i="7" s="1"/>
  <c r="A259" i="7"/>
  <c r="S257" i="7" a="1"/>
  <c r="S257" i="7" s="1"/>
  <c r="S249" i="7" a="1"/>
  <c r="S249" i="7" s="1"/>
  <c r="S240" i="7" a="1"/>
  <c r="S240" i="7" s="1"/>
  <c r="S232" i="7" a="1"/>
  <c r="S232" i="7" s="1"/>
  <c r="Q223" i="7" a="1"/>
  <c r="Q223" i="7" s="1"/>
  <c r="A219" i="7"/>
  <c r="Q219" i="7" a="1"/>
  <c r="Q219" i="7" s="1"/>
  <c r="S270" i="7" a="1"/>
  <c r="S270" i="7" s="1"/>
  <c r="S267" i="7" a="1"/>
  <c r="S267" i="7" s="1"/>
  <c r="S265" i="7" a="1"/>
  <c r="S265" i="7" s="1"/>
  <c r="S264" i="7" a="1"/>
  <c r="S264" i="7" s="1"/>
  <c r="S261" i="7" a="1"/>
  <c r="S261" i="7" s="1"/>
  <c r="S258" i="7" a="1"/>
  <c r="S258" i="7" s="1"/>
  <c r="A256" i="7"/>
  <c r="S256" i="7" a="1"/>
  <c r="S256" i="7" s="1"/>
  <c r="Q252" i="7" a="1"/>
  <c r="Q252" i="7" s="1"/>
  <c r="A252" i="7"/>
  <c r="L251" i="7"/>
  <c r="A249" i="7"/>
  <c r="S234" i="7" a="1"/>
  <c r="S234" i="7" s="1"/>
  <c r="S233" i="7" a="1"/>
  <c r="S233" i="7" s="1"/>
  <c r="L228" i="7"/>
  <c r="S223" i="7" a="1"/>
  <c r="S223" i="7" s="1"/>
  <c r="A321" i="7"/>
  <c r="S313" i="7" a="1"/>
  <c r="S313" i="7" s="1"/>
  <c r="A304" i="7"/>
  <c r="Q300" i="7" a="1"/>
  <c r="Q300" i="7" s="1"/>
  <c r="Q296" i="7" a="1"/>
  <c r="Q296" i="7" s="1"/>
  <c r="A294" i="7"/>
  <c r="L273" i="7"/>
  <c r="Q264" i="7" a="1"/>
  <c r="Q264" i="7" s="1"/>
  <c r="Q262" i="7" a="1"/>
  <c r="Q262" i="7" s="1"/>
  <c r="A261" i="7"/>
  <c r="S248" i="7" a="1"/>
  <c r="S248" i="7" s="1"/>
  <c r="L245" i="7"/>
  <c r="S244" i="7" a="1"/>
  <c r="S244" i="7" s="1"/>
  <c r="A236" i="7"/>
  <c r="S236" i="7" a="1"/>
  <c r="S236" i="7" s="1"/>
  <c r="Q229" i="7" a="1"/>
  <c r="Q229" i="7" s="1"/>
  <c r="A229" i="7"/>
  <c r="S225" i="7" a="1"/>
  <c r="S225" i="7" s="1"/>
  <c r="S217" i="7" a="1"/>
  <c r="S217" i="7" s="1"/>
  <c r="S214" i="7" a="1"/>
  <c r="S214" i="7" s="1"/>
  <c r="A210" i="7"/>
  <c r="Q210" i="7" a="1"/>
  <c r="Q210" i="7" s="1"/>
  <c r="S208" i="7" a="1"/>
  <c r="S208" i="7" s="1"/>
  <c r="S205" i="7" a="1"/>
  <c r="S205" i="7" s="1"/>
  <c r="Q198" i="7" a="1"/>
  <c r="Q198" i="7" s="1"/>
  <c r="S140" i="7" a="1"/>
  <c r="S140" i="7" s="1"/>
  <c r="A192" i="7"/>
  <c r="S192" i="7" a="1"/>
  <c r="S192" i="7" s="1"/>
  <c r="A187" i="7"/>
  <c r="Q187" i="7" a="1"/>
  <c r="Q187" i="7" s="1"/>
  <c r="Q183" i="7" a="1"/>
  <c r="Q183" i="7" s="1"/>
  <c r="A183" i="7"/>
  <c r="Q272" i="7" a="1"/>
  <c r="Q272" i="7" s="1"/>
  <c r="A171" i="7"/>
  <c r="Q211" i="7" a="1"/>
  <c r="Q211" i="7" s="1"/>
  <c r="Q226" i="7" a="1"/>
  <c r="Q226" i="7" s="1"/>
  <c r="Q162" i="7" a="1"/>
  <c r="Q162" i="7" s="1"/>
  <c r="Q190" i="7" a="1"/>
  <c r="Q190" i="7" s="1"/>
  <c r="Q170" i="7" a="1"/>
  <c r="Q170" i="7" s="1"/>
  <c r="Q171" i="7" a="1"/>
  <c r="Q171" i="7" s="1"/>
  <c r="Q164" i="7" a="1"/>
  <c r="Q164" i="7" s="1"/>
  <c r="Q129" i="7" a="1"/>
  <c r="Q129" i="7" s="1"/>
  <c r="Q137" i="7" a="1"/>
  <c r="Q137" i="7" s="1"/>
  <c r="L216" i="7"/>
  <c r="L208" i="7"/>
  <c r="S196" i="7" a="1"/>
  <c r="S196" i="7" s="1"/>
  <c r="S193" i="7" a="1"/>
  <c r="S193" i="7" s="1"/>
  <c r="S186" i="7" a="1"/>
  <c r="S186" i="7" s="1"/>
  <c r="S182" i="7" a="1"/>
  <c r="S182" i="7" s="1"/>
  <c r="S180" i="7" a="1"/>
  <c r="S180" i="7" s="1"/>
  <c r="S176" i="7" a="1"/>
  <c r="S176" i="7" s="1"/>
  <c r="A176" i="7"/>
  <c r="Q175" i="7" a="1"/>
  <c r="Q175" i="7" s="1"/>
  <c r="S195" i="7" a="1"/>
  <c r="S195" i="7" s="1"/>
  <c r="S132" i="7" a="1"/>
  <c r="S132" i="7" s="1"/>
  <c r="S194" i="7" a="1"/>
  <c r="S194" i="7" s="1"/>
  <c r="Q182" i="7" a="1"/>
  <c r="Q182" i="7" s="1"/>
  <c r="S179" i="7" a="1"/>
  <c r="S179" i="7" s="1"/>
  <c r="S178" i="7" a="1"/>
  <c r="S178" i="7" s="1"/>
  <c r="L174" i="7"/>
  <c r="Q173" i="7" a="1"/>
  <c r="Q173" i="7" s="1"/>
  <c r="S168" i="7" a="1"/>
  <c r="S168" i="7" s="1"/>
  <c r="S227" i="7" a="1"/>
  <c r="S227" i="7" s="1"/>
  <c r="S251" i="7" a="1"/>
  <c r="S251" i="7" s="1"/>
  <c r="S164" i="7" a="1"/>
  <c r="S164" i="7" s="1"/>
  <c r="S165" i="7" a="1"/>
  <c r="S165" i="7" s="1"/>
  <c r="S188" i="7" a="1"/>
  <c r="S188" i="7" s="1"/>
  <c r="Q237" i="7" a="1"/>
  <c r="Q237" i="7" s="1"/>
  <c r="A237" i="7"/>
  <c r="L234" i="7"/>
  <c r="S231" i="7" a="1"/>
  <c r="S231" i="7" s="1"/>
  <c r="A231" i="7"/>
  <c r="L230" i="7"/>
  <c r="S228" i="7" a="1"/>
  <c r="S228" i="7" s="1"/>
  <c r="A223" i="7"/>
  <c r="S222" i="7" a="1"/>
  <c r="S222" i="7" s="1"/>
  <c r="S218" i="7" a="1"/>
  <c r="S218" i="7" s="1"/>
  <c r="S215" i="7" a="1"/>
  <c r="S215" i="7" s="1"/>
  <c r="Q207" i="7" a="1"/>
  <c r="Q207" i="7" s="1"/>
  <c r="Q202" i="7" a="1"/>
  <c r="Q202" i="7" s="1"/>
  <c r="S199" i="7" a="1"/>
  <c r="S199" i="7" s="1"/>
  <c r="A199" i="7"/>
  <c r="Q193" i="7" a="1"/>
  <c r="Q193" i="7" s="1"/>
  <c r="A178" i="7"/>
  <c r="Q178" i="7" a="1"/>
  <c r="Q178" i="7" s="1"/>
  <c r="S174" i="7" a="1"/>
  <c r="S174" i="7" s="1"/>
  <c r="S243" i="7" a="1"/>
  <c r="S243" i="7" s="1"/>
  <c r="S230" i="7" a="1"/>
  <c r="S230" i="7" s="1"/>
  <c r="A218" i="7"/>
  <c r="Q218" i="7" a="1"/>
  <c r="Q218" i="7" s="1"/>
  <c r="Q215" i="7" a="1"/>
  <c r="Q215" i="7" s="1"/>
  <c r="A215" i="7"/>
  <c r="S204" i="7" a="1"/>
  <c r="S204" i="7" s="1"/>
  <c r="L201" i="7"/>
  <c r="S198" i="7" a="1"/>
  <c r="S198" i="7" s="1"/>
  <c r="Q197" i="7" a="1"/>
  <c r="Q197" i="7" s="1"/>
  <c r="A196" i="7"/>
  <c r="Q194" i="7" a="1"/>
  <c r="Q194" i="7" s="1"/>
  <c r="S191" i="7" a="1"/>
  <c r="S191" i="7" s="1"/>
  <c r="Q179" i="7" a="1"/>
  <c r="Q179" i="7" s="1"/>
  <c r="Q177" i="7" a="1"/>
  <c r="Q177" i="7" s="1"/>
  <c r="L176" i="7"/>
  <c r="L160" i="7"/>
  <c r="S239" i="7" a="1"/>
  <c r="S239" i="7" s="1"/>
  <c r="A239" i="7"/>
  <c r="S235" i="7" a="1"/>
  <c r="S235" i="7" s="1"/>
  <c r="A224" i="7"/>
  <c r="S224" i="7" a="1"/>
  <c r="S224" i="7" s="1"/>
  <c r="Q213" i="7" a="1"/>
  <c r="Q213" i="7" s="1"/>
  <c r="A213" i="7"/>
  <c r="S211" i="7" a="1"/>
  <c r="S211" i="7" s="1"/>
  <c r="Q208" i="7" a="1"/>
  <c r="Q208" i="7" s="1"/>
  <c r="Q204" i="7" a="1"/>
  <c r="Q204" i="7" s="1"/>
  <c r="A204" i="7"/>
  <c r="L203" i="7"/>
  <c r="S201" i="7" a="1"/>
  <c r="S201" i="7" s="1"/>
  <c r="S200" i="7" a="1"/>
  <c r="S200" i="7" s="1"/>
  <c r="S187" i="7" a="1"/>
  <c r="S187" i="7" s="1"/>
  <c r="S185" i="7" a="1"/>
  <c r="S185" i="7" s="1"/>
  <c r="S177" i="7" a="1"/>
  <c r="S177" i="7" s="1"/>
  <c r="Q174" i="7" a="1"/>
  <c r="Q174" i="7" s="1"/>
  <c r="S246" i="7" a="1"/>
  <c r="S246" i="7" s="1"/>
  <c r="A246" i="7"/>
  <c r="S219" i="7" a="1"/>
  <c r="S219" i="7" s="1"/>
  <c r="S216" i="7" a="1"/>
  <c r="S216" i="7" s="1"/>
  <c r="S212" i="7" a="1"/>
  <c r="S212" i="7" s="1"/>
  <c r="S210" i="7" a="1"/>
  <c r="S210" i="7" s="1"/>
  <c r="S206" i="7" a="1"/>
  <c r="S206" i="7" s="1"/>
  <c r="S190" i="7" a="1"/>
  <c r="S190" i="7" s="1"/>
  <c r="Q185" i="7" a="1"/>
  <c r="Q185" i="7" s="1"/>
  <c r="A185" i="7"/>
  <c r="S183" i="7" a="1"/>
  <c r="S183" i="7" s="1"/>
  <c r="Q181" i="7" a="1"/>
  <c r="Q181" i="7" s="1"/>
  <c r="A181" i="7"/>
  <c r="A177" i="7"/>
  <c r="L175" i="7"/>
  <c r="L167" i="7"/>
  <c r="S172" i="7" a="1"/>
  <c r="S172" i="7" s="1"/>
  <c r="Q167" i="7" a="1"/>
  <c r="Q167" i="7" s="1"/>
  <c r="Q166" i="7" a="1"/>
  <c r="Q166" i="7" s="1"/>
  <c r="A163" i="7"/>
  <c r="Q163" i="7" a="1"/>
  <c r="Q163" i="7" s="1"/>
  <c r="S161" i="7" a="1"/>
  <c r="S161" i="7" s="1"/>
  <c r="S160" i="7" a="1"/>
  <c r="S160" i="7" s="1"/>
  <c r="Q155" i="7" a="1"/>
  <c r="Q155" i="7" s="1"/>
  <c r="Q154" i="7" a="1"/>
  <c r="Q154" i="7" s="1"/>
  <c r="S152" i="7" a="1"/>
  <c r="S152" i="7" s="1"/>
  <c r="S149" i="7" a="1"/>
  <c r="S149" i="7" s="1"/>
  <c r="Q134" i="7" a="1"/>
  <c r="Q134" i="7" s="1"/>
  <c r="A134" i="7"/>
  <c r="A186" i="7"/>
  <c r="Q184" i="7" a="1"/>
  <c r="Q184" i="7" s="1"/>
  <c r="A182" i="7"/>
  <c r="Q176" i="7" a="1"/>
  <c r="Q176" i="7" s="1"/>
  <c r="Q172" i="7" a="1"/>
  <c r="Q172" i="7" s="1"/>
  <c r="A172" i="7"/>
  <c r="A167" i="7"/>
  <c r="A166" i="7"/>
  <c r="A164" i="7"/>
  <c r="L163" i="7"/>
  <c r="S162" i="7" a="1"/>
  <c r="S162" i="7" s="1"/>
  <c r="L161" i="7"/>
  <c r="S159" i="7" a="1"/>
  <c r="S159" i="7" s="1"/>
  <c r="S145" i="7" a="1"/>
  <c r="S145" i="7" s="1"/>
  <c r="S144" i="7" a="1"/>
  <c r="S144" i="7" s="1"/>
  <c r="S141" i="7" a="1"/>
  <c r="S141" i="7" s="1"/>
  <c r="Q161" i="7" a="1"/>
  <c r="Q161" i="7" s="1"/>
  <c r="Q160" i="7" a="1"/>
  <c r="Q160" i="7" s="1"/>
  <c r="Q157" i="7" a="1"/>
  <c r="Q157" i="7" s="1"/>
  <c r="A157" i="7"/>
  <c r="L153" i="7"/>
  <c r="Q152" i="7" a="1"/>
  <c r="Q152" i="7" s="1"/>
  <c r="Q148" i="7" a="1"/>
  <c r="Q148" i="7" s="1"/>
  <c r="A148" i="7"/>
  <c r="A129" i="7"/>
  <c r="S139" i="7" a="1"/>
  <c r="S139" i="7" s="1"/>
  <c r="S127" i="7" a="1"/>
  <c r="S127" i="7" s="1"/>
  <c r="S129" i="7" a="1"/>
  <c r="S129" i="7" s="1"/>
  <c r="S151" i="7" a="1"/>
  <c r="S151" i="7" s="1"/>
  <c r="S170" i="7" a="1"/>
  <c r="S170" i="7" s="1"/>
  <c r="A168" i="7"/>
  <c r="Q168" i="7" a="1"/>
  <c r="Q168" i="7" s="1"/>
  <c r="S158" i="7" a="1"/>
  <c r="S158" i="7" s="1"/>
  <c r="A158" i="7"/>
  <c r="Q150" i="7" a="1"/>
  <c r="Q150" i="7" s="1"/>
  <c r="S147" i="7" a="1"/>
  <c r="S147" i="7" s="1"/>
  <c r="S143" i="7" a="1"/>
  <c r="S143" i="7" s="1"/>
  <c r="S136" i="7" a="1"/>
  <c r="S136" i="7" s="1"/>
  <c r="Q153" i="7" a="1"/>
  <c r="Q153" i="7" s="1"/>
  <c r="Q128" i="7" a="1"/>
  <c r="Q128" i="7" s="1"/>
  <c r="Q232" i="7" a="1"/>
  <c r="Q232" i="7" s="1"/>
  <c r="Q147" i="7" a="1"/>
  <c r="Q147" i="7" s="1"/>
  <c r="A209" i="7"/>
  <c r="Q206" i="7" a="1"/>
  <c r="Q206" i="7" s="1"/>
  <c r="Q195" i="7" a="1"/>
  <c r="Q195" i="7" s="1"/>
  <c r="L181" i="7"/>
  <c r="Q180" i="7" a="1"/>
  <c r="Q180" i="7" s="1"/>
  <c r="A170" i="7"/>
  <c r="S169" i="7" a="1"/>
  <c r="S169" i="7" s="1"/>
  <c r="S167" i="7" a="1"/>
  <c r="S167" i="7" s="1"/>
  <c r="S163" i="7" a="1"/>
  <c r="S163" i="7" s="1"/>
  <c r="Q159" i="7" a="1"/>
  <c r="Q159" i="7" s="1"/>
  <c r="Q158" i="7" a="1"/>
  <c r="Q158" i="7" s="1"/>
  <c r="S156" i="7" a="1"/>
  <c r="S156" i="7" s="1"/>
  <c r="L148" i="7"/>
  <c r="Q144" i="7" a="1"/>
  <c r="Q144" i="7" s="1"/>
  <c r="A144" i="7"/>
  <c r="Q143" i="7" a="1"/>
  <c r="Q143" i="7" s="1"/>
  <c r="Q141" i="7" a="1"/>
  <c r="Q141" i="7" s="1"/>
  <c r="A141" i="7"/>
  <c r="S135" i="7" a="1"/>
  <c r="S135" i="7" s="1"/>
  <c r="S115" i="7" a="1"/>
  <c r="S115" i="7" s="1"/>
  <c r="Q268" i="7" a="1"/>
  <c r="Q268" i="7" s="1"/>
  <c r="A266" i="7"/>
  <c r="S253" i="7" a="1"/>
  <c r="S253" i="7" s="1"/>
  <c r="Q240" i="7" a="1"/>
  <c r="Q240" i="7" s="1"/>
  <c r="Q236" i="7" a="1"/>
  <c r="Q236" i="7" s="1"/>
  <c r="A234" i="7"/>
  <c r="Q227" i="7" a="1"/>
  <c r="Q227" i="7" s="1"/>
  <c r="L213" i="7"/>
  <c r="Q212" i="7" a="1"/>
  <c r="Q212" i="7" s="1"/>
  <c r="S202" i="7" a="1"/>
  <c r="S202" i="7" s="1"/>
  <c r="S189" i="7" a="1"/>
  <c r="S189" i="7" s="1"/>
  <c r="S175" i="7" a="1"/>
  <c r="S175" i="7" s="1"/>
  <c r="S171" i="7" a="1"/>
  <c r="S171" i="7" s="1"/>
  <c r="A159" i="7"/>
  <c r="S154" i="7" a="1"/>
  <c r="S154" i="7" s="1"/>
  <c r="Q138" i="7" a="1"/>
  <c r="Q138" i="7" s="1"/>
  <c r="A136" i="7"/>
  <c r="Q136" i="7" a="1"/>
  <c r="Q136" i="7" s="1"/>
  <c r="L127" i="7"/>
  <c r="S119" i="7" a="1"/>
  <c r="S119" i="7" s="1"/>
  <c r="S221" i="7" a="1"/>
  <c r="S221" i="7" s="1"/>
  <c r="S207" i="7" a="1"/>
  <c r="S207" i="7" s="1"/>
  <c r="S203" i="7" a="1"/>
  <c r="S203" i="7" s="1"/>
  <c r="S197" i="7" a="1"/>
  <c r="S197" i="7" s="1"/>
  <c r="A195" i="7"/>
  <c r="Q192" i="7" a="1"/>
  <c r="Q192" i="7" s="1"/>
  <c r="Q188" i="7" a="1"/>
  <c r="Q188" i="7" s="1"/>
  <c r="Q186" i="7" a="1"/>
  <c r="Q186" i="7" s="1"/>
  <c r="S184" i="7" a="1"/>
  <c r="S184" i="7" s="1"/>
  <c r="A180" i="7"/>
  <c r="L168" i="7"/>
  <c r="Q156" i="7" a="1"/>
  <c r="Q156" i="7" s="1"/>
  <c r="S155" i="7" a="1"/>
  <c r="S155" i="7" s="1"/>
  <c r="Q151" i="7" a="1"/>
  <c r="Q151" i="7" s="1"/>
  <c r="S146" i="7" a="1"/>
  <c r="S146" i="7" s="1"/>
  <c r="Q142" i="7" a="1"/>
  <c r="Q142" i="7" s="1"/>
  <c r="S138" i="7" a="1"/>
  <c r="S138" i="7" s="1"/>
  <c r="Q135" i="7" a="1"/>
  <c r="Q135" i="7" s="1"/>
  <c r="A135" i="7"/>
  <c r="S137" i="7" a="1"/>
  <c r="S137" i="7" s="1"/>
  <c r="Q260" i="7" a="1"/>
  <c r="Q260" i="7" s="1"/>
  <c r="S245" i="7" a="1"/>
  <c r="S245" i="7" s="1"/>
  <c r="S229" i="7" a="1"/>
  <c r="S229" i="7" s="1"/>
  <c r="Q224" i="7" a="1"/>
  <c r="Q224" i="7" s="1"/>
  <c r="A221" i="7"/>
  <c r="Q220" i="7" a="1"/>
  <c r="Q220" i="7" s="1"/>
  <c r="A212" i="7"/>
  <c r="A188" i="7"/>
  <c r="S173" i="7" a="1"/>
  <c r="S173" i="7" s="1"/>
  <c r="Q169" i="7" a="1"/>
  <c r="Q169" i="7" s="1"/>
  <c r="S166" i="7" a="1"/>
  <c r="S166" i="7" s="1"/>
  <c r="S153" i="7" a="1"/>
  <c r="S153" i="7" s="1"/>
  <c r="A153" i="7"/>
  <c r="L143" i="7"/>
  <c r="S142" i="7" a="1"/>
  <c r="S142" i="7" s="1"/>
  <c r="A139" i="7"/>
  <c r="Q139" i="7" a="1"/>
  <c r="Q139" i="7" s="1"/>
  <c r="A138" i="7"/>
  <c r="S131" i="7" a="1"/>
  <c r="S131" i="7" s="1"/>
  <c r="Q149" i="7" a="1"/>
  <c r="Q149" i="7" s="1"/>
  <c r="S122" i="7" a="1"/>
  <c r="S122" i="7" s="1"/>
  <c r="Q120" i="7" a="1"/>
  <c r="Q120" i="7" s="1"/>
  <c r="A120" i="7"/>
  <c r="S118" i="7" a="1"/>
  <c r="S118" i="7" s="1"/>
  <c r="Q102" i="7" a="1"/>
  <c r="Q102" i="7" s="1"/>
  <c r="A102" i="7"/>
  <c r="Q95" i="7" a="1"/>
  <c r="Q95" i="7" s="1"/>
  <c r="A95" i="7"/>
  <c r="Q77" i="7" a="1"/>
  <c r="Q77" i="7" s="1"/>
  <c r="Q124" i="7" a="1"/>
  <c r="Q124" i="7" s="1"/>
  <c r="A124" i="7"/>
  <c r="A121" i="7"/>
  <c r="S121" i="7" a="1"/>
  <c r="S121" i="7" s="1"/>
  <c r="A118" i="7"/>
  <c r="Q118" i="7" a="1"/>
  <c r="Q118" i="7" s="1"/>
  <c r="Q110" i="7" a="1"/>
  <c r="Q110" i="7" s="1"/>
  <c r="S103" i="7" a="1"/>
  <c r="S103" i="7" s="1"/>
  <c r="S101" i="7" a="1"/>
  <c r="S101" i="7" s="1"/>
  <c r="S99" i="7" a="1"/>
  <c r="S99" i="7" s="1"/>
  <c r="Q98" i="7" a="1"/>
  <c r="Q98" i="7" s="1"/>
  <c r="Q146" i="7" a="1"/>
  <c r="Q146" i="7" s="1"/>
  <c r="S134" i="7" a="1"/>
  <c r="S134" i="7" s="1"/>
  <c r="Q114" i="7" a="1"/>
  <c r="Q114" i="7" s="1"/>
  <c r="A114" i="7"/>
  <c r="S107" i="7" a="1"/>
  <c r="S107" i="7" s="1"/>
  <c r="S98" i="7" a="1"/>
  <c r="S98" i="7" s="1"/>
  <c r="A98" i="7"/>
  <c r="S94" i="7" a="1"/>
  <c r="S94" i="7" s="1"/>
  <c r="Q93" i="7" a="1"/>
  <c r="Q93" i="7" s="1"/>
  <c r="S89" i="7" a="1"/>
  <c r="S89" i="7" s="1"/>
  <c r="S90" i="7" a="1"/>
  <c r="S90" i="7" s="1"/>
  <c r="S82" i="7" a="1"/>
  <c r="S82" i="7" s="1"/>
  <c r="S85" i="7" a="1"/>
  <c r="S85" i="7" s="1"/>
  <c r="S93" i="7" a="1"/>
  <c r="S93" i="7" s="1"/>
  <c r="S111" i="7" a="1"/>
  <c r="S111" i="7" s="1"/>
  <c r="S116" i="7" a="1"/>
  <c r="S116" i="7" s="1"/>
  <c r="A90" i="7"/>
  <c r="S148" i="7" a="1"/>
  <c r="S148" i="7" s="1"/>
  <c r="S91" i="7" a="1"/>
  <c r="S91" i="7" s="1"/>
  <c r="S96" i="7" a="1"/>
  <c r="S96" i="7" s="1"/>
  <c r="S74" i="7" a="1"/>
  <c r="S74" i="7" s="1"/>
  <c r="S88" i="7" a="1"/>
  <c r="S88" i="7" s="1"/>
  <c r="S80" i="7" a="1"/>
  <c r="S80" i="7" s="1"/>
  <c r="S83" i="7" a="1"/>
  <c r="S83" i="7" s="1"/>
  <c r="S123" i="7" a="1"/>
  <c r="S123" i="7" s="1"/>
  <c r="S125" i="7" a="1"/>
  <c r="S125" i="7" s="1"/>
  <c r="S128" i="7" a="1"/>
  <c r="S128" i="7" s="1"/>
  <c r="S130" i="7" a="1"/>
  <c r="S130" i="7" s="1"/>
  <c r="Q123" i="7" a="1"/>
  <c r="Q123" i="7" s="1"/>
  <c r="Q122" i="7" a="1"/>
  <c r="Q122" i="7" s="1"/>
  <c r="L120" i="7"/>
  <c r="Q119" i="7" a="1"/>
  <c r="Q119" i="7" s="1"/>
  <c r="S117" i="7" a="1"/>
  <c r="S117" i="7" s="1"/>
  <c r="S112" i="7" a="1"/>
  <c r="S112" i="7" s="1"/>
  <c r="S108" i="7" a="1"/>
  <c r="S108" i="7" s="1"/>
  <c r="Q94" i="7" a="1"/>
  <c r="Q94" i="7" s="1"/>
  <c r="A94" i="7"/>
  <c r="L166" i="7"/>
  <c r="Q165" i="7" a="1"/>
  <c r="Q165" i="7" s="1"/>
  <c r="L158" i="7"/>
  <c r="S157" i="7" a="1"/>
  <c r="S157" i="7" s="1"/>
  <c r="Q145" i="7" a="1"/>
  <c r="Q145" i="7" s="1"/>
  <c r="A143" i="7"/>
  <c r="Q140" i="7" a="1"/>
  <c r="Q140" i="7" s="1"/>
  <c r="L136" i="7"/>
  <c r="Q131" i="7" a="1"/>
  <c r="Q131" i="7" s="1"/>
  <c r="Q130" i="7" a="1"/>
  <c r="Q130" i="7" s="1"/>
  <c r="Q126" i="7" a="1"/>
  <c r="Q126" i="7" s="1"/>
  <c r="Q117" i="7" a="1"/>
  <c r="Q117" i="7" s="1"/>
  <c r="A117" i="7"/>
  <c r="Q112" i="7" a="1"/>
  <c r="Q112" i="7" s="1"/>
  <c r="A112" i="7"/>
  <c r="Q111" i="7" a="1"/>
  <c r="Q111" i="7" s="1"/>
  <c r="L104" i="7"/>
  <c r="Q103" i="7" a="1"/>
  <c r="Q103" i="7" s="1"/>
  <c r="S97" i="7" a="1"/>
  <c r="S97" i="7" s="1"/>
  <c r="Q96" i="7" a="1"/>
  <c r="Q96" i="7" s="1"/>
  <c r="A93" i="7"/>
  <c r="Q115" i="7" a="1"/>
  <c r="Q115" i="7" s="1"/>
  <c r="Q88" i="7" a="1"/>
  <c r="Q88" i="7" s="1"/>
  <c r="Q70" i="7" a="1"/>
  <c r="Q70" i="7" s="1"/>
  <c r="Q80" i="7" a="1"/>
  <c r="Q80" i="7" s="1"/>
  <c r="Q83" i="7" a="1"/>
  <c r="Q83" i="7" s="1"/>
  <c r="Q89" i="7" a="1"/>
  <c r="Q89" i="7" s="1"/>
  <c r="Q121" i="7" a="1"/>
  <c r="Q121" i="7" s="1"/>
  <c r="Q228" i="7" a="1"/>
  <c r="Q228" i="7" s="1"/>
  <c r="A226" i="7"/>
  <c r="S213" i="7" a="1"/>
  <c r="S213" i="7" s="1"/>
  <c r="Q200" i="7" a="1"/>
  <c r="Q200" i="7" s="1"/>
  <c r="Q196" i="7" a="1"/>
  <c r="Q196" i="7" s="1"/>
  <c r="A194" i="7"/>
  <c r="S181" i="7" a="1"/>
  <c r="S181" i="7" s="1"/>
  <c r="A165" i="7"/>
  <c r="S150" i="7" a="1"/>
  <c r="S150" i="7" s="1"/>
  <c r="A147" i="7"/>
  <c r="L134" i="7"/>
  <c r="S120" i="7" a="1"/>
  <c r="S120" i="7" s="1"/>
  <c r="L116" i="7"/>
  <c r="S109" i="7" a="1"/>
  <c r="S109" i="7" s="1"/>
  <c r="Q106" i="7" a="1"/>
  <c r="Q106" i="7" s="1"/>
  <c r="Q97" i="7" a="1"/>
  <c r="Q97" i="7" s="1"/>
  <c r="S92" i="7" a="1"/>
  <c r="S92" i="7" s="1"/>
  <c r="L138" i="7"/>
  <c r="Q132" i="7" a="1"/>
  <c r="Q132" i="7" s="1"/>
  <c r="S126" i="7" a="1"/>
  <c r="S126" i="7" s="1"/>
  <c r="S124" i="7" a="1"/>
  <c r="S124" i="7" s="1"/>
  <c r="Q116" i="7" a="1"/>
  <c r="Q116" i="7" s="1"/>
  <c r="Q107" i="7" a="1"/>
  <c r="Q107" i="7" s="1"/>
  <c r="S106" i="7" a="1"/>
  <c r="S106" i="7" s="1"/>
  <c r="S104" i="7" a="1"/>
  <c r="S104" i="7" s="1"/>
  <c r="L103" i="7"/>
  <c r="S100" i="7" a="1"/>
  <c r="S100" i="7" s="1"/>
  <c r="Q92" i="7" a="1"/>
  <c r="Q92" i="7" s="1"/>
  <c r="Q87" i="7" a="1"/>
  <c r="Q87" i="7" s="1"/>
  <c r="S133" i="7" a="1"/>
  <c r="S133" i="7" s="1"/>
  <c r="Q127" i="7" a="1"/>
  <c r="Q127" i="7" s="1"/>
  <c r="S114" i="7" a="1"/>
  <c r="S114" i="7" s="1"/>
  <c r="Q105" i="7" a="1"/>
  <c r="Q105" i="7" s="1"/>
  <c r="S102" i="7" a="1"/>
  <c r="S102" i="7" s="1"/>
  <c r="Q99" i="7" a="1"/>
  <c r="Q99" i="7" s="1"/>
  <c r="S95" i="7" a="1"/>
  <c r="S95" i="7" s="1"/>
  <c r="Q82" i="7" a="1"/>
  <c r="Q82" i="7" s="1"/>
  <c r="A115" i="7"/>
  <c r="S113" i="7" a="1"/>
  <c r="S113" i="7" s="1"/>
  <c r="L80" i="7"/>
  <c r="S68" i="7" a="1"/>
  <c r="S68" i="7" s="1"/>
  <c r="Q85" i="7" a="1"/>
  <c r="Q85" i="7" s="1"/>
  <c r="S62" i="7" a="1"/>
  <c r="S62" i="7" s="1"/>
  <c r="Q67" i="7" a="1"/>
  <c r="Q67" i="7" s="1"/>
  <c r="Q86" i="7" a="1"/>
  <c r="Q86" i="7" s="1"/>
  <c r="A86" i="7"/>
  <c r="Q81" i="7" a="1"/>
  <c r="Q81" i="7" s="1"/>
  <c r="Q133" i="7" a="1"/>
  <c r="Q133" i="7" s="1"/>
  <c r="A131" i="7"/>
  <c r="A107" i="7"/>
  <c r="S105" i="7" a="1"/>
  <c r="S105" i="7" s="1"/>
  <c r="A100" i="7"/>
  <c r="Q100" i="7" a="1"/>
  <c r="Q100" i="7" s="1"/>
  <c r="A99" i="7"/>
  <c r="A97" i="7"/>
  <c r="A92" i="7"/>
  <c r="Q84" i="7" a="1"/>
  <c r="Q84" i="7" s="1"/>
  <c r="Q113" i="7" a="1"/>
  <c r="Q113" i="7" s="1"/>
  <c r="S110" i="7" a="1"/>
  <c r="S110" i="7" s="1"/>
  <c r="Q108" i="7" a="1"/>
  <c r="Q108" i="7" s="1"/>
  <c r="L99" i="7"/>
  <c r="L95" i="7"/>
  <c r="L82" i="7"/>
  <c r="L75" i="7"/>
  <c r="S66" i="7" a="1"/>
  <c r="S66" i="7" s="1"/>
  <c r="S76" i="7" a="1"/>
  <c r="S76" i="7" s="1"/>
  <c r="S79" i="7" a="1"/>
  <c r="S79" i="7" s="1"/>
  <c r="S41" i="7" a="1"/>
  <c r="S41" i="7" s="1"/>
  <c r="S59" i="7" a="1"/>
  <c r="S59" i="7" s="1"/>
  <c r="S81" i="7" a="1"/>
  <c r="S81" i="7" s="1"/>
  <c r="S48" i="7" a="1"/>
  <c r="S48" i="7" s="1"/>
  <c r="Q125" i="7" a="1"/>
  <c r="Q125" i="7" s="1"/>
  <c r="Q109" i="7" a="1"/>
  <c r="Q109" i="7" s="1"/>
  <c r="A105" i="7"/>
  <c r="Q101" i="7" a="1"/>
  <c r="Q101" i="7" s="1"/>
  <c r="L83" i="7"/>
  <c r="L74" i="7"/>
  <c r="A66" i="7"/>
  <c r="Q66" i="7" a="1"/>
  <c r="Q66" i="7" s="1"/>
  <c r="Q72" i="7" a="1"/>
  <c r="Q72" i="7" s="1"/>
  <c r="Q63" i="7" a="1"/>
  <c r="Q63" i="7" s="1"/>
  <c r="Q90" i="7" a="1"/>
  <c r="Q90" i="7" s="1"/>
  <c r="Q75" i="7" a="1"/>
  <c r="Q75" i="7" s="1"/>
  <c r="Q35" i="7" a="1"/>
  <c r="Q35" i="7" s="1"/>
  <c r="Q41" i="7" a="1"/>
  <c r="Q41" i="7" s="1"/>
  <c r="S52" i="7" a="1"/>
  <c r="S52" i="7" s="1"/>
  <c r="Q104" i="7" a="1"/>
  <c r="Q104" i="7" s="1"/>
  <c r="Q91" i="7" a="1"/>
  <c r="Q91" i="7" s="1"/>
  <c r="A73" i="7"/>
  <c r="Q73" i="7" a="1"/>
  <c r="Q73" i="7" s="1"/>
  <c r="S72" i="7" a="1"/>
  <c r="S72" i="7" s="1"/>
  <c r="S65" i="7" a="1"/>
  <c r="S65" i="7" s="1"/>
  <c r="Q64" i="7" a="1"/>
  <c r="Q64" i="7" s="1"/>
  <c r="Q47" i="7" a="1"/>
  <c r="Q47" i="7" s="1"/>
  <c r="S56" i="7" a="1"/>
  <c r="S56" i="7" s="1"/>
  <c r="Q79" i="7" a="1"/>
  <c r="Q79" i="7" s="1"/>
  <c r="Q78" i="7" a="1"/>
  <c r="Q78" i="7" s="1"/>
  <c r="A78" i="7"/>
  <c r="Q76" i="7" a="1"/>
  <c r="Q76" i="7" s="1"/>
  <c r="Q71" i="7" a="1"/>
  <c r="Q71" i="7" s="1"/>
  <c r="Q54" i="7" a="1"/>
  <c r="Q54" i="7" s="1"/>
  <c r="Q50" i="7" a="1"/>
  <c r="Q50" i="7" s="1"/>
  <c r="Q26" i="7" a="1"/>
  <c r="Q26" i="7" s="1"/>
  <c r="S50" i="7" a="1"/>
  <c r="S50" i="7" s="1"/>
  <c r="S61" i="7" a="1"/>
  <c r="S61" i="7" s="1"/>
  <c r="S64" i="7" a="1"/>
  <c r="S64" i="7" s="1"/>
  <c r="S28" i="7" a="1"/>
  <c r="S28" i="7" s="1"/>
  <c r="S45" i="7" a="1"/>
  <c r="S45" i="7" s="1"/>
  <c r="S49" i="7" a="1"/>
  <c r="S49" i="7" s="1"/>
  <c r="S51" i="7" a="1"/>
  <c r="S51" i="7" s="1"/>
  <c r="S75" i="7" a="1"/>
  <c r="S75" i="7" s="1"/>
  <c r="S43" i="7" a="1"/>
  <c r="S43" i="7" s="1"/>
  <c r="S21" i="7" a="1"/>
  <c r="S21" i="7" s="1"/>
  <c r="S67" i="7" a="1"/>
  <c r="S67" i="7" s="1"/>
  <c r="S63" i="7" a="1"/>
  <c r="S63" i="7" s="1"/>
  <c r="S57" i="7" a="1"/>
  <c r="S57" i="7" s="1"/>
  <c r="Q49" i="7" a="1"/>
  <c r="Q49" i="7" s="1"/>
  <c r="L77" i="7"/>
  <c r="S73" i="7" a="1"/>
  <c r="S73" i="7" s="1"/>
  <c r="S70" i="7" a="1"/>
  <c r="S70" i="7" s="1"/>
  <c r="A70" i="7"/>
  <c r="Q59" i="7" a="1"/>
  <c r="Q59" i="7" s="1"/>
  <c r="A59" i="7"/>
  <c r="S42" i="7" a="1"/>
  <c r="S42" i="7" s="1"/>
  <c r="A42" i="7"/>
  <c r="S40" i="7" a="1"/>
  <c r="S40" i="7" s="1"/>
  <c r="Q69" i="7" a="1"/>
  <c r="Q69" i="7" s="1"/>
  <c r="Q68" i="7" a="1"/>
  <c r="Q68" i="7" s="1"/>
  <c r="A68" i="7"/>
  <c r="Q65" i="7" a="1"/>
  <c r="Q65" i="7" s="1"/>
  <c r="A65" i="7"/>
  <c r="Q62" i="7" a="1"/>
  <c r="Q62" i="7" s="1"/>
  <c r="A62" i="7"/>
  <c r="S58" i="7" a="1"/>
  <c r="S58" i="7" s="1"/>
  <c r="A58" i="7"/>
  <c r="L56" i="7"/>
  <c r="Q52" i="7" a="1"/>
  <c r="Q52" i="7" s="1"/>
  <c r="S87" i="7" a="1"/>
  <c r="S87" i="7" s="1"/>
  <c r="L67" i="7"/>
  <c r="S54" i="7" a="1"/>
  <c r="S54" i="7" s="1"/>
  <c r="Q51" i="7" a="1"/>
  <c r="Q51" i="7" s="1"/>
  <c r="S86" i="7" a="1"/>
  <c r="S86" i="7" s="1"/>
  <c r="S84" i="7" a="1"/>
  <c r="S84" i="7" s="1"/>
  <c r="S78" i="7" a="1"/>
  <c r="S78" i="7" s="1"/>
  <c r="A74" i="7"/>
  <c r="Q74" i="7" a="1"/>
  <c r="Q74" i="7" s="1"/>
  <c r="S71" i="7" a="1"/>
  <c r="S71" i="7" s="1"/>
  <c r="A71" i="7"/>
  <c r="Q61" i="7" a="1"/>
  <c r="Q61" i="7" s="1"/>
  <c r="S60" i="7" a="1"/>
  <c r="S60" i="7" s="1"/>
  <c r="Q44" i="7" a="1"/>
  <c r="Q44" i="7" s="1"/>
  <c r="S38" i="7" a="1"/>
  <c r="S38" i="7" s="1"/>
  <c r="A60" i="7"/>
  <c r="Q60" i="7" a="1"/>
  <c r="Q60" i="7" s="1"/>
  <c r="Q43" i="7" a="1"/>
  <c r="Q43" i="7" s="1"/>
  <c r="A43" i="7"/>
  <c r="Q16" i="7" a="1"/>
  <c r="Q16" i="7" s="1"/>
  <c r="Q11" i="7" a="1"/>
  <c r="Q11" i="7" s="1"/>
  <c r="A16" i="7"/>
  <c r="Q25" i="7" a="1"/>
  <c r="Q25" i="7" s="1"/>
  <c r="Q53" i="7" a="1"/>
  <c r="Q53" i="7" s="1"/>
  <c r="Q58" i="7" a="1"/>
  <c r="Q58" i="7" s="1"/>
  <c r="Q32" i="7" a="1"/>
  <c r="Q32" i="7" s="1"/>
  <c r="A32" i="7"/>
  <c r="A40" i="7"/>
  <c r="S77" i="7" a="1"/>
  <c r="S77" i="7" s="1"/>
  <c r="A63" i="7"/>
  <c r="L49" i="7"/>
  <c r="Q24" i="7" a="1"/>
  <c r="Q24" i="7" s="1"/>
  <c r="L26" i="7"/>
  <c r="S69" i="7" a="1"/>
  <c r="S69" i="7" s="1"/>
  <c r="Q56" i="7" a="1"/>
  <c r="Q56" i="7" s="1"/>
  <c r="A55" i="7"/>
  <c r="Q55" i="7" a="1"/>
  <c r="Q55" i="7" s="1"/>
  <c r="Q45" i="7" a="1"/>
  <c r="Q45" i="7" s="1"/>
  <c r="S34" i="7" a="1"/>
  <c r="S34" i="7" s="1"/>
  <c r="S29" i="7" a="1"/>
  <c r="S29" i="7" s="1"/>
  <c r="S53" i="7" a="1"/>
  <c r="S53" i="7" s="1"/>
  <c r="S19" i="7" a="1"/>
  <c r="S19" i="7" s="1"/>
  <c r="S14" i="7" a="1"/>
  <c r="S14" i="7" s="1"/>
  <c r="S18" i="7" a="1"/>
  <c r="S18" i="7" s="1"/>
  <c r="S27" i="7" a="1"/>
  <c r="S27" i="7" s="1"/>
  <c r="S44" i="7" a="1"/>
  <c r="S44" i="7" s="1"/>
  <c r="S46" i="7" a="1"/>
  <c r="S46" i="7" s="1"/>
  <c r="S22" i="7" a="1"/>
  <c r="S22" i="7" s="1"/>
  <c r="S55" i="7" a="1"/>
  <c r="S55" i="7" s="1"/>
  <c r="Q13" i="7" a="1"/>
  <c r="Q13" i="7" s="1"/>
  <c r="A15" i="7"/>
  <c r="Q15" i="7" a="1"/>
  <c r="Q15" i="7" s="1"/>
  <c r="Q46" i="7" a="1"/>
  <c r="Q46" i="7" s="1"/>
  <c r="L42" i="7"/>
  <c r="A37" i="7"/>
  <c r="Q37" i="7" a="1"/>
  <c r="Q37" i="7" s="1"/>
  <c r="Q36" i="7" a="1"/>
  <c r="Q36" i="7" s="1"/>
  <c r="S33" i="7" a="1"/>
  <c r="S33" i="7" s="1"/>
  <c r="Q57" i="7" a="1"/>
  <c r="Q57" i="7" s="1"/>
  <c r="Q48" i="7" a="1"/>
  <c r="Q48" i="7" s="1"/>
  <c r="A46" i="7"/>
  <c r="Q38" i="7" a="1"/>
  <c r="Q38" i="7" s="1"/>
  <c r="Q33" i="7" a="1"/>
  <c r="Q33" i="7" s="1"/>
  <c r="A33" i="7"/>
  <c r="A28" i="7"/>
  <c r="Q28" i="7" a="1"/>
  <c r="Q28" i="7" s="1"/>
  <c r="L25" i="7"/>
  <c r="L15" i="7"/>
  <c r="S6" i="7" a="1"/>
  <c r="S6" i="7" s="1"/>
  <c r="A57" i="7"/>
  <c r="A52" i="7"/>
  <c r="Q42" i="7" a="1"/>
  <c r="Q42" i="7" s="1"/>
  <c r="A41" i="7"/>
  <c r="Q40" i="7" a="1"/>
  <c r="Q40" i="7" s="1"/>
  <c r="S36" i="7" a="1"/>
  <c r="S36" i="7" s="1"/>
  <c r="Q31" i="7" a="1"/>
  <c r="Q31" i="7" s="1"/>
  <c r="A31" i="7"/>
  <c r="Q29" i="7" a="1"/>
  <c r="Q29" i="7" s="1"/>
  <c r="S26" i="7" a="1"/>
  <c r="S26" i="7" s="1"/>
  <c r="A26" i="7"/>
  <c r="S25" i="7" a="1"/>
  <c r="S25" i="7" s="1"/>
  <c r="S20" i="7" a="1"/>
  <c r="S20" i="7" s="1"/>
  <c r="S35" i="7" a="1"/>
  <c r="S35" i="7" s="1"/>
  <c r="Q12" i="7" a="1"/>
  <c r="Q12" i="7" s="1"/>
  <c r="S11" i="7" a="1"/>
  <c r="S11" i="7" s="1"/>
  <c r="L5" i="7"/>
  <c r="S4" i="7" a="1"/>
  <c r="S4" i="7" s="1"/>
  <c r="S5" i="7" a="1"/>
  <c r="S5" i="7" s="1"/>
  <c r="L8" i="7"/>
  <c r="Q6" i="7" a="1"/>
  <c r="Q6" i="7" s="1"/>
  <c r="A6" i="7"/>
  <c r="Q8" i="7" a="1"/>
  <c r="Q8" i="7" s="1"/>
  <c r="Q5" i="7" a="1"/>
  <c r="Q5" i="7" s="1"/>
  <c r="Q2" i="7" a="1"/>
  <c r="Q2" i="7" s="1"/>
  <c r="A9" i="7"/>
  <c r="Q4" i="7" a="1"/>
  <c r="Q4" i="7" s="1"/>
  <c r="Q9" i="7" a="1"/>
  <c r="Q9" i="7" s="1"/>
  <c r="L2" i="7"/>
  <c r="A36" i="7"/>
  <c r="Q34" i="7" a="1"/>
  <c r="Q34" i="7" s="1"/>
  <c r="L31" i="7"/>
  <c r="Q30" i="7" a="1"/>
  <c r="Q30" i="7" s="1"/>
  <c r="Q21" i="7" a="1"/>
  <c r="Q21" i="7" s="1"/>
  <c r="Q20" i="7" a="1"/>
  <c r="Q20" i="7" s="1"/>
  <c r="Q19" i="7" a="1"/>
  <c r="Q19" i="7" s="1"/>
  <c r="Q14" i="7" a="1"/>
  <c r="Q14" i="7" s="1"/>
  <c r="A14" i="7"/>
  <c r="S12" i="7" a="1"/>
  <c r="S12" i="7" s="1"/>
  <c r="S3" i="7" a="1"/>
  <c r="S3" i="7" s="1"/>
  <c r="S37" i="7" a="1"/>
  <c r="S37" i="7" s="1"/>
  <c r="Q23" i="7" a="1"/>
  <c r="Q23" i="7" s="1"/>
  <c r="Q18" i="7" a="1"/>
  <c r="Q18" i="7" s="1"/>
  <c r="A7" i="7"/>
  <c r="Q7" i="7" a="1"/>
  <c r="Q7" i="7" s="1"/>
  <c r="Q3" i="7" a="1"/>
  <c r="Q3" i="7" s="1"/>
  <c r="Q39" i="7" a="1"/>
  <c r="Q39" i="7" s="1"/>
  <c r="S30" i="7" a="1"/>
  <c r="S30" i="7" s="1"/>
  <c r="A30" i="7"/>
  <c r="Q27" i="7" a="1"/>
  <c r="Q27" i="7" s="1"/>
  <c r="A23" i="7"/>
  <c r="Q22" i="7" a="1"/>
  <c r="Q22" i="7" s="1"/>
  <c r="A22" i="7"/>
  <c r="Q17" i="7" a="1"/>
  <c r="Q17" i="7" s="1"/>
  <c r="Q10" i="7" a="1"/>
  <c r="Q10" i="7" s="1"/>
  <c r="L9" i="7"/>
  <c r="S32" i="7" a="1"/>
  <c r="S32" i="7" s="1"/>
  <c r="S24" i="7" a="1"/>
  <c r="S24" i="7" s="1"/>
  <c r="S16" i="7" a="1"/>
  <c r="S16" i="7" s="1"/>
  <c r="S8" i="7" a="1"/>
  <c r="S8" i="7" s="1"/>
  <c r="S17" i="7" a="1"/>
  <c r="S17" i="7" s="1"/>
  <c r="S9" i="7" a="1"/>
  <c r="S9" i="7" s="1"/>
  <c r="S47" i="7" a="1"/>
  <c r="S47" i="7" s="1"/>
  <c r="S39" i="7" a="1"/>
  <c r="S39" i="7" s="1"/>
  <c r="S31" i="7" a="1"/>
  <c r="S31" i="7" s="1"/>
  <c r="S23" i="7" a="1"/>
  <c r="S23" i="7" s="1"/>
  <c r="S15" i="7" a="1"/>
  <c r="S15" i="7" s="1"/>
  <c r="A12" i="7"/>
  <c r="S7" i="7" a="1"/>
  <c r="S7" i="7" s="1"/>
  <c r="A4" i="7"/>
  <c r="S10" i="7" a="1"/>
  <c r="S10" i="7" s="1"/>
  <c r="S2" i="7" a="1"/>
  <c r="S2" i="7" s="1"/>
  <c r="S13" i="7" a="1"/>
  <c r="S13" i="7" s="1"/>
  <c r="E866" i="6"/>
  <c r="B547" i="6"/>
  <c r="C547" i="6"/>
  <c r="D547" i="6"/>
  <c r="H547" i="6"/>
  <c r="J547" i="6" s="1"/>
  <c r="I547" i="6"/>
  <c r="K547" i="6" s="1"/>
  <c r="M547" i="6"/>
  <c r="N547" i="6"/>
  <c r="X547" i="6" a="1"/>
  <c r="X547" i="6" s="1"/>
  <c r="Y547" i="6" s="1"/>
  <c r="Z547" i="6" a="1"/>
  <c r="Z547" i="6" s="1"/>
  <c r="AA547" i="6" s="1"/>
  <c r="X203" i="6" a="1"/>
  <c r="X203" i="6" s="1"/>
  <c r="X242" i="6" a="1"/>
  <c r="X242" i="6" s="1"/>
  <c r="X316" i="6" a="1"/>
  <c r="X316" i="6" s="1"/>
  <c r="G547" i="6"/>
  <c r="Z265" i="6" a="1"/>
  <c r="Z265" i="6" s="1"/>
  <c r="Z806" i="6" a="1"/>
  <c r="Z806" i="6" s="1"/>
  <c r="Z111" i="6" a="1"/>
  <c r="Z111" i="6" s="1"/>
  <c r="Z631" i="6" a="1"/>
  <c r="Z631" i="6" s="1"/>
  <c r="Z202" i="6" a="1"/>
  <c r="Z202" i="6" s="1"/>
  <c r="Z372" i="6" a="1"/>
  <c r="Z372" i="6" s="1"/>
  <c r="Z249" i="6" a="1"/>
  <c r="Z249" i="6" s="1"/>
  <c r="Z608" i="6" a="1"/>
  <c r="Z608" i="6" s="1"/>
  <c r="Z752" i="6" a="1"/>
  <c r="Z752" i="6" s="1"/>
  <c r="Z52" i="6" a="1"/>
  <c r="Z52" i="6" s="1"/>
  <c r="Z770" i="6" a="1"/>
  <c r="Z770" i="6" s="1"/>
  <c r="Z717" i="6" a="1"/>
  <c r="Z717" i="6" s="1"/>
  <c r="Z341" i="6" a="1"/>
  <c r="Z341" i="6" s="1"/>
  <c r="Z160" i="6" a="1"/>
  <c r="Z160" i="6" s="1"/>
  <c r="Z591" i="6" a="1"/>
  <c r="Z591" i="6" s="1"/>
  <c r="Z546" i="6" a="1"/>
  <c r="Z546" i="6" s="1"/>
  <c r="Z516" i="6" a="1"/>
  <c r="Z516" i="6" s="1"/>
  <c r="Z32" i="6" a="1"/>
  <c r="Z32" i="6" s="1"/>
  <c r="Z660" i="6" a="1"/>
  <c r="Z660" i="6" s="1"/>
  <c r="Z464" i="6" a="1"/>
  <c r="Z464" i="6" s="1"/>
  <c r="Z693" i="6" a="1"/>
  <c r="Z693" i="6" s="1"/>
  <c r="Z603" i="6" a="1"/>
  <c r="Z603" i="6" s="1"/>
  <c r="Z449" i="6" a="1"/>
  <c r="Z449" i="6" s="1"/>
  <c r="Z488" i="6" a="1"/>
  <c r="Z488" i="6" s="1"/>
  <c r="Z683" i="6" a="1"/>
  <c r="Z683" i="6" s="1"/>
  <c r="Z209" i="6" a="1"/>
  <c r="Z209" i="6" s="1"/>
  <c r="Z154" i="6" a="1"/>
  <c r="Z154" i="6" s="1"/>
  <c r="Z398" i="6" a="1"/>
  <c r="Z398" i="6" s="1"/>
  <c r="Z465" i="6" a="1"/>
  <c r="Z465" i="6" s="1"/>
  <c r="Z217" i="6" a="1"/>
  <c r="Z217" i="6" s="1"/>
  <c r="Z7" i="6" a="1"/>
  <c r="Z7" i="6" s="1"/>
  <c r="Z10" i="6" a="1"/>
  <c r="Z10" i="6" s="1"/>
  <c r="Z200" i="6" a="1"/>
  <c r="Z200" i="6" s="1"/>
  <c r="Z95" i="6" a="1"/>
  <c r="Z95" i="6" s="1"/>
  <c r="Z360" i="6" a="1"/>
  <c r="Z360" i="6" s="1"/>
  <c r="Z726" i="6" a="1"/>
  <c r="Z726" i="6" s="1"/>
  <c r="Z121" i="6" a="1"/>
  <c r="Z121" i="6" s="1"/>
  <c r="Z24" i="6" a="1"/>
  <c r="Z24" i="6" s="1"/>
  <c r="Z21" i="6" a="1"/>
  <c r="Z21" i="6" s="1"/>
  <c r="Z374" i="6" a="1"/>
  <c r="Z374" i="6" s="1"/>
  <c r="Z455" i="6" a="1"/>
  <c r="Z455" i="6" s="1"/>
  <c r="Z119" i="6" a="1"/>
  <c r="Z119" i="6" s="1"/>
  <c r="Z413" i="6" a="1"/>
  <c r="Z413" i="6" s="1"/>
  <c r="Z706" i="6" a="1"/>
  <c r="Z706" i="6" s="1"/>
  <c r="Z549" i="6" a="1"/>
  <c r="Z549" i="6" s="1"/>
  <c r="Z301" i="6" a="1"/>
  <c r="Z301" i="6" s="1"/>
  <c r="Z92" i="6" a="1"/>
  <c r="Z92" i="6" s="1"/>
  <c r="Z6" i="6" a="1"/>
  <c r="Z6" i="6" s="1"/>
  <c r="Z187" i="6" a="1"/>
  <c r="Z187" i="6" s="1"/>
  <c r="Z731" i="6" a="1"/>
  <c r="Z731" i="6" s="1"/>
  <c r="Z479" i="6" a="1"/>
  <c r="Z479" i="6" s="1"/>
  <c r="Z533" i="6" a="1"/>
  <c r="Z533" i="6" s="1"/>
  <c r="Z412" i="6" a="1"/>
  <c r="Z412" i="6" s="1"/>
  <c r="Z304" i="6" a="1"/>
  <c r="Z304" i="6" s="1"/>
  <c r="Z232" i="6" a="1"/>
  <c r="Z232" i="6" s="1"/>
  <c r="Z230" i="6" a="1"/>
  <c r="Z230" i="6" s="1"/>
  <c r="Z8" i="6" a="1"/>
  <c r="Z8" i="6" s="1"/>
  <c r="Z613" i="6" a="1"/>
  <c r="Z613" i="6" s="1"/>
  <c r="Z406" i="6" a="1"/>
  <c r="Z406" i="6" s="1"/>
  <c r="Z242" i="6" a="1"/>
  <c r="Z242" i="6" s="1"/>
  <c r="Z157" i="6" a="1"/>
  <c r="Z157" i="6" s="1"/>
  <c r="Z856" i="6" a="1"/>
  <c r="Z856" i="6" s="1"/>
  <c r="Z225" i="6" a="1"/>
  <c r="Z225" i="6" s="1"/>
  <c r="Z292" i="6" a="1"/>
  <c r="Z292" i="6" s="1"/>
  <c r="Z9" i="6" a="1"/>
  <c r="Z9" i="6" s="1"/>
  <c r="Z236" i="6" a="1"/>
  <c r="Z236" i="6" s="1"/>
  <c r="Z637" i="6" a="1"/>
  <c r="Z637" i="6" s="1"/>
  <c r="Z306" i="6" a="1"/>
  <c r="Z306" i="6" s="1"/>
  <c r="Z755" i="6" a="1"/>
  <c r="Z755" i="6" s="1"/>
  <c r="Z82" i="6" a="1"/>
  <c r="Z82" i="6" s="1"/>
  <c r="Z300" i="6" a="1"/>
  <c r="Z300" i="6" s="1"/>
  <c r="Z615" i="6" a="1"/>
  <c r="Z615" i="6" s="1"/>
  <c r="Z12" i="6" a="1"/>
  <c r="Z12" i="6" s="1"/>
  <c r="Z285" i="6" a="1"/>
  <c r="Z285" i="6" s="1"/>
  <c r="Z851" i="6" a="1"/>
  <c r="Z851" i="6" s="1"/>
  <c r="Z863" i="6" a="1"/>
  <c r="Z863" i="6" s="1"/>
  <c r="Z31" i="6" a="1"/>
  <c r="Z31" i="6" s="1"/>
  <c r="Z167" i="6" a="1"/>
  <c r="Z167" i="6" s="1"/>
  <c r="Z414" i="6" a="1"/>
  <c r="Z414" i="6" s="1"/>
  <c r="Z696" i="6" a="1"/>
  <c r="Z696" i="6" s="1"/>
  <c r="Z143" i="6" a="1"/>
  <c r="Z143" i="6" s="1"/>
  <c r="Z72" i="6" a="1"/>
  <c r="Z72" i="6" s="1"/>
  <c r="Z324" i="6" a="1"/>
  <c r="Z324" i="6" s="1"/>
  <c r="Z47" i="6" a="1"/>
  <c r="Z47" i="6" s="1"/>
  <c r="Z674" i="6" a="1"/>
  <c r="Z674" i="6" s="1"/>
  <c r="Z127" i="6" a="1"/>
  <c r="Z127" i="6" s="1"/>
  <c r="Z45" i="6" a="1"/>
  <c r="Z45" i="6" s="1"/>
  <c r="Z87" i="6" a="1"/>
  <c r="Z87" i="6" s="1"/>
  <c r="Z736" i="6" a="1"/>
  <c r="Z736" i="6" s="1"/>
  <c r="Z584" i="6" a="1"/>
  <c r="Z584" i="6" s="1"/>
  <c r="Z678" i="6" a="1"/>
  <c r="Z678" i="6" s="1"/>
  <c r="Z153" i="6" a="1"/>
  <c r="Z153" i="6" s="1"/>
  <c r="Z710" i="6" a="1"/>
  <c r="Z710" i="6" s="1"/>
  <c r="Z673" i="6" a="1"/>
  <c r="Z673" i="6" s="1"/>
  <c r="Z418" i="6" a="1"/>
  <c r="Z418" i="6" s="1"/>
  <c r="Z767" i="6" a="1"/>
  <c r="Z767" i="6" s="1"/>
  <c r="Z226" i="6" a="1"/>
  <c r="Z226" i="6" s="1"/>
  <c r="Z561" i="6" a="1"/>
  <c r="Z561" i="6" s="1"/>
  <c r="Z460" i="6" a="1"/>
  <c r="Z460" i="6" s="1"/>
  <c r="Z335" i="6" a="1"/>
  <c r="Z335" i="6" s="1"/>
  <c r="Z773" i="6" a="1"/>
  <c r="Z773" i="6" s="1"/>
  <c r="Z237" i="6" a="1"/>
  <c r="Z237" i="6" s="1"/>
  <c r="Z65" i="6" a="1"/>
  <c r="Z65" i="6" s="1"/>
  <c r="Z191" i="6" a="1"/>
  <c r="Z191" i="6" s="1"/>
  <c r="Z641" i="6" a="1"/>
  <c r="Z641" i="6" s="1"/>
  <c r="Z311" i="6" a="1"/>
  <c r="Z311" i="6" s="1"/>
  <c r="Z793" i="6" a="1"/>
  <c r="Z793" i="6" s="1"/>
  <c r="Z490" i="6" a="1"/>
  <c r="Z490" i="6" s="1"/>
  <c r="Z501" i="6" a="1"/>
  <c r="Z501" i="6" s="1"/>
  <c r="Z520" i="6" a="1"/>
  <c r="Z520" i="6" s="1"/>
  <c r="Z496" i="6" a="1"/>
  <c r="Z496" i="6" s="1"/>
  <c r="Z367" i="6" a="1"/>
  <c r="Z367" i="6" s="1"/>
  <c r="Z354" i="6" a="1"/>
  <c r="Z354" i="6" s="1"/>
  <c r="Z649" i="6" a="1"/>
  <c r="Z649" i="6" s="1"/>
  <c r="Z511" i="6" a="1"/>
  <c r="Z511" i="6" s="1"/>
  <c r="Z208" i="6" a="1"/>
  <c r="Z208" i="6" s="1"/>
  <c r="Z321" i="6" a="1"/>
  <c r="Z321" i="6" s="1"/>
  <c r="Z376" i="6" a="1"/>
  <c r="Z376" i="6" s="1"/>
  <c r="Z627" i="6" a="1"/>
  <c r="Z627" i="6" s="1"/>
  <c r="Z650" i="6" a="1"/>
  <c r="Z650" i="6" s="1"/>
  <c r="Z269" i="6" a="1"/>
  <c r="Z269" i="6" s="1"/>
  <c r="Z326" i="6" a="1"/>
  <c r="Z326" i="6" s="1"/>
  <c r="Z377" i="6" a="1"/>
  <c r="Z377" i="6" s="1"/>
  <c r="Z553" i="6" a="1"/>
  <c r="Z553" i="6" s="1"/>
  <c r="Z302" i="6" a="1"/>
  <c r="Z302" i="6" s="1"/>
  <c r="Z829" i="6" a="1"/>
  <c r="Z829" i="6" s="1"/>
  <c r="Z13" i="6" a="1"/>
  <c r="Z13" i="6" s="1"/>
  <c r="Z860" i="6" a="1"/>
  <c r="Z860" i="6" s="1"/>
  <c r="Z281" i="6" a="1"/>
  <c r="Z281" i="6" s="1"/>
  <c r="Z129" i="6" a="1"/>
  <c r="Z129" i="6" s="1"/>
  <c r="Z102" i="6" a="1"/>
  <c r="Z102" i="6" s="1"/>
  <c r="Z431" i="6" a="1"/>
  <c r="Z431" i="6" s="1"/>
  <c r="Z651" i="6" a="1"/>
  <c r="Z651" i="6" s="1"/>
  <c r="Z635" i="6" a="1"/>
  <c r="Z635" i="6" s="1"/>
  <c r="Z457" i="6" a="1"/>
  <c r="Z457" i="6" s="1"/>
  <c r="Z258" i="6" a="1"/>
  <c r="Z258" i="6" s="1"/>
  <c r="Z346" i="6" a="1"/>
  <c r="Z346" i="6" s="1"/>
  <c r="Z128" i="6" a="1"/>
  <c r="Z128" i="6" s="1"/>
  <c r="Z470" i="6" a="1"/>
  <c r="Z470" i="6" s="1"/>
  <c r="Z781" i="6" a="1"/>
  <c r="Z781" i="6" s="1"/>
  <c r="Z149" i="6" a="1"/>
  <c r="Z149" i="6" s="1"/>
  <c r="Z81" i="6" a="1"/>
  <c r="Z81" i="6" s="1"/>
  <c r="Z854" i="6" a="1"/>
  <c r="Z854" i="6" s="1"/>
  <c r="Z115" i="6" a="1"/>
  <c r="Z115" i="6" s="1"/>
  <c r="Z353" i="6" a="1"/>
  <c r="Z353" i="6" s="1"/>
  <c r="Z609" i="6" a="1"/>
  <c r="Z609" i="6" s="1"/>
  <c r="Z807" i="6" a="1"/>
  <c r="Z807" i="6" s="1"/>
  <c r="Z456" i="6" a="1"/>
  <c r="Z456" i="6" s="1"/>
  <c r="Z518" i="6" a="1"/>
  <c r="Z518" i="6" s="1"/>
  <c r="Z832" i="6" a="1"/>
  <c r="Z832" i="6" s="1"/>
  <c r="Z721" i="6" a="1"/>
  <c r="Z721" i="6" s="1"/>
  <c r="Z29" i="6" a="1"/>
  <c r="Z29" i="6" s="1"/>
  <c r="Z628" i="6" a="1"/>
  <c r="Z628" i="6" s="1"/>
  <c r="Z298" i="6" a="1"/>
  <c r="Z298" i="6" s="1"/>
  <c r="Z173" i="6" a="1"/>
  <c r="Z173" i="6" s="1"/>
  <c r="Z253" i="6" a="1"/>
  <c r="Z253" i="6" s="1"/>
  <c r="Z753" i="6" a="1"/>
  <c r="Z753" i="6" s="1"/>
  <c r="Z272" i="6" a="1"/>
  <c r="Z272" i="6" s="1"/>
  <c r="Z654" i="6" a="1"/>
  <c r="Z654" i="6" s="1"/>
  <c r="Z23" i="6" a="1"/>
  <c r="Z23" i="6" s="1"/>
  <c r="Z264" i="6" a="1"/>
  <c r="Z264" i="6" s="1"/>
  <c r="Z709" i="6" a="1"/>
  <c r="Z709" i="6" s="1"/>
  <c r="Z107" i="6" a="1"/>
  <c r="Z107" i="6" s="1"/>
  <c r="Z634" i="6" a="1"/>
  <c r="Z634" i="6" s="1"/>
  <c r="Z267" i="6" a="1"/>
  <c r="Z267" i="6" s="1"/>
  <c r="Z740" i="6" a="1"/>
  <c r="Z740" i="6" s="1"/>
  <c r="Z524" i="6" a="1"/>
  <c r="Z524" i="6" s="1"/>
  <c r="Z720" i="6" a="1"/>
  <c r="Z720" i="6" s="1"/>
  <c r="Z364" i="6" a="1"/>
  <c r="Z364" i="6" s="1"/>
  <c r="Z331" i="6" a="1"/>
  <c r="Z331" i="6" s="1"/>
  <c r="Z819" i="6" a="1"/>
  <c r="Z819" i="6" s="1"/>
  <c r="Z636" i="6" a="1"/>
  <c r="Z636" i="6" s="1"/>
  <c r="Z212" i="6" a="1"/>
  <c r="Z212" i="6" s="1"/>
  <c r="Z293" i="6" a="1"/>
  <c r="Z293" i="6" s="1"/>
  <c r="Z474" i="6" a="1"/>
  <c r="Z474" i="6" s="1"/>
  <c r="Z426" i="6" a="1"/>
  <c r="Z426" i="6" s="1"/>
  <c r="Z703" i="6" a="1"/>
  <c r="Z703" i="6" s="1"/>
  <c r="Z244" i="6" a="1"/>
  <c r="Z244" i="6" s="1"/>
  <c r="Z251" i="6" a="1"/>
  <c r="Z251" i="6" s="1"/>
  <c r="Z550" i="6" a="1"/>
  <c r="Z550" i="6" s="1"/>
  <c r="Z224" i="6" a="1"/>
  <c r="Z224" i="6" s="1"/>
  <c r="Z517" i="6" a="1"/>
  <c r="Z517" i="6" s="1"/>
  <c r="Z348" i="6" a="1"/>
  <c r="Z348" i="6" s="1"/>
  <c r="Z506" i="6" a="1"/>
  <c r="Z506" i="6" s="1"/>
  <c r="Z714" i="6" a="1"/>
  <c r="Z714" i="6" s="1"/>
  <c r="Z234" i="6" a="1"/>
  <c r="Z234" i="6" s="1"/>
  <c r="Z666" i="6" a="1"/>
  <c r="Z666" i="6" s="1"/>
  <c r="Z582" i="6" a="1"/>
  <c r="Z582" i="6" s="1"/>
  <c r="Z303" i="6" a="1"/>
  <c r="Z303" i="6" s="1"/>
  <c r="Z519" i="6" a="1"/>
  <c r="Z519" i="6" s="1"/>
  <c r="Z859" i="6" a="1"/>
  <c r="Z859" i="6" s="1"/>
  <c r="Z836" i="6" a="1"/>
  <c r="Z836" i="6" s="1"/>
  <c r="Z812" i="6" a="1"/>
  <c r="Z812" i="6" s="1"/>
  <c r="Z639" i="6" a="1"/>
  <c r="Z639" i="6" s="1"/>
  <c r="Z846" i="6" a="1"/>
  <c r="Z846" i="6" s="1"/>
  <c r="Z391" i="6" a="1"/>
  <c r="Z391" i="6" s="1"/>
  <c r="Z502" i="6" a="1"/>
  <c r="Z502" i="6" s="1"/>
  <c r="Z626" i="6" a="1"/>
  <c r="Z626" i="6" s="1"/>
  <c r="Z159" i="6" a="1"/>
  <c r="Z159" i="6" s="1"/>
  <c r="Z581" i="6" a="1"/>
  <c r="Z581" i="6" s="1"/>
  <c r="Z432" i="6" a="1"/>
  <c r="Z432" i="6" s="1"/>
  <c r="Z310" i="6" a="1"/>
  <c r="Z310" i="6" s="1"/>
  <c r="Z427" i="6" a="1"/>
  <c r="Z427" i="6" s="1"/>
  <c r="Z369" i="6" a="1"/>
  <c r="Z369" i="6" s="1"/>
  <c r="Z778" i="6" a="1"/>
  <c r="Z778" i="6" s="1"/>
  <c r="Z698" i="6" a="1"/>
  <c r="Z698" i="6" s="1"/>
  <c r="Z782" i="6" a="1"/>
  <c r="Z782" i="6" s="1"/>
  <c r="Z407" i="6" a="1"/>
  <c r="Z407" i="6" s="1"/>
  <c r="Z116" i="6" a="1"/>
  <c r="Z116" i="6" s="1"/>
  <c r="Z719" i="6" a="1"/>
  <c r="Z719" i="6" s="1"/>
  <c r="Z125" i="6" a="1"/>
  <c r="Z125" i="6" s="1"/>
  <c r="Z409" i="6" a="1"/>
  <c r="Z409" i="6" s="1"/>
  <c r="Z668" i="6" a="1"/>
  <c r="Z668" i="6" s="1"/>
  <c r="Z574" i="6" a="1"/>
  <c r="Z574" i="6" s="1"/>
  <c r="Z36" i="6" a="1"/>
  <c r="Z36" i="6" s="1"/>
  <c r="Z442" i="6" a="1"/>
  <c r="Z442" i="6" s="1"/>
  <c r="Z155" i="6" a="1"/>
  <c r="Z155" i="6" s="1"/>
  <c r="Z838" i="6" a="1"/>
  <c r="Z838" i="6" s="1"/>
  <c r="Z504" i="6" a="1"/>
  <c r="Z504" i="6" s="1"/>
  <c r="Z34" i="6" a="1"/>
  <c r="Z34" i="6" s="1"/>
  <c r="Z368" i="6" a="1"/>
  <c r="Z368" i="6" s="1"/>
  <c r="Z26" i="6" a="1"/>
  <c r="Z26" i="6" s="1"/>
  <c r="Z564" i="6" a="1"/>
  <c r="Z564" i="6" s="1"/>
  <c r="Z222" i="6" a="1"/>
  <c r="Z222" i="6" s="1"/>
  <c r="Z446" i="6" a="1"/>
  <c r="Z446" i="6" s="1"/>
  <c r="Z724" i="6" a="1"/>
  <c r="Z724" i="6" s="1"/>
  <c r="Z279" i="6" a="1"/>
  <c r="Z279" i="6" s="1"/>
  <c r="Z612" i="6" a="1"/>
  <c r="Z612" i="6" s="1"/>
  <c r="Z555" i="6" a="1"/>
  <c r="Z555" i="6" s="1"/>
  <c r="Z355" i="6" a="1"/>
  <c r="Z355" i="6" s="1"/>
  <c r="Z78" i="6" a="1"/>
  <c r="Z78" i="6" s="1"/>
  <c r="Z604" i="6" a="1"/>
  <c r="Z604" i="6" s="1"/>
  <c r="Z365" i="6" a="1"/>
  <c r="Z365" i="6" s="1"/>
  <c r="Z275" i="6" a="1"/>
  <c r="Z275" i="6" s="1"/>
  <c r="Z379" i="6" a="1"/>
  <c r="Z379" i="6" s="1"/>
  <c r="Z748" i="6" a="1"/>
  <c r="Z748" i="6" s="1"/>
  <c r="Z808" i="6" a="1"/>
  <c r="Z808" i="6" s="1"/>
  <c r="Z71" i="6" a="1"/>
  <c r="Z71" i="6" s="1"/>
  <c r="Z334" i="6" a="1"/>
  <c r="Z334" i="6" s="1"/>
  <c r="Z122" i="6" a="1"/>
  <c r="Z122" i="6" s="1"/>
  <c r="Z137" i="6" a="1"/>
  <c r="Z137" i="6" s="1"/>
  <c r="Z611" i="6" a="1"/>
  <c r="Z611" i="6" s="1"/>
  <c r="Z203" i="6" a="1"/>
  <c r="Z203" i="6" s="1"/>
  <c r="Z385" i="6" a="1"/>
  <c r="Z385" i="6" s="1"/>
  <c r="Z610" i="6" a="1"/>
  <c r="Z610" i="6" s="1"/>
  <c r="Z541" i="6" a="1"/>
  <c r="Z541" i="6" s="1"/>
  <c r="Z140" i="6" a="1"/>
  <c r="Z140" i="6" s="1"/>
  <c r="Z507" i="6" a="1"/>
  <c r="Z507" i="6" s="1"/>
  <c r="Z430" i="6" a="1"/>
  <c r="Z430" i="6" s="1"/>
  <c r="Z796" i="6" a="1"/>
  <c r="Z796" i="6" s="1"/>
  <c r="Z525" i="6" a="1"/>
  <c r="Z525" i="6" s="1"/>
  <c r="Z178" i="6" a="1"/>
  <c r="Z178" i="6" s="1"/>
  <c r="Z181" i="6" a="1"/>
  <c r="Z181" i="6" s="1"/>
  <c r="Z411" i="6" a="1"/>
  <c r="Z411" i="6" s="1"/>
  <c r="Z399" i="6" a="1"/>
  <c r="Z399" i="6" s="1"/>
  <c r="Z3" i="6" a="1"/>
  <c r="Z3" i="6" s="1"/>
  <c r="Z483" i="6" a="1"/>
  <c r="Z483" i="6" s="1"/>
  <c r="Z732" i="6" a="1"/>
  <c r="Z732" i="6" s="1"/>
  <c r="Z147" i="6" a="1"/>
  <c r="Z147" i="6" s="1"/>
  <c r="Z345" i="6" a="1"/>
  <c r="Z345" i="6" s="1"/>
  <c r="Z759" i="6" a="1"/>
  <c r="Z759" i="6" s="1"/>
  <c r="Z266" i="6" a="1"/>
  <c r="Z266" i="6" s="1"/>
  <c r="Z743" i="6" a="1"/>
  <c r="Z743" i="6" s="1"/>
  <c r="Z761" i="6" a="1"/>
  <c r="Z761" i="6" s="1"/>
  <c r="Z97" i="6" a="1"/>
  <c r="Z97" i="6" s="1"/>
  <c r="Z64" i="6" a="1"/>
  <c r="Z64" i="6" s="1"/>
  <c r="Z768" i="6" a="1"/>
  <c r="Z768" i="6" s="1"/>
  <c r="Z91" i="6" a="1"/>
  <c r="Z91" i="6" s="1"/>
  <c r="Z495" i="6" a="1"/>
  <c r="Z495" i="6" s="1"/>
  <c r="Z388" i="6" a="1"/>
  <c r="Z388" i="6" s="1"/>
  <c r="Z156" i="6" a="1"/>
  <c r="Z156" i="6" s="1"/>
  <c r="Z312" i="6" a="1"/>
  <c r="Z312" i="6" s="1"/>
  <c r="Z383" i="6" a="1"/>
  <c r="Z383" i="6" s="1"/>
  <c r="Z700" i="6" a="1"/>
  <c r="Z700" i="6" s="1"/>
  <c r="Z538" i="6" a="1"/>
  <c r="Z538" i="6" s="1"/>
  <c r="Z500" i="6" a="1"/>
  <c r="Z500" i="6" s="1"/>
  <c r="Z16" i="6" a="1"/>
  <c r="Z16" i="6" s="1"/>
  <c r="Z88" i="6" a="1"/>
  <c r="Z88" i="6" s="1"/>
  <c r="Z284" i="6" a="1"/>
  <c r="Z284" i="6" s="1"/>
  <c r="Z606" i="6" a="1"/>
  <c r="Z606" i="6" s="1"/>
  <c r="Z505" i="6" a="1"/>
  <c r="Z505" i="6" s="1"/>
  <c r="Z358" i="6" a="1"/>
  <c r="Z358" i="6" s="1"/>
  <c r="Z110" i="6" a="1"/>
  <c r="Z110" i="6" s="1"/>
  <c r="Z614" i="6" a="1"/>
  <c r="Z614" i="6" s="1"/>
  <c r="Z73" i="6" a="1"/>
  <c r="Z73" i="6" s="1"/>
  <c r="Z590" i="6" a="1"/>
  <c r="Z590" i="6" s="1"/>
  <c r="Z762" i="6" a="1"/>
  <c r="Z762" i="6" s="1"/>
  <c r="Z349" i="6" a="1"/>
  <c r="Z349" i="6" s="1"/>
  <c r="Z853" i="6" a="1"/>
  <c r="Z853" i="6" s="1"/>
  <c r="Z184" i="6" a="1"/>
  <c r="Z184" i="6" s="1"/>
  <c r="Z513" i="6" a="1"/>
  <c r="Z513" i="6" s="1"/>
  <c r="Z570" i="6" a="1"/>
  <c r="Z570" i="6" s="1"/>
  <c r="Z451" i="6" a="1"/>
  <c r="Z451" i="6" s="1"/>
  <c r="Z198" i="6" a="1"/>
  <c r="Z198" i="6" s="1"/>
  <c r="Z247" i="6" a="1"/>
  <c r="Z247" i="6" s="1"/>
  <c r="Z274" i="6" a="1"/>
  <c r="Z274" i="6" s="1"/>
  <c r="Z30" i="6" a="1"/>
  <c r="Z30" i="6" s="1"/>
  <c r="Z482" i="6" a="1"/>
  <c r="Z482" i="6" s="1"/>
  <c r="Z436" i="6" a="1"/>
  <c r="Z436" i="6" s="1"/>
  <c r="Z332" i="6" a="1"/>
  <c r="Z332" i="6" s="1"/>
  <c r="Z629" i="6" a="1"/>
  <c r="Z629" i="6" s="1"/>
  <c r="Z290" i="6" a="1"/>
  <c r="Z290" i="6" s="1"/>
  <c r="Z256" i="6" a="1"/>
  <c r="Z256" i="6" s="1"/>
  <c r="Z655" i="6" a="1"/>
  <c r="Z655" i="6" s="1"/>
  <c r="Z498" i="6" a="1"/>
  <c r="Z498" i="6" s="1"/>
  <c r="Z475" i="6" a="1"/>
  <c r="Z475" i="6" s="1"/>
  <c r="Z562" i="6" a="1"/>
  <c r="Z562" i="6" s="1"/>
  <c r="Z131" i="6" a="1"/>
  <c r="Z131" i="6" s="1"/>
  <c r="Z197" i="6" a="1"/>
  <c r="Z197" i="6" s="1"/>
  <c r="Z578" i="6" a="1"/>
  <c r="Z578" i="6" s="1"/>
  <c r="Z478" i="6" a="1"/>
  <c r="Z478" i="6" s="1"/>
  <c r="Z786" i="6" a="1"/>
  <c r="Z786" i="6" s="1"/>
  <c r="Z42" i="6" a="1"/>
  <c r="Z42" i="6" s="1"/>
  <c r="Z135" i="6" a="1"/>
  <c r="Z135" i="6" s="1"/>
  <c r="Z595" i="6" a="1"/>
  <c r="Z595" i="6" s="1"/>
  <c r="Z150" i="6" a="1"/>
  <c r="Z150" i="6" s="1"/>
  <c r="Z640" i="6" a="1"/>
  <c r="Z640" i="6" s="1"/>
  <c r="Z215" i="6" a="1"/>
  <c r="Z215" i="6" s="1"/>
  <c r="Z235" i="6" a="1"/>
  <c r="Z235" i="6" s="1"/>
  <c r="Z276" i="6" a="1"/>
  <c r="Z276" i="6" s="1"/>
  <c r="Z98" i="6" a="1"/>
  <c r="Z98" i="6" s="1"/>
  <c r="Z816" i="6" a="1"/>
  <c r="Z816" i="6" s="1"/>
  <c r="Z339" i="6" a="1"/>
  <c r="Z339" i="6" s="1"/>
  <c r="Z69" i="6" a="1"/>
  <c r="Z69" i="6" s="1"/>
  <c r="Z114" i="6" a="1"/>
  <c r="Z114" i="6" s="1"/>
  <c r="Z14" i="6" a="1"/>
  <c r="Z14" i="6" s="1"/>
  <c r="Z146" i="6" a="1"/>
  <c r="Z146" i="6" s="1"/>
  <c r="Z738" i="6" a="1"/>
  <c r="Z738" i="6" s="1"/>
  <c r="Z454" i="6" a="1"/>
  <c r="Z454" i="6" s="1"/>
  <c r="Z294" i="6" a="1"/>
  <c r="Z294" i="6" s="1"/>
  <c r="Z646" i="6" a="1"/>
  <c r="Z646" i="6" s="1"/>
  <c r="Z333" i="6" a="1"/>
  <c r="Z333" i="6" s="1"/>
  <c r="Z708" i="6" a="1"/>
  <c r="Z708" i="6" s="1"/>
  <c r="Z638" i="6" a="1"/>
  <c r="Z638" i="6" s="1"/>
  <c r="Z557" i="6" a="1"/>
  <c r="Z557" i="6" s="1"/>
  <c r="Z384" i="6" a="1"/>
  <c r="Z384" i="6" s="1"/>
  <c r="Z316" i="6" a="1"/>
  <c r="Z316" i="6" s="1"/>
  <c r="Z259" i="6" a="1"/>
  <c r="Z259" i="6" s="1"/>
  <c r="Z270" i="6" a="1"/>
  <c r="Z270" i="6" s="1"/>
  <c r="Z817" i="6" a="1"/>
  <c r="Z817" i="6" s="1"/>
  <c r="Z644" i="6" a="1"/>
  <c r="Z644" i="6" s="1"/>
  <c r="Z41" i="6" a="1"/>
  <c r="Z41" i="6" s="1"/>
  <c r="Z366" i="6" a="1"/>
  <c r="Z366" i="6" s="1"/>
  <c r="Z823" i="6" a="1"/>
  <c r="Z823" i="6" s="1"/>
  <c r="Z175" i="6" a="1"/>
  <c r="Z175" i="6" s="1"/>
  <c r="Z211" i="6" a="1"/>
  <c r="Z211" i="6" s="1"/>
  <c r="Z86" i="6" a="1"/>
  <c r="Z86" i="6" s="1"/>
  <c r="Z813" i="6" a="1"/>
  <c r="Z813" i="6" s="1"/>
  <c r="Z589" i="6" a="1"/>
  <c r="Z589" i="6" s="1"/>
  <c r="Z624" i="6" a="1"/>
  <c r="Z624" i="6" s="1"/>
  <c r="Z288" i="6" a="1"/>
  <c r="Z288" i="6" s="1"/>
  <c r="Z665" i="6" a="1"/>
  <c r="Z665" i="6" s="1"/>
  <c r="Z130" i="6" a="1"/>
  <c r="Z130" i="6" s="1"/>
  <c r="Z670" i="6" a="1"/>
  <c r="Z670" i="6" s="1"/>
  <c r="Z11" i="6" a="1"/>
  <c r="Z11" i="6" s="1"/>
  <c r="Z512" i="6" a="1"/>
  <c r="Z512" i="6" s="1"/>
  <c r="Z766" i="6" a="1"/>
  <c r="Z766" i="6" s="1"/>
  <c r="Z320" i="6" a="1"/>
  <c r="Z320" i="6" s="1"/>
  <c r="Z531" i="6" a="1"/>
  <c r="Z531" i="6" s="1"/>
  <c r="Z415" i="6" a="1"/>
  <c r="Z415" i="6" s="1"/>
  <c r="Z593" i="6" a="1"/>
  <c r="Z593" i="6" s="1"/>
  <c r="Z597" i="6" a="1"/>
  <c r="Z597" i="6" s="1"/>
  <c r="Z514" i="6" a="1"/>
  <c r="Z514" i="6" s="1"/>
  <c r="Z63" i="6" a="1"/>
  <c r="Z63" i="6" s="1"/>
  <c r="Z169" i="6" a="1"/>
  <c r="Z169" i="6" s="1"/>
  <c r="Z852" i="6" a="1"/>
  <c r="Z852" i="6" s="1"/>
  <c r="Z765" i="6" a="1"/>
  <c r="Z765" i="6" s="1"/>
  <c r="Z725" i="6" a="1"/>
  <c r="Z725" i="6" s="1"/>
  <c r="Z213" i="6" a="1"/>
  <c r="Z213" i="6" s="1"/>
  <c r="Z858" i="6" a="1"/>
  <c r="Z858" i="6" s="1"/>
  <c r="Z17" i="6" a="1"/>
  <c r="Z17" i="6" s="1"/>
  <c r="Z371" i="6" a="1"/>
  <c r="Z371" i="6" s="1"/>
  <c r="Z583" i="6" a="1"/>
  <c r="Z583" i="6" s="1"/>
  <c r="Z347" i="6" a="1"/>
  <c r="Z347" i="6" s="1"/>
  <c r="Z277" i="6" a="1"/>
  <c r="Z277" i="6" s="1"/>
  <c r="Z447" i="6" a="1"/>
  <c r="Z447" i="6" s="1"/>
  <c r="Z145" i="6" a="1"/>
  <c r="Z145" i="6" s="1"/>
  <c r="Z530" i="6" a="1"/>
  <c r="Z530" i="6" s="1"/>
  <c r="Z742" i="6" a="1"/>
  <c r="Z742" i="6" s="1"/>
  <c r="Z164" i="6" a="1"/>
  <c r="Z164" i="6" s="1"/>
  <c r="Z669" i="6" a="1"/>
  <c r="Z669" i="6" s="1"/>
  <c r="Z847" i="6" a="1"/>
  <c r="Z847" i="6" s="1"/>
  <c r="Z630" i="6" a="1"/>
  <c r="Z630" i="6" s="1"/>
  <c r="Z599" i="6" a="1"/>
  <c r="Z599" i="6" s="1"/>
  <c r="Z117" i="6" a="1"/>
  <c r="Z117" i="6" s="1"/>
  <c r="Z296" i="6" a="1"/>
  <c r="Z296" i="6" s="1"/>
  <c r="Z827" i="6" a="1"/>
  <c r="Z827" i="6" s="1"/>
  <c r="Z231" i="6" a="1"/>
  <c r="Z231" i="6" s="1"/>
  <c r="Z429" i="6" a="1"/>
  <c r="Z429" i="6" s="1"/>
  <c r="Z818" i="6" a="1"/>
  <c r="Z818" i="6" s="1"/>
  <c r="Z319" i="6" a="1"/>
  <c r="Z319" i="6" s="1"/>
  <c r="Z420" i="6" a="1"/>
  <c r="Z420" i="6" s="1"/>
  <c r="Z771" i="6" a="1"/>
  <c r="Z771" i="6" s="1"/>
  <c r="Z741" i="6" a="1"/>
  <c r="Z741" i="6" s="1"/>
  <c r="Z387" i="6" a="1"/>
  <c r="Z387" i="6" s="1"/>
  <c r="Z134" i="6" a="1"/>
  <c r="Z134" i="6" s="1"/>
  <c r="Z123" i="6" a="1"/>
  <c r="Z123" i="6" s="1"/>
  <c r="Z577" i="6" a="1"/>
  <c r="Z577" i="6" s="1"/>
  <c r="Z560" i="6" a="1"/>
  <c r="Z560" i="6" s="1"/>
  <c r="Z839" i="6" a="1"/>
  <c r="Z839" i="6" s="1"/>
  <c r="Z190" i="6" a="1"/>
  <c r="Z190" i="6" s="1"/>
  <c r="Z458" i="6" a="1"/>
  <c r="Z458" i="6" s="1"/>
  <c r="Z295" i="6" a="1"/>
  <c r="Z295" i="6" s="1"/>
  <c r="Z273" i="6" a="1"/>
  <c r="Z273" i="6" s="1"/>
  <c r="Z472" i="6" a="1"/>
  <c r="Z472" i="6" s="1"/>
  <c r="Z711" i="6" a="1"/>
  <c r="Z711" i="6" s="1"/>
  <c r="Z218" i="6" a="1"/>
  <c r="Z218" i="6" s="1"/>
  <c r="Z820" i="6" a="1"/>
  <c r="Z820" i="6" s="1"/>
  <c r="Z491" i="6" a="1"/>
  <c r="Z491" i="6" s="1"/>
  <c r="Z824" i="6" a="1"/>
  <c r="Z824" i="6" s="1"/>
  <c r="Z822" i="6" a="1"/>
  <c r="Z822" i="6" s="1"/>
  <c r="Z618" i="6" a="1"/>
  <c r="Z618" i="6" s="1"/>
  <c r="Z727" i="6" a="1"/>
  <c r="Z727" i="6" s="1"/>
  <c r="Z760" i="6" a="1"/>
  <c r="Z760" i="6" s="1"/>
  <c r="Z850" i="6" a="1"/>
  <c r="Z850" i="6" s="1"/>
  <c r="Z435" i="6" a="1"/>
  <c r="Z435" i="6" s="1"/>
  <c r="Z440" i="6" a="1"/>
  <c r="Z440" i="6" s="1"/>
  <c r="Z126" i="6" a="1"/>
  <c r="Z126" i="6" s="1"/>
  <c r="Z716" i="6" a="1"/>
  <c r="Z716" i="6" s="1"/>
  <c r="Z248" i="6" a="1"/>
  <c r="Z248" i="6" s="1"/>
  <c r="Z171" i="6" a="1"/>
  <c r="Z171" i="6" s="1"/>
  <c r="Z58" i="6" a="1"/>
  <c r="Z58" i="6" s="1"/>
  <c r="Z59" i="6" a="1"/>
  <c r="Z59" i="6" s="1"/>
  <c r="Z461" i="6" a="1"/>
  <c r="Z461" i="6" s="1"/>
  <c r="Z393" i="6" a="1"/>
  <c r="Z393" i="6" s="1"/>
  <c r="X66" i="6" a="1"/>
  <c r="X66" i="6" s="1"/>
  <c r="X441" i="6" a="1"/>
  <c r="X441" i="6" s="1"/>
  <c r="X144" i="6" a="1"/>
  <c r="X144" i="6" s="1"/>
  <c r="X417" i="6" a="1"/>
  <c r="X417" i="6" s="1"/>
  <c r="X397" i="6" a="1"/>
  <c r="X397" i="6" s="1"/>
  <c r="X661" i="6" a="1"/>
  <c r="X661" i="6" s="1"/>
  <c r="X735" i="6" a="1"/>
  <c r="X735" i="6" s="1"/>
  <c r="X471" i="6" a="1"/>
  <c r="X471" i="6" s="1"/>
  <c r="X163" i="6" a="1"/>
  <c r="X163" i="6" s="1"/>
  <c r="X448" i="6" a="1"/>
  <c r="X448" i="6" s="1"/>
  <c r="X227" i="6" a="1"/>
  <c r="X227" i="6" s="1"/>
  <c r="X642" i="6" a="1"/>
  <c r="X642" i="6" s="1"/>
  <c r="X657" i="6" a="1"/>
  <c r="X657" i="6" s="1"/>
  <c r="X105" i="6" a="1"/>
  <c r="X105" i="6" s="1"/>
  <c r="X106" i="6" a="1"/>
  <c r="X106" i="6" s="1"/>
  <c r="X100" i="6" a="1"/>
  <c r="X100" i="6" s="1"/>
  <c r="X715" i="6" a="1"/>
  <c r="X715" i="6" s="1"/>
  <c r="X444" i="6" a="1"/>
  <c r="X444" i="6" s="1"/>
  <c r="X804" i="6" a="1"/>
  <c r="X804" i="6" s="1"/>
  <c r="X677" i="6" a="1"/>
  <c r="X677" i="6" s="1"/>
  <c r="X530" i="6" a="1"/>
  <c r="X530" i="6" s="1"/>
  <c r="X571" i="6" a="1"/>
  <c r="X571" i="6" s="1"/>
  <c r="X109" i="6" a="1"/>
  <c r="X109" i="6" s="1"/>
  <c r="X809" i="6" a="1"/>
  <c r="X809" i="6" s="1"/>
  <c r="X459" i="6" a="1"/>
  <c r="X459" i="6" s="1"/>
  <c r="X43" i="6" a="1"/>
  <c r="X43" i="6" s="1"/>
  <c r="X210" i="6" a="1"/>
  <c r="X210" i="6" s="1"/>
  <c r="X268" i="6" a="1"/>
  <c r="X268" i="6" s="1"/>
  <c r="X622" i="6" a="1"/>
  <c r="X622" i="6" s="1"/>
  <c r="X528" i="6" a="1"/>
  <c r="X528" i="6" s="1"/>
  <c r="X690" i="6" a="1"/>
  <c r="X690" i="6" s="1"/>
  <c r="X85" i="6" a="1"/>
  <c r="X85" i="6" s="1"/>
  <c r="X733" i="6" a="1"/>
  <c r="X733" i="6" s="1"/>
  <c r="X680" i="6" a="1"/>
  <c r="X680" i="6" s="1"/>
  <c r="X480" i="6" a="1"/>
  <c r="X480" i="6" s="1"/>
  <c r="X389" i="6" a="1"/>
  <c r="X389" i="6" s="1"/>
  <c r="X468" i="6" a="1"/>
  <c r="X468" i="6" s="1"/>
  <c r="X422" i="6" a="1"/>
  <c r="X422" i="6" s="1"/>
  <c r="X342" i="6" a="1"/>
  <c r="X342" i="6" s="1"/>
  <c r="X438" i="6" a="1"/>
  <c r="X438" i="6" s="1"/>
  <c r="X783" i="6" a="1"/>
  <c r="X783" i="6" s="1"/>
  <c r="X529" i="6" a="1"/>
  <c r="X529" i="6" s="1"/>
  <c r="X437" i="6" a="1"/>
  <c r="X437" i="6" s="1"/>
  <c r="X845" i="6" a="1"/>
  <c r="X845" i="6" s="1"/>
  <c r="X54" i="6" a="1"/>
  <c r="X54" i="6" s="1"/>
  <c r="X361" i="6" a="1"/>
  <c r="X361" i="6" s="1"/>
  <c r="X534" i="6" a="1"/>
  <c r="X534" i="6" s="1"/>
  <c r="X250" i="6" a="1"/>
  <c r="X250" i="6" s="1"/>
  <c r="X572" i="6" a="1"/>
  <c r="X572" i="6" s="1"/>
  <c r="X686" i="6" a="1"/>
  <c r="X686" i="6" s="1"/>
  <c r="X535" i="6" a="1"/>
  <c r="X535" i="6" s="1"/>
  <c r="X4" i="6" a="1"/>
  <c r="X4" i="6" s="1"/>
  <c r="X260" i="6" a="1"/>
  <c r="X260" i="6" s="1"/>
  <c r="X27" i="6" a="1"/>
  <c r="X27" i="6" s="1"/>
  <c r="X238" i="6" a="1"/>
  <c r="X238" i="6" s="1"/>
  <c r="X559" i="6" a="1"/>
  <c r="X559" i="6" s="1"/>
  <c r="X814" i="6" a="1"/>
  <c r="X814" i="6" s="1"/>
  <c r="X255" i="6" a="1"/>
  <c r="X255" i="6" s="1"/>
  <c r="X51" i="6" a="1"/>
  <c r="X51" i="6" s="1"/>
  <c r="X702" i="6" a="1"/>
  <c r="X702" i="6" s="1"/>
  <c r="X20" i="6" a="1"/>
  <c r="X20" i="6" s="1"/>
  <c r="X649" i="6" a="1"/>
  <c r="X649" i="6" s="1"/>
  <c r="X350" i="6" a="1"/>
  <c r="X350" i="6" s="1"/>
  <c r="X793" i="6" a="1"/>
  <c r="X793" i="6" s="1"/>
  <c r="X346" i="6" a="1"/>
  <c r="X346" i="6" s="1"/>
  <c r="X12" i="6" a="1"/>
  <c r="X12" i="6" s="1"/>
  <c r="X696" i="6" a="1"/>
  <c r="X696" i="6" s="1"/>
  <c r="X21" i="6" a="1"/>
  <c r="X21" i="6" s="1"/>
  <c r="X860" i="6" a="1"/>
  <c r="X860" i="6" s="1"/>
  <c r="X591" i="6" a="1"/>
  <c r="X591" i="6" s="1"/>
  <c r="X682" i="6" a="1"/>
  <c r="X682" i="6" s="1"/>
  <c r="X641" i="6" a="1"/>
  <c r="X641" i="6" s="1"/>
  <c r="X9" i="6" a="1"/>
  <c r="X9" i="6" s="1"/>
  <c r="X683" i="6" a="1"/>
  <c r="X683" i="6" s="1"/>
  <c r="X565" i="6" a="1"/>
  <c r="X565" i="6" s="1"/>
  <c r="X354" i="6" a="1"/>
  <c r="X354" i="6" s="1"/>
  <c r="X209" i="6" a="1"/>
  <c r="X209" i="6" s="1"/>
  <c r="X237" i="6" a="1"/>
  <c r="X237" i="6" s="1"/>
  <c r="X584" i="6" a="1"/>
  <c r="X584" i="6" s="1"/>
  <c r="X65" i="6" a="1"/>
  <c r="X65" i="6" s="1"/>
  <c r="X154" i="6" a="1"/>
  <c r="X154" i="6" s="1"/>
  <c r="X285" i="6" a="1"/>
  <c r="X285" i="6" s="1"/>
  <c r="X626" i="6" a="1"/>
  <c r="X626" i="6" s="1"/>
  <c r="X372" i="6" a="1"/>
  <c r="X372" i="6" s="1"/>
  <c r="X856" i="6" a="1"/>
  <c r="X856" i="6" s="1"/>
  <c r="X200" i="6" a="1"/>
  <c r="X200" i="6" s="1"/>
  <c r="X102" i="6" a="1"/>
  <c r="X102" i="6" s="1"/>
  <c r="X23" i="6" a="1"/>
  <c r="X23" i="6" s="1"/>
  <c r="X431" i="6" a="1"/>
  <c r="X431" i="6" s="1"/>
  <c r="X6" i="6" a="1"/>
  <c r="X6" i="6" s="1"/>
  <c r="X310" i="6" a="1"/>
  <c r="X310" i="6" s="1"/>
  <c r="X81" i="6" a="1"/>
  <c r="X81" i="6" s="1"/>
  <c r="X165" i="6" a="1"/>
  <c r="X165" i="6" s="1"/>
  <c r="X506" i="6" a="1"/>
  <c r="X506" i="6" s="1"/>
  <c r="X651" i="6" a="1"/>
  <c r="X651" i="6" s="1"/>
  <c r="X635" i="6" a="1"/>
  <c r="X635" i="6" s="1"/>
  <c r="X95" i="6" a="1"/>
  <c r="X95" i="6" s="1"/>
  <c r="X13" i="6" a="1"/>
  <c r="X13" i="6" s="1"/>
  <c r="X24" i="6" a="1"/>
  <c r="X24" i="6" s="1"/>
  <c r="X157" i="6" a="1"/>
  <c r="X157" i="6" s="1"/>
  <c r="X187" i="6" a="1"/>
  <c r="X187" i="6" s="1"/>
  <c r="X292" i="6" a="1"/>
  <c r="X292" i="6" s="1"/>
  <c r="X7" i="6" a="1"/>
  <c r="X7" i="6" s="1"/>
  <c r="X806" i="6" a="1"/>
  <c r="X806" i="6" s="1"/>
  <c r="X8" i="6" a="1"/>
  <c r="X8" i="6" s="1"/>
  <c r="X501" i="6" a="1"/>
  <c r="X501" i="6" s="1"/>
  <c r="X496" i="6" a="1"/>
  <c r="X496" i="6" s="1"/>
  <c r="X321" i="6" a="1"/>
  <c r="X321" i="6" s="1"/>
  <c r="X326" i="6" a="1"/>
  <c r="X326" i="6" s="1"/>
  <c r="X263" i="6" a="1"/>
  <c r="X263" i="6" s="1"/>
  <c r="X374" i="6" a="1"/>
  <c r="X374" i="6" s="1"/>
  <c r="X406" i="6" a="1"/>
  <c r="X406" i="6" s="1"/>
  <c r="X76" i="6" a="1"/>
  <c r="X76" i="6" s="1"/>
  <c r="X311" i="6" a="1"/>
  <c r="X311" i="6" s="1"/>
  <c r="X191" i="6" a="1"/>
  <c r="X191" i="6" s="1"/>
  <c r="X167" i="6" a="1"/>
  <c r="X167" i="6" s="1"/>
  <c r="X301" i="6" a="1"/>
  <c r="X301" i="6" s="1"/>
  <c r="X159" i="6" a="1"/>
  <c r="X159" i="6" s="1"/>
  <c r="X516" i="6" a="1"/>
  <c r="X516" i="6" s="1"/>
  <c r="X77" i="6" a="1"/>
  <c r="X77" i="6" s="1"/>
  <c r="X479" i="6" a="1"/>
  <c r="X479" i="6" s="1"/>
  <c r="X842" i="6" a="1"/>
  <c r="X842" i="6" s="1"/>
  <c r="X72" i="6" a="1"/>
  <c r="X72" i="6" s="1"/>
  <c r="X615" i="6" a="1"/>
  <c r="X615" i="6" s="1"/>
  <c r="X533" i="6" a="1"/>
  <c r="X533" i="6" s="1"/>
  <c r="X550" i="6" a="1"/>
  <c r="X550" i="6" s="1"/>
  <c r="X224" i="6" a="1"/>
  <c r="X224" i="6" s="1"/>
  <c r="X637" i="6" a="1"/>
  <c r="X637" i="6" s="1"/>
  <c r="X208" i="6" a="1"/>
  <c r="X208" i="6" s="1"/>
  <c r="X517" i="6" a="1"/>
  <c r="X517" i="6" s="1"/>
  <c r="X781" i="6" a="1"/>
  <c r="X781" i="6" s="1"/>
  <c r="X149" i="6" a="1"/>
  <c r="X149" i="6" s="1"/>
  <c r="X225" i="6" a="1"/>
  <c r="X225" i="6" s="1"/>
  <c r="X714" i="6" a="1"/>
  <c r="X714" i="6" s="1"/>
  <c r="X660" i="6" a="1"/>
  <c r="X660" i="6" s="1"/>
  <c r="X121" i="6" a="1"/>
  <c r="X121" i="6" s="1"/>
  <c r="X455" i="6" a="1"/>
  <c r="X455" i="6" s="1"/>
  <c r="X45" i="6" a="1"/>
  <c r="X45" i="6" s="1"/>
  <c r="X488" i="6" a="1"/>
  <c r="X488" i="6" s="1"/>
  <c r="X160" i="6" a="1"/>
  <c r="X160" i="6" s="1"/>
  <c r="X863" i="6" a="1"/>
  <c r="X863" i="6" s="1"/>
  <c r="X10" i="6" a="1"/>
  <c r="X10" i="6" s="1"/>
  <c r="X755" i="6" a="1"/>
  <c r="X755" i="6" s="1"/>
  <c r="X831" i="6" a="1"/>
  <c r="X831" i="6" s="1"/>
  <c r="X553" i="6" a="1"/>
  <c r="X553" i="6" s="1"/>
  <c r="X82" i="6" a="1"/>
  <c r="X82" i="6" s="1"/>
  <c r="X795" i="6" a="1"/>
  <c r="X795" i="6" s="1"/>
  <c r="X726" i="6" a="1"/>
  <c r="X726" i="6" s="1"/>
  <c r="X236" i="6" a="1"/>
  <c r="X236" i="6" s="1"/>
  <c r="X613" i="6" a="1"/>
  <c r="X613" i="6" s="1"/>
  <c r="X549" i="6" a="1"/>
  <c r="X549" i="6" s="1"/>
  <c r="X773" i="6" a="1"/>
  <c r="X773" i="6" s="1"/>
  <c r="X367" i="6" a="1"/>
  <c r="X367" i="6" s="1"/>
  <c r="X119" i="6" a="1"/>
  <c r="X119" i="6" s="1"/>
  <c r="X705" i="6" a="1"/>
  <c r="X705" i="6" s="1"/>
  <c r="X398" i="6" a="1"/>
  <c r="X398" i="6" s="1"/>
  <c r="X511" i="6" a="1"/>
  <c r="X511" i="6" s="1"/>
  <c r="X376" i="6" a="1"/>
  <c r="X376" i="6" s="1"/>
  <c r="X674" i="6" a="1"/>
  <c r="X674" i="6" s="1"/>
  <c r="X413" i="6" a="1"/>
  <c r="X413" i="6" s="1"/>
  <c r="X377" i="6" a="1"/>
  <c r="X377" i="6" s="1"/>
  <c r="X414" i="6" a="1"/>
  <c r="X414" i="6" s="1"/>
  <c r="X678" i="6" a="1"/>
  <c r="X678" i="6" s="1"/>
  <c r="X581" i="6" a="1"/>
  <c r="X581" i="6" s="1"/>
  <c r="X269" i="6" a="1"/>
  <c r="X269" i="6" s="1"/>
  <c r="X264" i="6" a="1"/>
  <c r="X264" i="6" s="1"/>
  <c r="X32" i="6" a="1"/>
  <c r="X32" i="6" s="1"/>
  <c r="X752" i="6" a="1"/>
  <c r="X752" i="6" s="1"/>
  <c r="X107" i="6" a="1"/>
  <c r="X107" i="6" s="1"/>
  <c r="X302" i="6" a="1"/>
  <c r="X302" i="6" s="1"/>
  <c r="X369" i="6" a="1"/>
  <c r="X369" i="6" s="1"/>
  <c r="X202" i="6" a="1"/>
  <c r="X202" i="6" s="1"/>
  <c r="X304" i="6" a="1"/>
  <c r="X304" i="6" s="1"/>
  <c r="X217" i="6" a="1"/>
  <c r="X217" i="6" s="1"/>
  <c r="X490" i="6" a="1"/>
  <c r="X490" i="6" s="1"/>
  <c r="X460" i="6" a="1"/>
  <c r="X460" i="6" s="1"/>
  <c r="X770" i="6" a="1"/>
  <c r="X770" i="6" s="1"/>
  <c r="X287" i="6" a="1"/>
  <c r="X287" i="6" s="1"/>
  <c r="X631" i="6" a="1"/>
  <c r="X631" i="6" s="1"/>
  <c r="X731" i="6" a="1"/>
  <c r="X731" i="6" s="1"/>
  <c r="X31" i="6" a="1"/>
  <c r="X31" i="6" s="1"/>
  <c r="X324" i="6" a="1"/>
  <c r="X324" i="6" s="1"/>
  <c r="X335" i="6" a="1"/>
  <c r="X335" i="6" s="1"/>
  <c r="X271" i="6" a="1"/>
  <c r="X271" i="6" s="1"/>
  <c r="X281" i="6" a="1"/>
  <c r="X281" i="6" s="1"/>
  <c r="X465" i="6" a="1"/>
  <c r="X465" i="6" s="1"/>
  <c r="X249" i="6" a="1"/>
  <c r="X249" i="6" s="1"/>
  <c r="X128" i="6" a="1"/>
  <c r="X128" i="6" s="1"/>
  <c r="X520" i="6" a="1"/>
  <c r="X520" i="6" s="1"/>
  <c r="X470" i="6" a="1"/>
  <c r="X470" i="6" s="1"/>
  <c r="X47" i="6" a="1"/>
  <c r="X47" i="6" s="1"/>
  <c r="X546" i="6" a="1"/>
  <c r="X546" i="6" s="1"/>
  <c r="X608" i="6" a="1"/>
  <c r="X608" i="6" s="1"/>
  <c r="X143" i="6" a="1"/>
  <c r="X143" i="6" s="1"/>
  <c r="X251" i="6" a="1"/>
  <c r="X251" i="6" s="1"/>
  <c r="X502" i="6" a="1"/>
  <c r="X502" i="6" s="1"/>
  <c r="X300" i="6" a="1"/>
  <c r="X300" i="6" s="1"/>
  <c r="X18" i="6" a="1"/>
  <c r="X18" i="6" s="1"/>
  <c r="X627" i="6" a="1"/>
  <c r="X627" i="6" s="1"/>
  <c r="X129" i="6" a="1"/>
  <c r="X129" i="6" s="1"/>
  <c r="X92" i="6" a="1"/>
  <c r="X92" i="6" s="1"/>
  <c r="X306" i="6" a="1"/>
  <c r="X306" i="6" s="1"/>
  <c r="X93" i="6" a="1"/>
  <c r="X93" i="6" s="1"/>
  <c r="X127" i="6" a="1"/>
  <c r="X127" i="6" s="1"/>
  <c r="X412" i="6" a="1"/>
  <c r="X412" i="6" s="1"/>
  <c r="X432" i="6" a="1"/>
  <c r="X432" i="6" s="1"/>
  <c r="X709" i="6" a="1"/>
  <c r="X709" i="6" s="1"/>
  <c r="X153" i="6" a="1"/>
  <c r="X153" i="6" s="1"/>
  <c r="X348" i="6" a="1"/>
  <c r="X348" i="6" s="1"/>
  <c r="X427" i="6" a="1"/>
  <c r="X427" i="6" s="1"/>
  <c r="X111" i="6" a="1"/>
  <c r="X111" i="6" s="1"/>
  <c r="X710" i="6" a="1"/>
  <c r="X710" i="6" s="1"/>
  <c r="X229" i="6" a="1"/>
  <c r="X229" i="6" s="1"/>
  <c r="X464" i="6" a="1"/>
  <c r="X464" i="6" s="1"/>
  <c r="X673" i="6" a="1"/>
  <c r="X673" i="6" s="1"/>
  <c r="X706" i="6" a="1"/>
  <c r="X706" i="6" s="1"/>
  <c r="X693" i="6" a="1"/>
  <c r="X693" i="6" s="1"/>
  <c r="X650" i="6" a="1"/>
  <c r="X650" i="6" s="1"/>
  <c r="X782" i="6" a="1"/>
  <c r="X782" i="6" s="1"/>
  <c r="X87" i="6" a="1"/>
  <c r="X87" i="6" s="1"/>
  <c r="X524" i="6" a="1"/>
  <c r="X524" i="6" s="1"/>
  <c r="X720" i="6" a="1"/>
  <c r="X720" i="6" s="1"/>
  <c r="X561" i="6" a="1"/>
  <c r="X561" i="6" s="1"/>
  <c r="X449" i="6" a="1"/>
  <c r="X449" i="6" s="1"/>
  <c r="X364" i="6" a="1"/>
  <c r="X364" i="6" s="1"/>
  <c r="X198" i="6" a="1"/>
  <c r="X198" i="6" s="1"/>
  <c r="X411" i="6" a="1"/>
  <c r="X411" i="6" s="1"/>
  <c r="X284" i="6" a="1"/>
  <c r="X284" i="6" s="1"/>
  <c r="X456" i="6" a="1"/>
  <c r="X456" i="6" s="1"/>
  <c r="X279" i="6" a="1"/>
  <c r="X279" i="6" s="1"/>
  <c r="X768" i="6" a="1"/>
  <c r="X768" i="6" s="1"/>
  <c r="X399" i="6" a="1"/>
  <c r="X399" i="6" s="1"/>
  <c r="X836" i="6" a="1"/>
  <c r="X836" i="6" s="1"/>
  <c r="X762" i="6" a="1"/>
  <c r="X762" i="6" s="1"/>
  <c r="X474" i="6" a="1"/>
  <c r="X474" i="6" s="1"/>
  <c r="X628" i="6" a="1"/>
  <c r="X628" i="6" s="1"/>
  <c r="X819" i="6" a="1"/>
  <c r="X819" i="6" s="1"/>
  <c r="X562" i="6" a="1"/>
  <c r="X562" i="6" s="1"/>
  <c r="X266" i="6" a="1"/>
  <c r="X266" i="6" s="1"/>
  <c r="X574" i="6" a="1"/>
  <c r="X574" i="6" s="1"/>
  <c r="X582" i="6" a="1"/>
  <c r="X582" i="6" s="1"/>
  <c r="X274" i="6" a="1"/>
  <c r="X274" i="6" s="1"/>
  <c r="X634" i="6" a="1"/>
  <c r="X634" i="6" s="1"/>
  <c r="X778" i="6" a="1"/>
  <c r="X778" i="6" s="1"/>
  <c r="X52" i="6" a="1"/>
  <c r="X52" i="6" s="1"/>
  <c r="X851" i="6" a="1"/>
  <c r="X851" i="6" s="1"/>
  <c r="X234" i="6" a="1"/>
  <c r="X234" i="6" s="1"/>
  <c r="X232" i="6" a="1"/>
  <c r="X232" i="6" s="1"/>
  <c r="X258" i="6" a="1"/>
  <c r="X258" i="6" s="1"/>
  <c r="X717" i="6" a="1"/>
  <c r="X717" i="6" s="1"/>
  <c r="X116" i="6" a="1"/>
  <c r="X116" i="6" s="1"/>
  <c r="X360" i="6" a="1"/>
  <c r="X360" i="6" s="1"/>
  <c r="X125" i="6" a="1"/>
  <c r="X125" i="6" s="1"/>
  <c r="X442" i="6" a="1"/>
  <c r="X442" i="6" s="1"/>
  <c r="X131" i="6" a="1"/>
  <c r="X131" i="6" s="1"/>
  <c r="X483" i="6" a="1"/>
  <c r="X483" i="6" s="1"/>
  <c r="X606" i="6" a="1"/>
  <c r="X606" i="6" s="1"/>
  <c r="X26" i="6" a="1"/>
  <c r="X26" i="6" s="1"/>
  <c r="X385" i="6" a="1"/>
  <c r="X385" i="6" s="1"/>
  <c r="X595" i="6" a="1"/>
  <c r="X595" i="6" s="1"/>
  <c r="X253" i="6" a="1"/>
  <c r="X253" i="6" s="1"/>
  <c r="X16" i="6" a="1"/>
  <c r="X16" i="6" s="1"/>
  <c r="X426" i="6" a="1"/>
  <c r="X426" i="6" s="1"/>
  <c r="X212" i="6" a="1"/>
  <c r="X212" i="6" s="1"/>
  <c r="X312" i="6" a="1"/>
  <c r="X312" i="6" s="1"/>
  <c r="X578" i="6" a="1"/>
  <c r="X578" i="6" s="1"/>
  <c r="X303" i="6" a="1"/>
  <c r="X303" i="6" s="1"/>
  <c r="X457" i="6" a="1"/>
  <c r="X457" i="6" s="1"/>
  <c r="X698" i="6" a="1"/>
  <c r="X698" i="6" s="1"/>
  <c r="X829" i="6" a="1"/>
  <c r="X829" i="6" s="1"/>
  <c r="X226" i="6" a="1"/>
  <c r="X226" i="6" s="1"/>
  <c r="X341" i="6" a="1"/>
  <c r="X341" i="6" s="1"/>
  <c r="X353" i="6" a="1"/>
  <c r="X353" i="6" s="1"/>
  <c r="X666" i="6" a="1"/>
  <c r="X666" i="6" s="1"/>
  <c r="X609" i="6" a="1"/>
  <c r="X609" i="6" s="1"/>
  <c r="X518" i="6" a="1"/>
  <c r="X518" i="6" s="1"/>
  <c r="X500" i="6" a="1"/>
  <c r="X500" i="6" s="1"/>
  <c r="X838" i="6" a="1"/>
  <c r="X838" i="6" s="1"/>
  <c r="X69" i="6" a="1"/>
  <c r="X69" i="6" s="1"/>
  <c r="X759" i="6" a="1"/>
  <c r="X759" i="6" s="1"/>
  <c r="X807" i="6" a="1"/>
  <c r="X807" i="6" s="1"/>
  <c r="X590" i="6" a="1"/>
  <c r="X590" i="6" s="1"/>
  <c r="X505" i="6" a="1"/>
  <c r="X505" i="6" s="1"/>
  <c r="X379" i="6" a="1"/>
  <c r="X379" i="6" s="1"/>
  <c r="X519" i="6" a="1"/>
  <c r="X519" i="6" s="1"/>
  <c r="X150" i="6" a="1"/>
  <c r="X150" i="6" s="1"/>
  <c r="X495" i="6" a="1"/>
  <c r="X495" i="6" s="1"/>
  <c r="X639" i="6" a="1"/>
  <c r="X639" i="6" s="1"/>
  <c r="X181" i="6" a="1"/>
  <c r="X181" i="6" s="1"/>
  <c r="X355" i="6" a="1"/>
  <c r="X355" i="6" s="1"/>
  <c r="X34" i="6" a="1"/>
  <c r="X34" i="6" s="1"/>
  <c r="X155" i="6" a="1"/>
  <c r="X155" i="6" s="1"/>
  <c r="X14" i="6" a="1"/>
  <c r="X14" i="6" s="1"/>
  <c r="X419" i="6" a="1"/>
  <c r="X419" i="6" s="1"/>
  <c r="X418" i="6" a="1"/>
  <c r="X418" i="6" s="1"/>
  <c r="X267" i="6" a="1"/>
  <c r="X267" i="6" s="1"/>
  <c r="X854" i="6" a="1"/>
  <c r="X854" i="6" s="1"/>
  <c r="X603" i="6" a="1"/>
  <c r="X603" i="6" s="1"/>
  <c r="X767" i="6" a="1"/>
  <c r="X767" i="6" s="1"/>
  <c r="X407" i="6" a="1"/>
  <c r="X407" i="6" s="1"/>
  <c r="X740" i="6" a="1"/>
  <c r="X740" i="6" s="1"/>
  <c r="X115" i="6" a="1"/>
  <c r="X115" i="6" s="1"/>
  <c r="X736" i="6" a="1"/>
  <c r="X736" i="6" s="1"/>
  <c r="X230" i="6" a="1"/>
  <c r="X230" i="6" s="1"/>
  <c r="X719" i="6" a="1"/>
  <c r="X719" i="6" s="1"/>
  <c r="X331" i="6" a="1"/>
  <c r="X331" i="6" s="1"/>
  <c r="X222" i="6" a="1"/>
  <c r="X222" i="6" s="1"/>
  <c r="X498" i="6" a="1"/>
  <c r="X498" i="6" s="1"/>
  <c r="X475" i="6" a="1"/>
  <c r="X475" i="6" s="1"/>
  <c r="X293" i="6" a="1"/>
  <c r="X293" i="6" s="1"/>
  <c r="X555" i="6" a="1"/>
  <c r="X555" i="6" s="1"/>
  <c r="X178" i="6" a="1"/>
  <c r="X178" i="6" s="1"/>
  <c r="X114" i="6" a="1"/>
  <c r="X114" i="6" s="1"/>
  <c r="X197" i="6" a="1"/>
  <c r="X197" i="6" s="1"/>
  <c r="X668" i="6" a="1"/>
  <c r="X668" i="6" s="1"/>
  <c r="X91" i="6" a="1"/>
  <c r="X91" i="6" s="1"/>
  <c r="X732" i="6" a="1"/>
  <c r="X732" i="6" s="1"/>
  <c r="X610" i="6" a="1"/>
  <c r="X610" i="6" s="1"/>
  <c r="X504" i="6" a="1"/>
  <c r="X504" i="6" s="1"/>
  <c r="X247" i="6" a="1"/>
  <c r="X247" i="6" s="1"/>
  <c r="X409" i="6" a="1"/>
  <c r="X409" i="6" s="1"/>
  <c r="X721" i="6" a="1"/>
  <c r="X721" i="6" s="1"/>
  <c r="X748" i="6" a="1"/>
  <c r="X748" i="6" s="1"/>
  <c r="X636" i="6" a="1"/>
  <c r="X636" i="6" s="1"/>
  <c r="X244" i="6" a="1"/>
  <c r="X244" i="6" s="1"/>
  <c r="X29" i="6" a="1"/>
  <c r="X29" i="6" s="1"/>
  <c r="X541" i="6" a="1"/>
  <c r="X541" i="6" s="1"/>
  <c r="X640" i="6" a="1"/>
  <c r="X640" i="6" s="1"/>
  <c r="X349" i="6" a="1"/>
  <c r="X349" i="6" s="1"/>
  <c r="X753" i="6" a="1"/>
  <c r="X753" i="6" s="1"/>
  <c r="X430" i="6" a="1"/>
  <c r="X430" i="6" s="1"/>
  <c r="X646" i="6" a="1"/>
  <c r="X646" i="6" s="1"/>
  <c r="X703" i="6" a="1"/>
  <c r="X703" i="6" s="1"/>
  <c r="X743" i="6" a="1"/>
  <c r="X743" i="6" s="1"/>
  <c r="X742" i="6" a="1"/>
  <c r="X742" i="6" s="1"/>
  <c r="X761" i="6" a="1"/>
  <c r="X761" i="6" s="1"/>
  <c r="X272" i="6" a="1"/>
  <c r="X272" i="6" s="1"/>
  <c r="X365" i="6" a="1"/>
  <c r="X365" i="6" s="1"/>
  <c r="X298" i="6" a="1"/>
  <c r="X298" i="6" s="1"/>
  <c r="X384" i="6" a="1"/>
  <c r="X384" i="6" s="1"/>
  <c r="X832" i="6" a="1"/>
  <c r="X832" i="6" s="1"/>
  <c r="X451" i="6" a="1"/>
  <c r="X451" i="6" s="1"/>
  <c r="X122" i="6" a="1"/>
  <c r="X122" i="6" s="1"/>
  <c r="X41" i="6" a="1"/>
  <c r="X41" i="6" s="1"/>
  <c r="X42" i="6" a="1"/>
  <c r="X42" i="6" s="1"/>
  <c r="X366" i="6" a="1"/>
  <c r="X366" i="6" s="1"/>
  <c r="X73" i="6" a="1"/>
  <c r="X73" i="6" s="1"/>
  <c r="X296" i="6" a="1"/>
  <c r="X296" i="6" s="1"/>
  <c r="X169" i="6" a="1"/>
  <c r="X169" i="6" s="1"/>
  <c r="X611" i="6" a="1"/>
  <c r="X611" i="6" s="1"/>
  <c r="X231" i="6" a="1"/>
  <c r="X231" i="6" s="1"/>
  <c r="X765" i="6" a="1"/>
  <c r="X765" i="6" s="1"/>
  <c r="X538" i="6" a="1"/>
  <c r="X538" i="6" s="1"/>
  <c r="X813" i="6" a="1"/>
  <c r="X813" i="6" s="1"/>
  <c r="X146" i="6" a="1"/>
  <c r="X146" i="6" s="1"/>
  <c r="X30" i="6" a="1"/>
  <c r="X30" i="6" s="1"/>
  <c r="X358" i="6" a="1"/>
  <c r="X358" i="6" s="1"/>
  <c r="X436" i="6" a="1"/>
  <c r="X436" i="6" s="1"/>
  <c r="X454" i="6" a="1"/>
  <c r="X454" i="6" s="1"/>
  <c r="X507" i="6" a="1"/>
  <c r="X507" i="6" s="1"/>
  <c r="X629" i="6" a="1"/>
  <c r="X629" i="6" s="1"/>
  <c r="X604" i="6" a="1"/>
  <c r="X604" i="6" s="1"/>
  <c r="X446" i="6" a="1"/>
  <c r="X446" i="6" s="1"/>
  <c r="X290" i="6" a="1"/>
  <c r="X290" i="6" s="1"/>
  <c r="X525" i="6" a="1"/>
  <c r="X525" i="6" s="1"/>
  <c r="X638" i="6" a="1"/>
  <c r="X638" i="6" s="1"/>
  <c r="X512" i="6" a="1"/>
  <c r="X512" i="6" s="1"/>
  <c r="X184" i="6" a="1"/>
  <c r="X184" i="6" s="1"/>
  <c r="X71" i="6" a="1"/>
  <c r="X71" i="6" s="1"/>
  <c r="X88" i="6" a="1"/>
  <c r="X88" i="6" s="1"/>
  <c r="X711" i="6" a="1"/>
  <c r="X711" i="6" s="1"/>
  <c r="X3" i="6" a="1"/>
  <c r="X3" i="6" s="1"/>
  <c r="X276" i="6" a="1"/>
  <c r="X276" i="6" s="1"/>
  <c r="X846" i="6" a="1"/>
  <c r="X846" i="6" s="1"/>
  <c r="X270" i="6" a="1"/>
  <c r="X270" i="6" s="1"/>
  <c r="X570" i="6" a="1"/>
  <c r="X570" i="6" s="1"/>
  <c r="X817" i="6" a="1"/>
  <c r="X817" i="6" s="1"/>
  <c r="X630" i="6" a="1"/>
  <c r="X630" i="6" s="1"/>
  <c r="X593" i="6" a="1"/>
  <c r="X593" i="6" s="1"/>
  <c r="X820" i="6" a="1"/>
  <c r="X820" i="6" s="1"/>
  <c r="X173" i="6" a="1"/>
  <c r="X173" i="6" s="1"/>
  <c r="X491" i="6" a="1"/>
  <c r="X491" i="6" s="1"/>
  <c r="X137" i="6" a="1"/>
  <c r="X137" i="6" s="1"/>
  <c r="X36" i="6" a="1"/>
  <c r="X36" i="6" s="1"/>
  <c r="X339" i="6" a="1"/>
  <c r="X339" i="6" s="1"/>
  <c r="X822" i="6" a="1"/>
  <c r="X822" i="6" s="1"/>
  <c r="X345" i="6" a="1"/>
  <c r="X345" i="6" s="1"/>
  <c r="X612" i="6" a="1"/>
  <c r="X612" i="6" s="1"/>
  <c r="X760" i="6" a="1"/>
  <c r="X760" i="6" s="1"/>
  <c r="X86" i="6" a="1"/>
  <c r="X86" i="6" s="1"/>
  <c r="X64" i="6" a="1"/>
  <c r="X64" i="6" s="1"/>
  <c r="X738" i="6" a="1"/>
  <c r="X738" i="6" s="1"/>
  <c r="X388" i="6" a="1"/>
  <c r="X388" i="6" s="1"/>
  <c r="X482" i="6" a="1"/>
  <c r="X482" i="6" s="1"/>
  <c r="X332" i="6" a="1"/>
  <c r="X332" i="6" s="1"/>
  <c r="X78" i="6" a="1"/>
  <c r="X78" i="6" s="1"/>
  <c r="X333" i="6" a="1"/>
  <c r="X333" i="6" s="1"/>
  <c r="X708" i="6" a="1"/>
  <c r="X708" i="6" s="1"/>
  <c r="X478" i="6" a="1"/>
  <c r="X478" i="6" s="1"/>
  <c r="X796" i="6" a="1"/>
  <c r="X796" i="6" s="1"/>
  <c r="X853" i="6" a="1"/>
  <c r="X853" i="6" s="1"/>
  <c r="X766" i="6" a="1"/>
  <c r="X766" i="6" s="1"/>
  <c r="X164" i="6" a="1"/>
  <c r="X164" i="6" s="1"/>
  <c r="X320" i="6" a="1"/>
  <c r="X320" i="6" s="1"/>
  <c r="X334" i="6" a="1"/>
  <c r="X334" i="6" s="1"/>
  <c r="X786" i="6" a="1"/>
  <c r="X786" i="6" s="1"/>
  <c r="X218" i="6" a="1"/>
  <c r="X218" i="6" s="1"/>
  <c r="X98" i="6" a="1"/>
  <c r="X98" i="6" s="1"/>
  <c r="X97" i="6" a="1"/>
  <c r="X97" i="6" s="1"/>
  <c r="X599" i="6" a="1"/>
  <c r="X599" i="6" s="1"/>
  <c r="X597" i="6" a="1"/>
  <c r="X597" i="6" s="1"/>
  <c r="X654" i="6" a="1"/>
  <c r="X654" i="6" s="1"/>
  <c r="X514" i="6" a="1"/>
  <c r="X514" i="6" s="1"/>
  <c r="X614" i="6" a="1"/>
  <c r="X614" i="6" s="1"/>
  <c r="X147" i="6" a="1"/>
  <c r="X147" i="6" s="1"/>
  <c r="X564" i="6" a="1"/>
  <c r="X564" i="6" s="1"/>
  <c r="X63" i="6" a="1"/>
  <c r="X63" i="6" s="1"/>
  <c r="X823" i="6" a="1"/>
  <c r="X823" i="6" s="1"/>
  <c r="X655" i="6" a="1"/>
  <c r="X655" i="6" s="1"/>
  <c r="X135" i="6" a="1"/>
  <c r="X135" i="6" s="1"/>
  <c r="X827" i="6" a="1"/>
  <c r="X827" i="6" s="1"/>
  <c r="X724" i="6" a="1"/>
  <c r="X724" i="6" s="1"/>
  <c r="X852" i="6" a="1"/>
  <c r="X852" i="6" s="1"/>
  <c r="X429" i="6" a="1"/>
  <c r="X429" i="6" s="1"/>
  <c r="X725" i="6" a="1"/>
  <c r="X725" i="6" s="1"/>
  <c r="X319" i="6" a="1"/>
  <c r="X319" i="6" s="1"/>
  <c r="X589" i="6" a="1"/>
  <c r="X589" i="6" s="1"/>
  <c r="X624" i="6" a="1"/>
  <c r="X624" i="6" s="1"/>
  <c r="X74" i="6" a="1"/>
  <c r="X74" i="6" s="1"/>
  <c r="X118" i="6" a="1"/>
  <c r="X118" i="6" s="1"/>
  <c r="X11" i="6" a="1"/>
  <c r="X11" i="6" s="1"/>
  <c r="X858" i="6" a="1"/>
  <c r="X858" i="6" s="1"/>
  <c r="X313" i="6" a="1"/>
  <c r="X313" i="6" s="1"/>
  <c r="X756" i="6" a="1"/>
  <c r="X756" i="6" s="1"/>
  <c r="X421" i="6" a="1"/>
  <c r="X421" i="6" s="1"/>
  <c r="X278" i="6" a="1"/>
  <c r="X278" i="6" s="1"/>
  <c r="X177" i="6" a="1"/>
  <c r="X177" i="6" s="1"/>
  <c r="X815" i="6" a="1"/>
  <c r="X815" i="6" s="1"/>
  <c r="X256" i="6" a="1"/>
  <c r="X256" i="6" s="1"/>
  <c r="X859" i="6" a="1"/>
  <c r="X859" i="6" s="1"/>
  <c r="X140" i="6" a="1"/>
  <c r="X140" i="6" s="1"/>
  <c r="X294" i="6" a="1"/>
  <c r="X294" i="6" s="1"/>
  <c r="X156" i="6" a="1"/>
  <c r="X156" i="6" s="1"/>
  <c r="X110" i="6" a="1"/>
  <c r="X110" i="6" s="1"/>
  <c r="X215" i="6" a="1"/>
  <c r="X215" i="6" s="1"/>
  <c r="X808" i="6" a="1"/>
  <c r="X808" i="6" s="1"/>
  <c r="X472" i="6" a="1"/>
  <c r="X472" i="6" s="1"/>
  <c r="X557" i="6" a="1"/>
  <c r="X557" i="6" s="1"/>
  <c r="X368" i="6" a="1"/>
  <c r="X368" i="6" s="1"/>
  <c r="X235" i="6" a="1"/>
  <c r="X235" i="6" s="1"/>
  <c r="X391" i="6" a="1"/>
  <c r="X391" i="6" s="1"/>
  <c r="X669" i="6" a="1"/>
  <c r="X669" i="6" s="1"/>
  <c r="X812" i="6" a="1"/>
  <c r="X812" i="6" s="1"/>
  <c r="X383" i="6" a="1"/>
  <c r="X383" i="6" s="1"/>
  <c r="X847" i="6" a="1"/>
  <c r="X847" i="6" s="1"/>
  <c r="X259" i="6" a="1"/>
  <c r="X259" i="6" s="1"/>
  <c r="X513" i="6" a="1"/>
  <c r="X513" i="6" s="1"/>
  <c r="X531" i="6" a="1"/>
  <c r="X531" i="6" s="1"/>
  <c r="X700" i="6" a="1"/>
  <c r="X700" i="6" s="1"/>
  <c r="X415" i="6" a="1"/>
  <c r="X415" i="6" s="1"/>
  <c r="X275" i="6" a="1"/>
  <c r="X275" i="6" s="1"/>
  <c r="X644" i="6" a="1"/>
  <c r="X644" i="6" s="1"/>
  <c r="X816" i="6" a="1"/>
  <c r="X816" i="6" s="1"/>
  <c r="X824" i="6" a="1"/>
  <c r="X824" i="6" s="1"/>
  <c r="X117" i="6" a="1"/>
  <c r="X117" i="6" s="1"/>
  <c r="X618" i="6" a="1"/>
  <c r="X618" i="6" s="1"/>
  <c r="X175" i="6" a="1"/>
  <c r="X175" i="6" s="1"/>
  <c r="X727" i="6" a="1"/>
  <c r="X727" i="6" s="1"/>
  <c r="X850" i="6" a="1"/>
  <c r="X850" i="6" s="1"/>
  <c r="X818" i="6" a="1"/>
  <c r="X818" i="6" s="1"/>
  <c r="X211" i="6" a="1"/>
  <c r="X211" i="6" s="1"/>
  <c r="X213" i="6" a="1"/>
  <c r="X213" i="6" s="1"/>
  <c r="X123" i="6" a="1"/>
  <c r="X123" i="6" s="1"/>
  <c r="X347" i="6" a="1"/>
  <c r="X347" i="6" s="1"/>
  <c r="X489" i="6" a="1"/>
  <c r="X489" i="6" s="1"/>
  <c r="X772" i="6" a="1"/>
  <c r="X772" i="6" s="1"/>
  <c r="X665" i="6" a="1"/>
  <c r="X665" i="6" s="1"/>
  <c r="X219" i="6" a="1"/>
  <c r="X219" i="6" s="1"/>
  <c r="X671" i="6" a="1"/>
  <c r="X671" i="6" s="1"/>
  <c r="X447" i="6" a="1"/>
  <c r="X447" i="6" s="1"/>
  <c r="X393" i="6" a="1"/>
  <c r="X393" i="6" s="1"/>
  <c r="X193" i="6" a="1"/>
  <c r="X193" i="6" s="1"/>
  <c r="X380" i="6" a="1"/>
  <c r="X380" i="6" s="1"/>
  <c r="X277" i="6" a="1"/>
  <c r="X277" i="6" s="1"/>
  <c r="X573" i="6" a="1"/>
  <c r="X573" i="6" s="1"/>
  <c r="X435" i="6" a="1"/>
  <c r="X435" i="6" s="1"/>
  <c r="X532" i="6" a="1"/>
  <c r="X532" i="6" s="1"/>
  <c r="X445" i="6" a="1"/>
  <c r="X445" i="6" s="1"/>
  <c r="X542" i="6" a="1"/>
  <c r="X542" i="6" s="1"/>
  <c r="X395" i="6" a="1"/>
  <c r="X395" i="6" s="1"/>
  <c r="X672" i="6" a="1"/>
  <c r="X672" i="6" s="1"/>
  <c r="X487" i="6" a="1"/>
  <c r="X487" i="6" s="1"/>
  <c r="X521" i="6" a="1"/>
  <c r="X521" i="6" s="1"/>
  <c r="X694" i="6" a="1"/>
  <c r="X694" i="6" s="1"/>
  <c r="X716" i="6" a="1"/>
  <c r="X716" i="6" s="1"/>
  <c r="X130" i="6" a="1"/>
  <c r="X130" i="6" s="1"/>
  <c r="X171" i="6" a="1"/>
  <c r="X171" i="6" s="1"/>
  <c r="X17" i="6" a="1"/>
  <c r="X17" i="6" s="1"/>
  <c r="X855" i="6" a="1"/>
  <c r="X855" i="6" s="1"/>
  <c r="X797" i="6" a="1"/>
  <c r="X797" i="6" s="1"/>
  <c r="X352" i="6" a="1"/>
  <c r="X352" i="6" s="1"/>
  <c r="X439" i="6" a="1"/>
  <c r="X439" i="6" s="1"/>
  <c r="X843" i="6" a="1"/>
  <c r="X843" i="6" s="1"/>
  <c r="X676" i="6" a="1"/>
  <c r="X676" i="6" s="1"/>
  <c r="X338" i="6" a="1"/>
  <c r="X338" i="6" s="1"/>
  <c r="X340" i="6" a="1"/>
  <c r="X340" i="6" s="1"/>
  <c r="X216" i="6" a="1"/>
  <c r="X216" i="6" s="1"/>
  <c r="X330" i="6" a="1"/>
  <c r="X330" i="6" s="1"/>
  <c r="X37" i="6" a="1"/>
  <c r="X37" i="6" s="1"/>
  <c r="X94" i="6" a="1"/>
  <c r="X94" i="6" s="1"/>
  <c r="X22" i="6" a="1"/>
  <c r="X22" i="6" s="1"/>
  <c r="X862" i="6" a="1"/>
  <c r="X862" i="6" s="1"/>
  <c r="X170" i="6" a="1"/>
  <c r="X170" i="6" s="1"/>
  <c r="X697" i="6" a="1"/>
  <c r="X697" i="6" s="1"/>
  <c r="X746" i="6" a="1"/>
  <c r="X746" i="6" s="1"/>
  <c r="X825" i="6" a="1"/>
  <c r="X825" i="6" s="1"/>
  <c r="X747" i="6" a="1"/>
  <c r="X747" i="6" s="1"/>
  <c r="X453" i="6" a="1"/>
  <c r="X453" i="6" s="1"/>
  <c r="X826" i="6" a="1"/>
  <c r="X826" i="6" s="1"/>
  <c r="X632" i="6" a="1"/>
  <c r="X632" i="6" s="1"/>
  <c r="X373" i="6" a="1"/>
  <c r="X373" i="6" s="1"/>
  <c r="X309" i="6" a="1"/>
  <c r="X309" i="6" s="1"/>
  <c r="X337" i="6" a="1"/>
  <c r="X337" i="6" s="1"/>
  <c r="X132" i="6" a="1"/>
  <c r="X132" i="6" s="1"/>
  <c r="X537" i="6" a="1"/>
  <c r="X537" i="6" s="1"/>
  <c r="X315" i="6" a="1"/>
  <c r="X315" i="6" s="1"/>
  <c r="X49" i="6" a="1"/>
  <c r="X49" i="6" s="1"/>
  <c r="X401" i="6" a="1"/>
  <c r="X401" i="6" s="1"/>
  <c r="X396" i="6" a="1"/>
  <c r="X396" i="6" s="1"/>
  <c r="X168" i="6" a="1"/>
  <c r="X168" i="6" s="1"/>
  <c r="X434" i="6" a="1"/>
  <c r="X434" i="6" s="1"/>
  <c r="X220" i="6" a="1"/>
  <c r="X220" i="6" s="1"/>
  <c r="X416" i="6" a="1"/>
  <c r="X416" i="6" s="1"/>
  <c r="X328" i="6" a="1"/>
  <c r="X328" i="6" s="1"/>
  <c r="X834" i="6" a="1"/>
  <c r="X834" i="6" s="1"/>
  <c r="X295" i="6" a="1"/>
  <c r="X295" i="6" s="1"/>
  <c r="X569" i="6" a="1"/>
  <c r="X569" i="6" s="1"/>
  <c r="X428" i="6" a="1"/>
  <c r="X428" i="6" s="1"/>
  <c r="X288" i="6" a="1"/>
  <c r="X288" i="6" s="1"/>
  <c r="X861" i="6" a="1"/>
  <c r="X861" i="6" s="1"/>
  <c r="X648" i="6" a="1"/>
  <c r="X648" i="6" s="1"/>
  <c r="X658" i="6" a="1"/>
  <c r="X658" i="6" s="1"/>
  <c r="X257" i="6" a="1"/>
  <c r="X257" i="6" s="1"/>
  <c r="X594" i="6" a="1"/>
  <c r="X594" i="6" s="1"/>
  <c r="X688" i="6" a="1"/>
  <c r="X688" i="6" s="1"/>
  <c r="X402" i="6" a="1"/>
  <c r="X402" i="6" s="1"/>
  <c r="X185" i="6" a="1"/>
  <c r="X185" i="6" s="1"/>
  <c r="X527" i="6" a="1"/>
  <c r="X527" i="6" s="1"/>
  <c r="X59" i="6" a="1"/>
  <c r="X59" i="6" s="1"/>
  <c r="X577" i="6" a="1"/>
  <c r="X577" i="6" s="1"/>
  <c r="X35" i="6" a="1"/>
  <c r="X35" i="6" s="1"/>
  <c r="X80" i="6" a="1"/>
  <c r="X80" i="6" s="1"/>
  <c r="X221" i="6" a="1"/>
  <c r="X221" i="6" s="1"/>
  <c r="X704" i="6" a="1"/>
  <c r="X704" i="6" s="1"/>
  <c r="X458" i="6" a="1"/>
  <c r="X458" i="6" s="1"/>
  <c r="X84" i="6" a="1"/>
  <c r="X84" i="6" s="1"/>
  <c r="X400" i="6" a="1"/>
  <c r="X400" i="6" s="1"/>
  <c r="X734" i="6" a="1"/>
  <c r="X734" i="6" s="1"/>
  <c r="X592" i="6" a="1"/>
  <c r="X592" i="6" s="1"/>
  <c r="X60" i="6" a="1"/>
  <c r="X60" i="6" s="1"/>
  <c r="X261" i="6" a="1"/>
  <c r="X261" i="6" s="1"/>
  <c r="X325" i="6" a="1"/>
  <c r="X325" i="6" s="1"/>
  <c r="X308" i="6" a="1"/>
  <c r="X308" i="6" s="1"/>
  <c r="X718" i="6" a="1"/>
  <c r="X718" i="6" s="1"/>
  <c r="X433" i="6" a="1"/>
  <c r="X433" i="6" s="1"/>
  <c r="X713" i="6" a="1"/>
  <c r="X713" i="6" s="1"/>
  <c r="X166" i="6" a="1"/>
  <c r="X166" i="6" s="1"/>
  <c r="X567" i="6" a="1"/>
  <c r="X567" i="6" s="1"/>
  <c r="X363" i="6" a="1"/>
  <c r="X363" i="6" s="1"/>
  <c r="X633" i="6" a="1"/>
  <c r="X633" i="6" s="1"/>
  <c r="X108" i="6" a="1"/>
  <c r="X108" i="6" s="1"/>
  <c r="X645" i="6" a="1"/>
  <c r="X645" i="6" s="1"/>
  <c r="X452" i="6" a="1"/>
  <c r="X452" i="6" s="1"/>
  <c r="X196" i="6" a="1"/>
  <c r="X196" i="6" s="1"/>
  <c r="X50" i="6" a="1"/>
  <c r="X50" i="6" s="1"/>
  <c r="X180" i="6" a="1"/>
  <c r="X180" i="6" s="1"/>
  <c r="X758" i="6" a="1"/>
  <c r="X758" i="6" s="1"/>
  <c r="X48" i="6" a="1"/>
  <c r="X48" i="6" s="1"/>
  <c r="X558" i="6" a="1"/>
  <c r="X558" i="6" s="1"/>
  <c r="X484" i="6" a="1"/>
  <c r="X484" i="6" s="1"/>
  <c r="X425" i="6" a="1"/>
  <c r="X425" i="6" s="1"/>
  <c r="X791" i="6" a="1"/>
  <c r="X791" i="6" s="1"/>
  <c r="X392" i="6" a="1"/>
  <c r="X392" i="6" s="1"/>
  <c r="X784" i="6" a="1"/>
  <c r="X784" i="6" s="1"/>
  <c r="X113" i="6" a="1"/>
  <c r="X113" i="6" s="1"/>
  <c r="X124" i="6" a="1"/>
  <c r="X124" i="6" s="1"/>
  <c r="X240" i="6" a="1"/>
  <c r="X240" i="6" s="1"/>
  <c r="X172" i="6" a="1"/>
  <c r="X172" i="6" s="1"/>
  <c r="X750" i="6" a="1"/>
  <c r="X750" i="6" s="1"/>
  <c r="X849" i="6" a="1"/>
  <c r="X849" i="6" s="1"/>
  <c r="X289" i="6" a="1"/>
  <c r="X289" i="6" s="1"/>
  <c r="X5" i="6" a="1"/>
  <c r="X5" i="6" s="1"/>
  <c r="X90" i="6" a="1"/>
  <c r="X90" i="6" s="1"/>
  <c r="X142" i="6" a="1"/>
  <c r="X142" i="6" s="1"/>
  <c r="X38" i="6" a="1"/>
  <c r="X38" i="6" s="1"/>
  <c r="X99" i="6" a="1"/>
  <c r="X99" i="6" s="1"/>
  <c r="X803" i="6" a="1"/>
  <c r="X803" i="6" s="1"/>
  <c r="X586" i="6" a="1"/>
  <c r="X586" i="6" s="1"/>
  <c r="X588" i="6" a="1"/>
  <c r="X588" i="6" s="1"/>
  <c r="X466" i="6" a="1"/>
  <c r="X466" i="6" s="1"/>
  <c r="X207" i="6" a="1"/>
  <c r="X207" i="6" s="1"/>
  <c r="X587" i="6" a="1"/>
  <c r="X587" i="6" s="1"/>
  <c r="X139" i="6" a="1"/>
  <c r="X139" i="6" s="1"/>
  <c r="X443" i="6" a="1"/>
  <c r="X443" i="6" s="1"/>
  <c r="X805" i="6" a="1"/>
  <c r="X805" i="6" s="1"/>
  <c r="X607" i="6" a="1"/>
  <c r="X607" i="6" s="1"/>
  <c r="X282" i="6" a="1"/>
  <c r="X282" i="6" s="1"/>
  <c r="X830" i="6" a="1"/>
  <c r="X830" i="6" s="1"/>
  <c r="X252" i="6" a="1"/>
  <c r="X252" i="6" s="1"/>
  <c r="X701" i="6" a="1"/>
  <c r="X701" i="6" s="1"/>
  <c r="X183" i="6" a="1"/>
  <c r="X183" i="6" s="1"/>
  <c r="X687" i="6" a="1"/>
  <c r="X687" i="6" s="1"/>
  <c r="X101" i="6" a="1"/>
  <c r="X101" i="6" s="1"/>
  <c r="X53" i="6" a="1"/>
  <c r="X53" i="6" s="1"/>
  <c r="X771" i="6" a="1"/>
  <c r="X771" i="6" s="1"/>
  <c r="X787" i="6" a="1"/>
  <c r="X787" i="6" s="1"/>
  <c r="X248" i="6" a="1"/>
  <c r="X248" i="6" s="1"/>
  <c r="X344" i="6" a="1"/>
  <c r="X344" i="6" s="1"/>
  <c r="X56" i="6" a="1"/>
  <c r="X56" i="6" s="1"/>
  <c r="X58" i="6" a="1"/>
  <c r="X58" i="6" s="1"/>
  <c r="X141" i="6" a="1"/>
  <c r="X141" i="6" s="1"/>
  <c r="X552" i="6" a="1"/>
  <c r="X552" i="6" s="1"/>
  <c r="X583" i="6" a="1"/>
  <c r="X583" i="6" s="1"/>
  <c r="X371" i="6" a="1"/>
  <c r="X371" i="6" s="1"/>
  <c r="X336" i="6" a="1"/>
  <c r="X336" i="6" s="1"/>
  <c r="X262" i="6" a="1"/>
  <c r="X262" i="6" s="1"/>
  <c r="X204" i="6" a="1"/>
  <c r="X204" i="6" s="1"/>
  <c r="X741" i="6" a="1"/>
  <c r="X741" i="6" s="1"/>
  <c r="X560" i="6" a="1"/>
  <c r="X560" i="6" s="1"/>
  <c r="X745" i="6" a="1"/>
  <c r="X745" i="6" s="1"/>
  <c r="X757" i="6" a="1"/>
  <c r="X757" i="6" s="1"/>
  <c r="X318" i="6" a="1"/>
  <c r="X318" i="6" s="1"/>
  <c r="X656" i="6" a="1"/>
  <c r="X656" i="6" s="1"/>
  <c r="X243" i="6" a="1"/>
  <c r="X243" i="6" s="1"/>
  <c r="X679" i="6" a="1"/>
  <c r="X679" i="6" s="1"/>
  <c r="X291" i="6" a="1"/>
  <c r="X291" i="6" s="1"/>
  <c r="X749" i="6" a="1"/>
  <c r="X749" i="6" s="1"/>
  <c r="X810" i="6" a="1"/>
  <c r="X810" i="6" s="1"/>
  <c r="X75" i="6" a="1"/>
  <c r="X75" i="6" s="1"/>
  <c r="X605" i="6" a="1"/>
  <c r="X605" i="6" s="1"/>
  <c r="X145" i="6" a="1"/>
  <c r="X145" i="6" s="1"/>
  <c r="X790" i="6" a="1"/>
  <c r="X790" i="6" s="1"/>
  <c r="X763" i="6" a="1"/>
  <c r="X763" i="6" s="1"/>
  <c r="X112" i="6" a="1"/>
  <c r="X112" i="6" s="1"/>
  <c r="X839" i="6" a="1"/>
  <c r="X839" i="6" s="1"/>
  <c r="X206" i="6" a="1"/>
  <c r="X206" i="6" s="1"/>
  <c r="X598" i="6" a="1"/>
  <c r="X598" i="6" s="1"/>
  <c r="X2" i="6" a="1"/>
  <c r="X2" i="6" s="1"/>
  <c r="X39" i="6" a="1"/>
  <c r="X39" i="6" s="1"/>
  <c r="X323" i="6" a="1"/>
  <c r="X323" i="6" s="1"/>
  <c r="X556" i="6" a="1"/>
  <c r="X556" i="6" s="1"/>
  <c r="X695" i="6" a="1"/>
  <c r="X695" i="6" s="1"/>
  <c r="X692" i="6" a="1"/>
  <c r="X692" i="6" s="1"/>
  <c r="X469" i="6" a="1"/>
  <c r="X469" i="6" s="1"/>
  <c r="X19" i="6" a="1"/>
  <c r="X19" i="6" s="1"/>
  <c r="X359" i="6" a="1"/>
  <c r="X359" i="6" s="1"/>
  <c r="X780" i="6" a="1"/>
  <c r="X780" i="6" s="1"/>
  <c r="X104" i="6" a="1"/>
  <c r="X104" i="6" s="1"/>
  <c r="X485" i="6" a="1"/>
  <c r="X485" i="6" s="1"/>
  <c r="X563" i="6" a="1"/>
  <c r="X563" i="6" s="1"/>
  <c r="X601" i="6" a="1"/>
  <c r="X601" i="6" s="1"/>
  <c r="X370" i="6" a="1"/>
  <c r="X370" i="6" s="1"/>
  <c r="X405" i="6" a="1"/>
  <c r="X405" i="6" s="1"/>
  <c r="X728" i="6" a="1"/>
  <c r="X728" i="6" s="1"/>
  <c r="X322" i="6" a="1"/>
  <c r="X322" i="6" s="1"/>
  <c r="X394" i="6" a="1"/>
  <c r="X394" i="6" s="1"/>
  <c r="X194" i="6" a="1"/>
  <c r="X194" i="6" s="1"/>
  <c r="X798" i="6" a="1"/>
  <c r="X798" i="6" s="1"/>
  <c r="X730" i="6" a="1"/>
  <c r="X730" i="6" s="1"/>
  <c r="X833" i="6" a="1"/>
  <c r="X833" i="6" s="1"/>
  <c r="X848" i="6" a="1"/>
  <c r="X848" i="6" s="1"/>
  <c r="X675" i="6" a="1"/>
  <c r="X675" i="6" s="1"/>
  <c r="X662" i="6" a="1"/>
  <c r="X662" i="6" s="1"/>
  <c r="X575" i="6" a="1"/>
  <c r="X575" i="6" s="1"/>
  <c r="X789" i="6" a="1"/>
  <c r="X789" i="6" s="1"/>
  <c r="X461" i="6" a="1"/>
  <c r="X461" i="6" s="1"/>
  <c r="X536" i="6" a="1"/>
  <c r="X536" i="6" s="1"/>
  <c r="X190" i="6" a="1"/>
  <c r="X190" i="6" s="1"/>
  <c r="X70" i="6" a="1"/>
  <c r="X70" i="6" s="1"/>
  <c r="X492" i="6" a="1"/>
  <c r="X492" i="6" s="1"/>
  <c r="X424" i="6" a="1"/>
  <c r="X424" i="6" s="1"/>
  <c r="X476" i="6" a="1"/>
  <c r="X476" i="6" s="1"/>
  <c r="X667" i="6" a="1"/>
  <c r="X667" i="6" s="1"/>
  <c r="X794" i="6" a="1"/>
  <c r="X794" i="6" s="1"/>
  <c r="X739" i="6" a="1"/>
  <c r="X739" i="6" s="1"/>
  <c r="X179" i="6" a="1"/>
  <c r="X179" i="6" s="1"/>
  <c r="X79" i="6" a="1"/>
  <c r="X79" i="6" s="1"/>
  <c r="X764" i="6" a="1"/>
  <c r="X764" i="6" s="1"/>
  <c r="X307" i="6" a="1"/>
  <c r="X307" i="6" s="1"/>
  <c r="X777" i="6" a="1"/>
  <c r="X777" i="6" s="1"/>
  <c r="X602" i="6" a="1"/>
  <c r="X602" i="6" s="1"/>
  <c r="X136" i="6" a="1"/>
  <c r="X136" i="6" s="1"/>
  <c r="X356" i="6" a="1"/>
  <c r="X356" i="6" s="1"/>
  <c r="X579" i="6" a="1"/>
  <c r="X579" i="6" s="1"/>
  <c r="X837" i="6" a="1"/>
  <c r="X837" i="6" s="1"/>
  <c r="X568" i="6" a="1"/>
  <c r="X568" i="6" s="1"/>
  <c r="X67" i="6" a="1"/>
  <c r="X67" i="6" s="1"/>
  <c r="X148" i="6" a="1"/>
  <c r="X148" i="6" s="1"/>
  <c r="X857" i="6" a="1"/>
  <c r="X857" i="6" s="1"/>
  <c r="X283" i="6" a="1"/>
  <c r="X283" i="6" s="1"/>
  <c r="X317" i="6" a="1"/>
  <c r="X317" i="6" s="1"/>
  <c r="X62" i="6" a="1"/>
  <c r="X62" i="6" s="1"/>
  <c r="X195" i="6" a="1"/>
  <c r="X195" i="6" s="1"/>
  <c r="X404" i="6" a="1"/>
  <c r="X404" i="6" s="1"/>
  <c r="X840" i="6" a="1"/>
  <c r="X840" i="6" s="1"/>
  <c r="X659" i="6" a="1"/>
  <c r="X659" i="6" s="1"/>
  <c r="X681" i="6" a="1"/>
  <c r="X681" i="6" s="1"/>
  <c r="X522" i="6" a="1"/>
  <c r="X522" i="6" s="1"/>
  <c r="X158" i="6" a="1"/>
  <c r="X158" i="6" s="1"/>
  <c r="X161" i="6" a="1"/>
  <c r="X161" i="6" s="1"/>
  <c r="X788" i="6" a="1"/>
  <c r="X788" i="6" s="1"/>
  <c r="X89" i="6" a="1"/>
  <c r="X89" i="6" s="1"/>
  <c r="X55" i="6" a="1"/>
  <c r="X55" i="6" s="1"/>
  <c r="X625" i="6" a="1"/>
  <c r="X625" i="6" s="1"/>
  <c r="X493" i="6" a="1"/>
  <c r="X493" i="6" s="1"/>
  <c r="X545" i="6" a="1"/>
  <c r="X545" i="6" s="1"/>
  <c r="X828" i="6" a="1"/>
  <c r="X828" i="6" s="1"/>
  <c r="X544" i="6" a="1"/>
  <c r="X544" i="6" s="1"/>
  <c r="X378" i="6" a="1"/>
  <c r="X378" i="6" s="1"/>
  <c r="X327" i="6" a="1"/>
  <c r="X327" i="6" s="1"/>
  <c r="X152" i="6" a="1"/>
  <c r="X152" i="6" s="1"/>
  <c r="X386" i="6" a="1"/>
  <c r="X386" i="6" s="1"/>
  <c r="X486" i="6" a="1"/>
  <c r="X486" i="6" s="1"/>
  <c r="X801" i="6" a="1"/>
  <c r="X801" i="6" s="1"/>
  <c r="X585" i="6" a="1"/>
  <c r="X585" i="6" s="1"/>
  <c r="X223" i="6" a="1"/>
  <c r="X223" i="6" s="1"/>
  <c r="X233" i="6" a="1"/>
  <c r="X233" i="6" s="1"/>
  <c r="X729" i="6" a="1"/>
  <c r="X729" i="6" s="1"/>
  <c r="X737" i="6" a="1"/>
  <c r="X737" i="6" s="1"/>
  <c r="X685" i="6" a="1"/>
  <c r="X685" i="6" s="1"/>
  <c r="X420" i="6" a="1"/>
  <c r="X420" i="6" s="1"/>
  <c r="X670" i="6" a="1"/>
  <c r="X670" i="6" s="1"/>
  <c r="X134" i="6" a="1"/>
  <c r="X134" i="6" s="1"/>
  <c r="X126" i="6" a="1"/>
  <c r="X126" i="6" s="1"/>
  <c r="X576" i="6" a="1"/>
  <c r="X576" i="6" s="1"/>
  <c r="X540" i="6" a="1"/>
  <c r="X540" i="6" s="1"/>
  <c r="X450" i="6" a="1"/>
  <c r="X450" i="6" s="1"/>
  <c r="X473" i="6" a="1"/>
  <c r="X473" i="6" s="1"/>
  <c r="X481" i="6" a="1"/>
  <c r="X481" i="6" s="1"/>
  <c r="X515" i="6" a="1"/>
  <c r="X515" i="6" s="1"/>
  <c r="X467" i="6" a="1"/>
  <c r="X467" i="6" s="1"/>
  <c r="X103" i="6" a="1"/>
  <c r="X103" i="6" s="1"/>
  <c r="X776" i="6" a="1"/>
  <c r="X776" i="6" s="1"/>
  <c r="X620" i="6" a="1"/>
  <c r="X620" i="6" s="1"/>
  <c r="X723" i="6" a="1"/>
  <c r="X723" i="6" s="1"/>
  <c r="X463" i="6" a="1"/>
  <c r="X463" i="6" s="1"/>
  <c r="X497" i="6" a="1"/>
  <c r="X497" i="6" s="1"/>
  <c r="X410" i="6" a="1"/>
  <c r="X410" i="6" s="1"/>
  <c r="X510" i="6" a="1"/>
  <c r="X510" i="6" s="1"/>
  <c r="X201" i="6" a="1"/>
  <c r="X201" i="6" s="1"/>
  <c r="X96" i="6" a="1"/>
  <c r="X96" i="6" s="1"/>
  <c r="X754" i="6" a="1"/>
  <c r="X754" i="6" s="1"/>
  <c r="X299" i="6" a="1"/>
  <c r="X299" i="6" s="1"/>
  <c r="X138" i="6" a="1"/>
  <c r="X138" i="6" s="1"/>
  <c r="X509" i="6" a="1"/>
  <c r="X509" i="6" s="1"/>
  <c r="X623" i="6" a="1"/>
  <c r="X623" i="6" s="1"/>
  <c r="X239" i="6" a="1"/>
  <c r="X239" i="6" s="1"/>
  <c r="X254" i="6" a="1"/>
  <c r="X254" i="6" s="1"/>
  <c r="X83" i="6" a="1"/>
  <c r="X83" i="6" s="1"/>
  <c r="X188" i="6" a="1"/>
  <c r="X188" i="6" s="1"/>
  <c r="X343" i="6" a="1"/>
  <c r="X343" i="6" s="1"/>
  <c r="X423" i="6" a="1"/>
  <c r="X423" i="6" s="1"/>
  <c r="X494" i="6" a="1"/>
  <c r="X494" i="6" s="1"/>
  <c r="X28" i="6" a="1"/>
  <c r="X28" i="6" s="1"/>
  <c r="X286" i="6" a="1"/>
  <c r="X286" i="6" s="1"/>
  <c r="X40" i="6" a="1"/>
  <c r="X40" i="6" s="1"/>
  <c r="X548" i="6" a="1"/>
  <c r="X548" i="6" s="1"/>
  <c r="X192" i="6" a="1"/>
  <c r="X192" i="6" s="1"/>
  <c r="X280" i="6" a="1"/>
  <c r="X280" i="6" s="1"/>
  <c r="X382" i="6" a="1"/>
  <c r="X382" i="6" s="1"/>
  <c r="X403" i="6" a="1"/>
  <c r="X403" i="6" s="1"/>
  <c r="X357" i="6" a="1"/>
  <c r="X357" i="6" s="1"/>
  <c r="X802" i="6" a="1"/>
  <c r="X802" i="6" s="1"/>
  <c r="X769" i="6" a="1"/>
  <c r="X769" i="6" s="1"/>
  <c r="X46" i="6" a="1"/>
  <c r="X46" i="6" s="1"/>
  <c r="X499" i="6" a="1"/>
  <c r="X499" i="6" s="1"/>
  <c r="X554" i="6" a="1"/>
  <c r="X554" i="6" s="1"/>
  <c r="X241" i="6" a="1"/>
  <c r="X241" i="6" s="1"/>
  <c r="X774" i="6" a="1"/>
  <c r="X774" i="6" s="1"/>
  <c r="X785" i="6" a="1"/>
  <c r="X785" i="6" s="1"/>
  <c r="X663" i="6" a="1"/>
  <c r="X663" i="6" s="1"/>
  <c r="X189" i="6" a="1"/>
  <c r="X189" i="6" s="1"/>
  <c r="X596" i="6" a="1"/>
  <c r="X596" i="6" s="1"/>
  <c r="X779" i="6" a="1"/>
  <c r="X779" i="6" s="1"/>
  <c r="X551" i="6" a="1"/>
  <c r="X551" i="6" s="1"/>
  <c r="X440" i="6" a="1"/>
  <c r="X440" i="6" s="1"/>
  <c r="X387" i="6" a="1"/>
  <c r="X387" i="6" s="1"/>
  <c r="X273" i="6" a="1"/>
  <c r="X273" i="6" s="1"/>
  <c r="X503" i="6" a="1"/>
  <c r="X503" i="6" s="1"/>
  <c r="X543" i="6" a="1"/>
  <c r="X543" i="6" s="1"/>
  <c r="X305" i="6" a="1"/>
  <c r="X305" i="6" s="1"/>
  <c r="X526" i="6" a="1"/>
  <c r="X526" i="6" s="1"/>
  <c r="X57" i="6" a="1"/>
  <c r="X57" i="6" s="1"/>
  <c r="X775" i="6" a="1"/>
  <c r="X775" i="6" s="1"/>
  <c r="X699" i="6" a="1"/>
  <c r="X699" i="6" s="1"/>
  <c r="X186" i="6" a="1"/>
  <c r="X186" i="6" s="1"/>
  <c r="X162" i="6" a="1"/>
  <c r="X162" i="6" s="1"/>
  <c r="X246" i="6" a="1"/>
  <c r="X246" i="6" s="1"/>
  <c r="X199" i="6" a="1"/>
  <c r="X199" i="6" s="1"/>
  <c r="X647" i="6" a="1"/>
  <c r="X647" i="6" s="1"/>
  <c r="X689" i="6" a="1"/>
  <c r="X689" i="6" s="1"/>
  <c r="X133" i="6" a="1"/>
  <c r="X133" i="6" s="1"/>
  <c r="X652" i="6" a="1"/>
  <c r="X652" i="6" s="1"/>
  <c r="X523" i="6" a="1"/>
  <c r="X523" i="6" s="1"/>
  <c r="X844" i="6" a="1"/>
  <c r="X844" i="6" s="1"/>
  <c r="X205" i="6" a="1"/>
  <c r="X205" i="6" s="1"/>
  <c r="X61" i="6" a="1"/>
  <c r="X61" i="6" s="1"/>
  <c r="X151" i="6" a="1"/>
  <c r="X151" i="6" s="1"/>
  <c r="X408" i="6" a="1"/>
  <c r="X408" i="6" s="1"/>
  <c r="X214" i="6" a="1"/>
  <c r="X214" i="6" s="1"/>
  <c r="X621" i="6" a="1"/>
  <c r="X621" i="6" s="1"/>
  <c r="X580" i="6" a="1"/>
  <c r="X580" i="6" s="1"/>
  <c r="X751" i="6" a="1"/>
  <c r="X751" i="6" s="1"/>
  <c r="X68" i="6" a="1"/>
  <c r="X68" i="6" s="1"/>
  <c r="X174" i="6" a="1"/>
  <c r="X174" i="6" s="1"/>
  <c r="X462" i="6" a="1"/>
  <c r="X462" i="6" s="1"/>
  <c r="X744" i="6" a="1"/>
  <c r="X744" i="6" s="1"/>
  <c r="X600" i="6" a="1"/>
  <c r="X600" i="6" s="1"/>
  <c r="X245" i="6" a="1"/>
  <c r="X245" i="6" s="1"/>
  <c r="X314" i="6" a="1"/>
  <c r="X314" i="6" s="1"/>
  <c r="X182" i="6" a="1"/>
  <c r="X182" i="6" s="1"/>
  <c r="X821" i="6" a="1"/>
  <c r="X821" i="6" s="1"/>
  <c r="X265" i="6" a="1"/>
  <c r="X265" i="6" s="1"/>
  <c r="X722" i="6" a="1"/>
  <c r="X722" i="6" s="1"/>
  <c r="X508" i="6" a="1"/>
  <c r="X508" i="6" s="1"/>
  <c r="X643" i="6" a="1"/>
  <c r="X643" i="6" s="1"/>
  <c r="X329" i="6" a="1"/>
  <c r="X329" i="6" s="1"/>
  <c r="X799" i="6" a="1"/>
  <c r="X799" i="6" s="1"/>
  <c r="X691" i="6" a="1"/>
  <c r="X691" i="6" s="1"/>
  <c r="X477" i="6" a="1"/>
  <c r="X477" i="6" s="1"/>
  <c r="X362" i="6" a="1"/>
  <c r="X362" i="6" s="1"/>
  <c r="X390" i="6" a="1"/>
  <c r="X390" i="6" s="1"/>
  <c r="X33" i="6" a="1"/>
  <c r="X33" i="6" s="1"/>
  <c r="X297" i="6" a="1"/>
  <c r="X297" i="6" s="1"/>
  <c r="X684" i="6" a="1"/>
  <c r="X684" i="6" s="1"/>
  <c r="X539" i="6" a="1"/>
  <c r="X539" i="6" s="1"/>
  <c r="X664" i="6" a="1"/>
  <c r="X664" i="6" s="1"/>
  <c r="X800" i="6" a="1"/>
  <c r="X800" i="6" s="1"/>
  <c r="X653" i="6" a="1"/>
  <c r="X653" i="6" s="1"/>
  <c r="X707" i="6" a="1"/>
  <c r="X707" i="6" s="1"/>
  <c r="X835" i="6" a="1"/>
  <c r="X835" i="6" s="1"/>
  <c r="X712" i="6" a="1"/>
  <c r="X712" i="6" s="1"/>
  <c r="X44" i="6" a="1"/>
  <c r="X44" i="6" s="1"/>
  <c r="X25" i="6" a="1"/>
  <c r="X25" i="6" s="1"/>
  <c r="X841" i="6" a="1"/>
  <c r="X841" i="6" s="1"/>
  <c r="X375" i="6" a="1"/>
  <c r="X375" i="6" s="1"/>
  <c r="X381" i="6" a="1"/>
  <c r="X381" i="6" s="1"/>
  <c r="X351" i="6" a="1"/>
  <c r="X351" i="6" s="1"/>
  <c r="X792" i="6" a="1"/>
  <c r="X792" i="6" s="1"/>
  <c r="X619" i="6" a="1"/>
  <c r="X619" i="6" s="1"/>
  <c r="X15" i="6" a="1"/>
  <c r="X15" i="6" s="1"/>
  <c r="X617" i="6" a="1"/>
  <c r="X617" i="6" s="1"/>
  <c r="X811" i="6" a="1"/>
  <c r="X811" i="6" s="1"/>
  <c r="X566" i="6" a="1"/>
  <c r="X566" i="6" s="1"/>
  <c r="X120" i="6" a="1"/>
  <c r="X120" i="6" s="1"/>
  <c r="X228" i="6" a="1"/>
  <c r="X228" i="6" s="1"/>
  <c r="X616" i="6" a="1"/>
  <c r="X616" i="6" s="1"/>
  <c r="X176" i="6" a="1"/>
  <c r="X176" i="6" s="1"/>
  <c r="Z76" i="6" a="1"/>
  <c r="Z76" i="6" s="1"/>
  <c r="Z682" i="6" a="1"/>
  <c r="Z682" i="6" s="1"/>
  <c r="Z419" i="6" a="1"/>
  <c r="Z419" i="6" s="1"/>
  <c r="Z229" i="6" a="1"/>
  <c r="Z229" i="6" s="1"/>
  <c r="Z271" i="6" a="1"/>
  <c r="Z271" i="6" s="1"/>
  <c r="Z705" i="6" a="1"/>
  <c r="Z705" i="6" s="1"/>
  <c r="Z565" i="6" a="1"/>
  <c r="Z565" i="6" s="1"/>
  <c r="Z350" i="6" a="1"/>
  <c r="Z350" i="6" s="1"/>
  <c r="Z842" i="6" a="1"/>
  <c r="Z842" i="6" s="1"/>
  <c r="Z77" i="6" a="1"/>
  <c r="Z77" i="6" s="1"/>
  <c r="Z643" i="6" a="1"/>
  <c r="Z643" i="6" s="1"/>
  <c r="Z268" i="6" a="1"/>
  <c r="Z268" i="6" s="1"/>
  <c r="Z403" i="6" a="1"/>
  <c r="Z403" i="6" s="1"/>
  <c r="Z735" i="6" a="1"/>
  <c r="Z735" i="6" s="1"/>
  <c r="Z661" i="6" a="1"/>
  <c r="Z661" i="6" s="1"/>
  <c r="Z779" i="6" a="1"/>
  <c r="Z779" i="6" s="1"/>
  <c r="Z522" i="6" a="1"/>
  <c r="Z522" i="6" s="1"/>
  <c r="Z686" i="6" a="1"/>
  <c r="Z686" i="6" s="1"/>
  <c r="Z233" i="6" a="1"/>
  <c r="Z233" i="6" s="1"/>
  <c r="Z663" i="6" a="1"/>
  <c r="Z663" i="6" s="1"/>
  <c r="Z712" i="6" a="1"/>
  <c r="Z712" i="6" s="1"/>
  <c r="Z835" i="6" a="1"/>
  <c r="Z835" i="6" s="1"/>
  <c r="Z148" i="6" a="1"/>
  <c r="Z148" i="6" s="1"/>
  <c r="Z254" i="6" a="1"/>
  <c r="Z254" i="6" s="1"/>
  <c r="Z802" i="6" a="1"/>
  <c r="Z802" i="6" s="1"/>
  <c r="Z174" i="6" a="1"/>
  <c r="Z174" i="6" s="1"/>
  <c r="Z54" i="6" a="1"/>
  <c r="Z54" i="6" s="1"/>
  <c r="Z109" i="6" a="1"/>
  <c r="Z109" i="6" s="1"/>
  <c r="Z535" i="6" a="1"/>
  <c r="Z535" i="6" s="1"/>
  <c r="Z774" i="6" a="1"/>
  <c r="Z774" i="6" s="1"/>
  <c r="Z165" i="6" a="1"/>
  <c r="Z165" i="6" s="1"/>
  <c r="Z263" i="6" a="1"/>
  <c r="Z263" i="6" s="1"/>
  <c r="Z795" i="6" a="1"/>
  <c r="Z795" i="6" s="1"/>
  <c r="Z831" i="6" a="1"/>
  <c r="Z831" i="6" s="1"/>
  <c r="Z93" i="6" a="1"/>
  <c r="Z93" i="6" s="1"/>
  <c r="Z245" i="6" a="1"/>
  <c r="Z245" i="6" s="1"/>
  <c r="Z43" i="6" a="1"/>
  <c r="Z43" i="6" s="1"/>
  <c r="Z417" i="6" a="1"/>
  <c r="Z417" i="6" s="1"/>
  <c r="Z653" i="6" a="1"/>
  <c r="Z653" i="6" s="1"/>
  <c r="Z757" i="6" a="1"/>
  <c r="Z757" i="6" s="1"/>
  <c r="Z679" i="6" a="1"/>
  <c r="Z679" i="6" s="1"/>
  <c r="Z790" i="6" a="1"/>
  <c r="Z790" i="6" s="1"/>
  <c r="Z261" i="6" a="1"/>
  <c r="Z261" i="6" s="1"/>
  <c r="Z53" i="6" a="1"/>
  <c r="Z53" i="6" s="1"/>
  <c r="Z815" i="6" a="1"/>
  <c r="Z815" i="6" s="1"/>
  <c r="Z20" i="6" a="1"/>
  <c r="Z20" i="6" s="1"/>
  <c r="Z573" i="6" a="1"/>
  <c r="Z573" i="6" s="1"/>
  <c r="Z543" i="6" a="1"/>
  <c r="Z543" i="6" s="1"/>
  <c r="Z492" i="6" a="1"/>
  <c r="Z492" i="6" s="1"/>
  <c r="Z797" i="6" a="1"/>
  <c r="Z797" i="6" s="1"/>
  <c r="Z400" i="6" a="1"/>
  <c r="Z400" i="6" s="1"/>
  <c r="Z325" i="6" a="1"/>
  <c r="Z325" i="6" s="1"/>
  <c r="Z569" i="6" a="1"/>
  <c r="Z569" i="6" s="1"/>
  <c r="Z313" i="6" a="1"/>
  <c r="Z313" i="6" s="1"/>
  <c r="Z421" i="6" a="1"/>
  <c r="Z421" i="6" s="1"/>
  <c r="Z536" i="6" a="1"/>
  <c r="Z536" i="6" s="1"/>
  <c r="Z658" i="6" a="1"/>
  <c r="Z658" i="6" s="1"/>
  <c r="Z503" i="6" a="1"/>
  <c r="Z503" i="6" s="1"/>
  <c r="Z527" i="6" a="1"/>
  <c r="Z527" i="6" s="1"/>
  <c r="Z521" i="6" a="1"/>
  <c r="Z521" i="6" s="1"/>
  <c r="Z526" i="6" a="1"/>
  <c r="Z526" i="6" s="1"/>
  <c r="Z734" i="6" a="1"/>
  <c r="Z734" i="6" s="1"/>
  <c r="Z677" i="6" a="1"/>
  <c r="Z677" i="6" s="1"/>
  <c r="Z330" i="6" a="1"/>
  <c r="Z330" i="6" s="1"/>
  <c r="Z532" i="6" a="1"/>
  <c r="Z532" i="6" s="1"/>
  <c r="Z305" i="6" a="1"/>
  <c r="Z305" i="6" s="1"/>
  <c r="Z576" i="6" a="1"/>
  <c r="Z576" i="6" s="1"/>
  <c r="Z672" i="6" a="1"/>
  <c r="Z672" i="6" s="1"/>
  <c r="Z118" i="6" a="1"/>
  <c r="Z118" i="6" s="1"/>
  <c r="Z56" i="6" a="1"/>
  <c r="Z56" i="6" s="1"/>
  <c r="Z70" i="6" a="1"/>
  <c r="Z70" i="6" s="1"/>
  <c r="Z542" i="6" a="1"/>
  <c r="Z542" i="6" s="1"/>
  <c r="Z35" i="6" a="1"/>
  <c r="Z35" i="6" s="1"/>
  <c r="Z855" i="6" a="1"/>
  <c r="Z855" i="6" s="1"/>
  <c r="Z112" i="6" a="1"/>
  <c r="Z112" i="6" s="1"/>
  <c r="Z74" i="6" a="1"/>
  <c r="Z74" i="6" s="1"/>
  <c r="Z489" i="6" a="1"/>
  <c r="Z489" i="6" s="1"/>
  <c r="Z756" i="6" a="1"/>
  <c r="Z756" i="6" s="1"/>
  <c r="Z278" i="6" a="1"/>
  <c r="Z278" i="6" s="1"/>
  <c r="Z552" i="6" a="1"/>
  <c r="Z552" i="6" s="1"/>
  <c r="Z688" i="6" a="1"/>
  <c r="Z688" i="6" s="1"/>
  <c r="Z402" i="6" a="1"/>
  <c r="Z402" i="6" s="1"/>
  <c r="Z745" i="6" a="1"/>
  <c r="Z745" i="6" s="1"/>
  <c r="Z318" i="6" a="1"/>
  <c r="Z318" i="6" s="1"/>
  <c r="Z352" i="6" a="1"/>
  <c r="Z352" i="6" s="1"/>
  <c r="Z57" i="6" a="1"/>
  <c r="Z57" i="6" s="1"/>
  <c r="Z216" i="6" a="1"/>
  <c r="Z216" i="6" s="1"/>
  <c r="Z262" i="6" a="1"/>
  <c r="Z262" i="6" s="1"/>
  <c r="Z772" i="6" a="1"/>
  <c r="Z772" i="6" s="1"/>
  <c r="Z80" i="6" a="1"/>
  <c r="Z80" i="6" s="1"/>
  <c r="Z605" i="6" a="1"/>
  <c r="Z605" i="6" s="1"/>
  <c r="Z476" i="6" a="1"/>
  <c r="Z476" i="6" s="1"/>
  <c r="Z775" i="6" a="1"/>
  <c r="Z775" i="6" s="1"/>
  <c r="Z685" i="6" a="1"/>
  <c r="Z685" i="6" s="1"/>
  <c r="Z671" i="6" a="1"/>
  <c r="Z671" i="6" s="1"/>
  <c r="Z344" i="6" a="1"/>
  <c r="Z344" i="6" s="1"/>
  <c r="Z185" i="6" a="1"/>
  <c r="Z185" i="6" s="1"/>
  <c r="Z704" i="6" a="1"/>
  <c r="Z704" i="6" s="1"/>
  <c r="Z439" i="6" a="1"/>
  <c r="Z439" i="6" s="1"/>
  <c r="Z340" i="6" a="1"/>
  <c r="Z340" i="6" s="1"/>
  <c r="Z219" i="6" a="1"/>
  <c r="Z219" i="6" s="1"/>
  <c r="Z193" i="6" a="1"/>
  <c r="Z193" i="6" s="1"/>
  <c r="Z648" i="6" a="1"/>
  <c r="Z648" i="6" s="1"/>
  <c r="Z257" i="6" a="1"/>
  <c r="Z257" i="6" s="1"/>
  <c r="Z594" i="6" a="1"/>
  <c r="Z594" i="6" s="1"/>
  <c r="Z445" i="6" a="1"/>
  <c r="Z445" i="6" s="1"/>
  <c r="Z336" i="6" a="1"/>
  <c r="Z336" i="6" s="1"/>
  <c r="Z204" i="6" a="1"/>
  <c r="Z204" i="6" s="1"/>
  <c r="Z694" i="6" a="1"/>
  <c r="Z694" i="6" s="1"/>
  <c r="Z656" i="6" a="1"/>
  <c r="Z656" i="6" s="1"/>
  <c r="Z291" i="6" a="1"/>
  <c r="Z291" i="6" s="1"/>
  <c r="Z749" i="6" a="1"/>
  <c r="Z749" i="6" s="1"/>
  <c r="Z75" i="6" a="1"/>
  <c r="Z75" i="6" s="1"/>
  <c r="Z783" i="6" a="1"/>
  <c r="Z783" i="6" s="1"/>
  <c r="Z676" i="6" a="1"/>
  <c r="Z676" i="6" s="1"/>
  <c r="Z592" i="6" a="1"/>
  <c r="Z592" i="6" s="1"/>
  <c r="Z60" i="6" a="1"/>
  <c r="Z60" i="6" s="1"/>
  <c r="Z395" i="6" a="1"/>
  <c r="Z395" i="6" s="1"/>
  <c r="Z843" i="6" a="1"/>
  <c r="Z843" i="6" s="1"/>
  <c r="Z787" i="6" a="1"/>
  <c r="Z787" i="6" s="1"/>
  <c r="Z141" i="6" a="1"/>
  <c r="Z141" i="6" s="1"/>
  <c r="Z37" i="6" a="1"/>
  <c r="Z37" i="6" s="1"/>
  <c r="Z380" i="6" a="1"/>
  <c r="Z380" i="6" s="1"/>
  <c r="Z243" i="6" a="1"/>
  <c r="Z243" i="6" s="1"/>
  <c r="Z84" i="6" a="1"/>
  <c r="Z84" i="6" s="1"/>
  <c r="Z810" i="6" a="1"/>
  <c r="Z810" i="6" s="1"/>
  <c r="Z598" i="6" a="1"/>
  <c r="Z598" i="6" s="1"/>
  <c r="Z144" i="6" a="1"/>
  <c r="Z144" i="6" s="1"/>
  <c r="Z861" i="6" a="1"/>
  <c r="Z861" i="6" s="1"/>
  <c r="Z101" i="6" a="1"/>
  <c r="Z101" i="6" s="1"/>
  <c r="Z428" i="6" a="1"/>
  <c r="Z428" i="6" s="1"/>
  <c r="Z177" i="6" a="1"/>
  <c r="Z177" i="6" s="1"/>
  <c r="Z66" i="6" a="1"/>
  <c r="Z66" i="6" s="1"/>
  <c r="Z487" i="6" a="1"/>
  <c r="Z487" i="6" s="1"/>
  <c r="Z176" i="6" a="1"/>
  <c r="Z176" i="6" s="1"/>
  <c r="Z221" i="6" a="1"/>
  <c r="Z221" i="6" s="1"/>
  <c r="Z424" i="6" a="1"/>
  <c r="Z424" i="6" s="1"/>
  <c r="Z763" i="6" a="1"/>
  <c r="Z763" i="6" s="1"/>
  <c r="Z338" i="6" a="1"/>
  <c r="Z338" i="6" s="1"/>
  <c r="Z94" i="6" a="1"/>
  <c r="Z94" i="6" s="1"/>
  <c r="Z804" i="6" a="1"/>
  <c r="Z804" i="6" s="1"/>
  <c r="Z849" i="6" a="1"/>
  <c r="Z849" i="6" s="1"/>
  <c r="Z515" i="6" a="1"/>
  <c r="Z515" i="6" s="1"/>
  <c r="Z833" i="6" a="1"/>
  <c r="Z833" i="6" s="1"/>
  <c r="Z240" i="6" a="1"/>
  <c r="Z240" i="6" s="1"/>
  <c r="Z697" i="6" a="1"/>
  <c r="Z697" i="6" s="1"/>
  <c r="Z342" i="6" a="1"/>
  <c r="Z342" i="6" s="1"/>
  <c r="Z645" i="6" a="1"/>
  <c r="Z645" i="6" s="1"/>
  <c r="Z19" i="6" a="1"/>
  <c r="Z19" i="6" s="1"/>
  <c r="Z601" i="6" a="1"/>
  <c r="Z601" i="6" s="1"/>
  <c r="Z315" i="6" a="1"/>
  <c r="Z315" i="6" s="1"/>
  <c r="Z467" i="6" a="1"/>
  <c r="Z467" i="6" s="1"/>
  <c r="Z826" i="6" a="1"/>
  <c r="Z826" i="6" s="1"/>
  <c r="Z689" i="6" a="1"/>
  <c r="Z689" i="6" s="1"/>
  <c r="Z179" i="6" a="1"/>
  <c r="Z179" i="6" s="1"/>
  <c r="Z675" i="6" a="1"/>
  <c r="Z675" i="6" s="1"/>
  <c r="Z228" i="6" a="1"/>
  <c r="Z228" i="6" s="1"/>
  <c r="Z207" i="6" a="1"/>
  <c r="Z207" i="6" s="1"/>
  <c r="Z104" i="6" a="1"/>
  <c r="Z104" i="6" s="1"/>
  <c r="Z791" i="6" a="1"/>
  <c r="Z791" i="6" s="1"/>
  <c r="Z485" i="6" a="1"/>
  <c r="Z485" i="6" s="1"/>
  <c r="Z405" i="6" a="1"/>
  <c r="Z405" i="6" s="1"/>
  <c r="Z558" i="6" a="1"/>
  <c r="Z558" i="6" s="1"/>
  <c r="Z220" i="6" a="1"/>
  <c r="Z220" i="6" s="1"/>
  <c r="Z255" i="6" a="1"/>
  <c r="Z255" i="6" s="1"/>
  <c r="Z463" i="6" a="1"/>
  <c r="Z463" i="6" s="1"/>
  <c r="Z862" i="6" a="1"/>
  <c r="Z862" i="6" s="1"/>
  <c r="Z162" i="6" a="1"/>
  <c r="Z162" i="6" s="1"/>
  <c r="Z728" i="6" a="1"/>
  <c r="Z728" i="6" s="1"/>
  <c r="Z79" i="6" a="1"/>
  <c r="Z79" i="6" s="1"/>
  <c r="Z194" i="6" a="1"/>
  <c r="Z194" i="6" s="1"/>
  <c r="Z206" i="6" a="1"/>
  <c r="Z206" i="6" s="1"/>
  <c r="Z718" i="6" a="1"/>
  <c r="Z718" i="6" s="1"/>
  <c r="Z540" i="6" a="1"/>
  <c r="Z540" i="6" s="1"/>
  <c r="Z632" i="6" a="1"/>
  <c r="Z632" i="6" s="1"/>
  <c r="Z373" i="6" a="1"/>
  <c r="Z373" i="6" s="1"/>
  <c r="Z450" i="6" a="1"/>
  <c r="Z450" i="6" s="1"/>
  <c r="Z633" i="6" a="1"/>
  <c r="Z633" i="6" s="1"/>
  <c r="Z196" i="6" a="1"/>
  <c r="Z196" i="6" s="1"/>
  <c r="Z309" i="6" a="1"/>
  <c r="Z309" i="6" s="1"/>
  <c r="Z764" i="6" a="1"/>
  <c r="Z764" i="6" s="1"/>
  <c r="Z39" i="6" a="1"/>
  <c r="Z39" i="6" s="1"/>
  <c r="Z453" i="6" a="1"/>
  <c r="Z453" i="6" s="1"/>
  <c r="Z794" i="6" a="1"/>
  <c r="Z794" i="6" s="1"/>
  <c r="Z452" i="6" a="1"/>
  <c r="Z452" i="6" s="1"/>
  <c r="Z825" i="6" a="1"/>
  <c r="Z825" i="6" s="1"/>
  <c r="Z739" i="6" a="1"/>
  <c r="Z739" i="6" s="1"/>
  <c r="Z715" i="6" a="1"/>
  <c r="Z715" i="6" s="1"/>
  <c r="Z586" i="6" a="1"/>
  <c r="Z586" i="6" s="1"/>
  <c r="Z473" i="6" a="1"/>
  <c r="Z473" i="6" s="1"/>
  <c r="Z48" i="6" a="1"/>
  <c r="Z48" i="6" s="1"/>
  <c r="Z124" i="6" a="1"/>
  <c r="Z124" i="6" s="1"/>
  <c r="Z563" i="6" a="1"/>
  <c r="Z563" i="6" s="1"/>
  <c r="Z798" i="6" a="1"/>
  <c r="Z798" i="6" s="1"/>
  <c r="Z784" i="6" a="1"/>
  <c r="Z784" i="6" s="1"/>
  <c r="Z844" i="6" a="1"/>
  <c r="Z844" i="6" s="1"/>
  <c r="Z139" i="6" a="1"/>
  <c r="Z139" i="6" s="1"/>
  <c r="Z747" i="6" a="1"/>
  <c r="Z747" i="6" s="1"/>
  <c r="Z444" i="6" a="1"/>
  <c r="Z444" i="6" s="1"/>
  <c r="Z308" i="6" a="1"/>
  <c r="Z308" i="6" s="1"/>
  <c r="Z556" i="6" a="1"/>
  <c r="Z556" i="6" s="1"/>
  <c r="Z537" i="6" a="1"/>
  <c r="Z537" i="6" s="1"/>
  <c r="Z616" i="6" a="1"/>
  <c r="Z616" i="6" s="1"/>
  <c r="Z22" i="6" a="1"/>
  <c r="Z22" i="6" s="1"/>
  <c r="Z108" i="6" a="1"/>
  <c r="Z108" i="6" s="1"/>
  <c r="Z789" i="6" a="1"/>
  <c r="Z789" i="6" s="1"/>
  <c r="Z438" i="6" a="1"/>
  <c r="Z438" i="6" s="1"/>
  <c r="Z90" i="6" a="1"/>
  <c r="Z90" i="6" s="1"/>
  <c r="Z166" i="6" a="1"/>
  <c r="Z166" i="6" s="1"/>
  <c r="Z484" i="6" a="1"/>
  <c r="Z484" i="6" s="1"/>
  <c r="Z776" i="6" a="1"/>
  <c r="Z776" i="6" s="1"/>
  <c r="Z692" i="6" a="1"/>
  <c r="Z692" i="6" s="1"/>
  <c r="Z337" i="6" a="1"/>
  <c r="Z337" i="6" s="1"/>
  <c r="Z246" i="6" a="1"/>
  <c r="Z246" i="6" s="1"/>
  <c r="Z328" i="6" a="1"/>
  <c r="Z328" i="6" s="1"/>
  <c r="Z323" i="6" a="1"/>
  <c r="Z323" i="6" s="1"/>
  <c r="Z180" i="6" a="1"/>
  <c r="Z180" i="6" s="1"/>
  <c r="Z49" i="6" a="1"/>
  <c r="Z49" i="6" s="1"/>
  <c r="Z136" i="6" a="1"/>
  <c r="Z136" i="6" s="1"/>
  <c r="Z695" i="6" a="1"/>
  <c r="Z695" i="6" s="1"/>
  <c r="Z469" i="6" a="1"/>
  <c r="Z469" i="6" s="1"/>
  <c r="Z394" i="6" a="1"/>
  <c r="Z394" i="6" s="1"/>
  <c r="Z848" i="6" a="1"/>
  <c r="Z848" i="6" s="1"/>
  <c r="Z834" i="6" a="1"/>
  <c r="Z834" i="6" s="1"/>
  <c r="Z289" i="6" a="1"/>
  <c r="Z289" i="6" s="1"/>
  <c r="Z214" i="6" a="1"/>
  <c r="Z214" i="6" s="1"/>
  <c r="Z480" i="6" a="1"/>
  <c r="Z480" i="6" s="1"/>
  <c r="Z713" i="6" a="1"/>
  <c r="Z713" i="6" s="1"/>
  <c r="Z2" i="6" a="1"/>
  <c r="Z2" i="6" s="1"/>
  <c r="Z699" i="6" a="1"/>
  <c r="Z699" i="6" s="1"/>
  <c r="Z667" i="6" a="1"/>
  <c r="Z667" i="6" s="1"/>
  <c r="Z433" i="6" a="1"/>
  <c r="Z433" i="6" s="1"/>
  <c r="Z170" i="6" a="1"/>
  <c r="Z170" i="6" s="1"/>
  <c r="Z702" i="6" a="1"/>
  <c r="Z702" i="6" s="1"/>
  <c r="Z186" i="6" a="1"/>
  <c r="Z186" i="6" s="1"/>
  <c r="Z780" i="6" a="1"/>
  <c r="Z780" i="6" s="1"/>
  <c r="Z434" i="6" a="1"/>
  <c r="Z434" i="6" s="1"/>
  <c r="Z396" i="6" a="1"/>
  <c r="Z396" i="6" s="1"/>
  <c r="Z205" i="6" a="1"/>
  <c r="Z205" i="6" s="1"/>
  <c r="Z5" i="6" a="1"/>
  <c r="Z5" i="6" s="1"/>
  <c r="Z523" i="6" a="1"/>
  <c r="Z523" i="6" s="1"/>
  <c r="Z567" i="6" a="1"/>
  <c r="Z567" i="6" s="1"/>
  <c r="Z50" i="6" a="1"/>
  <c r="Z50" i="6" s="1"/>
  <c r="Z401" i="6" a="1"/>
  <c r="Z401" i="6" s="1"/>
  <c r="Z113" i="6" a="1"/>
  <c r="Z113" i="6" s="1"/>
  <c r="Z359" i="6" a="1"/>
  <c r="Z359" i="6" s="1"/>
  <c r="Z575" i="6" a="1"/>
  <c r="Z575" i="6" s="1"/>
  <c r="Z620" i="6" a="1"/>
  <c r="Z620" i="6" s="1"/>
  <c r="Z356" i="6" a="1"/>
  <c r="Z356" i="6" s="1"/>
  <c r="Z587" i="6" a="1"/>
  <c r="Z587" i="6" s="1"/>
  <c r="Z363" i="6" a="1"/>
  <c r="Z363" i="6" s="1"/>
  <c r="Z370" i="6" a="1"/>
  <c r="Z370" i="6" s="1"/>
  <c r="Z51" i="6" a="1"/>
  <c r="Z51" i="6" s="1"/>
  <c r="Z172" i="6" a="1"/>
  <c r="Z172" i="6" s="1"/>
  <c r="Z103" i="6" a="1"/>
  <c r="Z103" i="6" s="1"/>
  <c r="Z99" i="6" a="1"/>
  <c r="Z99" i="6" s="1"/>
  <c r="Z746" i="6" a="1"/>
  <c r="Z746" i="6" s="1"/>
  <c r="Z132" i="6" a="1"/>
  <c r="Z132" i="6" s="1"/>
  <c r="Z322" i="6" a="1"/>
  <c r="Z322" i="6" s="1"/>
  <c r="Z730" i="6" a="1"/>
  <c r="Z730" i="6" s="1"/>
  <c r="Z425" i="6" a="1"/>
  <c r="Z425" i="6" s="1"/>
  <c r="Z168" i="6" a="1"/>
  <c r="Z168" i="6" s="1"/>
  <c r="Z750" i="6" a="1"/>
  <c r="Z750" i="6" s="1"/>
  <c r="Z199" i="6" a="1"/>
  <c r="Z199" i="6" s="1"/>
  <c r="Z422" i="6" a="1"/>
  <c r="Z422" i="6" s="1"/>
  <c r="Z723" i="6" a="1"/>
  <c r="Z723" i="6" s="1"/>
  <c r="Z151" i="6" a="1"/>
  <c r="Z151" i="6" s="1"/>
  <c r="Z408" i="6" a="1"/>
  <c r="Z408" i="6" s="1"/>
  <c r="Z466" i="6" a="1"/>
  <c r="Z466" i="6" s="1"/>
  <c r="Z497" i="6" a="1"/>
  <c r="Z497" i="6" s="1"/>
  <c r="Z579" i="6" a="1"/>
  <c r="Z579" i="6" s="1"/>
  <c r="Z282" i="6" a="1"/>
  <c r="Z282" i="6" s="1"/>
  <c r="Z840" i="6" a="1"/>
  <c r="Z840" i="6" s="1"/>
  <c r="Z28" i="6" a="1"/>
  <c r="Z28" i="6" s="1"/>
  <c r="Z283" i="6" a="1"/>
  <c r="Z283" i="6" s="1"/>
  <c r="Z642" i="6" a="1"/>
  <c r="Z642" i="6" s="1"/>
  <c r="Z161" i="6" a="1"/>
  <c r="Z161" i="6" s="1"/>
  <c r="Z192" i="6" a="1"/>
  <c r="Z192" i="6" s="1"/>
  <c r="Z510" i="6" a="1"/>
  <c r="Z510" i="6" s="1"/>
  <c r="Z448" i="6" a="1"/>
  <c r="Z448" i="6" s="1"/>
  <c r="Z758" i="6" a="1"/>
  <c r="Z758" i="6" s="1"/>
  <c r="Z416" i="6" a="1"/>
  <c r="Z416" i="6" s="1"/>
  <c r="Z662" i="6" a="1"/>
  <c r="Z662" i="6" s="1"/>
  <c r="Z481" i="6" a="1"/>
  <c r="Z481" i="6" s="1"/>
  <c r="Z133" i="6" a="1"/>
  <c r="Z133" i="6" s="1"/>
  <c r="Z142" i="6" a="1"/>
  <c r="Z142" i="6" s="1"/>
  <c r="Z468" i="6" a="1"/>
  <c r="Z468" i="6" s="1"/>
  <c r="Z588" i="6" a="1"/>
  <c r="Z588" i="6" s="1"/>
  <c r="Z751" i="6" a="1"/>
  <c r="Z751" i="6" s="1"/>
  <c r="Z680" i="6" a="1"/>
  <c r="Z680" i="6" s="1"/>
  <c r="Z183" i="6" a="1"/>
  <c r="Z183" i="6" s="1"/>
  <c r="Z314" i="6" a="1"/>
  <c r="Z314" i="6" s="1"/>
  <c r="Z462" i="6" a="1"/>
  <c r="Z462" i="6" s="1"/>
  <c r="Z792" i="6" a="1"/>
  <c r="Z792" i="6" s="1"/>
  <c r="Z239" i="6" a="1"/>
  <c r="Z239" i="6" s="1"/>
  <c r="Z857" i="6" a="1"/>
  <c r="Z857" i="6" s="1"/>
  <c r="Z138" i="6" a="1"/>
  <c r="Z138" i="6" s="1"/>
  <c r="Z55" i="6" a="1"/>
  <c r="Z55" i="6" s="1"/>
  <c r="Z477" i="6" a="1"/>
  <c r="Z477" i="6" s="1"/>
  <c r="Z657" i="6" a="1"/>
  <c r="Z657" i="6" s="1"/>
  <c r="Z821" i="6" a="1"/>
  <c r="Z821" i="6" s="1"/>
  <c r="Z307" i="6" a="1"/>
  <c r="Z307" i="6" s="1"/>
  <c r="Z652" i="6" a="1"/>
  <c r="Z652" i="6" s="1"/>
  <c r="Z777" i="6" a="1"/>
  <c r="Z777" i="6" s="1"/>
  <c r="Z602" i="6" a="1"/>
  <c r="Z602" i="6" s="1"/>
  <c r="Z38" i="6" a="1"/>
  <c r="Z38" i="6" s="1"/>
  <c r="Z389" i="6" a="1"/>
  <c r="Z389" i="6" s="1"/>
  <c r="Z120" i="6" a="1"/>
  <c r="Z120" i="6" s="1"/>
  <c r="Z580" i="6" a="1"/>
  <c r="Z580" i="6" s="1"/>
  <c r="Z559" i="6" a="1"/>
  <c r="Z559" i="6" s="1"/>
  <c r="Z837" i="6" a="1"/>
  <c r="Z837" i="6" s="1"/>
  <c r="Z805" i="6" a="1"/>
  <c r="Z805" i="6" s="1"/>
  <c r="Z607" i="6" a="1"/>
  <c r="Z607" i="6" s="1"/>
  <c r="Z68" i="6" a="1"/>
  <c r="Z68" i="6" s="1"/>
  <c r="Z722" i="6" a="1"/>
  <c r="Z722" i="6" s="1"/>
  <c r="Z33" i="6" a="1"/>
  <c r="Z33" i="6" s="1"/>
  <c r="Z182" i="6" a="1"/>
  <c r="Z182" i="6" s="1"/>
  <c r="Z681" i="6" a="1"/>
  <c r="Z681" i="6" s="1"/>
  <c r="Z619" i="6" a="1"/>
  <c r="Z619" i="6" s="1"/>
  <c r="Z96" i="6" a="1"/>
  <c r="Z96" i="6" s="1"/>
  <c r="Z27" i="6" a="1"/>
  <c r="Z27" i="6" s="1"/>
  <c r="Z286" i="6" a="1"/>
  <c r="Z286" i="6" s="1"/>
  <c r="Z392" i="6" a="1"/>
  <c r="Z392" i="6" s="1"/>
  <c r="Z647" i="6" a="1"/>
  <c r="Z647" i="6" s="1"/>
  <c r="Z814" i="6" a="1"/>
  <c r="Z814" i="6" s="1"/>
  <c r="Z61" i="6" a="1"/>
  <c r="Z61" i="6" s="1"/>
  <c r="Z803" i="6" a="1"/>
  <c r="Z803" i="6" s="1"/>
  <c r="Z100" i="6" a="1"/>
  <c r="Z100" i="6" s="1"/>
  <c r="Z621" i="6" a="1"/>
  <c r="Z621" i="6" s="1"/>
  <c r="Z566" i="6" a="1"/>
  <c r="Z566" i="6" s="1"/>
  <c r="Z106" i="6" a="1"/>
  <c r="Z106" i="6" s="1"/>
  <c r="Z443" i="6" a="1"/>
  <c r="Z443" i="6" s="1"/>
  <c r="Z105" i="6" a="1"/>
  <c r="Z105" i="6" s="1"/>
  <c r="Z754" i="6" a="1"/>
  <c r="Z754" i="6" s="1"/>
  <c r="Z568" i="6" a="1"/>
  <c r="Z568" i="6" s="1"/>
  <c r="Z238" i="6" a="1"/>
  <c r="Z238" i="6" s="1"/>
  <c r="Z201" i="6" a="1"/>
  <c r="Z201" i="6" s="1"/>
  <c r="Z404" i="6" a="1"/>
  <c r="Z404" i="6" s="1"/>
  <c r="Z545" i="6" a="1"/>
  <c r="Z545" i="6" s="1"/>
  <c r="Z329" i="6" a="1"/>
  <c r="Z329" i="6" s="1"/>
  <c r="Z828" i="6" a="1"/>
  <c r="Z828" i="6" s="1"/>
  <c r="Z539" i="6" a="1"/>
  <c r="Z539" i="6" s="1"/>
  <c r="Z343" i="6" a="1"/>
  <c r="Z343" i="6" s="1"/>
  <c r="Z585" i="6" a="1"/>
  <c r="Z585" i="6" s="1"/>
  <c r="Z386" i="6" a="1"/>
  <c r="Z386" i="6" s="1"/>
  <c r="Z210" i="6" a="1"/>
  <c r="Z210" i="6" s="1"/>
  <c r="Z617" i="6" a="1"/>
  <c r="Z617" i="6" s="1"/>
  <c r="Z362" i="6" a="1"/>
  <c r="Z362" i="6" s="1"/>
  <c r="Z701" i="6" a="1"/>
  <c r="Z701" i="6" s="1"/>
  <c r="Z528" i="6" a="1"/>
  <c r="Z528" i="6" s="1"/>
  <c r="Z799" i="6" a="1"/>
  <c r="Z799" i="6" s="1"/>
  <c r="Z544" i="6" a="1"/>
  <c r="Z544" i="6" s="1"/>
  <c r="Z486" i="6" a="1"/>
  <c r="Z486" i="6" s="1"/>
  <c r="Z25" i="6" a="1"/>
  <c r="Z25" i="6" s="1"/>
  <c r="Z410" i="6" a="1"/>
  <c r="Z410" i="6" s="1"/>
  <c r="Z195" i="6" a="1"/>
  <c r="Z195" i="6" s="1"/>
  <c r="Z357" i="6" a="1"/>
  <c r="Z357" i="6" s="1"/>
  <c r="Z800" i="6" a="1"/>
  <c r="Z800" i="6" s="1"/>
  <c r="Z811" i="6" a="1"/>
  <c r="Z811" i="6" s="1"/>
  <c r="Z62" i="6" a="1"/>
  <c r="Z62" i="6" s="1"/>
  <c r="Z659" i="6" a="1"/>
  <c r="Z659" i="6" s="1"/>
  <c r="Z572" i="6" a="1"/>
  <c r="Z572" i="6" s="1"/>
  <c r="Z250" i="6" a="1"/>
  <c r="Z250" i="6" s="1"/>
  <c r="Z46" i="6" a="1"/>
  <c r="Z46" i="6" s="1"/>
  <c r="Z830" i="6" a="1"/>
  <c r="Z830" i="6" s="1"/>
  <c r="Z85" i="6" a="1"/>
  <c r="Z85" i="6" s="1"/>
  <c r="Z327" i="6" a="1"/>
  <c r="Z327" i="6" s="1"/>
  <c r="Z280" i="6" a="1"/>
  <c r="Z280" i="6" s="1"/>
  <c r="Z15" i="6" a="1"/>
  <c r="Z15" i="6" s="1"/>
  <c r="Z83" i="6" a="1"/>
  <c r="Z83" i="6" s="1"/>
  <c r="Z788" i="6" a="1"/>
  <c r="Z788" i="6" s="1"/>
  <c r="Z40" i="6" a="1"/>
  <c r="Z40" i="6" s="1"/>
  <c r="Z378" i="6" a="1"/>
  <c r="Z378" i="6" s="1"/>
  <c r="Z690" i="6" a="1"/>
  <c r="Z690" i="6" s="1"/>
  <c r="Z188" i="6" a="1"/>
  <c r="Z188" i="6" s="1"/>
  <c r="Z382" i="6" a="1"/>
  <c r="Z382" i="6" s="1"/>
  <c r="Z737" i="6" a="1"/>
  <c r="Z737" i="6" s="1"/>
  <c r="Z189" i="6" a="1"/>
  <c r="Z189" i="6" s="1"/>
  <c r="Z67" i="6" a="1"/>
  <c r="Z67" i="6" s="1"/>
  <c r="Z4" i="6" a="1"/>
  <c r="Z4" i="6" s="1"/>
  <c r="Z89" i="6" a="1"/>
  <c r="Z89" i="6" s="1"/>
  <c r="Z390" i="6" a="1"/>
  <c r="Z390" i="6" s="1"/>
  <c r="Z534" i="6" a="1"/>
  <c r="Z534" i="6" s="1"/>
  <c r="Z623" i="6" a="1"/>
  <c r="Z623" i="6" s="1"/>
  <c r="Z163" i="6" a="1"/>
  <c r="Z163" i="6" s="1"/>
  <c r="Z437" i="6" a="1"/>
  <c r="Z437" i="6" s="1"/>
  <c r="Z801" i="6" a="1"/>
  <c r="Z801" i="6" s="1"/>
  <c r="Z423" i="6" a="1"/>
  <c r="Z423" i="6" s="1"/>
  <c r="Z494" i="6" a="1"/>
  <c r="Z494" i="6" s="1"/>
  <c r="Z297" i="6" a="1"/>
  <c r="Z297" i="6" s="1"/>
  <c r="Z571" i="6" a="1"/>
  <c r="Z571" i="6" s="1"/>
  <c r="Z361" i="6" a="1"/>
  <c r="Z361" i="6" s="1"/>
  <c r="Z227" i="6" a="1"/>
  <c r="Z227" i="6" s="1"/>
  <c r="Z471" i="6" a="1"/>
  <c r="Z471" i="6" s="1"/>
  <c r="Z152" i="6" a="1"/>
  <c r="Z152" i="6" s="1"/>
  <c r="Z744" i="6" a="1"/>
  <c r="Z744" i="6" s="1"/>
  <c r="Z493" i="6" a="1"/>
  <c r="Z493" i="6" s="1"/>
  <c r="Z684" i="6" a="1"/>
  <c r="Z684" i="6" s="1"/>
  <c r="Z769" i="6" a="1"/>
  <c r="Z769" i="6" s="1"/>
  <c r="Z499" i="6" a="1"/>
  <c r="Z499" i="6" s="1"/>
  <c r="Z809" i="6" a="1"/>
  <c r="Z809" i="6" s="1"/>
  <c r="Z687" i="6" a="1"/>
  <c r="Z687" i="6" s="1"/>
  <c r="Z158" i="6" a="1"/>
  <c r="Z158" i="6" s="1"/>
  <c r="Z397" i="6" a="1"/>
  <c r="Z397" i="6" s="1"/>
  <c r="Z707" i="6" a="1"/>
  <c r="Z707" i="6" s="1"/>
  <c r="Z260" i="6" a="1"/>
  <c r="Z260" i="6" s="1"/>
  <c r="Z241" i="6" a="1"/>
  <c r="Z241" i="6" s="1"/>
  <c r="Z841" i="6" a="1"/>
  <c r="Z841" i="6" s="1"/>
  <c r="Z299" i="6" a="1"/>
  <c r="Z299" i="6" s="1"/>
  <c r="Z733" i="6" a="1"/>
  <c r="Z733" i="6" s="1"/>
  <c r="Z691" i="6" a="1"/>
  <c r="Z691" i="6" s="1"/>
  <c r="Z554" i="6" a="1"/>
  <c r="Z554" i="6" s="1"/>
  <c r="Z287" i="6" a="1"/>
  <c r="Z287" i="6" s="1"/>
  <c r="Z18" i="6" a="1"/>
  <c r="Z18" i="6" s="1"/>
  <c r="Z785" i="6" a="1"/>
  <c r="Z785" i="6" s="1"/>
  <c r="Z508" i="6" a="1"/>
  <c r="Z508" i="6" s="1"/>
  <c r="Z625" i="6" a="1"/>
  <c r="Z625" i="6" s="1"/>
  <c r="Z375" i="6" a="1"/>
  <c r="Z375" i="6" s="1"/>
  <c r="Z44" i="6" a="1"/>
  <c r="Z44" i="6" s="1"/>
  <c r="Z252" i="6" a="1"/>
  <c r="Z252" i="6" s="1"/>
  <c r="Z317" i="6" a="1"/>
  <c r="Z317" i="6" s="1"/>
  <c r="Z622" i="6" a="1"/>
  <c r="Z622" i="6" s="1"/>
  <c r="Z529" i="6" a="1"/>
  <c r="Z529" i="6" s="1"/>
  <c r="Z548" i="6" a="1"/>
  <c r="Z548" i="6" s="1"/>
  <c r="Z441" i="6" a="1"/>
  <c r="Z441" i="6" s="1"/>
  <c r="Z459" i="6" a="1"/>
  <c r="Z459" i="6" s="1"/>
  <c r="Z551" i="6" a="1"/>
  <c r="Z551" i="6" s="1"/>
  <c r="Z845" i="6" a="1"/>
  <c r="Z845" i="6" s="1"/>
  <c r="Z600" i="6" a="1"/>
  <c r="Z600" i="6" s="1"/>
  <c r="Z223" i="6" a="1"/>
  <c r="Z223" i="6" s="1"/>
  <c r="Z509" i="6" a="1"/>
  <c r="Z509" i="6" s="1"/>
  <c r="Z381" i="6" a="1"/>
  <c r="Z381" i="6" s="1"/>
  <c r="Z664" i="6" a="1"/>
  <c r="Z664" i="6" s="1"/>
  <c r="Z596" i="6" a="1"/>
  <c r="Z596" i="6" s="1"/>
  <c r="Z351" i="6" a="1"/>
  <c r="Z351" i="6" s="1"/>
  <c r="Z729" i="6" a="1"/>
  <c r="Z729" i="6" s="1"/>
  <c r="H203" i="6"/>
  <c r="J203" i="6" s="1"/>
  <c r="M203" i="6"/>
  <c r="Y242" i="6"/>
  <c r="U1241" i="7" l="1"/>
  <c r="P1208" i="7"/>
  <c r="O1208" i="7" s="1"/>
  <c r="Q1191" i="8"/>
  <c r="P1191" i="8" s="1"/>
  <c r="V1230" i="8"/>
  <c r="P1190" i="7"/>
  <c r="O1190" i="7" s="1"/>
  <c r="V1236" i="8"/>
  <c r="P1210" i="7"/>
  <c r="S1222" i="7" a="1"/>
  <c r="S1222" i="7" s="1"/>
  <c r="T1222" i="7" s="1"/>
  <c r="P1222" i="7" s="1"/>
  <c r="O1222" i="7" s="1"/>
  <c r="V16" i="8"/>
  <c r="V65" i="8"/>
  <c r="Q66" i="8"/>
  <c r="P66" i="8" s="1"/>
  <c r="Q84" i="8"/>
  <c r="P84" i="8" s="1"/>
  <c r="V199" i="8"/>
  <c r="Q173" i="8"/>
  <c r="P173" i="8" s="1"/>
  <c r="Q190" i="8"/>
  <c r="P190" i="8" s="1"/>
  <c r="V287" i="8"/>
  <c r="V302" i="8"/>
  <c r="Q180" i="8"/>
  <c r="P180" i="8" s="1"/>
  <c r="V313" i="8"/>
  <c r="Q335" i="8"/>
  <c r="P335" i="8" s="1"/>
  <c r="V387" i="8"/>
  <c r="Q423" i="8"/>
  <c r="P423" i="8" s="1"/>
  <c r="V406" i="8"/>
  <c r="V581" i="8"/>
  <c r="Q460" i="8"/>
  <c r="P460" i="8" s="1"/>
  <c r="Q474" i="8"/>
  <c r="P474" i="8" s="1"/>
  <c r="Q682" i="8"/>
  <c r="P682" i="8" s="1"/>
  <c r="Q580" i="8"/>
  <c r="P580" i="8" s="1"/>
  <c r="Q714" i="8"/>
  <c r="P714" i="8" s="1"/>
  <c r="V822" i="8"/>
  <c r="V950" i="8"/>
  <c r="V616" i="8"/>
  <c r="Q736" i="8"/>
  <c r="P736" i="8" s="1"/>
  <c r="V1100" i="8"/>
  <c r="V1228" i="8"/>
  <c r="Q701" i="8"/>
  <c r="P701" i="8" s="1"/>
  <c r="Q718" i="8"/>
  <c r="P718" i="8" s="1"/>
  <c r="V836" i="8"/>
  <c r="Q901" i="8"/>
  <c r="P901" i="8" s="1"/>
  <c r="Q969" i="8"/>
  <c r="P969" i="8" s="1"/>
  <c r="V1118" i="8"/>
  <c r="Q663" i="8"/>
  <c r="P663" i="8" s="1"/>
  <c r="V798" i="8"/>
  <c r="V926" i="8"/>
  <c r="Q696" i="8"/>
  <c r="P696" i="8" s="1"/>
  <c r="V713" i="8"/>
  <c r="V1076" i="8"/>
  <c r="P1144" i="7"/>
  <c r="O1144" i="7" s="1"/>
  <c r="U1238" i="7"/>
  <c r="Q983" i="7" a="1"/>
  <c r="Q983" i="7" s="1"/>
  <c r="Q966" i="7" a="1"/>
  <c r="Q966" i="7" s="1"/>
  <c r="U1000" i="7"/>
  <c r="Q26" i="8"/>
  <c r="P26" i="8" s="1"/>
  <c r="Q55" i="8"/>
  <c r="P55" i="8" s="1"/>
  <c r="Q90" i="8"/>
  <c r="P90" i="8" s="1"/>
  <c r="V171" i="8"/>
  <c r="Q178" i="8"/>
  <c r="P178" i="8" s="1"/>
  <c r="Q196" i="8"/>
  <c r="P196" i="8" s="1"/>
  <c r="Q236" i="8"/>
  <c r="P236" i="8" s="1"/>
  <c r="Q288" i="8"/>
  <c r="P288" i="8" s="1"/>
  <c r="V217" i="8"/>
  <c r="V339" i="8"/>
  <c r="Q347" i="8"/>
  <c r="P347" i="8" s="1"/>
  <c r="V320" i="8"/>
  <c r="Q444" i="8"/>
  <c r="P444" i="8" s="1"/>
  <c r="V473" i="8"/>
  <c r="Q512" i="8"/>
  <c r="P512" i="8" s="1"/>
  <c r="V555" i="8"/>
  <c r="Q526" i="8"/>
  <c r="P526" i="8" s="1"/>
  <c r="Q608" i="8"/>
  <c r="P608" i="8" s="1"/>
  <c r="Q558" i="8"/>
  <c r="P558" i="8" s="1"/>
  <c r="Q659" i="8"/>
  <c r="P659" i="8" s="1"/>
  <c r="V794" i="8"/>
  <c r="V922" i="8"/>
  <c r="V691" i="8"/>
  <c r="V708" i="8"/>
  <c r="V1072" i="8"/>
  <c r="V1200" i="8"/>
  <c r="V949" i="8"/>
  <c r="V992" i="8"/>
  <c r="Q910" i="7" a="1"/>
  <c r="Q910" i="7" s="1"/>
  <c r="Q1007" i="7" a="1"/>
  <c r="Q1007" i="7" s="1"/>
  <c r="P1106" i="7"/>
  <c r="O1106" i="7" s="1"/>
  <c r="U1097" i="7"/>
  <c r="V1204" i="8"/>
  <c r="U1050" i="7"/>
  <c r="P1260" i="7"/>
  <c r="V1195" i="8"/>
  <c r="Q991" i="8"/>
  <c r="P991" i="8" s="1"/>
  <c r="V1172" i="8"/>
  <c r="U1048" i="7"/>
  <c r="P1142" i="7"/>
  <c r="O1142" i="7" s="1"/>
  <c r="R1202" i="7"/>
  <c r="V983" i="8"/>
  <c r="Q1059" i="8"/>
  <c r="P1059" i="8" s="1"/>
  <c r="Q1229" i="8"/>
  <c r="P1229" i="8" s="1"/>
  <c r="Q20" i="8"/>
  <c r="P20" i="8" s="1"/>
  <c r="Q69" i="8"/>
  <c r="P69" i="8" s="1"/>
  <c r="V71" i="8"/>
  <c r="V63" i="8"/>
  <c r="V97" i="8"/>
  <c r="Q181" i="8"/>
  <c r="P181" i="8" s="1"/>
  <c r="V200" i="8"/>
  <c r="Q291" i="8"/>
  <c r="P291" i="8" s="1"/>
  <c r="Q306" i="8"/>
  <c r="P306" i="8" s="1"/>
  <c r="V224" i="8"/>
  <c r="Q316" i="8"/>
  <c r="P316" i="8" s="1"/>
  <c r="V367" i="8"/>
  <c r="V395" i="8"/>
  <c r="V441" i="8"/>
  <c r="Q422" i="8"/>
  <c r="P422" i="8" s="1"/>
  <c r="V583" i="8"/>
  <c r="V467" i="8"/>
  <c r="V447" i="8"/>
  <c r="V688" i="8"/>
  <c r="V582" i="8"/>
  <c r="Q729" i="8"/>
  <c r="P729" i="8" s="1"/>
  <c r="Q826" i="8"/>
  <c r="P826" i="8" s="1"/>
  <c r="Q954" i="8"/>
  <c r="P954" i="8" s="1"/>
  <c r="Q591" i="8"/>
  <c r="P591" i="8" s="1"/>
  <c r="V747" i="8"/>
  <c r="Q1104" i="8"/>
  <c r="P1104" i="8" s="1"/>
  <c r="Q771" i="8"/>
  <c r="P771" i="8" s="1"/>
  <c r="V733" i="8"/>
  <c r="Q767" i="8"/>
  <c r="P767" i="8" s="1"/>
  <c r="Q760" i="8"/>
  <c r="P760" i="8" s="1"/>
  <c r="Q971" i="8"/>
  <c r="P971" i="8" s="1"/>
  <c r="V1026" i="8"/>
  <c r="V1154" i="8"/>
  <c r="V19" i="8"/>
  <c r="V60" i="8"/>
  <c r="V95" i="8"/>
  <c r="Q137" i="8"/>
  <c r="P137" i="8" s="1"/>
  <c r="Q114" i="8"/>
  <c r="P114" i="8" s="1"/>
  <c r="Q186" i="8"/>
  <c r="P186" i="8" s="1"/>
  <c r="Q226" i="8"/>
  <c r="P226" i="8" s="1"/>
  <c r="Q249" i="8"/>
  <c r="P249" i="8" s="1"/>
  <c r="V346" i="8"/>
  <c r="V250" i="8"/>
  <c r="Q254" i="8"/>
  <c r="P254" i="8" s="1"/>
  <c r="Q463" i="8"/>
  <c r="P463" i="8" s="1"/>
  <c r="Q407" i="8"/>
  <c r="P407" i="8" s="1"/>
  <c r="Q485" i="8"/>
  <c r="P485" i="8" s="1"/>
  <c r="Q475" i="8"/>
  <c r="P475" i="8" s="1"/>
  <c r="Q662" i="8"/>
  <c r="P662" i="8" s="1"/>
  <c r="Q542" i="8"/>
  <c r="P542" i="8" s="1"/>
  <c r="Q576" i="8"/>
  <c r="P576" i="8" s="1"/>
  <c r="Q514" i="8"/>
  <c r="P514" i="8" s="1"/>
  <c r="Q575" i="8"/>
  <c r="P575" i="8" s="1"/>
  <c r="Q655" i="8"/>
  <c r="P655" i="8" s="1"/>
  <c r="V866" i="8"/>
  <c r="V994" i="8"/>
  <c r="V680" i="8"/>
  <c r="V1016" i="8"/>
  <c r="V1144" i="8"/>
  <c r="V652" i="8"/>
  <c r="V780" i="8"/>
  <c r="V808" i="8"/>
  <c r="Q869" i="8"/>
  <c r="P869" i="8" s="1"/>
  <c r="Q987" i="8"/>
  <c r="P987" i="8" s="1"/>
  <c r="V1034" i="8"/>
  <c r="V1162" i="8"/>
  <c r="Q847" i="8"/>
  <c r="P847" i="8" s="1"/>
  <c r="V1003" i="8"/>
  <c r="Q1129" i="8"/>
  <c r="P1129" i="8" s="1"/>
  <c r="V1031" i="8"/>
  <c r="Q1005" i="8"/>
  <c r="P1005" i="8" s="1"/>
  <c r="Q721" i="8"/>
  <c r="P721" i="8" s="1"/>
  <c r="Q752" i="8"/>
  <c r="P752" i="8" s="1"/>
  <c r="V852" i="8"/>
  <c r="Q917" i="8"/>
  <c r="P917" i="8" s="1"/>
  <c r="Q985" i="8"/>
  <c r="P985" i="8" s="1"/>
  <c r="V1126" i="8"/>
  <c r="V1012" i="8"/>
  <c r="Q1019" i="8"/>
  <c r="P1019" i="8" s="1"/>
  <c r="Q1217" i="8"/>
  <c r="P1217" i="8" s="1"/>
  <c r="Q1107" i="8"/>
  <c r="P1107" i="8" s="1"/>
  <c r="Q1155" i="8"/>
  <c r="P1155" i="8" s="1"/>
  <c r="Q1215" i="8"/>
  <c r="P1215" i="8" s="1"/>
  <c r="V27" i="8"/>
  <c r="Q34" i="8"/>
  <c r="P34" i="8" s="1"/>
  <c r="V103" i="8"/>
  <c r="V152" i="8"/>
  <c r="Q118" i="8"/>
  <c r="P118" i="8" s="1"/>
  <c r="V148" i="8"/>
  <c r="Q232" i="8"/>
  <c r="P232" i="8" s="1"/>
  <c r="V256" i="8"/>
  <c r="V354" i="8"/>
  <c r="Q269" i="8"/>
  <c r="P269" i="8" s="1"/>
  <c r="V305" i="8"/>
  <c r="V340" i="8"/>
  <c r="Q410" i="8"/>
  <c r="P410" i="8" s="1"/>
  <c r="Q494" i="8"/>
  <c r="P494" i="8" s="1"/>
  <c r="Q482" i="8"/>
  <c r="P482" i="8" s="1"/>
  <c r="V679" i="8"/>
  <c r="V559" i="8"/>
  <c r="Q592" i="8"/>
  <c r="P592" i="8" s="1"/>
  <c r="Q545" i="8"/>
  <c r="P545" i="8" s="1"/>
  <c r="Q509" i="8"/>
  <c r="P509" i="8" s="1"/>
  <c r="Q671" i="8"/>
  <c r="P671" i="8" s="1"/>
  <c r="V874" i="8"/>
  <c r="V1002" i="8"/>
  <c r="Q642" i="8"/>
  <c r="P642" i="8" s="1"/>
  <c r="V1024" i="8"/>
  <c r="Q974" i="8"/>
  <c r="P974" i="8" s="1"/>
  <c r="Q624" i="8"/>
  <c r="P624" i="8" s="1"/>
  <c r="V700" i="8"/>
  <c r="Q1124" i="8"/>
  <c r="P1124" i="8" s="1"/>
  <c r="Q935" i="8"/>
  <c r="P935" i="8" s="1"/>
  <c r="Q1037" i="8"/>
  <c r="P1037" i="8" s="1"/>
  <c r="V1106" i="8"/>
  <c r="Q40" i="8"/>
  <c r="P40" i="8" s="1"/>
  <c r="Q42" i="8"/>
  <c r="P42" i="8" s="1"/>
  <c r="Q89" i="8"/>
  <c r="P89" i="8" s="1"/>
  <c r="Q132" i="8"/>
  <c r="P132" i="8" s="1"/>
  <c r="V78" i="8"/>
  <c r="V142" i="8"/>
  <c r="Q135" i="8"/>
  <c r="P135" i="8" s="1"/>
  <c r="Q184" i="8"/>
  <c r="P184" i="8" s="1"/>
  <c r="Q326" i="8"/>
  <c r="P326" i="8" s="1"/>
  <c r="V251" i="8"/>
  <c r="V328" i="8"/>
  <c r="Q429" i="8"/>
  <c r="P429" i="8" s="1"/>
  <c r="Q392" i="8"/>
  <c r="P392" i="8" s="1"/>
  <c r="V412" i="8"/>
  <c r="V427" i="8"/>
  <c r="V628" i="8"/>
  <c r="V506" i="8"/>
  <c r="Q496" i="8"/>
  <c r="P496" i="8" s="1"/>
  <c r="V722" i="8"/>
  <c r="V531" i="8"/>
  <c r="V584" i="8"/>
  <c r="Q846" i="8"/>
  <c r="P846" i="8" s="1"/>
  <c r="V1006" i="8"/>
  <c r="Q605" i="8"/>
  <c r="P605" i="8" s="1"/>
  <c r="V1028" i="8"/>
  <c r="V816" i="8"/>
  <c r="Q1045" i="8"/>
  <c r="P1045" i="8" s="1"/>
  <c r="Q1173" i="8"/>
  <c r="P1173" i="8" s="1"/>
  <c r="V1131" i="8"/>
  <c r="V1147" i="8"/>
  <c r="Q566" i="8"/>
  <c r="P566" i="8" s="1"/>
  <c r="V740" i="8"/>
  <c r="Q773" i="8"/>
  <c r="P773" i="8" s="1"/>
  <c r="Q955" i="8"/>
  <c r="P955" i="8" s="1"/>
  <c r="V1018" i="8"/>
  <c r="Q975" i="8"/>
  <c r="P975" i="8" s="1"/>
  <c r="V1027" i="8"/>
  <c r="V31" i="8"/>
  <c r="Q35" i="8"/>
  <c r="P35" i="8" s="1"/>
  <c r="V107" i="8"/>
  <c r="Q154" i="8"/>
  <c r="P154" i="8" s="1"/>
  <c r="Q93" i="8"/>
  <c r="P93" i="8" s="1"/>
  <c r="V160" i="8"/>
  <c r="V203" i="8"/>
  <c r="Q259" i="8"/>
  <c r="P259" i="8" s="1"/>
  <c r="V358" i="8"/>
  <c r="Q243" i="8"/>
  <c r="P243" i="8" s="1"/>
  <c r="V308" i="8"/>
  <c r="V345" i="8"/>
  <c r="Q413" i="8"/>
  <c r="P413" i="8" s="1"/>
  <c r="Q434" i="8"/>
  <c r="P434" i="8" s="1"/>
  <c r="Q490" i="8"/>
  <c r="P490" i="8" s="1"/>
  <c r="Q451" i="8"/>
  <c r="P451" i="8" s="1"/>
  <c r="V433" i="8"/>
  <c r="Q611" i="8"/>
  <c r="P611" i="8" s="1"/>
  <c r="Q573" i="8"/>
  <c r="P573" i="8" s="1"/>
  <c r="Q537" i="8"/>
  <c r="P537" i="8" s="1"/>
  <c r="Q676" i="8"/>
  <c r="P676" i="8" s="1"/>
  <c r="V878" i="8"/>
  <c r="V1188" i="8"/>
  <c r="V755" i="8"/>
  <c r="Q795" i="8"/>
  <c r="P795" i="8" s="1"/>
  <c r="V745" i="8"/>
  <c r="Q873" i="8"/>
  <c r="P873" i="8" s="1"/>
  <c r="V892" i="8"/>
  <c r="V1078" i="8"/>
  <c r="V717" i="8"/>
  <c r="Q1096" i="8"/>
  <c r="P1096" i="8" s="1"/>
  <c r="V960" i="8"/>
  <c r="V1197" i="8"/>
  <c r="Q25" i="8"/>
  <c r="P25" i="8" s="1"/>
  <c r="Q64" i="8"/>
  <c r="P64" i="8" s="1"/>
  <c r="V80" i="8"/>
  <c r="Q156" i="8"/>
  <c r="P156" i="8" s="1"/>
  <c r="Q144" i="8"/>
  <c r="P144" i="8" s="1"/>
  <c r="V238" i="8"/>
  <c r="V197" i="8"/>
  <c r="Q280" i="8"/>
  <c r="P280" i="8" s="1"/>
  <c r="Q386" i="8"/>
  <c r="P386" i="8" s="1"/>
  <c r="V304" i="8"/>
  <c r="V312" i="8"/>
  <c r="V351" i="8"/>
  <c r="V438" i="8"/>
  <c r="Q430" i="8"/>
  <c r="P430" i="8" s="1"/>
  <c r="Q481" i="8"/>
  <c r="P481" i="8" s="1"/>
  <c r="V521" i="8"/>
  <c r="Q511" i="8"/>
  <c r="P511" i="8" s="1"/>
  <c r="Q572" i="8"/>
  <c r="P572" i="8" s="1"/>
  <c r="Q513" i="8"/>
  <c r="P513" i="8" s="1"/>
  <c r="V644" i="8"/>
  <c r="V766" i="8"/>
  <c r="Q906" i="8"/>
  <c r="P906" i="8" s="1"/>
  <c r="V670" i="8"/>
  <c r="V673" i="8"/>
  <c r="Q1056" i="8"/>
  <c r="P1056" i="8" s="1"/>
  <c r="V3" i="8"/>
  <c r="V44" i="8"/>
  <c r="Q83" i="8"/>
  <c r="P83" i="8" s="1"/>
  <c r="Q134" i="8"/>
  <c r="P134" i="8" s="1"/>
  <c r="Q94" i="8"/>
  <c r="P94" i="8" s="1"/>
  <c r="V120" i="8"/>
  <c r="V172" i="8"/>
  <c r="Q194" i="8"/>
  <c r="P194" i="8" s="1"/>
  <c r="V330" i="8"/>
  <c r="V266" i="8"/>
  <c r="V331" i="8"/>
  <c r="Q431" i="8"/>
  <c r="P431" i="8" s="1"/>
  <c r="V396" i="8"/>
  <c r="Q443" i="8"/>
  <c r="P443" i="8" s="1"/>
  <c r="V436" i="8"/>
  <c r="Q630" i="8"/>
  <c r="P630" i="8" s="1"/>
  <c r="Q510" i="8"/>
  <c r="P510" i="8" s="1"/>
  <c r="Q497" i="8"/>
  <c r="P497" i="8" s="1"/>
  <c r="V737" i="8"/>
  <c r="Q554" i="8"/>
  <c r="P554" i="8" s="1"/>
  <c r="V621" i="8"/>
  <c r="V850" i="8"/>
  <c r="V978" i="8"/>
  <c r="Q634" i="8"/>
  <c r="P634" i="8" s="1"/>
  <c r="V711" i="8"/>
  <c r="V1128" i="8"/>
  <c r="V17" i="8"/>
  <c r="Q51" i="8"/>
  <c r="P51" i="8" s="1"/>
  <c r="V76" i="8"/>
  <c r="V141" i="8"/>
  <c r="Q176" i="8"/>
  <c r="P176" i="8" s="1"/>
  <c r="V220" i="8"/>
  <c r="Q146" i="8"/>
  <c r="P146" i="8" s="1"/>
  <c r="Q276" i="8"/>
  <c r="P276" i="8" s="1"/>
  <c r="V378" i="8"/>
  <c r="V257" i="8"/>
  <c r="Q303" i="8"/>
  <c r="P303" i="8" s="1"/>
  <c r="Q323" i="8"/>
  <c r="P323" i="8" s="1"/>
  <c r="Q432" i="8"/>
  <c r="P432" i="8" s="1"/>
  <c r="Q415" i="8"/>
  <c r="P415" i="8" s="1"/>
  <c r="Q455" i="8"/>
  <c r="P455" i="8" s="1"/>
  <c r="V515" i="8"/>
  <c r="Q469" i="8"/>
  <c r="P469" i="8" s="1"/>
  <c r="Q539" i="8"/>
  <c r="P539" i="8" s="1"/>
  <c r="Q546" i="8"/>
  <c r="P546" i="8" s="1"/>
  <c r="Q620" i="8"/>
  <c r="P620" i="8" s="1"/>
  <c r="Q715" i="8"/>
  <c r="P715" i="8" s="1"/>
  <c r="V898" i="8"/>
  <c r="V637" i="8"/>
  <c r="V632" i="8"/>
  <c r="V1048" i="8"/>
  <c r="V1176" i="8"/>
  <c r="Q1035" i="8"/>
  <c r="P1035" i="8" s="1"/>
  <c r="Q1051" i="8"/>
  <c r="P1051" i="8" s="1"/>
  <c r="Q1187" i="8"/>
  <c r="P1187" i="8" s="1"/>
  <c r="V899" i="8"/>
  <c r="V1069" i="8"/>
  <c r="V4" i="8"/>
  <c r="V53" i="8"/>
  <c r="Q74" i="8"/>
  <c r="P74" i="8" s="1"/>
  <c r="Q101" i="8"/>
  <c r="P101" i="8" s="1"/>
  <c r="V187" i="8"/>
  <c r="Q138" i="8"/>
  <c r="P138" i="8" s="1"/>
  <c r="Q155" i="8"/>
  <c r="P155" i="8" s="1"/>
  <c r="V275" i="8"/>
  <c r="Q296" i="8"/>
  <c r="P296" i="8" s="1"/>
  <c r="V216" i="8"/>
  <c r="Q247" i="8"/>
  <c r="P247" i="8" s="1"/>
  <c r="Q277" i="8"/>
  <c r="P277" i="8" s="1"/>
  <c r="V356" i="8"/>
  <c r="Q402" i="8"/>
  <c r="P402" i="8" s="1"/>
  <c r="V388" i="8"/>
  <c r="Q551" i="8"/>
  <c r="P551" i="8" s="1"/>
  <c r="V587" i="8"/>
  <c r="V452" i="8"/>
  <c r="V639" i="8"/>
  <c r="Q541" i="8"/>
  <c r="P541" i="8" s="1"/>
  <c r="Q697" i="8"/>
  <c r="P697" i="8" s="1"/>
  <c r="V810" i="8"/>
  <c r="V938" i="8"/>
  <c r="Q710" i="8"/>
  <c r="P710" i="8" s="1"/>
  <c r="Q730" i="8"/>
  <c r="P730" i="8" s="1"/>
  <c r="V1088" i="8"/>
  <c r="Q1138" i="8"/>
  <c r="P1138" i="8" s="1"/>
  <c r="V1081" i="8"/>
  <c r="V7" i="8"/>
  <c r="V48" i="8"/>
  <c r="Q87" i="8"/>
  <c r="P87" i="8" s="1"/>
  <c r="Q112" i="8"/>
  <c r="P112" i="8" s="1"/>
  <c r="Q96" i="8"/>
  <c r="P96" i="8" s="1"/>
  <c r="Q150" i="8"/>
  <c r="P150" i="8" s="1"/>
  <c r="V189" i="8"/>
  <c r="Q218" i="8"/>
  <c r="P218" i="8" s="1"/>
  <c r="V334" i="8"/>
  <c r="Q293" i="8"/>
  <c r="P293" i="8" s="1"/>
  <c r="V357" i="8"/>
  <c r="Q446" i="8"/>
  <c r="P446" i="8" s="1"/>
  <c r="Q397" i="8"/>
  <c r="P397" i="8" s="1"/>
  <c r="Q457" i="8"/>
  <c r="P457" i="8" s="1"/>
  <c r="V418" i="8"/>
  <c r="Q645" i="8"/>
  <c r="P645" i="8" s="1"/>
  <c r="Q525" i="8"/>
  <c r="P525" i="8" s="1"/>
  <c r="Q552" i="8"/>
  <c r="P552" i="8" s="1"/>
  <c r="Q739" i="8"/>
  <c r="P739" i="8" s="1"/>
  <c r="Q563" i="8"/>
  <c r="P563" i="8" s="1"/>
  <c r="Q638" i="8"/>
  <c r="P638" i="8" s="1"/>
  <c r="V854" i="8"/>
  <c r="V982" i="8"/>
  <c r="Q643" i="8"/>
  <c r="P643" i="8" s="1"/>
  <c r="V716" i="8"/>
  <c r="V1132" i="8"/>
  <c r="Q761" i="8"/>
  <c r="P761" i="8" s="1"/>
  <c r="Q859" i="8"/>
  <c r="P859" i="8" s="1"/>
  <c r="Q749" i="8"/>
  <c r="P749" i="8" s="1"/>
  <c r="Q815" i="8"/>
  <c r="P815" i="8" s="1"/>
  <c r="Q963" i="8"/>
  <c r="P963" i="8" s="1"/>
  <c r="V1022" i="8"/>
  <c r="V1150" i="8"/>
  <c r="Q1143" i="8"/>
  <c r="P1143" i="8" s="1"/>
  <c r="Q668" i="8"/>
  <c r="P668" i="8" s="1"/>
  <c r="V788" i="8"/>
  <c r="V856" i="8"/>
  <c r="Q921" i="8"/>
  <c r="P921" i="8" s="1"/>
  <c r="V848" i="8"/>
  <c r="V1058" i="8"/>
  <c r="Q15" i="8"/>
  <c r="P15" i="8" s="1"/>
  <c r="Q56" i="8"/>
  <c r="P56" i="8" s="1"/>
  <c r="Q91" i="8"/>
  <c r="P91" i="8" s="1"/>
  <c r="V122" i="8"/>
  <c r="V127" i="8"/>
  <c r="V164" i="8"/>
  <c r="V207" i="8"/>
  <c r="V267" i="8"/>
  <c r="Q342" i="8"/>
  <c r="P342" i="8" s="1"/>
  <c r="Q265" i="8"/>
  <c r="P265" i="8" s="1"/>
  <c r="Q363" i="8"/>
  <c r="P363" i="8" s="1"/>
  <c r="Q461" i="8"/>
  <c r="P461" i="8" s="1"/>
  <c r="V404" i="8"/>
  <c r="V470" i="8"/>
  <c r="V464" i="8"/>
  <c r="Q660" i="8"/>
  <c r="P660" i="8" s="1"/>
  <c r="Q540" i="8"/>
  <c r="P540" i="8" s="1"/>
  <c r="V571" i="8"/>
  <c r="Q489" i="8"/>
  <c r="P489" i="8" s="1"/>
  <c r="V567" i="8"/>
  <c r="V646" i="8"/>
  <c r="Q862" i="8"/>
  <c r="P862" i="8" s="1"/>
  <c r="Q990" i="8"/>
  <c r="P990" i="8" s="1"/>
  <c r="Q657" i="8"/>
  <c r="P657" i="8" s="1"/>
  <c r="V776" i="8"/>
  <c r="Q1140" i="8"/>
  <c r="P1140" i="8" s="1"/>
  <c r="V724" i="8"/>
  <c r="Q635" i="8"/>
  <c r="P635" i="8" s="1"/>
  <c r="V1092" i="8"/>
  <c r="Q967" i="8"/>
  <c r="P967" i="8" s="1"/>
  <c r="V1203" i="8"/>
  <c r="Q1149" i="8"/>
  <c r="P1149" i="8" s="1"/>
  <c r="V9" i="8"/>
  <c r="V50" i="8"/>
  <c r="V119" i="8"/>
  <c r="V123" i="8"/>
  <c r="Q162" i="8"/>
  <c r="P162" i="8" s="1"/>
  <c r="Q212" i="8"/>
  <c r="P212" i="8" s="1"/>
  <c r="Q239" i="8"/>
  <c r="P239" i="8" s="1"/>
  <c r="V272" i="8"/>
  <c r="V370" i="8"/>
  <c r="V244" i="8"/>
  <c r="Q261" i="8"/>
  <c r="P261" i="8" s="1"/>
  <c r="V289" i="8"/>
  <c r="V425" i="8"/>
  <c r="Q458" i="8"/>
  <c r="P458" i="8" s="1"/>
  <c r="Q520" i="8"/>
  <c r="P520" i="8" s="1"/>
  <c r="Q501" i="8"/>
  <c r="P501" i="8" s="1"/>
  <c r="V462" i="8"/>
  <c r="Q629" i="8"/>
  <c r="P629" i="8" s="1"/>
  <c r="V604" i="8"/>
  <c r="Q599" i="8"/>
  <c r="P599" i="8" s="1"/>
  <c r="Q702" i="8"/>
  <c r="P702" i="8" s="1"/>
  <c r="V890" i="8"/>
  <c r="V609" i="8"/>
  <c r="Q622" i="8"/>
  <c r="P622" i="8" s="1"/>
  <c r="V1040" i="8"/>
  <c r="V1168" i="8"/>
  <c r="V1218" i="8"/>
  <c r="Q863" i="8"/>
  <c r="P863" i="8" s="1"/>
  <c r="Q1057" i="8"/>
  <c r="P1057" i="8" s="1"/>
  <c r="V13" i="8"/>
  <c r="Q67" i="8"/>
  <c r="P67" i="8" s="1"/>
  <c r="Q58" i="8"/>
  <c r="P58" i="8" s="1"/>
  <c r="Q126" i="8"/>
  <c r="P126" i="8" s="1"/>
  <c r="Q169" i="8"/>
  <c r="P169" i="8" s="1"/>
  <c r="V215" i="8"/>
  <c r="V242" i="8"/>
  <c r="Q274" i="8"/>
  <c r="P274" i="8" s="1"/>
  <c r="V374" i="8"/>
  <c r="Q241" i="8"/>
  <c r="P241" i="8" s="1"/>
  <c r="Q285" i="8"/>
  <c r="P285" i="8" s="1"/>
  <c r="V321" i="8"/>
  <c r="Q428" i="8"/>
  <c r="P428" i="8" s="1"/>
  <c r="Q403" i="8"/>
  <c r="P403" i="8" s="1"/>
  <c r="Q522" i="8"/>
  <c r="P522" i="8" s="1"/>
  <c r="Q503" i="8"/>
  <c r="P503" i="8" s="1"/>
  <c r="Q439" i="8"/>
  <c r="P439" i="8" s="1"/>
  <c r="Q517" i="8"/>
  <c r="P517" i="8" s="1"/>
  <c r="V544" i="8"/>
  <c r="Q607" i="8"/>
  <c r="P607" i="8" s="1"/>
  <c r="V703" i="8"/>
  <c r="V894" i="8"/>
  <c r="V631" i="8"/>
  <c r="Q627" i="8"/>
  <c r="P627" i="8" s="1"/>
  <c r="V1044" i="8"/>
  <c r="V45" i="8"/>
  <c r="Q70" i="8"/>
  <c r="P70" i="8" s="1"/>
  <c r="Q121" i="8"/>
  <c r="P121" i="8" s="1"/>
  <c r="V179" i="8"/>
  <c r="Q209" i="8"/>
  <c r="P209" i="8" s="1"/>
  <c r="Q227" i="8"/>
  <c r="P227" i="8" s="1"/>
  <c r="Q255" i="8"/>
  <c r="P255" i="8" s="1"/>
  <c r="Q292" i="8"/>
  <c r="P292" i="8" s="1"/>
  <c r="V268" i="8"/>
  <c r="Q368" i="8"/>
  <c r="P368" i="8" s="1"/>
  <c r="Q376" i="8"/>
  <c r="P376" i="8" s="1"/>
  <c r="V337" i="8"/>
  <c r="V372" i="8"/>
  <c r="Q500" i="8"/>
  <c r="P500" i="8" s="1"/>
  <c r="Q534" i="8"/>
  <c r="P534" i="8" s="1"/>
  <c r="Q570" i="8"/>
  <c r="P570" i="8" s="1"/>
  <c r="V533" i="8"/>
  <c r="Q633" i="8"/>
  <c r="P633" i="8" s="1"/>
  <c r="Q574" i="8"/>
  <c r="P574" i="8" s="1"/>
  <c r="Q666" i="8"/>
  <c r="P666" i="8" s="1"/>
  <c r="V802" i="8"/>
  <c r="V930" i="8"/>
  <c r="Q698" i="8"/>
  <c r="P698" i="8" s="1"/>
  <c r="Q723" i="8"/>
  <c r="P723" i="8" s="1"/>
  <c r="V1080" i="8"/>
  <c r="Q709" i="8"/>
  <c r="P709" i="8" s="1"/>
  <c r="Q801" i="8"/>
  <c r="P801" i="8" s="1"/>
  <c r="Q756" i="8"/>
  <c r="P756" i="8" s="1"/>
  <c r="V944" i="8"/>
  <c r="Q929" i="8"/>
  <c r="P929" i="8" s="1"/>
  <c r="V1098" i="8"/>
  <c r="Q1226" i="8"/>
  <c r="P1226" i="8" s="1"/>
  <c r="Q885" i="8"/>
  <c r="P885" i="8" s="1"/>
  <c r="Q1065" i="8"/>
  <c r="P1065" i="8" s="1"/>
  <c r="Q49" i="8"/>
  <c r="P49" i="8" s="1"/>
  <c r="Q72" i="8"/>
  <c r="P72" i="8" s="1"/>
  <c r="V88" i="8"/>
  <c r="Q183" i="8"/>
  <c r="P183" i="8" s="1"/>
  <c r="V211" i="8"/>
  <c r="Q145" i="8"/>
  <c r="P145" i="8" s="1"/>
  <c r="Q271" i="8"/>
  <c r="P271" i="8" s="1"/>
  <c r="V294" i="8"/>
  <c r="V170" i="8"/>
  <c r="Q371" i="8"/>
  <c r="P371" i="8" s="1"/>
  <c r="V379" i="8"/>
  <c r="V355" i="8"/>
  <c r="Q377" i="8"/>
  <c r="P377" i="8" s="1"/>
  <c r="V502" i="8"/>
  <c r="V549" i="8"/>
  <c r="V585" i="8"/>
  <c r="V535" i="8"/>
  <c r="Q636" i="8"/>
  <c r="P636" i="8" s="1"/>
  <c r="Q524" i="8"/>
  <c r="P524" i="8" s="1"/>
  <c r="V669" i="8"/>
  <c r="Q806" i="8"/>
  <c r="P806" i="8" s="1"/>
  <c r="Q934" i="8"/>
  <c r="P934" i="8" s="1"/>
  <c r="V704" i="8"/>
  <c r="V728" i="8"/>
  <c r="Q1084" i="8"/>
  <c r="P1084" i="8" s="1"/>
  <c r="Q742" i="8"/>
  <c r="P742" i="8" s="1"/>
  <c r="Q769" i="8"/>
  <c r="P769" i="8" s="1"/>
  <c r="Q823" i="8"/>
  <c r="P823" i="8" s="1"/>
  <c r="Q725" i="8"/>
  <c r="P725" i="8" s="1"/>
  <c r="Q933" i="8"/>
  <c r="P933" i="8" s="1"/>
  <c r="V1001" i="8"/>
  <c r="V1134" i="8"/>
  <c r="Q1067" i="8"/>
  <c r="P1067" i="8" s="1"/>
  <c r="Q1083" i="8"/>
  <c r="P1083" i="8" s="1"/>
  <c r="Q689" i="8"/>
  <c r="P689" i="8" s="1"/>
  <c r="Q783" i="8"/>
  <c r="P783" i="8" s="1"/>
  <c r="V824" i="8"/>
  <c r="Q889" i="8"/>
  <c r="P889" i="8" s="1"/>
  <c r="V832" i="8"/>
  <c r="V1042" i="8"/>
  <c r="V943" i="8"/>
  <c r="V1041" i="8"/>
  <c r="V1169" i="8"/>
  <c r="V1099" i="8"/>
  <c r="V1115" i="8"/>
  <c r="V1199" i="8"/>
  <c r="V8" i="8"/>
  <c r="V57" i="8"/>
  <c r="Q22" i="8"/>
  <c r="P22" i="8" s="1"/>
  <c r="Q102" i="8"/>
  <c r="P102" i="8" s="1"/>
  <c r="V191" i="8"/>
  <c r="Q131" i="8"/>
  <c r="P131" i="8" s="1"/>
  <c r="Q159" i="8"/>
  <c r="P159" i="8" s="1"/>
  <c r="V279" i="8"/>
  <c r="Q298" i="8"/>
  <c r="P298" i="8" s="1"/>
  <c r="Q231" i="8"/>
  <c r="P231" i="8" s="1"/>
  <c r="Q273" i="8"/>
  <c r="P273" i="8" s="1"/>
  <c r="V281" i="8"/>
  <c r="V361" i="8"/>
  <c r="V405" i="8"/>
  <c r="Q411" i="8"/>
  <c r="P411" i="8" s="1"/>
  <c r="V564" i="8"/>
  <c r="V600" i="8"/>
  <c r="V454" i="8"/>
  <c r="Q654" i="8"/>
  <c r="P654" i="8" s="1"/>
  <c r="V561" i="8"/>
  <c r="V699" i="8"/>
  <c r="V814" i="8"/>
  <c r="Q1127" i="8"/>
  <c r="P1127" i="8" s="1"/>
  <c r="Q1079" i="8"/>
  <c r="P1079" i="8" s="1"/>
  <c r="V770" i="8"/>
  <c r="V895" i="8"/>
  <c r="V897" i="8"/>
  <c r="V1225" i="8"/>
  <c r="V1071" i="8"/>
  <c r="V1087" i="8"/>
  <c r="V32" i="8"/>
  <c r="Q6" i="8"/>
  <c r="P6" i="8" s="1"/>
  <c r="V81" i="8"/>
  <c r="Q106" i="8"/>
  <c r="P106" i="8" s="1"/>
  <c r="V104" i="8"/>
  <c r="Q128" i="8"/>
  <c r="P128" i="8" s="1"/>
  <c r="V193" i="8"/>
  <c r="Q168" i="8"/>
  <c r="P168" i="8" s="1"/>
  <c r="V318" i="8"/>
  <c r="Q221" i="8"/>
  <c r="P221" i="8" s="1"/>
  <c r="Q245" i="8"/>
  <c r="P245" i="8" s="1"/>
  <c r="Q414" i="8"/>
  <c r="P414" i="8" s="1"/>
  <c r="V380" i="8"/>
  <c r="V383" i="8"/>
  <c r="Q409" i="8"/>
  <c r="P409" i="8" s="1"/>
  <c r="V613" i="8"/>
  <c r="V493" i="8"/>
  <c r="Q472" i="8"/>
  <c r="P472" i="8" s="1"/>
  <c r="V707" i="8"/>
  <c r="Q606" i="8"/>
  <c r="P606" i="8" s="1"/>
  <c r="Q746" i="8"/>
  <c r="P746" i="8" s="1"/>
  <c r="V838" i="8"/>
  <c r="V966" i="8"/>
  <c r="V589" i="8"/>
  <c r="Q779" i="8"/>
  <c r="P779" i="8" s="1"/>
  <c r="V1116" i="8"/>
  <c r="V812" i="8"/>
  <c r="V825" i="8"/>
  <c r="V896" i="8"/>
  <c r="Q961" i="8"/>
  <c r="P961" i="8" s="1"/>
  <c r="Q1114" i="8"/>
  <c r="P1114" i="8" s="1"/>
  <c r="V1163" i="8"/>
  <c r="V1179" i="8"/>
  <c r="V1189" i="8"/>
  <c r="V1229" i="8"/>
  <c r="Q1209" i="8"/>
  <c r="P1209" i="8" s="1"/>
  <c r="Q1205" i="8"/>
  <c r="P1205" i="8" s="1"/>
  <c r="Q1204" i="8"/>
  <c r="P1204" i="8" s="1"/>
  <c r="Q5" i="8"/>
  <c r="P5" i="8" s="1"/>
  <c r="Q46" i="8"/>
  <c r="P46" i="8" s="1"/>
  <c r="Q115" i="8"/>
  <c r="P115" i="8" s="1"/>
  <c r="V117" i="8"/>
  <c r="Q147" i="8"/>
  <c r="P147" i="8" s="1"/>
  <c r="V208" i="8"/>
  <c r="V235" i="8"/>
  <c r="V270" i="8"/>
  <c r="Q366" i="8"/>
  <c r="P366" i="8" s="1"/>
  <c r="V263" i="8"/>
  <c r="Q230" i="8"/>
  <c r="P230" i="8" s="1"/>
  <c r="V327" i="8"/>
  <c r="Q420" i="8"/>
  <c r="P420" i="8" s="1"/>
  <c r="V445" i="8"/>
  <c r="Q507" i="8"/>
  <c r="P507" i="8" s="1"/>
  <c r="V499" i="8"/>
  <c r="Q450" i="8"/>
  <c r="P450" i="8" s="1"/>
  <c r="V626" i="8"/>
  <c r="Q593" i="8"/>
  <c r="P593" i="8" s="1"/>
  <c r="V597" i="8"/>
  <c r="Q695" i="8"/>
  <c r="P695" i="8" s="1"/>
  <c r="Q886" i="8"/>
  <c r="P886" i="8" s="1"/>
  <c r="V594" i="8"/>
  <c r="V617" i="8"/>
  <c r="Q1036" i="8"/>
  <c r="P1036" i="8" s="1"/>
  <c r="Q1164" i="8"/>
  <c r="P1164" i="8" s="1"/>
  <c r="V706" i="8"/>
  <c r="V787" i="8"/>
  <c r="V845" i="8"/>
  <c r="Q916" i="8"/>
  <c r="P916" i="8" s="1"/>
  <c r="V891" i="8"/>
  <c r="Q1054" i="8"/>
  <c r="P1054" i="8" s="1"/>
  <c r="Q1182" i="8"/>
  <c r="P1182" i="8" s="1"/>
  <c r="Q904" i="8"/>
  <c r="P904" i="8" s="1"/>
  <c r="V1021" i="8"/>
  <c r="V1149" i="8"/>
  <c r="V1191" i="8"/>
  <c r="V1143" i="8"/>
  <c r="Q1214" i="8"/>
  <c r="P1214" i="8" s="1"/>
  <c r="Q1232" i="8"/>
  <c r="P1232" i="8" s="1"/>
  <c r="V1217" i="8"/>
  <c r="Q774" i="8"/>
  <c r="P774" i="8" s="1"/>
  <c r="Q772" i="8"/>
  <c r="P772" i="8" s="1"/>
  <c r="Q775" i="8"/>
  <c r="P775" i="8" s="1"/>
  <c r="V777" i="8"/>
  <c r="Q979" i="8"/>
  <c r="P979" i="8" s="1"/>
  <c r="V1030" i="8"/>
  <c r="V1158" i="8"/>
  <c r="V844" i="8"/>
  <c r="Q989" i="8"/>
  <c r="P989" i="8" s="1"/>
  <c r="Q1125" i="8"/>
  <c r="P1125" i="8" s="1"/>
  <c r="V1008" i="8"/>
  <c r="Q997" i="8"/>
  <c r="P997" i="8" s="1"/>
  <c r="V735" i="8"/>
  <c r="Q750" i="8"/>
  <c r="P750" i="8" s="1"/>
  <c r="Q807" i="8"/>
  <c r="P807" i="8" s="1"/>
  <c r="V857" i="8"/>
  <c r="V928" i="8"/>
  <c r="V993" i="8"/>
  <c r="V1130" i="8"/>
  <c r="V919" i="8"/>
  <c r="V999" i="8"/>
  <c r="Q1097" i="8"/>
  <c r="P1097" i="8" s="1"/>
  <c r="Q1071" i="8"/>
  <c r="P1071" i="8" s="1"/>
  <c r="Q1087" i="8"/>
  <c r="P1087" i="8" s="1"/>
  <c r="V23" i="8"/>
  <c r="Q10" i="8"/>
  <c r="P10" i="8" s="1"/>
  <c r="V99" i="8"/>
  <c r="V139" i="8"/>
  <c r="Q130" i="8"/>
  <c r="P130" i="8" s="1"/>
  <c r="Q202" i="8"/>
  <c r="P202" i="8" s="1"/>
  <c r="Q228" i="8"/>
  <c r="P228" i="8" s="1"/>
  <c r="Q252" i="8"/>
  <c r="P252" i="8" s="1"/>
  <c r="V350" i="8"/>
  <c r="Q258" i="8"/>
  <c r="P258" i="8" s="1"/>
  <c r="V301" i="8"/>
  <c r="Q324" i="8"/>
  <c r="P324" i="8" s="1"/>
  <c r="Q359" i="8"/>
  <c r="P359" i="8" s="1"/>
  <c r="V492" i="8"/>
  <c r="Q479" i="8"/>
  <c r="P479" i="8" s="1"/>
  <c r="V677" i="8"/>
  <c r="V557" i="8"/>
  <c r="Q577" i="8"/>
  <c r="P577" i="8" s="1"/>
  <c r="Q543" i="8"/>
  <c r="P543" i="8" s="1"/>
  <c r="Q488" i="8"/>
  <c r="P488" i="8" s="1"/>
  <c r="V661" i="8"/>
  <c r="V870" i="8"/>
  <c r="V998" i="8"/>
  <c r="Q614" i="8"/>
  <c r="P614" i="8" s="1"/>
  <c r="V1020" i="8"/>
  <c r="V1148" i="8"/>
  <c r="Q686" i="8"/>
  <c r="P686" i="8" s="1"/>
  <c r="Q781" i="8"/>
  <c r="P781" i="8" s="1"/>
  <c r="Q813" i="8"/>
  <c r="P813" i="8" s="1"/>
  <c r="Q887" i="8"/>
  <c r="P887" i="8" s="1"/>
  <c r="V995" i="8"/>
  <c r="V1038" i="8"/>
  <c r="V1166" i="8"/>
  <c r="V864" i="8"/>
  <c r="V1007" i="8"/>
  <c r="Q1133" i="8"/>
  <c r="P1133" i="8" s="1"/>
  <c r="Q1063" i="8"/>
  <c r="P1063" i="8" s="1"/>
  <c r="Q1015" i="8"/>
  <c r="P1015" i="8" s="1"/>
  <c r="V36" i="8"/>
  <c r="Q18" i="8"/>
  <c r="P18" i="8" s="1"/>
  <c r="V85" i="8"/>
  <c r="Q116" i="8"/>
  <c r="P116" i="8" s="1"/>
  <c r="V124" i="8"/>
  <c r="V133" i="8"/>
  <c r="V201" i="8"/>
  <c r="Q177" i="8"/>
  <c r="P177" i="8" s="1"/>
  <c r="V322" i="8"/>
  <c r="Q233" i="8"/>
  <c r="P233" i="8" s="1"/>
  <c r="V325" i="8"/>
  <c r="Q416" i="8"/>
  <c r="P416" i="8" s="1"/>
  <c r="V381" i="8"/>
  <c r="V391" i="8"/>
  <c r="Q419" i="8"/>
  <c r="P419" i="8" s="1"/>
  <c r="Q615" i="8"/>
  <c r="P615" i="8" s="1"/>
  <c r="V504" i="8"/>
  <c r="Q477" i="8"/>
  <c r="P477" i="8" s="1"/>
  <c r="Q720" i="8"/>
  <c r="P720" i="8" s="1"/>
  <c r="Q530" i="8"/>
  <c r="P530" i="8" s="1"/>
  <c r="V579" i="8"/>
  <c r="V842" i="8"/>
  <c r="V970" i="8"/>
  <c r="Q610" i="8"/>
  <c r="P610" i="8" s="1"/>
  <c r="V667" i="8"/>
  <c r="V1120" i="8"/>
  <c r="V743" i="8"/>
  <c r="Q811" i="8"/>
  <c r="P811" i="8" s="1"/>
  <c r="Q839" i="8"/>
  <c r="P839" i="8" s="1"/>
  <c r="Q751" i="8"/>
  <c r="P751" i="8" s="1"/>
  <c r="Q939" i="8"/>
  <c r="P939" i="8" s="1"/>
  <c r="V1009" i="8"/>
  <c r="V1138" i="8"/>
  <c r="V948" i="8"/>
  <c r="Q951" i="8"/>
  <c r="P951" i="8" s="1"/>
  <c r="Q1105" i="8"/>
  <c r="P1105" i="8" s="1"/>
  <c r="Q1233" i="8"/>
  <c r="P1233" i="8" s="1"/>
  <c r="Q1171" i="8"/>
  <c r="P1171" i="8" s="1"/>
  <c r="V40" i="8"/>
  <c r="V42" i="8"/>
  <c r="V89" i="8"/>
  <c r="V132" i="8"/>
  <c r="Q78" i="8"/>
  <c r="P78" i="8" s="1"/>
  <c r="Q142" i="8"/>
  <c r="P142" i="8" s="1"/>
  <c r="V135" i="8"/>
  <c r="V184" i="8"/>
  <c r="V326" i="8"/>
  <c r="Q251" i="8"/>
  <c r="P251" i="8" s="1"/>
  <c r="Q328" i="8"/>
  <c r="P328" i="8" s="1"/>
  <c r="V429" i="8"/>
  <c r="V392" i="8"/>
  <c r="Q412" i="8"/>
  <c r="P412" i="8" s="1"/>
  <c r="Q427" i="8"/>
  <c r="P427" i="8" s="1"/>
  <c r="Q628" i="8"/>
  <c r="P628" i="8" s="1"/>
  <c r="Q506" i="8"/>
  <c r="P506" i="8" s="1"/>
  <c r="V496" i="8"/>
  <c r="Q722" i="8"/>
  <c r="P722" i="8" s="1"/>
  <c r="Q531" i="8"/>
  <c r="P531" i="8" s="1"/>
  <c r="Q584" i="8"/>
  <c r="P584" i="8" s="1"/>
  <c r="V846" i="8"/>
  <c r="V974" i="8"/>
  <c r="V624" i="8"/>
  <c r="Q700" i="8"/>
  <c r="P700" i="8" s="1"/>
  <c r="V1124" i="8"/>
  <c r="V748" i="8"/>
  <c r="Q827" i="8"/>
  <c r="P827" i="8" s="1"/>
  <c r="Q855" i="8"/>
  <c r="P855" i="8" s="1"/>
  <c r="Q763" i="8"/>
  <c r="P763" i="8" s="1"/>
  <c r="Q947" i="8"/>
  <c r="P947" i="8" s="1"/>
  <c r="V1014" i="8"/>
  <c r="V1142" i="8"/>
  <c r="V956" i="8"/>
  <c r="V965" i="8"/>
  <c r="Q1109" i="8"/>
  <c r="P1109" i="8" s="1"/>
  <c r="V1167" i="8"/>
  <c r="Q996" i="8"/>
  <c r="P996" i="8" s="1"/>
  <c r="Q1227" i="8"/>
  <c r="P1227" i="8" s="1"/>
  <c r="Q1178" i="8"/>
  <c r="P1178" i="8" s="1"/>
  <c r="Q1225" i="8"/>
  <c r="P1225" i="8" s="1"/>
  <c r="V967" i="8"/>
  <c r="Q1203" i="8"/>
  <c r="P1203" i="8" s="1"/>
  <c r="V33" i="8"/>
  <c r="Q30" i="8"/>
  <c r="P30" i="8" s="1"/>
  <c r="Q110" i="8"/>
  <c r="P110" i="8" s="1"/>
  <c r="V163" i="8"/>
  <c r="Q151" i="8"/>
  <c r="P151" i="8" s="1"/>
  <c r="Q174" i="8"/>
  <c r="P174" i="8" s="1"/>
  <c r="V213" i="8"/>
  <c r="Q284" i="8"/>
  <c r="P284" i="8" s="1"/>
  <c r="V394" i="8"/>
  <c r="V333" i="8"/>
  <c r="V341" i="8"/>
  <c r="V348" i="8"/>
  <c r="V478" i="8"/>
  <c r="Q459" i="8"/>
  <c r="P459" i="8" s="1"/>
  <c r="Q495" i="8"/>
  <c r="P495" i="8" s="1"/>
  <c r="Q538" i="8"/>
  <c r="P538" i="8" s="1"/>
  <c r="Q519" i="8"/>
  <c r="P519" i="8" s="1"/>
  <c r="Q601" i="8"/>
  <c r="P601" i="8" s="1"/>
  <c r="Q548" i="8"/>
  <c r="P548" i="8" s="1"/>
  <c r="V651" i="8"/>
  <c r="V786" i="8"/>
  <c r="V914" i="8"/>
  <c r="Q625" i="8"/>
  <c r="P625" i="8" s="1"/>
  <c r="Q675" i="8"/>
  <c r="P675" i="8" s="1"/>
  <c r="V1064" i="8"/>
  <c r="Q759" i="8"/>
  <c r="P759" i="8" s="1"/>
  <c r="V796" i="8"/>
  <c r="Q770" i="8"/>
  <c r="P770" i="8" s="1"/>
  <c r="Q895" i="8"/>
  <c r="P895" i="8" s="1"/>
  <c r="Q897" i="8"/>
  <c r="P897" i="8" s="1"/>
  <c r="V1210" i="8"/>
  <c r="V828" i="8"/>
  <c r="Q1049" i="8"/>
  <c r="P1049" i="8" s="1"/>
  <c r="Q1177" i="8"/>
  <c r="P1177" i="8" s="1"/>
  <c r="Q1163" i="8"/>
  <c r="P1163" i="8" s="1"/>
  <c r="Q1179" i="8"/>
  <c r="P1179" i="8" s="1"/>
  <c r="Q11" i="8"/>
  <c r="P11" i="8" s="1"/>
  <c r="Q52" i="8"/>
  <c r="P52" i="8" s="1"/>
  <c r="V59" i="8"/>
  <c r="V113" i="8"/>
  <c r="V136" i="8"/>
  <c r="V157" i="8"/>
  <c r="V204" i="8"/>
  <c r="Q246" i="8"/>
  <c r="P246" i="8" s="1"/>
  <c r="Q338" i="8"/>
  <c r="P338" i="8" s="1"/>
  <c r="V264" i="8"/>
  <c r="V360" i="8"/>
  <c r="Q448" i="8"/>
  <c r="P448" i="8" s="1"/>
  <c r="Q401" i="8"/>
  <c r="P401" i="8" s="1"/>
  <c r="Q465" i="8"/>
  <c r="P465" i="8" s="1"/>
  <c r="V426" i="8"/>
  <c r="V647" i="8"/>
  <c r="V528" i="8"/>
  <c r="V569" i="8"/>
  <c r="V487" i="8"/>
  <c r="Q565" i="8"/>
  <c r="P565" i="8" s="1"/>
  <c r="V640" i="8"/>
  <c r="Q858" i="8"/>
  <c r="P858" i="8" s="1"/>
  <c r="Q986" i="8"/>
  <c r="P986" i="8" s="1"/>
  <c r="Q649" i="8"/>
  <c r="P649" i="8" s="1"/>
  <c r="V758" i="8"/>
  <c r="Q1136" i="8"/>
  <c r="P1136" i="8" s="1"/>
  <c r="V771" i="8"/>
  <c r="Q733" i="8"/>
  <c r="P733" i="8" s="1"/>
  <c r="V767" i="8"/>
  <c r="V760" i="8"/>
  <c r="V971" i="8"/>
  <c r="Q1026" i="8"/>
  <c r="P1026" i="8" s="1"/>
  <c r="Q1154" i="8"/>
  <c r="P1154" i="8" s="1"/>
  <c r="V833" i="8"/>
  <c r="Q988" i="8"/>
  <c r="P988" i="8" s="1"/>
  <c r="V1121" i="8"/>
  <c r="Q949" i="8"/>
  <c r="P949" i="8" s="1"/>
  <c r="Q992" i="8"/>
  <c r="P992" i="8" s="1"/>
  <c r="Q13" i="8"/>
  <c r="P13" i="8" s="1"/>
  <c r="V67" i="8"/>
  <c r="V58" i="8"/>
  <c r="V126" i="8"/>
  <c r="V169" i="8"/>
  <c r="Q215" i="8"/>
  <c r="P215" i="8" s="1"/>
  <c r="Q242" i="8"/>
  <c r="P242" i="8" s="1"/>
  <c r="V274" i="8"/>
  <c r="Q374" i="8"/>
  <c r="P374" i="8" s="1"/>
  <c r="V241" i="8"/>
  <c r="V285" i="8"/>
  <c r="Q321" i="8"/>
  <c r="P321" i="8" s="1"/>
  <c r="V428" i="8"/>
  <c r="V403" i="8"/>
  <c r="V522" i="8"/>
  <c r="V503" i="8"/>
  <c r="V439" i="8"/>
  <c r="V517" i="8"/>
  <c r="Q544" i="8"/>
  <c r="P544" i="8" s="1"/>
  <c r="V607" i="8"/>
  <c r="Q703" i="8"/>
  <c r="P703" i="8" s="1"/>
  <c r="Q894" i="8"/>
  <c r="P894" i="8" s="1"/>
  <c r="Q631" i="8"/>
  <c r="P631" i="8" s="1"/>
  <c r="V627" i="8"/>
  <c r="Q1044" i="8"/>
  <c r="P1044" i="8" s="1"/>
  <c r="Q1172" i="8"/>
  <c r="P1172" i="8" s="1"/>
  <c r="Q19" i="8"/>
  <c r="P19" i="8" s="1"/>
  <c r="Q60" i="8"/>
  <c r="P60" i="8" s="1"/>
  <c r="Q95" i="8"/>
  <c r="P95" i="8" s="1"/>
  <c r="V137" i="8"/>
  <c r="V114" i="8"/>
  <c r="V186" i="8"/>
  <c r="V226" i="8"/>
  <c r="V249" i="8"/>
  <c r="Q346" i="8"/>
  <c r="P346" i="8" s="1"/>
  <c r="Q250" i="8"/>
  <c r="P250" i="8" s="1"/>
  <c r="V254" i="8"/>
  <c r="V463" i="8"/>
  <c r="V407" i="8"/>
  <c r="V485" i="8"/>
  <c r="V475" i="8"/>
  <c r="V662" i="8"/>
  <c r="V542" i="8"/>
  <c r="V576" i="8"/>
  <c r="V514" i="8"/>
  <c r="V575" i="8"/>
  <c r="V655" i="8"/>
  <c r="Q866" i="8"/>
  <c r="P866" i="8" s="1"/>
  <c r="Q994" i="8"/>
  <c r="P994" i="8" s="1"/>
  <c r="Q680" i="8"/>
  <c r="P680" i="8" s="1"/>
  <c r="Q1016" i="8"/>
  <c r="P1016" i="8" s="1"/>
  <c r="Q1144" i="8"/>
  <c r="P1144" i="8" s="1"/>
  <c r="V1180" i="8"/>
  <c r="Q1165" i="8"/>
  <c r="P1165" i="8" s="1"/>
  <c r="V1152" i="8"/>
  <c r="V1156" i="8"/>
  <c r="Q1192" i="8"/>
  <c r="P1192" i="8" s="1"/>
  <c r="Q1082" i="8"/>
  <c r="P1082" i="8" s="1"/>
  <c r="V678" i="8"/>
  <c r="V789" i="8"/>
  <c r="V861" i="8"/>
  <c r="Q932" i="8"/>
  <c r="P932" i="8" s="1"/>
  <c r="Q851" i="8"/>
  <c r="P851" i="8" s="1"/>
  <c r="Q1062" i="8"/>
  <c r="P1062" i="8" s="1"/>
  <c r="Q1190" i="8"/>
  <c r="P1190" i="8" s="1"/>
  <c r="Q920" i="8"/>
  <c r="P920" i="8" s="1"/>
  <c r="V1029" i="8"/>
  <c r="V1157" i="8"/>
  <c r="Q1012" i="8"/>
  <c r="P1012" i="8" s="1"/>
  <c r="V1019" i="8"/>
  <c r="Q652" i="8"/>
  <c r="P652" i="8" s="1"/>
  <c r="Q780" i="8"/>
  <c r="P780" i="8" s="1"/>
  <c r="Q808" i="8"/>
  <c r="P808" i="8" s="1"/>
  <c r="V869" i="8"/>
  <c r="V987" i="8"/>
  <c r="Q1034" i="8"/>
  <c r="P1034" i="8" s="1"/>
  <c r="Q1162" i="8"/>
  <c r="P1162" i="8" s="1"/>
  <c r="V847" i="8"/>
  <c r="Q1003" i="8"/>
  <c r="P1003" i="8" s="1"/>
  <c r="V1129" i="8"/>
  <c r="V1107" i="8"/>
  <c r="V1155" i="8"/>
  <c r="V1187" i="8"/>
  <c r="Q21" i="8"/>
  <c r="P21" i="8" s="1"/>
  <c r="V54" i="8"/>
  <c r="V47" i="8"/>
  <c r="Q143" i="8"/>
  <c r="P143" i="8" s="1"/>
  <c r="V98" i="8"/>
  <c r="V223" i="8"/>
  <c r="Q188" i="8"/>
  <c r="P188" i="8" s="1"/>
  <c r="Q278" i="8"/>
  <c r="P278" i="8" s="1"/>
  <c r="Q382" i="8"/>
  <c r="P382" i="8" s="1"/>
  <c r="Q260" i="8"/>
  <c r="P260" i="8" s="1"/>
  <c r="Q309" i="8"/>
  <c r="P309" i="8" s="1"/>
  <c r="Q332" i="8"/>
  <c r="P332" i="8" s="1"/>
  <c r="V435" i="8"/>
  <c r="V424" i="8"/>
  <c r="Q476" i="8"/>
  <c r="P476" i="8" s="1"/>
  <c r="V518" i="8"/>
  <c r="Q508" i="8"/>
  <c r="P508" i="8" s="1"/>
  <c r="V550" i="8"/>
  <c r="V547" i="8"/>
  <c r="V641" i="8"/>
  <c r="Q764" i="8"/>
  <c r="P764" i="8" s="1"/>
  <c r="Q902" i="8"/>
  <c r="P902" i="8" s="1"/>
  <c r="Q664" i="8"/>
  <c r="P664" i="8" s="1"/>
  <c r="V665" i="8"/>
  <c r="Q1052" i="8"/>
  <c r="P1052" i="8" s="1"/>
  <c r="V719" i="8"/>
  <c r="Q792" i="8"/>
  <c r="P792" i="8" s="1"/>
  <c r="V877" i="8"/>
  <c r="V849" i="8"/>
  <c r="Q880" i="8"/>
  <c r="P880" i="8" s="1"/>
  <c r="Q1070" i="8"/>
  <c r="P1070" i="8" s="1"/>
  <c r="Q1198" i="8"/>
  <c r="P1198" i="8" s="1"/>
  <c r="V935" i="8"/>
  <c r="V1037" i="8"/>
  <c r="V1067" i="8"/>
  <c r="V1083" i="8"/>
  <c r="Q27" i="8"/>
  <c r="P27" i="8" s="1"/>
  <c r="V34" i="8"/>
  <c r="Q103" i="8"/>
  <c r="P103" i="8" s="1"/>
  <c r="Q152" i="8"/>
  <c r="P152" i="8" s="1"/>
  <c r="V118" i="8"/>
  <c r="Q148" i="8"/>
  <c r="P148" i="8" s="1"/>
  <c r="V232" i="8"/>
  <c r="Q256" i="8"/>
  <c r="P256" i="8" s="1"/>
  <c r="Q354" i="8"/>
  <c r="P354" i="8" s="1"/>
  <c r="V269" i="8"/>
  <c r="Q305" i="8"/>
  <c r="P305" i="8" s="1"/>
  <c r="Q340" i="8"/>
  <c r="P340" i="8" s="1"/>
  <c r="V410" i="8"/>
  <c r="V494" i="8"/>
  <c r="V482" i="8"/>
  <c r="Q679" i="8"/>
  <c r="P679" i="8" s="1"/>
  <c r="Q559" i="8"/>
  <c r="P559" i="8" s="1"/>
  <c r="V592" i="8"/>
  <c r="V545" i="8"/>
  <c r="V509" i="8"/>
  <c r="V671" i="8"/>
  <c r="Q874" i="8"/>
  <c r="P874" i="8" s="1"/>
  <c r="Q1002" i="8"/>
  <c r="P1002" i="8" s="1"/>
  <c r="V642" i="8"/>
  <c r="Q1024" i="8"/>
  <c r="P1024" i="8" s="1"/>
  <c r="V689" i="8"/>
  <c r="V783" i="8"/>
  <c r="Q824" i="8"/>
  <c r="P824" i="8" s="1"/>
  <c r="V889" i="8"/>
  <c r="Q832" i="8"/>
  <c r="P832" i="8" s="1"/>
  <c r="Q1042" i="8"/>
  <c r="P1042" i="8" s="1"/>
  <c r="Q1170" i="8"/>
  <c r="P1170" i="8" s="1"/>
  <c r="V867" i="8"/>
  <c r="Q957" i="8"/>
  <c r="P957" i="8" s="1"/>
  <c r="V1137" i="8"/>
  <c r="V1095" i="8"/>
  <c r="V1047" i="8"/>
  <c r="Q31" i="8"/>
  <c r="P31" i="8" s="1"/>
  <c r="V35" i="8"/>
  <c r="Q107" i="8"/>
  <c r="P107" i="8" s="1"/>
  <c r="V154" i="8"/>
  <c r="V93" i="8"/>
  <c r="Q160" i="8"/>
  <c r="P160" i="8" s="1"/>
  <c r="Q203" i="8"/>
  <c r="P203" i="8" s="1"/>
  <c r="V259" i="8"/>
  <c r="Q358" i="8"/>
  <c r="P358" i="8" s="1"/>
  <c r="V243" i="8"/>
  <c r="Q308" i="8"/>
  <c r="P308" i="8" s="1"/>
  <c r="Q345" i="8"/>
  <c r="P345" i="8" s="1"/>
  <c r="V413" i="8"/>
  <c r="V434" i="8"/>
  <c r="V490" i="8"/>
  <c r="V451" i="8"/>
  <c r="Q433" i="8"/>
  <c r="P433" i="8" s="1"/>
  <c r="V611" i="8"/>
  <c r="V573" i="8"/>
  <c r="V537" i="8"/>
  <c r="V676" i="8"/>
  <c r="Q878" i="8"/>
  <c r="P878" i="8" s="1"/>
  <c r="Q1006" i="8"/>
  <c r="P1006" i="8" s="1"/>
  <c r="V605" i="8"/>
  <c r="Q1028" i="8"/>
  <c r="P1028" i="8" s="1"/>
  <c r="V726" i="8"/>
  <c r="Q784" i="8"/>
  <c r="P784" i="8" s="1"/>
  <c r="V829" i="8"/>
  <c r="Q900" i="8"/>
  <c r="P900" i="8" s="1"/>
  <c r="Q860" i="8"/>
  <c r="P860" i="8" s="1"/>
  <c r="Q1046" i="8"/>
  <c r="P1046" i="8" s="1"/>
  <c r="Q1174" i="8"/>
  <c r="P1174" i="8" s="1"/>
  <c r="Q884" i="8"/>
  <c r="P884" i="8" s="1"/>
  <c r="V1013" i="8"/>
  <c r="V1141" i="8"/>
  <c r="V12" i="8"/>
  <c r="V61" i="8"/>
  <c r="Q39" i="8"/>
  <c r="P39" i="8" s="1"/>
  <c r="Q86" i="8"/>
  <c r="P86" i="8" s="1"/>
  <c r="V195" i="8"/>
  <c r="Q165" i="8"/>
  <c r="P165" i="8" s="1"/>
  <c r="Q182" i="8"/>
  <c r="P182" i="8" s="1"/>
  <c r="V283" i="8"/>
  <c r="V300" i="8"/>
  <c r="Q237" i="8"/>
  <c r="P237" i="8" s="1"/>
  <c r="Q297" i="8"/>
  <c r="P297" i="8" s="1"/>
  <c r="V317" i="8"/>
  <c r="V369" i="8"/>
  <c r="V408" i="8"/>
  <c r="Q400" i="8"/>
  <c r="P400" i="8" s="1"/>
  <c r="Q602" i="8"/>
  <c r="P602" i="8" s="1"/>
  <c r="Q456" i="8"/>
  <c r="P456" i="8" s="1"/>
  <c r="Q672" i="8"/>
  <c r="P672" i="8" s="1"/>
  <c r="Q562" i="8"/>
  <c r="P562" i="8" s="1"/>
  <c r="Q712" i="8"/>
  <c r="P712" i="8" s="1"/>
  <c r="V818" i="8"/>
  <c r="V946" i="8"/>
  <c r="Q732" i="8"/>
  <c r="P732" i="8" s="1"/>
  <c r="Q717" i="8"/>
  <c r="P717" i="8" s="1"/>
  <c r="V1096" i="8"/>
  <c r="V692" i="8"/>
  <c r="V1114" i="8"/>
  <c r="Q831" i="8"/>
  <c r="P831" i="8" s="1"/>
  <c r="Q1081" i="8"/>
  <c r="P1081" i="8" s="1"/>
  <c r="V1186" i="8"/>
  <c r="Q7" i="8"/>
  <c r="P7" i="8" s="1"/>
  <c r="Q48" i="8"/>
  <c r="P48" i="8" s="1"/>
  <c r="V87" i="8"/>
  <c r="V112" i="8"/>
  <c r="V96" i="8"/>
  <c r="V150" i="8"/>
  <c r="Q189" i="8"/>
  <c r="P189" i="8" s="1"/>
  <c r="V218" i="8"/>
  <c r="Q334" i="8"/>
  <c r="P334" i="8" s="1"/>
  <c r="V293" i="8"/>
  <c r="Q357" i="8"/>
  <c r="P357" i="8" s="1"/>
  <c r="V446" i="8"/>
  <c r="V397" i="8"/>
  <c r="V457" i="8"/>
  <c r="Q418" i="8"/>
  <c r="P418" i="8" s="1"/>
  <c r="V645" i="8"/>
  <c r="V525" i="8"/>
  <c r="V552" i="8"/>
  <c r="V739" i="8"/>
  <c r="V563" i="8"/>
  <c r="V638" i="8"/>
  <c r="Q854" i="8"/>
  <c r="P854" i="8" s="1"/>
  <c r="Q982" i="8"/>
  <c r="P982" i="8" s="1"/>
  <c r="V643" i="8"/>
  <c r="Q716" i="8"/>
  <c r="P716" i="8" s="1"/>
  <c r="Q1132" i="8"/>
  <c r="P1132" i="8" s="1"/>
  <c r="V761" i="8"/>
  <c r="V859" i="8"/>
  <c r="V749" i="8"/>
  <c r="V815" i="8"/>
  <c r="V963" i="8"/>
  <c r="Q1022" i="8"/>
  <c r="P1022" i="8" s="1"/>
  <c r="Q1150" i="8"/>
  <c r="P1150" i="8" s="1"/>
  <c r="Q972" i="8"/>
  <c r="P972" i="8" s="1"/>
  <c r="Q984" i="8"/>
  <c r="P984" i="8" s="1"/>
  <c r="V1117" i="8"/>
  <c r="Q941" i="8"/>
  <c r="P941" i="8" s="1"/>
  <c r="Q968" i="8"/>
  <c r="P968" i="8" s="1"/>
  <c r="Q9" i="8"/>
  <c r="P9" i="8" s="1"/>
  <c r="Q50" i="8"/>
  <c r="P50" i="8" s="1"/>
  <c r="Q119" i="8"/>
  <c r="P119" i="8" s="1"/>
  <c r="Q123" i="8"/>
  <c r="P123" i="8" s="1"/>
  <c r="V162" i="8"/>
  <c r="V212" i="8"/>
  <c r="V239" i="8"/>
  <c r="Q272" i="8"/>
  <c r="P272" i="8" s="1"/>
  <c r="Q370" i="8"/>
  <c r="P370" i="8" s="1"/>
  <c r="Q244" i="8"/>
  <c r="P244" i="8" s="1"/>
  <c r="V261" i="8"/>
  <c r="Q289" i="8"/>
  <c r="P289" i="8" s="1"/>
  <c r="Q425" i="8"/>
  <c r="P425" i="8" s="1"/>
  <c r="V458" i="8"/>
  <c r="V520" i="8"/>
  <c r="V501" i="8"/>
  <c r="Q462" i="8"/>
  <c r="P462" i="8" s="1"/>
  <c r="V629" i="8"/>
  <c r="Q604" i="8"/>
  <c r="P604" i="8" s="1"/>
  <c r="V599" i="8"/>
  <c r="V702" i="8"/>
  <c r="Q890" i="8"/>
  <c r="P890" i="8" s="1"/>
  <c r="Q609" i="8"/>
  <c r="P609" i="8" s="1"/>
  <c r="V622" i="8"/>
  <c r="Q1040" i="8"/>
  <c r="P1040" i="8" s="1"/>
  <c r="Q1168" i="8"/>
  <c r="P1168" i="8" s="1"/>
  <c r="V668" i="8"/>
  <c r="Q788" i="8"/>
  <c r="P788" i="8" s="1"/>
  <c r="Q856" i="8"/>
  <c r="P856" i="8" s="1"/>
  <c r="V921" i="8"/>
  <c r="Q848" i="8"/>
  <c r="P848" i="8" s="1"/>
  <c r="Q1058" i="8"/>
  <c r="P1058" i="8" s="1"/>
  <c r="V909" i="8"/>
  <c r="V1025" i="8"/>
  <c r="V1153" i="8"/>
  <c r="Q973" i="8"/>
  <c r="P973" i="8" s="1"/>
  <c r="Q1004" i="8"/>
  <c r="P1004" i="8" s="1"/>
  <c r="V41" i="8"/>
  <c r="Q68" i="8"/>
  <c r="P68" i="8" s="1"/>
  <c r="V100" i="8"/>
  <c r="Q175" i="8"/>
  <c r="P175" i="8" s="1"/>
  <c r="V198" i="8"/>
  <c r="Q225" i="8"/>
  <c r="P225" i="8" s="1"/>
  <c r="Q253" i="8"/>
  <c r="P253" i="8" s="1"/>
  <c r="V290" i="8"/>
  <c r="V222" i="8"/>
  <c r="Q365" i="8"/>
  <c r="P365" i="8" s="1"/>
  <c r="Q373" i="8"/>
  <c r="P373" i="8" s="1"/>
  <c r="Q329" i="8"/>
  <c r="P329" i="8" s="1"/>
  <c r="Q364" i="8"/>
  <c r="P364" i="8" s="1"/>
  <c r="V483" i="8"/>
  <c r="V532" i="8"/>
  <c r="Q568" i="8"/>
  <c r="P568" i="8" s="1"/>
  <c r="Q529" i="8"/>
  <c r="P529" i="8" s="1"/>
  <c r="V618" i="8"/>
  <c r="Q560" i="8"/>
  <c r="P560" i="8" s="1"/>
  <c r="V663" i="8"/>
  <c r="Q798" i="8"/>
  <c r="P798" i="8" s="1"/>
  <c r="Q926" i="8"/>
  <c r="P926" i="8" s="1"/>
  <c r="V696" i="8"/>
  <c r="Q713" i="8"/>
  <c r="P713" i="8" s="1"/>
  <c r="Q1076" i="8"/>
  <c r="P1076" i="8" s="1"/>
  <c r="Q693" i="8"/>
  <c r="P693" i="8" s="1"/>
  <c r="V800" i="8"/>
  <c r="Q734" i="8"/>
  <c r="P734" i="8" s="1"/>
  <c r="V936" i="8"/>
  <c r="V924" i="8"/>
  <c r="V1094" i="8"/>
  <c r="V1222" i="8"/>
  <c r="V868" i="8"/>
  <c r="Q1061" i="8"/>
  <c r="P1061" i="8" s="1"/>
  <c r="Q1039" i="8"/>
  <c r="P1039" i="8" s="1"/>
  <c r="Q1055" i="8"/>
  <c r="P1055" i="8" s="1"/>
  <c r="Q1231" i="8"/>
  <c r="P1231" i="8" s="1"/>
  <c r="Q17" i="8"/>
  <c r="P17" i="8" s="1"/>
  <c r="V51" i="8"/>
  <c r="Q76" i="8"/>
  <c r="P76" i="8" s="1"/>
  <c r="Q141" i="8"/>
  <c r="P141" i="8" s="1"/>
  <c r="V176" i="8"/>
  <c r="Q220" i="8"/>
  <c r="P220" i="8" s="1"/>
  <c r="V146" i="8"/>
  <c r="V276" i="8"/>
  <c r="Q378" i="8"/>
  <c r="P378" i="8" s="1"/>
  <c r="Q257" i="8"/>
  <c r="P257" i="8" s="1"/>
  <c r="V303" i="8"/>
  <c r="V323" i="8"/>
  <c r="V432" i="8"/>
  <c r="V415" i="8"/>
  <c r="V455" i="8"/>
  <c r="Q515" i="8"/>
  <c r="P515" i="8" s="1"/>
  <c r="V469" i="8"/>
  <c r="V539" i="8"/>
  <c r="V546" i="8"/>
  <c r="V620" i="8"/>
  <c r="V715" i="8"/>
  <c r="Q898" i="8"/>
  <c r="P898" i="8" s="1"/>
  <c r="Q637" i="8"/>
  <c r="P637" i="8" s="1"/>
  <c r="Q632" i="8"/>
  <c r="P632" i="8" s="1"/>
  <c r="Q1048" i="8"/>
  <c r="P1048" i="8" s="1"/>
  <c r="Q1176" i="8"/>
  <c r="P1176" i="8" s="1"/>
  <c r="V684" i="8"/>
  <c r="Q791" i="8"/>
  <c r="P791" i="8" s="1"/>
  <c r="V872" i="8"/>
  <c r="V837" i="8"/>
  <c r="V879" i="8"/>
  <c r="V1066" i="8"/>
  <c r="V1194" i="8"/>
  <c r="Q925" i="8"/>
  <c r="P925" i="8" s="1"/>
  <c r="Q1033" i="8"/>
  <c r="P1033" i="8" s="1"/>
  <c r="Q1161" i="8"/>
  <c r="P1161" i="8" s="1"/>
  <c r="Q1031" i="8"/>
  <c r="P1031" i="8" s="1"/>
  <c r="V1005" i="8"/>
  <c r="V49" i="8"/>
  <c r="V72" i="8"/>
  <c r="Q88" i="8"/>
  <c r="P88" i="8" s="1"/>
  <c r="V183" i="8"/>
  <c r="Q211" i="8"/>
  <c r="P211" i="8" s="1"/>
  <c r="V145" i="8"/>
  <c r="V271" i="8"/>
  <c r="Q294" i="8"/>
  <c r="P294" i="8" s="1"/>
  <c r="Q170" i="8"/>
  <c r="P170" i="8" s="1"/>
  <c r="V371" i="8"/>
  <c r="Q379" i="8"/>
  <c r="P379" i="8" s="1"/>
  <c r="Q355" i="8"/>
  <c r="P355" i="8" s="1"/>
  <c r="V377" i="8"/>
  <c r="Q502" i="8"/>
  <c r="P502" i="8" s="1"/>
  <c r="Q549" i="8"/>
  <c r="P549" i="8" s="1"/>
  <c r="Q585" i="8"/>
  <c r="P585" i="8" s="1"/>
  <c r="Q535" i="8"/>
  <c r="P535" i="8" s="1"/>
  <c r="V636" i="8"/>
  <c r="V524" i="8"/>
  <c r="Q669" i="8"/>
  <c r="P669" i="8" s="1"/>
  <c r="V806" i="8"/>
  <c r="V934" i="8"/>
  <c r="Q704" i="8"/>
  <c r="P704" i="8" s="1"/>
  <c r="Q728" i="8"/>
  <c r="P728" i="8" s="1"/>
  <c r="V1084" i="8"/>
  <c r="V1212" i="8"/>
  <c r="Q681" i="8"/>
  <c r="P681" i="8" s="1"/>
  <c r="Q803" i="8"/>
  <c r="P803" i="8" s="1"/>
  <c r="Q778" i="8"/>
  <c r="P778" i="8" s="1"/>
  <c r="V952" i="8"/>
  <c r="V937" i="8"/>
  <c r="V1102" i="8"/>
  <c r="Q899" i="8"/>
  <c r="P899" i="8" s="1"/>
  <c r="Q1069" i="8"/>
  <c r="P1069" i="8" s="1"/>
  <c r="Q1197" i="8"/>
  <c r="P1197" i="8" s="1"/>
  <c r="Q1103" i="8"/>
  <c r="P1103" i="8" s="1"/>
  <c r="Q1119" i="8"/>
  <c r="P1119" i="8" s="1"/>
  <c r="V25" i="8"/>
  <c r="V64" i="8"/>
  <c r="Q80" i="8"/>
  <c r="P80" i="8" s="1"/>
  <c r="V156" i="8"/>
  <c r="V144" i="8"/>
  <c r="Q238" i="8"/>
  <c r="P238" i="8" s="1"/>
  <c r="Q197" i="8"/>
  <c r="P197" i="8" s="1"/>
  <c r="V280" i="8"/>
  <c r="V386" i="8"/>
  <c r="Q304" i="8"/>
  <c r="P304" i="8" s="1"/>
  <c r="Q312" i="8"/>
  <c r="P312" i="8" s="1"/>
  <c r="Q351" i="8"/>
  <c r="P351" i="8" s="1"/>
  <c r="Q438" i="8"/>
  <c r="P438" i="8" s="1"/>
  <c r="V430" i="8"/>
  <c r="V481" i="8"/>
  <c r="Q521" i="8"/>
  <c r="P521" i="8" s="1"/>
  <c r="V511" i="8"/>
  <c r="V572" i="8"/>
  <c r="V513" i="8"/>
  <c r="Q644" i="8"/>
  <c r="P644" i="8" s="1"/>
  <c r="Q766" i="8"/>
  <c r="P766" i="8" s="1"/>
  <c r="V906" i="8"/>
  <c r="Q670" i="8"/>
  <c r="P670" i="8" s="1"/>
  <c r="Q673" i="8"/>
  <c r="P673" i="8" s="1"/>
  <c r="V1056" i="8"/>
  <c r="V1184" i="8"/>
  <c r="Q741" i="8"/>
  <c r="P741" i="8" s="1"/>
  <c r="Q793" i="8"/>
  <c r="P793" i="8" s="1"/>
  <c r="V888" i="8"/>
  <c r="Q871" i="8"/>
  <c r="P871" i="8" s="1"/>
  <c r="Q881" i="8"/>
  <c r="P881" i="8" s="1"/>
  <c r="Q943" i="8"/>
  <c r="P943" i="8" s="1"/>
  <c r="Q1041" i="8"/>
  <c r="P1041" i="8" s="1"/>
  <c r="Q1169" i="8"/>
  <c r="P1169" i="8" s="1"/>
  <c r="Q1099" i="8"/>
  <c r="P1099" i="8" s="1"/>
  <c r="Q1115" i="8"/>
  <c r="P1115" i="8" s="1"/>
  <c r="Q1199" i="8"/>
  <c r="P1199" i="8" s="1"/>
  <c r="V1175" i="8"/>
  <c r="V1127" i="8"/>
  <c r="V1079" i="8"/>
  <c r="Q1224" i="8"/>
  <c r="P1224" i="8" s="1"/>
  <c r="Q896" i="8"/>
  <c r="P896" i="8" s="1"/>
  <c r="Q1219" i="8"/>
  <c r="P1219" i="8" s="1"/>
  <c r="Q1185" i="8"/>
  <c r="P1185" i="8" s="1"/>
  <c r="V1208" i="8"/>
  <c r="Q1230" i="8"/>
  <c r="P1230" i="8" s="1"/>
  <c r="Q1074" i="8"/>
  <c r="P1074" i="8" s="1"/>
  <c r="Q1202" i="8"/>
  <c r="P1202" i="8" s="1"/>
  <c r="Q29" i="8"/>
  <c r="P29" i="8" s="1"/>
  <c r="V14" i="8"/>
  <c r="V109" i="8"/>
  <c r="V158" i="8"/>
  <c r="Q149" i="8"/>
  <c r="P149" i="8" s="1"/>
  <c r="Q240" i="8"/>
  <c r="P240" i="8" s="1"/>
  <c r="V206" i="8"/>
  <c r="V282" i="8"/>
  <c r="Q390" i="8"/>
  <c r="P390" i="8" s="1"/>
  <c r="Q307" i="8"/>
  <c r="P307" i="8" s="1"/>
  <c r="V315" i="8"/>
  <c r="Q343" i="8"/>
  <c r="P343" i="8" s="1"/>
  <c r="Q453" i="8"/>
  <c r="P453" i="8" s="1"/>
  <c r="V440" i="8"/>
  <c r="Q486" i="8"/>
  <c r="P486" i="8" s="1"/>
  <c r="Q536" i="8"/>
  <c r="P536" i="8" s="1"/>
  <c r="Q516" i="8"/>
  <c r="P516" i="8" s="1"/>
  <c r="Q588" i="8"/>
  <c r="P588" i="8" s="1"/>
  <c r="V527" i="8"/>
  <c r="Q648" i="8"/>
  <c r="P648" i="8" s="1"/>
  <c r="Q782" i="8"/>
  <c r="P782" i="8" s="1"/>
  <c r="Q910" i="8"/>
  <c r="P910" i="8" s="1"/>
  <c r="Q619" i="8"/>
  <c r="P619" i="8" s="1"/>
  <c r="V674" i="8"/>
  <c r="Q1060" i="8"/>
  <c r="P1060" i="8" s="1"/>
  <c r="Q1188" i="8"/>
  <c r="P1188" i="8" s="1"/>
  <c r="Q755" i="8"/>
  <c r="P755" i="8" s="1"/>
  <c r="V795" i="8"/>
  <c r="Q745" i="8"/>
  <c r="P745" i="8" s="1"/>
  <c r="V873" i="8"/>
  <c r="Q892" i="8"/>
  <c r="P892" i="8" s="1"/>
  <c r="Q1078" i="8"/>
  <c r="P1078" i="8" s="1"/>
  <c r="Q1206" i="8"/>
  <c r="P1206" i="8" s="1"/>
  <c r="Q816" i="8"/>
  <c r="P816" i="8" s="1"/>
  <c r="V1045" i="8"/>
  <c r="V1173" i="8"/>
  <c r="Q1131" i="8"/>
  <c r="P1131" i="8" s="1"/>
  <c r="Q1147" i="8"/>
  <c r="P1147" i="8" s="1"/>
  <c r="Q45" i="8"/>
  <c r="P45" i="8" s="1"/>
  <c r="V70" i="8"/>
  <c r="V121" i="8"/>
  <c r="Q179" i="8"/>
  <c r="P179" i="8" s="1"/>
  <c r="V209" i="8"/>
  <c r="V227" i="8"/>
  <c r="V255" i="8"/>
  <c r="V292" i="8"/>
  <c r="Q268" i="8"/>
  <c r="P268" i="8" s="1"/>
  <c r="V368" i="8"/>
  <c r="V376" i="8"/>
  <c r="Q337" i="8"/>
  <c r="P337" i="8" s="1"/>
  <c r="Q372" i="8"/>
  <c r="P372" i="8" s="1"/>
  <c r="V500" i="8"/>
  <c r="V534" i="8"/>
  <c r="V570" i="8"/>
  <c r="Q533" i="8"/>
  <c r="P533" i="8" s="1"/>
  <c r="V633" i="8"/>
  <c r="V574" i="8"/>
  <c r="V666" i="8"/>
  <c r="Q802" i="8"/>
  <c r="P802" i="8" s="1"/>
  <c r="Q930" i="8"/>
  <c r="P930" i="8" s="1"/>
  <c r="V698" i="8"/>
  <c r="V723" i="8"/>
  <c r="Q1080" i="8"/>
  <c r="P1080" i="8" s="1"/>
  <c r="Q1193" i="8"/>
  <c r="P1193" i="8" s="1"/>
  <c r="V1216" i="8"/>
  <c r="V942" i="8"/>
  <c r="Q3" i="8"/>
  <c r="P3" i="8" s="1"/>
  <c r="Q44" i="8"/>
  <c r="P44" i="8" s="1"/>
  <c r="V83" i="8"/>
  <c r="V134" i="8"/>
  <c r="V94" i="8"/>
  <c r="Q120" i="8"/>
  <c r="P120" i="8" s="1"/>
  <c r="Q172" i="8"/>
  <c r="P172" i="8" s="1"/>
  <c r="V194" i="8"/>
  <c r="Q330" i="8"/>
  <c r="P330" i="8" s="1"/>
  <c r="Q266" i="8"/>
  <c r="P266" i="8" s="1"/>
  <c r="Q331" i="8"/>
  <c r="P331" i="8" s="1"/>
  <c r="V431" i="8"/>
  <c r="Q396" i="8"/>
  <c r="P396" i="8" s="1"/>
  <c r="V443" i="8"/>
  <c r="Q436" i="8"/>
  <c r="P436" i="8" s="1"/>
  <c r="V630" i="8"/>
  <c r="V510" i="8"/>
  <c r="V497" i="8"/>
  <c r="Q737" i="8"/>
  <c r="P737" i="8" s="1"/>
  <c r="V554" i="8"/>
  <c r="Q621" i="8"/>
  <c r="P621" i="8" s="1"/>
  <c r="Q850" i="8"/>
  <c r="P850" i="8" s="1"/>
  <c r="Q978" i="8"/>
  <c r="P978" i="8" s="1"/>
  <c r="V634" i="8"/>
  <c r="Q711" i="8"/>
  <c r="P711" i="8" s="1"/>
  <c r="Q1128" i="8"/>
  <c r="P1128" i="8" s="1"/>
  <c r="V754" i="8"/>
  <c r="V843" i="8"/>
  <c r="Q740" i="8"/>
  <c r="P740" i="8" s="1"/>
  <c r="V773" i="8"/>
  <c r="V955" i="8"/>
  <c r="Q1018" i="8"/>
  <c r="P1018" i="8" s="1"/>
  <c r="Q1146" i="8"/>
  <c r="P1146" i="8" s="1"/>
  <c r="Q964" i="8"/>
  <c r="P964" i="8" s="1"/>
  <c r="Q1000" i="8"/>
  <c r="P1000" i="8" s="1"/>
  <c r="V1113" i="8"/>
  <c r="V907" i="8"/>
  <c r="Q960" i="8"/>
  <c r="P960" i="8" s="1"/>
  <c r="Q16" i="8"/>
  <c r="P16" i="8" s="1"/>
  <c r="Q65" i="8"/>
  <c r="P65" i="8" s="1"/>
  <c r="V66" i="8"/>
  <c r="V84" i="8"/>
  <c r="Q199" i="8"/>
  <c r="P199" i="8" s="1"/>
  <c r="V173" i="8"/>
  <c r="V190" i="8"/>
  <c r="Q287" i="8"/>
  <c r="P287" i="8" s="1"/>
  <c r="Q302" i="8"/>
  <c r="P302" i="8" s="1"/>
  <c r="V180" i="8"/>
  <c r="Q313" i="8"/>
  <c r="P313" i="8" s="1"/>
  <c r="V335" i="8"/>
  <c r="Q387" i="8"/>
  <c r="P387" i="8" s="1"/>
  <c r="V423" i="8"/>
  <c r="Q406" i="8"/>
  <c r="P406" i="8" s="1"/>
  <c r="Q581" i="8"/>
  <c r="P581" i="8" s="1"/>
  <c r="V460" i="8"/>
  <c r="V474" i="8"/>
  <c r="V682" i="8"/>
  <c r="V580" i="8"/>
  <c r="V714" i="8"/>
  <c r="Q822" i="8"/>
  <c r="P822" i="8" s="1"/>
  <c r="Q950" i="8"/>
  <c r="P950" i="8" s="1"/>
  <c r="Q616" i="8"/>
  <c r="P616" i="8" s="1"/>
  <c r="V736" i="8"/>
  <c r="Q1100" i="8"/>
  <c r="P1100" i="8" s="1"/>
  <c r="Q1228" i="8"/>
  <c r="P1228" i="8" s="1"/>
  <c r="V701" i="8"/>
  <c r="V718" i="8"/>
  <c r="Q836" i="8"/>
  <c r="P836" i="8" s="1"/>
  <c r="V901" i="8"/>
  <c r="V969" i="8"/>
  <c r="Q1118" i="8"/>
  <c r="P1118" i="8" s="1"/>
  <c r="V865" i="8"/>
  <c r="Q976" i="8"/>
  <c r="P976" i="8" s="1"/>
  <c r="V1085" i="8"/>
  <c r="V1213" i="8"/>
  <c r="Q983" i="8"/>
  <c r="P983" i="8" s="1"/>
  <c r="V1059" i="8"/>
  <c r="V26" i="8"/>
  <c r="V55" i="8"/>
  <c r="V90" i="8"/>
  <c r="Q171" i="8"/>
  <c r="P171" i="8" s="1"/>
  <c r="V178" i="8"/>
  <c r="V196" i="8"/>
  <c r="V236" i="8"/>
  <c r="V288" i="8"/>
  <c r="Q217" i="8"/>
  <c r="P217" i="8" s="1"/>
  <c r="Q339" i="8"/>
  <c r="P339" i="8" s="1"/>
  <c r="V347" i="8"/>
  <c r="Q320" i="8"/>
  <c r="P320" i="8" s="1"/>
  <c r="V444" i="8"/>
  <c r="Q473" i="8"/>
  <c r="P473" i="8" s="1"/>
  <c r="V512" i="8"/>
  <c r="Q555" i="8"/>
  <c r="P555" i="8" s="1"/>
  <c r="V526" i="8"/>
  <c r="V608" i="8"/>
  <c r="V558" i="8"/>
  <c r="V659" i="8"/>
  <c r="Q794" i="8"/>
  <c r="P794" i="8" s="1"/>
  <c r="Q922" i="8"/>
  <c r="P922" i="8" s="1"/>
  <c r="Q691" i="8"/>
  <c r="P691" i="8" s="1"/>
  <c r="Q708" i="8"/>
  <c r="P708" i="8" s="1"/>
  <c r="Q1072" i="8"/>
  <c r="P1072" i="8" s="1"/>
  <c r="Q1200" i="8"/>
  <c r="P1200" i="8" s="1"/>
  <c r="Q765" i="8"/>
  <c r="P765" i="8" s="1"/>
  <c r="V799" i="8"/>
  <c r="Q835" i="8"/>
  <c r="P835" i="8" s="1"/>
  <c r="Q927" i="8"/>
  <c r="P927" i="8" s="1"/>
  <c r="V913" i="8"/>
  <c r="Q1090" i="8"/>
  <c r="P1090" i="8" s="1"/>
  <c r="Q1218" i="8"/>
  <c r="P1218" i="8" s="1"/>
  <c r="V863" i="8"/>
  <c r="V1057" i="8"/>
  <c r="V1011" i="8"/>
  <c r="V1023" i="8"/>
  <c r="Q24" i="8"/>
  <c r="P24" i="8" s="1"/>
  <c r="Q73" i="8"/>
  <c r="P73" i="8" s="1"/>
  <c r="V75" i="8"/>
  <c r="V82" i="8"/>
  <c r="V108" i="8"/>
  <c r="Q192" i="8"/>
  <c r="P192" i="8" s="1"/>
  <c r="V161" i="8"/>
  <c r="Q295" i="8"/>
  <c r="P295" i="8" s="1"/>
  <c r="Q310" i="8"/>
  <c r="P310" i="8" s="1"/>
  <c r="V210" i="8"/>
  <c r="V319" i="8"/>
  <c r="Q385" i="8"/>
  <c r="P385" i="8" s="1"/>
  <c r="V352" i="8"/>
  <c r="Q399" i="8"/>
  <c r="P399" i="8" s="1"/>
  <c r="Q389" i="8"/>
  <c r="P389" i="8" s="1"/>
  <c r="V596" i="8"/>
  <c r="Q484" i="8"/>
  <c r="P484" i="8" s="1"/>
  <c r="V449" i="8"/>
  <c r="V690" i="8"/>
  <c r="V590" i="8"/>
  <c r="V731" i="8"/>
  <c r="Q830" i="8"/>
  <c r="P830" i="8" s="1"/>
  <c r="Q958" i="8"/>
  <c r="P958" i="8" s="1"/>
  <c r="V650" i="8"/>
  <c r="V753" i="8"/>
  <c r="Q1108" i="8"/>
  <c r="P1108" i="8" s="1"/>
  <c r="V37" i="8"/>
  <c r="Q38" i="8"/>
  <c r="P38" i="8" s="1"/>
  <c r="V62" i="8"/>
  <c r="V167" i="8"/>
  <c r="Q153" i="8"/>
  <c r="P153" i="8" s="1"/>
  <c r="V185" i="8"/>
  <c r="Q214" i="8"/>
  <c r="P214" i="8" s="1"/>
  <c r="Q286" i="8"/>
  <c r="P286" i="8" s="1"/>
  <c r="V398" i="8"/>
  <c r="Q336" i="8"/>
  <c r="P336" i="8" s="1"/>
  <c r="Q344" i="8"/>
  <c r="P344" i="8" s="1"/>
  <c r="V349" i="8"/>
  <c r="V480" i="8"/>
  <c r="Q466" i="8"/>
  <c r="P466" i="8" s="1"/>
  <c r="Q498" i="8"/>
  <c r="P498" i="8" s="1"/>
  <c r="V553" i="8"/>
  <c r="V523" i="8"/>
  <c r="Q603" i="8"/>
  <c r="P603" i="8" s="1"/>
  <c r="Q556" i="8"/>
  <c r="P556" i="8" s="1"/>
  <c r="V656" i="8"/>
  <c r="V790" i="8"/>
  <c r="V918" i="8"/>
  <c r="V653" i="8"/>
  <c r="Q694" i="8"/>
  <c r="P694" i="8" s="1"/>
  <c r="V1068" i="8"/>
  <c r="V1196" i="8"/>
  <c r="Q762" i="8"/>
  <c r="P762" i="8" s="1"/>
  <c r="Q797" i="8"/>
  <c r="P797" i="8" s="1"/>
  <c r="V819" i="8"/>
  <c r="V911" i="8"/>
  <c r="V908" i="8"/>
  <c r="V1086" i="8"/>
  <c r="V853" i="8"/>
  <c r="Q1053" i="8"/>
  <c r="P1053" i="8" s="1"/>
  <c r="Q1181" i="8"/>
  <c r="P1181" i="8" s="1"/>
  <c r="Q1195" i="8"/>
  <c r="P1195" i="8" s="1"/>
  <c r="V991" i="8"/>
  <c r="V20" i="8"/>
  <c r="V69" i="8"/>
  <c r="Q71" i="8"/>
  <c r="P71" i="8" s="1"/>
  <c r="Q63" i="8"/>
  <c r="P63" i="8" s="1"/>
  <c r="Q97" i="8"/>
  <c r="P97" i="8" s="1"/>
  <c r="V181" i="8"/>
  <c r="Q200" i="8"/>
  <c r="P200" i="8" s="1"/>
  <c r="V291" i="8"/>
  <c r="V306" i="8"/>
  <c r="Q224" i="8"/>
  <c r="P224" i="8" s="1"/>
  <c r="V316" i="8"/>
  <c r="Q367" i="8"/>
  <c r="P367" i="8" s="1"/>
  <c r="Q395" i="8"/>
  <c r="P395" i="8" s="1"/>
  <c r="Q441" i="8"/>
  <c r="P441" i="8" s="1"/>
  <c r="V422" i="8"/>
  <c r="Q583" i="8"/>
  <c r="P583" i="8" s="1"/>
  <c r="Q467" i="8"/>
  <c r="P467" i="8" s="1"/>
  <c r="Q447" i="8"/>
  <c r="P447" i="8" s="1"/>
  <c r="Q688" i="8"/>
  <c r="P688" i="8" s="1"/>
  <c r="Q582" i="8"/>
  <c r="P582" i="8" s="1"/>
  <c r="V729" i="8"/>
  <c r="V826" i="8"/>
  <c r="V954" i="8"/>
  <c r="V591" i="8"/>
  <c r="Q747" i="8"/>
  <c r="P747" i="8" s="1"/>
  <c r="V1104" i="8"/>
  <c r="Q727" i="8"/>
  <c r="P727" i="8" s="1"/>
  <c r="Q738" i="8"/>
  <c r="P738" i="8" s="1"/>
  <c r="V841" i="8"/>
  <c r="V912" i="8"/>
  <c r="Q977" i="8"/>
  <c r="P977" i="8" s="1"/>
  <c r="V1122" i="8"/>
  <c r="V883" i="8"/>
  <c r="V980" i="8"/>
  <c r="Q1089" i="8"/>
  <c r="P1089" i="8" s="1"/>
  <c r="Q1043" i="8"/>
  <c r="P1043" i="8" s="1"/>
  <c r="Q1091" i="8"/>
  <c r="P1091" i="8" s="1"/>
  <c r="V15" i="8"/>
  <c r="V56" i="8"/>
  <c r="V91" i="8"/>
  <c r="Q122" i="8"/>
  <c r="P122" i="8" s="1"/>
  <c r="Q127" i="8"/>
  <c r="P127" i="8" s="1"/>
  <c r="Q164" i="8"/>
  <c r="P164" i="8" s="1"/>
  <c r="Q207" i="8"/>
  <c r="P207" i="8" s="1"/>
  <c r="Q267" i="8"/>
  <c r="P267" i="8" s="1"/>
  <c r="V342" i="8"/>
  <c r="V265" i="8"/>
  <c r="V363" i="8"/>
  <c r="V461" i="8"/>
  <c r="Q404" i="8"/>
  <c r="P404" i="8" s="1"/>
  <c r="Q470" i="8"/>
  <c r="P470" i="8" s="1"/>
  <c r="Q464" i="8"/>
  <c r="P464" i="8" s="1"/>
  <c r="V660" i="8"/>
  <c r="V540" i="8"/>
  <c r="Q571" i="8"/>
  <c r="P571" i="8" s="1"/>
  <c r="V489" i="8"/>
  <c r="Q567" i="8"/>
  <c r="P567" i="8" s="1"/>
  <c r="Q646" i="8"/>
  <c r="P646" i="8" s="1"/>
  <c r="V862" i="8"/>
  <c r="V990" i="8"/>
  <c r="V657" i="8"/>
  <c r="Q776" i="8"/>
  <c r="P776" i="8" s="1"/>
  <c r="V1140" i="8"/>
  <c r="Q1236" i="8"/>
  <c r="P1236" i="8" s="1"/>
  <c r="V721" i="8"/>
  <c r="V752" i="8"/>
  <c r="Q852" i="8"/>
  <c r="P852" i="8" s="1"/>
  <c r="V917" i="8"/>
  <c r="V985" i="8"/>
  <c r="Q1126" i="8"/>
  <c r="P1126" i="8" s="1"/>
  <c r="Q903" i="8"/>
  <c r="P903" i="8" s="1"/>
  <c r="Q981" i="8"/>
  <c r="P981" i="8" s="1"/>
  <c r="V1093" i="8"/>
  <c r="V1221" i="8"/>
  <c r="V1075" i="8"/>
  <c r="V1123" i="8"/>
  <c r="V28" i="8"/>
  <c r="V77" i="8"/>
  <c r="V79" i="8"/>
  <c r="Q105" i="8"/>
  <c r="P105" i="8" s="1"/>
  <c r="Q129" i="8"/>
  <c r="P129" i="8" s="1"/>
  <c r="V125" i="8"/>
  <c r="Q166" i="8"/>
  <c r="P166" i="8" s="1"/>
  <c r="V299" i="8"/>
  <c r="V314" i="8"/>
  <c r="Q219" i="8"/>
  <c r="P219" i="8" s="1"/>
  <c r="Q234" i="8"/>
  <c r="P234" i="8" s="1"/>
  <c r="Q393" i="8"/>
  <c r="P393" i="8" s="1"/>
  <c r="Q375" i="8"/>
  <c r="P375" i="8" s="1"/>
  <c r="V384" i="8"/>
  <c r="V421" i="8"/>
  <c r="Q598" i="8"/>
  <c r="P598" i="8" s="1"/>
  <c r="Q491" i="8"/>
  <c r="P491" i="8" s="1"/>
  <c r="V468" i="8"/>
  <c r="V705" i="8"/>
  <c r="Q595" i="8"/>
  <c r="P595" i="8" s="1"/>
  <c r="V744" i="8"/>
  <c r="V834" i="8"/>
  <c r="V962" i="8"/>
  <c r="Q658" i="8"/>
  <c r="P658" i="8" s="1"/>
  <c r="V757" i="8"/>
  <c r="V1112" i="8"/>
  <c r="V709" i="8"/>
  <c r="V801" i="8"/>
  <c r="V756" i="8"/>
  <c r="Q944" i="8"/>
  <c r="P944" i="8" s="1"/>
  <c r="V929" i="8"/>
  <c r="Q1098" i="8"/>
  <c r="P1098" i="8" s="1"/>
  <c r="V1226" i="8"/>
  <c r="V885" i="8"/>
  <c r="V1065" i="8"/>
  <c r="V1035" i="8"/>
  <c r="V1051" i="8"/>
  <c r="V1215" i="8"/>
  <c r="Q32" i="8"/>
  <c r="P32" i="8" s="1"/>
  <c r="V6" i="8"/>
  <c r="Q81" i="8"/>
  <c r="P81" i="8" s="1"/>
  <c r="V106" i="8"/>
  <c r="Q104" i="8"/>
  <c r="P104" i="8" s="1"/>
  <c r="V128" i="8"/>
  <c r="Q193" i="8"/>
  <c r="P193" i="8" s="1"/>
  <c r="V168" i="8"/>
  <c r="Q318" i="8"/>
  <c r="P318" i="8" s="1"/>
  <c r="V221" i="8"/>
  <c r="V245" i="8"/>
  <c r="V414" i="8"/>
  <c r="Q380" i="8"/>
  <c r="P380" i="8" s="1"/>
  <c r="Q383" i="8"/>
  <c r="P383" i="8" s="1"/>
  <c r="V409" i="8"/>
  <c r="Q613" i="8"/>
  <c r="P613" i="8" s="1"/>
  <c r="Q493" i="8"/>
  <c r="P493" i="8" s="1"/>
  <c r="V472" i="8"/>
  <c r="Q707" i="8"/>
  <c r="P707" i="8" s="1"/>
  <c r="V606" i="8"/>
  <c r="V746" i="8"/>
  <c r="Q838" i="8"/>
  <c r="P838" i="8" s="1"/>
  <c r="Q966" i="8"/>
  <c r="P966" i="8" s="1"/>
  <c r="Q589" i="8"/>
  <c r="P589" i="8" s="1"/>
  <c r="V779" i="8"/>
  <c r="Q1116" i="8"/>
  <c r="P1116" i="8" s="1"/>
  <c r="V742" i="8"/>
  <c r="V769" i="8"/>
  <c r="V823" i="8"/>
  <c r="V725" i="8"/>
  <c r="V933" i="8"/>
  <c r="Q1001" i="8"/>
  <c r="P1001" i="8" s="1"/>
  <c r="Q1134" i="8"/>
  <c r="P1134" i="8" s="1"/>
  <c r="Q940" i="8"/>
  <c r="P940" i="8" s="1"/>
  <c r="V923" i="8"/>
  <c r="V1101" i="8"/>
  <c r="V1139" i="8"/>
  <c r="Q4" i="8"/>
  <c r="P4" i="8" s="1"/>
  <c r="Q53" i="8"/>
  <c r="P53" i="8" s="1"/>
  <c r="V74" i="8"/>
  <c r="V101" i="8"/>
  <c r="Q187" i="8"/>
  <c r="P187" i="8" s="1"/>
  <c r="V138" i="8"/>
  <c r="V155" i="8"/>
  <c r="Q275" i="8"/>
  <c r="P275" i="8" s="1"/>
  <c r="V296" i="8"/>
  <c r="Q216" i="8"/>
  <c r="P216" i="8" s="1"/>
  <c r="V247" i="8"/>
  <c r="V277" i="8"/>
  <c r="Q356" i="8"/>
  <c r="P356" i="8" s="1"/>
  <c r="V402" i="8"/>
  <c r="Q388" i="8"/>
  <c r="P388" i="8" s="1"/>
  <c r="V551" i="8"/>
  <c r="Q587" i="8"/>
  <c r="P587" i="8" s="1"/>
  <c r="Q452" i="8"/>
  <c r="P452" i="8" s="1"/>
  <c r="Q639" i="8"/>
  <c r="P639" i="8" s="1"/>
  <c r="V541" i="8"/>
  <c r="V697" i="8"/>
  <c r="Q810" i="8"/>
  <c r="P810" i="8" s="1"/>
  <c r="Q938" i="8"/>
  <c r="P938" i="8" s="1"/>
  <c r="V710" i="8"/>
  <c r="V730" i="8"/>
  <c r="Q1088" i="8"/>
  <c r="P1088" i="8" s="1"/>
  <c r="Q683" i="8"/>
  <c r="P683" i="8" s="1"/>
  <c r="Q804" i="8"/>
  <c r="P804" i="8" s="1"/>
  <c r="Q809" i="8"/>
  <c r="P809" i="8" s="1"/>
  <c r="V817" i="8"/>
  <c r="Q945" i="8"/>
  <c r="P945" i="8" s="1"/>
  <c r="Q1106" i="8"/>
  <c r="P1106" i="8" s="1"/>
  <c r="V1234" i="8"/>
  <c r="V915" i="8"/>
  <c r="V1073" i="8"/>
  <c r="V1201" i="8"/>
  <c r="V1135" i="8"/>
  <c r="V1151" i="8"/>
  <c r="V1211" i="8"/>
  <c r="Q8" i="8"/>
  <c r="P8" i="8" s="1"/>
  <c r="Q57" i="8"/>
  <c r="P57" i="8" s="1"/>
  <c r="V22" i="8"/>
  <c r="V102" i="8"/>
  <c r="Q191" i="8"/>
  <c r="P191" i="8" s="1"/>
  <c r="V131" i="8"/>
  <c r="V159" i="8"/>
  <c r="Q279" i="8"/>
  <c r="P279" i="8" s="1"/>
  <c r="V298" i="8"/>
  <c r="V231" i="8"/>
  <c r="V273" i="8"/>
  <c r="Q281" i="8"/>
  <c r="P281" i="8" s="1"/>
  <c r="Q361" i="8"/>
  <c r="P361" i="8" s="1"/>
  <c r="Q405" i="8"/>
  <c r="P405" i="8" s="1"/>
  <c r="V411" i="8"/>
  <c r="Q564" i="8"/>
  <c r="P564" i="8" s="1"/>
  <c r="Q600" i="8"/>
  <c r="P600" i="8" s="1"/>
  <c r="Q454" i="8"/>
  <c r="P454" i="8" s="1"/>
  <c r="V654" i="8"/>
  <c r="Q561" i="8"/>
  <c r="P561" i="8" s="1"/>
  <c r="Q699" i="8"/>
  <c r="P699" i="8" s="1"/>
  <c r="Q814" i="8"/>
  <c r="P814" i="8" s="1"/>
  <c r="Q724" i="8"/>
  <c r="P724" i="8" s="1"/>
  <c r="V635" i="8"/>
  <c r="Q1092" i="8"/>
  <c r="P1092" i="8" s="1"/>
  <c r="Q1220" i="8"/>
  <c r="P1220" i="8" s="1"/>
  <c r="V685" i="8"/>
  <c r="V805" i="8"/>
  <c r="Q820" i="8"/>
  <c r="P820" i="8" s="1"/>
  <c r="Q876" i="8"/>
  <c r="P876" i="8" s="1"/>
  <c r="Q953" i="8"/>
  <c r="P953" i="8" s="1"/>
  <c r="Q1110" i="8"/>
  <c r="P1110" i="8" s="1"/>
  <c r="Q821" i="8"/>
  <c r="P821" i="8" s="1"/>
  <c r="V931" i="8"/>
  <c r="V1077" i="8"/>
  <c r="Q2" i="8"/>
  <c r="P2" i="8" s="1"/>
  <c r="Q43" i="8"/>
  <c r="P43" i="8" s="1"/>
  <c r="V111" i="8"/>
  <c r="V92" i="8"/>
  <c r="Q140" i="8"/>
  <c r="P140" i="8" s="1"/>
  <c r="Q205" i="8"/>
  <c r="P205" i="8" s="1"/>
  <c r="V229" i="8"/>
  <c r="Q262" i="8"/>
  <c r="P262" i="8" s="1"/>
  <c r="V362" i="8"/>
  <c r="Q248" i="8"/>
  <c r="P248" i="8" s="1"/>
  <c r="V311" i="8"/>
  <c r="V353" i="8"/>
  <c r="V417" i="8"/>
  <c r="V442" i="8"/>
  <c r="Q505" i="8"/>
  <c r="P505" i="8" s="1"/>
  <c r="Q471" i="8"/>
  <c r="P471" i="8" s="1"/>
  <c r="Q437" i="8"/>
  <c r="P437" i="8" s="1"/>
  <c r="V623" i="8"/>
  <c r="Q578" i="8"/>
  <c r="P578" i="8" s="1"/>
  <c r="Q586" i="8"/>
  <c r="P586" i="8" s="1"/>
  <c r="Q687" i="8"/>
  <c r="P687" i="8" s="1"/>
  <c r="V882" i="8"/>
  <c r="V1010" i="8"/>
  <c r="Q612" i="8"/>
  <c r="P612" i="8" s="1"/>
  <c r="V1032" i="8"/>
  <c r="V1160" i="8"/>
  <c r="V768" i="8"/>
  <c r="Q785" i="8"/>
  <c r="P785" i="8" s="1"/>
  <c r="V840" i="8"/>
  <c r="Q905" i="8"/>
  <c r="P905" i="8" s="1"/>
  <c r="Q875" i="8"/>
  <c r="P875" i="8" s="1"/>
  <c r="V1050" i="8"/>
  <c r="Q893" i="8"/>
  <c r="P893" i="8" s="1"/>
  <c r="Q1017" i="8"/>
  <c r="P1017" i="8" s="1"/>
  <c r="Q1145" i="8"/>
  <c r="P1145" i="8" s="1"/>
  <c r="Q1159" i="8"/>
  <c r="P1159" i="8" s="1"/>
  <c r="Q1111" i="8"/>
  <c r="P1111" i="8" s="1"/>
  <c r="Q959" i="7" a="1"/>
  <c r="Q959" i="7" s="1"/>
  <c r="S981" i="7" a="1"/>
  <c r="S981" i="7" s="1"/>
  <c r="S1179" i="7" a="1"/>
  <c r="S1179" i="7" s="1"/>
  <c r="P1080" i="7"/>
  <c r="O1080" i="7" s="1"/>
  <c r="U1265" i="7"/>
  <c r="P1129" i="7"/>
  <c r="O1129" i="7" s="1"/>
  <c r="U1169" i="7"/>
  <c r="P1194" i="7"/>
  <c r="O1194" i="7" s="1"/>
  <c r="P1162" i="7"/>
  <c r="U1073" i="7"/>
  <c r="S1239" i="7" a="1"/>
  <c r="S1239" i="7" s="1"/>
  <c r="T1239" i="7" s="1"/>
  <c r="U1239" i="7" s="1"/>
  <c r="P1118" i="7"/>
  <c r="O1118" i="7" s="1"/>
  <c r="P1032" i="7"/>
  <c r="O1032" i="7" s="1"/>
  <c r="P990" i="7"/>
  <c r="P1068" i="7"/>
  <c r="Q948" i="7" a="1"/>
  <c r="Q948" i="7" s="1"/>
  <c r="P1049" i="7"/>
  <c r="O1049" i="7" s="1"/>
  <c r="U1098" i="7"/>
  <c r="U1054" i="7"/>
  <c r="P1108" i="7"/>
  <c r="O1108" i="7" s="1"/>
  <c r="P1186" i="7"/>
  <c r="O1186" i="7" s="1"/>
  <c r="U1180" i="7"/>
  <c r="U1234" i="7"/>
  <c r="Q929" i="7" a="1"/>
  <c r="Q929" i="7" s="1"/>
  <c r="U1046" i="7"/>
  <c r="Q1065" i="7" a="1"/>
  <c r="Q1065" i="7" s="1"/>
  <c r="U1192" i="7"/>
  <c r="U1152" i="7"/>
  <c r="U1255" i="7"/>
  <c r="Q1254" i="7" a="1"/>
  <c r="Q1254" i="7" s="1"/>
  <c r="R1254" i="7" s="1"/>
  <c r="Q926" i="7" a="1"/>
  <c r="Q926" i="7" s="1"/>
  <c r="P1119" i="7"/>
  <c r="O1119" i="7" s="1"/>
  <c r="U1126" i="7"/>
  <c r="P1158" i="7"/>
  <c r="O1158" i="7" s="1"/>
  <c r="U1116" i="7"/>
  <c r="P1263" i="7"/>
  <c r="O1263" i="7" s="1"/>
  <c r="S1003" i="7" a="1"/>
  <c r="S1003" i="7" s="1"/>
  <c r="P1023" i="7"/>
  <c r="O1023" i="7" s="1"/>
  <c r="S1213" i="7" a="1"/>
  <c r="S1213" i="7" s="1"/>
  <c r="S896" i="7" a="1"/>
  <c r="S896" i="7" s="1"/>
  <c r="P1146" i="7"/>
  <c r="P1184" i="7"/>
  <c r="O1184" i="7" s="1"/>
  <c r="P1183" i="7"/>
  <c r="O1183" i="7" s="1"/>
  <c r="U1216" i="7"/>
  <c r="P1014" i="7"/>
  <c r="O1014" i="7" s="1"/>
  <c r="U1059" i="7"/>
  <c r="U1121" i="7"/>
  <c r="U1088" i="7"/>
  <c r="U1258" i="7"/>
  <c r="P1137" i="7"/>
  <c r="O1137" i="7" s="1"/>
  <c r="U872" i="7"/>
  <c r="P1199" i="7"/>
  <c r="O1199" i="7" s="1"/>
  <c r="U1099" i="7"/>
  <c r="Q1211" i="7" a="1"/>
  <c r="Q1211" i="7" s="1"/>
  <c r="U1130" i="7"/>
  <c r="U1185" i="7"/>
  <c r="P1202" i="7"/>
  <c r="O1202" i="7" s="1"/>
  <c r="O1102" i="7"/>
  <c r="S1045" i="7" a="1"/>
  <c r="S1045" i="7" s="1"/>
  <c r="U1215" i="7"/>
  <c r="P1100" i="7"/>
  <c r="P1167" i="7"/>
  <c r="O1167" i="7" s="1"/>
  <c r="U1151" i="7"/>
  <c r="U1095" i="7"/>
  <c r="U1134" i="7"/>
  <c r="P1166" i="7"/>
  <c r="O1166" i="7" s="1"/>
  <c r="U1206" i="7"/>
  <c r="U1142" i="7"/>
  <c r="U1063" i="7"/>
  <c r="U992" i="7"/>
  <c r="P1027" i="7"/>
  <c r="O1027" i="7" s="1"/>
  <c r="U1090" i="7"/>
  <c r="P1132" i="7"/>
  <c r="P1135" i="7"/>
  <c r="O1135" i="7" s="1"/>
  <c r="U1222" i="7"/>
  <c r="U1018" i="7"/>
  <c r="U1146" i="7"/>
  <c r="U1014" i="7"/>
  <c r="U1249" i="7"/>
  <c r="U1082" i="7"/>
  <c r="P1083" i="7"/>
  <c r="O1083" i="7" s="1"/>
  <c r="U1240" i="7"/>
  <c r="P872" i="7"/>
  <c r="O872" i="7" s="1"/>
  <c r="P1088" i="7"/>
  <c r="O1088" i="7" s="1"/>
  <c r="U1100" i="7"/>
  <c r="P1114" i="7"/>
  <c r="O1114" i="7" s="1"/>
  <c r="U1154" i="7"/>
  <c r="U1190" i="7"/>
  <c r="P1067" i="7"/>
  <c r="O1067" i="7" s="1"/>
  <c r="U1049" i="7"/>
  <c r="P1087" i="7"/>
  <c r="P1153" i="7"/>
  <c r="O1153" i="7" s="1"/>
  <c r="P998" i="7"/>
  <c r="O998" i="7" s="1"/>
  <c r="P1000" i="7"/>
  <c r="O1000" i="7" s="1"/>
  <c r="U1042" i="7"/>
  <c r="P1127" i="7"/>
  <c r="O1127" i="7" s="1"/>
  <c r="P1161" i="7"/>
  <c r="O1161" i="7" s="1"/>
  <c r="P1075" i="7"/>
  <c r="O1075" i="7" s="1"/>
  <c r="P1159" i="7"/>
  <c r="O1159" i="7" s="1"/>
  <c r="P1050" i="7"/>
  <c r="O1050" i="7" s="1"/>
  <c r="U1166" i="7"/>
  <c r="U1164" i="7"/>
  <c r="R943" i="7"/>
  <c r="T793" i="7"/>
  <c r="P793" i="7" s="1"/>
  <c r="O793" i="7" s="1"/>
  <c r="R793" i="7"/>
  <c r="T824" i="7"/>
  <c r="T865" i="7"/>
  <c r="R883" i="7"/>
  <c r="T841" i="7"/>
  <c r="R841" i="7"/>
  <c r="R860" i="7"/>
  <c r="T860" i="7"/>
  <c r="T785" i="7"/>
  <c r="R785" i="7"/>
  <c r="T779" i="7"/>
  <c r="P779" i="7" s="1"/>
  <c r="O779" i="7" s="1"/>
  <c r="R779" i="7"/>
  <c r="R715" i="7"/>
  <c r="T715" i="7"/>
  <c r="R754" i="7"/>
  <c r="T754" i="7"/>
  <c r="R805" i="7"/>
  <c r="T805" i="7"/>
  <c r="T856" i="7"/>
  <c r="P856" i="7" s="1"/>
  <c r="O856" i="7" s="1"/>
  <c r="R856" i="7"/>
  <c r="T777" i="7"/>
  <c r="R777" i="7"/>
  <c r="R720" i="7"/>
  <c r="T720" i="7"/>
  <c r="T878" i="7"/>
  <c r="R790" i="7"/>
  <c r="T790" i="7"/>
  <c r="T681" i="7"/>
  <c r="R681" i="7"/>
  <c r="T713" i="7"/>
  <c r="P713" i="7" s="1"/>
  <c r="O713" i="7" s="1"/>
  <c r="R713" i="7"/>
  <c r="T705" i="7"/>
  <c r="P705" i="7" s="1"/>
  <c r="O705" i="7" s="1"/>
  <c r="R705" i="7"/>
  <c r="T726" i="7"/>
  <c r="R726" i="7"/>
  <c r="U726" i="7" s="1"/>
  <c r="R973" i="7"/>
  <c r="R840" i="7"/>
  <c r="T840" i="7"/>
  <c r="P840" i="7" s="1"/>
  <c r="O840" i="7" s="1"/>
  <c r="R722" i="7"/>
  <c r="T722" i="7"/>
  <c r="P722" i="7" s="1"/>
  <c r="O722" i="7" s="1"/>
  <c r="R659" i="7"/>
  <c r="T659" i="7"/>
  <c r="T663" i="7"/>
  <c r="P663" i="7" s="1"/>
  <c r="R663" i="7"/>
  <c r="R679" i="7"/>
  <c r="T679" i="7"/>
  <c r="P679" i="7" s="1"/>
  <c r="O679" i="7" s="1"/>
  <c r="R599" i="7"/>
  <c r="T599" i="7"/>
  <c r="P599" i="7" s="1"/>
  <c r="O599" i="7" s="1"/>
  <c r="T579" i="7"/>
  <c r="R579" i="7"/>
  <c r="R680" i="7"/>
  <c r="U680" i="7" s="1"/>
  <c r="T680" i="7"/>
  <c r="T595" i="7"/>
  <c r="R595" i="7"/>
  <c r="U595" i="7" s="1"/>
  <c r="T655" i="7"/>
  <c r="R655" i="7"/>
  <c r="U655" i="7" s="1"/>
  <c r="R736" i="7"/>
  <c r="T736" i="7"/>
  <c r="R610" i="7"/>
  <c r="T610" i="7"/>
  <c r="R535" i="7"/>
  <c r="T535" i="7"/>
  <c r="P535" i="7" s="1"/>
  <c r="O535" i="7" s="1"/>
  <c r="T611" i="7"/>
  <c r="R611" i="7"/>
  <c r="U611" i="7" s="1"/>
  <c r="T515" i="7"/>
  <c r="R515" i="7"/>
  <c r="R552" i="7"/>
  <c r="T552" i="7"/>
  <c r="T541" i="7"/>
  <c r="R541" i="7"/>
  <c r="U541" i="7" s="1"/>
  <c r="T547" i="7"/>
  <c r="R547" i="7"/>
  <c r="U547" i="7" s="1"/>
  <c r="T477" i="7"/>
  <c r="R477" i="7"/>
  <c r="T459" i="7"/>
  <c r="R459" i="7"/>
  <c r="T420" i="7"/>
  <c r="R420" i="7"/>
  <c r="U420" i="7" s="1"/>
  <c r="T563" i="7"/>
  <c r="R563" i="7"/>
  <c r="U563" i="7" s="1"/>
  <c r="R500" i="7"/>
  <c r="T500" i="7"/>
  <c r="R828" i="7"/>
  <c r="R764" i="7"/>
  <c r="T764" i="7"/>
  <c r="P764" i="7" s="1"/>
  <c r="O764" i="7" s="1"/>
  <c r="T700" i="7"/>
  <c r="P700" i="7" s="1"/>
  <c r="R700" i="7"/>
  <c r="T639" i="7"/>
  <c r="P639" i="7" s="1"/>
  <c r="O639" i="7" s="1"/>
  <c r="R639" i="7"/>
  <c r="T513" i="7"/>
  <c r="R513" i="7"/>
  <c r="U513" i="7" s="1"/>
  <c r="R560" i="7"/>
  <c r="T560" i="7"/>
  <c r="P560" i="7" s="1"/>
  <c r="O560" i="7" s="1"/>
  <c r="R493" i="7"/>
  <c r="U493" i="7" s="1"/>
  <c r="T493" i="7"/>
  <c r="R431" i="7"/>
  <c r="U431" i="7" s="1"/>
  <c r="T431" i="7"/>
  <c r="R394" i="7"/>
  <c r="T394" i="7"/>
  <c r="P394" i="7" s="1"/>
  <c r="O394" i="7" s="1"/>
  <c r="R582" i="7"/>
  <c r="T582" i="7"/>
  <c r="P582" i="7" s="1"/>
  <c r="O582" i="7" s="1"/>
  <c r="R506" i="7"/>
  <c r="T506" i="7"/>
  <c r="T481" i="7"/>
  <c r="P481" i="7" s="1"/>
  <c r="O481" i="7" s="1"/>
  <c r="R481" i="7"/>
  <c r="R381" i="7"/>
  <c r="T381" i="7"/>
  <c r="P381" i="7" s="1"/>
  <c r="T348" i="7"/>
  <c r="R348" i="7"/>
  <c r="U348" i="7" s="1"/>
  <c r="R341" i="7"/>
  <c r="T341" i="7"/>
  <c r="R399" i="7"/>
  <c r="U399" i="7" s="1"/>
  <c r="T399" i="7"/>
  <c r="R388" i="7"/>
  <c r="T388" i="7"/>
  <c r="P388" i="7" s="1"/>
  <c r="O388" i="7" s="1"/>
  <c r="R416" i="7"/>
  <c r="T416" i="7"/>
  <c r="P416" i="7" s="1"/>
  <c r="O416" i="7" s="1"/>
  <c r="R349" i="7"/>
  <c r="T349" i="7"/>
  <c r="T343" i="7"/>
  <c r="P343" i="7" s="1"/>
  <c r="O343" i="7" s="1"/>
  <c r="R343" i="7"/>
  <c r="R289" i="7"/>
  <c r="T289" i="7"/>
  <c r="P289" i="7" s="1"/>
  <c r="O289" i="7" s="1"/>
  <c r="T526" i="7"/>
  <c r="R526" i="7"/>
  <c r="U526" i="7" s="1"/>
  <c r="T462" i="7"/>
  <c r="R462" i="7"/>
  <c r="T379" i="7"/>
  <c r="P379" i="7" s="1"/>
  <c r="O379" i="7" s="1"/>
  <c r="R379" i="7"/>
  <c r="R367" i="7"/>
  <c r="T367" i="7"/>
  <c r="P367" i="7" s="1"/>
  <c r="O367" i="7" s="1"/>
  <c r="T328" i="7"/>
  <c r="R328" i="7"/>
  <c r="U328" i="7" s="1"/>
  <c r="T307" i="7"/>
  <c r="R307" i="7"/>
  <c r="R249" i="7"/>
  <c r="U249" i="7" s="1"/>
  <c r="T249" i="7"/>
  <c r="T301" i="7"/>
  <c r="R301" i="7"/>
  <c r="U301" i="7" s="1"/>
  <c r="T422" i="7"/>
  <c r="R422" i="7"/>
  <c r="U422" i="7" s="1"/>
  <c r="T358" i="7"/>
  <c r="R358" i="7"/>
  <c r="T449" i="7"/>
  <c r="P449" i="7" s="1"/>
  <c r="O449" i="7" s="1"/>
  <c r="R449" i="7"/>
  <c r="R385" i="7"/>
  <c r="T385" i="7"/>
  <c r="P385" i="7" s="1"/>
  <c r="O385" i="7" s="1"/>
  <c r="R325" i="7"/>
  <c r="T325" i="7"/>
  <c r="P325" i="7" s="1"/>
  <c r="O325" i="7" s="1"/>
  <c r="R277" i="7"/>
  <c r="T277" i="7"/>
  <c r="R209" i="7"/>
  <c r="U209" i="7" s="1"/>
  <c r="T209" i="7"/>
  <c r="T228" i="7"/>
  <c r="R228" i="7"/>
  <c r="U228" i="7" s="1"/>
  <c r="T195" i="7"/>
  <c r="R195" i="7"/>
  <c r="U195" i="7" s="1"/>
  <c r="R242" i="7"/>
  <c r="T242" i="7"/>
  <c r="T160" i="7"/>
  <c r="P160" i="7" s="1"/>
  <c r="O160" i="7" s="1"/>
  <c r="R160" i="7"/>
  <c r="R194" i="7"/>
  <c r="T194" i="7"/>
  <c r="P194" i="7" s="1"/>
  <c r="O194" i="7" s="1"/>
  <c r="T233" i="7"/>
  <c r="R233" i="7"/>
  <c r="U233" i="7" s="1"/>
  <c r="R255" i="7"/>
  <c r="T255" i="7"/>
  <c r="R252" i="7"/>
  <c r="U252" i="7" s="1"/>
  <c r="T252" i="7"/>
  <c r="R181" i="7"/>
  <c r="T181" i="7"/>
  <c r="P181" i="7" s="1"/>
  <c r="R144" i="7"/>
  <c r="T144" i="7"/>
  <c r="P144" i="7" s="1"/>
  <c r="O144" i="7" s="1"/>
  <c r="R100" i="7"/>
  <c r="T100" i="7"/>
  <c r="T220" i="7"/>
  <c r="P220" i="7" s="1"/>
  <c r="O220" i="7" s="1"/>
  <c r="R220" i="7"/>
  <c r="T171" i="7"/>
  <c r="R171" i="7"/>
  <c r="U171" i="7" s="1"/>
  <c r="T90" i="7"/>
  <c r="R90" i="7"/>
  <c r="U90" i="7" s="1"/>
  <c r="R99" i="7"/>
  <c r="T99" i="7"/>
  <c r="R73" i="7"/>
  <c r="U73" i="7" s="1"/>
  <c r="T73" i="7"/>
  <c r="R286" i="7"/>
  <c r="T286" i="7"/>
  <c r="P286" i="7" s="1"/>
  <c r="O286" i="7" s="1"/>
  <c r="T222" i="7"/>
  <c r="R222" i="7"/>
  <c r="U222" i="7" s="1"/>
  <c r="R147" i="7"/>
  <c r="T147" i="7"/>
  <c r="R77" i="7"/>
  <c r="U77" i="7" s="1"/>
  <c r="T77" i="7"/>
  <c r="R167" i="7"/>
  <c r="T167" i="7"/>
  <c r="P167" i="7" s="1"/>
  <c r="T86" i="7"/>
  <c r="R86" i="7"/>
  <c r="U86" i="7" s="1"/>
  <c r="T93" i="7"/>
  <c r="R93" i="7"/>
  <c r="T57" i="7"/>
  <c r="P57" i="7" s="1"/>
  <c r="O57" i="7" s="1"/>
  <c r="R57" i="7"/>
  <c r="T45" i="7"/>
  <c r="R45" i="7"/>
  <c r="U45" i="7" s="1"/>
  <c r="T42" i="7"/>
  <c r="R42" i="7"/>
  <c r="U42" i="7" s="1"/>
  <c r="T43" i="7"/>
  <c r="R43" i="7"/>
  <c r="R20" i="7"/>
  <c r="U20" i="7" s="1"/>
  <c r="T20" i="7"/>
  <c r="R19" i="7"/>
  <c r="T19" i="7"/>
  <c r="P19" i="7" s="1"/>
  <c r="O19" i="7" s="1"/>
  <c r="T9" i="7"/>
  <c r="R9" i="7"/>
  <c r="U9" i="7" s="1"/>
  <c r="T16" i="7"/>
  <c r="R16" i="7"/>
  <c r="T938" i="7"/>
  <c r="Q988" i="7" a="1"/>
  <c r="Q988" i="7" s="1"/>
  <c r="Q882" i="7" a="1"/>
  <c r="Q882" i="7" s="1"/>
  <c r="T911" i="7"/>
  <c r="Q918" i="7" a="1"/>
  <c r="Q918" i="7" s="1"/>
  <c r="R918" i="7" s="1"/>
  <c r="Q871" i="7" a="1"/>
  <c r="Q871" i="7" s="1"/>
  <c r="T900" i="7"/>
  <c r="T906" i="7"/>
  <c r="T930" i="7"/>
  <c r="R930" i="7"/>
  <c r="S918" i="7" a="1"/>
  <c r="S918" i="7" s="1"/>
  <c r="T918" i="7" s="1"/>
  <c r="P918" i="7" s="1"/>
  <c r="O918" i="7" s="1"/>
  <c r="R952" i="7"/>
  <c r="U952" i="7" s="1"/>
  <c r="T952" i="7"/>
  <c r="S980" i="7" a="1"/>
  <c r="S980" i="7" s="1"/>
  <c r="S1015" i="7" a="1"/>
  <c r="S1015" i="7" s="1"/>
  <c r="U1068" i="7"/>
  <c r="Q1013" i="7" a="1"/>
  <c r="Q1013" i="7" s="1"/>
  <c r="R1013" i="7" s="1"/>
  <c r="O1072" i="7"/>
  <c r="Q1016" i="7" a="1"/>
  <c r="Q1016" i="7" s="1"/>
  <c r="U1184" i="7"/>
  <c r="P1234" i="7"/>
  <c r="S1005" i="7" a="1"/>
  <c r="S1005" i="7" s="1"/>
  <c r="P1103" i="7"/>
  <c r="O1103" i="7" s="1"/>
  <c r="U1156" i="7"/>
  <c r="Q1057" i="7" a="1"/>
  <c r="Q1057" i="7" s="1"/>
  <c r="P1091" i="7"/>
  <c r="O1091" i="7" s="1"/>
  <c r="Q1115" i="7" a="1"/>
  <c r="Q1115" i="7" s="1"/>
  <c r="R1115" i="7" s="1"/>
  <c r="S1178" i="7" a="1"/>
  <c r="S1178" i="7" s="1"/>
  <c r="T1178" i="7" s="1"/>
  <c r="P1178" i="7" s="1"/>
  <c r="O1178" i="7" s="1"/>
  <c r="U1204" i="7"/>
  <c r="O1018" i="7"/>
  <c r="U1070" i="7"/>
  <c r="P1143" i="7"/>
  <c r="O1143" i="7" s="1"/>
  <c r="S1165" i="7" a="1"/>
  <c r="S1165" i="7" s="1"/>
  <c r="T1165" i="7" s="1"/>
  <c r="S1252" i="7" a="1"/>
  <c r="S1252" i="7" s="1"/>
  <c r="T1252" i="7" s="1"/>
  <c r="P1252" i="7" s="1"/>
  <c r="U1220" i="7"/>
  <c r="P1233" i="7"/>
  <c r="O1233" i="7" s="1"/>
  <c r="P1258" i="7"/>
  <c r="O1112" i="7"/>
  <c r="S1155" i="7" a="1"/>
  <c r="S1155" i="7" s="1"/>
  <c r="T1155" i="7" s="1"/>
  <c r="P1201" i="7"/>
  <c r="O1201" i="7" s="1"/>
  <c r="S1189" i="7" a="1"/>
  <c r="S1189" i="7" s="1"/>
  <c r="S1244" i="7" a="1"/>
  <c r="S1244" i="7" s="1"/>
  <c r="T1244" i="7" s="1"/>
  <c r="T874" i="7"/>
  <c r="R1011" i="7"/>
  <c r="T1051" i="7"/>
  <c r="O1100" i="7"/>
  <c r="T1237" i="7"/>
  <c r="R976" i="7"/>
  <c r="R894" i="7"/>
  <c r="T801" i="7"/>
  <c r="R801" i="7"/>
  <c r="T864" i="7"/>
  <c r="T879" i="7"/>
  <c r="T940" i="7"/>
  <c r="T823" i="7"/>
  <c r="P823" i="7" s="1"/>
  <c r="R823" i="7"/>
  <c r="R994" i="7"/>
  <c r="T908" i="7"/>
  <c r="R908" i="7"/>
  <c r="T858" i="7"/>
  <c r="R858" i="7"/>
  <c r="R766" i="7"/>
  <c r="T766" i="7"/>
  <c r="R775" i="7"/>
  <c r="T775" i="7"/>
  <c r="R751" i="7"/>
  <c r="T751" i="7"/>
  <c r="T753" i="7"/>
  <c r="R753" i="7"/>
  <c r="R800" i="7"/>
  <c r="T800" i="7"/>
  <c r="T849" i="7"/>
  <c r="R849" i="7"/>
  <c r="R773" i="7"/>
  <c r="T773" i="7"/>
  <c r="R873" i="7"/>
  <c r="T873" i="7"/>
  <c r="R771" i="7"/>
  <c r="T771" i="7"/>
  <c r="R669" i="7"/>
  <c r="T669" i="7"/>
  <c r="T693" i="7"/>
  <c r="R693" i="7"/>
  <c r="R698" i="7"/>
  <c r="T698" i="7"/>
  <c r="R725" i="7"/>
  <c r="T725" i="7"/>
  <c r="T1029" i="7"/>
  <c r="T965" i="7"/>
  <c r="R901" i="7"/>
  <c r="R813" i="7"/>
  <c r="T813" i="7"/>
  <c r="R686" i="7"/>
  <c r="T686" i="7"/>
  <c r="T658" i="7"/>
  <c r="P658" i="7" s="1"/>
  <c r="O658" i="7" s="1"/>
  <c r="R658" i="7"/>
  <c r="T661" i="7"/>
  <c r="R661" i="7"/>
  <c r="T678" i="7"/>
  <c r="R678" i="7"/>
  <c r="T591" i="7"/>
  <c r="R591" i="7"/>
  <c r="R562" i="7"/>
  <c r="U562" i="7" s="1"/>
  <c r="T562" i="7"/>
  <c r="R653" i="7"/>
  <c r="T653" i="7"/>
  <c r="R594" i="7"/>
  <c r="T594" i="7"/>
  <c r="R648" i="7"/>
  <c r="T648" i="7"/>
  <c r="R709" i="7"/>
  <c r="U709" i="7" s="1"/>
  <c r="T709" i="7"/>
  <c r="R609" i="7"/>
  <c r="T609" i="7"/>
  <c r="R514" i="7"/>
  <c r="T514" i="7"/>
  <c r="R576" i="7"/>
  <c r="T576" i="7"/>
  <c r="T573" i="7"/>
  <c r="P573" i="7" s="1"/>
  <c r="O573" i="7" s="1"/>
  <c r="R573" i="7"/>
  <c r="T539" i="7"/>
  <c r="R539" i="7"/>
  <c r="R524" i="7"/>
  <c r="T524" i="7"/>
  <c r="R529" i="7"/>
  <c r="T529" i="7"/>
  <c r="R466" i="7"/>
  <c r="U466" i="7" s="1"/>
  <c r="T466" i="7"/>
  <c r="T519" i="7"/>
  <c r="R519" i="7"/>
  <c r="R455" i="7"/>
  <c r="T455" i="7"/>
  <c r="T553" i="7"/>
  <c r="R553" i="7"/>
  <c r="R469" i="7"/>
  <c r="U469" i="7" s="1"/>
  <c r="T469" i="7"/>
  <c r="T820" i="7"/>
  <c r="R820" i="7"/>
  <c r="R756" i="7"/>
  <c r="T756" i="7"/>
  <c r="T692" i="7"/>
  <c r="R692" i="7"/>
  <c r="R634" i="7"/>
  <c r="U634" i="7" s="1"/>
  <c r="T634" i="7"/>
  <c r="T508" i="7"/>
  <c r="R508" i="7"/>
  <c r="R557" i="7"/>
  <c r="T557" i="7"/>
  <c r="R492" i="7"/>
  <c r="T492" i="7"/>
  <c r="R429" i="7"/>
  <c r="U429" i="7" s="1"/>
  <c r="T429" i="7"/>
  <c r="R638" i="7"/>
  <c r="T638" i="7"/>
  <c r="R574" i="7"/>
  <c r="T574" i="7"/>
  <c r="R479" i="7"/>
  <c r="T479" i="7"/>
  <c r="T476" i="7"/>
  <c r="P476" i="7" s="1"/>
  <c r="O476" i="7" s="1"/>
  <c r="R476" i="7"/>
  <c r="T380" i="7"/>
  <c r="R380" i="7"/>
  <c r="R402" i="7"/>
  <c r="T402" i="7"/>
  <c r="R317" i="7"/>
  <c r="T317" i="7"/>
  <c r="R389" i="7"/>
  <c r="U389" i="7" s="1"/>
  <c r="T389" i="7"/>
  <c r="R372" i="7"/>
  <c r="T372" i="7"/>
  <c r="R410" i="7"/>
  <c r="T410" i="7"/>
  <c r="R344" i="7"/>
  <c r="T344" i="7"/>
  <c r="R338" i="7"/>
  <c r="U338" i="7" s="1"/>
  <c r="T338" i="7"/>
  <c r="R285" i="7"/>
  <c r="T285" i="7"/>
  <c r="R518" i="7"/>
  <c r="T518" i="7"/>
  <c r="R454" i="7"/>
  <c r="T454" i="7"/>
  <c r="T363" i="7"/>
  <c r="P363" i="7" s="1"/>
  <c r="O363" i="7" s="1"/>
  <c r="R363" i="7"/>
  <c r="R362" i="7"/>
  <c r="T362" i="7"/>
  <c r="R326" i="7"/>
  <c r="T326" i="7"/>
  <c r="T253" i="7"/>
  <c r="R253" i="7"/>
  <c r="R232" i="7"/>
  <c r="U232" i="7" s="1"/>
  <c r="T232" i="7"/>
  <c r="T296" i="7"/>
  <c r="R296" i="7"/>
  <c r="T414" i="7"/>
  <c r="R414" i="7"/>
  <c r="T350" i="7"/>
  <c r="R350" i="7"/>
  <c r="R441" i="7"/>
  <c r="U441" i="7" s="1"/>
  <c r="T441" i="7"/>
  <c r="R377" i="7"/>
  <c r="T377" i="7"/>
  <c r="R320" i="7"/>
  <c r="T320" i="7"/>
  <c r="R269" i="7"/>
  <c r="T269" i="7"/>
  <c r="T175" i="7"/>
  <c r="P175" i="7" s="1"/>
  <c r="O175" i="7" s="1"/>
  <c r="R175" i="7"/>
  <c r="R224" i="7"/>
  <c r="T224" i="7"/>
  <c r="T189" i="7"/>
  <c r="R189" i="7"/>
  <c r="R217" i="7"/>
  <c r="T217" i="7"/>
  <c r="R162" i="7"/>
  <c r="U162" i="7" s="1"/>
  <c r="T162" i="7"/>
  <c r="R146" i="7"/>
  <c r="T146" i="7"/>
  <c r="R229" i="7"/>
  <c r="T229" i="7"/>
  <c r="R250" i="7"/>
  <c r="T250" i="7"/>
  <c r="R240" i="7"/>
  <c r="U240" i="7" s="1"/>
  <c r="T240" i="7"/>
  <c r="R178" i="7"/>
  <c r="T178" i="7"/>
  <c r="R139" i="7"/>
  <c r="T139" i="7"/>
  <c r="T168" i="7"/>
  <c r="R168" i="7"/>
  <c r="T208" i="7"/>
  <c r="P208" i="7" s="1"/>
  <c r="O208" i="7" s="1"/>
  <c r="R208" i="7"/>
  <c r="R163" i="7"/>
  <c r="T163" i="7"/>
  <c r="R129" i="7"/>
  <c r="T129" i="7"/>
  <c r="R94" i="7"/>
  <c r="T94" i="7"/>
  <c r="R52" i="7"/>
  <c r="U52" i="7" s="1"/>
  <c r="T52" i="7"/>
  <c r="R278" i="7"/>
  <c r="T278" i="7"/>
  <c r="R214" i="7"/>
  <c r="T214" i="7"/>
  <c r="T103" i="7"/>
  <c r="R103" i="7"/>
  <c r="R97" i="7"/>
  <c r="U97" i="7" s="1"/>
  <c r="T97" i="7"/>
  <c r="T159" i="7"/>
  <c r="R159" i="7"/>
  <c r="T79" i="7"/>
  <c r="R79" i="7"/>
  <c r="R76" i="7"/>
  <c r="T76" i="7"/>
  <c r="T87" i="7"/>
  <c r="P87" i="7" s="1"/>
  <c r="O87" i="7" s="1"/>
  <c r="R87" i="7"/>
  <c r="R36" i="7"/>
  <c r="T36" i="7"/>
  <c r="R12" i="7"/>
  <c r="T12" i="7"/>
  <c r="R31" i="7"/>
  <c r="T31" i="7"/>
  <c r="R15" i="7"/>
  <c r="U15" i="7" s="1"/>
  <c r="T15" i="7"/>
  <c r="T59" i="7"/>
  <c r="R59" i="7"/>
  <c r="R18" i="7"/>
  <c r="T18" i="7"/>
  <c r="T8" i="7"/>
  <c r="R8" i="7"/>
  <c r="R960" i="7"/>
  <c r="T1026" i="7"/>
  <c r="Q911" i="7" a="1"/>
  <c r="Q911" i="7" s="1"/>
  <c r="R911" i="7" s="1"/>
  <c r="U911" i="7" s="1"/>
  <c r="T978" i="7"/>
  <c r="R903" i="7"/>
  <c r="T935" i="7"/>
  <c r="R935" i="7"/>
  <c r="S909" i="7" a="1"/>
  <c r="S909" i="7" s="1"/>
  <c r="T909" i="7" s="1"/>
  <c r="S996" i="7" a="1"/>
  <c r="S996" i="7" s="1"/>
  <c r="T996" i="7" s="1"/>
  <c r="R902" i="7"/>
  <c r="T902" i="7"/>
  <c r="P902" i="7" s="1"/>
  <c r="O902" i="7" s="1"/>
  <c r="S922" i="7" a="1"/>
  <c r="S922" i="7" s="1"/>
  <c r="T922" i="7" s="1"/>
  <c r="S956" i="7" a="1"/>
  <c r="S956" i="7" s="1"/>
  <c r="T956" i="7" s="1"/>
  <c r="R984" i="7"/>
  <c r="T984" i="7"/>
  <c r="R1163" i="7"/>
  <c r="P1060" i="7"/>
  <c r="Q950" i="7" a="1"/>
  <c r="Q950" i="7" s="1"/>
  <c r="R950" i="7" s="1"/>
  <c r="O1070" i="7"/>
  <c r="O1084" i="7"/>
  <c r="P1151" i="7"/>
  <c r="O1151" i="7" s="1"/>
  <c r="U1036" i="7"/>
  <c r="Q997" i="7" a="1"/>
  <c r="Q997" i="7" s="1"/>
  <c r="P1041" i="7"/>
  <c r="O1041" i="7" s="1"/>
  <c r="P1095" i="7"/>
  <c r="O1095" i="7" s="1"/>
  <c r="S1264" i="7" a="1"/>
  <c r="S1264" i="7" s="1"/>
  <c r="T1264" i="7" s="1"/>
  <c r="P1264" i="7" s="1"/>
  <c r="O1264" i="7" s="1"/>
  <c r="S1226" i="7" a="1"/>
  <c r="S1226" i="7" s="1"/>
  <c r="T1226" i="7" s="1"/>
  <c r="P1226" i="7" s="1"/>
  <c r="O1226" i="7" s="1"/>
  <c r="S1001" i="7" a="1"/>
  <c r="S1001" i="7" s="1"/>
  <c r="T1001" i="7" s="1"/>
  <c r="Q1037" i="7" a="1"/>
  <c r="Q1037" i="7" s="1"/>
  <c r="R1037" i="7" s="1"/>
  <c r="Q1157" i="7" a="1"/>
  <c r="Q1157" i="7" s="1"/>
  <c r="S1236" i="7" a="1"/>
  <c r="S1236" i="7" s="1"/>
  <c r="T1236" i="7" s="1"/>
  <c r="P1236" i="7" s="1"/>
  <c r="S1037" i="7" a="1"/>
  <c r="S1037" i="7" s="1"/>
  <c r="T1037" i="7" s="1"/>
  <c r="P1059" i="7"/>
  <c r="O1059" i="7" s="1"/>
  <c r="P1124" i="7"/>
  <c r="O1124" i="7" s="1"/>
  <c r="S1147" i="7" a="1"/>
  <c r="S1147" i="7" s="1"/>
  <c r="U1167" i="7"/>
  <c r="Q1179" i="7" a="1"/>
  <c r="Q1179" i="7" s="1"/>
  <c r="R1179" i="7" s="1"/>
  <c r="Q1025" i="7" a="1"/>
  <c r="Q1025" i="7" s="1"/>
  <c r="R1025" i="7" s="1"/>
  <c r="P1140" i="7"/>
  <c r="O1140" i="7" s="1"/>
  <c r="U1119" i="7"/>
  <c r="P1113" i="7"/>
  <c r="O1113" i="7" s="1"/>
  <c r="S1229" i="7" a="1"/>
  <c r="S1229" i="7" s="1"/>
  <c r="T1229" i="7" s="1"/>
  <c r="P1209" i="7"/>
  <c r="O1209" i="7" s="1"/>
  <c r="U1264" i="7"/>
  <c r="O1234" i="7"/>
  <c r="Q1141" i="7" a="1"/>
  <c r="Q1141" i="7" s="1"/>
  <c r="T982" i="7"/>
  <c r="R1117" i="7"/>
  <c r="R895" i="7"/>
  <c r="T890" i="7"/>
  <c r="R890" i="7"/>
  <c r="R838" i="7"/>
  <c r="T838" i="7"/>
  <c r="T862" i="7"/>
  <c r="R862" i="7"/>
  <c r="R863" i="7"/>
  <c r="T863" i="7"/>
  <c r="T936" i="7"/>
  <c r="R816" i="7"/>
  <c r="T816" i="7"/>
  <c r="R985" i="7"/>
  <c r="T904" i="7"/>
  <c r="R848" i="7"/>
  <c r="T848" i="7"/>
  <c r="P848" i="7" s="1"/>
  <c r="O848" i="7" s="1"/>
  <c r="T765" i="7"/>
  <c r="R765" i="7"/>
  <c r="R770" i="7"/>
  <c r="U770" i="7" s="1"/>
  <c r="T770" i="7"/>
  <c r="R719" i="7"/>
  <c r="U719" i="7" s="1"/>
  <c r="T719" i="7"/>
  <c r="T717" i="7"/>
  <c r="R717" i="7"/>
  <c r="U717" i="7" s="1"/>
  <c r="R795" i="7"/>
  <c r="T795" i="7"/>
  <c r="T826" i="7"/>
  <c r="P826" i="7" s="1"/>
  <c r="O826" i="7" s="1"/>
  <c r="R826" i="7"/>
  <c r="R768" i="7"/>
  <c r="U768" i="7" s="1"/>
  <c r="T768" i="7"/>
  <c r="R853" i="7"/>
  <c r="T853" i="7"/>
  <c r="P853" i="7" s="1"/>
  <c r="O853" i="7" s="1"/>
  <c r="T758" i="7"/>
  <c r="R758" i="7"/>
  <c r="R664" i="7"/>
  <c r="U664" i="7" s="1"/>
  <c r="T664" i="7"/>
  <c r="R666" i="7"/>
  <c r="T666" i="7"/>
  <c r="T697" i="7"/>
  <c r="R697" i="7"/>
  <c r="U697" i="7" s="1"/>
  <c r="R723" i="7"/>
  <c r="T723" i="7"/>
  <c r="R1085" i="7"/>
  <c r="R1021" i="7"/>
  <c r="R957" i="7"/>
  <c r="R893" i="7"/>
  <c r="T893" i="7"/>
  <c r="T808" i="7"/>
  <c r="T749" i="7"/>
  <c r="R749" i="7"/>
  <c r="R656" i="7"/>
  <c r="T656" i="7"/>
  <c r="T657" i="7"/>
  <c r="P657" i="7" s="1"/>
  <c r="O657" i="7" s="1"/>
  <c r="R657" i="7"/>
  <c r="R671" i="7"/>
  <c r="T671" i="7"/>
  <c r="T646" i="7"/>
  <c r="R646" i="7"/>
  <c r="R593" i="7"/>
  <c r="T593" i="7"/>
  <c r="T645" i="7"/>
  <c r="P645" i="7" s="1"/>
  <c r="O645" i="7" s="1"/>
  <c r="R645" i="7"/>
  <c r="R549" i="7"/>
  <c r="T549" i="7"/>
  <c r="T641" i="7"/>
  <c r="R641" i="7"/>
  <c r="R704" i="7"/>
  <c r="T704" i="7"/>
  <c r="R608" i="7"/>
  <c r="U608" i="7" s="1"/>
  <c r="T608" i="7"/>
  <c r="R512" i="7"/>
  <c r="T512" i="7"/>
  <c r="T556" i="7"/>
  <c r="R556" i="7"/>
  <c r="T559" i="7"/>
  <c r="R559" i="7"/>
  <c r="T528" i="7"/>
  <c r="P528" i="7" s="1"/>
  <c r="O528" i="7" s="1"/>
  <c r="R528" i="7"/>
  <c r="T587" i="7"/>
  <c r="R587" i="7"/>
  <c r="R516" i="7"/>
  <c r="T516" i="7"/>
  <c r="R464" i="7"/>
  <c r="T464" i="7"/>
  <c r="T509" i="7"/>
  <c r="P509" i="7" s="1"/>
  <c r="O509" i="7" s="1"/>
  <c r="R509" i="7"/>
  <c r="T404" i="7"/>
  <c r="R404" i="7"/>
  <c r="T548" i="7"/>
  <c r="R548" i="7"/>
  <c r="T463" i="7"/>
  <c r="R463" i="7"/>
  <c r="T812" i="7"/>
  <c r="R748" i="7"/>
  <c r="T748" i="7"/>
  <c r="R684" i="7"/>
  <c r="T684" i="7"/>
  <c r="R607" i="7"/>
  <c r="T607" i="7"/>
  <c r="P607" i="7" s="1"/>
  <c r="O607" i="7" s="1"/>
  <c r="R504" i="7"/>
  <c r="T504" i="7"/>
  <c r="T555" i="7"/>
  <c r="R555" i="7"/>
  <c r="R480" i="7"/>
  <c r="T480" i="7"/>
  <c r="R384" i="7"/>
  <c r="T384" i="7"/>
  <c r="P384" i="7" s="1"/>
  <c r="O384" i="7" s="1"/>
  <c r="R630" i="7"/>
  <c r="T630" i="7"/>
  <c r="T566" i="7"/>
  <c r="R566" i="7"/>
  <c r="R474" i="7"/>
  <c r="T474" i="7"/>
  <c r="T467" i="7"/>
  <c r="R467" i="7"/>
  <c r="U467" i="7" s="1"/>
  <c r="R360" i="7"/>
  <c r="T360" i="7"/>
  <c r="R397" i="7"/>
  <c r="T397" i="7"/>
  <c r="T465" i="7"/>
  <c r="R465" i="7"/>
  <c r="R373" i="7"/>
  <c r="T373" i="7"/>
  <c r="P373" i="7" s="1"/>
  <c r="O373" i="7" s="1"/>
  <c r="T371" i="7"/>
  <c r="R371" i="7"/>
  <c r="R407" i="7"/>
  <c r="T407" i="7"/>
  <c r="R333" i="7"/>
  <c r="T333" i="7"/>
  <c r="T332" i="7"/>
  <c r="R332" i="7"/>
  <c r="U332" i="7" s="1"/>
  <c r="R276" i="7"/>
  <c r="T276" i="7"/>
  <c r="R510" i="7"/>
  <c r="T510" i="7"/>
  <c r="R448" i="7"/>
  <c r="T448" i="7"/>
  <c r="T347" i="7"/>
  <c r="R347" i="7"/>
  <c r="U347" i="7" s="1"/>
  <c r="R356" i="7"/>
  <c r="T356" i="7"/>
  <c r="R297" i="7"/>
  <c r="T297" i="7"/>
  <c r="R266" i="7"/>
  <c r="T266" i="7"/>
  <c r="T227" i="7"/>
  <c r="R227" i="7"/>
  <c r="U227" i="7" s="1"/>
  <c r="T288" i="7"/>
  <c r="R288" i="7"/>
  <c r="T406" i="7"/>
  <c r="R406" i="7"/>
  <c r="T342" i="7"/>
  <c r="R342" i="7"/>
  <c r="T433" i="7"/>
  <c r="R433" i="7"/>
  <c r="U433" i="7" s="1"/>
  <c r="R369" i="7"/>
  <c r="T369" i="7"/>
  <c r="T308" i="7"/>
  <c r="R308" i="7"/>
  <c r="T268" i="7"/>
  <c r="R268" i="7"/>
  <c r="T199" i="7"/>
  <c r="R199" i="7"/>
  <c r="U199" i="7" s="1"/>
  <c r="R210" i="7"/>
  <c r="T210" i="7"/>
  <c r="R322" i="7"/>
  <c r="T322" i="7"/>
  <c r="T180" i="7"/>
  <c r="R180" i="7"/>
  <c r="R153" i="7"/>
  <c r="T153" i="7"/>
  <c r="P153" i="7" s="1"/>
  <c r="O153" i="7" s="1"/>
  <c r="R142" i="7"/>
  <c r="T142" i="7"/>
  <c r="R226" i="7"/>
  <c r="T226" i="7"/>
  <c r="T219" i="7"/>
  <c r="R219" i="7"/>
  <c r="T237" i="7"/>
  <c r="R237" i="7"/>
  <c r="U237" i="7" s="1"/>
  <c r="R172" i="7"/>
  <c r="T172" i="7"/>
  <c r="R134" i="7"/>
  <c r="T134" i="7"/>
  <c r="T164" i="7"/>
  <c r="R164" i="7"/>
  <c r="R205" i="7"/>
  <c r="T205" i="7"/>
  <c r="P205" i="7" s="1"/>
  <c r="O205" i="7" s="1"/>
  <c r="R158" i="7"/>
  <c r="T158" i="7"/>
  <c r="R126" i="7"/>
  <c r="T126" i="7"/>
  <c r="T91" i="7"/>
  <c r="R91" i="7"/>
  <c r="R130" i="7"/>
  <c r="T130" i="7"/>
  <c r="P130" i="7" s="1"/>
  <c r="O130" i="7" s="1"/>
  <c r="R270" i="7"/>
  <c r="T270" i="7"/>
  <c r="T206" i="7"/>
  <c r="R206" i="7"/>
  <c r="T122" i="7"/>
  <c r="R122" i="7"/>
  <c r="R92" i="7"/>
  <c r="T92" i="7"/>
  <c r="P92" i="7" s="1"/>
  <c r="O92" i="7" s="1"/>
  <c r="R151" i="7"/>
  <c r="T151" i="7"/>
  <c r="T75" i="7"/>
  <c r="R75" i="7"/>
  <c r="R63" i="7"/>
  <c r="T63" i="7"/>
  <c r="T72" i="7"/>
  <c r="R72" i="7"/>
  <c r="U72" i="7" s="1"/>
  <c r="R47" i="7"/>
  <c r="T47" i="7"/>
  <c r="R78" i="7"/>
  <c r="T78" i="7"/>
  <c r="R27" i="7"/>
  <c r="T27" i="7"/>
  <c r="T64" i="7"/>
  <c r="R64" i="7"/>
  <c r="U64" i="7" s="1"/>
  <c r="T38" i="7"/>
  <c r="R38" i="7"/>
  <c r="R10" i="7"/>
  <c r="T10" i="7"/>
  <c r="T11" i="7"/>
  <c r="R11" i="7"/>
  <c r="R964" i="7"/>
  <c r="Q982" i="7" a="1"/>
  <c r="Q982" i="7" s="1"/>
  <c r="R982" i="7" s="1"/>
  <c r="U990" i="7"/>
  <c r="Q909" i="7" a="1"/>
  <c r="Q909" i="7" s="1"/>
  <c r="R909" i="7" s="1"/>
  <c r="U909" i="7" s="1"/>
  <c r="S950" i="7" a="1"/>
  <c r="S950" i="7" s="1"/>
  <c r="T950" i="7" s="1"/>
  <c r="P950" i="7" s="1"/>
  <c r="O950" i="7" s="1"/>
  <c r="T970" i="7"/>
  <c r="R970" i="7"/>
  <c r="Q913" i="7" a="1"/>
  <c r="Q913" i="7" s="1"/>
  <c r="R913" i="7" s="1"/>
  <c r="Q922" i="7" a="1"/>
  <c r="Q922" i="7" s="1"/>
  <c r="R922" i="7" s="1"/>
  <c r="U922" i="7" s="1"/>
  <c r="Q824" i="7" a="1"/>
  <c r="Q824" i="7" s="1"/>
  <c r="R824" i="7" s="1"/>
  <c r="U824" i="7" s="1"/>
  <c r="T915" i="7"/>
  <c r="R915" i="7"/>
  <c r="S964" i="7" a="1"/>
  <c r="S964" i="7" s="1"/>
  <c r="T964" i="7" s="1"/>
  <c r="T1006" i="7"/>
  <c r="S960" i="7" a="1"/>
  <c r="S960" i="7" s="1"/>
  <c r="T960" i="7" s="1"/>
  <c r="R1171" i="7"/>
  <c r="T1235" i="7"/>
  <c r="Q1017" i="7" a="1"/>
  <c r="Q1017" i="7" s="1"/>
  <c r="S1109" i="7" a="1"/>
  <c r="S1109" i="7" s="1"/>
  <c r="U1129" i="7"/>
  <c r="P1169" i="7"/>
  <c r="O1169" i="7" s="1"/>
  <c r="U1194" i="7"/>
  <c r="U1136" i="7"/>
  <c r="S1117" i="7" a="1"/>
  <c r="S1117" i="7" s="1"/>
  <c r="T1117" i="7" s="1"/>
  <c r="P1117" i="7" s="1"/>
  <c r="O1117" i="7" s="1"/>
  <c r="U1137" i="7"/>
  <c r="S1181" i="7" a="1"/>
  <c r="S1181" i="7" s="1"/>
  <c r="T1181" i="7" s="1"/>
  <c r="S1008" i="7" a="1"/>
  <c r="S1008" i="7" s="1"/>
  <c r="Q978" i="7" a="1"/>
  <c r="Q978" i="7" s="1"/>
  <c r="R978" i="7" s="1"/>
  <c r="P1073" i="7"/>
  <c r="O1073" i="7" s="1"/>
  <c r="P1121" i="7"/>
  <c r="O1121" i="7" s="1"/>
  <c r="Q1235" i="7" a="1"/>
  <c r="Q1235" i="7" s="1"/>
  <c r="R1235" i="7" s="1"/>
  <c r="Q1022" i="7" a="1"/>
  <c r="Q1022" i="7" s="1"/>
  <c r="R1022" i="7" s="1"/>
  <c r="U1022" i="7" s="1"/>
  <c r="P1054" i="7"/>
  <c r="O1054" i="7" s="1"/>
  <c r="S957" i="7" a="1"/>
  <c r="S957" i="7" s="1"/>
  <c r="T957" i="7" s="1"/>
  <c r="P957" i="7" s="1"/>
  <c r="O957" i="7" s="1"/>
  <c r="S1081" i="7" a="1"/>
  <c r="S1081" i="7" s="1"/>
  <c r="T1081" i="7" s="1"/>
  <c r="P1097" i="7"/>
  <c r="O1097" i="7" s="1"/>
  <c r="U1084" i="7"/>
  <c r="S1149" i="7" a="1"/>
  <c r="S1149" i="7" s="1"/>
  <c r="U991" i="7"/>
  <c r="S1025" i="7" a="1"/>
  <c r="S1025" i="7" s="1"/>
  <c r="T1025" i="7" s="1"/>
  <c r="P1025" i="7" s="1"/>
  <c r="O1025" i="7" s="1"/>
  <c r="U1072" i="7"/>
  <c r="S1089" i="7" a="1"/>
  <c r="S1089" i="7" s="1"/>
  <c r="P1174" i="7"/>
  <c r="O1174" i="7" s="1"/>
  <c r="S1123" i="7" a="1"/>
  <c r="S1123" i="7" s="1"/>
  <c r="T1123" i="7" s="1"/>
  <c r="S1022" i="7" a="1"/>
  <c r="S1022" i="7" s="1"/>
  <c r="T1022" i="7" s="1"/>
  <c r="S1205" i="7" a="1"/>
  <c r="S1205" i="7" s="1"/>
  <c r="T1205" i="7" s="1"/>
  <c r="P1228" i="7"/>
  <c r="O1228" i="7" s="1"/>
  <c r="U1200" i="7"/>
  <c r="P1255" i="7"/>
  <c r="O1255" i="7" s="1"/>
  <c r="Q1165" i="7" a="1"/>
  <c r="Q1165" i="7" s="1"/>
  <c r="R1165" i="7" s="1"/>
  <c r="U1165" i="7" s="1"/>
  <c r="S1217" i="7" a="1"/>
  <c r="S1217" i="7" s="1"/>
  <c r="T1217" i="7" s="1"/>
  <c r="P1217" i="7" s="1"/>
  <c r="O1217" i="7" s="1"/>
  <c r="Q1229" i="7" a="1"/>
  <c r="Q1229" i="7" s="1"/>
  <c r="R1229" i="7" s="1"/>
  <c r="U1229" i="7" s="1"/>
  <c r="P1241" i="7"/>
  <c r="O1241" i="7" s="1"/>
  <c r="T983" i="7"/>
  <c r="R983" i="7"/>
  <c r="R1189" i="7"/>
  <c r="T1189" i="7"/>
  <c r="T1253" i="7"/>
  <c r="T967" i="7"/>
  <c r="R886" i="7"/>
  <c r="T886" i="7"/>
  <c r="R881" i="7"/>
  <c r="T881" i="7"/>
  <c r="T815" i="7"/>
  <c r="R815" i="7"/>
  <c r="T854" i="7"/>
  <c r="R854" i="7"/>
  <c r="R851" i="7"/>
  <c r="T851" i="7"/>
  <c r="T931" i="7"/>
  <c r="T810" i="7"/>
  <c r="R810" i="7"/>
  <c r="R980" i="7"/>
  <c r="T980" i="7"/>
  <c r="P980" i="7" s="1"/>
  <c r="R899" i="7"/>
  <c r="R830" i="7"/>
  <c r="T830" i="7"/>
  <c r="R759" i="7"/>
  <c r="T759" i="7"/>
  <c r="R763" i="7"/>
  <c r="T763" i="7"/>
  <c r="P763" i="7" s="1"/>
  <c r="O763" i="7" s="1"/>
  <c r="R703" i="7"/>
  <c r="U703" i="7" s="1"/>
  <c r="T703" i="7"/>
  <c r="R701" i="7"/>
  <c r="T701" i="7"/>
  <c r="T791" i="7"/>
  <c r="R791" i="7"/>
  <c r="R822" i="7"/>
  <c r="T822" i="7"/>
  <c r="P822" i="7" s="1"/>
  <c r="O822" i="7" s="1"/>
  <c r="R767" i="7"/>
  <c r="U767" i="7" s="1"/>
  <c r="T767" i="7"/>
  <c r="R969" i="7"/>
  <c r="T843" i="7"/>
  <c r="R843" i="7"/>
  <c r="R757" i="7"/>
  <c r="T757" i="7"/>
  <c r="T673" i="7"/>
  <c r="R673" i="7"/>
  <c r="R654" i="7"/>
  <c r="T654" i="7"/>
  <c r="R696" i="7"/>
  <c r="T696" i="7"/>
  <c r="T699" i="7"/>
  <c r="R699" i="7"/>
  <c r="T1077" i="7"/>
  <c r="T1013" i="7"/>
  <c r="R949" i="7"/>
  <c r="T949" i="7"/>
  <c r="T885" i="7"/>
  <c r="R781" i="7"/>
  <c r="T781" i="7"/>
  <c r="R744" i="7"/>
  <c r="T744" i="7"/>
  <c r="R643" i="7"/>
  <c r="T643" i="7"/>
  <c r="R640" i="7"/>
  <c r="T640" i="7"/>
  <c r="P640" i="7" s="1"/>
  <c r="O640" i="7" s="1"/>
  <c r="R631" i="7"/>
  <c r="T631" i="7"/>
  <c r="T642" i="7"/>
  <c r="R642" i="7"/>
  <c r="T592" i="7"/>
  <c r="R592" i="7"/>
  <c r="R629" i="7"/>
  <c r="T629" i="7"/>
  <c r="P629" i="7" s="1"/>
  <c r="O629" i="7" s="1"/>
  <c r="R687" i="7"/>
  <c r="T687" i="7"/>
  <c r="T627" i="7"/>
  <c r="R627" i="7"/>
  <c r="R677" i="7"/>
  <c r="T677" i="7"/>
  <c r="R601" i="7"/>
  <c r="T601" i="7"/>
  <c r="P601" i="7" s="1"/>
  <c r="O601" i="7" s="1"/>
  <c r="R651" i="7"/>
  <c r="T651" i="7"/>
  <c r="R496" i="7"/>
  <c r="T496" i="7"/>
  <c r="T551" i="7"/>
  <c r="R551" i="7"/>
  <c r="T523" i="7"/>
  <c r="R523" i="7"/>
  <c r="U523" i="7" s="1"/>
  <c r="R586" i="7"/>
  <c r="U586" i="7" s="1"/>
  <c r="T586" i="7"/>
  <c r="R458" i="7"/>
  <c r="T458" i="7"/>
  <c r="T432" i="7"/>
  <c r="R432" i="7"/>
  <c r="R505" i="7"/>
  <c r="T505" i="7"/>
  <c r="P505" i="7" s="1"/>
  <c r="O505" i="7" s="1"/>
  <c r="T403" i="7"/>
  <c r="P403" i="7" s="1"/>
  <c r="O403" i="7" s="1"/>
  <c r="R403" i="7"/>
  <c r="T536" i="7"/>
  <c r="R536" i="7"/>
  <c r="R456" i="7"/>
  <c r="T456" i="7"/>
  <c r="R804" i="7"/>
  <c r="T740" i="7"/>
  <c r="R740" i="7"/>
  <c r="R676" i="7"/>
  <c r="T676" i="7"/>
  <c r="R602" i="7"/>
  <c r="U602" i="7" s="1"/>
  <c r="T602" i="7"/>
  <c r="T499" i="7"/>
  <c r="R499" i="7"/>
  <c r="R545" i="7"/>
  <c r="T545" i="7"/>
  <c r="R461" i="7"/>
  <c r="T461" i="7"/>
  <c r="T444" i="7"/>
  <c r="P444" i="7" s="1"/>
  <c r="O444" i="7" s="1"/>
  <c r="R444" i="7"/>
  <c r="R622" i="7"/>
  <c r="T622" i="7"/>
  <c r="T558" i="7"/>
  <c r="R558" i="7"/>
  <c r="T471" i="7"/>
  <c r="R471" i="7"/>
  <c r="R424" i="7"/>
  <c r="U424" i="7" s="1"/>
  <c r="T424" i="7"/>
  <c r="R354" i="7"/>
  <c r="T354" i="7"/>
  <c r="T396" i="7"/>
  <c r="R396" i="7"/>
  <c r="T460" i="7"/>
  <c r="R460" i="7"/>
  <c r="R370" i="7"/>
  <c r="U370" i="7" s="1"/>
  <c r="T370" i="7"/>
  <c r="T359" i="7"/>
  <c r="R359" i="7"/>
  <c r="T387" i="7"/>
  <c r="R387" i="7"/>
  <c r="T299" i="7"/>
  <c r="R299" i="7"/>
  <c r="R315" i="7"/>
  <c r="U315" i="7" s="1"/>
  <c r="T315" i="7"/>
  <c r="R324" i="7"/>
  <c r="T324" i="7"/>
  <c r="R502" i="7"/>
  <c r="T502" i="7"/>
  <c r="T446" i="7"/>
  <c r="R446" i="7"/>
  <c r="T331" i="7"/>
  <c r="P331" i="7" s="1"/>
  <c r="O331" i="7" s="1"/>
  <c r="R331" i="7"/>
  <c r="R351" i="7"/>
  <c r="T351" i="7"/>
  <c r="T275" i="7"/>
  <c r="R275" i="7"/>
  <c r="R213" i="7"/>
  <c r="T213" i="7"/>
  <c r="T212" i="7"/>
  <c r="P212" i="7" s="1"/>
  <c r="O212" i="7" s="1"/>
  <c r="R212" i="7"/>
  <c r="T283" i="7"/>
  <c r="R283" i="7"/>
  <c r="T398" i="7"/>
  <c r="R398" i="7"/>
  <c r="T334" i="7"/>
  <c r="R334" i="7"/>
  <c r="R425" i="7"/>
  <c r="U425" i="7" s="1"/>
  <c r="T425" i="7"/>
  <c r="R361" i="7"/>
  <c r="T361" i="7"/>
  <c r="R305" i="7"/>
  <c r="T305" i="7"/>
  <c r="R258" i="7"/>
  <c r="T258" i="7"/>
  <c r="R191" i="7"/>
  <c r="U191" i="7" s="1"/>
  <c r="T191" i="7"/>
  <c r="R204" i="7"/>
  <c r="T204" i="7"/>
  <c r="T314" i="7"/>
  <c r="R314" i="7"/>
  <c r="T169" i="7"/>
  <c r="R169" i="7"/>
  <c r="R145" i="7"/>
  <c r="U145" i="7" s="1"/>
  <c r="T145" i="7"/>
  <c r="R265" i="7"/>
  <c r="T265" i="7"/>
  <c r="T187" i="7"/>
  <c r="R187" i="7"/>
  <c r="R215" i="7"/>
  <c r="T215" i="7"/>
  <c r="T235" i="7"/>
  <c r="P235" i="7" s="1"/>
  <c r="O235" i="7" s="1"/>
  <c r="R235" i="7"/>
  <c r="R170" i="7"/>
  <c r="T170" i="7"/>
  <c r="R110" i="7"/>
  <c r="T110" i="7"/>
  <c r="R155" i="7"/>
  <c r="T155" i="7"/>
  <c r="T203" i="7"/>
  <c r="P203" i="7" s="1"/>
  <c r="O203" i="7" s="1"/>
  <c r="R203" i="7"/>
  <c r="R136" i="7"/>
  <c r="T136" i="7"/>
  <c r="T124" i="7"/>
  <c r="R124" i="7"/>
  <c r="R83" i="7"/>
  <c r="T83" i="7"/>
  <c r="R125" i="7"/>
  <c r="U125" i="7" s="1"/>
  <c r="T125" i="7"/>
  <c r="R262" i="7"/>
  <c r="T262" i="7"/>
  <c r="T198" i="7"/>
  <c r="R198" i="7"/>
  <c r="R118" i="7"/>
  <c r="T118" i="7"/>
  <c r="T62" i="7"/>
  <c r="P62" i="7" s="1"/>
  <c r="O62" i="7" s="1"/>
  <c r="R62" i="7"/>
  <c r="R143" i="7"/>
  <c r="T143" i="7"/>
  <c r="R50" i="7"/>
  <c r="T50" i="7"/>
  <c r="T61" i="7"/>
  <c r="R61" i="7"/>
  <c r="T69" i="7"/>
  <c r="P69" i="7" s="1"/>
  <c r="O69" i="7" s="1"/>
  <c r="R69" i="7"/>
  <c r="T26" i="7"/>
  <c r="R26" i="7"/>
  <c r="T70" i="7"/>
  <c r="R70" i="7"/>
  <c r="R7" i="7"/>
  <c r="T7" i="7"/>
  <c r="T56" i="7"/>
  <c r="P56" i="7" s="1"/>
  <c r="R56" i="7"/>
  <c r="T13" i="7"/>
  <c r="R13" i="7"/>
  <c r="R2" i="7"/>
  <c r="T2" i="7"/>
  <c r="T3" i="7"/>
  <c r="R3" i="7"/>
  <c r="R875" i="7"/>
  <c r="S901" i="7" a="1"/>
  <c r="S901" i="7" s="1"/>
  <c r="T901" i="7" s="1"/>
  <c r="T947" i="7"/>
  <c r="R993" i="7"/>
  <c r="Q885" i="7" a="1"/>
  <c r="Q885" i="7" s="1"/>
  <c r="R885" i="7" s="1"/>
  <c r="U885" i="7" s="1"/>
  <c r="R920" i="7"/>
  <c r="T920" i="7"/>
  <c r="S969" i="7" a="1"/>
  <c r="S969" i="7" s="1"/>
  <c r="T969" i="7" s="1"/>
  <c r="P969" i="7" s="1"/>
  <c r="O969" i="7" s="1"/>
  <c r="T986" i="7"/>
  <c r="R986" i="7"/>
  <c r="Q865" i="7" a="1"/>
  <c r="Q865" i="7" s="1"/>
  <c r="R865" i="7" s="1"/>
  <c r="U865" i="7" s="1"/>
  <c r="R944" i="7"/>
  <c r="S985" i="7" a="1"/>
  <c r="S985" i="7" s="1"/>
  <c r="T985" i="7" s="1"/>
  <c r="P985" i="7" s="1"/>
  <c r="O985" i="7" s="1"/>
  <c r="R1007" i="7"/>
  <c r="T1007" i="7"/>
  <c r="Q904" i="7" a="1"/>
  <c r="Q904" i="7" s="1"/>
  <c r="R904" i="7" s="1"/>
  <c r="U904" i="7" s="1"/>
  <c r="R934" i="7"/>
  <c r="R961" i="7"/>
  <c r="T961" i="7"/>
  <c r="R1019" i="7"/>
  <c r="T1115" i="7"/>
  <c r="T1179" i="7"/>
  <c r="S1021" i="7" a="1"/>
  <c r="S1021" i="7" s="1"/>
  <c r="T1021" i="7" s="1"/>
  <c r="P1021" i="7" s="1"/>
  <c r="O1021" i="7" s="1"/>
  <c r="O1060" i="7"/>
  <c r="S1173" i="7" a="1"/>
  <c r="S1173" i="7" s="1"/>
  <c r="T1173" i="7" s="1"/>
  <c r="Q1243" i="7" a="1"/>
  <c r="Q1243" i="7" s="1"/>
  <c r="R1243" i="7" s="1"/>
  <c r="Q1020" i="7" a="1"/>
  <c r="Q1020" i="7" s="1"/>
  <c r="R1020" i="7" s="1"/>
  <c r="U1122" i="7"/>
  <c r="P1185" i="7"/>
  <c r="O1185" i="7" s="1"/>
  <c r="U1071" i="7"/>
  <c r="S1125" i="7" a="1"/>
  <c r="S1125" i="7" s="1"/>
  <c r="T1125" i="7" s="1"/>
  <c r="P1216" i="7"/>
  <c r="O1216" i="7" s="1"/>
  <c r="P1206" i="7"/>
  <c r="O1206" i="7" s="1"/>
  <c r="S971" i="7" a="1"/>
  <c r="S971" i="7" s="1"/>
  <c r="T971" i="7" s="1"/>
  <c r="U1108" i="7"/>
  <c r="Q1026" i="7" a="1"/>
  <c r="Q1026" i="7" s="1"/>
  <c r="R1026" i="7" s="1"/>
  <c r="U1026" i="7" s="1"/>
  <c r="P1064" i="7"/>
  <c r="O1064" i="7" s="1"/>
  <c r="S1101" i="7" a="1"/>
  <c r="S1101" i="7" s="1"/>
  <c r="T1101" i="7" s="1"/>
  <c r="O1090" i="7"/>
  <c r="P1105" i="7"/>
  <c r="O1105" i="7" s="1"/>
  <c r="U1176" i="7"/>
  <c r="U1191" i="7"/>
  <c r="Q1219" i="7" a="1"/>
  <c r="Q1219" i="7" s="1"/>
  <c r="R1219" i="7" s="1"/>
  <c r="U1120" i="7"/>
  <c r="P1148" i="7"/>
  <c r="O1148" i="7" s="1"/>
  <c r="U1231" i="7"/>
  <c r="Q1253" i="7" a="1"/>
  <c r="Q1253" i="7" s="1"/>
  <c r="R1253" i="7" s="1"/>
  <c r="S1218" i="7" a="1"/>
  <c r="S1218" i="7" s="1"/>
  <c r="T1218" i="7" s="1"/>
  <c r="P1218" i="7" s="1"/>
  <c r="O1218" i="7" s="1"/>
  <c r="U1058" i="7"/>
  <c r="S1195" i="7" a="1"/>
  <c r="S1195" i="7" s="1"/>
  <c r="T1195" i="7" s="1"/>
  <c r="O1210" i="7"/>
  <c r="S1245" i="7" a="1"/>
  <c r="S1245" i="7" s="1"/>
  <c r="T1245" i="7" s="1"/>
  <c r="U1210" i="7"/>
  <c r="U1260" i="7"/>
  <c r="T951" i="7"/>
  <c r="T1133" i="7"/>
  <c r="R1197" i="7"/>
  <c r="S1246" i="7" a="1"/>
  <c r="S1246" i="7" s="1"/>
  <c r="T1246" i="7" s="1"/>
  <c r="P1246" i="7" s="1"/>
  <c r="O1246" i="7" s="1"/>
  <c r="R1261" i="7"/>
  <c r="S1247" i="7" a="1"/>
  <c r="S1247" i="7" s="1"/>
  <c r="T1247" i="7" s="1"/>
  <c r="T962" i="7"/>
  <c r="R962" i="7"/>
  <c r="T876" i="7"/>
  <c r="R876" i="7"/>
  <c r="T859" i="7"/>
  <c r="R859" i="7"/>
  <c r="T797" i="7"/>
  <c r="R797" i="7"/>
  <c r="R833" i="7"/>
  <c r="T846" i="7"/>
  <c r="R846" i="7"/>
  <c r="T914" i="7"/>
  <c r="T787" i="7"/>
  <c r="R958" i="7"/>
  <c r="T882" i="7"/>
  <c r="R882" i="7"/>
  <c r="R821" i="7"/>
  <c r="T821" i="7"/>
  <c r="R746" i="7"/>
  <c r="T746" i="7"/>
  <c r="R750" i="7"/>
  <c r="T750" i="7"/>
  <c r="P750" i="7" s="1"/>
  <c r="O750" i="7" s="1"/>
  <c r="T783" i="7"/>
  <c r="R783" i="7"/>
  <c r="R831" i="7"/>
  <c r="T831" i="7"/>
  <c r="R710" i="7"/>
  <c r="T710" i="7"/>
  <c r="R803" i="7"/>
  <c r="T803" i="7"/>
  <c r="P803" i="7" s="1"/>
  <c r="O803" i="7" s="1"/>
  <c r="T745" i="7"/>
  <c r="R745" i="7"/>
  <c r="R839" i="7"/>
  <c r="T839" i="7"/>
  <c r="T747" i="7"/>
  <c r="R747" i="7"/>
  <c r="R662" i="7"/>
  <c r="T662" i="7"/>
  <c r="P662" i="7" s="1"/>
  <c r="O662" i="7" s="1"/>
  <c r="T707" i="7"/>
  <c r="R707" i="7"/>
  <c r="R695" i="7"/>
  <c r="T695" i="7"/>
  <c r="R694" i="7"/>
  <c r="T694" i="7"/>
  <c r="T1069" i="7"/>
  <c r="T1005" i="7"/>
  <c r="R1005" i="7"/>
  <c r="T941" i="7"/>
  <c r="R877" i="7"/>
  <c r="R776" i="7"/>
  <c r="T776" i="7"/>
  <c r="R735" i="7"/>
  <c r="T735" i="7"/>
  <c r="R621" i="7"/>
  <c r="T621" i="7"/>
  <c r="R636" i="7"/>
  <c r="T636" i="7"/>
  <c r="P636" i="7" s="1"/>
  <c r="O636" i="7" s="1"/>
  <c r="T650" i="7"/>
  <c r="R650" i="7"/>
  <c r="T632" i="7"/>
  <c r="R632" i="7"/>
  <c r="T588" i="7"/>
  <c r="R588" i="7"/>
  <c r="T619" i="7"/>
  <c r="R619" i="7"/>
  <c r="U619" i="7" s="1"/>
  <c r="R682" i="7"/>
  <c r="T682" i="7"/>
  <c r="R615" i="7"/>
  <c r="T615" i="7"/>
  <c r="R672" i="7"/>
  <c r="T672" i="7"/>
  <c r="R600" i="7"/>
  <c r="T600" i="7"/>
  <c r="P600" i="7" s="1"/>
  <c r="O600" i="7" s="1"/>
  <c r="T649" i="7"/>
  <c r="R649" i="7"/>
  <c r="R564" i="7"/>
  <c r="T564" i="7"/>
  <c r="R544" i="7"/>
  <c r="T544" i="7"/>
  <c r="T507" i="7"/>
  <c r="R507" i="7"/>
  <c r="U507" i="7" s="1"/>
  <c r="R584" i="7"/>
  <c r="T584" i="7"/>
  <c r="R453" i="7"/>
  <c r="T453" i="7"/>
  <c r="T488" i="7"/>
  <c r="R488" i="7"/>
  <c r="T484" i="7"/>
  <c r="R484" i="7"/>
  <c r="U484" i="7" s="1"/>
  <c r="R585" i="7"/>
  <c r="T585" i="7"/>
  <c r="R533" i="7"/>
  <c r="T533" i="7"/>
  <c r="T451" i="7"/>
  <c r="R451" i="7"/>
  <c r="T796" i="7"/>
  <c r="R796" i="7"/>
  <c r="U796" i="7" s="1"/>
  <c r="R732" i="7"/>
  <c r="T732" i="7"/>
  <c r="T668" i="7"/>
  <c r="R668" i="7"/>
  <c r="T575" i="7"/>
  <c r="R575" i="7"/>
  <c r="R497" i="7"/>
  <c r="T497" i="7"/>
  <c r="P497" i="7" s="1"/>
  <c r="O497" i="7" s="1"/>
  <c r="R540" i="7"/>
  <c r="T540" i="7"/>
  <c r="R503" i="7"/>
  <c r="T503" i="7"/>
  <c r="R440" i="7"/>
  <c r="T440" i="7"/>
  <c r="R614" i="7"/>
  <c r="T614" i="7"/>
  <c r="P614" i="7" s="1"/>
  <c r="O614" i="7" s="1"/>
  <c r="R550" i="7"/>
  <c r="T550" i="7"/>
  <c r="R445" i="7"/>
  <c r="T445" i="7"/>
  <c r="T435" i="7"/>
  <c r="R435" i="7"/>
  <c r="T352" i="7"/>
  <c r="R352" i="7"/>
  <c r="U352" i="7" s="1"/>
  <c r="R392" i="7"/>
  <c r="T392" i="7"/>
  <c r="R450" i="7"/>
  <c r="T450" i="7"/>
  <c r="R418" i="7"/>
  <c r="T418" i="7"/>
  <c r="T339" i="7"/>
  <c r="R339" i="7"/>
  <c r="U339" i="7" s="1"/>
  <c r="R376" i="7"/>
  <c r="T376" i="7"/>
  <c r="T279" i="7"/>
  <c r="R279" i="7"/>
  <c r="T309" i="7"/>
  <c r="R309" i="7"/>
  <c r="R310" i="7"/>
  <c r="T310" i="7"/>
  <c r="P310" i="7" s="1"/>
  <c r="O310" i="7" s="1"/>
  <c r="R494" i="7"/>
  <c r="T494" i="7"/>
  <c r="T443" i="7"/>
  <c r="R443" i="7"/>
  <c r="T319" i="7"/>
  <c r="R319" i="7"/>
  <c r="R346" i="7"/>
  <c r="T346" i="7"/>
  <c r="P346" i="7" s="1"/>
  <c r="O346" i="7" s="1"/>
  <c r="T273" i="7"/>
  <c r="R273" i="7"/>
  <c r="T267" i="7"/>
  <c r="R267" i="7"/>
  <c r="R244" i="7"/>
  <c r="T244" i="7"/>
  <c r="R263" i="7"/>
  <c r="T263" i="7"/>
  <c r="P263" i="7" s="1"/>
  <c r="O263" i="7" s="1"/>
  <c r="T390" i="7"/>
  <c r="R390" i="7"/>
  <c r="R323" i="7"/>
  <c r="T323" i="7"/>
  <c r="R417" i="7"/>
  <c r="T417" i="7"/>
  <c r="T353" i="7"/>
  <c r="R353" i="7"/>
  <c r="U353" i="7" s="1"/>
  <c r="T303" i="7"/>
  <c r="R303" i="7"/>
  <c r="T251" i="7"/>
  <c r="R251" i="7"/>
  <c r="T184" i="7"/>
  <c r="R184" i="7"/>
  <c r="R177" i="7"/>
  <c r="T177" i="7"/>
  <c r="P177" i="7" s="1"/>
  <c r="O177" i="7" s="1"/>
  <c r="T306" i="7"/>
  <c r="R306" i="7"/>
  <c r="T150" i="7"/>
  <c r="R150" i="7"/>
  <c r="R138" i="7"/>
  <c r="T138" i="7"/>
  <c r="T260" i="7"/>
  <c r="R260" i="7"/>
  <c r="U260" i="7" s="1"/>
  <c r="R183" i="7"/>
  <c r="T183" i="7"/>
  <c r="T211" i="7"/>
  <c r="R211" i="7"/>
  <c r="R218" i="7"/>
  <c r="T218" i="7"/>
  <c r="R157" i="7"/>
  <c r="T157" i="7"/>
  <c r="P157" i="7" s="1"/>
  <c r="O157" i="7" s="1"/>
  <c r="T105" i="7"/>
  <c r="R105" i="7"/>
  <c r="T137" i="7"/>
  <c r="R137" i="7"/>
  <c r="R193" i="7"/>
  <c r="T193" i="7"/>
  <c r="R128" i="7"/>
  <c r="T128" i="7"/>
  <c r="P128" i="7" s="1"/>
  <c r="O128" i="7" s="1"/>
  <c r="R117" i="7"/>
  <c r="T117" i="7"/>
  <c r="T80" i="7"/>
  <c r="R80" i="7"/>
  <c r="T120" i="7"/>
  <c r="R120" i="7"/>
  <c r="R254" i="7"/>
  <c r="T254" i="7"/>
  <c r="P254" i="7" s="1"/>
  <c r="O254" i="7" s="1"/>
  <c r="T190" i="7"/>
  <c r="R190" i="7"/>
  <c r="R113" i="7"/>
  <c r="T113" i="7"/>
  <c r="T39" i="7"/>
  <c r="R39" i="7"/>
  <c r="R135" i="7"/>
  <c r="T135" i="7"/>
  <c r="P135" i="7" s="1"/>
  <c r="O135" i="7" s="1"/>
  <c r="T114" i="7"/>
  <c r="R114" i="7"/>
  <c r="T96" i="7"/>
  <c r="R96" i="7"/>
  <c r="T67" i="7"/>
  <c r="R67" i="7"/>
  <c r="T37" i="7"/>
  <c r="R37" i="7"/>
  <c r="U37" i="7" s="1"/>
  <c r="T65" i="7"/>
  <c r="R65" i="7"/>
  <c r="T5" i="7"/>
  <c r="R5" i="7"/>
  <c r="T51" i="7"/>
  <c r="R51" i="7"/>
  <c r="T41" i="7"/>
  <c r="R41" i="7"/>
  <c r="U41" i="7" s="1"/>
  <c r="T48" i="7"/>
  <c r="R48" i="7"/>
  <c r="R14" i="7"/>
  <c r="T14" i="7"/>
  <c r="T972" i="7"/>
  <c r="R1031" i="7"/>
  <c r="Q972" i="7" a="1"/>
  <c r="Q972" i="7" s="1"/>
  <c r="R972" i="7" s="1"/>
  <c r="Q914" i="7" a="1"/>
  <c r="Q914" i="7" s="1"/>
  <c r="R914" i="7" s="1"/>
  <c r="T932" i="7"/>
  <c r="R932" i="7"/>
  <c r="T888" i="7"/>
  <c r="R888" i="7"/>
  <c r="Q974" i="7" a="1"/>
  <c r="Q974" i="7" s="1"/>
  <c r="R974" i="7" s="1"/>
  <c r="R988" i="7"/>
  <c r="T988" i="7"/>
  <c r="Q864" i="7" a="1"/>
  <c r="Q864" i="7" s="1"/>
  <c r="R864" i="7" s="1"/>
  <c r="U864" i="7" s="1"/>
  <c r="T919" i="7"/>
  <c r="S877" i="7" a="1"/>
  <c r="S877" i="7" s="1"/>
  <c r="T877" i="7" s="1"/>
  <c r="Q971" i="7" a="1"/>
  <c r="Q971" i="7" s="1"/>
  <c r="R971" i="7" s="1"/>
  <c r="S1020" i="7" a="1"/>
  <c r="S1020" i="7" s="1"/>
  <c r="T1020" i="7" s="1"/>
  <c r="P1020" i="7" s="1"/>
  <c r="O1020" i="7" s="1"/>
  <c r="R1123" i="7"/>
  <c r="R1187" i="7"/>
  <c r="S1030" i="7" a="1"/>
  <c r="S1030" i="7" s="1"/>
  <c r="S1094" i="7" a="1"/>
  <c r="S1094" i="7" s="1"/>
  <c r="T1094" i="7" s="1"/>
  <c r="Q1133" i="7" a="1"/>
  <c r="Q1133" i="7" s="1"/>
  <c r="R1133" i="7" s="1"/>
  <c r="U1133" i="7" s="1"/>
  <c r="U1158" i="7"/>
  <c r="Q999" i="7" a="1"/>
  <c r="Q999" i="7" s="1"/>
  <c r="R999" i="7" s="1"/>
  <c r="P1126" i="7"/>
  <c r="O1126" i="7" s="1"/>
  <c r="S976" i="7" a="1"/>
  <c r="S976" i="7" s="1"/>
  <c r="T976" i="7" s="1"/>
  <c r="P976" i="7" s="1"/>
  <c r="O976" i="7" s="1"/>
  <c r="Q1047" i="7" a="1"/>
  <c r="Q1047" i="7" s="1"/>
  <c r="R1047" i="7" s="1"/>
  <c r="U1052" i="7"/>
  <c r="P1215" i="7"/>
  <c r="O1215" i="7" s="1"/>
  <c r="Q1006" i="7" a="1"/>
  <c r="Q1006" i="7" s="1"/>
  <c r="R1006" i="7" s="1"/>
  <c r="U1006" i="7" s="1"/>
  <c r="P1092" i="7"/>
  <c r="O1092" i="7" s="1"/>
  <c r="P1145" i="7"/>
  <c r="O1145" i="7" s="1"/>
  <c r="S1175" i="7" a="1"/>
  <c r="S1175" i="7" s="1"/>
  <c r="T1175" i="7" s="1"/>
  <c r="P1175" i="7" s="1"/>
  <c r="O1175" i="7" s="1"/>
  <c r="S1043" i="7" a="1"/>
  <c r="S1043" i="7" s="1"/>
  <c r="U1160" i="7"/>
  <c r="P1107" i="7"/>
  <c r="O1107" i="7" s="1"/>
  <c r="U1168" i="7"/>
  <c r="P1193" i="7"/>
  <c r="O1193" i="7" s="1"/>
  <c r="Q1093" i="7" a="1"/>
  <c r="Q1093" i="7" s="1"/>
  <c r="R1093" i="7" s="1"/>
  <c r="U1111" i="7"/>
  <c r="Q1251" i="7" a="1"/>
  <c r="Q1251" i="7" s="1"/>
  <c r="R1251" i="7" s="1"/>
  <c r="Q1051" i="7" a="1"/>
  <c r="Q1051" i="7" s="1"/>
  <c r="R1051" i="7" s="1"/>
  <c r="U1051" i="7" s="1"/>
  <c r="U1079" i="7"/>
  <c r="O1204" i="7"/>
  <c r="O1236" i="7"/>
  <c r="Q1125" i="7" a="1"/>
  <c r="Q1125" i="7" s="1"/>
  <c r="R1125" i="7" s="1"/>
  <c r="S1211" i="7" a="1"/>
  <c r="S1211" i="7" s="1"/>
  <c r="S1253" i="7" a="1"/>
  <c r="S1253" i="7" s="1"/>
  <c r="S1214" i="7" a="1"/>
  <c r="S1214" i="7" s="1"/>
  <c r="T1214" i="7" s="1"/>
  <c r="P1214" i="7" s="1"/>
  <c r="O1214" i="7" s="1"/>
  <c r="P1230" i="7"/>
  <c r="O1230" i="7" s="1"/>
  <c r="S1262" i="7" a="1"/>
  <c r="S1262" i="7" s="1"/>
  <c r="T1262" i="7" s="1"/>
  <c r="U1199" i="7"/>
  <c r="S1171" i="7" a="1"/>
  <c r="S1171" i="7" s="1"/>
  <c r="T1171" i="7" s="1"/>
  <c r="P1171" i="7" s="1"/>
  <c r="O1171" i="7" s="1"/>
  <c r="U1263" i="7"/>
  <c r="P1134" i="7"/>
  <c r="O1134" i="7" s="1"/>
  <c r="U1232" i="7"/>
  <c r="S1225" i="7" a="1"/>
  <c r="S1225" i="7" s="1"/>
  <c r="T1225" i="7" s="1"/>
  <c r="P1225" i="7" s="1"/>
  <c r="O1225" i="7" s="1"/>
  <c r="O181" i="7"/>
  <c r="O381" i="7"/>
  <c r="R929" i="7"/>
  <c r="T929" i="7"/>
  <c r="Q951" i="7" a="1"/>
  <c r="Q951" i="7" s="1"/>
  <c r="R951" i="7" s="1"/>
  <c r="T1039" i="7"/>
  <c r="O1068" i="7"/>
  <c r="T1141" i="7"/>
  <c r="R1141" i="7"/>
  <c r="T1062" i="7"/>
  <c r="T842" i="7"/>
  <c r="T837" i="7"/>
  <c r="R792" i="7"/>
  <c r="T792" i="7"/>
  <c r="R870" i="7"/>
  <c r="T870" i="7"/>
  <c r="P870" i="7" s="1"/>
  <c r="O870" i="7" s="1"/>
  <c r="T825" i="7"/>
  <c r="R825" i="7"/>
  <c r="U825" i="7" s="1"/>
  <c r="R891" i="7"/>
  <c r="T891" i="7"/>
  <c r="R784" i="7"/>
  <c r="T784" i="7"/>
  <c r="R847" i="7"/>
  <c r="T847" i="7"/>
  <c r="T811" i="7"/>
  <c r="R811" i="7"/>
  <c r="R733" i="7"/>
  <c r="U733" i="7" s="1"/>
  <c r="T733" i="7"/>
  <c r="R731" i="7"/>
  <c r="T731" i="7"/>
  <c r="P731" i="7" s="1"/>
  <c r="O731" i="7" s="1"/>
  <c r="T778" i="7"/>
  <c r="R778" i="7"/>
  <c r="T818" i="7"/>
  <c r="R818" i="7"/>
  <c r="T871" i="7"/>
  <c r="P871" i="7" s="1"/>
  <c r="O871" i="7" s="1"/>
  <c r="R871" i="7"/>
  <c r="R799" i="7"/>
  <c r="R743" i="7"/>
  <c r="T743" i="7"/>
  <c r="R834" i="7"/>
  <c r="U834" i="7" s="1"/>
  <c r="T834" i="7"/>
  <c r="R742" i="7"/>
  <c r="T742" i="7"/>
  <c r="T739" i="7"/>
  <c r="R739" i="7"/>
  <c r="R690" i="7"/>
  <c r="U690" i="7" s="1"/>
  <c r="T690" i="7"/>
  <c r="T761" i="7"/>
  <c r="P761" i="7" s="1"/>
  <c r="O761" i="7" s="1"/>
  <c r="R761" i="7"/>
  <c r="T675" i="7"/>
  <c r="R675" i="7"/>
  <c r="T1061" i="7"/>
  <c r="R997" i="7"/>
  <c r="T997" i="7"/>
  <c r="T933" i="7"/>
  <c r="R933" i="7"/>
  <c r="T869" i="7"/>
  <c r="R869" i="7"/>
  <c r="R760" i="7"/>
  <c r="T760" i="7"/>
  <c r="R730" i="7"/>
  <c r="T730" i="7"/>
  <c r="R618" i="7"/>
  <c r="T618" i="7"/>
  <c r="R624" i="7"/>
  <c r="T624" i="7"/>
  <c r="T635" i="7"/>
  <c r="R635" i="7"/>
  <c r="T620" i="7"/>
  <c r="R620" i="7"/>
  <c r="R569" i="7"/>
  <c r="T569" i="7"/>
  <c r="R616" i="7"/>
  <c r="T616" i="7"/>
  <c r="T670" i="7"/>
  <c r="R670" i="7"/>
  <c r="R597" i="7"/>
  <c r="T597" i="7"/>
  <c r="R626" i="7"/>
  <c r="T626" i="7"/>
  <c r="R578" i="7"/>
  <c r="T578" i="7"/>
  <c r="T637" i="7"/>
  <c r="R637" i="7"/>
  <c r="R537" i="7"/>
  <c r="T537" i="7"/>
  <c r="R532" i="7"/>
  <c r="T532" i="7"/>
  <c r="R495" i="7"/>
  <c r="T495" i="7"/>
  <c r="R583" i="7"/>
  <c r="T583" i="7"/>
  <c r="T491" i="7"/>
  <c r="R491" i="7"/>
  <c r="T487" i="7"/>
  <c r="R487" i="7"/>
  <c r="T483" i="7"/>
  <c r="R483" i="7"/>
  <c r="T580" i="7"/>
  <c r="R580" i="7"/>
  <c r="T531" i="7"/>
  <c r="R531" i="7"/>
  <c r="R852" i="7"/>
  <c r="T852" i="7"/>
  <c r="T788" i="7"/>
  <c r="R788" i="7"/>
  <c r="R724" i="7"/>
  <c r="T724" i="7"/>
  <c r="R660" i="7"/>
  <c r="U660" i="7" s="1"/>
  <c r="T660" i="7"/>
  <c r="R570" i="7"/>
  <c r="T570" i="7"/>
  <c r="T475" i="7"/>
  <c r="R475" i="7"/>
  <c r="R530" i="7"/>
  <c r="T530" i="7"/>
  <c r="R498" i="7"/>
  <c r="U498" i="7" s="1"/>
  <c r="T498" i="7"/>
  <c r="T428" i="7"/>
  <c r="R428" i="7"/>
  <c r="R606" i="7"/>
  <c r="T606" i="7"/>
  <c r="R542" i="7"/>
  <c r="T542" i="7"/>
  <c r="R426" i="7"/>
  <c r="U426" i="7" s="1"/>
  <c r="T426" i="7"/>
  <c r="R415" i="7"/>
  <c r="T415" i="7"/>
  <c r="R378" i="7"/>
  <c r="T378" i="7"/>
  <c r="R368" i="7"/>
  <c r="T368" i="7"/>
  <c r="R442" i="7"/>
  <c r="U442" i="7" s="1"/>
  <c r="T442" i="7"/>
  <c r="R413" i="7"/>
  <c r="T413" i="7"/>
  <c r="R457" i="7"/>
  <c r="T457" i="7"/>
  <c r="R375" i="7"/>
  <c r="T375" i="7"/>
  <c r="T271" i="7"/>
  <c r="P271" i="7" s="1"/>
  <c r="O271" i="7" s="1"/>
  <c r="R271" i="7"/>
  <c r="R302" i="7"/>
  <c r="T302" i="7"/>
  <c r="R294" i="7"/>
  <c r="T294" i="7"/>
  <c r="T486" i="7"/>
  <c r="R486" i="7"/>
  <c r="T427" i="7"/>
  <c r="P427" i="7" s="1"/>
  <c r="O427" i="7" s="1"/>
  <c r="R427" i="7"/>
  <c r="R312" i="7"/>
  <c r="T312" i="7"/>
  <c r="T340" i="7"/>
  <c r="R340" i="7"/>
  <c r="R256" i="7"/>
  <c r="T256" i="7"/>
  <c r="T259" i="7"/>
  <c r="P259" i="7" s="1"/>
  <c r="O259" i="7" s="1"/>
  <c r="R259" i="7"/>
  <c r="T316" i="7"/>
  <c r="R316" i="7"/>
  <c r="T236" i="7"/>
  <c r="R236" i="7"/>
  <c r="T382" i="7"/>
  <c r="R382" i="7"/>
  <c r="R318" i="7"/>
  <c r="U318" i="7" s="1"/>
  <c r="T318" i="7"/>
  <c r="R409" i="7"/>
  <c r="T409" i="7"/>
  <c r="R345" i="7"/>
  <c r="T345" i="7"/>
  <c r="R293" i="7"/>
  <c r="T293" i="7"/>
  <c r="R247" i="7"/>
  <c r="U247" i="7" s="1"/>
  <c r="T247" i="7"/>
  <c r="R221" i="7"/>
  <c r="T221" i="7"/>
  <c r="T241" i="7"/>
  <c r="R241" i="7"/>
  <c r="T298" i="7"/>
  <c r="R298" i="7"/>
  <c r="R149" i="7"/>
  <c r="U149" i="7" s="1"/>
  <c r="T149" i="7"/>
  <c r="T216" i="7"/>
  <c r="R216" i="7"/>
  <c r="T248" i="7"/>
  <c r="R248" i="7"/>
  <c r="T179" i="7"/>
  <c r="R179" i="7"/>
  <c r="R186" i="7"/>
  <c r="U186" i="7" s="1"/>
  <c r="T186" i="7"/>
  <c r="R200" i="7"/>
  <c r="T200" i="7"/>
  <c r="T156" i="7"/>
  <c r="R156" i="7"/>
  <c r="T89" i="7"/>
  <c r="R89" i="7"/>
  <c r="T132" i="7"/>
  <c r="P132" i="7" s="1"/>
  <c r="O132" i="7" s="1"/>
  <c r="R132" i="7"/>
  <c r="T188" i="7"/>
  <c r="R188" i="7"/>
  <c r="T108" i="7"/>
  <c r="R108" i="7"/>
  <c r="T112" i="7"/>
  <c r="R112" i="7"/>
  <c r="R44" i="7"/>
  <c r="U44" i="7" s="1"/>
  <c r="T44" i="7"/>
  <c r="R115" i="7"/>
  <c r="T115" i="7"/>
  <c r="T246" i="7"/>
  <c r="R246" i="7"/>
  <c r="R182" i="7"/>
  <c r="T182" i="7"/>
  <c r="R102" i="7"/>
  <c r="U102" i="7" s="1"/>
  <c r="T102" i="7"/>
  <c r="T35" i="7"/>
  <c r="R35" i="7"/>
  <c r="T127" i="7"/>
  <c r="R127" i="7"/>
  <c r="T106" i="7"/>
  <c r="R106" i="7"/>
  <c r="T88" i="7"/>
  <c r="P88" i="7" s="1"/>
  <c r="O88" i="7" s="1"/>
  <c r="R88" i="7"/>
  <c r="T53" i="7"/>
  <c r="R53" i="7"/>
  <c r="T30" i="7"/>
  <c r="R30" i="7"/>
  <c r="R60" i="7"/>
  <c r="T60" i="7"/>
  <c r="T29" i="7"/>
  <c r="P29" i="7" s="1"/>
  <c r="O29" i="7" s="1"/>
  <c r="R29" i="7"/>
  <c r="T46" i="7"/>
  <c r="R46" i="7"/>
  <c r="R33" i="7"/>
  <c r="T33" i="7"/>
  <c r="T40" i="7"/>
  <c r="R40" i="7"/>
  <c r="R6" i="7"/>
  <c r="U6" i="7" s="1"/>
  <c r="T6" i="7"/>
  <c r="R907" i="7"/>
  <c r="T907" i="7"/>
  <c r="R995" i="7"/>
  <c r="U1032" i="7"/>
  <c r="S799" i="7" a="1"/>
  <c r="S799" i="7" s="1"/>
  <c r="T799" i="7" s="1"/>
  <c r="P799" i="7" s="1"/>
  <c r="O799" i="7" s="1"/>
  <c r="Q941" i="7" a="1"/>
  <c r="Q941" i="7" s="1"/>
  <c r="R941" i="7" s="1"/>
  <c r="U941" i="7" s="1"/>
  <c r="R963" i="7"/>
  <c r="T963" i="7"/>
  <c r="R977" i="7"/>
  <c r="T916" i="7"/>
  <c r="S954" i="7" a="1"/>
  <c r="S954" i="7" s="1"/>
  <c r="T954" i="7" s="1"/>
  <c r="S889" i="7" a="1"/>
  <c r="S889" i="7" s="1"/>
  <c r="T924" i="7"/>
  <c r="R924" i="7"/>
  <c r="S943" i="7" a="1"/>
  <c r="S943" i="7" s="1"/>
  <c r="T943" i="7" s="1"/>
  <c r="P943" i="7" s="1"/>
  <c r="O943" i="7" s="1"/>
  <c r="T975" i="7"/>
  <c r="O990" i="7"/>
  <c r="Q879" i="7" a="1"/>
  <c r="Q879" i="7" s="1"/>
  <c r="R879" i="7" s="1"/>
  <c r="U879" i="7" s="1"/>
  <c r="S897" i="7" a="1"/>
  <c r="S897" i="7" s="1"/>
  <c r="T897" i="7" s="1"/>
  <c r="Q919" i="7" a="1"/>
  <c r="Q919" i="7" s="1"/>
  <c r="R919" i="7" s="1"/>
  <c r="U919" i="7" s="1"/>
  <c r="Q947" i="7" a="1"/>
  <c r="Q947" i="7" s="1"/>
  <c r="R947" i="7" s="1"/>
  <c r="U947" i="7" s="1"/>
  <c r="R968" i="7"/>
  <c r="T968" i="7"/>
  <c r="T987" i="7"/>
  <c r="P987" i="7" s="1"/>
  <c r="O987" i="7" s="1"/>
  <c r="R987" i="7"/>
  <c r="R1009" i="7"/>
  <c r="R884" i="7"/>
  <c r="T884" i="7"/>
  <c r="P884" i="7" s="1"/>
  <c r="O884" i="7" s="1"/>
  <c r="S999" i="7" a="1"/>
  <c r="S999" i="7" s="1"/>
  <c r="T999" i="7" s="1"/>
  <c r="T1024" i="7"/>
  <c r="T1131" i="7"/>
  <c r="R1195" i="7"/>
  <c r="T1259" i="7"/>
  <c r="S995" i="7" a="1"/>
  <c r="S995" i="7" s="1"/>
  <c r="T995" i="7" s="1"/>
  <c r="P995" i="7" s="1"/>
  <c r="O995" i="7" s="1"/>
  <c r="O1040" i="7"/>
  <c r="Q1061" i="7" a="1"/>
  <c r="Q1061" i="7" s="1"/>
  <c r="R1061" i="7" s="1"/>
  <c r="P1076" i="7"/>
  <c r="O1076" i="7" s="1"/>
  <c r="Q1001" i="7" a="1"/>
  <c r="Q1001" i="7" s="1"/>
  <c r="R1001" i="7" s="1"/>
  <c r="U1001" i="7" s="1"/>
  <c r="Q1053" i="7" a="1"/>
  <c r="Q1053" i="7" s="1"/>
  <c r="R1053" i="7" s="1"/>
  <c r="U1053" i="7" s="1"/>
  <c r="U1023" i="7"/>
  <c r="O1132" i="7"/>
  <c r="S1172" i="7" a="1"/>
  <c r="S1172" i="7" s="1"/>
  <c r="T1172" i="7" s="1"/>
  <c r="P1172" i="7" s="1"/>
  <c r="O1172" i="7" s="1"/>
  <c r="U1186" i="7"/>
  <c r="Q1029" i="7" a="1"/>
  <c r="Q1029" i="7" s="1"/>
  <c r="R1029" i="7" s="1"/>
  <c r="U1029" i="7" s="1"/>
  <c r="P1055" i="7"/>
  <c r="O1055" i="7" s="1"/>
  <c r="P1098" i="7"/>
  <c r="O1098" i="7" s="1"/>
  <c r="S1047" i="7" a="1"/>
  <c r="S1047" i="7" s="1"/>
  <c r="T1047" i="7" s="1"/>
  <c r="U1074" i="7"/>
  <c r="P1099" i="7"/>
  <c r="O1099" i="7" s="1"/>
  <c r="U1118" i="7"/>
  <c r="Q1069" i="7" a="1"/>
  <c r="Q1069" i="7" s="1"/>
  <c r="R1069" i="7" s="1"/>
  <c r="U1069" i="7" s="1"/>
  <c r="Q1062" i="7" a="1"/>
  <c r="Q1062" i="7" s="1"/>
  <c r="R1062" i="7" s="1"/>
  <c r="U1062" i="7" s="1"/>
  <c r="Q1094" i="7" a="1"/>
  <c r="Q1094" i="7" s="1"/>
  <c r="R1094" i="7" s="1"/>
  <c r="U1094" i="7" s="1"/>
  <c r="U1223" i="7"/>
  <c r="U1080" i="7"/>
  <c r="Q1205" i="7" a="1"/>
  <c r="Q1205" i="7" s="1"/>
  <c r="R1205" i="7" s="1"/>
  <c r="U1205" i="7" s="1"/>
  <c r="Q1237" i="7" a="1"/>
  <c r="Q1237" i="7" s="1"/>
  <c r="R1237" i="7" s="1"/>
  <c r="U1237" i="7" s="1"/>
  <c r="P1239" i="7"/>
  <c r="O1239" i="7" s="1"/>
  <c r="O1087" i="7"/>
  <c r="S1093" i="7" a="1"/>
  <c r="S1093" i="7" s="1"/>
  <c r="T1093" i="7" s="1"/>
  <c r="O1200" i="7"/>
  <c r="U1102" i="7"/>
  <c r="S1182" i="7" a="1"/>
  <c r="S1182" i="7" s="1"/>
  <c r="T1182" i="7" s="1"/>
  <c r="P1182" i="7" s="1"/>
  <c r="O1182" i="7" s="1"/>
  <c r="U1224" i="7"/>
  <c r="U1040" i="7"/>
  <c r="P1265" i="7"/>
  <c r="O1265" i="7" s="1"/>
  <c r="S1203" i="7" a="1"/>
  <c r="S1203" i="7" s="1"/>
  <c r="T1203" i="7" s="1"/>
  <c r="Q1245" i="7" a="1"/>
  <c r="Q1245" i="7" s="1"/>
  <c r="R1245" i="7" s="1"/>
  <c r="U1245" i="7" s="1"/>
  <c r="S1256" i="7" a="1"/>
  <c r="S1256" i="7" s="1"/>
  <c r="T1256" i="7" s="1"/>
  <c r="P1256" i="7" s="1"/>
  <c r="O1256" i="7" s="1"/>
  <c r="U1144" i="7"/>
  <c r="S1251" i="7" a="1"/>
  <c r="S1251" i="7" s="1"/>
  <c r="T1251" i="7" s="1"/>
  <c r="P1251" i="7" s="1"/>
  <c r="O1251" i="7" s="1"/>
  <c r="O167" i="7"/>
  <c r="S828" i="7" a="1"/>
  <c r="S828" i="7" s="1"/>
  <c r="T828" i="7" s="1"/>
  <c r="P828" i="7" s="1"/>
  <c r="O828" i="7" s="1"/>
  <c r="Q808" i="7" a="1"/>
  <c r="Q808" i="7" s="1"/>
  <c r="R808" i="7" s="1"/>
  <c r="U808" i="7" s="1"/>
  <c r="Q842" i="7" a="1"/>
  <c r="Q842" i="7" s="1"/>
  <c r="R842" i="7" s="1"/>
  <c r="Q787" i="7" a="1"/>
  <c r="Q787" i="7" s="1"/>
  <c r="R787" i="7" s="1"/>
  <c r="U787" i="7" s="1"/>
  <c r="Q812" i="7" a="1"/>
  <c r="Q812" i="7" s="1"/>
  <c r="R812" i="7" s="1"/>
  <c r="U812" i="7" s="1"/>
  <c r="Q837" i="7" a="1"/>
  <c r="Q837" i="7" s="1"/>
  <c r="R837" i="7" s="1"/>
  <c r="S804" i="7" a="1"/>
  <c r="S804" i="7" s="1"/>
  <c r="T804" i="7" s="1"/>
  <c r="P804" i="7" s="1"/>
  <c r="O804" i="7" s="1"/>
  <c r="Q954" i="7" a="1"/>
  <c r="Q954" i="7" s="1"/>
  <c r="R954" i="7" s="1"/>
  <c r="S993" i="7" a="1"/>
  <c r="S993" i="7" s="1"/>
  <c r="T993" i="7" s="1"/>
  <c r="P993" i="7" s="1"/>
  <c r="O993" i="7" s="1"/>
  <c r="T1034" i="7"/>
  <c r="S875" i="7" a="1"/>
  <c r="S875" i="7" s="1"/>
  <c r="T875" i="7" s="1"/>
  <c r="P875" i="7" s="1"/>
  <c r="O875" i="7" s="1"/>
  <c r="Q878" i="7" a="1"/>
  <c r="Q878" i="7" s="1"/>
  <c r="R878" i="7" s="1"/>
  <c r="U878" i="7" s="1"/>
  <c r="T896" i="7"/>
  <c r="R896" i="7"/>
  <c r="Q938" i="7" a="1"/>
  <c r="Q938" i="7" s="1"/>
  <c r="R938" i="7" s="1"/>
  <c r="U938" i="7" s="1"/>
  <c r="Q953" i="7" a="1"/>
  <c r="Q953" i="7" s="1"/>
  <c r="R953" i="7" s="1"/>
  <c r="R966" i="7"/>
  <c r="T966" i="7"/>
  <c r="R1089" i="7"/>
  <c r="T1089" i="7"/>
  <c r="T1149" i="7"/>
  <c r="R1149" i="7"/>
  <c r="R1213" i="7"/>
  <c r="T1213" i="7"/>
  <c r="R1057" i="7"/>
  <c r="T1057" i="7"/>
  <c r="R948" i="7"/>
  <c r="T948" i="7"/>
  <c r="T827" i="7"/>
  <c r="R827" i="7"/>
  <c r="R832" i="7"/>
  <c r="T832" i="7"/>
  <c r="T762" i="7"/>
  <c r="R762" i="7"/>
  <c r="R855" i="7"/>
  <c r="T855" i="7"/>
  <c r="R806" i="7"/>
  <c r="T806" i="7"/>
  <c r="T887" i="7"/>
  <c r="T1008" i="7"/>
  <c r="R1008" i="7"/>
  <c r="R945" i="7"/>
  <c r="T945" i="7"/>
  <c r="R835" i="7"/>
  <c r="T835" i="7"/>
  <c r="R807" i="7"/>
  <c r="T807" i="7"/>
  <c r="T718" i="7"/>
  <c r="R718" i="7"/>
  <c r="T727" i="7"/>
  <c r="R727" i="7"/>
  <c r="T774" i="7"/>
  <c r="R774" i="7"/>
  <c r="R814" i="7"/>
  <c r="T814" i="7"/>
  <c r="T868" i="7"/>
  <c r="R868" i="7"/>
  <c r="T786" i="7"/>
  <c r="R786" i="7"/>
  <c r="R741" i="7"/>
  <c r="T741" i="7"/>
  <c r="R910" i="7"/>
  <c r="T910" i="7"/>
  <c r="T817" i="7"/>
  <c r="R817" i="7"/>
  <c r="T729" i="7"/>
  <c r="R729" i="7"/>
  <c r="R728" i="7"/>
  <c r="T728" i="7"/>
  <c r="T689" i="7"/>
  <c r="R689" i="7"/>
  <c r="R752" i="7"/>
  <c r="T752" i="7"/>
  <c r="R674" i="7"/>
  <c r="T674" i="7"/>
  <c r="T1053" i="7"/>
  <c r="R989" i="7"/>
  <c r="T925" i="7"/>
  <c r="T861" i="7"/>
  <c r="R861" i="7"/>
  <c r="R755" i="7"/>
  <c r="T755" i="7"/>
  <c r="R711" i="7"/>
  <c r="T711" i="7"/>
  <c r="R688" i="7"/>
  <c r="T688" i="7"/>
  <c r="T647" i="7"/>
  <c r="R647" i="7"/>
  <c r="T605" i="7"/>
  <c r="R605" i="7"/>
  <c r="T604" i="7"/>
  <c r="R604" i="7"/>
  <c r="R712" i="7"/>
  <c r="T712" i="7"/>
  <c r="R613" i="7"/>
  <c r="T613" i="7"/>
  <c r="T667" i="7"/>
  <c r="R667" i="7"/>
  <c r="R589" i="7"/>
  <c r="T589" i="7"/>
  <c r="T612" i="7"/>
  <c r="R612" i="7"/>
  <c r="R567" i="7"/>
  <c r="T567" i="7"/>
  <c r="R633" i="7"/>
  <c r="T633" i="7"/>
  <c r="R527" i="7"/>
  <c r="T527" i="7"/>
  <c r="R473" i="7"/>
  <c r="T473" i="7"/>
  <c r="R581" i="7"/>
  <c r="T581" i="7"/>
  <c r="T561" i="7"/>
  <c r="R561" i="7"/>
  <c r="R490" i="7"/>
  <c r="T490" i="7"/>
  <c r="R485" i="7"/>
  <c r="T485" i="7"/>
  <c r="T472" i="7"/>
  <c r="R472" i="7"/>
  <c r="T568" i="7"/>
  <c r="R568" i="7"/>
  <c r="R522" i="7"/>
  <c r="T522" i="7"/>
  <c r="R844" i="7"/>
  <c r="T844" i="7"/>
  <c r="R780" i="7"/>
  <c r="T780" i="7"/>
  <c r="T716" i="7"/>
  <c r="R716" i="7"/>
  <c r="R652" i="7"/>
  <c r="T652" i="7"/>
  <c r="R543" i="7"/>
  <c r="T543" i="7"/>
  <c r="R577" i="7"/>
  <c r="T577" i="7"/>
  <c r="R525" i="7"/>
  <c r="T525" i="7"/>
  <c r="R447" i="7"/>
  <c r="T447" i="7"/>
  <c r="R423" i="7"/>
  <c r="T423" i="7"/>
  <c r="R598" i="7"/>
  <c r="T598" i="7"/>
  <c r="T534" i="7"/>
  <c r="R534" i="7"/>
  <c r="R421" i="7"/>
  <c r="T421" i="7"/>
  <c r="R405" i="7"/>
  <c r="T405" i="7"/>
  <c r="T364" i="7"/>
  <c r="R364" i="7"/>
  <c r="R365" i="7"/>
  <c r="T365" i="7"/>
  <c r="R439" i="7"/>
  <c r="T439" i="7"/>
  <c r="T412" i="7"/>
  <c r="R412" i="7"/>
  <c r="R452" i="7"/>
  <c r="T452" i="7"/>
  <c r="R357" i="7"/>
  <c r="T357" i="7"/>
  <c r="R300" i="7"/>
  <c r="T300" i="7"/>
  <c r="R292" i="7"/>
  <c r="T292" i="7"/>
  <c r="R281" i="7"/>
  <c r="T281" i="7"/>
  <c r="R478" i="7"/>
  <c r="T478" i="7"/>
  <c r="T411" i="7"/>
  <c r="R411" i="7"/>
  <c r="T304" i="7"/>
  <c r="R304" i="7"/>
  <c r="R335" i="7"/>
  <c r="T335" i="7"/>
  <c r="R327" i="7"/>
  <c r="T327" i="7"/>
  <c r="R261" i="7"/>
  <c r="T261" i="7"/>
  <c r="R313" i="7"/>
  <c r="T313" i="7"/>
  <c r="T438" i="7"/>
  <c r="R438" i="7"/>
  <c r="T374" i="7"/>
  <c r="R374" i="7"/>
  <c r="T291" i="7"/>
  <c r="R291" i="7"/>
  <c r="T401" i="7"/>
  <c r="R401" i="7"/>
  <c r="T337" i="7"/>
  <c r="R337" i="7"/>
  <c r="R287" i="7"/>
  <c r="T287" i="7"/>
  <c r="T231" i="7"/>
  <c r="R231" i="7"/>
  <c r="R207" i="7"/>
  <c r="T207" i="7"/>
  <c r="R234" i="7"/>
  <c r="T234" i="7"/>
  <c r="R290" i="7"/>
  <c r="T290" i="7"/>
  <c r="R141" i="7"/>
  <c r="T141" i="7"/>
  <c r="T201" i="7"/>
  <c r="R201" i="7"/>
  <c r="T245" i="7"/>
  <c r="R245" i="7"/>
  <c r="R166" i="7"/>
  <c r="T166" i="7"/>
  <c r="R154" i="7"/>
  <c r="T154" i="7"/>
  <c r="T196" i="7"/>
  <c r="R196" i="7"/>
  <c r="T140" i="7"/>
  <c r="R140" i="7"/>
  <c r="T133" i="7"/>
  <c r="R133" i="7"/>
  <c r="R131" i="7"/>
  <c r="T131" i="7"/>
  <c r="R176" i="7"/>
  <c r="T176" i="7"/>
  <c r="T116" i="7"/>
  <c r="R116" i="7"/>
  <c r="R107" i="7"/>
  <c r="T107" i="7"/>
  <c r="T84" i="7"/>
  <c r="R84" i="7"/>
  <c r="R109" i="7"/>
  <c r="T109" i="7"/>
  <c r="T238" i="7"/>
  <c r="R238" i="7"/>
  <c r="T174" i="7"/>
  <c r="R174" i="7"/>
  <c r="T85" i="7"/>
  <c r="R85" i="7"/>
  <c r="R68" i="7"/>
  <c r="T68" i="7"/>
  <c r="T119" i="7"/>
  <c r="R119" i="7"/>
  <c r="R98" i="7"/>
  <c r="T98" i="7"/>
  <c r="R71" i="7"/>
  <c r="T71" i="7"/>
  <c r="R74" i="7"/>
  <c r="T74" i="7"/>
  <c r="R4" i="7"/>
  <c r="T4" i="7"/>
  <c r="R54" i="7"/>
  <c r="T54" i="7"/>
  <c r="R22" i="7"/>
  <c r="T22" i="7"/>
  <c r="T34" i="7"/>
  <c r="R34" i="7"/>
  <c r="T25" i="7"/>
  <c r="R25" i="7"/>
  <c r="R32" i="7"/>
  <c r="T32" i="7"/>
  <c r="S894" i="7" a="1"/>
  <c r="S894" i="7" s="1"/>
  <c r="T894" i="7" s="1"/>
  <c r="P894" i="7" s="1"/>
  <c r="O894" i="7" s="1"/>
  <c r="T912" i="7"/>
  <c r="Q931" i="7" a="1"/>
  <c r="Q931" i="7" s="1"/>
  <c r="R931" i="7" s="1"/>
  <c r="U931" i="7" s="1"/>
  <c r="S953" i="7" a="1"/>
  <c r="S953" i="7" s="1"/>
  <c r="T953" i="7" s="1"/>
  <c r="P953" i="7" s="1"/>
  <c r="O953" i="7" s="1"/>
  <c r="S973" i="7" a="1"/>
  <c r="S973" i="7" s="1"/>
  <c r="T973" i="7" s="1"/>
  <c r="P973" i="7" s="1"/>
  <c r="O973" i="7" s="1"/>
  <c r="T1012" i="7"/>
  <c r="R1012" i="7"/>
  <c r="T1035" i="7"/>
  <c r="P1035" i="7" s="1"/>
  <c r="O1035" i="7" s="1"/>
  <c r="R1035" i="7"/>
  <c r="S833" i="7" a="1"/>
  <c r="S833" i="7" s="1"/>
  <c r="T833" i="7" s="1"/>
  <c r="P833" i="7" s="1"/>
  <c r="O833" i="7" s="1"/>
  <c r="T880" i="7"/>
  <c r="R880" i="7"/>
  <c r="Q900" i="7" a="1"/>
  <c r="Q900" i="7" s="1"/>
  <c r="R900" i="7" s="1"/>
  <c r="U900" i="7" s="1"/>
  <c r="S942" i="7" a="1"/>
  <c r="S942" i="7" s="1"/>
  <c r="T942" i="7" s="1"/>
  <c r="R979" i="7"/>
  <c r="T979" i="7"/>
  <c r="S903" i="7" a="1"/>
  <c r="S903" i="7" s="1"/>
  <c r="T903" i="7" s="1"/>
  <c r="P903" i="7" s="1"/>
  <c r="O903" i="7" s="1"/>
  <c r="Q916" i="7" a="1"/>
  <c r="Q916" i="7" s="1"/>
  <c r="R916" i="7" s="1"/>
  <c r="Q936" i="7" a="1"/>
  <c r="Q936" i="7" s="1"/>
  <c r="R936" i="7" s="1"/>
  <c r="U936" i="7" s="1"/>
  <c r="Q897" i="7" a="1"/>
  <c r="Q897" i="7" s="1"/>
  <c r="R897" i="7" s="1"/>
  <c r="S944" i="7" a="1"/>
  <c r="S944" i="7" s="1"/>
  <c r="T944" i="7" s="1"/>
  <c r="P944" i="7" s="1"/>
  <c r="O944" i="7" s="1"/>
  <c r="Q975" i="7" a="1"/>
  <c r="Q975" i="7" s="1"/>
  <c r="R975" i="7" s="1"/>
  <c r="U975" i="7" s="1"/>
  <c r="S994" i="7" a="1"/>
  <c r="S994" i="7" s="1"/>
  <c r="T994" i="7" s="1"/>
  <c r="P994" i="7" s="1"/>
  <c r="O994" i="7" s="1"/>
  <c r="Q887" i="7" a="1"/>
  <c r="Q887" i="7" s="1"/>
  <c r="R887" i="7" s="1"/>
  <c r="U887" i="7" s="1"/>
  <c r="Q898" i="7" a="1"/>
  <c r="Q898" i="7" s="1"/>
  <c r="R898" i="7" s="1"/>
  <c r="S921" i="7" a="1"/>
  <c r="S921" i="7" s="1"/>
  <c r="T921" i="7" s="1"/>
  <c r="P921" i="7" s="1"/>
  <c r="O921" i="7" s="1"/>
  <c r="S989" i="7" a="1"/>
  <c r="S989" i="7" s="1"/>
  <c r="T989" i="7" s="1"/>
  <c r="P989" i="7" s="1"/>
  <c r="O989" i="7" s="1"/>
  <c r="T1010" i="7"/>
  <c r="R1010" i="7"/>
  <c r="Q912" i="7" a="1"/>
  <c r="Q912" i="7" s="1"/>
  <c r="R912" i="7" s="1"/>
  <c r="R939" i="7"/>
  <c r="T939" i="7"/>
  <c r="S974" i="7" a="1"/>
  <c r="S974" i="7" s="1"/>
  <c r="T974" i="7" s="1"/>
  <c r="P974" i="7" s="1"/>
  <c r="O974" i="7" s="1"/>
  <c r="T1002" i="7"/>
  <c r="T1028" i="7"/>
  <c r="R1028" i="7"/>
  <c r="R1065" i="7"/>
  <c r="T1065" i="7"/>
  <c r="T1139" i="7"/>
  <c r="R1203" i="7"/>
  <c r="S1031" i="7" a="1"/>
  <c r="S1031" i="7" s="1"/>
  <c r="T1031" i="7" s="1"/>
  <c r="P1031" i="7" s="1"/>
  <c r="O1031" i="7" s="1"/>
  <c r="Q996" i="7" a="1"/>
  <c r="Q996" i="7" s="1"/>
  <c r="R996" i="7" s="1"/>
  <c r="Q1139" i="7" a="1"/>
  <c r="Q1139" i="7" s="1"/>
  <c r="R1139" i="7" s="1"/>
  <c r="O1162" i="7"/>
  <c r="U1183" i="7"/>
  <c r="Q940" i="7" a="1"/>
  <c r="Q940" i="7" s="1"/>
  <c r="R940" i="7" s="1"/>
  <c r="U940" i="7" s="1"/>
  <c r="S1009" i="7" a="1"/>
  <c r="S1009" i="7" s="1"/>
  <c r="T1009" i="7" s="1"/>
  <c r="Q1077" i="7" a="1"/>
  <c r="Q1077" i="7" s="1"/>
  <c r="R1077" i="7" s="1"/>
  <c r="U1077" i="7" s="1"/>
  <c r="Q1101" i="7" a="1"/>
  <c r="Q1101" i="7" s="1"/>
  <c r="R1101" i="7" s="1"/>
  <c r="U1101" i="7" s="1"/>
  <c r="P1130" i="7"/>
  <c r="O1130" i="7" s="1"/>
  <c r="S1212" i="7" a="1"/>
  <c r="S1212" i="7" s="1"/>
  <c r="T1212" i="7" s="1"/>
  <c r="P1212" i="7" s="1"/>
  <c r="O1212" i="7" s="1"/>
  <c r="Q1024" i="7" a="1"/>
  <c r="Q1024" i="7" s="1"/>
  <c r="R1024" i="7" s="1"/>
  <c r="U1024" i="7" s="1"/>
  <c r="U1218" i="7"/>
  <c r="U1138" i="7"/>
  <c r="S1187" i="7" a="1"/>
  <c r="S1187" i="7" s="1"/>
  <c r="T1187" i="7" s="1"/>
  <c r="P1187" i="7" s="1"/>
  <c r="O1187" i="7" s="1"/>
  <c r="O1220" i="7"/>
  <c r="S1219" i="7" a="1"/>
  <c r="S1219" i="7" s="1"/>
  <c r="T1219" i="7" s="1"/>
  <c r="P1219" i="7" s="1"/>
  <c r="O1219" i="7" s="1"/>
  <c r="S934" i="7" a="1"/>
  <c r="S934" i="7" s="1"/>
  <c r="T934" i="7" s="1"/>
  <c r="P934" i="7" s="1"/>
  <c r="O934" i="7" s="1"/>
  <c r="P1048" i="7"/>
  <c r="O1048" i="7" s="1"/>
  <c r="P1150" i="7"/>
  <c r="O1150" i="7" s="1"/>
  <c r="O1044" i="7"/>
  <c r="O1138" i="7"/>
  <c r="S1196" i="7" a="1"/>
  <c r="S1196" i="7" s="1"/>
  <c r="T1196" i="7" s="1"/>
  <c r="P1196" i="7" s="1"/>
  <c r="O1196" i="7" s="1"/>
  <c r="U1112" i="7"/>
  <c r="Q1181" i="7" a="1"/>
  <c r="Q1181" i="7" s="1"/>
  <c r="R1181" i="7" s="1"/>
  <c r="U1181" i="7" s="1"/>
  <c r="S1085" i="7" a="1"/>
  <c r="S1085" i="7" s="1"/>
  <c r="T1085" i="7" s="1"/>
  <c r="P1085" i="7" s="1"/>
  <c r="O1085" i="7" s="1"/>
  <c r="P1110" i="7"/>
  <c r="O1110" i="7" s="1"/>
  <c r="Q1131" i="7" a="1"/>
  <c r="Q1131" i="7" s="1"/>
  <c r="R1131" i="7" s="1"/>
  <c r="U1131" i="7" s="1"/>
  <c r="S1242" i="7" a="1"/>
  <c r="S1242" i="7" s="1"/>
  <c r="T1242" i="7" s="1"/>
  <c r="P1242" i="7" s="1"/>
  <c r="O1242" i="7" s="1"/>
  <c r="S1197" i="7" a="1"/>
  <c r="S1197" i="7" s="1"/>
  <c r="T1197" i="7" s="1"/>
  <c r="P1197" i="7" s="1"/>
  <c r="O1197" i="7" s="1"/>
  <c r="S1066" i="7" a="1"/>
  <c r="S1066" i="7" s="1"/>
  <c r="T1066" i="7" s="1"/>
  <c r="O1258" i="7"/>
  <c r="U1248" i="7"/>
  <c r="P1177" i="7"/>
  <c r="O1177" i="7" s="1"/>
  <c r="S1250" i="7" a="1"/>
  <c r="S1250" i="7" s="1"/>
  <c r="T1250" i="7" s="1"/>
  <c r="P1250" i="7" s="1"/>
  <c r="O1250" i="7" s="1"/>
  <c r="Q1259" i="7" a="1"/>
  <c r="Q1259" i="7" s="1"/>
  <c r="R1259" i="7" s="1"/>
  <c r="U1259" i="7" s="1"/>
  <c r="O1146" i="7"/>
  <c r="S1207" i="7" a="1"/>
  <c r="S1207" i="7" s="1"/>
  <c r="T1207" i="7" s="1"/>
  <c r="P1207" i="7" s="1"/>
  <c r="O1207" i="7" s="1"/>
  <c r="O56" i="7"/>
  <c r="O663" i="7"/>
  <c r="O700" i="7"/>
  <c r="O992" i="7"/>
  <c r="O823" i="7"/>
  <c r="S883" i="7" a="1"/>
  <c r="S883" i="7" s="1"/>
  <c r="T883" i="7" s="1"/>
  <c r="P883" i="7" s="1"/>
  <c r="O883" i="7" s="1"/>
  <c r="R889" i="7"/>
  <c r="T889" i="7"/>
  <c r="S898" i="7" a="1"/>
  <c r="S898" i="7" s="1"/>
  <c r="T898" i="7" s="1"/>
  <c r="Q942" i="7" a="1"/>
  <c r="Q942" i="7" s="1"/>
  <c r="R942" i="7" s="1"/>
  <c r="R1016" i="7"/>
  <c r="T1016" i="7"/>
  <c r="R1043" i="7"/>
  <c r="T1043" i="7"/>
  <c r="T1157" i="7"/>
  <c r="R1157" i="7"/>
  <c r="R1030" i="7"/>
  <c r="T1030" i="7"/>
  <c r="R926" i="7"/>
  <c r="T926" i="7"/>
  <c r="P926" i="7" s="1"/>
  <c r="O926" i="7" s="1"/>
  <c r="R819" i="7"/>
  <c r="T819" i="7"/>
  <c r="T829" i="7"/>
  <c r="R829" i="7"/>
  <c r="R867" i="7"/>
  <c r="T867" i="7"/>
  <c r="T850" i="7"/>
  <c r="R850" i="7"/>
  <c r="U850" i="7" s="1"/>
  <c r="R959" i="7"/>
  <c r="T959" i="7"/>
  <c r="R857" i="7"/>
  <c r="T857" i="7"/>
  <c r="R1003" i="7"/>
  <c r="T1003" i="7"/>
  <c r="R927" i="7"/>
  <c r="T927" i="7"/>
  <c r="P927" i="7" s="1"/>
  <c r="O927" i="7" s="1"/>
  <c r="R798" i="7"/>
  <c r="T798" i="7"/>
  <c r="R802" i="7"/>
  <c r="T802" i="7"/>
  <c r="R789" i="7"/>
  <c r="T789" i="7"/>
  <c r="T721" i="7"/>
  <c r="R721" i="7"/>
  <c r="U721" i="7" s="1"/>
  <c r="T769" i="7"/>
  <c r="R769" i="7"/>
  <c r="T809" i="7"/>
  <c r="R809" i="7"/>
  <c r="T866" i="7"/>
  <c r="R866" i="7"/>
  <c r="R782" i="7"/>
  <c r="T782" i="7"/>
  <c r="P782" i="7" s="1"/>
  <c r="O782" i="7" s="1"/>
  <c r="R738" i="7"/>
  <c r="T738" i="7"/>
  <c r="R905" i="7"/>
  <c r="T905" i="7"/>
  <c r="R794" i="7"/>
  <c r="T794" i="7"/>
  <c r="T702" i="7"/>
  <c r="R702" i="7"/>
  <c r="U702" i="7" s="1"/>
  <c r="T714" i="7"/>
  <c r="R714" i="7"/>
  <c r="R706" i="7"/>
  <c r="T706" i="7"/>
  <c r="T737" i="7"/>
  <c r="R737" i="7"/>
  <c r="T1109" i="7"/>
  <c r="R1109" i="7"/>
  <c r="U1109" i="7" s="1"/>
  <c r="T1045" i="7"/>
  <c r="R1045" i="7"/>
  <c r="R981" i="7"/>
  <c r="T981" i="7"/>
  <c r="T917" i="7"/>
  <c r="R845" i="7"/>
  <c r="T845" i="7"/>
  <c r="R734" i="7"/>
  <c r="T734" i="7"/>
  <c r="R691" i="7"/>
  <c r="T691" i="7"/>
  <c r="R683" i="7"/>
  <c r="T683" i="7"/>
  <c r="T617" i="7"/>
  <c r="R617" i="7"/>
  <c r="T623" i="7"/>
  <c r="R623" i="7"/>
  <c r="T603" i="7"/>
  <c r="R603" i="7"/>
  <c r="R685" i="7"/>
  <c r="T685" i="7"/>
  <c r="R596" i="7"/>
  <c r="T596" i="7"/>
  <c r="T665" i="7"/>
  <c r="R665" i="7"/>
  <c r="T571" i="7"/>
  <c r="R571" i="7"/>
  <c r="R625" i="7"/>
  <c r="T625" i="7"/>
  <c r="T501" i="7"/>
  <c r="R501" i="7"/>
  <c r="R628" i="7"/>
  <c r="T628" i="7"/>
  <c r="R520" i="7"/>
  <c r="T520" i="7"/>
  <c r="T468" i="7"/>
  <c r="R468" i="7"/>
  <c r="R546" i="7"/>
  <c r="T546" i="7"/>
  <c r="R554" i="7"/>
  <c r="T554" i="7"/>
  <c r="R489" i="7"/>
  <c r="T489" i="7"/>
  <c r="R482" i="7"/>
  <c r="T482" i="7"/>
  <c r="R434" i="7"/>
  <c r="T434" i="7"/>
  <c r="R565" i="7"/>
  <c r="T565" i="7"/>
  <c r="R517" i="7"/>
  <c r="T517" i="7"/>
  <c r="T836" i="7"/>
  <c r="R836" i="7"/>
  <c r="R772" i="7"/>
  <c r="T772" i="7"/>
  <c r="R708" i="7"/>
  <c r="T708" i="7"/>
  <c r="R644" i="7"/>
  <c r="T644" i="7"/>
  <c r="R538" i="7"/>
  <c r="T538" i="7"/>
  <c r="T572" i="7"/>
  <c r="R572" i="7"/>
  <c r="T521" i="7"/>
  <c r="R521" i="7"/>
  <c r="R437" i="7"/>
  <c r="T437" i="7"/>
  <c r="R400" i="7"/>
  <c r="T400" i="7"/>
  <c r="T590" i="7"/>
  <c r="R590" i="7"/>
  <c r="T511" i="7"/>
  <c r="R511" i="7"/>
  <c r="R391" i="7"/>
  <c r="T391" i="7"/>
  <c r="R386" i="7"/>
  <c r="T386" i="7"/>
  <c r="R383" i="7"/>
  <c r="T383" i="7"/>
  <c r="T355" i="7"/>
  <c r="R355" i="7"/>
  <c r="T419" i="7"/>
  <c r="R419" i="7"/>
  <c r="R408" i="7"/>
  <c r="T408" i="7"/>
  <c r="R436" i="7"/>
  <c r="T436" i="7"/>
  <c r="T336" i="7"/>
  <c r="R336" i="7"/>
  <c r="R284" i="7"/>
  <c r="T284" i="7"/>
  <c r="T280" i="7"/>
  <c r="R280" i="7"/>
  <c r="T272" i="7"/>
  <c r="R272" i="7"/>
  <c r="R470" i="7"/>
  <c r="T470" i="7"/>
  <c r="T395" i="7"/>
  <c r="R395" i="7"/>
  <c r="T295" i="7"/>
  <c r="R295" i="7"/>
  <c r="R330" i="7"/>
  <c r="T330" i="7"/>
  <c r="T321" i="7"/>
  <c r="R321" i="7"/>
  <c r="T239" i="7"/>
  <c r="R239" i="7"/>
  <c r="T311" i="7"/>
  <c r="R311" i="7"/>
  <c r="T430" i="7"/>
  <c r="R430" i="7"/>
  <c r="T366" i="7"/>
  <c r="R366" i="7"/>
  <c r="R264" i="7"/>
  <c r="T264" i="7"/>
  <c r="R393" i="7"/>
  <c r="T393" i="7"/>
  <c r="R329" i="7"/>
  <c r="T329" i="7"/>
  <c r="R282" i="7"/>
  <c r="T282" i="7"/>
  <c r="T223" i="7"/>
  <c r="R223" i="7"/>
  <c r="R202" i="7"/>
  <c r="T202" i="7"/>
  <c r="R185" i="7"/>
  <c r="T185" i="7"/>
  <c r="R274" i="7"/>
  <c r="T274" i="7"/>
  <c r="T161" i="7"/>
  <c r="R161" i="7"/>
  <c r="R197" i="7"/>
  <c r="T197" i="7"/>
  <c r="T243" i="7"/>
  <c r="R243" i="7"/>
  <c r="T165" i="7"/>
  <c r="R165" i="7"/>
  <c r="R257" i="7"/>
  <c r="T257" i="7"/>
  <c r="R192" i="7"/>
  <c r="T192" i="7"/>
  <c r="T148" i="7"/>
  <c r="R148" i="7"/>
  <c r="R123" i="7"/>
  <c r="T123" i="7"/>
  <c r="R225" i="7"/>
  <c r="T225" i="7"/>
  <c r="T173" i="7"/>
  <c r="R173" i="7"/>
  <c r="R121" i="7"/>
  <c r="T121" i="7"/>
  <c r="T101" i="7"/>
  <c r="R101" i="7"/>
  <c r="T81" i="7"/>
  <c r="R81" i="7"/>
  <c r="T104" i="7"/>
  <c r="R104" i="7"/>
  <c r="T230" i="7"/>
  <c r="R230" i="7"/>
  <c r="T152" i="7"/>
  <c r="R152" i="7"/>
  <c r="R82" i="7"/>
  <c r="T82" i="7"/>
  <c r="T58" i="7"/>
  <c r="R58" i="7"/>
  <c r="T111" i="7"/>
  <c r="R111" i="7"/>
  <c r="R95" i="7"/>
  <c r="T95" i="7"/>
  <c r="R66" i="7"/>
  <c r="T66" i="7"/>
  <c r="T49" i="7"/>
  <c r="R49" i="7"/>
  <c r="R55" i="7"/>
  <c r="T55" i="7"/>
  <c r="T23" i="7"/>
  <c r="R23" i="7"/>
  <c r="T21" i="7"/>
  <c r="R21" i="7"/>
  <c r="R28" i="7"/>
  <c r="T28" i="7"/>
  <c r="R17" i="7"/>
  <c r="T17" i="7"/>
  <c r="T24" i="7"/>
  <c r="R24" i="7"/>
  <c r="S895" i="7" a="1"/>
  <c r="S895" i="7" s="1"/>
  <c r="T895" i="7" s="1"/>
  <c r="P895" i="7" s="1"/>
  <c r="O895" i="7" s="1"/>
  <c r="R921" i="7"/>
  <c r="Q937" i="7" a="1"/>
  <c r="Q937" i="7" s="1"/>
  <c r="R937" i="7" s="1"/>
  <c r="T955" i="7"/>
  <c r="R955" i="7"/>
  <c r="R1017" i="7"/>
  <c r="T1017" i="7"/>
  <c r="R928" i="7"/>
  <c r="R946" i="7"/>
  <c r="Q965" i="7" a="1"/>
  <c r="Q965" i="7" s="1"/>
  <c r="R965" i="7" s="1"/>
  <c r="U965" i="7" s="1"/>
  <c r="O980" i="7"/>
  <c r="S937" i="7" a="1"/>
  <c r="S937" i="7" s="1"/>
  <c r="T937" i="7" s="1"/>
  <c r="S958" i="7" a="1"/>
  <c r="S958" i="7" s="1"/>
  <c r="T958" i="7" s="1"/>
  <c r="P958" i="7" s="1"/>
  <c r="O958" i="7" s="1"/>
  <c r="S899" i="7" a="1"/>
  <c r="S899" i="7" s="1"/>
  <c r="T899" i="7" s="1"/>
  <c r="P899" i="7" s="1"/>
  <c r="O899" i="7" s="1"/>
  <c r="S928" i="7" a="1"/>
  <c r="S928" i="7" s="1"/>
  <c r="T928" i="7" s="1"/>
  <c r="S946" i="7" a="1"/>
  <c r="S946" i="7" s="1"/>
  <c r="T946" i="7" s="1"/>
  <c r="S977" i="7" a="1"/>
  <c r="S977" i="7" s="1"/>
  <c r="T977" i="7" s="1"/>
  <c r="P977" i="7" s="1"/>
  <c r="O977" i="7" s="1"/>
  <c r="Q874" i="7" a="1"/>
  <c r="Q874" i="7" s="1"/>
  <c r="R874" i="7" s="1"/>
  <c r="U874" i="7" s="1"/>
  <c r="Q967" i="7" a="1"/>
  <c r="Q967" i="7" s="1"/>
  <c r="R967" i="7" s="1"/>
  <c r="U967" i="7" s="1"/>
  <c r="T923" i="7"/>
  <c r="R923" i="7"/>
  <c r="U923" i="7" s="1"/>
  <c r="Q956" i="7" a="1"/>
  <c r="Q956" i="7" s="1"/>
  <c r="R956" i="7" s="1"/>
  <c r="U956" i="7" s="1"/>
  <c r="O991" i="7"/>
  <c r="R1015" i="7"/>
  <c r="T1015" i="7"/>
  <c r="T892" i="7"/>
  <c r="R892" i="7"/>
  <c r="U892" i="7" s="1"/>
  <c r="Q917" i="7" a="1"/>
  <c r="Q917" i="7" s="1"/>
  <c r="R917" i="7" s="1"/>
  <c r="T1038" i="7"/>
  <c r="R1147" i="7"/>
  <c r="T1147" i="7"/>
  <c r="T1211" i="7"/>
  <c r="R1211" i="7"/>
  <c r="U1044" i="7"/>
  <c r="S913" i="7" a="1"/>
  <c r="S913" i="7" s="1"/>
  <c r="T913" i="7" s="1"/>
  <c r="P913" i="7" s="1"/>
  <c r="O913" i="7" s="1"/>
  <c r="S1004" i="7" a="1"/>
  <c r="S1004" i="7" s="1"/>
  <c r="T1004" i="7" s="1"/>
  <c r="U1106" i="7"/>
  <c r="U1162" i="7"/>
  <c r="P1192" i="7"/>
  <c r="O1192" i="7" s="1"/>
  <c r="Q925" i="7" a="1"/>
  <c r="Q925" i="7" s="1"/>
  <c r="R925" i="7" s="1"/>
  <c r="U925" i="7" s="1"/>
  <c r="S1011" i="7" a="1"/>
  <c r="S1011" i="7" s="1"/>
  <c r="T1011" i="7" s="1"/>
  <c r="P1011" i="7" s="1"/>
  <c r="O1011" i="7" s="1"/>
  <c r="U1033" i="7"/>
  <c r="P1046" i="7"/>
  <c r="O1046" i="7" s="1"/>
  <c r="Q1066" i="7" a="1"/>
  <c r="Q1066" i="7" s="1"/>
  <c r="R1066" i="7" s="1"/>
  <c r="Q1081" i="7" a="1"/>
  <c r="Q1081" i="7" s="1"/>
  <c r="R1081" i="7" s="1"/>
  <c r="U1081" i="7" s="1"/>
  <c r="Q1039" i="7" a="1"/>
  <c r="Q1039" i="7" s="1"/>
  <c r="R1039" i="7" s="1"/>
  <c r="U1039" i="7" s="1"/>
  <c r="P1056" i="7"/>
  <c r="O1056" i="7" s="1"/>
  <c r="Q1155" i="7" a="1"/>
  <c r="Q1155" i="7" s="1"/>
  <c r="R1155" i="7" s="1"/>
  <c r="U1155" i="7" s="1"/>
  <c r="P1152" i="7"/>
  <c r="O1152" i="7" s="1"/>
  <c r="Q1221" i="7" a="1"/>
  <c r="Q1221" i="7" s="1"/>
  <c r="R1221" i="7" s="1"/>
  <c r="Q1034" i="7" a="1"/>
  <c r="Q1034" i="7" s="1"/>
  <c r="R1034" i="7" s="1"/>
  <c r="U1034" i="7" s="1"/>
  <c r="P1104" i="7"/>
  <c r="O1104" i="7" s="1"/>
  <c r="P1116" i="7"/>
  <c r="O1116" i="7" s="1"/>
  <c r="P1180" i="7"/>
  <c r="O1180" i="7" s="1"/>
  <c r="Q1002" i="7" a="1"/>
  <c r="Q1002" i="7" s="1"/>
  <c r="R1002" i="7" s="1"/>
  <c r="U1002" i="7" s="1"/>
  <c r="Q1086" i="7" a="1"/>
  <c r="Q1086" i="7" s="1"/>
  <c r="R1086" i="7" s="1"/>
  <c r="S1170" i="7" a="1"/>
  <c r="S1170" i="7" s="1"/>
  <c r="T1170" i="7" s="1"/>
  <c r="P1170" i="7" s="1"/>
  <c r="O1170" i="7" s="1"/>
  <c r="P1078" i="7"/>
  <c r="O1078" i="7" s="1"/>
  <c r="Q1173" i="7" a="1"/>
  <c r="Q1173" i="7" s="1"/>
  <c r="R1173" i="7" s="1"/>
  <c r="S1019" i="7" a="1"/>
  <c r="S1019" i="7" s="1"/>
  <c r="T1019" i="7" s="1"/>
  <c r="P1019" i="7" s="1"/>
  <c r="O1019" i="7" s="1"/>
  <c r="P1096" i="7"/>
  <c r="O1096" i="7" s="1"/>
  <c r="Q906" i="7" a="1"/>
  <c r="Q906" i="7" s="1"/>
  <c r="R906" i="7" s="1"/>
  <c r="U906" i="7" s="1"/>
  <c r="Q1004" i="7" a="1"/>
  <c r="Q1004" i="7" s="1"/>
  <c r="R1004" i="7" s="1"/>
  <c r="Q1038" i="7" a="1"/>
  <c r="Q1038" i="7" s="1"/>
  <c r="R1038" i="7" s="1"/>
  <c r="U1038" i="7" s="1"/>
  <c r="S1086" i="7" a="1"/>
  <c r="S1086" i="7" s="1"/>
  <c r="T1086" i="7" s="1"/>
  <c r="S1188" i="7" a="1"/>
  <c r="S1188" i="7" s="1"/>
  <c r="T1188" i="7" s="1"/>
  <c r="P1188" i="7" s="1"/>
  <c r="O1188" i="7" s="1"/>
  <c r="U1208" i="7"/>
  <c r="U1128" i="7"/>
  <c r="S1198" i="7" a="1"/>
  <c r="S1198" i="7" s="1"/>
  <c r="T1198" i="7" s="1"/>
  <c r="P1198" i="7" s="1"/>
  <c r="O1198" i="7" s="1"/>
  <c r="P1238" i="7"/>
  <c r="O1238" i="7" s="1"/>
  <c r="S1163" i="7" a="1"/>
  <c r="S1163" i="7" s="1"/>
  <c r="T1163" i="7" s="1"/>
  <c r="P1163" i="7" s="1"/>
  <c r="O1163" i="7" s="1"/>
  <c r="O1260" i="7"/>
  <c r="S1221" i="7" a="1"/>
  <c r="S1221" i="7" s="1"/>
  <c r="T1221" i="7" s="1"/>
  <c r="O1252" i="7"/>
  <c r="S1261" i="7" a="1"/>
  <c r="S1261" i="7" s="1"/>
  <c r="T1261" i="7" s="1"/>
  <c r="P1261" i="7" s="1"/>
  <c r="O1261" i="7" s="1"/>
  <c r="U1202" i="7"/>
  <c r="Q1227" i="7" a="1"/>
  <c r="Q1227" i="7" s="1"/>
  <c r="R1227" i="7" s="1"/>
  <c r="S1243" i="7" a="1"/>
  <c r="S1243" i="7" s="1"/>
  <c r="T1243" i="7" s="1"/>
  <c r="S1227" i="7" a="1"/>
  <c r="S1227" i="7" s="1"/>
  <c r="T1227" i="7" s="1"/>
  <c r="S1257" i="7" a="1"/>
  <c r="S1257" i="7" s="1"/>
  <c r="T1257" i="7" s="1"/>
  <c r="P1257" i="7" s="1"/>
  <c r="O1257" i="7" s="1"/>
  <c r="A547" i="6"/>
  <c r="L547" i="6"/>
  <c r="AB547" i="6"/>
  <c r="Y316" i="6"/>
  <c r="M13" i="6"/>
  <c r="M713" i="6"/>
  <c r="M589" i="6"/>
  <c r="M14" i="6"/>
  <c r="M316" i="6"/>
  <c r="M30" i="6"/>
  <c r="M174" i="6"/>
  <c r="M160" i="6"/>
  <c r="M481" i="6"/>
  <c r="M621" i="6"/>
  <c r="M265" i="6"/>
  <c r="M578" i="6"/>
  <c r="M63" i="6"/>
  <c r="M117" i="6"/>
  <c r="M470" i="6"/>
  <c r="M468" i="6"/>
  <c r="M482" i="6"/>
  <c r="M759" i="6"/>
  <c r="M384" i="6"/>
  <c r="M760" i="6"/>
  <c r="M483" i="6"/>
  <c r="M761" i="6"/>
  <c r="M168" i="6"/>
  <c r="M590" i="6"/>
  <c r="M762" i="6"/>
  <c r="M484" i="6"/>
  <c r="M150" i="6"/>
  <c r="M79" i="6"/>
  <c r="M118" i="6"/>
  <c r="M148" i="6"/>
  <c r="M733" i="6"/>
  <c r="M652" i="6"/>
  <c r="M255" i="6"/>
  <c r="M219" i="6"/>
  <c r="M355" i="6"/>
  <c r="M198" i="6"/>
  <c r="M164" i="6"/>
  <c r="M109" i="6"/>
  <c r="M591" i="6"/>
  <c r="M485" i="6"/>
  <c r="M220" i="6"/>
  <c r="M353" i="6"/>
  <c r="M221" i="6"/>
  <c r="M363" i="6"/>
  <c r="M734" i="6"/>
  <c r="M821" i="6"/>
  <c r="M486" i="6"/>
  <c r="M443" i="6"/>
  <c r="M423" i="6"/>
  <c r="M763" i="6"/>
  <c r="M745" i="6"/>
  <c r="M487" i="6"/>
  <c r="M746" i="6"/>
  <c r="M488" i="6"/>
  <c r="M823" i="6"/>
  <c r="M822" i="6"/>
  <c r="M29" i="6"/>
  <c r="M378" i="6"/>
  <c r="M335" i="6"/>
  <c r="M350" i="6"/>
  <c r="M131" i="6"/>
  <c r="M489" i="6"/>
  <c r="M490" i="6"/>
  <c r="M222" i="6"/>
  <c r="M622" i="6"/>
  <c r="M59" i="6"/>
  <c r="M460" i="6"/>
  <c r="M659" i="6"/>
  <c r="M764" i="6"/>
  <c r="M151" i="6"/>
  <c r="M184" i="6"/>
  <c r="M260" i="6"/>
  <c r="M718" i="6"/>
  <c r="M75" i="6"/>
  <c r="M120" i="6"/>
  <c r="M252" i="6"/>
  <c r="M480" i="6"/>
  <c r="M702" i="6"/>
  <c r="M332" i="6"/>
  <c r="M231" i="6"/>
  <c r="M207" i="6"/>
  <c r="M152" i="6"/>
  <c r="M714" i="6"/>
  <c r="M244" i="6"/>
  <c r="M682" i="6"/>
  <c r="M623" i="6"/>
  <c r="M683" i="6"/>
  <c r="M321" i="6"/>
  <c r="M95" i="6"/>
  <c r="M259" i="6"/>
  <c r="M195" i="6"/>
  <c r="M362" i="6"/>
  <c r="M478" i="6"/>
  <c r="M645" i="6"/>
  <c r="M424" i="6"/>
  <c r="M766" i="6"/>
  <c r="M765" i="6"/>
  <c r="M491" i="6"/>
  <c r="M142" i="6"/>
  <c r="M492" i="6"/>
  <c r="M684" i="6"/>
  <c r="M223" i="6"/>
  <c r="M73" i="6"/>
  <c r="M685" i="6"/>
  <c r="M329" i="6"/>
  <c r="M188" i="6"/>
  <c r="M279" i="6"/>
  <c r="M646" i="6"/>
  <c r="M4" i="6"/>
  <c r="M647" i="6"/>
  <c r="M328" i="6"/>
  <c r="M38" i="6"/>
  <c r="M370" i="6"/>
  <c r="M337" i="6"/>
  <c r="M324" i="6"/>
  <c r="M137" i="6"/>
  <c r="M358" i="6"/>
  <c r="M425" i="6"/>
  <c r="M100" i="6"/>
  <c r="M686" i="6"/>
  <c r="M494" i="6"/>
  <c r="M588" i="6"/>
  <c r="M493" i="6"/>
  <c r="M175" i="6"/>
  <c r="M548" i="6"/>
  <c r="M767" i="6"/>
  <c r="M768" i="6"/>
  <c r="M769" i="6"/>
  <c r="M281" i="6"/>
  <c r="M562" i="6"/>
  <c r="M426" i="6"/>
  <c r="M495" i="6"/>
  <c r="M161" i="6"/>
  <c r="M217" i="6"/>
  <c r="M660" i="6"/>
  <c r="M194" i="6"/>
  <c r="M233" i="6"/>
  <c r="M471" i="6"/>
  <c r="M49" i="6"/>
  <c r="M680" i="6"/>
  <c r="M299" i="6"/>
  <c r="M599" i="6"/>
  <c r="M593" i="6"/>
  <c r="M592" i="6"/>
  <c r="M237" i="6"/>
  <c r="M719" i="6"/>
  <c r="M263" i="6"/>
  <c r="M186" i="6"/>
  <c r="M825" i="6"/>
  <c r="M824" i="6"/>
  <c r="M770" i="6"/>
  <c r="M771" i="6"/>
  <c r="M563" i="6"/>
  <c r="M826" i="6"/>
  <c r="M624" i="6"/>
  <c r="M114" i="6"/>
  <c r="M625" i="6"/>
  <c r="M472" i="6"/>
  <c r="M253" i="6"/>
  <c r="M245" i="6"/>
  <c r="M452" i="6"/>
  <c r="M248" i="6"/>
  <c r="M453" i="6"/>
  <c r="M610" i="6"/>
  <c r="M388" i="6"/>
  <c r="M704" i="6"/>
  <c r="M156" i="6"/>
  <c r="M445" i="6"/>
  <c r="M416" i="6"/>
  <c r="M466" i="6"/>
  <c r="M479" i="6"/>
  <c r="M262" i="6"/>
  <c r="M204" i="6"/>
  <c r="M417" i="6"/>
  <c r="M427" i="6"/>
  <c r="M410" i="6"/>
  <c r="M125" i="6"/>
  <c r="M235" i="6"/>
  <c r="M178" i="6"/>
  <c r="M68" i="6"/>
  <c r="M205" i="6"/>
  <c r="M155" i="6"/>
  <c r="M12" i="6"/>
  <c r="M305" i="6"/>
  <c r="M359" i="6"/>
  <c r="M366" i="6"/>
  <c r="M336" i="6"/>
  <c r="M39" i="6"/>
  <c r="M42" i="6"/>
  <c r="M372" i="6"/>
  <c r="M192" i="6"/>
  <c r="M626" i="6"/>
  <c r="M418" i="6"/>
  <c r="M133" i="6"/>
  <c r="M103" i="6"/>
  <c r="M608" i="6"/>
  <c r="M627" i="6"/>
  <c r="M628" i="6"/>
  <c r="M496" i="6"/>
  <c r="M772" i="6"/>
  <c r="M549" i="6"/>
  <c r="M773" i="6"/>
  <c r="M747" i="6"/>
  <c r="M456" i="6"/>
  <c r="M748" i="6"/>
  <c r="M401" i="6"/>
  <c r="M291" i="6"/>
  <c r="M629" i="6"/>
  <c r="M333" i="6"/>
  <c r="M600" i="6"/>
  <c r="M55" i="6"/>
  <c r="M457" i="6"/>
  <c r="M497" i="6"/>
  <c r="M334" i="6"/>
  <c r="M276" i="6"/>
  <c r="M23" i="6"/>
  <c r="M550" i="6"/>
  <c r="M630" i="6"/>
  <c r="M407" i="6"/>
  <c r="M774" i="6"/>
  <c r="M428" i="6"/>
  <c r="M551" i="6"/>
  <c r="M661" i="6"/>
  <c r="M448" i="6"/>
  <c r="M601" i="6"/>
  <c r="M564" i="6"/>
  <c r="M498" i="6"/>
  <c r="M411" i="6"/>
  <c r="M82" i="6"/>
  <c r="M200" i="6"/>
  <c r="M124" i="6"/>
  <c r="M62" i="6"/>
  <c r="M726" i="6"/>
  <c r="M631" i="6"/>
  <c r="M409" i="6"/>
  <c r="M141" i="6"/>
  <c r="M80" i="6"/>
  <c r="M177" i="6"/>
  <c r="M108" i="6"/>
  <c r="M473" i="6"/>
  <c r="M583" i="6"/>
  <c r="M430" i="6"/>
  <c r="M817" i="6"/>
  <c r="M429" i="6"/>
  <c r="M613" i="6"/>
  <c r="M310" i="6"/>
  <c r="M153" i="6"/>
  <c r="M226" i="6"/>
  <c r="M340" i="6"/>
  <c r="M775" i="6"/>
  <c r="M419" i="6"/>
  <c r="M552" i="6"/>
  <c r="M499" i="6"/>
  <c r="M35" i="6"/>
  <c r="M349" i="6"/>
  <c r="M136" i="6"/>
  <c r="M345" i="6"/>
  <c r="M201" i="6"/>
  <c r="M657" i="6"/>
  <c r="M632" i="6"/>
  <c r="M752" i="6"/>
  <c r="M240" i="6"/>
  <c r="M500" i="6"/>
  <c r="M777" i="6"/>
  <c r="M776" i="6"/>
  <c r="M171" i="6"/>
  <c r="M687" i="6"/>
  <c r="M187" i="6"/>
  <c r="M594" i="6"/>
  <c r="M461" i="6"/>
  <c r="M132" i="6"/>
  <c r="M91" i="6"/>
  <c r="M633" i="6"/>
  <c r="M266" i="6"/>
  <c r="M553" i="6"/>
  <c r="M501" i="6"/>
  <c r="M394" i="6"/>
  <c r="M634" i="6"/>
  <c r="M284" i="6"/>
  <c r="M254" i="6"/>
  <c r="M502" i="6"/>
  <c r="M778" i="6"/>
  <c r="M503" i="6"/>
  <c r="M267" i="6"/>
  <c r="M712" i="6"/>
  <c r="M88" i="6"/>
  <c r="M688" i="6"/>
  <c r="M852" i="6"/>
  <c r="M727" i="6"/>
  <c r="M735" i="6"/>
  <c r="M199" i="6"/>
  <c r="M432" i="6"/>
  <c r="M431" i="6"/>
  <c r="M296" i="6"/>
  <c r="M176" i="6"/>
  <c r="M656" i="6"/>
  <c r="M728" i="6"/>
  <c r="M89" i="6"/>
  <c r="M170" i="6"/>
  <c r="M298" i="6"/>
  <c r="M90" i="6"/>
  <c r="M703" i="6"/>
  <c r="M371" i="6"/>
  <c r="M504" i="6"/>
  <c r="M31" i="6"/>
  <c r="M376" i="6"/>
  <c r="M755" i="6"/>
  <c r="M313" i="6"/>
  <c r="M462" i="6"/>
  <c r="M146" i="6"/>
  <c r="M162" i="6"/>
  <c r="M342" i="6"/>
  <c r="M565" i="6"/>
  <c r="M102" i="6"/>
  <c r="M689" i="6"/>
  <c r="M705" i="6"/>
  <c r="M104" i="6"/>
  <c r="M87" i="6"/>
  <c r="M587" i="6"/>
  <c r="M706" i="6"/>
  <c r="M278" i="6"/>
  <c r="M756" i="6"/>
  <c r="M741" i="6"/>
  <c r="M433" i="6"/>
  <c r="M434" i="6"/>
  <c r="M242" i="6"/>
  <c r="M853" i="6"/>
  <c r="M122" i="6"/>
  <c r="M64" i="6"/>
  <c r="M76" i="6"/>
  <c r="M635" i="6"/>
  <c r="M97" i="6"/>
  <c r="M249" i="6"/>
  <c r="M130" i="6"/>
  <c r="M616" i="6"/>
  <c r="M302" i="6"/>
  <c r="M229" i="6"/>
  <c r="M738" i="6"/>
  <c r="M739" i="6"/>
  <c r="M105" i="6"/>
  <c r="M77" i="6"/>
  <c r="M323" i="6"/>
  <c r="M679" i="6"/>
  <c r="M215" i="6"/>
  <c r="M354" i="6"/>
  <c r="M377" i="6"/>
  <c r="M24" i="6"/>
  <c r="M351" i="6"/>
  <c r="M53" i="6"/>
  <c r="M157" i="6"/>
  <c r="M474" i="6"/>
  <c r="M636" i="6"/>
  <c r="M293" i="6"/>
  <c r="M649" i="6"/>
  <c r="M617" i="6"/>
  <c r="M435" i="6"/>
  <c r="M690" i="6"/>
  <c r="M446" i="6"/>
  <c r="M779" i="6"/>
  <c r="M780" i="6"/>
  <c r="M850" i="6"/>
  <c r="M781" i="6"/>
  <c r="M398" i="6"/>
  <c r="M505" i="6"/>
  <c r="M327" i="6"/>
  <c r="M637" i="6"/>
  <c r="M602" i="6"/>
  <c r="M814" i="6"/>
  <c r="M855" i="6"/>
  <c r="M508" i="6"/>
  <c r="M509" i="6"/>
  <c r="M436" i="6"/>
  <c r="M154" i="6"/>
  <c r="M294" i="6"/>
  <c r="M507" i="6"/>
  <c r="M648" i="6"/>
  <c r="M554" i="6"/>
  <c r="M664" i="6"/>
  <c r="M749" i="6"/>
  <c r="M784" i="6"/>
  <c r="M691" i="6"/>
  <c r="M241" i="6"/>
  <c r="M638" i="6"/>
  <c r="M172" i="6"/>
  <c r="M827" i="6"/>
  <c r="M750" i="6"/>
  <c r="M662" i="6"/>
  <c r="M566" i="6"/>
  <c r="M234" i="6"/>
  <c r="M698" i="6"/>
  <c r="M854" i="6"/>
  <c r="M581" i="6"/>
  <c r="M782" i="6"/>
  <c r="M783" i="6"/>
  <c r="M841" i="6"/>
  <c r="M116" i="6"/>
  <c r="M720" i="6"/>
  <c r="M115" i="6"/>
  <c r="M506" i="6"/>
  <c r="M163" i="6"/>
  <c r="M580" i="6"/>
  <c r="M663" i="6"/>
  <c r="M297" i="6"/>
  <c r="M309" i="6"/>
  <c r="M721" i="6"/>
  <c r="M165" i="6"/>
  <c r="M111" i="6"/>
  <c r="M360" i="6"/>
  <c r="M510" i="6"/>
  <c r="M595" i="6"/>
  <c r="M315" i="6"/>
  <c r="M311" i="6"/>
  <c r="M511" i="6"/>
  <c r="M10" i="6"/>
  <c r="M367" i="6"/>
  <c r="M368" i="6"/>
  <c r="M26" i="6"/>
  <c r="M317" i="6"/>
  <c r="M138" i="6"/>
  <c r="M69" i="6"/>
  <c r="M618" i="6"/>
  <c r="M129" i="6"/>
  <c r="M512" i="6"/>
  <c r="M692" i="6"/>
  <c r="M665" i="6"/>
  <c r="M666" i="6"/>
  <c r="M667" i="6"/>
  <c r="M639" i="6"/>
  <c r="M828" i="6"/>
  <c r="M447" i="6"/>
  <c r="M606" i="6"/>
  <c r="M842" i="6"/>
  <c r="M465" i="6"/>
  <c r="M514" i="6"/>
  <c r="M51" i="6"/>
  <c r="M847" i="6"/>
  <c r="M513" i="6"/>
  <c r="M785" i="6"/>
  <c r="M640" i="6"/>
  <c r="M268" i="6"/>
  <c r="M135" i="6"/>
  <c r="M269" i="6"/>
  <c r="M786" i="6"/>
  <c r="M829" i="6"/>
  <c r="M848" i="6"/>
  <c r="M93" i="6"/>
  <c r="M128" i="6"/>
  <c r="M236" i="6"/>
  <c r="M619" i="6"/>
  <c r="M230" i="6"/>
  <c r="M121" i="6"/>
  <c r="M50" i="6"/>
  <c r="M193" i="6"/>
  <c r="M339" i="6"/>
  <c r="M179" i="6"/>
  <c r="M126" i="6"/>
  <c r="M851" i="6"/>
  <c r="M314" i="6"/>
  <c r="M475" i="6"/>
  <c r="M699" i="6"/>
  <c r="M365" i="6"/>
  <c r="M515" i="6"/>
  <c r="M722" i="6"/>
  <c r="M282" i="6"/>
  <c r="M464" i="6"/>
  <c r="M257" i="6"/>
  <c r="M344" i="6"/>
  <c r="M516" i="6"/>
  <c r="M693" i="6"/>
  <c r="M70" i="6"/>
  <c r="M400" i="6"/>
  <c r="M449" i="6"/>
  <c r="M139" i="6"/>
  <c r="M270" i="6"/>
  <c r="M412" i="6"/>
  <c r="M653" i="6"/>
  <c r="M250" i="6"/>
  <c r="M707" i="6"/>
  <c r="M325" i="6"/>
  <c r="M382" i="6"/>
  <c r="M37" i="6"/>
  <c r="M651" i="6"/>
  <c r="M322" i="6"/>
  <c r="M723" i="6"/>
  <c r="M555" i="6"/>
  <c r="M567" i="6"/>
  <c r="M724" i="6"/>
  <c r="M614" i="6"/>
  <c r="M556" i="6"/>
  <c r="M856" i="6"/>
  <c r="M787" i="6"/>
  <c r="M517" i="6"/>
  <c r="M518" i="6"/>
  <c r="M568" i="6"/>
  <c r="M815" i="6"/>
  <c r="M444" i="6"/>
  <c r="M788" i="6"/>
  <c r="M789" i="6"/>
  <c r="M519" i="6"/>
  <c r="M520" i="6"/>
  <c r="M557" i="6"/>
  <c r="M521" i="6"/>
  <c r="M791" i="6"/>
  <c r="M85" i="6"/>
  <c r="M820" i="6"/>
  <c r="M790" i="6"/>
  <c r="M558" i="6"/>
  <c r="M843" i="6"/>
  <c r="M579" i="6"/>
  <c r="M857" i="6"/>
  <c r="M522" i="6"/>
  <c r="M792" i="6"/>
  <c r="M292" i="6"/>
  <c r="M385" i="6"/>
  <c r="M415" i="6"/>
  <c r="M844" i="6"/>
  <c r="M830" i="6"/>
  <c r="M831" i="6"/>
  <c r="M437" i="6"/>
  <c r="M391" i="6"/>
  <c r="M467" i="6"/>
  <c r="M413" i="6"/>
  <c r="M569" i="6"/>
  <c r="M450" i="6"/>
  <c r="M414" i="6"/>
  <c r="M395" i="6"/>
  <c r="M598" i="6"/>
  <c r="M582" i="6"/>
  <c r="M840" i="6"/>
  <c r="M438" i="6"/>
  <c r="M862" i="6"/>
  <c r="M861" i="6"/>
  <c r="M863" i="6"/>
  <c r="M793" i="6"/>
  <c r="M832" i="6"/>
  <c r="M794" i="6"/>
  <c r="M795" i="6"/>
  <c r="M833" i="6"/>
  <c r="M641" i="6"/>
  <c r="M642" i="6"/>
  <c r="M523" i="6"/>
  <c r="M212" i="6"/>
  <c r="M346" i="6"/>
  <c r="M295" i="6"/>
  <c r="M101" i="6"/>
  <c r="M347" i="6"/>
  <c r="M303" i="6"/>
  <c r="M180" i="6"/>
  <c r="M732" i="6"/>
  <c r="M668" i="6"/>
  <c r="M123" i="6"/>
  <c r="M390" i="6"/>
  <c r="M60" i="6"/>
  <c r="M119" i="6"/>
  <c r="M643" i="6"/>
  <c r="M158" i="6"/>
  <c r="M74" i="6"/>
  <c r="M191" i="6"/>
  <c r="M798" i="6"/>
  <c r="M797" i="6"/>
  <c r="M356" i="6"/>
  <c r="M528" i="6"/>
  <c r="M83" i="6"/>
  <c r="M44" i="6"/>
  <c r="M708" i="6"/>
  <c r="M799" i="6"/>
  <c r="M301" i="6"/>
  <c r="M56" i="6"/>
  <c r="M392" i="6"/>
  <c r="M408" i="6"/>
  <c r="M66" i="6"/>
  <c r="M526" i="6"/>
  <c r="M800" i="6"/>
  <c r="M159" i="6"/>
  <c r="M796" i="6"/>
  <c r="M804" i="6"/>
  <c r="M525" i="6"/>
  <c r="M169" i="6"/>
  <c r="M307" i="6"/>
  <c r="M389" i="6"/>
  <c r="M612" i="6"/>
  <c r="M352" i="6"/>
  <c r="M529" i="6"/>
  <c r="M571" i="6"/>
  <c r="M40" i="6"/>
  <c r="M57" i="6"/>
  <c r="M320" i="6"/>
  <c r="M669" i="6"/>
  <c r="M330" i="6"/>
  <c r="M308" i="6"/>
  <c r="M834" i="6"/>
  <c r="M232" i="6"/>
  <c r="M402" i="6"/>
  <c r="M258" i="6"/>
  <c r="M463" i="6"/>
  <c r="M319" i="6"/>
  <c r="M570" i="6"/>
  <c r="M98" i="6"/>
  <c r="M527" i="6"/>
  <c r="M818" i="6"/>
  <c r="M676" i="6"/>
  <c r="M224" i="6"/>
  <c r="M32" i="6"/>
  <c r="M211" i="6"/>
  <c r="M740" i="6"/>
  <c r="M364" i="6"/>
  <c r="M709" i="6"/>
  <c r="M86" i="6"/>
  <c r="M725" i="6"/>
  <c r="M112" i="6"/>
  <c r="M835" i="6"/>
  <c r="M107" i="6"/>
  <c r="M348" i="6"/>
  <c r="M338" i="6"/>
  <c r="M149" i="6"/>
  <c r="M524" i="6"/>
  <c r="M694" i="6"/>
  <c r="M677" i="6"/>
  <c r="M106" i="6"/>
  <c r="M717" i="6"/>
  <c r="M422" i="6"/>
  <c r="M736" i="6"/>
  <c r="M559" i="6"/>
  <c r="M403" i="6"/>
  <c r="M210" i="6"/>
  <c r="M369" i="6"/>
  <c r="M216" i="6"/>
  <c r="M206" i="6"/>
  <c r="M802" i="6"/>
  <c r="M227" i="6"/>
  <c r="M202" i="6"/>
  <c r="M304" i="6"/>
  <c r="M801" i="6"/>
  <c r="M243" i="6"/>
  <c r="M803" i="6"/>
  <c r="M584" i="6"/>
  <c r="M84" i="6"/>
  <c r="M805" i="6"/>
  <c r="M806" i="6"/>
  <c r="M530" i="6"/>
  <c r="M609" i="6"/>
  <c r="M681" i="6"/>
  <c r="M209" i="6"/>
  <c r="M144" i="6"/>
  <c r="M696" i="6"/>
  <c r="M695" i="6"/>
  <c r="M697" i="6"/>
  <c r="M166" i="6"/>
  <c r="M670" i="6"/>
  <c r="M845" i="6"/>
  <c r="M3" i="6"/>
  <c r="M11" i="6"/>
  <c r="M196" i="6"/>
  <c r="M145" i="6"/>
  <c r="M5" i="6"/>
  <c r="M197" i="6"/>
  <c r="M306" i="6"/>
  <c r="M700" i="6"/>
  <c r="M167" i="6"/>
  <c r="M597" i="6"/>
  <c r="M620" i="6"/>
  <c r="M239" i="6"/>
  <c r="M615" i="6"/>
  <c r="M225" i="6"/>
  <c r="M318" i="6"/>
  <c r="M181" i="6"/>
  <c r="M18" i="6"/>
  <c r="M218" i="6"/>
  <c r="M672" i="6"/>
  <c r="M671" i="6"/>
  <c r="M586" i="6"/>
  <c r="M271" i="6"/>
  <c r="M96" i="6"/>
  <c r="M238" i="6"/>
  <c r="M404" i="6"/>
  <c r="M405" i="6"/>
  <c r="M33" i="6"/>
  <c r="M208" i="6"/>
  <c r="M45" i="6"/>
  <c r="M454" i="6"/>
  <c r="M94" i="6"/>
  <c r="M247" i="6"/>
  <c r="M43" i="6"/>
  <c r="M375" i="6"/>
  <c r="M61" i="6"/>
  <c r="M47" i="6"/>
  <c r="M380" i="6"/>
  <c r="M110" i="6"/>
  <c r="M807" i="6"/>
  <c r="M183" i="6"/>
  <c r="M341" i="6"/>
  <c r="M383" i="6"/>
  <c r="M531" i="6"/>
  <c r="M476" i="6"/>
  <c r="M393" i="6"/>
  <c r="M458" i="6"/>
  <c r="M753" i="6"/>
  <c r="M849" i="6"/>
  <c r="M386" i="6"/>
  <c r="M2" i="6"/>
  <c r="M7" i="6"/>
  <c r="M8" i="6"/>
  <c r="M28" i="6"/>
  <c r="M16" i="6"/>
  <c r="M374" i="6"/>
  <c r="M379" i="6"/>
  <c r="M34" i="6"/>
  <c r="M21" i="6"/>
  <c r="M27" i="6"/>
  <c r="M361" i="6"/>
  <c r="M25" i="6"/>
  <c r="M17" i="6"/>
  <c r="M256" i="6"/>
  <c r="M113" i="6"/>
  <c r="M9" i="6"/>
  <c r="M15" i="6"/>
  <c r="M36" i="6"/>
  <c r="M6" i="6"/>
  <c r="M19" i="6"/>
  <c r="M22" i="6"/>
  <c r="M312" i="6"/>
  <c r="M326" i="6"/>
  <c r="M373" i="6"/>
  <c r="M287" i="6"/>
  <c r="M406" i="6"/>
  <c r="M532" i="6"/>
  <c r="M78" i="6"/>
  <c r="M272" i="6"/>
  <c r="M41" i="6"/>
  <c r="M585" i="6"/>
  <c r="M535" i="6"/>
  <c r="M140" i="6"/>
  <c r="M143" i="6"/>
  <c r="M20" i="6"/>
  <c r="M251" i="6"/>
  <c r="M397" i="6"/>
  <c r="M54" i="6"/>
  <c r="M729" i="6"/>
  <c r="M290" i="6"/>
  <c r="M743" i="6"/>
  <c r="M573" i="6"/>
  <c r="M396" i="6"/>
  <c r="M469" i="6"/>
  <c r="M246" i="6"/>
  <c r="M534" i="6"/>
  <c r="M675" i="6"/>
  <c r="M742" i="6"/>
  <c r="M808" i="6"/>
  <c r="M611" i="6"/>
  <c r="M572" i="6"/>
  <c r="M439" i="6"/>
  <c r="M533" i="6"/>
  <c r="M185" i="6"/>
  <c r="M560" i="6"/>
  <c r="M710" i="6"/>
  <c r="M99" i="6"/>
  <c r="M46" i="6"/>
  <c r="M596" i="6"/>
  <c r="M846" i="6"/>
  <c r="M285" i="6"/>
  <c r="M283" i="6"/>
  <c r="M277" i="6"/>
  <c r="M273" i="6"/>
  <c r="M536" i="6"/>
  <c r="M574" i="6"/>
  <c r="M537" i="6"/>
  <c r="M539" i="6"/>
  <c r="M286" i="6"/>
  <c r="M538" i="6"/>
  <c r="M288" i="6"/>
  <c r="M540" i="6"/>
  <c r="M541" i="6"/>
  <c r="M190" i="6"/>
  <c r="M300" i="6"/>
  <c r="M715" i="6"/>
  <c r="M716" i="6"/>
  <c r="M754" i="6"/>
  <c r="M836" i="6"/>
  <c r="M809" i="6"/>
  <c r="M673" i="6"/>
  <c r="M603" i="6"/>
  <c r="M542" i="6"/>
  <c r="M544" i="6"/>
  <c r="M289" i="6"/>
  <c r="M816" i="6"/>
  <c r="M543" i="6"/>
  <c r="M561" i="6"/>
  <c r="M48" i="6"/>
  <c r="M658" i="6"/>
  <c r="M730" i="6"/>
  <c r="M604" i="6"/>
  <c r="M674" i="6"/>
  <c r="M810" i="6"/>
  <c r="M575" i="6"/>
  <c r="M189" i="6"/>
  <c r="M545" i="6"/>
  <c r="M605" i="6"/>
  <c r="M381" i="6"/>
  <c r="M280" i="6"/>
  <c r="M261" i="6"/>
  <c r="M274" i="6"/>
  <c r="M701" i="6"/>
  <c r="M147" i="6"/>
  <c r="M58" i="6"/>
  <c r="M71" i="6"/>
  <c r="M173" i="6"/>
  <c r="M654" i="6"/>
  <c r="M134" i="6"/>
  <c r="M182" i="6"/>
  <c r="M711" i="6"/>
  <c r="M546" i="6"/>
  <c r="M214" i="6"/>
  <c r="M72" i="6"/>
  <c r="M127" i="6"/>
  <c r="M275" i="6"/>
  <c r="M264" i="6"/>
  <c r="M343" i="6"/>
  <c r="M65" i="6"/>
  <c r="M92" i="6"/>
  <c r="M213" i="6"/>
  <c r="M655" i="6"/>
  <c r="M331" i="6"/>
  <c r="M737" i="6"/>
  <c r="M650" i="6"/>
  <c r="M81" i="6"/>
  <c r="M357" i="6"/>
  <c r="M576" i="6"/>
  <c r="M678" i="6"/>
  <c r="M228" i="6"/>
  <c r="M420" i="6"/>
  <c r="M421" i="6"/>
  <c r="M477" i="6"/>
  <c r="M440" i="6"/>
  <c r="M644" i="6"/>
  <c r="M757" i="6"/>
  <c r="M455" i="6"/>
  <c r="M451" i="6"/>
  <c r="M67" i="6"/>
  <c r="M52" i="6"/>
  <c r="M459" i="6"/>
  <c r="M441" i="6"/>
  <c r="M387" i="6"/>
  <c r="M744" i="6"/>
  <c r="M607" i="6"/>
  <c r="M731" i="6"/>
  <c r="M442" i="6"/>
  <c r="M577" i="6"/>
  <c r="M751" i="6"/>
  <c r="M837" i="6"/>
  <c r="M838" i="6"/>
  <c r="M819" i="6"/>
  <c r="M858" i="6"/>
  <c r="M811" i="6"/>
  <c r="M812" i="6"/>
  <c r="M859" i="6"/>
  <c r="M839" i="6"/>
  <c r="M758" i="6"/>
  <c r="M860" i="6"/>
  <c r="M813" i="6"/>
  <c r="M399" i="6"/>
  <c r="N399" i="6"/>
  <c r="I399" i="6"/>
  <c r="K399" i="6" s="1"/>
  <c r="H399" i="6"/>
  <c r="J399" i="6" s="1"/>
  <c r="G399" i="6"/>
  <c r="D399" i="6"/>
  <c r="C399" i="6"/>
  <c r="B399" i="6"/>
  <c r="N813" i="6"/>
  <c r="I813" i="6"/>
  <c r="K813" i="6" s="1"/>
  <c r="H813" i="6"/>
  <c r="J813" i="6" s="1"/>
  <c r="G813" i="6"/>
  <c r="D813" i="6"/>
  <c r="C813" i="6"/>
  <c r="B813" i="6"/>
  <c r="N860" i="6"/>
  <c r="I860" i="6"/>
  <c r="K860" i="6" s="1"/>
  <c r="H860" i="6"/>
  <c r="J860" i="6" s="1"/>
  <c r="G860" i="6"/>
  <c r="D860" i="6"/>
  <c r="C860" i="6"/>
  <c r="B860" i="6"/>
  <c r="N758" i="6"/>
  <c r="I758" i="6"/>
  <c r="K758" i="6" s="1"/>
  <c r="H758" i="6"/>
  <c r="J758" i="6" s="1"/>
  <c r="G758" i="6"/>
  <c r="D758" i="6"/>
  <c r="C758" i="6"/>
  <c r="B758" i="6"/>
  <c r="N839" i="6"/>
  <c r="I839" i="6"/>
  <c r="K839" i="6" s="1"/>
  <c r="H839" i="6"/>
  <c r="J839" i="6" s="1"/>
  <c r="G839" i="6"/>
  <c r="D839" i="6"/>
  <c r="C839" i="6"/>
  <c r="B839" i="6"/>
  <c r="N859" i="6"/>
  <c r="I859" i="6"/>
  <c r="K859" i="6" s="1"/>
  <c r="H859" i="6"/>
  <c r="J859" i="6" s="1"/>
  <c r="G859" i="6"/>
  <c r="D859" i="6"/>
  <c r="C859" i="6"/>
  <c r="B859" i="6"/>
  <c r="N812" i="6"/>
  <c r="I812" i="6"/>
  <c r="K812" i="6" s="1"/>
  <c r="H812" i="6"/>
  <c r="J812" i="6" s="1"/>
  <c r="G812" i="6"/>
  <c r="D812" i="6"/>
  <c r="C812" i="6"/>
  <c r="B812" i="6"/>
  <c r="N811" i="6"/>
  <c r="I811" i="6"/>
  <c r="K811" i="6" s="1"/>
  <c r="H811" i="6"/>
  <c r="J811" i="6" s="1"/>
  <c r="G811" i="6"/>
  <c r="D811" i="6"/>
  <c r="C811" i="6"/>
  <c r="B811" i="6"/>
  <c r="N858" i="6"/>
  <c r="I858" i="6"/>
  <c r="K858" i="6" s="1"/>
  <c r="H858" i="6"/>
  <c r="J858" i="6" s="1"/>
  <c r="G858" i="6"/>
  <c r="D858" i="6"/>
  <c r="C858" i="6"/>
  <c r="B858" i="6"/>
  <c r="N819" i="6"/>
  <c r="I819" i="6"/>
  <c r="K819" i="6" s="1"/>
  <c r="H819" i="6"/>
  <c r="J819" i="6" s="1"/>
  <c r="G819" i="6"/>
  <c r="D819" i="6"/>
  <c r="C819" i="6"/>
  <c r="B819" i="6"/>
  <c r="N838" i="6"/>
  <c r="I838" i="6"/>
  <c r="K838" i="6" s="1"/>
  <c r="H838" i="6"/>
  <c r="J838" i="6" s="1"/>
  <c r="G838" i="6"/>
  <c r="D838" i="6"/>
  <c r="C838" i="6"/>
  <c r="B838" i="6"/>
  <c r="N837" i="6"/>
  <c r="I837" i="6"/>
  <c r="K837" i="6" s="1"/>
  <c r="H837" i="6"/>
  <c r="J837" i="6" s="1"/>
  <c r="G837" i="6"/>
  <c r="D837" i="6"/>
  <c r="C837" i="6"/>
  <c r="B837" i="6"/>
  <c r="N751" i="6"/>
  <c r="I751" i="6"/>
  <c r="K751" i="6" s="1"/>
  <c r="H751" i="6"/>
  <c r="J751" i="6" s="1"/>
  <c r="G751" i="6"/>
  <c r="D751" i="6"/>
  <c r="C751" i="6"/>
  <c r="B751" i="6"/>
  <c r="N577" i="6"/>
  <c r="I577" i="6"/>
  <c r="K577" i="6" s="1"/>
  <c r="H577" i="6"/>
  <c r="J577" i="6" s="1"/>
  <c r="G577" i="6"/>
  <c r="D577" i="6"/>
  <c r="C577" i="6"/>
  <c r="B577" i="6"/>
  <c r="N442" i="6"/>
  <c r="I442" i="6"/>
  <c r="K442" i="6" s="1"/>
  <c r="H442" i="6"/>
  <c r="J442" i="6" s="1"/>
  <c r="G442" i="6"/>
  <c r="D442" i="6"/>
  <c r="C442" i="6"/>
  <c r="B442" i="6"/>
  <c r="N731" i="6"/>
  <c r="I731" i="6"/>
  <c r="K731" i="6" s="1"/>
  <c r="H731" i="6"/>
  <c r="J731" i="6" s="1"/>
  <c r="G731" i="6"/>
  <c r="D731" i="6"/>
  <c r="C731" i="6"/>
  <c r="B731" i="6"/>
  <c r="N607" i="6"/>
  <c r="I607" i="6"/>
  <c r="K607" i="6" s="1"/>
  <c r="H607" i="6"/>
  <c r="J607" i="6" s="1"/>
  <c r="G607" i="6"/>
  <c r="D607" i="6"/>
  <c r="C607" i="6"/>
  <c r="B607" i="6"/>
  <c r="N744" i="6"/>
  <c r="I744" i="6"/>
  <c r="K744" i="6" s="1"/>
  <c r="H744" i="6"/>
  <c r="J744" i="6" s="1"/>
  <c r="G744" i="6"/>
  <c r="D744" i="6"/>
  <c r="C744" i="6"/>
  <c r="B744" i="6"/>
  <c r="N387" i="6"/>
  <c r="I387" i="6"/>
  <c r="K387" i="6" s="1"/>
  <c r="H387" i="6"/>
  <c r="J387" i="6" s="1"/>
  <c r="G387" i="6"/>
  <c r="D387" i="6"/>
  <c r="C387" i="6"/>
  <c r="B387" i="6"/>
  <c r="N441" i="6"/>
  <c r="I441" i="6"/>
  <c r="K441" i="6" s="1"/>
  <c r="H441" i="6"/>
  <c r="J441" i="6" s="1"/>
  <c r="G441" i="6"/>
  <c r="D441" i="6"/>
  <c r="C441" i="6"/>
  <c r="B441" i="6"/>
  <c r="N459" i="6"/>
  <c r="I459" i="6"/>
  <c r="K459" i="6" s="1"/>
  <c r="H459" i="6"/>
  <c r="J459" i="6" s="1"/>
  <c r="G459" i="6"/>
  <c r="D459" i="6"/>
  <c r="C459" i="6"/>
  <c r="B459" i="6"/>
  <c r="N52" i="6"/>
  <c r="I52" i="6"/>
  <c r="K52" i="6" s="1"/>
  <c r="H52" i="6"/>
  <c r="J52" i="6" s="1"/>
  <c r="G52" i="6"/>
  <c r="D52" i="6"/>
  <c r="C52" i="6"/>
  <c r="B52" i="6"/>
  <c r="N67" i="6"/>
  <c r="I67" i="6"/>
  <c r="K67" i="6" s="1"/>
  <c r="H67" i="6"/>
  <c r="J67" i="6" s="1"/>
  <c r="G67" i="6"/>
  <c r="D67" i="6"/>
  <c r="C67" i="6"/>
  <c r="B67" i="6"/>
  <c r="N451" i="6"/>
  <c r="I451" i="6"/>
  <c r="K451" i="6" s="1"/>
  <c r="H451" i="6"/>
  <c r="J451" i="6" s="1"/>
  <c r="G451" i="6"/>
  <c r="D451" i="6"/>
  <c r="C451" i="6"/>
  <c r="B451" i="6"/>
  <c r="N455" i="6"/>
  <c r="I455" i="6"/>
  <c r="K455" i="6" s="1"/>
  <c r="H455" i="6"/>
  <c r="J455" i="6" s="1"/>
  <c r="G455" i="6"/>
  <c r="D455" i="6"/>
  <c r="C455" i="6"/>
  <c r="B455" i="6"/>
  <c r="N757" i="6"/>
  <c r="I757" i="6"/>
  <c r="K757" i="6" s="1"/>
  <c r="H757" i="6"/>
  <c r="J757" i="6" s="1"/>
  <c r="G757" i="6"/>
  <c r="D757" i="6"/>
  <c r="C757" i="6"/>
  <c r="B757" i="6"/>
  <c r="N644" i="6"/>
  <c r="I644" i="6"/>
  <c r="K644" i="6" s="1"/>
  <c r="H644" i="6"/>
  <c r="J644" i="6" s="1"/>
  <c r="G644" i="6"/>
  <c r="D644" i="6"/>
  <c r="C644" i="6"/>
  <c r="B644" i="6"/>
  <c r="N440" i="6"/>
  <c r="I440" i="6"/>
  <c r="K440" i="6" s="1"/>
  <c r="H440" i="6"/>
  <c r="J440" i="6" s="1"/>
  <c r="G440" i="6"/>
  <c r="D440" i="6"/>
  <c r="C440" i="6"/>
  <c r="B440" i="6"/>
  <c r="N477" i="6"/>
  <c r="I477" i="6"/>
  <c r="K477" i="6" s="1"/>
  <c r="H477" i="6"/>
  <c r="J477" i="6" s="1"/>
  <c r="G477" i="6"/>
  <c r="D477" i="6"/>
  <c r="C477" i="6"/>
  <c r="B477" i="6"/>
  <c r="N421" i="6"/>
  <c r="I421" i="6"/>
  <c r="K421" i="6" s="1"/>
  <c r="H421" i="6"/>
  <c r="J421" i="6" s="1"/>
  <c r="G421" i="6"/>
  <c r="D421" i="6"/>
  <c r="C421" i="6"/>
  <c r="B421" i="6"/>
  <c r="N420" i="6"/>
  <c r="I420" i="6"/>
  <c r="K420" i="6" s="1"/>
  <c r="H420" i="6"/>
  <c r="J420" i="6" s="1"/>
  <c r="G420" i="6"/>
  <c r="D420" i="6"/>
  <c r="C420" i="6"/>
  <c r="B420" i="6"/>
  <c r="N228" i="6"/>
  <c r="I228" i="6"/>
  <c r="K228" i="6" s="1"/>
  <c r="H228" i="6"/>
  <c r="J228" i="6" s="1"/>
  <c r="G228" i="6"/>
  <c r="D228" i="6"/>
  <c r="C228" i="6"/>
  <c r="B228" i="6"/>
  <c r="N678" i="6"/>
  <c r="I678" i="6"/>
  <c r="K678" i="6" s="1"/>
  <c r="H678" i="6"/>
  <c r="J678" i="6" s="1"/>
  <c r="G678" i="6"/>
  <c r="D678" i="6"/>
  <c r="C678" i="6"/>
  <c r="B678" i="6"/>
  <c r="N576" i="6"/>
  <c r="I576" i="6"/>
  <c r="K576" i="6" s="1"/>
  <c r="H576" i="6"/>
  <c r="J576" i="6" s="1"/>
  <c r="G576" i="6"/>
  <c r="D576" i="6"/>
  <c r="C576" i="6"/>
  <c r="B576" i="6"/>
  <c r="N357" i="6"/>
  <c r="I357" i="6"/>
  <c r="K357" i="6" s="1"/>
  <c r="H357" i="6"/>
  <c r="J357" i="6" s="1"/>
  <c r="G357" i="6"/>
  <c r="D357" i="6"/>
  <c r="C357" i="6"/>
  <c r="B357" i="6"/>
  <c r="N81" i="6"/>
  <c r="I81" i="6"/>
  <c r="K81" i="6" s="1"/>
  <c r="H81" i="6"/>
  <c r="J81" i="6" s="1"/>
  <c r="G81" i="6"/>
  <c r="D81" i="6"/>
  <c r="C81" i="6"/>
  <c r="B81" i="6"/>
  <c r="N650" i="6"/>
  <c r="I650" i="6"/>
  <c r="K650" i="6" s="1"/>
  <c r="H650" i="6"/>
  <c r="J650" i="6" s="1"/>
  <c r="G650" i="6"/>
  <c r="D650" i="6"/>
  <c r="C650" i="6"/>
  <c r="B650" i="6"/>
  <c r="N737" i="6"/>
  <c r="I737" i="6"/>
  <c r="K737" i="6" s="1"/>
  <c r="H737" i="6"/>
  <c r="J737" i="6" s="1"/>
  <c r="G737" i="6"/>
  <c r="D737" i="6"/>
  <c r="C737" i="6"/>
  <c r="B737" i="6"/>
  <c r="N331" i="6"/>
  <c r="I331" i="6"/>
  <c r="K331" i="6" s="1"/>
  <c r="H331" i="6"/>
  <c r="J331" i="6" s="1"/>
  <c r="G331" i="6"/>
  <c r="D331" i="6"/>
  <c r="C331" i="6"/>
  <c r="B331" i="6"/>
  <c r="N655" i="6"/>
  <c r="I655" i="6"/>
  <c r="K655" i="6" s="1"/>
  <c r="H655" i="6"/>
  <c r="J655" i="6" s="1"/>
  <c r="G655" i="6"/>
  <c r="D655" i="6"/>
  <c r="C655" i="6"/>
  <c r="B655" i="6"/>
  <c r="N213" i="6"/>
  <c r="I213" i="6"/>
  <c r="K213" i="6" s="1"/>
  <c r="H213" i="6"/>
  <c r="J213" i="6" s="1"/>
  <c r="G213" i="6"/>
  <c r="D213" i="6"/>
  <c r="C213" i="6"/>
  <c r="B213" i="6"/>
  <c r="N92" i="6"/>
  <c r="I92" i="6"/>
  <c r="K92" i="6" s="1"/>
  <c r="H92" i="6"/>
  <c r="J92" i="6" s="1"/>
  <c r="G92" i="6"/>
  <c r="D92" i="6"/>
  <c r="C92" i="6"/>
  <c r="B92" i="6"/>
  <c r="N65" i="6"/>
  <c r="I65" i="6"/>
  <c r="K65" i="6" s="1"/>
  <c r="H65" i="6"/>
  <c r="J65" i="6" s="1"/>
  <c r="G65" i="6"/>
  <c r="D65" i="6"/>
  <c r="C65" i="6"/>
  <c r="B65" i="6"/>
  <c r="N343" i="6"/>
  <c r="I343" i="6"/>
  <c r="K343" i="6" s="1"/>
  <c r="H343" i="6"/>
  <c r="J343" i="6" s="1"/>
  <c r="G343" i="6"/>
  <c r="D343" i="6"/>
  <c r="C343" i="6"/>
  <c r="B343" i="6"/>
  <c r="N264" i="6"/>
  <c r="I264" i="6"/>
  <c r="K264" i="6" s="1"/>
  <c r="H264" i="6"/>
  <c r="J264" i="6" s="1"/>
  <c r="G264" i="6"/>
  <c r="D264" i="6"/>
  <c r="C264" i="6"/>
  <c r="B264" i="6"/>
  <c r="N275" i="6"/>
  <c r="I275" i="6"/>
  <c r="K275" i="6" s="1"/>
  <c r="H275" i="6"/>
  <c r="J275" i="6" s="1"/>
  <c r="G275" i="6"/>
  <c r="D275" i="6"/>
  <c r="C275" i="6"/>
  <c r="B275" i="6"/>
  <c r="N127" i="6"/>
  <c r="I127" i="6"/>
  <c r="K127" i="6" s="1"/>
  <c r="H127" i="6"/>
  <c r="J127" i="6" s="1"/>
  <c r="G127" i="6"/>
  <c r="D127" i="6"/>
  <c r="C127" i="6"/>
  <c r="B127" i="6"/>
  <c r="N72" i="6"/>
  <c r="I72" i="6"/>
  <c r="K72" i="6" s="1"/>
  <c r="H72" i="6"/>
  <c r="J72" i="6" s="1"/>
  <c r="G72" i="6"/>
  <c r="D72" i="6"/>
  <c r="C72" i="6"/>
  <c r="B72" i="6"/>
  <c r="N214" i="6"/>
  <c r="I214" i="6"/>
  <c r="K214" i="6" s="1"/>
  <c r="H214" i="6"/>
  <c r="J214" i="6" s="1"/>
  <c r="G214" i="6"/>
  <c r="D214" i="6"/>
  <c r="C214" i="6"/>
  <c r="B214" i="6"/>
  <c r="N546" i="6"/>
  <c r="I546" i="6"/>
  <c r="K546" i="6" s="1"/>
  <c r="H546" i="6"/>
  <c r="J546" i="6" s="1"/>
  <c r="G546" i="6"/>
  <c r="D546" i="6"/>
  <c r="C546" i="6"/>
  <c r="B546" i="6"/>
  <c r="N711" i="6"/>
  <c r="I711" i="6"/>
  <c r="K711" i="6" s="1"/>
  <c r="H711" i="6"/>
  <c r="J711" i="6" s="1"/>
  <c r="G711" i="6"/>
  <c r="D711" i="6"/>
  <c r="C711" i="6"/>
  <c r="B711" i="6"/>
  <c r="N182" i="6"/>
  <c r="I182" i="6"/>
  <c r="K182" i="6" s="1"/>
  <c r="H182" i="6"/>
  <c r="J182" i="6" s="1"/>
  <c r="G182" i="6"/>
  <c r="D182" i="6"/>
  <c r="C182" i="6"/>
  <c r="B182" i="6"/>
  <c r="N134" i="6"/>
  <c r="I134" i="6"/>
  <c r="K134" i="6" s="1"/>
  <c r="H134" i="6"/>
  <c r="J134" i="6" s="1"/>
  <c r="G134" i="6"/>
  <c r="D134" i="6"/>
  <c r="C134" i="6"/>
  <c r="B134" i="6"/>
  <c r="N654" i="6"/>
  <c r="I654" i="6"/>
  <c r="K654" i="6" s="1"/>
  <c r="H654" i="6"/>
  <c r="J654" i="6" s="1"/>
  <c r="G654" i="6"/>
  <c r="D654" i="6"/>
  <c r="C654" i="6"/>
  <c r="B654" i="6"/>
  <c r="N173" i="6"/>
  <c r="I173" i="6"/>
  <c r="K173" i="6" s="1"/>
  <c r="H173" i="6"/>
  <c r="J173" i="6" s="1"/>
  <c r="G173" i="6"/>
  <c r="D173" i="6"/>
  <c r="C173" i="6"/>
  <c r="B173" i="6"/>
  <c r="N71" i="6"/>
  <c r="I71" i="6"/>
  <c r="K71" i="6" s="1"/>
  <c r="H71" i="6"/>
  <c r="J71" i="6" s="1"/>
  <c r="G71" i="6"/>
  <c r="D71" i="6"/>
  <c r="C71" i="6"/>
  <c r="B71" i="6"/>
  <c r="N58" i="6"/>
  <c r="I58" i="6"/>
  <c r="K58" i="6" s="1"/>
  <c r="H58" i="6"/>
  <c r="J58" i="6" s="1"/>
  <c r="G58" i="6"/>
  <c r="D58" i="6"/>
  <c r="C58" i="6"/>
  <c r="B58" i="6"/>
  <c r="N147" i="6"/>
  <c r="I147" i="6"/>
  <c r="K147" i="6" s="1"/>
  <c r="H147" i="6"/>
  <c r="J147" i="6" s="1"/>
  <c r="G147" i="6"/>
  <c r="D147" i="6"/>
  <c r="C147" i="6"/>
  <c r="B147" i="6"/>
  <c r="N701" i="6"/>
  <c r="I701" i="6"/>
  <c r="K701" i="6" s="1"/>
  <c r="H701" i="6"/>
  <c r="J701" i="6" s="1"/>
  <c r="G701" i="6"/>
  <c r="D701" i="6"/>
  <c r="C701" i="6"/>
  <c r="B701" i="6"/>
  <c r="N274" i="6"/>
  <c r="I274" i="6"/>
  <c r="K274" i="6" s="1"/>
  <c r="H274" i="6"/>
  <c r="J274" i="6" s="1"/>
  <c r="G274" i="6"/>
  <c r="D274" i="6"/>
  <c r="C274" i="6"/>
  <c r="B274" i="6"/>
  <c r="N261" i="6"/>
  <c r="I261" i="6"/>
  <c r="K261" i="6" s="1"/>
  <c r="H261" i="6"/>
  <c r="J261" i="6" s="1"/>
  <c r="G261" i="6"/>
  <c r="D261" i="6"/>
  <c r="C261" i="6"/>
  <c r="B261" i="6"/>
  <c r="N280" i="6"/>
  <c r="I280" i="6"/>
  <c r="K280" i="6" s="1"/>
  <c r="H280" i="6"/>
  <c r="J280" i="6" s="1"/>
  <c r="G280" i="6"/>
  <c r="D280" i="6"/>
  <c r="C280" i="6"/>
  <c r="B280" i="6"/>
  <c r="N381" i="6"/>
  <c r="I381" i="6"/>
  <c r="K381" i="6" s="1"/>
  <c r="H381" i="6"/>
  <c r="J381" i="6" s="1"/>
  <c r="G381" i="6"/>
  <c r="D381" i="6"/>
  <c r="C381" i="6"/>
  <c r="B381" i="6"/>
  <c r="N605" i="6"/>
  <c r="I605" i="6"/>
  <c r="K605" i="6" s="1"/>
  <c r="H605" i="6"/>
  <c r="J605" i="6" s="1"/>
  <c r="G605" i="6"/>
  <c r="D605" i="6"/>
  <c r="C605" i="6"/>
  <c r="B605" i="6"/>
  <c r="N545" i="6"/>
  <c r="I545" i="6"/>
  <c r="K545" i="6" s="1"/>
  <c r="H545" i="6"/>
  <c r="J545" i="6" s="1"/>
  <c r="G545" i="6"/>
  <c r="D545" i="6"/>
  <c r="C545" i="6"/>
  <c r="B545" i="6"/>
  <c r="N189" i="6"/>
  <c r="I189" i="6"/>
  <c r="K189" i="6" s="1"/>
  <c r="H189" i="6"/>
  <c r="J189" i="6" s="1"/>
  <c r="G189" i="6"/>
  <c r="D189" i="6"/>
  <c r="C189" i="6"/>
  <c r="B189" i="6"/>
  <c r="N575" i="6"/>
  <c r="I575" i="6"/>
  <c r="K575" i="6" s="1"/>
  <c r="H575" i="6"/>
  <c r="J575" i="6" s="1"/>
  <c r="G575" i="6"/>
  <c r="D575" i="6"/>
  <c r="C575" i="6"/>
  <c r="B575" i="6"/>
  <c r="N810" i="6"/>
  <c r="I810" i="6"/>
  <c r="K810" i="6" s="1"/>
  <c r="H810" i="6"/>
  <c r="J810" i="6" s="1"/>
  <c r="G810" i="6"/>
  <c r="D810" i="6"/>
  <c r="C810" i="6"/>
  <c r="B810" i="6"/>
  <c r="N674" i="6"/>
  <c r="I674" i="6"/>
  <c r="K674" i="6" s="1"/>
  <c r="H674" i="6"/>
  <c r="J674" i="6" s="1"/>
  <c r="G674" i="6"/>
  <c r="D674" i="6"/>
  <c r="C674" i="6"/>
  <c r="B674" i="6"/>
  <c r="N604" i="6"/>
  <c r="I604" i="6"/>
  <c r="K604" i="6" s="1"/>
  <c r="H604" i="6"/>
  <c r="J604" i="6" s="1"/>
  <c r="G604" i="6"/>
  <c r="D604" i="6"/>
  <c r="C604" i="6"/>
  <c r="B604" i="6"/>
  <c r="N730" i="6"/>
  <c r="I730" i="6"/>
  <c r="K730" i="6" s="1"/>
  <c r="H730" i="6"/>
  <c r="J730" i="6" s="1"/>
  <c r="G730" i="6"/>
  <c r="D730" i="6"/>
  <c r="C730" i="6"/>
  <c r="B730" i="6"/>
  <c r="N658" i="6"/>
  <c r="I658" i="6"/>
  <c r="K658" i="6" s="1"/>
  <c r="H658" i="6"/>
  <c r="J658" i="6" s="1"/>
  <c r="G658" i="6"/>
  <c r="D658" i="6"/>
  <c r="C658" i="6"/>
  <c r="B658" i="6"/>
  <c r="N48" i="6"/>
  <c r="I48" i="6"/>
  <c r="K48" i="6" s="1"/>
  <c r="H48" i="6"/>
  <c r="J48" i="6" s="1"/>
  <c r="G48" i="6"/>
  <c r="D48" i="6"/>
  <c r="C48" i="6"/>
  <c r="B48" i="6"/>
  <c r="N561" i="6"/>
  <c r="I561" i="6"/>
  <c r="K561" i="6" s="1"/>
  <c r="H561" i="6"/>
  <c r="J561" i="6" s="1"/>
  <c r="G561" i="6"/>
  <c r="D561" i="6"/>
  <c r="C561" i="6"/>
  <c r="B561" i="6"/>
  <c r="N543" i="6"/>
  <c r="I543" i="6"/>
  <c r="K543" i="6" s="1"/>
  <c r="H543" i="6"/>
  <c r="J543" i="6" s="1"/>
  <c r="G543" i="6"/>
  <c r="D543" i="6"/>
  <c r="C543" i="6"/>
  <c r="B543" i="6"/>
  <c r="N816" i="6"/>
  <c r="I816" i="6"/>
  <c r="K816" i="6" s="1"/>
  <c r="H816" i="6"/>
  <c r="J816" i="6" s="1"/>
  <c r="G816" i="6"/>
  <c r="D816" i="6"/>
  <c r="C816" i="6"/>
  <c r="B816" i="6"/>
  <c r="N289" i="6"/>
  <c r="I289" i="6"/>
  <c r="K289" i="6" s="1"/>
  <c r="H289" i="6"/>
  <c r="J289" i="6" s="1"/>
  <c r="G289" i="6"/>
  <c r="D289" i="6"/>
  <c r="C289" i="6"/>
  <c r="B289" i="6"/>
  <c r="N544" i="6"/>
  <c r="I544" i="6"/>
  <c r="K544" i="6" s="1"/>
  <c r="H544" i="6"/>
  <c r="J544" i="6" s="1"/>
  <c r="G544" i="6"/>
  <c r="D544" i="6"/>
  <c r="C544" i="6"/>
  <c r="B544" i="6"/>
  <c r="N542" i="6"/>
  <c r="I542" i="6"/>
  <c r="K542" i="6" s="1"/>
  <c r="H542" i="6"/>
  <c r="J542" i="6" s="1"/>
  <c r="G542" i="6"/>
  <c r="D542" i="6"/>
  <c r="C542" i="6"/>
  <c r="B542" i="6"/>
  <c r="N603" i="6"/>
  <c r="I603" i="6"/>
  <c r="K603" i="6" s="1"/>
  <c r="H603" i="6"/>
  <c r="J603" i="6" s="1"/>
  <c r="G603" i="6"/>
  <c r="D603" i="6"/>
  <c r="C603" i="6"/>
  <c r="B603" i="6"/>
  <c r="N673" i="6"/>
  <c r="I673" i="6"/>
  <c r="K673" i="6" s="1"/>
  <c r="H673" i="6"/>
  <c r="J673" i="6" s="1"/>
  <c r="G673" i="6"/>
  <c r="D673" i="6"/>
  <c r="C673" i="6"/>
  <c r="B673" i="6"/>
  <c r="N809" i="6"/>
  <c r="I809" i="6"/>
  <c r="K809" i="6" s="1"/>
  <c r="H809" i="6"/>
  <c r="J809" i="6" s="1"/>
  <c r="G809" i="6"/>
  <c r="D809" i="6"/>
  <c r="C809" i="6"/>
  <c r="B809" i="6"/>
  <c r="N836" i="6"/>
  <c r="I836" i="6"/>
  <c r="K836" i="6" s="1"/>
  <c r="H836" i="6"/>
  <c r="J836" i="6" s="1"/>
  <c r="G836" i="6"/>
  <c r="D836" i="6"/>
  <c r="C836" i="6"/>
  <c r="B836" i="6"/>
  <c r="N754" i="6"/>
  <c r="I754" i="6"/>
  <c r="K754" i="6" s="1"/>
  <c r="H754" i="6"/>
  <c r="J754" i="6" s="1"/>
  <c r="G754" i="6"/>
  <c r="D754" i="6"/>
  <c r="C754" i="6"/>
  <c r="B754" i="6"/>
  <c r="N716" i="6"/>
  <c r="I716" i="6"/>
  <c r="K716" i="6" s="1"/>
  <c r="H716" i="6"/>
  <c r="J716" i="6" s="1"/>
  <c r="G716" i="6"/>
  <c r="D716" i="6"/>
  <c r="C716" i="6"/>
  <c r="B716" i="6"/>
  <c r="N715" i="6"/>
  <c r="I715" i="6"/>
  <c r="K715" i="6" s="1"/>
  <c r="H715" i="6"/>
  <c r="J715" i="6" s="1"/>
  <c r="G715" i="6"/>
  <c r="D715" i="6"/>
  <c r="C715" i="6"/>
  <c r="B715" i="6"/>
  <c r="N300" i="6"/>
  <c r="I300" i="6"/>
  <c r="K300" i="6" s="1"/>
  <c r="H300" i="6"/>
  <c r="J300" i="6" s="1"/>
  <c r="G300" i="6"/>
  <c r="D300" i="6"/>
  <c r="C300" i="6"/>
  <c r="B300" i="6"/>
  <c r="N190" i="6"/>
  <c r="I190" i="6"/>
  <c r="K190" i="6" s="1"/>
  <c r="H190" i="6"/>
  <c r="J190" i="6" s="1"/>
  <c r="G190" i="6"/>
  <c r="D190" i="6"/>
  <c r="C190" i="6"/>
  <c r="B190" i="6"/>
  <c r="N541" i="6"/>
  <c r="I541" i="6"/>
  <c r="K541" i="6" s="1"/>
  <c r="H541" i="6"/>
  <c r="J541" i="6" s="1"/>
  <c r="G541" i="6"/>
  <c r="D541" i="6"/>
  <c r="C541" i="6"/>
  <c r="B541" i="6"/>
  <c r="N540" i="6"/>
  <c r="I540" i="6"/>
  <c r="K540" i="6" s="1"/>
  <c r="H540" i="6"/>
  <c r="J540" i="6" s="1"/>
  <c r="G540" i="6"/>
  <c r="D540" i="6"/>
  <c r="C540" i="6"/>
  <c r="B540" i="6"/>
  <c r="N288" i="6"/>
  <c r="I288" i="6"/>
  <c r="K288" i="6" s="1"/>
  <c r="H288" i="6"/>
  <c r="J288" i="6" s="1"/>
  <c r="G288" i="6"/>
  <c r="D288" i="6"/>
  <c r="C288" i="6"/>
  <c r="B288" i="6"/>
  <c r="N538" i="6"/>
  <c r="I538" i="6"/>
  <c r="K538" i="6" s="1"/>
  <c r="H538" i="6"/>
  <c r="J538" i="6" s="1"/>
  <c r="G538" i="6"/>
  <c r="D538" i="6"/>
  <c r="C538" i="6"/>
  <c r="B538" i="6"/>
  <c r="N286" i="6"/>
  <c r="I286" i="6"/>
  <c r="K286" i="6" s="1"/>
  <c r="H286" i="6"/>
  <c r="J286" i="6" s="1"/>
  <c r="G286" i="6"/>
  <c r="D286" i="6"/>
  <c r="C286" i="6"/>
  <c r="B286" i="6"/>
  <c r="N539" i="6"/>
  <c r="I539" i="6"/>
  <c r="K539" i="6" s="1"/>
  <c r="H539" i="6"/>
  <c r="J539" i="6" s="1"/>
  <c r="G539" i="6"/>
  <c r="D539" i="6"/>
  <c r="C539" i="6"/>
  <c r="B539" i="6"/>
  <c r="N537" i="6"/>
  <c r="I537" i="6"/>
  <c r="K537" i="6" s="1"/>
  <c r="H537" i="6"/>
  <c r="J537" i="6" s="1"/>
  <c r="G537" i="6"/>
  <c r="D537" i="6"/>
  <c r="C537" i="6"/>
  <c r="B537" i="6"/>
  <c r="N574" i="6"/>
  <c r="I574" i="6"/>
  <c r="K574" i="6" s="1"/>
  <c r="H574" i="6"/>
  <c r="J574" i="6" s="1"/>
  <c r="G574" i="6"/>
  <c r="D574" i="6"/>
  <c r="C574" i="6"/>
  <c r="B574" i="6"/>
  <c r="N536" i="6"/>
  <c r="I536" i="6"/>
  <c r="K536" i="6" s="1"/>
  <c r="H536" i="6"/>
  <c r="J536" i="6" s="1"/>
  <c r="G536" i="6"/>
  <c r="D536" i="6"/>
  <c r="C536" i="6"/>
  <c r="B536" i="6"/>
  <c r="N273" i="6"/>
  <c r="I273" i="6"/>
  <c r="K273" i="6" s="1"/>
  <c r="H273" i="6"/>
  <c r="J273" i="6" s="1"/>
  <c r="G273" i="6"/>
  <c r="D273" i="6"/>
  <c r="C273" i="6"/>
  <c r="B273" i="6"/>
  <c r="N277" i="6"/>
  <c r="I277" i="6"/>
  <c r="K277" i="6" s="1"/>
  <c r="H277" i="6"/>
  <c r="J277" i="6" s="1"/>
  <c r="G277" i="6"/>
  <c r="D277" i="6"/>
  <c r="C277" i="6"/>
  <c r="B277" i="6"/>
  <c r="N283" i="6"/>
  <c r="I283" i="6"/>
  <c r="K283" i="6" s="1"/>
  <c r="H283" i="6"/>
  <c r="J283" i="6" s="1"/>
  <c r="G283" i="6"/>
  <c r="D283" i="6"/>
  <c r="C283" i="6"/>
  <c r="B283" i="6"/>
  <c r="N285" i="6"/>
  <c r="I285" i="6"/>
  <c r="K285" i="6" s="1"/>
  <c r="H285" i="6"/>
  <c r="J285" i="6" s="1"/>
  <c r="G285" i="6"/>
  <c r="D285" i="6"/>
  <c r="C285" i="6"/>
  <c r="B285" i="6"/>
  <c r="N846" i="6"/>
  <c r="I846" i="6"/>
  <c r="K846" i="6" s="1"/>
  <c r="H846" i="6"/>
  <c r="J846" i="6" s="1"/>
  <c r="G846" i="6"/>
  <c r="D846" i="6"/>
  <c r="C846" i="6"/>
  <c r="B846" i="6"/>
  <c r="N596" i="6"/>
  <c r="I596" i="6"/>
  <c r="K596" i="6" s="1"/>
  <c r="H596" i="6"/>
  <c r="J596" i="6" s="1"/>
  <c r="G596" i="6"/>
  <c r="D596" i="6"/>
  <c r="C596" i="6"/>
  <c r="B596" i="6"/>
  <c r="N46" i="6"/>
  <c r="I46" i="6"/>
  <c r="K46" i="6" s="1"/>
  <c r="H46" i="6"/>
  <c r="J46" i="6" s="1"/>
  <c r="G46" i="6"/>
  <c r="D46" i="6"/>
  <c r="C46" i="6"/>
  <c r="B46" i="6"/>
  <c r="N99" i="6"/>
  <c r="I99" i="6"/>
  <c r="K99" i="6" s="1"/>
  <c r="H99" i="6"/>
  <c r="J99" i="6" s="1"/>
  <c r="G99" i="6"/>
  <c r="D99" i="6"/>
  <c r="C99" i="6"/>
  <c r="B99" i="6"/>
  <c r="N710" i="6"/>
  <c r="I710" i="6"/>
  <c r="K710" i="6" s="1"/>
  <c r="H710" i="6"/>
  <c r="J710" i="6" s="1"/>
  <c r="G710" i="6"/>
  <c r="D710" i="6"/>
  <c r="C710" i="6"/>
  <c r="B710" i="6"/>
  <c r="N560" i="6"/>
  <c r="I560" i="6"/>
  <c r="K560" i="6" s="1"/>
  <c r="H560" i="6"/>
  <c r="J560" i="6" s="1"/>
  <c r="G560" i="6"/>
  <c r="D560" i="6"/>
  <c r="C560" i="6"/>
  <c r="B560" i="6"/>
  <c r="N185" i="6"/>
  <c r="I185" i="6"/>
  <c r="K185" i="6" s="1"/>
  <c r="H185" i="6"/>
  <c r="J185" i="6" s="1"/>
  <c r="G185" i="6"/>
  <c r="D185" i="6"/>
  <c r="C185" i="6"/>
  <c r="B185" i="6"/>
  <c r="N533" i="6"/>
  <c r="I533" i="6"/>
  <c r="K533" i="6" s="1"/>
  <c r="H533" i="6"/>
  <c r="J533" i="6" s="1"/>
  <c r="G533" i="6"/>
  <c r="D533" i="6"/>
  <c r="C533" i="6"/>
  <c r="B533" i="6"/>
  <c r="N439" i="6"/>
  <c r="I439" i="6"/>
  <c r="K439" i="6" s="1"/>
  <c r="H439" i="6"/>
  <c r="J439" i="6" s="1"/>
  <c r="G439" i="6"/>
  <c r="D439" i="6"/>
  <c r="C439" i="6"/>
  <c r="B439" i="6"/>
  <c r="N572" i="6"/>
  <c r="I572" i="6"/>
  <c r="K572" i="6" s="1"/>
  <c r="H572" i="6"/>
  <c r="J572" i="6" s="1"/>
  <c r="G572" i="6"/>
  <c r="D572" i="6"/>
  <c r="C572" i="6"/>
  <c r="B572" i="6"/>
  <c r="N611" i="6"/>
  <c r="I611" i="6"/>
  <c r="K611" i="6" s="1"/>
  <c r="H611" i="6"/>
  <c r="J611" i="6" s="1"/>
  <c r="G611" i="6"/>
  <c r="D611" i="6"/>
  <c r="C611" i="6"/>
  <c r="B611" i="6"/>
  <c r="N808" i="6"/>
  <c r="I808" i="6"/>
  <c r="K808" i="6" s="1"/>
  <c r="H808" i="6"/>
  <c r="J808" i="6" s="1"/>
  <c r="G808" i="6"/>
  <c r="D808" i="6"/>
  <c r="C808" i="6"/>
  <c r="B808" i="6"/>
  <c r="N742" i="6"/>
  <c r="I742" i="6"/>
  <c r="K742" i="6" s="1"/>
  <c r="H742" i="6"/>
  <c r="J742" i="6" s="1"/>
  <c r="G742" i="6"/>
  <c r="D742" i="6"/>
  <c r="C742" i="6"/>
  <c r="B742" i="6"/>
  <c r="N675" i="6"/>
  <c r="I675" i="6"/>
  <c r="K675" i="6" s="1"/>
  <c r="H675" i="6"/>
  <c r="J675" i="6" s="1"/>
  <c r="G675" i="6"/>
  <c r="D675" i="6"/>
  <c r="C675" i="6"/>
  <c r="B675" i="6"/>
  <c r="N534" i="6"/>
  <c r="I534" i="6"/>
  <c r="K534" i="6" s="1"/>
  <c r="H534" i="6"/>
  <c r="J534" i="6" s="1"/>
  <c r="G534" i="6"/>
  <c r="D534" i="6"/>
  <c r="C534" i="6"/>
  <c r="B534" i="6"/>
  <c r="N246" i="6"/>
  <c r="I246" i="6"/>
  <c r="K246" i="6" s="1"/>
  <c r="H246" i="6"/>
  <c r="J246" i="6" s="1"/>
  <c r="G246" i="6"/>
  <c r="D246" i="6"/>
  <c r="C246" i="6"/>
  <c r="B246" i="6"/>
  <c r="N469" i="6"/>
  <c r="I469" i="6"/>
  <c r="K469" i="6" s="1"/>
  <c r="H469" i="6"/>
  <c r="J469" i="6" s="1"/>
  <c r="G469" i="6"/>
  <c r="D469" i="6"/>
  <c r="C469" i="6"/>
  <c r="B469" i="6"/>
  <c r="N396" i="6"/>
  <c r="I396" i="6"/>
  <c r="K396" i="6" s="1"/>
  <c r="H396" i="6"/>
  <c r="J396" i="6" s="1"/>
  <c r="G396" i="6"/>
  <c r="D396" i="6"/>
  <c r="C396" i="6"/>
  <c r="B396" i="6"/>
  <c r="N573" i="6"/>
  <c r="I573" i="6"/>
  <c r="K573" i="6" s="1"/>
  <c r="H573" i="6"/>
  <c r="J573" i="6" s="1"/>
  <c r="G573" i="6"/>
  <c r="D573" i="6"/>
  <c r="C573" i="6"/>
  <c r="B573" i="6"/>
  <c r="N743" i="6"/>
  <c r="I743" i="6"/>
  <c r="K743" i="6" s="1"/>
  <c r="H743" i="6"/>
  <c r="J743" i="6" s="1"/>
  <c r="G743" i="6"/>
  <c r="D743" i="6"/>
  <c r="C743" i="6"/>
  <c r="B743" i="6"/>
  <c r="N290" i="6"/>
  <c r="I290" i="6"/>
  <c r="K290" i="6" s="1"/>
  <c r="H290" i="6"/>
  <c r="J290" i="6" s="1"/>
  <c r="G290" i="6"/>
  <c r="D290" i="6"/>
  <c r="C290" i="6"/>
  <c r="B290" i="6"/>
  <c r="N729" i="6"/>
  <c r="I729" i="6"/>
  <c r="K729" i="6" s="1"/>
  <c r="H729" i="6"/>
  <c r="J729" i="6" s="1"/>
  <c r="G729" i="6"/>
  <c r="D729" i="6"/>
  <c r="C729" i="6"/>
  <c r="B729" i="6"/>
  <c r="N54" i="6"/>
  <c r="I54" i="6"/>
  <c r="K54" i="6" s="1"/>
  <c r="H54" i="6"/>
  <c r="J54" i="6" s="1"/>
  <c r="G54" i="6"/>
  <c r="D54" i="6"/>
  <c r="C54" i="6"/>
  <c r="B54" i="6"/>
  <c r="N397" i="6"/>
  <c r="I397" i="6"/>
  <c r="K397" i="6" s="1"/>
  <c r="H397" i="6"/>
  <c r="J397" i="6" s="1"/>
  <c r="G397" i="6"/>
  <c r="D397" i="6"/>
  <c r="C397" i="6"/>
  <c r="B397" i="6"/>
  <c r="N251" i="6"/>
  <c r="I251" i="6"/>
  <c r="K251" i="6" s="1"/>
  <c r="H251" i="6"/>
  <c r="J251" i="6" s="1"/>
  <c r="G251" i="6"/>
  <c r="D251" i="6"/>
  <c r="C251" i="6"/>
  <c r="B251" i="6"/>
  <c r="N20" i="6"/>
  <c r="I20" i="6"/>
  <c r="K20" i="6" s="1"/>
  <c r="H20" i="6"/>
  <c r="J20" i="6" s="1"/>
  <c r="G20" i="6"/>
  <c r="D20" i="6"/>
  <c r="C20" i="6"/>
  <c r="B20" i="6"/>
  <c r="N143" i="6"/>
  <c r="I143" i="6"/>
  <c r="K143" i="6" s="1"/>
  <c r="H143" i="6"/>
  <c r="J143" i="6" s="1"/>
  <c r="G143" i="6"/>
  <c r="D143" i="6"/>
  <c r="C143" i="6"/>
  <c r="B143" i="6"/>
  <c r="N140" i="6"/>
  <c r="I140" i="6"/>
  <c r="K140" i="6" s="1"/>
  <c r="H140" i="6"/>
  <c r="J140" i="6" s="1"/>
  <c r="G140" i="6"/>
  <c r="D140" i="6"/>
  <c r="C140" i="6"/>
  <c r="B140" i="6"/>
  <c r="N535" i="6"/>
  <c r="I535" i="6"/>
  <c r="K535" i="6" s="1"/>
  <c r="H535" i="6"/>
  <c r="J535" i="6" s="1"/>
  <c r="G535" i="6"/>
  <c r="D535" i="6"/>
  <c r="C535" i="6"/>
  <c r="B535" i="6"/>
  <c r="N585" i="6"/>
  <c r="I585" i="6"/>
  <c r="K585" i="6" s="1"/>
  <c r="H585" i="6"/>
  <c r="J585" i="6" s="1"/>
  <c r="G585" i="6"/>
  <c r="D585" i="6"/>
  <c r="C585" i="6"/>
  <c r="B585" i="6"/>
  <c r="N41" i="6"/>
  <c r="I41" i="6"/>
  <c r="K41" i="6" s="1"/>
  <c r="H41" i="6"/>
  <c r="J41" i="6" s="1"/>
  <c r="G41" i="6"/>
  <c r="D41" i="6"/>
  <c r="C41" i="6"/>
  <c r="B41" i="6"/>
  <c r="N272" i="6"/>
  <c r="I272" i="6"/>
  <c r="K272" i="6" s="1"/>
  <c r="H272" i="6"/>
  <c r="J272" i="6" s="1"/>
  <c r="G272" i="6"/>
  <c r="D272" i="6"/>
  <c r="C272" i="6"/>
  <c r="B272" i="6"/>
  <c r="N78" i="6"/>
  <c r="I78" i="6"/>
  <c r="K78" i="6" s="1"/>
  <c r="H78" i="6"/>
  <c r="J78" i="6" s="1"/>
  <c r="G78" i="6"/>
  <c r="D78" i="6"/>
  <c r="C78" i="6"/>
  <c r="B78" i="6"/>
  <c r="N532" i="6"/>
  <c r="I532" i="6"/>
  <c r="K532" i="6" s="1"/>
  <c r="H532" i="6"/>
  <c r="J532" i="6" s="1"/>
  <c r="G532" i="6"/>
  <c r="D532" i="6"/>
  <c r="C532" i="6"/>
  <c r="B532" i="6"/>
  <c r="N406" i="6"/>
  <c r="I406" i="6"/>
  <c r="K406" i="6" s="1"/>
  <c r="H406" i="6"/>
  <c r="J406" i="6" s="1"/>
  <c r="G406" i="6"/>
  <c r="D406" i="6"/>
  <c r="C406" i="6"/>
  <c r="B406" i="6"/>
  <c r="N287" i="6"/>
  <c r="I287" i="6"/>
  <c r="K287" i="6" s="1"/>
  <c r="H287" i="6"/>
  <c r="J287" i="6" s="1"/>
  <c r="G287" i="6"/>
  <c r="D287" i="6"/>
  <c r="C287" i="6"/>
  <c r="B287" i="6"/>
  <c r="N373" i="6"/>
  <c r="I373" i="6"/>
  <c r="K373" i="6" s="1"/>
  <c r="H373" i="6"/>
  <c r="J373" i="6" s="1"/>
  <c r="G373" i="6"/>
  <c r="D373" i="6"/>
  <c r="C373" i="6"/>
  <c r="B373" i="6"/>
  <c r="N326" i="6"/>
  <c r="I326" i="6"/>
  <c r="K326" i="6" s="1"/>
  <c r="H326" i="6"/>
  <c r="J326" i="6" s="1"/>
  <c r="G326" i="6"/>
  <c r="D326" i="6"/>
  <c r="C326" i="6"/>
  <c r="B326" i="6"/>
  <c r="N312" i="6"/>
  <c r="I312" i="6"/>
  <c r="K312" i="6" s="1"/>
  <c r="H312" i="6"/>
  <c r="J312" i="6" s="1"/>
  <c r="G312" i="6"/>
  <c r="D312" i="6"/>
  <c r="C312" i="6"/>
  <c r="B312" i="6"/>
  <c r="N22" i="6"/>
  <c r="I22" i="6"/>
  <c r="K22" i="6" s="1"/>
  <c r="H22" i="6"/>
  <c r="J22" i="6" s="1"/>
  <c r="G22" i="6"/>
  <c r="D22" i="6"/>
  <c r="C22" i="6"/>
  <c r="B22" i="6"/>
  <c r="N19" i="6"/>
  <c r="I19" i="6"/>
  <c r="K19" i="6" s="1"/>
  <c r="H19" i="6"/>
  <c r="J19" i="6" s="1"/>
  <c r="G19" i="6"/>
  <c r="D19" i="6"/>
  <c r="C19" i="6"/>
  <c r="B19" i="6"/>
  <c r="N6" i="6"/>
  <c r="I6" i="6"/>
  <c r="K6" i="6" s="1"/>
  <c r="H6" i="6"/>
  <c r="J6" i="6" s="1"/>
  <c r="G6" i="6"/>
  <c r="D6" i="6"/>
  <c r="C6" i="6"/>
  <c r="B6" i="6"/>
  <c r="N36" i="6"/>
  <c r="I36" i="6"/>
  <c r="K36" i="6" s="1"/>
  <c r="H36" i="6"/>
  <c r="J36" i="6" s="1"/>
  <c r="G36" i="6"/>
  <c r="D36" i="6"/>
  <c r="C36" i="6"/>
  <c r="B36" i="6"/>
  <c r="N15" i="6"/>
  <c r="I15" i="6"/>
  <c r="K15" i="6" s="1"/>
  <c r="H15" i="6"/>
  <c r="J15" i="6" s="1"/>
  <c r="G15" i="6"/>
  <c r="D15" i="6"/>
  <c r="C15" i="6"/>
  <c r="B15" i="6"/>
  <c r="N9" i="6"/>
  <c r="I9" i="6"/>
  <c r="K9" i="6" s="1"/>
  <c r="H9" i="6"/>
  <c r="J9" i="6" s="1"/>
  <c r="G9" i="6"/>
  <c r="D9" i="6"/>
  <c r="C9" i="6"/>
  <c r="B9" i="6"/>
  <c r="N113" i="6"/>
  <c r="I113" i="6"/>
  <c r="K113" i="6" s="1"/>
  <c r="H113" i="6"/>
  <c r="J113" i="6" s="1"/>
  <c r="G113" i="6"/>
  <c r="D113" i="6"/>
  <c r="C113" i="6"/>
  <c r="B113" i="6"/>
  <c r="N256" i="6"/>
  <c r="I256" i="6"/>
  <c r="K256" i="6" s="1"/>
  <c r="H256" i="6"/>
  <c r="J256" i="6" s="1"/>
  <c r="G256" i="6"/>
  <c r="D256" i="6"/>
  <c r="C256" i="6"/>
  <c r="B256" i="6"/>
  <c r="N17" i="6"/>
  <c r="I17" i="6"/>
  <c r="K17" i="6" s="1"/>
  <c r="H17" i="6"/>
  <c r="J17" i="6" s="1"/>
  <c r="G17" i="6"/>
  <c r="D17" i="6"/>
  <c r="C17" i="6"/>
  <c r="B17" i="6"/>
  <c r="N25" i="6"/>
  <c r="I25" i="6"/>
  <c r="K25" i="6" s="1"/>
  <c r="H25" i="6"/>
  <c r="J25" i="6" s="1"/>
  <c r="G25" i="6"/>
  <c r="D25" i="6"/>
  <c r="C25" i="6"/>
  <c r="B25" i="6"/>
  <c r="N361" i="6"/>
  <c r="I361" i="6"/>
  <c r="K361" i="6" s="1"/>
  <c r="H361" i="6"/>
  <c r="J361" i="6" s="1"/>
  <c r="G361" i="6"/>
  <c r="D361" i="6"/>
  <c r="C361" i="6"/>
  <c r="B361" i="6"/>
  <c r="N27" i="6"/>
  <c r="I27" i="6"/>
  <c r="K27" i="6" s="1"/>
  <c r="H27" i="6"/>
  <c r="J27" i="6" s="1"/>
  <c r="G27" i="6"/>
  <c r="D27" i="6"/>
  <c r="C27" i="6"/>
  <c r="B27" i="6"/>
  <c r="N21" i="6"/>
  <c r="I21" i="6"/>
  <c r="K21" i="6" s="1"/>
  <c r="H21" i="6"/>
  <c r="J21" i="6" s="1"/>
  <c r="G21" i="6"/>
  <c r="D21" i="6"/>
  <c r="C21" i="6"/>
  <c r="B21" i="6"/>
  <c r="N34" i="6"/>
  <c r="I34" i="6"/>
  <c r="K34" i="6" s="1"/>
  <c r="H34" i="6"/>
  <c r="J34" i="6" s="1"/>
  <c r="G34" i="6"/>
  <c r="D34" i="6"/>
  <c r="C34" i="6"/>
  <c r="B34" i="6"/>
  <c r="N379" i="6"/>
  <c r="I379" i="6"/>
  <c r="K379" i="6" s="1"/>
  <c r="H379" i="6"/>
  <c r="J379" i="6" s="1"/>
  <c r="G379" i="6"/>
  <c r="D379" i="6"/>
  <c r="C379" i="6"/>
  <c r="B379" i="6"/>
  <c r="N374" i="6"/>
  <c r="I374" i="6"/>
  <c r="K374" i="6" s="1"/>
  <c r="H374" i="6"/>
  <c r="J374" i="6" s="1"/>
  <c r="G374" i="6"/>
  <c r="D374" i="6"/>
  <c r="C374" i="6"/>
  <c r="B374" i="6"/>
  <c r="N16" i="6"/>
  <c r="I16" i="6"/>
  <c r="K16" i="6" s="1"/>
  <c r="H16" i="6"/>
  <c r="J16" i="6" s="1"/>
  <c r="G16" i="6"/>
  <c r="D16" i="6"/>
  <c r="C16" i="6"/>
  <c r="B16" i="6"/>
  <c r="N28" i="6"/>
  <c r="I28" i="6"/>
  <c r="K28" i="6" s="1"/>
  <c r="H28" i="6"/>
  <c r="J28" i="6" s="1"/>
  <c r="G28" i="6"/>
  <c r="D28" i="6"/>
  <c r="C28" i="6"/>
  <c r="B28" i="6"/>
  <c r="N8" i="6"/>
  <c r="I8" i="6"/>
  <c r="K8" i="6" s="1"/>
  <c r="H8" i="6"/>
  <c r="J8" i="6" s="1"/>
  <c r="G8" i="6"/>
  <c r="D8" i="6"/>
  <c r="C8" i="6"/>
  <c r="B8" i="6"/>
  <c r="N7" i="6"/>
  <c r="I7" i="6"/>
  <c r="K7" i="6" s="1"/>
  <c r="H7" i="6"/>
  <c r="J7" i="6" s="1"/>
  <c r="G7" i="6"/>
  <c r="D7" i="6"/>
  <c r="C7" i="6"/>
  <c r="B7" i="6"/>
  <c r="N2" i="6"/>
  <c r="I2" i="6"/>
  <c r="K2" i="6" s="1"/>
  <c r="H2" i="6"/>
  <c r="J2" i="6" s="1"/>
  <c r="G2" i="6"/>
  <c r="D2" i="6"/>
  <c r="C2" i="6"/>
  <c r="B2" i="6"/>
  <c r="N386" i="6"/>
  <c r="I386" i="6"/>
  <c r="K386" i="6" s="1"/>
  <c r="H386" i="6"/>
  <c r="J386" i="6" s="1"/>
  <c r="G386" i="6"/>
  <c r="D386" i="6"/>
  <c r="C386" i="6"/>
  <c r="B386" i="6"/>
  <c r="N849" i="6"/>
  <c r="I849" i="6"/>
  <c r="K849" i="6" s="1"/>
  <c r="H849" i="6"/>
  <c r="J849" i="6" s="1"/>
  <c r="G849" i="6"/>
  <c r="D849" i="6"/>
  <c r="C849" i="6"/>
  <c r="B849" i="6"/>
  <c r="N753" i="6"/>
  <c r="I753" i="6"/>
  <c r="K753" i="6" s="1"/>
  <c r="H753" i="6"/>
  <c r="J753" i="6" s="1"/>
  <c r="G753" i="6"/>
  <c r="D753" i="6"/>
  <c r="C753" i="6"/>
  <c r="B753" i="6"/>
  <c r="N458" i="6"/>
  <c r="I458" i="6"/>
  <c r="K458" i="6" s="1"/>
  <c r="H458" i="6"/>
  <c r="J458" i="6" s="1"/>
  <c r="G458" i="6"/>
  <c r="D458" i="6"/>
  <c r="C458" i="6"/>
  <c r="B458" i="6"/>
  <c r="N393" i="6"/>
  <c r="I393" i="6"/>
  <c r="K393" i="6" s="1"/>
  <c r="H393" i="6"/>
  <c r="J393" i="6" s="1"/>
  <c r="G393" i="6"/>
  <c r="D393" i="6"/>
  <c r="C393" i="6"/>
  <c r="B393" i="6"/>
  <c r="N476" i="6"/>
  <c r="I476" i="6"/>
  <c r="K476" i="6" s="1"/>
  <c r="H476" i="6"/>
  <c r="J476" i="6" s="1"/>
  <c r="G476" i="6"/>
  <c r="D476" i="6"/>
  <c r="C476" i="6"/>
  <c r="B476" i="6"/>
  <c r="N531" i="6"/>
  <c r="I531" i="6"/>
  <c r="K531" i="6" s="1"/>
  <c r="H531" i="6"/>
  <c r="J531" i="6" s="1"/>
  <c r="G531" i="6"/>
  <c r="D531" i="6"/>
  <c r="C531" i="6"/>
  <c r="B531" i="6"/>
  <c r="N383" i="6"/>
  <c r="I383" i="6"/>
  <c r="K383" i="6" s="1"/>
  <c r="H383" i="6"/>
  <c r="J383" i="6" s="1"/>
  <c r="G383" i="6"/>
  <c r="D383" i="6"/>
  <c r="C383" i="6"/>
  <c r="B383" i="6"/>
  <c r="N341" i="6"/>
  <c r="I341" i="6"/>
  <c r="K341" i="6" s="1"/>
  <c r="H341" i="6"/>
  <c r="J341" i="6" s="1"/>
  <c r="G341" i="6"/>
  <c r="D341" i="6"/>
  <c r="C341" i="6"/>
  <c r="B341" i="6"/>
  <c r="N183" i="6"/>
  <c r="I183" i="6"/>
  <c r="K183" i="6" s="1"/>
  <c r="H183" i="6"/>
  <c r="J183" i="6" s="1"/>
  <c r="G183" i="6"/>
  <c r="D183" i="6"/>
  <c r="C183" i="6"/>
  <c r="B183" i="6"/>
  <c r="N807" i="6"/>
  <c r="I807" i="6"/>
  <c r="K807" i="6" s="1"/>
  <c r="H807" i="6"/>
  <c r="J807" i="6" s="1"/>
  <c r="G807" i="6"/>
  <c r="D807" i="6"/>
  <c r="C807" i="6"/>
  <c r="B807" i="6"/>
  <c r="N110" i="6"/>
  <c r="I110" i="6"/>
  <c r="K110" i="6" s="1"/>
  <c r="H110" i="6"/>
  <c r="J110" i="6" s="1"/>
  <c r="G110" i="6"/>
  <c r="D110" i="6"/>
  <c r="C110" i="6"/>
  <c r="B110" i="6"/>
  <c r="N380" i="6"/>
  <c r="I380" i="6"/>
  <c r="K380" i="6" s="1"/>
  <c r="H380" i="6"/>
  <c r="J380" i="6" s="1"/>
  <c r="G380" i="6"/>
  <c r="D380" i="6"/>
  <c r="C380" i="6"/>
  <c r="B380" i="6"/>
  <c r="N47" i="6"/>
  <c r="I47" i="6"/>
  <c r="K47" i="6" s="1"/>
  <c r="H47" i="6"/>
  <c r="J47" i="6" s="1"/>
  <c r="G47" i="6"/>
  <c r="D47" i="6"/>
  <c r="C47" i="6"/>
  <c r="B47" i="6"/>
  <c r="N61" i="6"/>
  <c r="I61" i="6"/>
  <c r="K61" i="6" s="1"/>
  <c r="H61" i="6"/>
  <c r="J61" i="6" s="1"/>
  <c r="G61" i="6"/>
  <c r="D61" i="6"/>
  <c r="C61" i="6"/>
  <c r="B61" i="6"/>
  <c r="N375" i="6"/>
  <c r="I375" i="6"/>
  <c r="K375" i="6" s="1"/>
  <c r="H375" i="6"/>
  <c r="J375" i="6" s="1"/>
  <c r="G375" i="6"/>
  <c r="D375" i="6"/>
  <c r="C375" i="6"/>
  <c r="B375" i="6"/>
  <c r="N43" i="6"/>
  <c r="I43" i="6"/>
  <c r="K43" i="6" s="1"/>
  <c r="H43" i="6"/>
  <c r="J43" i="6" s="1"/>
  <c r="G43" i="6"/>
  <c r="D43" i="6"/>
  <c r="C43" i="6"/>
  <c r="B43" i="6"/>
  <c r="N247" i="6"/>
  <c r="I247" i="6"/>
  <c r="K247" i="6" s="1"/>
  <c r="H247" i="6"/>
  <c r="J247" i="6" s="1"/>
  <c r="G247" i="6"/>
  <c r="D247" i="6"/>
  <c r="C247" i="6"/>
  <c r="B247" i="6"/>
  <c r="N94" i="6"/>
  <c r="I94" i="6"/>
  <c r="K94" i="6" s="1"/>
  <c r="H94" i="6"/>
  <c r="J94" i="6" s="1"/>
  <c r="G94" i="6"/>
  <c r="D94" i="6"/>
  <c r="C94" i="6"/>
  <c r="B94" i="6"/>
  <c r="N454" i="6"/>
  <c r="I454" i="6"/>
  <c r="K454" i="6" s="1"/>
  <c r="H454" i="6"/>
  <c r="J454" i="6" s="1"/>
  <c r="G454" i="6"/>
  <c r="D454" i="6"/>
  <c r="C454" i="6"/>
  <c r="B454" i="6"/>
  <c r="N45" i="6"/>
  <c r="I45" i="6"/>
  <c r="K45" i="6" s="1"/>
  <c r="H45" i="6"/>
  <c r="J45" i="6" s="1"/>
  <c r="G45" i="6"/>
  <c r="D45" i="6"/>
  <c r="C45" i="6"/>
  <c r="B45" i="6"/>
  <c r="N208" i="6"/>
  <c r="I208" i="6"/>
  <c r="K208" i="6" s="1"/>
  <c r="H208" i="6"/>
  <c r="J208" i="6" s="1"/>
  <c r="G208" i="6"/>
  <c r="D208" i="6"/>
  <c r="C208" i="6"/>
  <c r="B208" i="6"/>
  <c r="N33" i="6"/>
  <c r="I33" i="6"/>
  <c r="K33" i="6" s="1"/>
  <c r="H33" i="6"/>
  <c r="J33" i="6" s="1"/>
  <c r="G33" i="6"/>
  <c r="D33" i="6"/>
  <c r="C33" i="6"/>
  <c r="B33" i="6"/>
  <c r="N405" i="6"/>
  <c r="I405" i="6"/>
  <c r="K405" i="6" s="1"/>
  <c r="H405" i="6"/>
  <c r="J405" i="6" s="1"/>
  <c r="G405" i="6"/>
  <c r="D405" i="6"/>
  <c r="C405" i="6"/>
  <c r="B405" i="6"/>
  <c r="N404" i="6"/>
  <c r="I404" i="6"/>
  <c r="K404" i="6" s="1"/>
  <c r="H404" i="6"/>
  <c r="J404" i="6" s="1"/>
  <c r="G404" i="6"/>
  <c r="D404" i="6"/>
  <c r="C404" i="6"/>
  <c r="B404" i="6"/>
  <c r="N238" i="6"/>
  <c r="I238" i="6"/>
  <c r="K238" i="6" s="1"/>
  <c r="H238" i="6"/>
  <c r="J238" i="6" s="1"/>
  <c r="G238" i="6"/>
  <c r="D238" i="6"/>
  <c r="C238" i="6"/>
  <c r="B238" i="6"/>
  <c r="N96" i="6"/>
  <c r="I96" i="6"/>
  <c r="K96" i="6" s="1"/>
  <c r="H96" i="6"/>
  <c r="J96" i="6" s="1"/>
  <c r="G96" i="6"/>
  <c r="D96" i="6"/>
  <c r="C96" i="6"/>
  <c r="B96" i="6"/>
  <c r="N271" i="6"/>
  <c r="I271" i="6"/>
  <c r="K271" i="6" s="1"/>
  <c r="H271" i="6"/>
  <c r="J271" i="6" s="1"/>
  <c r="G271" i="6"/>
  <c r="D271" i="6"/>
  <c r="C271" i="6"/>
  <c r="B271" i="6"/>
  <c r="N586" i="6"/>
  <c r="I586" i="6"/>
  <c r="K586" i="6" s="1"/>
  <c r="H586" i="6"/>
  <c r="J586" i="6" s="1"/>
  <c r="G586" i="6"/>
  <c r="D586" i="6"/>
  <c r="C586" i="6"/>
  <c r="B586" i="6"/>
  <c r="N671" i="6"/>
  <c r="I671" i="6"/>
  <c r="K671" i="6" s="1"/>
  <c r="H671" i="6"/>
  <c r="J671" i="6" s="1"/>
  <c r="G671" i="6"/>
  <c r="D671" i="6"/>
  <c r="C671" i="6"/>
  <c r="B671" i="6"/>
  <c r="N672" i="6"/>
  <c r="I672" i="6"/>
  <c r="K672" i="6" s="1"/>
  <c r="H672" i="6"/>
  <c r="J672" i="6" s="1"/>
  <c r="G672" i="6"/>
  <c r="D672" i="6"/>
  <c r="C672" i="6"/>
  <c r="B672" i="6"/>
  <c r="N218" i="6"/>
  <c r="I218" i="6"/>
  <c r="K218" i="6" s="1"/>
  <c r="H218" i="6"/>
  <c r="J218" i="6" s="1"/>
  <c r="G218" i="6"/>
  <c r="D218" i="6"/>
  <c r="C218" i="6"/>
  <c r="B218" i="6"/>
  <c r="N18" i="6"/>
  <c r="I18" i="6"/>
  <c r="K18" i="6" s="1"/>
  <c r="H18" i="6"/>
  <c r="J18" i="6" s="1"/>
  <c r="G18" i="6"/>
  <c r="D18" i="6"/>
  <c r="C18" i="6"/>
  <c r="B18" i="6"/>
  <c r="N181" i="6"/>
  <c r="I181" i="6"/>
  <c r="K181" i="6" s="1"/>
  <c r="H181" i="6"/>
  <c r="J181" i="6" s="1"/>
  <c r="G181" i="6"/>
  <c r="D181" i="6"/>
  <c r="C181" i="6"/>
  <c r="B181" i="6"/>
  <c r="N318" i="6"/>
  <c r="I318" i="6"/>
  <c r="K318" i="6" s="1"/>
  <c r="H318" i="6"/>
  <c r="J318" i="6" s="1"/>
  <c r="G318" i="6"/>
  <c r="D318" i="6"/>
  <c r="C318" i="6"/>
  <c r="B318" i="6"/>
  <c r="N225" i="6"/>
  <c r="I225" i="6"/>
  <c r="K225" i="6" s="1"/>
  <c r="H225" i="6"/>
  <c r="J225" i="6" s="1"/>
  <c r="G225" i="6"/>
  <c r="D225" i="6"/>
  <c r="C225" i="6"/>
  <c r="B225" i="6"/>
  <c r="N615" i="6"/>
  <c r="I615" i="6"/>
  <c r="K615" i="6" s="1"/>
  <c r="H615" i="6"/>
  <c r="J615" i="6" s="1"/>
  <c r="G615" i="6"/>
  <c r="D615" i="6"/>
  <c r="C615" i="6"/>
  <c r="B615" i="6"/>
  <c r="N239" i="6"/>
  <c r="I239" i="6"/>
  <c r="K239" i="6" s="1"/>
  <c r="H239" i="6"/>
  <c r="J239" i="6" s="1"/>
  <c r="G239" i="6"/>
  <c r="D239" i="6"/>
  <c r="C239" i="6"/>
  <c r="B239" i="6"/>
  <c r="N620" i="6"/>
  <c r="I620" i="6"/>
  <c r="K620" i="6" s="1"/>
  <c r="H620" i="6"/>
  <c r="J620" i="6" s="1"/>
  <c r="G620" i="6"/>
  <c r="D620" i="6"/>
  <c r="C620" i="6"/>
  <c r="B620" i="6"/>
  <c r="N597" i="6"/>
  <c r="I597" i="6"/>
  <c r="K597" i="6" s="1"/>
  <c r="H597" i="6"/>
  <c r="J597" i="6" s="1"/>
  <c r="G597" i="6"/>
  <c r="D597" i="6"/>
  <c r="C597" i="6"/>
  <c r="B597" i="6"/>
  <c r="N167" i="6"/>
  <c r="I167" i="6"/>
  <c r="K167" i="6" s="1"/>
  <c r="H167" i="6"/>
  <c r="J167" i="6" s="1"/>
  <c r="G167" i="6"/>
  <c r="D167" i="6"/>
  <c r="C167" i="6"/>
  <c r="B167" i="6"/>
  <c r="N700" i="6"/>
  <c r="I700" i="6"/>
  <c r="K700" i="6" s="1"/>
  <c r="H700" i="6"/>
  <c r="J700" i="6" s="1"/>
  <c r="G700" i="6"/>
  <c r="D700" i="6"/>
  <c r="C700" i="6"/>
  <c r="B700" i="6"/>
  <c r="N306" i="6"/>
  <c r="I306" i="6"/>
  <c r="K306" i="6" s="1"/>
  <c r="H306" i="6"/>
  <c r="J306" i="6" s="1"/>
  <c r="G306" i="6"/>
  <c r="D306" i="6"/>
  <c r="C306" i="6"/>
  <c r="B306" i="6"/>
  <c r="N197" i="6"/>
  <c r="I197" i="6"/>
  <c r="K197" i="6" s="1"/>
  <c r="H197" i="6"/>
  <c r="J197" i="6" s="1"/>
  <c r="G197" i="6"/>
  <c r="D197" i="6"/>
  <c r="C197" i="6"/>
  <c r="B197" i="6"/>
  <c r="N5" i="6"/>
  <c r="I5" i="6"/>
  <c r="K5" i="6" s="1"/>
  <c r="H5" i="6"/>
  <c r="J5" i="6" s="1"/>
  <c r="G5" i="6"/>
  <c r="D5" i="6"/>
  <c r="C5" i="6"/>
  <c r="B5" i="6"/>
  <c r="N145" i="6"/>
  <c r="I145" i="6"/>
  <c r="K145" i="6" s="1"/>
  <c r="H145" i="6"/>
  <c r="J145" i="6" s="1"/>
  <c r="G145" i="6"/>
  <c r="D145" i="6"/>
  <c r="C145" i="6"/>
  <c r="B145" i="6"/>
  <c r="N196" i="6"/>
  <c r="I196" i="6"/>
  <c r="K196" i="6" s="1"/>
  <c r="H196" i="6"/>
  <c r="J196" i="6" s="1"/>
  <c r="G196" i="6"/>
  <c r="D196" i="6"/>
  <c r="C196" i="6"/>
  <c r="B196" i="6"/>
  <c r="N11" i="6"/>
  <c r="I11" i="6"/>
  <c r="K11" i="6" s="1"/>
  <c r="H11" i="6"/>
  <c r="J11" i="6" s="1"/>
  <c r="G11" i="6"/>
  <c r="D11" i="6"/>
  <c r="C11" i="6"/>
  <c r="B11" i="6"/>
  <c r="N3" i="6"/>
  <c r="I3" i="6"/>
  <c r="K3" i="6" s="1"/>
  <c r="H3" i="6"/>
  <c r="J3" i="6" s="1"/>
  <c r="G3" i="6"/>
  <c r="D3" i="6"/>
  <c r="C3" i="6"/>
  <c r="B3" i="6"/>
  <c r="N845" i="6"/>
  <c r="I845" i="6"/>
  <c r="K845" i="6" s="1"/>
  <c r="H845" i="6"/>
  <c r="J845" i="6" s="1"/>
  <c r="G845" i="6"/>
  <c r="D845" i="6"/>
  <c r="C845" i="6"/>
  <c r="B845" i="6"/>
  <c r="N670" i="6"/>
  <c r="I670" i="6"/>
  <c r="K670" i="6" s="1"/>
  <c r="H670" i="6"/>
  <c r="J670" i="6" s="1"/>
  <c r="G670" i="6"/>
  <c r="D670" i="6"/>
  <c r="C670" i="6"/>
  <c r="B670" i="6"/>
  <c r="N166" i="6"/>
  <c r="I166" i="6"/>
  <c r="K166" i="6" s="1"/>
  <c r="H166" i="6"/>
  <c r="J166" i="6" s="1"/>
  <c r="G166" i="6"/>
  <c r="D166" i="6"/>
  <c r="C166" i="6"/>
  <c r="B166" i="6"/>
  <c r="N697" i="6"/>
  <c r="I697" i="6"/>
  <c r="K697" i="6" s="1"/>
  <c r="H697" i="6"/>
  <c r="J697" i="6" s="1"/>
  <c r="G697" i="6"/>
  <c r="D697" i="6"/>
  <c r="C697" i="6"/>
  <c r="B697" i="6"/>
  <c r="N695" i="6"/>
  <c r="I695" i="6"/>
  <c r="K695" i="6" s="1"/>
  <c r="H695" i="6"/>
  <c r="J695" i="6" s="1"/>
  <c r="G695" i="6"/>
  <c r="D695" i="6"/>
  <c r="C695" i="6"/>
  <c r="B695" i="6"/>
  <c r="N696" i="6"/>
  <c r="I696" i="6"/>
  <c r="K696" i="6" s="1"/>
  <c r="H696" i="6"/>
  <c r="J696" i="6" s="1"/>
  <c r="G696" i="6"/>
  <c r="D696" i="6"/>
  <c r="C696" i="6"/>
  <c r="B696" i="6"/>
  <c r="N144" i="6"/>
  <c r="I144" i="6"/>
  <c r="K144" i="6" s="1"/>
  <c r="H144" i="6"/>
  <c r="J144" i="6" s="1"/>
  <c r="G144" i="6"/>
  <c r="D144" i="6"/>
  <c r="C144" i="6"/>
  <c r="B144" i="6"/>
  <c r="N209" i="6"/>
  <c r="I209" i="6"/>
  <c r="K209" i="6" s="1"/>
  <c r="H209" i="6"/>
  <c r="J209" i="6" s="1"/>
  <c r="G209" i="6"/>
  <c r="D209" i="6"/>
  <c r="C209" i="6"/>
  <c r="B209" i="6"/>
  <c r="N681" i="6"/>
  <c r="I681" i="6"/>
  <c r="K681" i="6" s="1"/>
  <c r="H681" i="6"/>
  <c r="J681" i="6" s="1"/>
  <c r="G681" i="6"/>
  <c r="D681" i="6"/>
  <c r="C681" i="6"/>
  <c r="B681" i="6"/>
  <c r="N609" i="6"/>
  <c r="I609" i="6"/>
  <c r="K609" i="6" s="1"/>
  <c r="H609" i="6"/>
  <c r="J609" i="6" s="1"/>
  <c r="G609" i="6"/>
  <c r="D609" i="6"/>
  <c r="C609" i="6"/>
  <c r="B609" i="6"/>
  <c r="N530" i="6"/>
  <c r="I530" i="6"/>
  <c r="K530" i="6" s="1"/>
  <c r="H530" i="6"/>
  <c r="J530" i="6" s="1"/>
  <c r="G530" i="6"/>
  <c r="D530" i="6"/>
  <c r="C530" i="6"/>
  <c r="B530" i="6"/>
  <c r="N806" i="6"/>
  <c r="I806" i="6"/>
  <c r="K806" i="6" s="1"/>
  <c r="H806" i="6"/>
  <c r="J806" i="6" s="1"/>
  <c r="G806" i="6"/>
  <c r="D806" i="6"/>
  <c r="C806" i="6"/>
  <c r="B806" i="6"/>
  <c r="N805" i="6"/>
  <c r="I805" i="6"/>
  <c r="K805" i="6" s="1"/>
  <c r="H805" i="6"/>
  <c r="J805" i="6" s="1"/>
  <c r="G805" i="6"/>
  <c r="D805" i="6"/>
  <c r="C805" i="6"/>
  <c r="B805" i="6"/>
  <c r="N84" i="6"/>
  <c r="I84" i="6"/>
  <c r="K84" i="6" s="1"/>
  <c r="H84" i="6"/>
  <c r="J84" i="6" s="1"/>
  <c r="G84" i="6"/>
  <c r="D84" i="6"/>
  <c r="C84" i="6"/>
  <c r="B84" i="6"/>
  <c r="N584" i="6"/>
  <c r="I584" i="6"/>
  <c r="K584" i="6" s="1"/>
  <c r="H584" i="6"/>
  <c r="J584" i="6" s="1"/>
  <c r="G584" i="6"/>
  <c r="D584" i="6"/>
  <c r="C584" i="6"/>
  <c r="B584" i="6"/>
  <c r="N803" i="6"/>
  <c r="I803" i="6"/>
  <c r="K803" i="6" s="1"/>
  <c r="H803" i="6"/>
  <c r="J803" i="6" s="1"/>
  <c r="G803" i="6"/>
  <c r="D803" i="6"/>
  <c r="C803" i="6"/>
  <c r="B803" i="6"/>
  <c r="N243" i="6"/>
  <c r="I243" i="6"/>
  <c r="K243" i="6" s="1"/>
  <c r="H243" i="6"/>
  <c r="J243" i="6" s="1"/>
  <c r="G243" i="6"/>
  <c r="D243" i="6"/>
  <c r="C243" i="6"/>
  <c r="B243" i="6"/>
  <c r="N801" i="6"/>
  <c r="I801" i="6"/>
  <c r="K801" i="6" s="1"/>
  <c r="H801" i="6"/>
  <c r="J801" i="6" s="1"/>
  <c r="G801" i="6"/>
  <c r="D801" i="6"/>
  <c r="C801" i="6"/>
  <c r="B801" i="6"/>
  <c r="N304" i="6"/>
  <c r="I304" i="6"/>
  <c r="K304" i="6" s="1"/>
  <c r="H304" i="6"/>
  <c r="J304" i="6" s="1"/>
  <c r="G304" i="6"/>
  <c r="D304" i="6"/>
  <c r="C304" i="6"/>
  <c r="B304" i="6"/>
  <c r="N202" i="6"/>
  <c r="I202" i="6"/>
  <c r="K202" i="6" s="1"/>
  <c r="H202" i="6"/>
  <c r="J202" i="6" s="1"/>
  <c r="G202" i="6"/>
  <c r="D202" i="6"/>
  <c r="C202" i="6"/>
  <c r="B202" i="6"/>
  <c r="N227" i="6"/>
  <c r="I227" i="6"/>
  <c r="K227" i="6" s="1"/>
  <c r="H227" i="6"/>
  <c r="J227" i="6" s="1"/>
  <c r="G227" i="6"/>
  <c r="D227" i="6"/>
  <c r="C227" i="6"/>
  <c r="B227" i="6"/>
  <c r="N802" i="6"/>
  <c r="I802" i="6"/>
  <c r="K802" i="6" s="1"/>
  <c r="H802" i="6"/>
  <c r="J802" i="6" s="1"/>
  <c r="G802" i="6"/>
  <c r="D802" i="6"/>
  <c r="C802" i="6"/>
  <c r="B802" i="6"/>
  <c r="N206" i="6"/>
  <c r="I206" i="6"/>
  <c r="K206" i="6" s="1"/>
  <c r="H206" i="6"/>
  <c r="J206" i="6" s="1"/>
  <c r="G206" i="6"/>
  <c r="D206" i="6"/>
  <c r="C206" i="6"/>
  <c r="B206" i="6"/>
  <c r="N216" i="6"/>
  <c r="I216" i="6"/>
  <c r="K216" i="6" s="1"/>
  <c r="H216" i="6"/>
  <c r="J216" i="6" s="1"/>
  <c r="G216" i="6"/>
  <c r="D216" i="6"/>
  <c r="C216" i="6"/>
  <c r="B216" i="6"/>
  <c r="N369" i="6"/>
  <c r="I369" i="6"/>
  <c r="K369" i="6" s="1"/>
  <c r="H369" i="6"/>
  <c r="J369" i="6" s="1"/>
  <c r="G369" i="6"/>
  <c r="D369" i="6"/>
  <c r="C369" i="6"/>
  <c r="B369" i="6"/>
  <c r="N210" i="6"/>
  <c r="I210" i="6"/>
  <c r="K210" i="6" s="1"/>
  <c r="H210" i="6"/>
  <c r="J210" i="6" s="1"/>
  <c r="G210" i="6"/>
  <c r="D210" i="6"/>
  <c r="C210" i="6"/>
  <c r="B210" i="6"/>
  <c r="N403" i="6"/>
  <c r="I403" i="6"/>
  <c r="K403" i="6" s="1"/>
  <c r="H403" i="6"/>
  <c r="J403" i="6" s="1"/>
  <c r="G403" i="6"/>
  <c r="D403" i="6"/>
  <c r="C403" i="6"/>
  <c r="B403" i="6"/>
  <c r="N559" i="6"/>
  <c r="I559" i="6"/>
  <c r="K559" i="6" s="1"/>
  <c r="H559" i="6"/>
  <c r="J559" i="6" s="1"/>
  <c r="G559" i="6"/>
  <c r="D559" i="6"/>
  <c r="C559" i="6"/>
  <c r="B559" i="6"/>
  <c r="N736" i="6"/>
  <c r="I736" i="6"/>
  <c r="K736" i="6" s="1"/>
  <c r="H736" i="6"/>
  <c r="J736" i="6" s="1"/>
  <c r="G736" i="6"/>
  <c r="D736" i="6"/>
  <c r="C736" i="6"/>
  <c r="B736" i="6"/>
  <c r="N422" i="6"/>
  <c r="I422" i="6"/>
  <c r="K422" i="6" s="1"/>
  <c r="H422" i="6"/>
  <c r="J422" i="6" s="1"/>
  <c r="G422" i="6"/>
  <c r="D422" i="6"/>
  <c r="C422" i="6"/>
  <c r="B422" i="6"/>
  <c r="N717" i="6"/>
  <c r="I717" i="6"/>
  <c r="K717" i="6" s="1"/>
  <c r="H717" i="6"/>
  <c r="J717" i="6" s="1"/>
  <c r="G717" i="6"/>
  <c r="D717" i="6"/>
  <c r="C717" i="6"/>
  <c r="B717" i="6"/>
  <c r="N106" i="6"/>
  <c r="I106" i="6"/>
  <c r="K106" i="6" s="1"/>
  <c r="H106" i="6"/>
  <c r="J106" i="6" s="1"/>
  <c r="G106" i="6"/>
  <c r="D106" i="6"/>
  <c r="C106" i="6"/>
  <c r="B106" i="6"/>
  <c r="N677" i="6"/>
  <c r="I677" i="6"/>
  <c r="K677" i="6" s="1"/>
  <c r="H677" i="6"/>
  <c r="J677" i="6" s="1"/>
  <c r="G677" i="6"/>
  <c r="D677" i="6"/>
  <c r="C677" i="6"/>
  <c r="B677" i="6"/>
  <c r="N694" i="6"/>
  <c r="I694" i="6"/>
  <c r="K694" i="6" s="1"/>
  <c r="H694" i="6"/>
  <c r="J694" i="6" s="1"/>
  <c r="G694" i="6"/>
  <c r="D694" i="6"/>
  <c r="C694" i="6"/>
  <c r="B694" i="6"/>
  <c r="N524" i="6"/>
  <c r="I524" i="6"/>
  <c r="K524" i="6" s="1"/>
  <c r="H524" i="6"/>
  <c r="J524" i="6" s="1"/>
  <c r="G524" i="6"/>
  <c r="D524" i="6"/>
  <c r="C524" i="6"/>
  <c r="B524" i="6"/>
  <c r="N149" i="6"/>
  <c r="I149" i="6"/>
  <c r="K149" i="6" s="1"/>
  <c r="H149" i="6"/>
  <c r="J149" i="6" s="1"/>
  <c r="G149" i="6"/>
  <c r="D149" i="6"/>
  <c r="C149" i="6"/>
  <c r="B149" i="6"/>
  <c r="N338" i="6"/>
  <c r="I338" i="6"/>
  <c r="K338" i="6" s="1"/>
  <c r="H338" i="6"/>
  <c r="J338" i="6" s="1"/>
  <c r="G338" i="6"/>
  <c r="D338" i="6"/>
  <c r="C338" i="6"/>
  <c r="B338" i="6"/>
  <c r="N348" i="6"/>
  <c r="I348" i="6"/>
  <c r="K348" i="6" s="1"/>
  <c r="H348" i="6"/>
  <c r="J348" i="6" s="1"/>
  <c r="G348" i="6"/>
  <c r="D348" i="6"/>
  <c r="C348" i="6"/>
  <c r="B348" i="6"/>
  <c r="N107" i="6"/>
  <c r="I107" i="6"/>
  <c r="K107" i="6" s="1"/>
  <c r="H107" i="6"/>
  <c r="J107" i="6" s="1"/>
  <c r="G107" i="6"/>
  <c r="D107" i="6"/>
  <c r="C107" i="6"/>
  <c r="B107" i="6"/>
  <c r="N835" i="6"/>
  <c r="I835" i="6"/>
  <c r="K835" i="6" s="1"/>
  <c r="H835" i="6"/>
  <c r="J835" i="6" s="1"/>
  <c r="G835" i="6"/>
  <c r="D835" i="6"/>
  <c r="C835" i="6"/>
  <c r="B835" i="6"/>
  <c r="N112" i="6"/>
  <c r="I112" i="6"/>
  <c r="K112" i="6" s="1"/>
  <c r="H112" i="6"/>
  <c r="J112" i="6" s="1"/>
  <c r="G112" i="6"/>
  <c r="D112" i="6"/>
  <c r="C112" i="6"/>
  <c r="B112" i="6"/>
  <c r="N725" i="6"/>
  <c r="I725" i="6"/>
  <c r="K725" i="6" s="1"/>
  <c r="H725" i="6"/>
  <c r="J725" i="6" s="1"/>
  <c r="G725" i="6"/>
  <c r="D725" i="6"/>
  <c r="C725" i="6"/>
  <c r="B725" i="6"/>
  <c r="N86" i="6"/>
  <c r="I86" i="6"/>
  <c r="K86" i="6" s="1"/>
  <c r="H86" i="6"/>
  <c r="J86" i="6" s="1"/>
  <c r="G86" i="6"/>
  <c r="D86" i="6"/>
  <c r="C86" i="6"/>
  <c r="B86" i="6"/>
  <c r="N709" i="6"/>
  <c r="I709" i="6"/>
  <c r="K709" i="6" s="1"/>
  <c r="H709" i="6"/>
  <c r="J709" i="6" s="1"/>
  <c r="G709" i="6"/>
  <c r="D709" i="6"/>
  <c r="C709" i="6"/>
  <c r="B709" i="6"/>
  <c r="N364" i="6"/>
  <c r="I364" i="6"/>
  <c r="K364" i="6" s="1"/>
  <c r="H364" i="6"/>
  <c r="J364" i="6" s="1"/>
  <c r="G364" i="6"/>
  <c r="D364" i="6"/>
  <c r="C364" i="6"/>
  <c r="B364" i="6"/>
  <c r="N740" i="6"/>
  <c r="I740" i="6"/>
  <c r="K740" i="6" s="1"/>
  <c r="H740" i="6"/>
  <c r="J740" i="6" s="1"/>
  <c r="G740" i="6"/>
  <c r="D740" i="6"/>
  <c r="C740" i="6"/>
  <c r="B740" i="6"/>
  <c r="N211" i="6"/>
  <c r="I211" i="6"/>
  <c r="K211" i="6" s="1"/>
  <c r="H211" i="6"/>
  <c r="J211" i="6" s="1"/>
  <c r="G211" i="6"/>
  <c r="D211" i="6"/>
  <c r="C211" i="6"/>
  <c r="B211" i="6"/>
  <c r="N32" i="6"/>
  <c r="I32" i="6"/>
  <c r="K32" i="6" s="1"/>
  <c r="H32" i="6"/>
  <c r="J32" i="6" s="1"/>
  <c r="G32" i="6"/>
  <c r="D32" i="6"/>
  <c r="C32" i="6"/>
  <c r="B32" i="6"/>
  <c r="N224" i="6"/>
  <c r="I224" i="6"/>
  <c r="K224" i="6" s="1"/>
  <c r="H224" i="6"/>
  <c r="J224" i="6" s="1"/>
  <c r="G224" i="6"/>
  <c r="D224" i="6"/>
  <c r="C224" i="6"/>
  <c r="B224" i="6"/>
  <c r="N676" i="6"/>
  <c r="I676" i="6"/>
  <c r="K676" i="6" s="1"/>
  <c r="H676" i="6"/>
  <c r="J676" i="6" s="1"/>
  <c r="G676" i="6"/>
  <c r="D676" i="6"/>
  <c r="C676" i="6"/>
  <c r="B676" i="6"/>
  <c r="N818" i="6"/>
  <c r="I818" i="6"/>
  <c r="K818" i="6" s="1"/>
  <c r="H818" i="6"/>
  <c r="J818" i="6" s="1"/>
  <c r="G818" i="6"/>
  <c r="D818" i="6"/>
  <c r="C818" i="6"/>
  <c r="B818" i="6"/>
  <c r="N527" i="6"/>
  <c r="I527" i="6"/>
  <c r="K527" i="6" s="1"/>
  <c r="H527" i="6"/>
  <c r="J527" i="6" s="1"/>
  <c r="G527" i="6"/>
  <c r="D527" i="6"/>
  <c r="C527" i="6"/>
  <c r="B527" i="6"/>
  <c r="N98" i="6"/>
  <c r="I98" i="6"/>
  <c r="K98" i="6" s="1"/>
  <c r="H98" i="6"/>
  <c r="J98" i="6" s="1"/>
  <c r="G98" i="6"/>
  <c r="D98" i="6"/>
  <c r="C98" i="6"/>
  <c r="B98" i="6"/>
  <c r="N570" i="6"/>
  <c r="I570" i="6"/>
  <c r="K570" i="6" s="1"/>
  <c r="H570" i="6"/>
  <c r="J570" i="6" s="1"/>
  <c r="G570" i="6"/>
  <c r="D570" i="6"/>
  <c r="C570" i="6"/>
  <c r="B570" i="6"/>
  <c r="N319" i="6"/>
  <c r="I319" i="6"/>
  <c r="K319" i="6" s="1"/>
  <c r="H319" i="6"/>
  <c r="J319" i="6" s="1"/>
  <c r="G319" i="6"/>
  <c r="D319" i="6"/>
  <c r="C319" i="6"/>
  <c r="B319" i="6"/>
  <c r="N463" i="6"/>
  <c r="I463" i="6"/>
  <c r="K463" i="6" s="1"/>
  <c r="H463" i="6"/>
  <c r="J463" i="6" s="1"/>
  <c r="G463" i="6"/>
  <c r="D463" i="6"/>
  <c r="C463" i="6"/>
  <c r="B463" i="6"/>
  <c r="N258" i="6"/>
  <c r="I258" i="6"/>
  <c r="K258" i="6" s="1"/>
  <c r="H258" i="6"/>
  <c r="J258" i="6" s="1"/>
  <c r="G258" i="6"/>
  <c r="D258" i="6"/>
  <c r="C258" i="6"/>
  <c r="B258" i="6"/>
  <c r="N402" i="6"/>
  <c r="I402" i="6"/>
  <c r="K402" i="6" s="1"/>
  <c r="H402" i="6"/>
  <c r="J402" i="6" s="1"/>
  <c r="G402" i="6"/>
  <c r="D402" i="6"/>
  <c r="C402" i="6"/>
  <c r="B402" i="6"/>
  <c r="N232" i="6"/>
  <c r="I232" i="6"/>
  <c r="K232" i="6" s="1"/>
  <c r="H232" i="6"/>
  <c r="J232" i="6" s="1"/>
  <c r="G232" i="6"/>
  <c r="D232" i="6"/>
  <c r="C232" i="6"/>
  <c r="B232" i="6"/>
  <c r="N834" i="6"/>
  <c r="I834" i="6"/>
  <c r="K834" i="6" s="1"/>
  <c r="H834" i="6"/>
  <c r="J834" i="6" s="1"/>
  <c r="G834" i="6"/>
  <c r="D834" i="6"/>
  <c r="C834" i="6"/>
  <c r="B834" i="6"/>
  <c r="N308" i="6"/>
  <c r="I308" i="6"/>
  <c r="K308" i="6" s="1"/>
  <c r="H308" i="6"/>
  <c r="J308" i="6" s="1"/>
  <c r="G308" i="6"/>
  <c r="D308" i="6"/>
  <c r="C308" i="6"/>
  <c r="B308" i="6"/>
  <c r="N330" i="6"/>
  <c r="I330" i="6"/>
  <c r="K330" i="6" s="1"/>
  <c r="H330" i="6"/>
  <c r="J330" i="6" s="1"/>
  <c r="G330" i="6"/>
  <c r="D330" i="6"/>
  <c r="C330" i="6"/>
  <c r="B330" i="6"/>
  <c r="N669" i="6"/>
  <c r="I669" i="6"/>
  <c r="K669" i="6" s="1"/>
  <c r="H669" i="6"/>
  <c r="J669" i="6" s="1"/>
  <c r="G669" i="6"/>
  <c r="D669" i="6"/>
  <c r="C669" i="6"/>
  <c r="B669" i="6"/>
  <c r="N320" i="6"/>
  <c r="I320" i="6"/>
  <c r="K320" i="6" s="1"/>
  <c r="H320" i="6"/>
  <c r="J320" i="6" s="1"/>
  <c r="G320" i="6"/>
  <c r="D320" i="6"/>
  <c r="C320" i="6"/>
  <c r="B320" i="6"/>
  <c r="N57" i="6"/>
  <c r="I57" i="6"/>
  <c r="K57" i="6" s="1"/>
  <c r="H57" i="6"/>
  <c r="J57" i="6" s="1"/>
  <c r="G57" i="6"/>
  <c r="D57" i="6"/>
  <c r="C57" i="6"/>
  <c r="B57" i="6"/>
  <c r="N40" i="6"/>
  <c r="I40" i="6"/>
  <c r="K40" i="6" s="1"/>
  <c r="H40" i="6"/>
  <c r="J40" i="6" s="1"/>
  <c r="G40" i="6"/>
  <c r="D40" i="6"/>
  <c r="C40" i="6"/>
  <c r="B40" i="6"/>
  <c r="N571" i="6"/>
  <c r="I571" i="6"/>
  <c r="K571" i="6" s="1"/>
  <c r="H571" i="6"/>
  <c r="J571" i="6" s="1"/>
  <c r="G571" i="6"/>
  <c r="D571" i="6"/>
  <c r="C571" i="6"/>
  <c r="B571" i="6"/>
  <c r="N529" i="6"/>
  <c r="I529" i="6"/>
  <c r="K529" i="6" s="1"/>
  <c r="H529" i="6"/>
  <c r="J529" i="6" s="1"/>
  <c r="G529" i="6"/>
  <c r="D529" i="6"/>
  <c r="C529" i="6"/>
  <c r="B529" i="6"/>
  <c r="N352" i="6"/>
  <c r="I352" i="6"/>
  <c r="K352" i="6" s="1"/>
  <c r="H352" i="6"/>
  <c r="J352" i="6" s="1"/>
  <c r="G352" i="6"/>
  <c r="D352" i="6"/>
  <c r="C352" i="6"/>
  <c r="B352" i="6"/>
  <c r="N612" i="6"/>
  <c r="I612" i="6"/>
  <c r="K612" i="6" s="1"/>
  <c r="H612" i="6"/>
  <c r="J612" i="6" s="1"/>
  <c r="G612" i="6"/>
  <c r="D612" i="6"/>
  <c r="C612" i="6"/>
  <c r="B612" i="6"/>
  <c r="N389" i="6"/>
  <c r="I389" i="6"/>
  <c r="K389" i="6" s="1"/>
  <c r="H389" i="6"/>
  <c r="J389" i="6" s="1"/>
  <c r="G389" i="6"/>
  <c r="D389" i="6"/>
  <c r="C389" i="6"/>
  <c r="B389" i="6"/>
  <c r="N307" i="6"/>
  <c r="I307" i="6"/>
  <c r="K307" i="6" s="1"/>
  <c r="H307" i="6"/>
  <c r="J307" i="6" s="1"/>
  <c r="G307" i="6"/>
  <c r="D307" i="6"/>
  <c r="C307" i="6"/>
  <c r="B307" i="6"/>
  <c r="N169" i="6"/>
  <c r="I169" i="6"/>
  <c r="K169" i="6" s="1"/>
  <c r="H169" i="6"/>
  <c r="J169" i="6" s="1"/>
  <c r="G169" i="6"/>
  <c r="D169" i="6"/>
  <c r="C169" i="6"/>
  <c r="B169" i="6"/>
  <c r="N525" i="6"/>
  <c r="I525" i="6"/>
  <c r="K525" i="6" s="1"/>
  <c r="H525" i="6"/>
  <c r="J525" i="6" s="1"/>
  <c r="G525" i="6"/>
  <c r="D525" i="6"/>
  <c r="C525" i="6"/>
  <c r="B525" i="6"/>
  <c r="N804" i="6"/>
  <c r="I804" i="6"/>
  <c r="K804" i="6" s="1"/>
  <c r="H804" i="6"/>
  <c r="J804" i="6" s="1"/>
  <c r="G804" i="6"/>
  <c r="D804" i="6"/>
  <c r="C804" i="6"/>
  <c r="B804" i="6"/>
  <c r="N796" i="6"/>
  <c r="I796" i="6"/>
  <c r="K796" i="6" s="1"/>
  <c r="H796" i="6"/>
  <c r="J796" i="6" s="1"/>
  <c r="G796" i="6"/>
  <c r="D796" i="6"/>
  <c r="C796" i="6"/>
  <c r="B796" i="6"/>
  <c r="N159" i="6"/>
  <c r="I159" i="6"/>
  <c r="K159" i="6" s="1"/>
  <c r="H159" i="6"/>
  <c r="J159" i="6" s="1"/>
  <c r="G159" i="6"/>
  <c r="D159" i="6"/>
  <c r="C159" i="6"/>
  <c r="B159" i="6"/>
  <c r="N800" i="6"/>
  <c r="I800" i="6"/>
  <c r="K800" i="6" s="1"/>
  <c r="H800" i="6"/>
  <c r="J800" i="6" s="1"/>
  <c r="G800" i="6"/>
  <c r="D800" i="6"/>
  <c r="C800" i="6"/>
  <c r="B800" i="6"/>
  <c r="N526" i="6"/>
  <c r="I526" i="6"/>
  <c r="K526" i="6" s="1"/>
  <c r="H526" i="6"/>
  <c r="J526" i="6" s="1"/>
  <c r="G526" i="6"/>
  <c r="D526" i="6"/>
  <c r="C526" i="6"/>
  <c r="B526" i="6"/>
  <c r="N66" i="6"/>
  <c r="I66" i="6"/>
  <c r="K66" i="6" s="1"/>
  <c r="H66" i="6"/>
  <c r="J66" i="6" s="1"/>
  <c r="G66" i="6"/>
  <c r="D66" i="6"/>
  <c r="C66" i="6"/>
  <c r="B66" i="6"/>
  <c r="N408" i="6"/>
  <c r="I408" i="6"/>
  <c r="K408" i="6" s="1"/>
  <c r="H408" i="6"/>
  <c r="J408" i="6" s="1"/>
  <c r="G408" i="6"/>
  <c r="D408" i="6"/>
  <c r="C408" i="6"/>
  <c r="B408" i="6"/>
  <c r="N392" i="6"/>
  <c r="I392" i="6"/>
  <c r="K392" i="6" s="1"/>
  <c r="H392" i="6"/>
  <c r="J392" i="6" s="1"/>
  <c r="G392" i="6"/>
  <c r="D392" i="6"/>
  <c r="C392" i="6"/>
  <c r="B392" i="6"/>
  <c r="N56" i="6"/>
  <c r="A56" i="6" s="1"/>
  <c r="I56" i="6"/>
  <c r="K56" i="6" s="1"/>
  <c r="H56" i="6"/>
  <c r="J56" i="6" s="1"/>
  <c r="G56" i="6"/>
  <c r="D56" i="6"/>
  <c r="C56" i="6"/>
  <c r="B56" i="6"/>
  <c r="N301" i="6"/>
  <c r="I301" i="6"/>
  <c r="K301" i="6" s="1"/>
  <c r="H301" i="6"/>
  <c r="J301" i="6" s="1"/>
  <c r="G301" i="6"/>
  <c r="D301" i="6"/>
  <c r="C301" i="6"/>
  <c r="B301" i="6"/>
  <c r="N799" i="6"/>
  <c r="I799" i="6"/>
  <c r="K799" i="6" s="1"/>
  <c r="H799" i="6"/>
  <c r="J799" i="6" s="1"/>
  <c r="G799" i="6"/>
  <c r="D799" i="6"/>
  <c r="C799" i="6"/>
  <c r="B799" i="6"/>
  <c r="N708" i="6"/>
  <c r="I708" i="6"/>
  <c r="K708" i="6" s="1"/>
  <c r="H708" i="6"/>
  <c r="J708" i="6" s="1"/>
  <c r="G708" i="6"/>
  <c r="D708" i="6"/>
  <c r="C708" i="6"/>
  <c r="B708" i="6"/>
  <c r="N44" i="6"/>
  <c r="I44" i="6"/>
  <c r="K44" i="6" s="1"/>
  <c r="H44" i="6"/>
  <c r="J44" i="6" s="1"/>
  <c r="G44" i="6"/>
  <c r="D44" i="6"/>
  <c r="C44" i="6"/>
  <c r="B44" i="6"/>
  <c r="N83" i="6"/>
  <c r="I83" i="6"/>
  <c r="K83" i="6" s="1"/>
  <c r="H83" i="6"/>
  <c r="J83" i="6" s="1"/>
  <c r="G83" i="6"/>
  <c r="D83" i="6"/>
  <c r="C83" i="6"/>
  <c r="B83" i="6"/>
  <c r="N528" i="6"/>
  <c r="I528" i="6"/>
  <c r="K528" i="6" s="1"/>
  <c r="H528" i="6"/>
  <c r="J528" i="6" s="1"/>
  <c r="G528" i="6"/>
  <c r="D528" i="6"/>
  <c r="C528" i="6"/>
  <c r="B528" i="6"/>
  <c r="N356" i="6"/>
  <c r="I356" i="6"/>
  <c r="K356" i="6" s="1"/>
  <c r="H356" i="6"/>
  <c r="J356" i="6" s="1"/>
  <c r="G356" i="6"/>
  <c r="D356" i="6"/>
  <c r="C356" i="6"/>
  <c r="B356" i="6"/>
  <c r="N797" i="6"/>
  <c r="A797" i="6" s="1"/>
  <c r="I797" i="6"/>
  <c r="K797" i="6" s="1"/>
  <c r="H797" i="6"/>
  <c r="J797" i="6" s="1"/>
  <c r="G797" i="6"/>
  <c r="D797" i="6"/>
  <c r="C797" i="6"/>
  <c r="B797" i="6"/>
  <c r="N798" i="6"/>
  <c r="I798" i="6"/>
  <c r="K798" i="6" s="1"/>
  <c r="H798" i="6"/>
  <c r="J798" i="6" s="1"/>
  <c r="G798" i="6"/>
  <c r="D798" i="6"/>
  <c r="C798" i="6"/>
  <c r="B798" i="6"/>
  <c r="N191" i="6"/>
  <c r="I191" i="6"/>
  <c r="K191" i="6" s="1"/>
  <c r="H191" i="6"/>
  <c r="J191" i="6" s="1"/>
  <c r="G191" i="6"/>
  <c r="D191" i="6"/>
  <c r="C191" i="6"/>
  <c r="B191" i="6"/>
  <c r="N74" i="6"/>
  <c r="I74" i="6"/>
  <c r="K74" i="6" s="1"/>
  <c r="H74" i="6"/>
  <c r="J74" i="6" s="1"/>
  <c r="G74" i="6"/>
  <c r="D74" i="6"/>
  <c r="C74" i="6"/>
  <c r="B74" i="6"/>
  <c r="N158" i="6"/>
  <c r="I158" i="6"/>
  <c r="K158" i="6" s="1"/>
  <c r="H158" i="6"/>
  <c r="J158" i="6" s="1"/>
  <c r="G158" i="6"/>
  <c r="D158" i="6"/>
  <c r="C158" i="6"/>
  <c r="B158" i="6"/>
  <c r="N643" i="6"/>
  <c r="I643" i="6"/>
  <c r="K643" i="6" s="1"/>
  <c r="H643" i="6"/>
  <c r="J643" i="6" s="1"/>
  <c r="G643" i="6"/>
  <c r="D643" i="6"/>
  <c r="C643" i="6"/>
  <c r="B643" i="6"/>
  <c r="N119" i="6"/>
  <c r="I119" i="6"/>
  <c r="K119" i="6" s="1"/>
  <c r="H119" i="6"/>
  <c r="J119" i="6" s="1"/>
  <c r="G119" i="6"/>
  <c r="D119" i="6"/>
  <c r="C119" i="6"/>
  <c r="B119" i="6"/>
  <c r="N60" i="6"/>
  <c r="I60" i="6"/>
  <c r="K60" i="6" s="1"/>
  <c r="H60" i="6"/>
  <c r="J60" i="6" s="1"/>
  <c r="G60" i="6"/>
  <c r="D60" i="6"/>
  <c r="C60" i="6"/>
  <c r="B60" i="6"/>
  <c r="N390" i="6"/>
  <c r="A390" i="6" s="1"/>
  <c r="I390" i="6"/>
  <c r="K390" i="6" s="1"/>
  <c r="H390" i="6"/>
  <c r="J390" i="6" s="1"/>
  <c r="G390" i="6"/>
  <c r="D390" i="6"/>
  <c r="C390" i="6"/>
  <c r="B390" i="6"/>
  <c r="N123" i="6"/>
  <c r="I123" i="6"/>
  <c r="K123" i="6" s="1"/>
  <c r="H123" i="6"/>
  <c r="J123" i="6" s="1"/>
  <c r="G123" i="6"/>
  <c r="D123" i="6"/>
  <c r="C123" i="6"/>
  <c r="B123" i="6"/>
  <c r="N668" i="6"/>
  <c r="I668" i="6"/>
  <c r="K668" i="6" s="1"/>
  <c r="H668" i="6"/>
  <c r="J668" i="6" s="1"/>
  <c r="G668" i="6"/>
  <c r="D668" i="6"/>
  <c r="C668" i="6"/>
  <c r="B668" i="6"/>
  <c r="N732" i="6"/>
  <c r="I732" i="6"/>
  <c r="K732" i="6" s="1"/>
  <c r="H732" i="6"/>
  <c r="J732" i="6" s="1"/>
  <c r="G732" i="6"/>
  <c r="D732" i="6"/>
  <c r="C732" i="6"/>
  <c r="B732" i="6"/>
  <c r="N180" i="6"/>
  <c r="I180" i="6"/>
  <c r="K180" i="6" s="1"/>
  <c r="H180" i="6"/>
  <c r="J180" i="6" s="1"/>
  <c r="G180" i="6"/>
  <c r="D180" i="6"/>
  <c r="C180" i="6"/>
  <c r="B180" i="6"/>
  <c r="N303" i="6"/>
  <c r="I303" i="6"/>
  <c r="K303" i="6" s="1"/>
  <c r="H303" i="6"/>
  <c r="J303" i="6" s="1"/>
  <c r="G303" i="6"/>
  <c r="D303" i="6"/>
  <c r="C303" i="6"/>
  <c r="B303" i="6"/>
  <c r="N347" i="6"/>
  <c r="I347" i="6"/>
  <c r="K347" i="6" s="1"/>
  <c r="H347" i="6"/>
  <c r="J347" i="6" s="1"/>
  <c r="G347" i="6"/>
  <c r="D347" i="6"/>
  <c r="C347" i="6"/>
  <c r="B347" i="6"/>
  <c r="N101" i="6"/>
  <c r="I101" i="6"/>
  <c r="K101" i="6" s="1"/>
  <c r="H101" i="6"/>
  <c r="J101" i="6" s="1"/>
  <c r="G101" i="6"/>
  <c r="D101" i="6"/>
  <c r="C101" i="6"/>
  <c r="B101" i="6"/>
  <c r="N295" i="6"/>
  <c r="I295" i="6"/>
  <c r="K295" i="6" s="1"/>
  <c r="H295" i="6"/>
  <c r="J295" i="6" s="1"/>
  <c r="G295" i="6"/>
  <c r="D295" i="6"/>
  <c r="C295" i="6"/>
  <c r="B295" i="6"/>
  <c r="N346" i="6"/>
  <c r="I346" i="6"/>
  <c r="K346" i="6" s="1"/>
  <c r="H346" i="6"/>
  <c r="J346" i="6" s="1"/>
  <c r="G346" i="6"/>
  <c r="D346" i="6"/>
  <c r="C346" i="6"/>
  <c r="B346" i="6"/>
  <c r="N212" i="6"/>
  <c r="I212" i="6"/>
  <c r="K212" i="6" s="1"/>
  <c r="H212" i="6"/>
  <c r="J212" i="6" s="1"/>
  <c r="G212" i="6"/>
  <c r="D212" i="6"/>
  <c r="C212" i="6"/>
  <c r="B212" i="6"/>
  <c r="N523" i="6"/>
  <c r="I523" i="6"/>
  <c r="K523" i="6" s="1"/>
  <c r="H523" i="6"/>
  <c r="J523" i="6" s="1"/>
  <c r="G523" i="6"/>
  <c r="D523" i="6"/>
  <c r="C523" i="6"/>
  <c r="B523" i="6"/>
  <c r="N642" i="6"/>
  <c r="I642" i="6"/>
  <c r="K642" i="6" s="1"/>
  <c r="H642" i="6"/>
  <c r="J642" i="6" s="1"/>
  <c r="G642" i="6"/>
  <c r="D642" i="6"/>
  <c r="C642" i="6"/>
  <c r="B642" i="6"/>
  <c r="N641" i="6"/>
  <c r="I641" i="6"/>
  <c r="K641" i="6" s="1"/>
  <c r="H641" i="6"/>
  <c r="J641" i="6" s="1"/>
  <c r="G641" i="6"/>
  <c r="D641" i="6"/>
  <c r="C641" i="6"/>
  <c r="B641" i="6"/>
  <c r="N833" i="6"/>
  <c r="I833" i="6"/>
  <c r="K833" i="6" s="1"/>
  <c r="H833" i="6"/>
  <c r="J833" i="6" s="1"/>
  <c r="G833" i="6"/>
  <c r="D833" i="6"/>
  <c r="C833" i="6"/>
  <c r="B833" i="6"/>
  <c r="N795" i="6"/>
  <c r="I795" i="6"/>
  <c r="K795" i="6" s="1"/>
  <c r="H795" i="6"/>
  <c r="J795" i="6" s="1"/>
  <c r="G795" i="6"/>
  <c r="D795" i="6"/>
  <c r="C795" i="6"/>
  <c r="B795" i="6"/>
  <c r="N794" i="6"/>
  <c r="I794" i="6"/>
  <c r="K794" i="6" s="1"/>
  <c r="H794" i="6"/>
  <c r="J794" i="6" s="1"/>
  <c r="G794" i="6"/>
  <c r="D794" i="6"/>
  <c r="C794" i="6"/>
  <c r="B794" i="6"/>
  <c r="N832" i="6"/>
  <c r="I832" i="6"/>
  <c r="K832" i="6" s="1"/>
  <c r="H832" i="6"/>
  <c r="J832" i="6" s="1"/>
  <c r="G832" i="6"/>
  <c r="D832" i="6"/>
  <c r="C832" i="6"/>
  <c r="B832" i="6"/>
  <c r="N793" i="6"/>
  <c r="I793" i="6"/>
  <c r="K793" i="6" s="1"/>
  <c r="H793" i="6"/>
  <c r="J793" i="6" s="1"/>
  <c r="G793" i="6"/>
  <c r="D793" i="6"/>
  <c r="C793" i="6"/>
  <c r="B793" i="6"/>
  <c r="N863" i="6"/>
  <c r="I863" i="6"/>
  <c r="K863" i="6" s="1"/>
  <c r="H863" i="6"/>
  <c r="J863" i="6" s="1"/>
  <c r="G863" i="6"/>
  <c r="D863" i="6"/>
  <c r="C863" i="6"/>
  <c r="B863" i="6"/>
  <c r="N861" i="6"/>
  <c r="I861" i="6"/>
  <c r="K861" i="6" s="1"/>
  <c r="H861" i="6"/>
  <c r="J861" i="6" s="1"/>
  <c r="G861" i="6"/>
  <c r="D861" i="6"/>
  <c r="C861" i="6"/>
  <c r="B861" i="6"/>
  <c r="N862" i="6"/>
  <c r="I862" i="6"/>
  <c r="K862" i="6" s="1"/>
  <c r="H862" i="6"/>
  <c r="J862" i="6" s="1"/>
  <c r="G862" i="6"/>
  <c r="D862" i="6"/>
  <c r="C862" i="6"/>
  <c r="B862" i="6"/>
  <c r="N438" i="6"/>
  <c r="I438" i="6"/>
  <c r="K438" i="6" s="1"/>
  <c r="H438" i="6"/>
  <c r="J438" i="6" s="1"/>
  <c r="G438" i="6"/>
  <c r="D438" i="6"/>
  <c r="C438" i="6"/>
  <c r="B438" i="6"/>
  <c r="N840" i="6"/>
  <c r="I840" i="6"/>
  <c r="K840" i="6" s="1"/>
  <c r="H840" i="6"/>
  <c r="J840" i="6" s="1"/>
  <c r="G840" i="6"/>
  <c r="D840" i="6"/>
  <c r="C840" i="6"/>
  <c r="B840" i="6"/>
  <c r="N582" i="6"/>
  <c r="I582" i="6"/>
  <c r="K582" i="6" s="1"/>
  <c r="H582" i="6"/>
  <c r="J582" i="6" s="1"/>
  <c r="G582" i="6"/>
  <c r="D582" i="6"/>
  <c r="C582" i="6"/>
  <c r="B582" i="6"/>
  <c r="N598" i="6"/>
  <c r="I598" i="6"/>
  <c r="K598" i="6" s="1"/>
  <c r="H598" i="6"/>
  <c r="J598" i="6" s="1"/>
  <c r="G598" i="6"/>
  <c r="D598" i="6"/>
  <c r="C598" i="6"/>
  <c r="B598" i="6"/>
  <c r="N395" i="6"/>
  <c r="I395" i="6"/>
  <c r="K395" i="6" s="1"/>
  <c r="H395" i="6"/>
  <c r="J395" i="6" s="1"/>
  <c r="G395" i="6"/>
  <c r="D395" i="6"/>
  <c r="C395" i="6"/>
  <c r="B395" i="6"/>
  <c r="N414" i="6"/>
  <c r="I414" i="6"/>
  <c r="K414" i="6" s="1"/>
  <c r="H414" i="6"/>
  <c r="J414" i="6" s="1"/>
  <c r="G414" i="6"/>
  <c r="D414" i="6"/>
  <c r="C414" i="6"/>
  <c r="B414" i="6"/>
  <c r="N450" i="6"/>
  <c r="I450" i="6"/>
  <c r="K450" i="6" s="1"/>
  <c r="H450" i="6"/>
  <c r="J450" i="6" s="1"/>
  <c r="G450" i="6"/>
  <c r="D450" i="6"/>
  <c r="C450" i="6"/>
  <c r="B450" i="6"/>
  <c r="N569" i="6"/>
  <c r="I569" i="6"/>
  <c r="K569" i="6" s="1"/>
  <c r="H569" i="6"/>
  <c r="J569" i="6" s="1"/>
  <c r="G569" i="6"/>
  <c r="D569" i="6"/>
  <c r="C569" i="6"/>
  <c r="B569" i="6"/>
  <c r="N413" i="6"/>
  <c r="I413" i="6"/>
  <c r="K413" i="6" s="1"/>
  <c r="H413" i="6"/>
  <c r="J413" i="6" s="1"/>
  <c r="G413" i="6"/>
  <c r="D413" i="6"/>
  <c r="C413" i="6"/>
  <c r="B413" i="6"/>
  <c r="N467" i="6"/>
  <c r="I467" i="6"/>
  <c r="K467" i="6" s="1"/>
  <c r="H467" i="6"/>
  <c r="J467" i="6" s="1"/>
  <c r="G467" i="6"/>
  <c r="D467" i="6"/>
  <c r="C467" i="6"/>
  <c r="B467" i="6"/>
  <c r="N391" i="6"/>
  <c r="A391" i="6" s="1"/>
  <c r="I391" i="6"/>
  <c r="K391" i="6" s="1"/>
  <c r="H391" i="6"/>
  <c r="J391" i="6" s="1"/>
  <c r="G391" i="6"/>
  <c r="D391" i="6"/>
  <c r="C391" i="6"/>
  <c r="B391" i="6"/>
  <c r="N437" i="6"/>
  <c r="I437" i="6"/>
  <c r="K437" i="6" s="1"/>
  <c r="H437" i="6"/>
  <c r="J437" i="6" s="1"/>
  <c r="G437" i="6"/>
  <c r="D437" i="6"/>
  <c r="C437" i="6"/>
  <c r="B437" i="6"/>
  <c r="N831" i="6"/>
  <c r="I831" i="6"/>
  <c r="K831" i="6" s="1"/>
  <c r="H831" i="6"/>
  <c r="J831" i="6" s="1"/>
  <c r="G831" i="6"/>
  <c r="D831" i="6"/>
  <c r="C831" i="6"/>
  <c r="B831" i="6"/>
  <c r="N830" i="6"/>
  <c r="I830" i="6"/>
  <c r="K830" i="6" s="1"/>
  <c r="H830" i="6"/>
  <c r="J830" i="6" s="1"/>
  <c r="G830" i="6"/>
  <c r="D830" i="6"/>
  <c r="C830" i="6"/>
  <c r="B830" i="6"/>
  <c r="N844" i="6"/>
  <c r="I844" i="6"/>
  <c r="K844" i="6" s="1"/>
  <c r="H844" i="6"/>
  <c r="J844" i="6" s="1"/>
  <c r="G844" i="6"/>
  <c r="D844" i="6"/>
  <c r="C844" i="6"/>
  <c r="B844" i="6"/>
  <c r="N415" i="6"/>
  <c r="I415" i="6"/>
  <c r="K415" i="6" s="1"/>
  <c r="H415" i="6"/>
  <c r="J415" i="6" s="1"/>
  <c r="G415" i="6"/>
  <c r="D415" i="6"/>
  <c r="C415" i="6"/>
  <c r="B415" i="6"/>
  <c r="N385" i="6"/>
  <c r="I385" i="6"/>
  <c r="K385" i="6" s="1"/>
  <c r="H385" i="6"/>
  <c r="J385" i="6" s="1"/>
  <c r="G385" i="6"/>
  <c r="D385" i="6"/>
  <c r="C385" i="6"/>
  <c r="B385" i="6"/>
  <c r="N292" i="6"/>
  <c r="I292" i="6"/>
  <c r="K292" i="6" s="1"/>
  <c r="H292" i="6"/>
  <c r="J292" i="6" s="1"/>
  <c r="G292" i="6"/>
  <c r="D292" i="6"/>
  <c r="C292" i="6"/>
  <c r="B292" i="6"/>
  <c r="N792" i="6"/>
  <c r="I792" i="6"/>
  <c r="K792" i="6" s="1"/>
  <c r="H792" i="6"/>
  <c r="J792" i="6" s="1"/>
  <c r="G792" i="6"/>
  <c r="D792" i="6"/>
  <c r="C792" i="6"/>
  <c r="B792" i="6"/>
  <c r="N522" i="6"/>
  <c r="I522" i="6"/>
  <c r="K522" i="6" s="1"/>
  <c r="H522" i="6"/>
  <c r="J522" i="6" s="1"/>
  <c r="G522" i="6"/>
  <c r="D522" i="6"/>
  <c r="C522" i="6"/>
  <c r="B522" i="6"/>
  <c r="N857" i="6"/>
  <c r="I857" i="6"/>
  <c r="K857" i="6" s="1"/>
  <c r="H857" i="6"/>
  <c r="J857" i="6" s="1"/>
  <c r="G857" i="6"/>
  <c r="D857" i="6"/>
  <c r="C857" i="6"/>
  <c r="B857" i="6"/>
  <c r="N579" i="6"/>
  <c r="I579" i="6"/>
  <c r="K579" i="6" s="1"/>
  <c r="H579" i="6"/>
  <c r="J579" i="6" s="1"/>
  <c r="G579" i="6"/>
  <c r="D579" i="6"/>
  <c r="C579" i="6"/>
  <c r="B579" i="6"/>
  <c r="N843" i="6"/>
  <c r="I843" i="6"/>
  <c r="K843" i="6" s="1"/>
  <c r="H843" i="6"/>
  <c r="J843" i="6" s="1"/>
  <c r="G843" i="6"/>
  <c r="D843" i="6"/>
  <c r="C843" i="6"/>
  <c r="B843" i="6"/>
  <c r="N558" i="6"/>
  <c r="I558" i="6"/>
  <c r="K558" i="6" s="1"/>
  <c r="H558" i="6"/>
  <c r="J558" i="6" s="1"/>
  <c r="G558" i="6"/>
  <c r="D558" i="6"/>
  <c r="C558" i="6"/>
  <c r="B558" i="6"/>
  <c r="N790" i="6"/>
  <c r="I790" i="6"/>
  <c r="K790" i="6" s="1"/>
  <c r="H790" i="6"/>
  <c r="J790" i="6" s="1"/>
  <c r="G790" i="6"/>
  <c r="D790" i="6"/>
  <c r="C790" i="6"/>
  <c r="B790" i="6"/>
  <c r="N820" i="6"/>
  <c r="I820" i="6"/>
  <c r="K820" i="6" s="1"/>
  <c r="H820" i="6"/>
  <c r="J820" i="6" s="1"/>
  <c r="G820" i="6"/>
  <c r="D820" i="6"/>
  <c r="C820" i="6"/>
  <c r="B820" i="6"/>
  <c r="N85" i="6"/>
  <c r="A85" i="6" s="1"/>
  <c r="I85" i="6"/>
  <c r="K85" i="6" s="1"/>
  <c r="H85" i="6"/>
  <c r="J85" i="6" s="1"/>
  <c r="G85" i="6"/>
  <c r="D85" i="6"/>
  <c r="C85" i="6"/>
  <c r="B85" i="6"/>
  <c r="N791" i="6"/>
  <c r="I791" i="6"/>
  <c r="K791" i="6" s="1"/>
  <c r="H791" i="6"/>
  <c r="J791" i="6" s="1"/>
  <c r="G791" i="6"/>
  <c r="D791" i="6"/>
  <c r="C791" i="6"/>
  <c r="B791" i="6"/>
  <c r="N521" i="6"/>
  <c r="I521" i="6"/>
  <c r="K521" i="6" s="1"/>
  <c r="H521" i="6"/>
  <c r="J521" i="6" s="1"/>
  <c r="G521" i="6"/>
  <c r="D521" i="6"/>
  <c r="C521" i="6"/>
  <c r="B521" i="6"/>
  <c r="N557" i="6"/>
  <c r="I557" i="6"/>
  <c r="K557" i="6" s="1"/>
  <c r="H557" i="6"/>
  <c r="J557" i="6" s="1"/>
  <c r="G557" i="6"/>
  <c r="D557" i="6"/>
  <c r="C557" i="6"/>
  <c r="B557" i="6"/>
  <c r="N520" i="6"/>
  <c r="I520" i="6"/>
  <c r="K520" i="6" s="1"/>
  <c r="H520" i="6"/>
  <c r="J520" i="6" s="1"/>
  <c r="G520" i="6"/>
  <c r="D520" i="6"/>
  <c r="C520" i="6"/>
  <c r="B520" i="6"/>
  <c r="N519" i="6"/>
  <c r="I519" i="6"/>
  <c r="K519" i="6" s="1"/>
  <c r="H519" i="6"/>
  <c r="J519" i="6" s="1"/>
  <c r="G519" i="6"/>
  <c r="D519" i="6"/>
  <c r="C519" i="6"/>
  <c r="B519" i="6"/>
  <c r="N789" i="6"/>
  <c r="I789" i="6"/>
  <c r="K789" i="6" s="1"/>
  <c r="H789" i="6"/>
  <c r="J789" i="6" s="1"/>
  <c r="G789" i="6"/>
  <c r="D789" i="6"/>
  <c r="C789" i="6"/>
  <c r="B789" i="6"/>
  <c r="N788" i="6"/>
  <c r="I788" i="6"/>
  <c r="K788" i="6" s="1"/>
  <c r="H788" i="6"/>
  <c r="J788" i="6" s="1"/>
  <c r="G788" i="6"/>
  <c r="D788" i="6"/>
  <c r="C788" i="6"/>
  <c r="B788" i="6"/>
  <c r="N444" i="6"/>
  <c r="A444" i="6" s="1"/>
  <c r="I444" i="6"/>
  <c r="K444" i="6" s="1"/>
  <c r="H444" i="6"/>
  <c r="J444" i="6" s="1"/>
  <c r="G444" i="6"/>
  <c r="D444" i="6"/>
  <c r="C444" i="6"/>
  <c r="B444" i="6"/>
  <c r="N815" i="6"/>
  <c r="I815" i="6"/>
  <c r="K815" i="6" s="1"/>
  <c r="H815" i="6"/>
  <c r="J815" i="6" s="1"/>
  <c r="G815" i="6"/>
  <c r="D815" i="6"/>
  <c r="C815" i="6"/>
  <c r="B815" i="6"/>
  <c r="N568" i="6"/>
  <c r="I568" i="6"/>
  <c r="K568" i="6" s="1"/>
  <c r="H568" i="6"/>
  <c r="J568" i="6" s="1"/>
  <c r="G568" i="6"/>
  <c r="D568" i="6"/>
  <c r="C568" i="6"/>
  <c r="B568" i="6"/>
  <c r="N518" i="6"/>
  <c r="I518" i="6"/>
  <c r="K518" i="6" s="1"/>
  <c r="H518" i="6"/>
  <c r="J518" i="6" s="1"/>
  <c r="G518" i="6"/>
  <c r="D518" i="6"/>
  <c r="C518" i="6"/>
  <c r="B518" i="6"/>
  <c r="N517" i="6"/>
  <c r="I517" i="6"/>
  <c r="K517" i="6" s="1"/>
  <c r="H517" i="6"/>
  <c r="J517" i="6" s="1"/>
  <c r="G517" i="6"/>
  <c r="D517" i="6"/>
  <c r="C517" i="6"/>
  <c r="B517" i="6"/>
  <c r="N787" i="6"/>
  <c r="I787" i="6"/>
  <c r="K787" i="6" s="1"/>
  <c r="H787" i="6"/>
  <c r="J787" i="6" s="1"/>
  <c r="G787" i="6"/>
  <c r="D787" i="6"/>
  <c r="C787" i="6"/>
  <c r="B787" i="6"/>
  <c r="N856" i="6"/>
  <c r="I856" i="6"/>
  <c r="K856" i="6" s="1"/>
  <c r="H856" i="6"/>
  <c r="J856" i="6" s="1"/>
  <c r="G856" i="6"/>
  <c r="D856" i="6"/>
  <c r="C856" i="6"/>
  <c r="B856" i="6"/>
  <c r="N556" i="6"/>
  <c r="I556" i="6"/>
  <c r="K556" i="6" s="1"/>
  <c r="H556" i="6"/>
  <c r="J556" i="6" s="1"/>
  <c r="G556" i="6"/>
  <c r="D556" i="6"/>
  <c r="C556" i="6"/>
  <c r="B556" i="6"/>
  <c r="N614" i="6"/>
  <c r="A614" i="6" s="1"/>
  <c r="I614" i="6"/>
  <c r="K614" i="6" s="1"/>
  <c r="H614" i="6"/>
  <c r="J614" i="6" s="1"/>
  <c r="G614" i="6"/>
  <c r="D614" i="6"/>
  <c r="C614" i="6"/>
  <c r="B614" i="6"/>
  <c r="N724" i="6"/>
  <c r="I724" i="6"/>
  <c r="K724" i="6" s="1"/>
  <c r="H724" i="6"/>
  <c r="J724" i="6" s="1"/>
  <c r="G724" i="6"/>
  <c r="D724" i="6"/>
  <c r="C724" i="6"/>
  <c r="B724" i="6"/>
  <c r="N567" i="6"/>
  <c r="I567" i="6"/>
  <c r="K567" i="6" s="1"/>
  <c r="H567" i="6"/>
  <c r="J567" i="6" s="1"/>
  <c r="G567" i="6"/>
  <c r="D567" i="6"/>
  <c r="C567" i="6"/>
  <c r="B567" i="6"/>
  <c r="N555" i="6"/>
  <c r="I555" i="6"/>
  <c r="K555" i="6" s="1"/>
  <c r="H555" i="6"/>
  <c r="J555" i="6" s="1"/>
  <c r="G555" i="6"/>
  <c r="D555" i="6"/>
  <c r="C555" i="6"/>
  <c r="B555" i="6"/>
  <c r="N723" i="6"/>
  <c r="I723" i="6"/>
  <c r="K723" i="6" s="1"/>
  <c r="H723" i="6"/>
  <c r="J723" i="6" s="1"/>
  <c r="G723" i="6"/>
  <c r="D723" i="6"/>
  <c r="C723" i="6"/>
  <c r="B723" i="6"/>
  <c r="N322" i="6"/>
  <c r="I322" i="6"/>
  <c r="K322" i="6" s="1"/>
  <c r="H322" i="6"/>
  <c r="J322" i="6" s="1"/>
  <c r="G322" i="6"/>
  <c r="D322" i="6"/>
  <c r="C322" i="6"/>
  <c r="B322" i="6"/>
  <c r="N651" i="6"/>
  <c r="I651" i="6"/>
  <c r="K651" i="6" s="1"/>
  <c r="H651" i="6"/>
  <c r="J651" i="6" s="1"/>
  <c r="G651" i="6"/>
  <c r="D651" i="6"/>
  <c r="C651" i="6"/>
  <c r="B651" i="6"/>
  <c r="N37" i="6"/>
  <c r="I37" i="6"/>
  <c r="K37" i="6" s="1"/>
  <c r="H37" i="6"/>
  <c r="J37" i="6" s="1"/>
  <c r="G37" i="6"/>
  <c r="D37" i="6"/>
  <c r="C37" i="6"/>
  <c r="B37" i="6"/>
  <c r="N382" i="6"/>
  <c r="I382" i="6"/>
  <c r="K382" i="6" s="1"/>
  <c r="H382" i="6"/>
  <c r="J382" i="6" s="1"/>
  <c r="G382" i="6"/>
  <c r="D382" i="6"/>
  <c r="C382" i="6"/>
  <c r="B382" i="6"/>
  <c r="N325" i="6"/>
  <c r="I325" i="6"/>
  <c r="K325" i="6" s="1"/>
  <c r="H325" i="6"/>
  <c r="J325" i="6" s="1"/>
  <c r="G325" i="6"/>
  <c r="D325" i="6"/>
  <c r="C325" i="6"/>
  <c r="B325" i="6"/>
  <c r="N707" i="6"/>
  <c r="I707" i="6"/>
  <c r="K707" i="6" s="1"/>
  <c r="H707" i="6"/>
  <c r="J707" i="6" s="1"/>
  <c r="G707" i="6"/>
  <c r="D707" i="6"/>
  <c r="C707" i="6"/>
  <c r="B707" i="6"/>
  <c r="N250" i="6"/>
  <c r="I250" i="6"/>
  <c r="K250" i="6" s="1"/>
  <c r="H250" i="6"/>
  <c r="J250" i="6" s="1"/>
  <c r="G250" i="6"/>
  <c r="D250" i="6"/>
  <c r="C250" i="6"/>
  <c r="B250" i="6"/>
  <c r="N653" i="6"/>
  <c r="I653" i="6"/>
  <c r="K653" i="6" s="1"/>
  <c r="H653" i="6"/>
  <c r="J653" i="6" s="1"/>
  <c r="G653" i="6"/>
  <c r="D653" i="6"/>
  <c r="C653" i="6"/>
  <c r="B653" i="6"/>
  <c r="N412" i="6"/>
  <c r="I412" i="6"/>
  <c r="K412" i="6" s="1"/>
  <c r="H412" i="6"/>
  <c r="J412" i="6" s="1"/>
  <c r="G412" i="6"/>
  <c r="D412" i="6"/>
  <c r="C412" i="6"/>
  <c r="B412" i="6"/>
  <c r="N270" i="6"/>
  <c r="I270" i="6"/>
  <c r="K270" i="6" s="1"/>
  <c r="H270" i="6"/>
  <c r="J270" i="6" s="1"/>
  <c r="G270" i="6"/>
  <c r="D270" i="6"/>
  <c r="C270" i="6"/>
  <c r="B270" i="6"/>
  <c r="N139" i="6"/>
  <c r="I139" i="6"/>
  <c r="K139" i="6" s="1"/>
  <c r="H139" i="6"/>
  <c r="J139" i="6" s="1"/>
  <c r="G139" i="6"/>
  <c r="D139" i="6"/>
  <c r="C139" i="6"/>
  <c r="B139" i="6"/>
  <c r="N449" i="6"/>
  <c r="I449" i="6"/>
  <c r="K449" i="6" s="1"/>
  <c r="H449" i="6"/>
  <c r="J449" i="6" s="1"/>
  <c r="G449" i="6"/>
  <c r="D449" i="6"/>
  <c r="C449" i="6"/>
  <c r="B449" i="6"/>
  <c r="N400" i="6"/>
  <c r="I400" i="6"/>
  <c r="K400" i="6" s="1"/>
  <c r="H400" i="6"/>
  <c r="J400" i="6" s="1"/>
  <c r="G400" i="6"/>
  <c r="D400" i="6"/>
  <c r="C400" i="6"/>
  <c r="B400" i="6"/>
  <c r="N70" i="6"/>
  <c r="I70" i="6"/>
  <c r="K70" i="6" s="1"/>
  <c r="H70" i="6"/>
  <c r="J70" i="6" s="1"/>
  <c r="G70" i="6"/>
  <c r="D70" i="6"/>
  <c r="C70" i="6"/>
  <c r="B70" i="6"/>
  <c r="N693" i="6"/>
  <c r="I693" i="6"/>
  <c r="K693" i="6" s="1"/>
  <c r="H693" i="6"/>
  <c r="J693" i="6" s="1"/>
  <c r="G693" i="6"/>
  <c r="D693" i="6"/>
  <c r="C693" i="6"/>
  <c r="B693" i="6"/>
  <c r="N516" i="6"/>
  <c r="I516" i="6"/>
  <c r="K516" i="6" s="1"/>
  <c r="H516" i="6"/>
  <c r="J516" i="6" s="1"/>
  <c r="G516" i="6"/>
  <c r="D516" i="6"/>
  <c r="C516" i="6"/>
  <c r="B516" i="6"/>
  <c r="N344" i="6"/>
  <c r="I344" i="6"/>
  <c r="K344" i="6" s="1"/>
  <c r="H344" i="6"/>
  <c r="J344" i="6" s="1"/>
  <c r="G344" i="6"/>
  <c r="D344" i="6"/>
  <c r="C344" i="6"/>
  <c r="B344" i="6"/>
  <c r="N257" i="6"/>
  <c r="I257" i="6"/>
  <c r="K257" i="6" s="1"/>
  <c r="H257" i="6"/>
  <c r="J257" i="6" s="1"/>
  <c r="G257" i="6"/>
  <c r="D257" i="6"/>
  <c r="C257" i="6"/>
  <c r="B257" i="6"/>
  <c r="N464" i="6"/>
  <c r="I464" i="6"/>
  <c r="K464" i="6" s="1"/>
  <c r="H464" i="6"/>
  <c r="J464" i="6" s="1"/>
  <c r="G464" i="6"/>
  <c r="D464" i="6"/>
  <c r="C464" i="6"/>
  <c r="B464" i="6"/>
  <c r="N282" i="6"/>
  <c r="I282" i="6"/>
  <c r="K282" i="6" s="1"/>
  <c r="H282" i="6"/>
  <c r="J282" i="6" s="1"/>
  <c r="G282" i="6"/>
  <c r="D282" i="6"/>
  <c r="C282" i="6"/>
  <c r="B282" i="6"/>
  <c r="N722" i="6"/>
  <c r="I722" i="6"/>
  <c r="K722" i="6" s="1"/>
  <c r="H722" i="6"/>
  <c r="J722" i="6" s="1"/>
  <c r="G722" i="6"/>
  <c r="D722" i="6"/>
  <c r="C722" i="6"/>
  <c r="B722" i="6"/>
  <c r="N515" i="6"/>
  <c r="I515" i="6"/>
  <c r="K515" i="6" s="1"/>
  <c r="H515" i="6"/>
  <c r="J515" i="6" s="1"/>
  <c r="G515" i="6"/>
  <c r="D515" i="6"/>
  <c r="C515" i="6"/>
  <c r="B515" i="6"/>
  <c r="N365" i="6"/>
  <c r="I365" i="6"/>
  <c r="K365" i="6" s="1"/>
  <c r="H365" i="6"/>
  <c r="J365" i="6" s="1"/>
  <c r="G365" i="6"/>
  <c r="D365" i="6"/>
  <c r="C365" i="6"/>
  <c r="B365" i="6"/>
  <c r="N699" i="6"/>
  <c r="I699" i="6"/>
  <c r="K699" i="6" s="1"/>
  <c r="H699" i="6"/>
  <c r="J699" i="6" s="1"/>
  <c r="G699" i="6"/>
  <c r="D699" i="6"/>
  <c r="C699" i="6"/>
  <c r="B699" i="6"/>
  <c r="N475" i="6"/>
  <c r="I475" i="6"/>
  <c r="K475" i="6" s="1"/>
  <c r="H475" i="6"/>
  <c r="J475" i="6" s="1"/>
  <c r="G475" i="6"/>
  <c r="D475" i="6"/>
  <c r="C475" i="6"/>
  <c r="B475" i="6"/>
  <c r="N314" i="6"/>
  <c r="I314" i="6"/>
  <c r="K314" i="6" s="1"/>
  <c r="H314" i="6"/>
  <c r="J314" i="6" s="1"/>
  <c r="G314" i="6"/>
  <c r="D314" i="6"/>
  <c r="C314" i="6"/>
  <c r="B314" i="6"/>
  <c r="N851" i="6"/>
  <c r="I851" i="6"/>
  <c r="K851" i="6" s="1"/>
  <c r="H851" i="6"/>
  <c r="J851" i="6" s="1"/>
  <c r="G851" i="6"/>
  <c r="D851" i="6"/>
  <c r="C851" i="6"/>
  <c r="B851" i="6"/>
  <c r="N126" i="6"/>
  <c r="I126" i="6"/>
  <c r="K126" i="6" s="1"/>
  <c r="H126" i="6"/>
  <c r="J126" i="6" s="1"/>
  <c r="G126" i="6"/>
  <c r="D126" i="6"/>
  <c r="C126" i="6"/>
  <c r="B126" i="6"/>
  <c r="N179" i="6"/>
  <c r="I179" i="6"/>
  <c r="K179" i="6" s="1"/>
  <c r="H179" i="6"/>
  <c r="J179" i="6" s="1"/>
  <c r="G179" i="6"/>
  <c r="D179" i="6"/>
  <c r="C179" i="6"/>
  <c r="B179" i="6"/>
  <c r="N339" i="6"/>
  <c r="I339" i="6"/>
  <c r="K339" i="6" s="1"/>
  <c r="H339" i="6"/>
  <c r="J339" i="6" s="1"/>
  <c r="G339" i="6"/>
  <c r="D339" i="6"/>
  <c r="C339" i="6"/>
  <c r="B339" i="6"/>
  <c r="N193" i="6"/>
  <c r="I193" i="6"/>
  <c r="K193" i="6" s="1"/>
  <c r="H193" i="6"/>
  <c r="J193" i="6" s="1"/>
  <c r="G193" i="6"/>
  <c r="D193" i="6"/>
  <c r="C193" i="6"/>
  <c r="B193" i="6"/>
  <c r="N50" i="6"/>
  <c r="I50" i="6"/>
  <c r="K50" i="6" s="1"/>
  <c r="H50" i="6"/>
  <c r="J50" i="6" s="1"/>
  <c r="G50" i="6"/>
  <c r="D50" i="6"/>
  <c r="C50" i="6"/>
  <c r="B50" i="6"/>
  <c r="N121" i="6"/>
  <c r="I121" i="6"/>
  <c r="K121" i="6" s="1"/>
  <c r="H121" i="6"/>
  <c r="J121" i="6" s="1"/>
  <c r="G121" i="6"/>
  <c r="D121" i="6"/>
  <c r="C121" i="6"/>
  <c r="B121" i="6"/>
  <c r="N230" i="6"/>
  <c r="I230" i="6"/>
  <c r="K230" i="6" s="1"/>
  <c r="H230" i="6"/>
  <c r="J230" i="6" s="1"/>
  <c r="G230" i="6"/>
  <c r="D230" i="6"/>
  <c r="C230" i="6"/>
  <c r="B230" i="6"/>
  <c r="N619" i="6"/>
  <c r="I619" i="6"/>
  <c r="K619" i="6" s="1"/>
  <c r="H619" i="6"/>
  <c r="J619" i="6" s="1"/>
  <c r="G619" i="6"/>
  <c r="D619" i="6"/>
  <c r="C619" i="6"/>
  <c r="B619" i="6"/>
  <c r="N236" i="6"/>
  <c r="I236" i="6"/>
  <c r="K236" i="6" s="1"/>
  <c r="H236" i="6"/>
  <c r="J236" i="6" s="1"/>
  <c r="G236" i="6"/>
  <c r="D236" i="6"/>
  <c r="C236" i="6"/>
  <c r="B236" i="6"/>
  <c r="N128" i="6"/>
  <c r="I128" i="6"/>
  <c r="K128" i="6" s="1"/>
  <c r="H128" i="6"/>
  <c r="J128" i="6" s="1"/>
  <c r="G128" i="6"/>
  <c r="D128" i="6"/>
  <c r="C128" i="6"/>
  <c r="B128" i="6"/>
  <c r="N93" i="6"/>
  <c r="I93" i="6"/>
  <c r="K93" i="6" s="1"/>
  <c r="H93" i="6"/>
  <c r="J93" i="6" s="1"/>
  <c r="G93" i="6"/>
  <c r="D93" i="6"/>
  <c r="C93" i="6"/>
  <c r="B93" i="6"/>
  <c r="N848" i="6"/>
  <c r="I848" i="6"/>
  <c r="K848" i="6" s="1"/>
  <c r="H848" i="6"/>
  <c r="J848" i="6" s="1"/>
  <c r="G848" i="6"/>
  <c r="D848" i="6"/>
  <c r="C848" i="6"/>
  <c r="B848" i="6"/>
  <c r="N829" i="6"/>
  <c r="I829" i="6"/>
  <c r="K829" i="6" s="1"/>
  <c r="H829" i="6"/>
  <c r="J829" i="6" s="1"/>
  <c r="G829" i="6"/>
  <c r="D829" i="6"/>
  <c r="C829" i="6"/>
  <c r="B829" i="6"/>
  <c r="N786" i="6"/>
  <c r="I786" i="6"/>
  <c r="K786" i="6" s="1"/>
  <c r="H786" i="6"/>
  <c r="J786" i="6" s="1"/>
  <c r="G786" i="6"/>
  <c r="D786" i="6"/>
  <c r="C786" i="6"/>
  <c r="B786" i="6"/>
  <c r="N269" i="6"/>
  <c r="I269" i="6"/>
  <c r="K269" i="6" s="1"/>
  <c r="H269" i="6"/>
  <c r="J269" i="6" s="1"/>
  <c r="G269" i="6"/>
  <c r="D269" i="6"/>
  <c r="C269" i="6"/>
  <c r="B269" i="6"/>
  <c r="N135" i="6"/>
  <c r="I135" i="6"/>
  <c r="K135" i="6" s="1"/>
  <c r="H135" i="6"/>
  <c r="J135" i="6" s="1"/>
  <c r="G135" i="6"/>
  <c r="D135" i="6"/>
  <c r="C135" i="6"/>
  <c r="B135" i="6"/>
  <c r="N268" i="6"/>
  <c r="A268" i="6" s="1"/>
  <c r="I268" i="6"/>
  <c r="K268" i="6" s="1"/>
  <c r="H268" i="6"/>
  <c r="J268" i="6" s="1"/>
  <c r="G268" i="6"/>
  <c r="D268" i="6"/>
  <c r="C268" i="6"/>
  <c r="B268" i="6"/>
  <c r="N640" i="6"/>
  <c r="I640" i="6"/>
  <c r="K640" i="6" s="1"/>
  <c r="H640" i="6"/>
  <c r="J640" i="6" s="1"/>
  <c r="G640" i="6"/>
  <c r="D640" i="6"/>
  <c r="C640" i="6"/>
  <c r="B640" i="6"/>
  <c r="N785" i="6"/>
  <c r="I785" i="6"/>
  <c r="K785" i="6" s="1"/>
  <c r="H785" i="6"/>
  <c r="J785" i="6" s="1"/>
  <c r="G785" i="6"/>
  <c r="D785" i="6"/>
  <c r="C785" i="6"/>
  <c r="B785" i="6"/>
  <c r="N513" i="6"/>
  <c r="I513" i="6"/>
  <c r="K513" i="6" s="1"/>
  <c r="H513" i="6"/>
  <c r="J513" i="6" s="1"/>
  <c r="G513" i="6"/>
  <c r="D513" i="6"/>
  <c r="C513" i="6"/>
  <c r="B513" i="6"/>
  <c r="N847" i="6"/>
  <c r="I847" i="6"/>
  <c r="K847" i="6" s="1"/>
  <c r="H847" i="6"/>
  <c r="J847" i="6" s="1"/>
  <c r="G847" i="6"/>
  <c r="D847" i="6"/>
  <c r="C847" i="6"/>
  <c r="B847" i="6"/>
  <c r="N51" i="6"/>
  <c r="A51" i="6" s="1"/>
  <c r="I51" i="6"/>
  <c r="K51" i="6" s="1"/>
  <c r="H51" i="6"/>
  <c r="J51" i="6" s="1"/>
  <c r="G51" i="6"/>
  <c r="D51" i="6"/>
  <c r="C51" i="6"/>
  <c r="B51" i="6"/>
  <c r="N514" i="6"/>
  <c r="I514" i="6"/>
  <c r="K514" i="6" s="1"/>
  <c r="H514" i="6"/>
  <c r="J514" i="6" s="1"/>
  <c r="G514" i="6"/>
  <c r="D514" i="6"/>
  <c r="C514" i="6"/>
  <c r="B514" i="6"/>
  <c r="N465" i="6"/>
  <c r="I465" i="6"/>
  <c r="K465" i="6" s="1"/>
  <c r="H465" i="6"/>
  <c r="J465" i="6" s="1"/>
  <c r="G465" i="6"/>
  <c r="D465" i="6"/>
  <c r="C465" i="6"/>
  <c r="B465" i="6"/>
  <c r="N842" i="6"/>
  <c r="A842" i="6" s="1"/>
  <c r="I842" i="6"/>
  <c r="K842" i="6" s="1"/>
  <c r="H842" i="6"/>
  <c r="J842" i="6" s="1"/>
  <c r="G842" i="6"/>
  <c r="D842" i="6"/>
  <c r="C842" i="6"/>
  <c r="B842" i="6"/>
  <c r="N606" i="6"/>
  <c r="I606" i="6"/>
  <c r="K606" i="6" s="1"/>
  <c r="H606" i="6"/>
  <c r="J606" i="6" s="1"/>
  <c r="G606" i="6"/>
  <c r="D606" i="6"/>
  <c r="C606" i="6"/>
  <c r="B606" i="6"/>
  <c r="N447" i="6"/>
  <c r="I447" i="6"/>
  <c r="K447" i="6" s="1"/>
  <c r="H447" i="6"/>
  <c r="J447" i="6" s="1"/>
  <c r="G447" i="6"/>
  <c r="D447" i="6"/>
  <c r="C447" i="6"/>
  <c r="B447" i="6"/>
  <c r="N828" i="6"/>
  <c r="I828" i="6"/>
  <c r="K828" i="6" s="1"/>
  <c r="H828" i="6"/>
  <c r="J828" i="6" s="1"/>
  <c r="G828" i="6"/>
  <c r="D828" i="6"/>
  <c r="C828" i="6"/>
  <c r="B828" i="6"/>
  <c r="N639" i="6"/>
  <c r="I639" i="6"/>
  <c r="K639" i="6" s="1"/>
  <c r="H639" i="6"/>
  <c r="J639" i="6" s="1"/>
  <c r="G639" i="6"/>
  <c r="D639" i="6"/>
  <c r="C639" i="6"/>
  <c r="B639" i="6"/>
  <c r="N667" i="6"/>
  <c r="A667" i="6" s="1"/>
  <c r="I667" i="6"/>
  <c r="K667" i="6" s="1"/>
  <c r="H667" i="6"/>
  <c r="J667" i="6" s="1"/>
  <c r="G667" i="6"/>
  <c r="D667" i="6"/>
  <c r="C667" i="6"/>
  <c r="B667" i="6"/>
  <c r="N666" i="6"/>
  <c r="I666" i="6"/>
  <c r="K666" i="6" s="1"/>
  <c r="H666" i="6"/>
  <c r="J666" i="6" s="1"/>
  <c r="G666" i="6"/>
  <c r="D666" i="6"/>
  <c r="C666" i="6"/>
  <c r="B666" i="6"/>
  <c r="N665" i="6"/>
  <c r="I665" i="6"/>
  <c r="K665" i="6" s="1"/>
  <c r="H665" i="6"/>
  <c r="J665" i="6" s="1"/>
  <c r="G665" i="6"/>
  <c r="D665" i="6"/>
  <c r="C665" i="6"/>
  <c r="B665" i="6"/>
  <c r="N692" i="6"/>
  <c r="A692" i="6" s="1"/>
  <c r="I692" i="6"/>
  <c r="K692" i="6" s="1"/>
  <c r="H692" i="6"/>
  <c r="J692" i="6" s="1"/>
  <c r="G692" i="6"/>
  <c r="D692" i="6"/>
  <c r="C692" i="6"/>
  <c r="B692" i="6"/>
  <c r="N512" i="6"/>
  <c r="I512" i="6"/>
  <c r="K512" i="6" s="1"/>
  <c r="H512" i="6"/>
  <c r="J512" i="6" s="1"/>
  <c r="G512" i="6"/>
  <c r="D512" i="6"/>
  <c r="C512" i="6"/>
  <c r="B512" i="6"/>
  <c r="N129" i="6"/>
  <c r="I129" i="6"/>
  <c r="K129" i="6" s="1"/>
  <c r="H129" i="6"/>
  <c r="J129" i="6" s="1"/>
  <c r="G129" i="6"/>
  <c r="D129" i="6"/>
  <c r="C129" i="6"/>
  <c r="B129" i="6"/>
  <c r="N618" i="6"/>
  <c r="I618" i="6"/>
  <c r="K618" i="6" s="1"/>
  <c r="H618" i="6"/>
  <c r="J618" i="6" s="1"/>
  <c r="G618" i="6"/>
  <c r="D618" i="6"/>
  <c r="C618" i="6"/>
  <c r="B618" i="6"/>
  <c r="N69" i="6"/>
  <c r="I69" i="6"/>
  <c r="K69" i="6" s="1"/>
  <c r="H69" i="6"/>
  <c r="J69" i="6" s="1"/>
  <c r="G69" i="6"/>
  <c r="D69" i="6"/>
  <c r="C69" i="6"/>
  <c r="B69" i="6"/>
  <c r="N138" i="6"/>
  <c r="A138" i="6" s="1"/>
  <c r="I138" i="6"/>
  <c r="K138" i="6" s="1"/>
  <c r="H138" i="6"/>
  <c r="J138" i="6" s="1"/>
  <c r="G138" i="6"/>
  <c r="D138" i="6"/>
  <c r="C138" i="6"/>
  <c r="B138" i="6"/>
  <c r="N317" i="6"/>
  <c r="A317" i="6" s="1"/>
  <c r="I317" i="6"/>
  <c r="K317" i="6" s="1"/>
  <c r="H317" i="6"/>
  <c r="J317" i="6" s="1"/>
  <c r="G317" i="6"/>
  <c r="D317" i="6"/>
  <c r="C317" i="6"/>
  <c r="B317" i="6"/>
  <c r="N26" i="6"/>
  <c r="I26" i="6"/>
  <c r="K26" i="6" s="1"/>
  <c r="H26" i="6"/>
  <c r="J26" i="6" s="1"/>
  <c r="G26" i="6"/>
  <c r="D26" i="6"/>
  <c r="C26" i="6"/>
  <c r="B26" i="6"/>
  <c r="N368" i="6"/>
  <c r="I368" i="6"/>
  <c r="K368" i="6" s="1"/>
  <c r="H368" i="6"/>
  <c r="J368" i="6" s="1"/>
  <c r="G368" i="6"/>
  <c r="D368" i="6"/>
  <c r="C368" i="6"/>
  <c r="B368" i="6"/>
  <c r="N367" i="6"/>
  <c r="I367" i="6"/>
  <c r="K367" i="6" s="1"/>
  <c r="H367" i="6"/>
  <c r="J367" i="6" s="1"/>
  <c r="G367" i="6"/>
  <c r="D367" i="6"/>
  <c r="C367" i="6"/>
  <c r="B367" i="6"/>
  <c r="N10" i="6"/>
  <c r="I10" i="6"/>
  <c r="K10" i="6" s="1"/>
  <c r="H10" i="6"/>
  <c r="J10" i="6" s="1"/>
  <c r="G10" i="6"/>
  <c r="D10" i="6"/>
  <c r="C10" i="6"/>
  <c r="B10" i="6"/>
  <c r="N511" i="6"/>
  <c r="I511" i="6"/>
  <c r="K511" i="6" s="1"/>
  <c r="H511" i="6"/>
  <c r="J511" i="6" s="1"/>
  <c r="G511" i="6"/>
  <c r="D511" i="6"/>
  <c r="C511" i="6"/>
  <c r="B511" i="6"/>
  <c r="N311" i="6"/>
  <c r="I311" i="6"/>
  <c r="K311" i="6" s="1"/>
  <c r="H311" i="6"/>
  <c r="J311" i="6" s="1"/>
  <c r="G311" i="6"/>
  <c r="D311" i="6"/>
  <c r="C311" i="6"/>
  <c r="B311" i="6"/>
  <c r="N315" i="6"/>
  <c r="A315" i="6" s="1"/>
  <c r="I315" i="6"/>
  <c r="K315" i="6" s="1"/>
  <c r="H315" i="6"/>
  <c r="J315" i="6" s="1"/>
  <c r="G315" i="6"/>
  <c r="D315" i="6"/>
  <c r="C315" i="6"/>
  <c r="B315" i="6"/>
  <c r="N595" i="6"/>
  <c r="I595" i="6"/>
  <c r="K595" i="6" s="1"/>
  <c r="H595" i="6"/>
  <c r="J595" i="6" s="1"/>
  <c r="G595" i="6"/>
  <c r="D595" i="6"/>
  <c r="C595" i="6"/>
  <c r="B595" i="6"/>
  <c r="N510" i="6"/>
  <c r="I510" i="6"/>
  <c r="K510" i="6" s="1"/>
  <c r="H510" i="6"/>
  <c r="J510" i="6" s="1"/>
  <c r="G510" i="6"/>
  <c r="D510" i="6"/>
  <c r="C510" i="6"/>
  <c r="B510" i="6"/>
  <c r="N360" i="6"/>
  <c r="A360" i="6" s="1"/>
  <c r="I360" i="6"/>
  <c r="K360" i="6" s="1"/>
  <c r="H360" i="6"/>
  <c r="J360" i="6" s="1"/>
  <c r="G360" i="6"/>
  <c r="D360" i="6"/>
  <c r="C360" i="6"/>
  <c r="B360" i="6"/>
  <c r="N111" i="6"/>
  <c r="I111" i="6"/>
  <c r="K111" i="6" s="1"/>
  <c r="H111" i="6"/>
  <c r="J111" i="6" s="1"/>
  <c r="G111" i="6"/>
  <c r="D111" i="6"/>
  <c r="C111" i="6"/>
  <c r="B111" i="6"/>
  <c r="N165" i="6"/>
  <c r="I165" i="6"/>
  <c r="K165" i="6" s="1"/>
  <c r="H165" i="6"/>
  <c r="J165" i="6" s="1"/>
  <c r="G165" i="6"/>
  <c r="D165" i="6"/>
  <c r="C165" i="6"/>
  <c r="B165" i="6"/>
  <c r="N721" i="6"/>
  <c r="I721" i="6"/>
  <c r="K721" i="6" s="1"/>
  <c r="H721" i="6"/>
  <c r="J721" i="6" s="1"/>
  <c r="G721" i="6"/>
  <c r="D721" i="6"/>
  <c r="C721" i="6"/>
  <c r="B721" i="6"/>
  <c r="N309" i="6"/>
  <c r="I309" i="6"/>
  <c r="K309" i="6" s="1"/>
  <c r="H309" i="6"/>
  <c r="J309" i="6" s="1"/>
  <c r="G309" i="6"/>
  <c r="D309" i="6"/>
  <c r="C309" i="6"/>
  <c r="B309" i="6"/>
  <c r="N297" i="6"/>
  <c r="A297" i="6" s="1"/>
  <c r="I297" i="6"/>
  <c r="K297" i="6" s="1"/>
  <c r="H297" i="6"/>
  <c r="J297" i="6" s="1"/>
  <c r="G297" i="6"/>
  <c r="D297" i="6"/>
  <c r="C297" i="6"/>
  <c r="B297" i="6"/>
  <c r="N663" i="6"/>
  <c r="A663" i="6" s="1"/>
  <c r="I663" i="6"/>
  <c r="K663" i="6" s="1"/>
  <c r="H663" i="6"/>
  <c r="J663" i="6" s="1"/>
  <c r="G663" i="6"/>
  <c r="D663" i="6"/>
  <c r="C663" i="6"/>
  <c r="B663" i="6"/>
  <c r="N580" i="6"/>
  <c r="I580" i="6"/>
  <c r="K580" i="6" s="1"/>
  <c r="H580" i="6"/>
  <c r="J580" i="6" s="1"/>
  <c r="G580" i="6"/>
  <c r="D580" i="6"/>
  <c r="C580" i="6"/>
  <c r="B580" i="6"/>
  <c r="N163" i="6"/>
  <c r="A163" i="6" s="1"/>
  <c r="I163" i="6"/>
  <c r="K163" i="6" s="1"/>
  <c r="H163" i="6"/>
  <c r="J163" i="6" s="1"/>
  <c r="G163" i="6"/>
  <c r="D163" i="6"/>
  <c r="C163" i="6"/>
  <c r="B163" i="6"/>
  <c r="N506" i="6"/>
  <c r="I506" i="6"/>
  <c r="K506" i="6" s="1"/>
  <c r="H506" i="6"/>
  <c r="J506" i="6" s="1"/>
  <c r="G506" i="6"/>
  <c r="D506" i="6"/>
  <c r="C506" i="6"/>
  <c r="B506" i="6"/>
  <c r="N115" i="6"/>
  <c r="I115" i="6"/>
  <c r="K115" i="6" s="1"/>
  <c r="H115" i="6"/>
  <c r="J115" i="6" s="1"/>
  <c r="G115" i="6"/>
  <c r="D115" i="6"/>
  <c r="C115" i="6"/>
  <c r="B115" i="6"/>
  <c r="N720" i="6"/>
  <c r="I720" i="6"/>
  <c r="K720" i="6" s="1"/>
  <c r="H720" i="6"/>
  <c r="J720" i="6" s="1"/>
  <c r="G720" i="6"/>
  <c r="D720" i="6"/>
  <c r="C720" i="6"/>
  <c r="B720" i="6"/>
  <c r="N116" i="6"/>
  <c r="I116" i="6"/>
  <c r="K116" i="6" s="1"/>
  <c r="H116" i="6"/>
  <c r="J116" i="6" s="1"/>
  <c r="G116" i="6"/>
  <c r="D116" i="6"/>
  <c r="C116" i="6"/>
  <c r="B116" i="6"/>
  <c r="N841" i="6"/>
  <c r="A841" i="6" s="1"/>
  <c r="I841" i="6"/>
  <c r="K841" i="6" s="1"/>
  <c r="H841" i="6"/>
  <c r="J841" i="6" s="1"/>
  <c r="G841" i="6"/>
  <c r="D841" i="6"/>
  <c r="C841" i="6"/>
  <c r="B841" i="6"/>
  <c r="N783" i="6"/>
  <c r="A783" i="6" s="1"/>
  <c r="I783" i="6"/>
  <c r="K783" i="6" s="1"/>
  <c r="H783" i="6"/>
  <c r="J783" i="6" s="1"/>
  <c r="G783" i="6"/>
  <c r="D783" i="6"/>
  <c r="C783" i="6"/>
  <c r="B783" i="6"/>
  <c r="N782" i="6"/>
  <c r="I782" i="6"/>
  <c r="K782" i="6" s="1"/>
  <c r="H782" i="6"/>
  <c r="J782" i="6" s="1"/>
  <c r="G782" i="6"/>
  <c r="D782" i="6"/>
  <c r="C782" i="6"/>
  <c r="B782" i="6"/>
  <c r="N581" i="6"/>
  <c r="A581" i="6" s="1"/>
  <c r="I581" i="6"/>
  <c r="K581" i="6" s="1"/>
  <c r="H581" i="6"/>
  <c r="J581" i="6" s="1"/>
  <c r="G581" i="6"/>
  <c r="D581" i="6"/>
  <c r="C581" i="6"/>
  <c r="B581" i="6"/>
  <c r="N854" i="6"/>
  <c r="I854" i="6"/>
  <c r="K854" i="6" s="1"/>
  <c r="H854" i="6"/>
  <c r="J854" i="6" s="1"/>
  <c r="G854" i="6"/>
  <c r="D854" i="6"/>
  <c r="C854" i="6"/>
  <c r="B854" i="6"/>
  <c r="N698" i="6"/>
  <c r="I698" i="6"/>
  <c r="K698" i="6" s="1"/>
  <c r="H698" i="6"/>
  <c r="J698" i="6" s="1"/>
  <c r="G698" i="6"/>
  <c r="D698" i="6"/>
  <c r="C698" i="6"/>
  <c r="B698" i="6"/>
  <c r="N234" i="6"/>
  <c r="I234" i="6"/>
  <c r="K234" i="6" s="1"/>
  <c r="H234" i="6"/>
  <c r="J234" i="6" s="1"/>
  <c r="G234" i="6"/>
  <c r="D234" i="6"/>
  <c r="C234" i="6"/>
  <c r="B234" i="6"/>
  <c r="N566" i="6"/>
  <c r="I566" i="6"/>
  <c r="K566" i="6" s="1"/>
  <c r="H566" i="6"/>
  <c r="J566" i="6" s="1"/>
  <c r="G566" i="6"/>
  <c r="D566" i="6"/>
  <c r="C566" i="6"/>
  <c r="B566" i="6"/>
  <c r="N662" i="6"/>
  <c r="A662" i="6" s="1"/>
  <c r="I662" i="6"/>
  <c r="K662" i="6" s="1"/>
  <c r="H662" i="6"/>
  <c r="J662" i="6" s="1"/>
  <c r="G662" i="6"/>
  <c r="D662" i="6"/>
  <c r="C662" i="6"/>
  <c r="B662" i="6"/>
  <c r="N750" i="6"/>
  <c r="A750" i="6" s="1"/>
  <c r="I750" i="6"/>
  <c r="K750" i="6" s="1"/>
  <c r="H750" i="6"/>
  <c r="J750" i="6" s="1"/>
  <c r="G750" i="6"/>
  <c r="D750" i="6"/>
  <c r="C750" i="6"/>
  <c r="B750" i="6"/>
  <c r="N827" i="6"/>
  <c r="I827" i="6"/>
  <c r="K827" i="6" s="1"/>
  <c r="H827" i="6"/>
  <c r="J827" i="6" s="1"/>
  <c r="G827" i="6"/>
  <c r="D827" i="6"/>
  <c r="C827" i="6"/>
  <c r="B827" i="6"/>
  <c r="N172" i="6"/>
  <c r="A172" i="6" s="1"/>
  <c r="I172" i="6"/>
  <c r="K172" i="6" s="1"/>
  <c r="H172" i="6"/>
  <c r="J172" i="6" s="1"/>
  <c r="G172" i="6"/>
  <c r="D172" i="6"/>
  <c r="C172" i="6"/>
  <c r="B172" i="6"/>
  <c r="N638" i="6"/>
  <c r="I638" i="6"/>
  <c r="K638" i="6" s="1"/>
  <c r="H638" i="6"/>
  <c r="J638" i="6" s="1"/>
  <c r="G638" i="6"/>
  <c r="D638" i="6"/>
  <c r="C638" i="6"/>
  <c r="B638" i="6"/>
  <c r="N241" i="6"/>
  <c r="I241" i="6"/>
  <c r="K241" i="6" s="1"/>
  <c r="H241" i="6"/>
  <c r="J241" i="6" s="1"/>
  <c r="G241" i="6"/>
  <c r="D241" i="6"/>
  <c r="C241" i="6"/>
  <c r="B241" i="6"/>
  <c r="N691" i="6"/>
  <c r="I691" i="6"/>
  <c r="K691" i="6" s="1"/>
  <c r="H691" i="6"/>
  <c r="J691" i="6" s="1"/>
  <c r="G691" i="6"/>
  <c r="D691" i="6"/>
  <c r="C691" i="6"/>
  <c r="B691" i="6"/>
  <c r="N784" i="6"/>
  <c r="I784" i="6"/>
  <c r="K784" i="6" s="1"/>
  <c r="H784" i="6"/>
  <c r="J784" i="6" s="1"/>
  <c r="G784" i="6"/>
  <c r="D784" i="6"/>
  <c r="C784" i="6"/>
  <c r="B784" i="6"/>
  <c r="N749" i="6"/>
  <c r="A749" i="6" s="1"/>
  <c r="I749" i="6"/>
  <c r="K749" i="6" s="1"/>
  <c r="H749" i="6"/>
  <c r="J749" i="6" s="1"/>
  <c r="G749" i="6"/>
  <c r="D749" i="6"/>
  <c r="C749" i="6"/>
  <c r="B749" i="6"/>
  <c r="N664" i="6"/>
  <c r="A664" i="6" s="1"/>
  <c r="I664" i="6"/>
  <c r="K664" i="6" s="1"/>
  <c r="H664" i="6"/>
  <c r="J664" i="6" s="1"/>
  <c r="G664" i="6"/>
  <c r="D664" i="6"/>
  <c r="C664" i="6"/>
  <c r="B664" i="6"/>
  <c r="N554" i="6"/>
  <c r="I554" i="6"/>
  <c r="K554" i="6" s="1"/>
  <c r="H554" i="6"/>
  <c r="J554" i="6" s="1"/>
  <c r="G554" i="6"/>
  <c r="D554" i="6"/>
  <c r="C554" i="6"/>
  <c r="B554" i="6"/>
  <c r="N648" i="6"/>
  <c r="A648" i="6" s="1"/>
  <c r="I648" i="6"/>
  <c r="K648" i="6" s="1"/>
  <c r="H648" i="6"/>
  <c r="J648" i="6" s="1"/>
  <c r="G648" i="6"/>
  <c r="D648" i="6"/>
  <c r="C648" i="6"/>
  <c r="B648" i="6"/>
  <c r="N507" i="6"/>
  <c r="I507" i="6"/>
  <c r="K507" i="6" s="1"/>
  <c r="H507" i="6"/>
  <c r="J507" i="6" s="1"/>
  <c r="G507" i="6"/>
  <c r="D507" i="6"/>
  <c r="C507" i="6"/>
  <c r="B507" i="6"/>
  <c r="N294" i="6"/>
  <c r="I294" i="6"/>
  <c r="K294" i="6" s="1"/>
  <c r="H294" i="6"/>
  <c r="J294" i="6" s="1"/>
  <c r="G294" i="6"/>
  <c r="D294" i="6"/>
  <c r="C294" i="6"/>
  <c r="B294" i="6"/>
  <c r="N154" i="6"/>
  <c r="I154" i="6"/>
  <c r="K154" i="6" s="1"/>
  <c r="H154" i="6"/>
  <c r="J154" i="6" s="1"/>
  <c r="G154" i="6"/>
  <c r="D154" i="6"/>
  <c r="C154" i="6"/>
  <c r="B154" i="6"/>
  <c r="N436" i="6"/>
  <c r="I436" i="6"/>
  <c r="K436" i="6" s="1"/>
  <c r="H436" i="6"/>
  <c r="J436" i="6" s="1"/>
  <c r="G436" i="6"/>
  <c r="D436" i="6"/>
  <c r="C436" i="6"/>
  <c r="B436" i="6"/>
  <c r="N509" i="6"/>
  <c r="A509" i="6" s="1"/>
  <c r="I509" i="6"/>
  <c r="K509" i="6" s="1"/>
  <c r="H509" i="6"/>
  <c r="J509" i="6" s="1"/>
  <c r="G509" i="6"/>
  <c r="D509" i="6"/>
  <c r="C509" i="6"/>
  <c r="B509" i="6"/>
  <c r="N508" i="6"/>
  <c r="A508" i="6" s="1"/>
  <c r="I508" i="6"/>
  <c r="K508" i="6" s="1"/>
  <c r="H508" i="6"/>
  <c r="J508" i="6" s="1"/>
  <c r="G508" i="6"/>
  <c r="D508" i="6"/>
  <c r="C508" i="6"/>
  <c r="B508" i="6"/>
  <c r="N855" i="6"/>
  <c r="I855" i="6"/>
  <c r="K855" i="6" s="1"/>
  <c r="H855" i="6"/>
  <c r="J855" i="6" s="1"/>
  <c r="G855" i="6"/>
  <c r="D855" i="6"/>
  <c r="C855" i="6"/>
  <c r="B855" i="6"/>
  <c r="N814" i="6"/>
  <c r="A814" i="6" s="1"/>
  <c r="I814" i="6"/>
  <c r="K814" i="6" s="1"/>
  <c r="H814" i="6"/>
  <c r="J814" i="6" s="1"/>
  <c r="G814" i="6"/>
  <c r="D814" i="6"/>
  <c r="C814" i="6"/>
  <c r="B814" i="6"/>
  <c r="N602" i="6"/>
  <c r="I602" i="6"/>
  <c r="K602" i="6" s="1"/>
  <c r="H602" i="6"/>
  <c r="J602" i="6" s="1"/>
  <c r="G602" i="6"/>
  <c r="D602" i="6"/>
  <c r="C602" i="6"/>
  <c r="B602" i="6"/>
  <c r="N637" i="6"/>
  <c r="I637" i="6"/>
  <c r="K637" i="6" s="1"/>
  <c r="H637" i="6"/>
  <c r="J637" i="6" s="1"/>
  <c r="G637" i="6"/>
  <c r="D637" i="6"/>
  <c r="C637" i="6"/>
  <c r="B637" i="6"/>
  <c r="N327" i="6"/>
  <c r="I327" i="6"/>
  <c r="K327" i="6" s="1"/>
  <c r="H327" i="6"/>
  <c r="J327" i="6" s="1"/>
  <c r="G327" i="6"/>
  <c r="D327" i="6"/>
  <c r="C327" i="6"/>
  <c r="B327" i="6"/>
  <c r="N505" i="6"/>
  <c r="I505" i="6"/>
  <c r="K505" i="6" s="1"/>
  <c r="H505" i="6"/>
  <c r="J505" i="6" s="1"/>
  <c r="G505" i="6"/>
  <c r="D505" i="6"/>
  <c r="C505" i="6"/>
  <c r="B505" i="6"/>
  <c r="N398" i="6"/>
  <c r="A398" i="6" s="1"/>
  <c r="I398" i="6"/>
  <c r="K398" i="6" s="1"/>
  <c r="H398" i="6"/>
  <c r="J398" i="6" s="1"/>
  <c r="G398" i="6"/>
  <c r="D398" i="6"/>
  <c r="C398" i="6"/>
  <c r="B398" i="6"/>
  <c r="N781" i="6"/>
  <c r="A781" i="6" s="1"/>
  <c r="I781" i="6"/>
  <c r="K781" i="6" s="1"/>
  <c r="H781" i="6"/>
  <c r="J781" i="6" s="1"/>
  <c r="G781" i="6"/>
  <c r="D781" i="6"/>
  <c r="C781" i="6"/>
  <c r="B781" i="6"/>
  <c r="N850" i="6"/>
  <c r="I850" i="6"/>
  <c r="K850" i="6" s="1"/>
  <c r="H850" i="6"/>
  <c r="J850" i="6" s="1"/>
  <c r="G850" i="6"/>
  <c r="D850" i="6"/>
  <c r="C850" i="6"/>
  <c r="B850" i="6"/>
  <c r="N780" i="6"/>
  <c r="A780" i="6" s="1"/>
  <c r="I780" i="6"/>
  <c r="K780" i="6" s="1"/>
  <c r="H780" i="6"/>
  <c r="J780" i="6" s="1"/>
  <c r="G780" i="6"/>
  <c r="D780" i="6"/>
  <c r="C780" i="6"/>
  <c r="B780" i="6"/>
  <c r="N779" i="6"/>
  <c r="I779" i="6"/>
  <c r="K779" i="6" s="1"/>
  <c r="H779" i="6"/>
  <c r="J779" i="6" s="1"/>
  <c r="G779" i="6"/>
  <c r="D779" i="6"/>
  <c r="C779" i="6"/>
  <c r="B779" i="6"/>
  <c r="N446" i="6"/>
  <c r="I446" i="6"/>
  <c r="K446" i="6" s="1"/>
  <c r="H446" i="6"/>
  <c r="J446" i="6" s="1"/>
  <c r="G446" i="6"/>
  <c r="D446" i="6"/>
  <c r="C446" i="6"/>
  <c r="B446" i="6"/>
  <c r="N690" i="6"/>
  <c r="I690" i="6"/>
  <c r="K690" i="6" s="1"/>
  <c r="H690" i="6"/>
  <c r="J690" i="6" s="1"/>
  <c r="G690" i="6"/>
  <c r="D690" i="6"/>
  <c r="C690" i="6"/>
  <c r="B690" i="6"/>
  <c r="N435" i="6"/>
  <c r="I435" i="6"/>
  <c r="K435" i="6" s="1"/>
  <c r="H435" i="6"/>
  <c r="J435" i="6" s="1"/>
  <c r="G435" i="6"/>
  <c r="D435" i="6"/>
  <c r="C435" i="6"/>
  <c r="B435" i="6"/>
  <c r="N617" i="6"/>
  <c r="A617" i="6" s="1"/>
  <c r="I617" i="6"/>
  <c r="K617" i="6" s="1"/>
  <c r="H617" i="6"/>
  <c r="J617" i="6" s="1"/>
  <c r="G617" i="6"/>
  <c r="D617" i="6"/>
  <c r="C617" i="6"/>
  <c r="B617" i="6"/>
  <c r="N649" i="6"/>
  <c r="A649" i="6" s="1"/>
  <c r="I649" i="6"/>
  <c r="K649" i="6" s="1"/>
  <c r="H649" i="6"/>
  <c r="J649" i="6" s="1"/>
  <c r="G649" i="6"/>
  <c r="D649" i="6"/>
  <c r="C649" i="6"/>
  <c r="B649" i="6"/>
  <c r="N293" i="6"/>
  <c r="I293" i="6"/>
  <c r="K293" i="6" s="1"/>
  <c r="H293" i="6"/>
  <c r="J293" i="6" s="1"/>
  <c r="G293" i="6"/>
  <c r="D293" i="6"/>
  <c r="C293" i="6"/>
  <c r="B293" i="6"/>
  <c r="N636" i="6"/>
  <c r="A636" i="6" s="1"/>
  <c r="I636" i="6"/>
  <c r="K636" i="6" s="1"/>
  <c r="H636" i="6"/>
  <c r="J636" i="6" s="1"/>
  <c r="G636" i="6"/>
  <c r="D636" i="6"/>
  <c r="C636" i="6"/>
  <c r="B636" i="6"/>
  <c r="N474" i="6"/>
  <c r="I474" i="6"/>
  <c r="K474" i="6" s="1"/>
  <c r="H474" i="6"/>
  <c r="J474" i="6" s="1"/>
  <c r="G474" i="6"/>
  <c r="D474" i="6"/>
  <c r="C474" i="6"/>
  <c r="B474" i="6"/>
  <c r="N157" i="6"/>
  <c r="I157" i="6"/>
  <c r="K157" i="6" s="1"/>
  <c r="H157" i="6"/>
  <c r="J157" i="6" s="1"/>
  <c r="G157" i="6"/>
  <c r="D157" i="6"/>
  <c r="C157" i="6"/>
  <c r="B157" i="6"/>
  <c r="N53" i="6"/>
  <c r="I53" i="6"/>
  <c r="K53" i="6" s="1"/>
  <c r="H53" i="6"/>
  <c r="J53" i="6" s="1"/>
  <c r="G53" i="6"/>
  <c r="D53" i="6"/>
  <c r="C53" i="6"/>
  <c r="B53" i="6"/>
  <c r="N351" i="6"/>
  <c r="I351" i="6"/>
  <c r="K351" i="6" s="1"/>
  <c r="H351" i="6"/>
  <c r="J351" i="6" s="1"/>
  <c r="G351" i="6"/>
  <c r="D351" i="6"/>
  <c r="C351" i="6"/>
  <c r="B351" i="6"/>
  <c r="N24" i="6"/>
  <c r="A24" i="6" s="1"/>
  <c r="I24" i="6"/>
  <c r="K24" i="6" s="1"/>
  <c r="H24" i="6"/>
  <c r="J24" i="6" s="1"/>
  <c r="G24" i="6"/>
  <c r="D24" i="6"/>
  <c r="C24" i="6"/>
  <c r="B24" i="6"/>
  <c r="N377" i="6"/>
  <c r="A377" i="6" s="1"/>
  <c r="I377" i="6"/>
  <c r="K377" i="6" s="1"/>
  <c r="H377" i="6"/>
  <c r="J377" i="6" s="1"/>
  <c r="G377" i="6"/>
  <c r="D377" i="6"/>
  <c r="C377" i="6"/>
  <c r="B377" i="6"/>
  <c r="N354" i="6"/>
  <c r="I354" i="6"/>
  <c r="K354" i="6" s="1"/>
  <c r="H354" i="6"/>
  <c r="J354" i="6" s="1"/>
  <c r="G354" i="6"/>
  <c r="D354" i="6"/>
  <c r="C354" i="6"/>
  <c r="B354" i="6"/>
  <c r="N215" i="6"/>
  <c r="A215" i="6" s="1"/>
  <c r="I215" i="6"/>
  <c r="K215" i="6" s="1"/>
  <c r="H215" i="6"/>
  <c r="J215" i="6" s="1"/>
  <c r="G215" i="6"/>
  <c r="D215" i="6"/>
  <c r="C215" i="6"/>
  <c r="B215" i="6"/>
  <c r="N679" i="6"/>
  <c r="I679" i="6"/>
  <c r="K679" i="6" s="1"/>
  <c r="H679" i="6"/>
  <c r="J679" i="6" s="1"/>
  <c r="G679" i="6"/>
  <c r="D679" i="6"/>
  <c r="C679" i="6"/>
  <c r="B679" i="6"/>
  <c r="N323" i="6"/>
  <c r="I323" i="6"/>
  <c r="K323" i="6" s="1"/>
  <c r="H323" i="6"/>
  <c r="J323" i="6" s="1"/>
  <c r="G323" i="6"/>
  <c r="D323" i="6"/>
  <c r="C323" i="6"/>
  <c r="B323" i="6"/>
  <c r="N77" i="6"/>
  <c r="I77" i="6"/>
  <c r="K77" i="6" s="1"/>
  <c r="H77" i="6"/>
  <c r="J77" i="6" s="1"/>
  <c r="G77" i="6"/>
  <c r="D77" i="6"/>
  <c r="C77" i="6"/>
  <c r="B77" i="6"/>
  <c r="N105" i="6"/>
  <c r="I105" i="6"/>
  <c r="K105" i="6" s="1"/>
  <c r="H105" i="6"/>
  <c r="J105" i="6" s="1"/>
  <c r="G105" i="6"/>
  <c r="D105" i="6"/>
  <c r="C105" i="6"/>
  <c r="B105" i="6"/>
  <c r="N739" i="6"/>
  <c r="A739" i="6" s="1"/>
  <c r="I739" i="6"/>
  <c r="K739" i="6" s="1"/>
  <c r="H739" i="6"/>
  <c r="J739" i="6" s="1"/>
  <c r="G739" i="6"/>
  <c r="D739" i="6"/>
  <c r="C739" i="6"/>
  <c r="B739" i="6"/>
  <c r="N738" i="6"/>
  <c r="A738" i="6" s="1"/>
  <c r="I738" i="6"/>
  <c r="K738" i="6" s="1"/>
  <c r="H738" i="6"/>
  <c r="J738" i="6" s="1"/>
  <c r="G738" i="6"/>
  <c r="D738" i="6"/>
  <c r="C738" i="6"/>
  <c r="B738" i="6"/>
  <c r="N229" i="6"/>
  <c r="I229" i="6"/>
  <c r="K229" i="6" s="1"/>
  <c r="H229" i="6"/>
  <c r="J229" i="6" s="1"/>
  <c r="G229" i="6"/>
  <c r="D229" i="6"/>
  <c r="C229" i="6"/>
  <c r="B229" i="6"/>
  <c r="N302" i="6"/>
  <c r="A302" i="6" s="1"/>
  <c r="I302" i="6"/>
  <c r="K302" i="6" s="1"/>
  <c r="H302" i="6"/>
  <c r="J302" i="6" s="1"/>
  <c r="G302" i="6"/>
  <c r="D302" i="6"/>
  <c r="C302" i="6"/>
  <c r="B302" i="6"/>
  <c r="N616" i="6"/>
  <c r="I616" i="6"/>
  <c r="K616" i="6" s="1"/>
  <c r="H616" i="6"/>
  <c r="J616" i="6" s="1"/>
  <c r="G616" i="6"/>
  <c r="D616" i="6"/>
  <c r="C616" i="6"/>
  <c r="B616" i="6"/>
  <c r="N130" i="6"/>
  <c r="I130" i="6"/>
  <c r="K130" i="6" s="1"/>
  <c r="H130" i="6"/>
  <c r="J130" i="6" s="1"/>
  <c r="G130" i="6"/>
  <c r="D130" i="6"/>
  <c r="C130" i="6"/>
  <c r="B130" i="6"/>
  <c r="N249" i="6"/>
  <c r="I249" i="6"/>
  <c r="K249" i="6" s="1"/>
  <c r="H249" i="6"/>
  <c r="J249" i="6" s="1"/>
  <c r="G249" i="6"/>
  <c r="D249" i="6"/>
  <c r="C249" i="6"/>
  <c r="B249" i="6"/>
  <c r="N97" i="6"/>
  <c r="I97" i="6"/>
  <c r="K97" i="6" s="1"/>
  <c r="H97" i="6"/>
  <c r="J97" i="6" s="1"/>
  <c r="G97" i="6"/>
  <c r="D97" i="6"/>
  <c r="C97" i="6"/>
  <c r="B97" i="6"/>
  <c r="N635" i="6"/>
  <c r="A635" i="6" s="1"/>
  <c r="I635" i="6"/>
  <c r="K635" i="6" s="1"/>
  <c r="H635" i="6"/>
  <c r="J635" i="6" s="1"/>
  <c r="G635" i="6"/>
  <c r="D635" i="6"/>
  <c r="C635" i="6"/>
  <c r="B635" i="6"/>
  <c r="N76" i="6"/>
  <c r="A76" i="6" s="1"/>
  <c r="I76" i="6"/>
  <c r="K76" i="6" s="1"/>
  <c r="H76" i="6"/>
  <c r="J76" i="6" s="1"/>
  <c r="G76" i="6"/>
  <c r="D76" i="6"/>
  <c r="C76" i="6"/>
  <c r="B76" i="6"/>
  <c r="N64" i="6"/>
  <c r="I64" i="6"/>
  <c r="K64" i="6" s="1"/>
  <c r="H64" i="6"/>
  <c r="J64" i="6" s="1"/>
  <c r="G64" i="6"/>
  <c r="D64" i="6"/>
  <c r="C64" i="6"/>
  <c r="B64" i="6"/>
  <c r="N122" i="6"/>
  <c r="A122" i="6" s="1"/>
  <c r="I122" i="6"/>
  <c r="K122" i="6" s="1"/>
  <c r="H122" i="6"/>
  <c r="J122" i="6" s="1"/>
  <c r="G122" i="6"/>
  <c r="D122" i="6"/>
  <c r="C122" i="6"/>
  <c r="B122" i="6"/>
  <c r="N853" i="6"/>
  <c r="I853" i="6"/>
  <c r="K853" i="6" s="1"/>
  <c r="H853" i="6"/>
  <c r="J853" i="6" s="1"/>
  <c r="G853" i="6"/>
  <c r="D853" i="6"/>
  <c r="C853" i="6"/>
  <c r="B853" i="6"/>
  <c r="N242" i="6"/>
  <c r="I242" i="6"/>
  <c r="K242" i="6" s="1"/>
  <c r="H242" i="6"/>
  <c r="J242" i="6" s="1"/>
  <c r="G242" i="6"/>
  <c r="D242" i="6"/>
  <c r="C242" i="6"/>
  <c r="B242" i="6"/>
  <c r="N434" i="6"/>
  <c r="I434" i="6"/>
  <c r="K434" i="6" s="1"/>
  <c r="H434" i="6"/>
  <c r="J434" i="6" s="1"/>
  <c r="G434" i="6"/>
  <c r="D434" i="6"/>
  <c r="C434" i="6"/>
  <c r="B434" i="6"/>
  <c r="N433" i="6"/>
  <c r="I433" i="6"/>
  <c r="K433" i="6" s="1"/>
  <c r="H433" i="6"/>
  <c r="J433" i="6" s="1"/>
  <c r="G433" i="6"/>
  <c r="D433" i="6"/>
  <c r="C433" i="6"/>
  <c r="B433" i="6"/>
  <c r="N741" i="6"/>
  <c r="A741" i="6" s="1"/>
  <c r="I741" i="6"/>
  <c r="K741" i="6" s="1"/>
  <c r="H741" i="6"/>
  <c r="J741" i="6" s="1"/>
  <c r="G741" i="6"/>
  <c r="D741" i="6"/>
  <c r="C741" i="6"/>
  <c r="B741" i="6"/>
  <c r="N756" i="6"/>
  <c r="A756" i="6" s="1"/>
  <c r="I756" i="6"/>
  <c r="K756" i="6" s="1"/>
  <c r="H756" i="6"/>
  <c r="J756" i="6" s="1"/>
  <c r="G756" i="6"/>
  <c r="D756" i="6"/>
  <c r="C756" i="6"/>
  <c r="B756" i="6"/>
  <c r="N278" i="6"/>
  <c r="I278" i="6"/>
  <c r="K278" i="6" s="1"/>
  <c r="H278" i="6"/>
  <c r="J278" i="6" s="1"/>
  <c r="G278" i="6"/>
  <c r="D278" i="6"/>
  <c r="C278" i="6"/>
  <c r="B278" i="6"/>
  <c r="N706" i="6"/>
  <c r="A706" i="6" s="1"/>
  <c r="I706" i="6"/>
  <c r="K706" i="6" s="1"/>
  <c r="H706" i="6"/>
  <c r="J706" i="6" s="1"/>
  <c r="G706" i="6"/>
  <c r="D706" i="6"/>
  <c r="C706" i="6"/>
  <c r="B706" i="6"/>
  <c r="N587" i="6"/>
  <c r="I587" i="6"/>
  <c r="K587" i="6" s="1"/>
  <c r="H587" i="6"/>
  <c r="J587" i="6" s="1"/>
  <c r="G587" i="6"/>
  <c r="D587" i="6"/>
  <c r="C587" i="6"/>
  <c r="B587" i="6"/>
  <c r="N87" i="6"/>
  <c r="I87" i="6"/>
  <c r="K87" i="6" s="1"/>
  <c r="H87" i="6"/>
  <c r="J87" i="6" s="1"/>
  <c r="G87" i="6"/>
  <c r="D87" i="6"/>
  <c r="C87" i="6"/>
  <c r="B87" i="6"/>
  <c r="N104" i="6"/>
  <c r="I104" i="6"/>
  <c r="K104" i="6" s="1"/>
  <c r="H104" i="6"/>
  <c r="J104" i="6" s="1"/>
  <c r="G104" i="6"/>
  <c r="D104" i="6"/>
  <c r="C104" i="6"/>
  <c r="B104" i="6"/>
  <c r="N705" i="6"/>
  <c r="I705" i="6"/>
  <c r="K705" i="6" s="1"/>
  <c r="H705" i="6"/>
  <c r="J705" i="6" s="1"/>
  <c r="G705" i="6"/>
  <c r="D705" i="6"/>
  <c r="C705" i="6"/>
  <c r="B705" i="6"/>
  <c r="N689" i="6"/>
  <c r="A689" i="6" s="1"/>
  <c r="I689" i="6"/>
  <c r="K689" i="6" s="1"/>
  <c r="H689" i="6"/>
  <c r="J689" i="6" s="1"/>
  <c r="G689" i="6"/>
  <c r="D689" i="6"/>
  <c r="C689" i="6"/>
  <c r="B689" i="6"/>
  <c r="N102" i="6"/>
  <c r="A102" i="6" s="1"/>
  <c r="I102" i="6"/>
  <c r="K102" i="6" s="1"/>
  <c r="H102" i="6"/>
  <c r="J102" i="6" s="1"/>
  <c r="G102" i="6"/>
  <c r="D102" i="6"/>
  <c r="C102" i="6"/>
  <c r="B102" i="6"/>
  <c r="N565" i="6"/>
  <c r="I565" i="6"/>
  <c r="K565" i="6" s="1"/>
  <c r="H565" i="6"/>
  <c r="J565" i="6" s="1"/>
  <c r="G565" i="6"/>
  <c r="D565" i="6"/>
  <c r="C565" i="6"/>
  <c r="B565" i="6"/>
  <c r="N342" i="6"/>
  <c r="A342" i="6" s="1"/>
  <c r="I342" i="6"/>
  <c r="K342" i="6" s="1"/>
  <c r="H342" i="6"/>
  <c r="J342" i="6" s="1"/>
  <c r="G342" i="6"/>
  <c r="D342" i="6"/>
  <c r="C342" i="6"/>
  <c r="B342" i="6"/>
  <c r="N162" i="6"/>
  <c r="I162" i="6"/>
  <c r="K162" i="6" s="1"/>
  <c r="H162" i="6"/>
  <c r="J162" i="6" s="1"/>
  <c r="G162" i="6"/>
  <c r="D162" i="6"/>
  <c r="C162" i="6"/>
  <c r="B162" i="6"/>
  <c r="N146" i="6"/>
  <c r="I146" i="6"/>
  <c r="K146" i="6" s="1"/>
  <c r="H146" i="6"/>
  <c r="J146" i="6" s="1"/>
  <c r="G146" i="6"/>
  <c r="D146" i="6"/>
  <c r="C146" i="6"/>
  <c r="B146" i="6"/>
  <c r="N462" i="6"/>
  <c r="I462" i="6"/>
  <c r="K462" i="6" s="1"/>
  <c r="H462" i="6"/>
  <c r="J462" i="6" s="1"/>
  <c r="G462" i="6"/>
  <c r="D462" i="6"/>
  <c r="C462" i="6"/>
  <c r="B462" i="6"/>
  <c r="N313" i="6"/>
  <c r="I313" i="6"/>
  <c r="K313" i="6" s="1"/>
  <c r="H313" i="6"/>
  <c r="J313" i="6" s="1"/>
  <c r="G313" i="6"/>
  <c r="D313" i="6"/>
  <c r="C313" i="6"/>
  <c r="B313" i="6"/>
  <c r="N755" i="6"/>
  <c r="A755" i="6" s="1"/>
  <c r="I755" i="6"/>
  <c r="K755" i="6" s="1"/>
  <c r="H755" i="6"/>
  <c r="J755" i="6" s="1"/>
  <c r="G755" i="6"/>
  <c r="D755" i="6"/>
  <c r="C755" i="6"/>
  <c r="B755" i="6"/>
  <c r="N376" i="6"/>
  <c r="A376" i="6" s="1"/>
  <c r="I376" i="6"/>
  <c r="K376" i="6" s="1"/>
  <c r="H376" i="6"/>
  <c r="J376" i="6" s="1"/>
  <c r="G376" i="6"/>
  <c r="D376" i="6"/>
  <c r="C376" i="6"/>
  <c r="B376" i="6"/>
  <c r="N31" i="6"/>
  <c r="I31" i="6"/>
  <c r="K31" i="6" s="1"/>
  <c r="H31" i="6"/>
  <c r="J31" i="6" s="1"/>
  <c r="G31" i="6"/>
  <c r="D31" i="6"/>
  <c r="C31" i="6"/>
  <c r="B31" i="6"/>
  <c r="N504" i="6"/>
  <c r="A504" i="6" s="1"/>
  <c r="I504" i="6"/>
  <c r="K504" i="6" s="1"/>
  <c r="H504" i="6"/>
  <c r="J504" i="6" s="1"/>
  <c r="G504" i="6"/>
  <c r="D504" i="6"/>
  <c r="C504" i="6"/>
  <c r="B504" i="6"/>
  <c r="N371" i="6"/>
  <c r="I371" i="6"/>
  <c r="K371" i="6" s="1"/>
  <c r="H371" i="6"/>
  <c r="J371" i="6" s="1"/>
  <c r="G371" i="6"/>
  <c r="D371" i="6"/>
  <c r="C371" i="6"/>
  <c r="B371" i="6"/>
  <c r="N703" i="6"/>
  <c r="I703" i="6"/>
  <c r="K703" i="6" s="1"/>
  <c r="H703" i="6"/>
  <c r="J703" i="6" s="1"/>
  <c r="G703" i="6"/>
  <c r="D703" i="6"/>
  <c r="C703" i="6"/>
  <c r="B703" i="6"/>
  <c r="N90" i="6"/>
  <c r="I90" i="6"/>
  <c r="K90" i="6" s="1"/>
  <c r="H90" i="6"/>
  <c r="J90" i="6" s="1"/>
  <c r="G90" i="6"/>
  <c r="D90" i="6"/>
  <c r="C90" i="6"/>
  <c r="B90" i="6"/>
  <c r="N298" i="6"/>
  <c r="I298" i="6"/>
  <c r="K298" i="6" s="1"/>
  <c r="H298" i="6"/>
  <c r="J298" i="6" s="1"/>
  <c r="G298" i="6"/>
  <c r="D298" i="6"/>
  <c r="C298" i="6"/>
  <c r="B298" i="6"/>
  <c r="N170" i="6"/>
  <c r="A170" i="6" s="1"/>
  <c r="I170" i="6"/>
  <c r="K170" i="6" s="1"/>
  <c r="H170" i="6"/>
  <c r="J170" i="6" s="1"/>
  <c r="G170" i="6"/>
  <c r="D170" i="6"/>
  <c r="C170" i="6"/>
  <c r="B170" i="6"/>
  <c r="N89" i="6"/>
  <c r="A89" i="6" s="1"/>
  <c r="I89" i="6"/>
  <c r="K89" i="6" s="1"/>
  <c r="H89" i="6"/>
  <c r="J89" i="6" s="1"/>
  <c r="G89" i="6"/>
  <c r="D89" i="6"/>
  <c r="C89" i="6"/>
  <c r="B89" i="6"/>
  <c r="N728" i="6"/>
  <c r="I728" i="6"/>
  <c r="K728" i="6" s="1"/>
  <c r="H728" i="6"/>
  <c r="J728" i="6" s="1"/>
  <c r="G728" i="6"/>
  <c r="D728" i="6"/>
  <c r="C728" i="6"/>
  <c r="B728" i="6"/>
  <c r="N656" i="6"/>
  <c r="A656" i="6" s="1"/>
  <c r="I656" i="6"/>
  <c r="K656" i="6" s="1"/>
  <c r="H656" i="6"/>
  <c r="J656" i="6" s="1"/>
  <c r="G656" i="6"/>
  <c r="D656" i="6"/>
  <c r="C656" i="6"/>
  <c r="B656" i="6"/>
  <c r="N176" i="6"/>
  <c r="I176" i="6"/>
  <c r="K176" i="6" s="1"/>
  <c r="H176" i="6"/>
  <c r="J176" i="6" s="1"/>
  <c r="G176" i="6"/>
  <c r="D176" i="6"/>
  <c r="C176" i="6"/>
  <c r="B176" i="6"/>
  <c r="N296" i="6"/>
  <c r="I296" i="6"/>
  <c r="K296" i="6" s="1"/>
  <c r="H296" i="6"/>
  <c r="J296" i="6" s="1"/>
  <c r="G296" i="6"/>
  <c r="D296" i="6"/>
  <c r="C296" i="6"/>
  <c r="B296" i="6"/>
  <c r="N431" i="6"/>
  <c r="I431" i="6"/>
  <c r="K431" i="6" s="1"/>
  <c r="H431" i="6"/>
  <c r="J431" i="6" s="1"/>
  <c r="G431" i="6"/>
  <c r="D431" i="6"/>
  <c r="C431" i="6"/>
  <c r="B431" i="6"/>
  <c r="N432" i="6"/>
  <c r="I432" i="6"/>
  <c r="K432" i="6" s="1"/>
  <c r="H432" i="6"/>
  <c r="J432" i="6" s="1"/>
  <c r="G432" i="6"/>
  <c r="D432" i="6"/>
  <c r="C432" i="6"/>
  <c r="B432" i="6"/>
  <c r="N199" i="6"/>
  <c r="A199" i="6" s="1"/>
  <c r="I199" i="6"/>
  <c r="K199" i="6" s="1"/>
  <c r="H199" i="6"/>
  <c r="J199" i="6" s="1"/>
  <c r="G199" i="6"/>
  <c r="D199" i="6"/>
  <c r="C199" i="6"/>
  <c r="B199" i="6"/>
  <c r="N735" i="6"/>
  <c r="A735" i="6" s="1"/>
  <c r="I735" i="6"/>
  <c r="K735" i="6" s="1"/>
  <c r="H735" i="6"/>
  <c r="J735" i="6" s="1"/>
  <c r="G735" i="6"/>
  <c r="D735" i="6"/>
  <c r="C735" i="6"/>
  <c r="B735" i="6"/>
  <c r="N727" i="6"/>
  <c r="I727" i="6"/>
  <c r="K727" i="6" s="1"/>
  <c r="H727" i="6"/>
  <c r="J727" i="6" s="1"/>
  <c r="G727" i="6"/>
  <c r="D727" i="6"/>
  <c r="C727" i="6"/>
  <c r="B727" i="6"/>
  <c r="N852" i="6"/>
  <c r="A852" i="6" s="1"/>
  <c r="I852" i="6"/>
  <c r="K852" i="6" s="1"/>
  <c r="H852" i="6"/>
  <c r="J852" i="6" s="1"/>
  <c r="G852" i="6"/>
  <c r="D852" i="6"/>
  <c r="C852" i="6"/>
  <c r="B852" i="6"/>
  <c r="N688" i="6"/>
  <c r="I688" i="6"/>
  <c r="K688" i="6" s="1"/>
  <c r="H688" i="6"/>
  <c r="J688" i="6" s="1"/>
  <c r="G688" i="6"/>
  <c r="D688" i="6"/>
  <c r="C688" i="6"/>
  <c r="B688" i="6"/>
  <c r="N88" i="6"/>
  <c r="I88" i="6"/>
  <c r="K88" i="6" s="1"/>
  <c r="H88" i="6"/>
  <c r="J88" i="6" s="1"/>
  <c r="G88" i="6"/>
  <c r="D88" i="6"/>
  <c r="C88" i="6"/>
  <c r="B88" i="6"/>
  <c r="N712" i="6"/>
  <c r="I712" i="6"/>
  <c r="K712" i="6" s="1"/>
  <c r="H712" i="6"/>
  <c r="J712" i="6" s="1"/>
  <c r="G712" i="6"/>
  <c r="D712" i="6"/>
  <c r="C712" i="6"/>
  <c r="B712" i="6"/>
  <c r="N267" i="6"/>
  <c r="I267" i="6"/>
  <c r="K267" i="6" s="1"/>
  <c r="H267" i="6"/>
  <c r="J267" i="6" s="1"/>
  <c r="G267" i="6"/>
  <c r="D267" i="6"/>
  <c r="C267" i="6"/>
  <c r="B267" i="6"/>
  <c r="N503" i="6"/>
  <c r="A503" i="6" s="1"/>
  <c r="I503" i="6"/>
  <c r="K503" i="6" s="1"/>
  <c r="H503" i="6"/>
  <c r="J503" i="6" s="1"/>
  <c r="G503" i="6"/>
  <c r="D503" i="6"/>
  <c r="C503" i="6"/>
  <c r="B503" i="6"/>
  <c r="N778" i="6"/>
  <c r="A778" i="6" s="1"/>
  <c r="I778" i="6"/>
  <c r="K778" i="6" s="1"/>
  <c r="H778" i="6"/>
  <c r="J778" i="6" s="1"/>
  <c r="G778" i="6"/>
  <c r="D778" i="6"/>
  <c r="C778" i="6"/>
  <c r="B778" i="6"/>
  <c r="N502" i="6"/>
  <c r="I502" i="6"/>
  <c r="K502" i="6" s="1"/>
  <c r="H502" i="6"/>
  <c r="J502" i="6" s="1"/>
  <c r="G502" i="6"/>
  <c r="D502" i="6"/>
  <c r="C502" i="6"/>
  <c r="B502" i="6"/>
  <c r="N254" i="6"/>
  <c r="A254" i="6" s="1"/>
  <c r="I254" i="6"/>
  <c r="K254" i="6" s="1"/>
  <c r="H254" i="6"/>
  <c r="J254" i="6" s="1"/>
  <c r="G254" i="6"/>
  <c r="D254" i="6"/>
  <c r="C254" i="6"/>
  <c r="B254" i="6"/>
  <c r="N284" i="6"/>
  <c r="I284" i="6"/>
  <c r="K284" i="6" s="1"/>
  <c r="H284" i="6"/>
  <c r="J284" i="6" s="1"/>
  <c r="G284" i="6"/>
  <c r="D284" i="6"/>
  <c r="C284" i="6"/>
  <c r="B284" i="6"/>
  <c r="N634" i="6"/>
  <c r="I634" i="6"/>
  <c r="K634" i="6" s="1"/>
  <c r="H634" i="6"/>
  <c r="J634" i="6" s="1"/>
  <c r="G634" i="6"/>
  <c r="D634" i="6"/>
  <c r="C634" i="6"/>
  <c r="B634" i="6"/>
  <c r="N394" i="6"/>
  <c r="I394" i="6"/>
  <c r="K394" i="6" s="1"/>
  <c r="H394" i="6"/>
  <c r="J394" i="6" s="1"/>
  <c r="G394" i="6"/>
  <c r="D394" i="6"/>
  <c r="C394" i="6"/>
  <c r="B394" i="6"/>
  <c r="N501" i="6"/>
  <c r="I501" i="6"/>
  <c r="K501" i="6" s="1"/>
  <c r="H501" i="6"/>
  <c r="J501" i="6" s="1"/>
  <c r="G501" i="6"/>
  <c r="D501" i="6"/>
  <c r="C501" i="6"/>
  <c r="B501" i="6"/>
  <c r="N553" i="6"/>
  <c r="A553" i="6" s="1"/>
  <c r="I553" i="6"/>
  <c r="K553" i="6" s="1"/>
  <c r="H553" i="6"/>
  <c r="J553" i="6" s="1"/>
  <c r="G553" i="6"/>
  <c r="D553" i="6"/>
  <c r="C553" i="6"/>
  <c r="B553" i="6"/>
  <c r="N266" i="6"/>
  <c r="A266" i="6" s="1"/>
  <c r="I266" i="6"/>
  <c r="K266" i="6" s="1"/>
  <c r="H266" i="6"/>
  <c r="J266" i="6" s="1"/>
  <c r="G266" i="6"/>
  <c r="D266" i="6"/>
  <c r="C266" i="6"/>
  <c r="B266" i="6"/>
  <c r="N633" i="6"/>
  <c r="I633" i="6"/>
  <c r="K633" i="6" s="1"/>
  <c r="H633" i="6"/>
  <c r="J633" i="6" s="1"/>
  <c r="G633" i="6"/>
  <c r="D633" i="6"/>
  <c r="C633" i="6"/>
  <c r="B633" i="6"/>
  <c r="N91" i="6"/>
  <c r="A91" i="6" s="1"/>
  <c r="I91" i="6"/>
  <c r="K91" i="6" s="1"/>
  <c r="H91" i="6"/>
  <c r="J91" i="6" s="1"/>
  <c r="G91" i="6"/>
  <c r="D91" i="6"/>
  <c r="C91" i="6"/>
  <c r="B91" i="6"/>
  <c r="N132" i="6"/>
  <c r="I132" i="6"/>
  <c r="K132" i="6" s="1"/>
  <c r="H132" i="6"/>
  <c r="J132" i="6" s="1"/>
  <c r="G132" i="6"/>
  <c r="D132" i="6"/>
  <c r="C132" i="6"/>
  <c r="B132" i="6"/>
  <c r="N461" i="6"/>
  <c r="I461" i="6"/>
  <c r="K461" i="6" s="1"/>
  <c r="H461" i="6"/>
  <c r="J461" i="6" s="1"/>
  <c r="G461" i="6"/>
  <c r="D461" i="6"/>
  <c r="C461" i="6"/>
  <c r="B461" i="6"/>
  <c r="N594" i="6"/>
  <c r="I594" i="6"/>
  <c r="K594" i="6" s="1"/>
  <c r="H594" i="6"/>
  <c r="J594" i="6" s="1"/>
  <c r="G594" i="6"/>
  <c r="D594" i="6"/>
  <c r="C594" i="6"/>
  <c r="B594" i="6"/>
  <c r="N187" i="6"/>
  <c r="I187" i="6"/>
  <c r="K187" i="6" s="1"/>
  <c r="H187" i="6"/>
  <c r="J187" i="6" s="1"/>
  <c r="G187" i="6"/>
  <c r="D187" i="6"/>
  <c r="C187" i="6"/>
  <c r="B187" i="6"/>
  <c r="N687" i="6"/>
  <c r="A687" i="6" s="1"/>
  <c r="I687" i="6"/>
  <c r="K687" i="6" s="1"/>
  <c r="H687" i="6"/>
  <c r="J687" i="6" s="1"/>
  <c r="G687" i="6"/>
  <c r="D687" i="6"/>
  <c r="C687" i="6"/>
  <c r="B687" i="6"/>
  <c r="N171" i="6"/>
  <c r="A171" i="6" s="1"/>
  <c r="I171" i="6"/>
  <c r="K171" i="6" s="1"/>
  <c r="H171" i="6"/>
  <c r="J171" i="6" s="1"/>
  <c r="G171" i="6"/>
  <c r="D171" i="6"/>
  <c r="C171" i="6"/>
  <c r="B171" i="6"/>
  <c r="N776" i="6"/>
  <c r="I776" i="6"/>
  <c r="K776" i="6" s="1"/>
  <c r="H776" i="6"/>
  <c r="J776" i="6" s="1"/>
  <c r="G776" i="6"/>
  <c r="D776" i="6"/>
  <c r="C776" i="6"/>
  <c r="B776" i="6"/>
  <c r="N777" i="6"/>
  <c r="A777" i="6" s="1"/>
  <c r="I777" i="6"/>
  <c r="K777" i="6" s="1"/>
  <c r="H777" i="6"/>
  <c r="J777" i="6" s="1"/>
  <c r="G777" i="6"/>
  <c r="D777" i="6"/>
  <c r="C777" i="6"/>
  <c r="B777" i="6"/>
  <c r="N500" i="6"/>
  <c r="I500" i="6"/>
  <c r="K500" i="6" s="1"/>
  <c r="H500" i="6"/>
  <c r="J500" i="6" s="1"/>
  <c r="G500" i="6"/>
  <c r="D500" i="6"/>
  <c r="C500" i="6"/>
  <c r="B500" i="6"/>
  <c r="N240" i="6"/>
  <c r="I240" i="6"/>
  <c r="K240" i="6" s="1"/>
  <c r="H240" i="6"/>
  <c r="J240" i="6" s="1"/>
  <c r="G240" i="6"/>
  <c r="D240" i="6"/>
  <c r="C240" i="6"/>
  <c r="B240" i="6"/>
  <c r="N752" i="6"/>
  <c r="I752" i="6"/>
  <c r="K752" i="6" s="1"/>
  <c r="H752" i="6"/>
  <c r="J752" i="6" s="1"/>
  <c r="G752" i="6"/>
  <c r="D752" i="6"/>
  <c r="C752" i="6"/>
  <c r="B752" i="6"/>
  <c r="N632" i="6"/>
  <c r="I632" i="6"/>
  <c r="K632" i="6" s="1"/>
  <c r="H632" i="6"/>
  <c r="J632" i="6" s="1"/>
  <c r="G632" i="6"/>
  <c r="D632" i="6"/>
  <c r="C632" i="6"/>
  <c r="B632" i="6"/>
  <c r="N657" i="6"/>
  <c r="A657" i="6" s="1"/>
  <c r="I657" i="6"/>
  <c r="K657" i="6" s="1"/>
  <c r="H657" i="6"/>
  <c r="J657" i="6" s="1"/>
  <c r="G657" i="6"/>
  <c r="D657" i="6"/>
  <c r="C657" i="6"/>
  <c r="B657" i="6"/>
  <c r="N201" i="6"/>
  <c r="A201" i="6" s="1"/>
  <c r="I201" i="6"/>
  <c r="K201" i="6" s="1"/>
  <c r="H201" i="6"/>
  <c r="J201" i="6" s="1"/>
  <c r="G201" i="6"/>
  <c r="D201" i="6"/>
  <c r="C201" i="6"/>
  <c r="B201" i="6"/>
  <c r="N345" i="6"/>
  <c r="I345" i="6"/>
  <c r="K345" i="6" s="1"/>
  <c r="H345" i="6"/>
  <c r="J345" i="6" s="1"/>
  <c r="G345" i="6"/>
  <c r="D345" i="6"/>
  <c r="C345" i="6"/>
  <c r="B345" i="6"/>
  <c r="N136" i="6"/>
  <c r="A136" i="6" s="1"/>
  <c r="I136" i="6"/>
  <c r="K136" i="6" s="1"/>
  <c r="H136" i="6"/>
  <c r="J136" i="6" s="1"/>
  <c r="G136" i="6"/>
  <c r="D136" i="6"/>
  <c r="C136" i="6"/>
  <c r="B136" i="6"/>
  <c r="N349" i="6"/>
  <c r="I349" i="6"/>
  <c r="K349" i="6" s="1"/>
  <c r="H349" i="6"/>
  <c r="J349" i="6" s="1"/>
  <c r="G349" i="6"/>
  <c r="D349" i="6"/>
  <c r="C349" i="6"/>
  <c r="B349" i="6"/>
  <c r="N35" i="6"/>
  <c r="I35" i="6"/>
  <c r="K35" i="6" s="1"/>
  <c r="H35" i="6"/>
  <c r="J35" i="6" s="1"/>
  <c r="G35" i="6"/>
  <c r="D35" i="6"/>
  <c r="C35" i="6"/>
  <c r="B35" i="6"/>
  <c r="N499" i="6"/>
  <c r="I499" i="6"/>
  <c r="K499" i="6" s="1"/>
  <c r="H499" i="6"/>
  <c r="J499" i="6" s="1"/>
  <c r="G499" i="6"/>
  <c r="D499" i="6"/>
  <c r="C499" i="6"/>
  <c r="B499" i="6"/>
  <c r="N552" i="6"/>
  <c r="I552" i="6"/>
  <c r="K552" i="6" s="1"/>
  <c r="H552" i="6"/>
  <c r="J552" i="6" s="1"/>
  <c r="G552" i="6"/>
  <c r="D552" i="6"/>
  <c r="C552" i="6"/>
  <c r="B552" i="6"/>
  <c r="N419" i="6"/>
  <c r="A419" i="6" s="1"/>
  <c r="I419" i="6"/>
  <c r="K419" i="6" s="1"/>
  <c r="H419" i="6"/>
  <c r="J419" i="6" s="1"/>
  <c r="G419" i="6"/>
  <c r="D419" i="6"/>
  <c r="C419" i="6"/>
  <c r="B419" i="6"/>
  <c r="N775" i="6"/>
  <c r="A775" i="6" s="1"/>
  <c r="I775" i="6"/>
  <c r="K775" i="6" s="1"/>
  <c r="H775" i="6"/>
  <c r="J775" i="6" s="1"/>
  <c r="G775" i="6"/>
  <c r="D775" i="6"/>
  <c r="C775" i="6"/>
  <c r="B775" i="6"/>
  <c r="N340" i="6"/>
  <c r="I340" i="6"/>
  <c r="K340" i="6" s="1"/>
  <c r="H340" i="6"/>
  <c r="J340" i="6" s="1"/>
  <c r="G340" i="6"/>
  <c r="D340" i="6"/>
  <c r="C340" i="6"/>
  <c r="B340" i="6"/>
  <c r="N226" i="6"/>
  <c r="A226" i="6" s="1"/>
  <c r="I226" i="6"/>
  <c r="K226" i="6" s="1"/>
  <c r="H226" i="6"/>
  <c r="J226" i="6" s="1"/>
  <c r="G226" i="6"/>
  <c r="D226" i="6"/>
  <c r="C226" i="6"/>
  <c r="B226" i="6"/>
  <c r="N153" i="6"/>
  <c r="I153" i="6"/>
  <c r="K153" i="6" s="1"/>
  <c r="H153" i="6"/>
  <c r="J153" i="6" s="1"/>
  <c r="G153" i="6"/>
  <c r="D153" i="6"/>
  <c r="C153" i="6"/>
  <c r="B153" i="6"/>
  <c r="N310" i="6"/>
  <c r="I310" i="6"/>
  <c r="K310" i="6" s="1"/>
  <c r="H310" i="6"/>
  <c r="J310" i="6" s="1"/>
  <c r="G310" i="6"/>
  <c r="D310" i="6"/>
  <c r="C310" i="6"/>
  <c r="B310" i="6"/>
  <c r="N613" i="6"/>
  <c r="I613" i="6"/>
  <c r="K613" i="6" s="1"/>
  <c r="H613" i="6"/>
  <c r="J613" i="6" s="1"/>
  <c r="G613" i="6"/>
  <c r="D613" i="6"/>
  <c r="C613" i="6"/>
  <c r="B613" i="6"/>
  <c r="N429" i="6"/>
  <c r="I429" i="6"/>
  <c r="K429" i="6" s="1"/>
  <c r="H429" i="6"/>
  <c r="J429" i="6" s="1"/>
  <c r="G429" i="6"/>
  <c r="D429" i="6"/>
  <c r="C429" i="6"/>
  <c r="B429" i="6"/>
  <c r="N817" i="6"/>
  <c r="I817" i="6"/>
  <c r="K817" i="6" s="1"/>
  <c r="H817" i="6"/>
  <c r="J817" i="6" s="1"/>
  <c r="G817" i="6"/>
  <c r="D817" i="6"/>
  <c r="C817" i="6"/>
  <c r="B817" i="6"/>
  <c r="N430" i="6"/>
  <c r="A430" i="6" s="1"/>
  <c r="I430" i="6"/>
  <c r="K430" i="6" s="1"/>
  <c r="H430" i="6"/>
  <c r="J430" i="6" s="1"/>
  <c r="G430" i="6"/>
  <c r="D430" i="6"/>
  <c r="C430" i="6"/>
  <c r="B430" i="6"/>
  <c r="N583" i="6"/>
  <c r="I583" i="6"/>
  <c r="K583" i="6" s="1"/>
  <c r="H583" i="6"/>
  <c r="J583" i="6" s="1"/>
  <c r="G583" i="6"/>
  <c r="D583" i="6"/>
  <c r="C583" i="6"/>
  <c r="B583" i="6"/>
  <c r="N473" i="6"/>
  <c r="A473" i="6" s="1"/>
  <c r="I473" i="6"/>
  <c r="K473" i="6" s="1"/>
  <c r="H473" i="6"/>
  <c r="J473" i="6" s="1"/>
  <c r="G473" i="6"/>
  <c r="D473" i="6"/>
  <c r="C473" i="6"/>
  <c r="B473" i="6"/>
  <c r="N108" i="6"/>
  <c r="I108" i="6"/>
  <c r="K108" i="6" s="1"/>
  <c r="H108" i="6"/>
  <c r="J108" i="6" s="1"/>
  <c r="G108" i="6"/>
  <c r="D108" i="6"/>
  <c r="C108" i="6"/>
  <c r="B108" i="6"/>
  <c r="N177" i="6"/>
  <c r="I177" i="6"/>
  <c r="K177" i="6" s="1"/>
  <c r="H177" i="6"/>
  <c r="J177" i="6" s="1"/>
  <c r="G177" i="6"/>
  <c r="D177" i="6"/>
  <c r="C177" i="6"/>
  <c r="B177" i="6"/>
  <c r="N80" i="6"/>
  <c r="I80" i="6"/>
  <c r="K80" i="6" s="1"/>
  <c r="H80" i="6"/>
  <c r="J80" i="6" s="1"/>
  <c r="G80" i="6"/>
  <c r="D80" i="6"/>
  <c r="C80" i="6"/>
  <c r="B80" i="6"/>
  <c r="N141" i="6"/>
  <c r="I141" i="6"/>
  <c r="K141" i="6" s="1"/>
  <c r="H141" i="6"/>
  <c r="J141" i="6" s="1"/>
  <c r="G141" i="6"/>
  <c r="D141" i="6"/>
  <c r="C141" i="6"/>
  <c r="B141" i="6"/>
  <c r="N409" i="6"/>
  <c r="I409" i="6"/>
  <c r="K409" i="6" s="1"/>
  <c r="H409" i="6"/>
  <c r="J409" i="6" s="1"/>
  <c r="G409" i="6"/>
  <c r="D409" i="6"/>
  <c r="C409" i="6"/>
  <c r="B409" i="6"/>
  <c r="N631" i="6"/>
  <c r="A631" i="6" s="1"/>
  <c r="I631" i="6"/>
  <c r="K631" i="6" s="1"/>
  <c r="H631" i="6"/>
  <c r="J631" i="6" s="1"/>
  <c r="G631" i="6"/>
  <c r="D631" i="6"/>
  <c r="C631" i="6"/>
  <c r="B631" i="6"/>
  <c r="N726" i="6"/>
  <c r="I726" i="6"/>
  <c r="K726" i="6" s="1"/>
  <c r="H726" i="6"/>
  <c r="J726" i="6" s="1"/>
  <c r="G726" i="6"/>
  <c r="D726" i="6"/>
  <c r="C726" i="6"/>
  <c r="B726" i="6"/>
  <c r="N62" i="6"/>
  <c r="A62" i="6" s="1"/>
  <c r="I62" i="6"/>
  <c r="K62" i="6" s="1"/>
  <c r="H62" i="6"/>
  <c r="J62" i="6" s="1"/>
  <c r="G62" i="6"/>
  <c r="D62" i="6"/>
  <c r="C62" i="6"/>
  <c r="B62" i="6"/>
  <c r="N124" i="6"/>
  <c r="I124" i="6"/>
  <c r="K124" i="6" s="1"/>
  <c r="H124" i="6"/>
  <c r="J124" i="6" s="1"/>
  <c r="G124" i="6"/>
  <c r="D124" i="6"/>
  <c r="C124" i="6"/>
  <c r="B124" i="6"/>
  <c r="N200" i="6"/>
  <c r="I200" i="6"/>
  <c r="K200" i="6" s="1"/>
  <c r="H200" i="6"/>
  <c r="J200" i="6" s="1"/>
  <c r="G200" i="6"/>
  <c r="D200" i="6"/>
  <c r="C200" i="6"/>
  <c r="B200" i="6"/>
  <c r="N82" i="6"/>
  <c r="I82" i="6"/>
  <c r="K82" i="6" s="1"/>
  <c r="H82" i="6"/>
  <c r="J82" i="6" s="1"/>
  <c r="G82" i="6"/>
  <c r="D82" i="6"/>
  <c r="C82" i="6"/>
  <c r="B82" i="6"/>
  <c r="N411" i="6"/>
  <c r="I411" i="6"/>
  <c r="K411" i="6" s="1"/>
  <c r="H411" i="6"/>
  <c r="J411" i="6" s="1"/>
  <c r="G411" i="6"/>
  <c r="D411" i="6"/>
  <c r="C411" i="6"/>
  <c r="B411" i="6"/>
  <c r="N498" i="6"/>
  <c r="A498" i="6" s="1"/>
  <c r="I498" i="6"/>
  <c r="K498" i="6" s="1"/>
  <c r="H498" i="6"/>
  <c r="J498" i="6" s="1"/>
  <c r="G498" i="6"/>
  <c r="D498" i="6"/>
  <c r="C498" i="6"/>
  <c r="B498" i="6"/>
  <c r="N564" i="6"/>
  <c r="A564" i="6" s="1"/>
  <c r="I564" i="6"/>
  <c r="K564" i="6" s="1"/>
  <c r="H564" i="6"/>
  <c r="J564" i="6" s="1"/>
  <c r="G564" i="6"/>
  <c r="D564" i="6"/>
  <c r="C564" i="6"/>
  <c r="B564" i="6"/>
  <c r="N601" i="6"/>
  <c r="I601" i="6"/>
  <c r="K601" i="6" s="1"/>
  <c r="H601" i="6"/>
  <c r="J601" i="6" s="1"/>
  <c r="G601" i="6"/>
  <c r="D601" i="6"/>
  <c r="C601" i="6"/>
  <c r="B601" i="6"/>
  <c r="N448" i="6"/>
  <c r="A448" i="6" s="1"/>
  <c r="I448" i="6"/>
  <c r="K448" i="6" s="1"/>
  <c r="H448" i="6"/>
  <c r="J448" i="6" s="1"/>
  <c r="G448" i="6"/>
  <c r="D448" i="6"/>
  <c r="C448" i="6"/>
  <c r="B448" i="6"/>
  <c r="N661" i="6"/>
  <c r="I661" i="6"/>
  <c r="K661" i="6" s="1"/>
  <c r="H661" i="6"/>
  <c r="J661" i="6" s="1"/>
  <c r="G661" i="6"/>
  <c r="D661" i="6"/>
  <c r="C661" i="6"/>
  <c r="B661" i="6"/>
  <c r="N551" i="6"/>
  <c r="I551" i="6"/>
  <c r="K551" i="6" s="1"/>
  <c r="H551" i="6"/>
  <c r="J551" i="6" s="1"/>
  <c r="G551" i="6"/>
  <c r="D551" i="6"/>
  <c r="C551" i="6"/>
  <c r="B551" i="6"/>
  <c r="N428" i="6"/>
  <c r="I428" i="6"/>
  <c r="K428" i="6" s="1"/>
  <c r="H428" i="6"/>
  <c r="J428" i="6" s="1"/>
  <c r="G428" i="6"/>
  <c r="D428" i="6"/>
  <c r="C428" i="6"/>
  <c r="B428" i="6"/>
  <c r="N774" i="6"/>
  <c r="I774" i="6"/>
  <c r="K774" i="6" s="1"/>
  <c r="H774" i="6"/>
  <c r="J774" i="6" s="1"/>
  <c r="G774" i="6"/>
  <c r="D774" i="6"/>
  <c r="C774" i="6"/>
  <c r="B774" i="6"/>
  <c r="N407" i="6"/>
  <c r="A407" i="6" s="1"/>
  <c r="I407" i="6"/>
  <c r="K407" i="6" s="1"/>
  <c r="H407" i="6"/>
  <c r="J407" i="6" s="1"/>
  <c r="G407" i="6"/>
  <c r="D407" i="6"/>
  <c r="C407" i="6"/>
  <c r="B407" i="6"/>
  <c r="N630" i="6"/>
  <c r="A630" i="6" s="1"/>
  <c r="I630" i="6"/>
  <c r="K630" i="6" s="1"/>
  <c r="H630" i="6"/>
  <c r="J630" i="6" s="1"/>
  <c r="G630" i="6"/>
  <c r="D630" i="6"/>
  <c r="C630" i="6"/>
  <c r="B630" i="6"/>
  <c r="N550" i="6"/>
  <c r="I550" i="6"/>
  <c r="K550" i="6" s="1"/>
  <c r="H550" i="6"/>
  <c r="J550" i="6" s="1"/>
  <c r="G550" i="6"/>
  <c r="D550" i="6"/>
  <c r="C550" i="6"/>
  <c r="B550" i="6"/>
  <c r="N23" i="6"/>
  <c r="A23" i="6" s="1"/>
  <c r="I23" i="6"/>
  <c r="K23" i="6" s="1"/>
  <c r="H23" i="6"/>
  <c r="J23" i="6" s="1"/>
  <c r="G23" i="6"/>
  <c r="D23" i="6"/>
  <c r="C23" i="6"/>
  <c r="B23" i="6"/>
  <c r="N276" i="6"/>
  <c r="I276" i="6"/>
  <c r="K276" i="6" s="1"/>
  <c r="H276" i="6"/>
  <c r="J276" i="6" s="1"/>
  <c r="G276" i="6"/>
  <c r="D276" i="6"/>
  <c r="C276" i="6"/>
  <c r="B276" i="6"/>
  <c r="N334" i="6"/>
  <c r="I334" i="6"/>
  <c r="K334" i="6" s="1"/>
  <c r="H334" i="6"/>
  <c r="J334" i="6" s="1"/>
  <c r="G334" i="6"/>
  <c r="D334" i="6"/>
  <c r="C334" i="6"/>
  <c r="B334" i="6"/>
  <c r="N497" i="6"/>
  <c r="I497" i="6"/>
  <c r="K497" i="6" s="1"/>
  <c r="H497" i="6"/>
  <c r="J497" i="6" s="1"/>
  <c r="G497" i="6"/>
  <c r="D497" i="6"/>
  <c r="C497" i="6"/>
  <c r="B497" i="6"/>
  <c r="N457" i="6"/>
  <c r="I457" i="6"/>
  <c r="K457" i="6" s="1"/>
  <c r="H457" i="6"/>
  <c r="J457" i="6" s="1"/>
  <c r="G457" i="6"/>
  <c r="D457" i="6"/>
  <c r="C457" i="6"/>
  <c r="B457" i="6"/>
  <c r="N55" i="6"/>
  <c r="A55" i="6" s="1"/>
  <c r="I55" i="6"/>
  <c r="K55" i="6" s="1"/>
  <c r="H55" i="6"/>
  <c r="J55" i="6" s="1"/>
  <c r="G55" i="6"/>
  <c r="D55" i="6"/>
  <c r="C55" i="6"/>
  <c r="B55" i="6"/>
  <c r="N600" i="6"/>
  <c r="I600" i="6"/>
  <c r="K600" i="6" s="1"/>
  <c r="H600" i="6"/>
  <c r="J600" i="6" s="1"/>
  <c r="G600" i="6"/>
  <c r="D600" i="6"/>
  <c r="C600" i="6"/>
  <c r="B600" i="6"/>
  <c r="N333" i="6"/>
  <c r="I333" i="6"/>
  <c r="K333" i="6" s="1"/>
  <c r="H333" i="6"/>
  <c r="J333" i="6" s="1"/>
  <c r="G333" i="6"/>
  <c r="D333" i="6"/>
  <c r="C333" i="6"/>
  <c r="B333" i="6"/>
  <c r="N629" i="6"/>
  <c r="A629" i="6" s="1"/>
  <c r="I629" i="6"/>
  <c r="K629" i="6" s="1"/>
  <c r="H629" i="6"/>
  <c r="J629" i="6" s="1"/>
  <c r="G629" i="6"/>
  <c r="D629" i="6"/>
  <c r="C629" i="6"/>
  <c r="B629" i="6"/>
  <c r="N291" i="6"/>
  <c r="I291" i="6"/>
  <c r="K291" i="6" s="1"/>
  <c r="H291" i="6"/>
  <c r="J291" i="6" s="1"/>
  <c r="G291" i="6"/>
  <c r="D291" i="6"/>
  <c r="C291" i="6"/>
  <c r="B291" i="6"/>
  <c r="N401" i="6"/>
  <c r="I401" i="6"/>
  <c r="K401" i="6" s="1"/>
  <c r="H401" i="6"/>
  <c r="J401" i="6" s="1"/>
  <c r="G401" i="6"/>
  <c r="D401" i="6"/>
  <c r="C401" i="6"/>
  <c r="B401" i="6"/>
  <c r="N748" i="6"/>
  <c r="I748" i="6"/>
  <c r="K748" i="6" s="1"/>
  <c r="H748" i="6"/>
  <c r="J748" i="6" s="1"/>
  <c r="G748" i="6"/>
  <c r="D748" i="6"/>
  <c r="C748" i="6"/>
  <c r="B748" i="6"/>
  <c r="N456" i="6"/>
  <c r="I456" i="6"/>
  <c r="K456" i="6" s="1"/>
  <c r="H456" i="6"/>
  <c r="J456" i="6" s="1"/>
  <c r="G456" i="6"/>
  <c r="D456" i="6"/>
  <c r="C456" i="6"/>
  <c r="B456" i="6"/>
  <c r="N747" i="6"/>
  <c r="A747" i="6" s="1"/>
  <c r="I747" i="6"/>
  <c r="K747" i="6" s="1"/>
  <c r="H747" i="6"/>
  <c r="J747" i="6" s="1"/>
  <c r="G747" i="6"/>
  <c r="D747" i="6"/>
  <c r="C747" i="6"/>
  <c r="B747" i="6"/>
  <c r="N773" i="6"/>
  <c r="A773" i="6" s="1"/>
  <c r="I773" i="6"/>
  <c r="K773" i="6" s="1"/>
  <c r="H773" i="6"/>
  <c r="J773" i="6" s="1"/>
  <c r="G773" i="6"/>
  <c r="D773" i="6"/>
  <c r="C773" i="6"/>
  <c r="B773" i="6"/>
  <c r="N549" i="6"/>
  <c r="I549" i="6"/>
  <c r="K549" i="6" s="1"/>
  <c r="H549" i="6"/>
  <c r="J549" i="6" s="1"/>
  <c r="G549" i="6"/>
  <c r="D549" i="6"/>
  <c r="C549" i="6"/>
  <c r="B549" i="6"/>
  <c r="N772" i="6"/>
  <c r="A772" i="6" s="1"/>
  <c r="I772" i="6"/>
  <c r="K772" i="6" s="1"/>
  <c r="H772" i="6"/>
  <c r="J772" i="6" s="1"/>
  <c r="G772" i="6"/>
  <c r="D772" i="6"/>
  <c r="C772" i="6"/>
  <c r="B772" i="6"/>
  <c r="N496" i="6"/>
  <c r="I496" i="6"/>
  <c r="K496" i="6" s="1"/>
  <c r="H496" i="6"/>
  <c r="J496" i="6" s="1"/>
  <c r="G496" i="6"/>
  <c r="D496" i="6"/>
  <c r="C496" i="6"/>
  <c r="B496" i="6"/>
  <c r="N628" i="6"/>
  <c r="I628" i="6"/>
  <c r="K628" i="6" s="1"/>
  <c r="H628" i="6"/>
  <c r="J628" i="6" s="1"/>
  <c r="G628" i="6"/>
  <c r="D628" i="6"/>
  <c r="C628" i="6"/>
  <c r="B628" i="6"/>
  <c r="N627" i="6"/>
  <c r="I627" i="6"/>
  <c r="K627" i="6" s="1"/>
  <c r="H627" i="6"/>
  <c r="J627" i="6" s="1"/>
  <c r="G627" i="6"/>
  <c r="D627" i="6"/>
  <c r="C627" i="6"/>
  <c r="B627" i="6"/>
  <c r="N608" i="6"/>
  <c r="I608" i="6"/>
  <c r="K608" i="6" s="1"/>
  <c r="H608" i="6"/>
  <c r="J608" i="6" s="1"/>
  <c r="G608" i="6"/>
  <c r="D608" i="6"/>
  <c r="C608" i="6"/>
  <c r="B608" i="6"/>
  <c r="N103" i="6"/>
  <c r="A103" i="6" s="1"/>
  <c r="I103" i="6"/>
  <c r="K103" i="6" s="1"/>
  <c r="H103" i="6"/>
  <c r="J103" i="6" s="1"/>
  <c r="G103" i="6"/>
  <c r="D103" i="6"/>
  <c r="C103" i="6"/>
  <c r="B103" i="6"/>
  <c r="N133" i="6"/>
  <c r="A133" i="6" s="1"/>
  <c r="I133" i="6"/>
  <c r="K133" i="6" s="1"/>
  <c r="H133" i="6"/>
  <c r="J133" i="6" s="1"/>
  <c r="G133" i="6"/>
  <c r="D133" i="6"/>
  <c r="C133" i="6"/>
  <c r="B133" i="6"/>
  <c r="N418" i="6"/>
  <c r="I418" i="6"/>
  <c r="K418" i="6" s="1"/>
  <c r="H418" i="6"/>
  <c r="J418" i="6" s="1"/>
  <c r="G418" i="6"/>
  <c r="D418" i="6"/>
  <c r="C418" i="6"/>
  <c r="B418" i="6"/>
  <c r="N626" i="6"/>
  <c r="A626" i="6" s="1"/>
  <c r="I626" i="6"/>
  <c r="K626" i="6" s="1"/>
  <c r="H626" i="6"/>
  <c r="J626" i="6" s="1"/>
  <c r="G626" i="6"/>
  <c r="D626" i="6"/>
  <c r="C626" i="6"/>
  <c r="B626" i="6"/>
  <c r="N192" i="6"/>
  <c r="I192" i="6"/>
  <c r="K192" i="6" s="1"/>
  <c r="H192" i="6"/>
  <c r="J192" i="6" s="1"/>
  <c r="G192" i="6"/>
  <c r="D192" i="6"/>
  <c r="C192" i="6"/>
  <c r="B192" i="6"/>
  <c r="N372" i="6"/>
  <c r="I372" i="6"/>
  <c r="K372" i="6" s="1"/>
  <c r="H372" i="6"/>
  <c r="J372" i="6" s="1"/>
  <c r="G372" i="6"/>
  <c r="D372" i="6"/>
  <c r="C372" i="6"/>
  <c r="B372" i="6"/>
  <c r="N42" i="6"/>
  <c r="I42" i="6"/>
  <c r="K42" i="6" s="1"/>
  <c r="H42" i="6"/>
  <c r="J42" i="6" s="1"/>
  <c r="G42" i="6"/>
  <c r="D42" i="6"/>
  <c r="C42" i="6"/>
  <c r="B42" i="6"/>
  <c r="N39" i="6"/>
  <c r="I39" i="6"/>
  <c r="K39" i="6" s="1"/>
  <c r="H39" i="6"/>
  <c r="J39" i="6" s="1"/>
  <c r="G39" i="6"/>
  <c r="D39" i="6"/>
  <c r="C39" i="6"/>
  <c r="B39" i="6"/>
  <c r="N336" i="6"/>
  <c r="A336" i="6" s="1"/>
  <c r="I336" i="6"/>
  <c r="K336" i="6" s="1"/>
  <c r="H336" i="6"/>
  <c r="J336" i="6" s="1"/>
  <c r="G336" i="6"/>
  <c r="D336" i="6"/>
  <c r="C336" i="6"/>
  <c r="B336" i="6"/>
  <c r="N366" i="6"/>
  <c r="A366" i="6" s="1"/>
  <c r="I366" i="6"/>
  <c r="K366" i="6" s="1"/>
  <c r="H366" i="6"/>
  <c r="J366" i="6" s="1"/>
  <c r="G366" i="6"/>
  <c r="D366" i="6"/>
  <c r="C366" i="6"/>
  <c r="B366" i="6"/>
  <c r="N359" i="6"/>
  <c r="I359" i="6"/>
  <c r="K359" i="6" s="1"/>
  <c r="H359" i="6"/>
  <c r="J359" i="6" s="1"/>
  <c r="G359" i="6"/>
  <c r="D359" i="6"/>
  <c r="C359" i="6"/>
  <c r="B359" i="6"/>
  <c r="N305" i="6"/>
  <c r="A305" i="6" s="1"/>
  <c r="I305" i="6"/>
  <c r="K305" i="6" s="1"/>
  <c r="H305" i="6"/>
  <c r="J305" i="6" s="1"/>
  <c r="G305" i="6"/>
  <c r="D305" i="6"/>
  <c r="C305" i="6"/>
  <c r="B305" i="6"/>
  <c r="N12" i="6"/>
  <c r="I12" i="6"/>
  <c r="K12" i="6" s="1"/>
  <c r="H12" i="6"/>
  <c r="J12" i="6" s="1"/>
  <c r="G12" i="6"/>
  <c r="D12" i="6"/>
  <c r="C12" i="6"/>
  <c r="B12" i="6"/>
  <c r="N155" i="6"/>
  <c r="I155" i="6"/>
  <c r="K155" i="6" s="1"/>
  <c r="H155" i="6"/>
  <c r="J155" i="6" s="1"/>
  <c r="G155" i="6"/>
  <c r="D155" i="6"/>
  <c r="C155" i="6"/>
  <c r="B155" i="6"/>
  <c r="N205" i="6"/>
  <c r="I205" i="6"/>
  <c r="K205" i="6" s="1"/>
  <c r="H205" i="6"/>
  <c r="J205" i="6" s="1"/>
  <c r="G205" i="6"/>
  <c r="D205" i="6"/>
  <c r="C205" i="6"/>
  <c r="B205" i="6"/>
  <c r="N68" i="6"/>
  <c r="I68" i="6"/>
  <c r="K68" i="6" s="1"/>
  <c r="H68" i="6"/>
  <c r="J68" i="6" s="1"/>
  <c r="G68" i="6"/>
  <c r="D68" i="6"/>
  <c r="C68" i="6"/>
  <c r="B68" i="6"/>
  <c r="N178" i="6"/>
  <c r="I178" i="6"/>
  <c r="K178" i="6" s="1"/>
  <c r="H178" i="6"/>
  <c r="J178" i="6" s="1"/>
  <c r="G178" i="6"/>
  <c r="D178" i="6"/>
  <c r="C178" i="6"/>
  <c r="B178" i="6"/>
  <c r="N235" i="6"/>
  <c r="A235" i="6" s="1"/>
  <c r="I235" i="6"/>
  <c r="K235" i="6" s="1"/>
  <c r="H235" i="6"/>
  <c r="J235" i="6" s="1"/>
  <c r="G235" i="6"/>
  <c r="D235" i="6"/>
  <c r="C235" i="6"/>
  <c r="B235" i="6"/>
  <c r="N125" i="6"/>
  <c r="I125" i="6"/>
  <c r="K125" i="6" s="1"/>
  <c r="H125" i="6"/>
  <c r="J125" i="6" s="1"/>
  <c r="G125" i="6"/>
  <c r="D125" i="6"/>
  <c r="C125" i="6"/>
  <c r="B125" i="6"/>
  <c r="N410" i="6"/>
  <c r="A410" i="6" s="1"/>
  <c r="I410" i="6"/>
  <c r="K410" i="6" s="1"/>
  <c r="H410" i="6"/>
  <c r="J410" i="6" s="1"/>
  <c r="G410" i="6"/>
  <c r="D410" i="6"/>
  <c r="C410" i="6"/>
  <c r="B410" i="6"/>
  <c r="N427" i="6"/>
  <c r="I427" i="6"/>
  <c r="K427" i="6" s="1"/>
  <c r="H427" i="6"/>
  <c r="J427" i="6" s="1"/>
  <c r="G427" i="6"/>
  <c r="D427" i="6"/>
  <c r="C427" i="6"/>
  <c r="B427" i="6"/>
  <c r="N417" i="6"/>
  <c r="I417" i="6"/>
  <c r="K417" i="6" s="1"/>
  <c r="H417" i="6"/>
  <c r="J417" i="6" s="1"/>
  <c r="G417" i="6"/>
  <c r="D417" i="6"/>
  <c r="C417" i="6"/>
  <c r="B417" i="6"/>
  <c r="N204" i="6"/>
  <c r="I204" i="6"/>
  <c r="K204" i="6" s="1"/>
  <c r="H204" i="6"/>
  <c r="J204" i="6" s="1"/>
  <c r="G204" i="6"/>
  <c r="D204" i="6"/>
  <c r="C204" i="6"/>
  <c r="B204" i="6"/>
  <c r="N262" i="6"/>
  <c r="I262" i="6"/>
  <c r="K262" i="6" s="1"/>
  <c r="H262" i="6"/>
  <c r="J262" i="6" s="1"/>
  <c r="G262" i="6"/>
  <c r="D262" i="6"/>
  <c r="C262" i="6"/>
  <c r="B262" i="6"/>
  <c r="N479" i="6"/>
  <c r="A479" i="6" s="1"/>
  <c r="I479" i="6"/>
  <c r="K479" i="6" s="1"/>
  <c r="H479" i="6"/>
  <c r="J479" i="6" s="1"/>
  <c r="G479" i="6"/>
  <c r="D479" i="6"/>
  <c r="C479" i="6"/>
  <c r="B479" i="6"/>
  <c r="N466" i="6"/>
  <c r="A466" i="6" s="1"/>
  <c r="I466" i="6"/>
  <c r="K466" i="6" s="1"/>
  <c r="H466" i="6"/>
  <c r="J466" i="6" s="1"/>
  <c r="G466" i="6"/>
  <c r="D466" i="6"/>
  <c r="C466" i="6"/>
  <c r="B466" i="6"/>
  <c r="N416" i="6"/>
  <c r="I416" i="6"/>
  <c r="K416" i="6" s="1"/>
  <c r="H416" i="6"/>
  <c r="J416" i="6" s="1"/>
  <c r="G416" i="6"/>
  <c r="D416" i="6"/>
  <c r="C416" i="6"/>
  <c r="B416" i="6"/>
  <c r="N445" i="6"/>
  <c r="A445" i="6" s="1"/>
  <c r="I445" i="6"/>
  <c r="K445" i="6" s="1"/>
  <c r="H445" i="6"/>
  <c r="J445" i="6" s="1"/>
  <c r="G445" i="6"/>
  <c r="D445" i="6"/>
  <c r="C445" i="6"/>
  <c r="B445" i="6"/>
  <c r="N156" i="6"/>
  <c r="I156" i="6"/>
  <c r="K156" i="6" s="1"/>
  <c r="H156" i="6"/>
  <c r="J156" i="6" s="1"/>
  <c r="G156" i="6"/>
  <c r="D156" i="6"/>
  <c r="C156" i="6"/>
  <c r="B156" i="6"/>
  <c r="N704" i="6"/>
  <c r="I704" i="6"/>
  <c r="K704" i="6" s="1"/>
  <c r="H704" i="6"/>
  <c r="J704" i="6" s="1"/>
  <c r="G704" i="6"/>
  <c r="D704" i="6"/>
  <c r="C704" i="6"/>
  <c r="B704" i="6"/>
  <c r="N388" i="6"/>
  <c r="I388" i="6"/>
  <c r="K388" i="6" s="1"/>
  <c r="H388" i="6"/>
  <c r="J388" i="6" s="1"/>
  <c r="G388" i="6"/>
  <c r="D388" i="6"/>
  <c r="C388" i="6"/>
  <c r="B388" i="6"/>
  <c r="N610" i="6"/>
  <c r="I610" i="6"/>
  <c r="K610" i="6" s="1"/>
  <c r="H610" i="6"/>
  <c r="J610" i="6" s="1"/>
  <c r="G610" i="6"/>
  <c r="D610" i="6"/>
  <c r="C610" i="6"/>
  <c r="B610" i="6"/>
  <c r="N453" i="6"/>
  <c r="A453" i="6" s="1"/>
  <c r="I453" i="6"/>
  <c r="K453" i="6" s="1"/>
  <c r="H453" i="6"/>
  <c r="J453" i="6" s="1"/>
  <c r="G453" i="6"/>
  <c r="D453" i="6"/>
  <c r="C453" i="6"/>
  <c r="B453" i="6"/>
  <c r="N248" i="6"/>
  <c r="A248" i="6" s="1"/>
  <c r="I248" i="6"/>
  <c r="K248" i="6" s="1"/>
  <c r="H248" i="6"/>
  <c r="J248" i="6" s="1"/>
  <c r="G248" i="6"/>
  <c r="D248" i="6"/>
  <c r="C248" i="6"/>
  <c r="B248" i="6"/>
  <c r="N452" i="6"/>
  <c r="I452" i="6"/>
  <c r="K452" i="6" s="1"/>
  <c r="H452" i="6"/>
  <c r="J452" i="6" s="1"/>
  <c r="G452" i="6"/>
  <c r="D452" i="6"/>
  <c r="C452" i="6"/>
  <c r="B452" i="6"/>
  <c r="N245" i="6"/>
  <c r="A245" i="6" s="1"/>
  <c r="I245" i="6"/>
  <c r="K245" i="6" s="1"/>
  <c r="H245" i="6"/>
  <c r="J245" i="6" s="1"/>
  <c r="G245" i="6"/>
  <c r="D245" i="6"/>
  <c r="C245" i="6"/>
  <c r="B245" i="6"/>
  <c r="N253" i="6"/>
  <c r="I253" i="6"/>
  <c r="K253" i="6" s="1"/>
  <c r="H253" i="6"/>
  <c r="J253" i="6" s="1"/>
  <c r="G253" i="6"/>
  <c r="D253" i="6"/>
  <c r="C253" i="6"/>
  <c r="B253" i="6"/>
  <c r="N472" i="6"/>
  <c r="I472" i="6"/>
  <c r="K472" i="6" s="1"/>
  <c r="H472" i="6"/>
  <c r="J472" i="6" s="1"/>
  <c r="G472" i="6"/>
  <c r="D472" i="6"/>
  <c r="C472" i="6"/>
  <c r="B472" i="6"/>
  <c r="N625" i="6"/>
  <c r="I625" i="6"/>
  <c r="K625" i="6" s="1"/>
  <c r="H625" i="6"/>
  <c r="J625" i="6" s="1"/>
  <c r="G625" i="6"/>
  <c r="D625" i="6"/>
  <c r="C625" i="6"/>
  <c r="B625" i="6"/>
  <c r="N114" i="6"/>
  <c r="I114" i="6"/>
  <c r="K114" i="6" s="1"/>
  <c r="H114" i="6"/>
  <c r="J114" i="6" s="1"/>
  <c r="G114" i="6"/>
  <c r="D114" i="6"/>
  <c r="C114" i="6"/>
  <c r="B114" i="6"/>
  <c r="N624" i="6"/>
  <c r="A624" i="6" s="1"/>
  <c r="I624" i="6"/>
  <c r="K624" i="6" s="1"/>
  <c r="H624" i="6"/>
  <c r="J624" i="6" s="1"/>
  <c r="G624" i="6"/>
  <c r="D624" i="6"/>
  <c r="C624" i="6"/>
  <c r="B624" i="6"/>
  <c r="N826" i="6"/>
  <c r="A826" i="6" s="1"/>
  <c r="I826" i="6"/>
  <c r="K826" i="6" s="1"/>
  <c r="H826" i="6"/>
  <c r="J826" i="6" s="1"/>
  <c r="G826" i="6"/>
  <c r="D826" i="6"/>
  <c r="C826" i="6"/>
  <c r="B826" i="6"/>
  <c r="N563" i="6"/>
  <c r="I563" i="6"/>
  <c r="K563" i="6" s="1"/>
  <c r="H563" i="6"/>
  <c r="J563" i="6" s="1"/>
  <c r="G563" i="6"/>
  <c r="D563" i="6"/>
  <c r="C563" i="6"/>
  <c r="B563" i="6"/>
  <c r="N771" i="6"/>
  <c r="A771" i="6" s="1"/>
  <c r="I771" i="6"/>
  <c r="K771" i="6" s="1"/>
  <c r="H771" i="6"/>
  <c r="J771" i="6" s="1"/>
  <c r="G771" i="6"/>
  <c r="D771" i="6"/>
  <c r="C771" i="6"/>
  <c r="B771" i="6"/>
  <c r="N770" i="6"/>
  <c r="I770" i="6"/>
  <c r="K770" i="6" s="1"/>
  <c r="H770" i="6"/>
  <c r="J770" i="6" s="1"/>
  <c r="G770" i="6"/>
  <c r="D770" i="6"/>
  <c r="C770" i="6"/>
  <c r="B770" i="6"/>
  <c r="N824" i="6"/>
  <c r="I824" i="6"/>
  <c r="K824" i="6" s="1"/>
  <c r="H824" i="6"/>
  <c r="J824" i="6" s="1"/>
  <c r="G824" i="6"/>
  <c r="D824" i="6"/>
  <c r="C824" i="6"/>
  <c r="B824" i="6"/>
  <c r="N825" i="6"/>
  <c r="I825" i="6"/>
  <c r="K825" i="6" s="1"/>
  <c r="H825" i="6"/>
  <c r="J825" i="6" s="1"/>
  <c r="G825" i="6"/>
  <c r="D825" i="6"/>
  <c r="C825" i="6"/>
  <c r="B825" i="6"/>
  <c r="N186" i="6"/>
  <c r="I186" i="6"/>
  <c r="K186" i="6" s="1"/>
  <c r="H186" i="6"/>
  <c r="J186" i="6" s="1"/>
  <c r="G186" i="6"/>
  <c r="D186" i="6"/>
  <c r="C186" i="6"/>
  <c r="B186" i="6"/>
  <c r="N263" i="6"/>
  <c r="A263" i="6" s="1"/>
  <c r="I263" i="6"/>
  <c r="K263" i="6" s="1"/>
  <c r="H263" i="6"/>
  <c r="J263" i="6" s="1"/>
  <c r="G263" i="6"/>
  <c r="D263" i="6"/>
  <c r="C263" i="6"/>
  <c r="B263" i="6"/>
  <c r="N719" i="6"/>
  <c r="A719" i="6" s="1"/>
  <c r="I719" i="6"/>
  <c r="K719" i="6" s="1"/>
  <c r="H719" i="6"/>
  <c r="J719" i="6" s="1"/>
  <c r="G719" i="6"/>
  <c r="D719" i="6"/>
  <c r="C719" i="6"/>
  <c r="B719" i="6"/>
  <c r="N237" i="6"/>
  <c r="I237" i="6"/>
  <c r="K237" i="6" s="1"/>
  <c r="H237" i="6"/>
  <c r="J237" i="6" s="1"/>
  <c r="G237" i="6"/>
  <c r="D237" i="6"/>
  <c r="C237" i="6"/>
  <c r="B237" i="6"/>
  <c r="N592" i="6"/>
  <c r="A592" i="6" s="1"/>
  <c r="I592" i="6"/>
  <c r="K592" i="6" s="1"/>
  <c r="H592" i="6"/>
  <c r="J592" i="6" s="1"/>
  <c r="G592" i="6"/>
  <c r="D592" i="6"/>
  <c r="C592" i="6"/>
  <c r="B592" i="6"/>
  <c r="N593" i="6"/>
  <c r="I593" i="6"/>
  <c r="K593" i="6" s="1"/>
  <c r="H593" i="6"/>
  <c r="J593" i="6" s="1"/>
  <c r="G593" i="6"/>
  <c r="D593" i="6"/>
  <c r="C593" i="6"/>
  <c r="B593" i="6"/>
  <c r="N599" i="6"/>
  <c r="I599" i="6"/>
  <c r="K599" i="6" s="1"/>
  <c r="H599" i="6"/>
  <c r="J599" i="6" s="1"/>
  <c r="G599" i="6"/>
  <c r="D599" i="6"/>
  <c r="C599" i="6"/>
  <c r="B599" i="6"/>
  <c r="N299" i="6"/>
  <c r="I299" i="6"/>
  <c r="K299" i="6" s="1"/>
  <c r="H299" i="6"/>
  <c r="J299" i="6" s="1"/>
  <c r="G299" i="6"/>
  <c r="D299" i="6"/>
  <c r="C299" i="6"/>
  <c r="B299" i="6"/>
  <c r="N680" i="6"/>
  <c r="I680" i="6"/>
  <c r="K680" i="6" s="1"/>
  <c r="H680" i="6"/>
  <c r="J680" i="6" s="1"/>
  <c r="G680" i="6"/>
  <c r="D680" i="6"/>
  <c r="C680" i="6"/>
  <c r="B680" i="6"/>
  <c r="N49" i="6"/>
  <c r="A49" i="6" s="1"/>
  <c r="I49" i="6"/>
  <c r="K49" i="6" s="1"/>
  <c r="H49" i="6"/>
  <c r="J49" i="6" s="1"/>
  <c r="G49" i="6"/>
  <c r="D49" i="6"/>
  <c r="C49" i="6"/>
  <c r="B49" i="6"/>
  <c r="N471" i="6"/>
  <c r="I471" i="6"/>
  <c r="K471" i="6" s="1"/>
  <c r="H471" i="6"/>
  <c r="J471" i="6" s="1"/>
  <c r="G471" i="6"/>
  <c r="D471" i="6"/>
  <c r="C471" i="6"/>
  <c r="B471" i="6"/>
  <c r="N233" i="6"/>
  <c r="I233" i="6"/>
  <c r="K233" i="6" s="1"/>
  <c r="H233" i="6"/>
  <c r="J233" i="6" s="1"/>
  <c r="G233" i="6"/>
  <c r="D233" i="6"/>
  <c r="C233" i="6"/>
  <c r="B233" i="6"/>
  <c r="N194" i="6"/>
  <c r="A194" i="6" s="1"/>
  <c r="I194" i="6"/>
  <c r="K194" i="6" s="1"/>
  <c r="H194" i="6"/>
  <c r="J194" i="6" s="1"/>
  <c r="G194" i="6"/>
  <c r="D194" i="6"/>
  <c r="C194" i="6"/>
  <c r="B194" i="6"/>
  <c r="N660" i="6"/>
  <c r="I660" i="6"/>
  <c r="K660" i="6" s="1"/>
  <c r="H660" i="6"/>
  <c r="J660" i="6" s="1"/>
  <c r="G660" i="6"/>
  <c r="D660" i="6"/>
  <c r="C660" i="6"/>
  <c r="B660" i="6"/>
  <c r="N217" i="6"/>
  <c r="I217" i="6"/>
  <c r="K217" i="6" s="1"/>
  <c r="H217" i="6"/>
  <c r="J217" i="6" s="1"/>
  <c r="G217" i="6"/>
  <c r="D217" i="6"/>
  <c r="C217" i="6"/>
  <c r="B217" i="6"/>
  <c r="N161" i="6"/>
  <c r="I161" i="6"/>
  <c r="K161" i="6" s="1"/>
  <c r="H161" i="6"/>
  <c r="J161" i="6" s="1"/>
  <c r="G161" i="6"/>
  <c r="D161" i="6"/>
  <c r="C161" i="6"/>
  <c r="B161" i="6"/>
  <c r="N495" i="6"/>
  <c r="I495" i="6"/>
  <c r="K495" i="6" s="1"/>
  <c r="H495" i="6"/>
  <c r="J495" i="6" s="1"/>
  <c r="G495" i="6"/>
  <c r="D495" i="6"/>
  <c r="C495" i="6"/>
  <c r="B495" i="6"/>
  <c r="N426" i="6"/>
  <c r="A426" i="6" s="1"/>
  <c r="I426" i="6"/>
  <c r="K426" i="6" s="1"/>
  <c r="H426" i="6"/>
  <c r="J426" i="6" s="1"/>
  <c r="G426" i="6"/>
  <c r="D426" i="6"/>
  <c r="C426" i="6"/>
  <c r="B426" i="6"/>
  <c r="N562" i="6"/>
  <c r="A562" i="6" s="1"/>
  <c r="I562" i="6"/>
  <c r="K562" i="6" s="1"/>
  <c r="H562" i="6"/>
  <c r="J562" i="6" s="1"/>
  <c r="G562" i="6"/>
  <c r="D562" i="6"/>
  <c r="C562" i="6"/>
  <c r="B562" i="6"/>
  <c r="N281" i="6"/>
  <c r="I281" i="6"/>
  <c r="K281" i="6" s="1"/>
  <c r="H281" i="6"/>
  <c r="J281" i="6" s="1"/>
  <c r="G281" i="6"/>
  <c r="D281" i="6"/>
  <c r="C281" i="6"/>
  <c r="B281" i="6"/>
  <c r="N769" i="6"/>
  <c r="I769" i="6"/>
  <c r="K769" i="6" s="1"/>
  <c r="H769" i="6"/>
  <c r="J769" i="6" s="1"/>
  <c r="G769" i="6"/>
  <c r="D769" i="6"/>
  <c r="C769" i="6"/>
  <c r="B769" i="6"/>
  <c r="N768" i="6"/>
  <c r="I768" i="6"/>
  <c r="K768" i="6" s="1"/>
  <c r="H768" i="6"/>
  <c r="J768" i="6" s="1"/>
  <c r="G768" i="6"/>
  <c r="D768" i="6"/>
  <c r="C768" i="6"/>
  <c r="B768" i="6"/>
  <c r="N767" i="6"/>
  <c r="I767" i="6"/>
  <c r="K767" i="6" s="1"/>
  <c r="H767" i="6"/>
  <c r="J767" i="6" s="1"/>
  <c r="G767" i="6"/>
  <c r="D767" i="6"/>
  <c r="C767" i="6"/>
  <c r="B767" i="6"/>
  <c r="N548" i="6"/>
  <c r="I548" i="6"/>
  <c r="K548" i="6" s="1"/>
  <c r="H548" i="6"/>
  <c r="J548" i="6" s="1"/>
  <c r="G548" i="6"/>
  <c r="D548" i="6"/>
  <c r="C548" i="6"/>
  <c r="B548" i="6"/>
  <c r="N175" i="6"/>
  <c r="I175" i="6"/>
  <c r="K175" i="6" s="1"/>
  <c r="H175" i="6"/>
  <c r="J175" i="6" s="1"/>
  <c r="G175" i="6"/>
  <c r="D175" i="6"/>
  <c r="C175" i="6"/>
  <c r="B175" i="6"/>
  <c r="N493" i="6"/>
  <c r="A493" i="6" s="1"/>
  <c r="I493" i="6"/>
  <c r="K493" i="6" s="1"/>
  <c r="H493" i="6"/>
  <c r="J493" i="6" s="1"/>
  <c r="G493" i="6"/>
  <c r="D493" i="6"/>
  <c r="C493" i="6"/>
  <c r="B493" i="6"/>
  <c r="N588" i="6"/>
  <c r="A588" i="6" s="1"/>
  <c r="I588" i="6"/>
  <c r="K588" i="6" s="1"/>
  <c r="H588" i="6"/>
  <c r="J588" i="6" s="1"/>
  <c r="G588" i="6"/>
  <c r="D588" i="6"/>
  <c r="C588" i="6"/>
  <c r="B588" i="6"/>
  <c r="N494" i="6"/>
  <c r="I494" i="6"/>
  <c r="K494" i="6" s="1"/>
  <c r="H494" i="6"/>
  <c r="J494" i="6" s="1"/>
  <c r="G494" i="6"/>
  <c r="D494" i="6"/>
  <c r="C494" i="6"/>
  <c r="B494" i="6"/>
  <c r="N686" i="6"/>
  <c r="A686" i="6" s="1"/>
  <c r="I686" i="6"/>
  <c r="K686" i="6" s="1"/>
  <c r="H686" i="6"/>
  <c r="J686" i="6" s="1"/>
  <c r="G686" i="6"/>
  <c r="D686" i="6"/>
  <c r="C686" i="6"/>
  <c r="B686" i="6"/>
  <c r="N100" i="6"/>
  <c r="I100" i="6"/>
  <c r="K100" i="6" s="1"/>
  <c r="H100" i="6"/>
  <c r="J100" i="6" s="1"/>
  <c r="G100" i="6"/>
  <c r="D100" i="6"/>
  <c r="C100" i="6"/>
  <c r="B100" i="6"/>
  <c r="N425" i="6"/>
  <c r="I425" i="6"/>
  <c r="K425" i="6" s="1"/>
  <c r="H425" i="6"/>
  <c r="J425" i="6" s="1"/>
  <c r="G425" i="6"/>
  <c r="D425" i="6"/>
  <c r="C425" i="6"/>
  <c r="B425" i="6"/>
  <c r="N358" i="6"/>
  <c r="I358" i="6"/>
  <c r="K358" i="6" s="1"/>
  <c r="H358" i="6"/>
  <c r="J358" i="6" s="1"/>
  <c r="G358" i="6"/>
  <c r="D358" i="6"/>
  <c r="C358" i="6"/>
  <c r="B358" i="6"/>
  <c r="N137" i="6"/>
  <c r="I137" i="6"/>
  <c r="K137" i="6" s="1"/>
  <c r="H137" i="6"/>
  <c r="J137" i="6" s="1"/>
  <c r="G137" i="6"/>
  <c r="D137" i="6"/>
  <c r="C137" i="6"/>
  <c r="B137" i="6"/>
  <c r="N324" i="6"/>
  <c r="A324" i="6" s="1"/>
  <c r="I324" i="6"/>
  <c r="K324" i="6" s="1"/>
  <c r="H324" i="6"/>
  <c r="J324" i="6" s="1"/>
  <c r="G324" i="6"/>
  <c r="D324" i="6"/>
  <c r="C324" i="6"/>
  <c r="B324" i="6"/>
  <c r="N337" i="6"/>
  <c r="A337" i="6" s="1"/>
  <c r="I337" i="6"/>
  <c r="K337" i="6" s="1"/>
  <c r="H337" i="6"/>
  <c r="J337" i="6" s="1"/>
  <c r="G337" i="6"/>
  <c r="D337" i="6"/>
  <c r="C337" i="6"/>
  <c r="B337" i="6"/>
  <c r="N370" i="6"/>
  <c r="I370" i="6"/>
  <c r="K370" i="6" s="1"/>
  <c r="H370" i="6"/>
  <c r="J370" i="6" s="1"/>
  <c r="G370" i="6"/>
  <c r="D370" i="6"/>
  <c r="C370" i="6"/>
  <c r="B370" i="6"/>
  <c r="N38" i="6"/>
  <c r="A38" i="6" s="1"/>
  <c r="I38" i="6"/>
  <c r="K38" i="6" s="1"/>
  <c r="H38" i="6"/>
  <c r="J38" i="6" s="1"/>
  <c r="G38" i="6"/>
  <c r="D38" i="6"/>
  <c r="C38" i="6"/>
  <c r="B38" i="6"/>
  <c r="N328" i="6"/>
  <c r="I328" i="6"/>
  <c r="K328" i="6" s="1"/>
  <c r="H328" i="6"/>
  <c r="J328" i="6" s="1"/>
  <c r="G328" i="6"/>
  <c r="D328" i="6"/>
  <c r="C328" i="6"/>
  <c r="B328" i="6"/>
  <c r="N647" i="6"/>
  <c r="I647" i="6"/>
  <c r="K647" i="6" s="1"/>
  <c r="H647" i="6"/>
  <c r="J647" i="6" s="1"/>
  <c r="G647" i="6"/>
  <c r="D647" i="6"/>
  <c r="C647" i="6"/>
  <c r="B647" i="6"/>
  <c r="N4" i="6"/>
  <c r="I4" i="6"/>
  <c r="K4" i="6" s="1"/>
  <c r="H4" i="6"/>
  <c r="J4" i="6" s="1"/>
  <c r="G4" i="6"/>
  <c r="D4" i="6"/>
  <c r="C4" i="6"/>
  <c r="B4" i="6"/>
  <c r="N646" i="6"/>
  <c r="I646" i="6"/>
  <c r="K646" i="6" s="1"/>
  <c r="H646" i="6"/>
  <c r="J646" i="6" s="1"/>
  <c r="G646" i="6"/>
  <c r="D646" i="6"/>
  <c r="C646" i="6"/>
  <c r="B646" i="6"/>
  <c r="N279" i="6"/>
  <c r="A279" i="6" s="1"/>
  <c r="I279" i="6"/>
  <c r="K279" i="6" s="1"/>
  <c r="H279" i="6"/>
  <c r="J279" i="6" s="1"/>
  <c r="G279" i="6"/>
  <c r="D279" i="6"/>
  <c r="C279" i="6"/>
  <c r="B279" i="6"/>
  <c r="N188" i="6"/>
  <c r="A188" i="6" s="1"/>
  <c r="I188" i="6"/>
  <c r="K188" i="6" s="1"/>
  <c r="H188" i="6"/>
  <c r="J188" i="6" s="1"/>
  <c r="G188" i="6"/>
  <c r="D188" i="6"/>
  <c r="C188" i="6"/>
  <c r="B188" i="6"/>
  <c r="N329" i="6"/>
  <c r="I329" i="6"/>
  <c r="K329" i="6" s="1"/>
  <c r="H329" i="6"/>
  <c r="J329" i="6" s="1"/>
  <c r="G329" i="6"/>
  <c r="D329" i="6"/>
  <c r="C329" i="6"/>
  <c r="B329" i="6"/>
  <c r="N685" i="6"/>
  <c r="A685" i="6" s="1"/>
  <c r="I685" i="6"/>
  <c r="K685" i="6" s="1"/>
  <c r="H685" i="6"/>
  <c r="J685" i="6" s="1"/>
  <c r="G685" i="6"/>
  <c r="D685" i="6"/>
  <c r="C685" i="6"/>
  <c r="B685" i="6"/>
  <c r="N73" i="6"/>
  <c r="I73" i="6"/>
  <c r="K73" i="6" s="1"/>
  <c r="H73" i="6"/>
  <c r="J73" i="6" s="1"/>
  <c r="G73" i="6"/>
  <c r="D73" i="6"/>
  <c r="C73" i="6"/>
  <c r="B73" i="6"/>
  <c r="N223" i="6"/>
  <c r="I223" i="6"/>
  <c r="K223" i="6" s="1"/>
  <c r="H223" i="6"/>
  <c r="J223" i="6" s="1"/>
  <c r="G223" i="6"/>
  <c r="D223" i="6"/>
  <c r="C223" i="6"/>
  <c r="B223" i="6"/>
  <c r="N684" i="6"/>
  <c r="I684" i="6"/>
  <c r="K684" i="6" s="1"/>
  <c r="H684" i="6"/>
  <c r="J684" i="6" s="1"/>
  <c r="G684" i="6"/>
  <c r="D684" i="6"/>
  <c r="C684" i="6"/>
  <c r="B684" i="6"/>
  <c r="N492" i="6"/>
  <c r="I492" i="6"/>
  <c r="K492" i="6" s="1"/>
  <c r="H492" i="6"/>
  <c r="J492" i="6" s="1"/>
  <c r="G492" i="6"/>
  <c r="D492" i="6"/>
  <c r="C492" i="6"/>
  <c r="B492" i="6"/>
  <c r="N142" i="6"/>
  <c r="A142" i="6" s="1"/>
  <c r="I142" i="6"/>
  <c r="K142" i="6" s="1"/>
  <c r="H142" i="6"/>
  <c r="J142" i="6" s="1"/>
  <c r="G142" i="6"/>
  <c r="D142" i="6"/>
  <c r="C142" i="6"/>
  <c r="B142" i="6"/>
  <c r="N491" i="6"/>
  <c r="A491" i="6" s="1"/>
  <c r="I491" i="6"/>
  <c r="K491" i="6" s="1"/>
  <c r="H491" i="6"/>
  <c r="J491" i="6" s="1"/>
  <c r="G491" i="6"/>
  <c r="D491" i="6"/>
  <c r="C491" i="6"/>
  <c r="B491" i="6"/>
  <c r="N765" i="6"/>
  <c r="I765" i="6"/>
  <c r="K765" i="6" s="1"/>
  <c r="H765" i="6"/>
  <c r="J765" i="6" s="1"/>
  <c r="G765" i="6"/>
  <c r="D765" i="6"/>
  <c r="C765" i="6"/>
  <c r="B765" i="6"/>
  <c r="N766" i="6"/>
  <c r="A766" i="6" s="1"/>
  <c r="I766" i="6"/>
  <c r="K766" i="6" s="1"/>
  <c r="H766" i="6"/>
  <c r="J766" i="6" s="1"/>
  <c r="G766" i="6"/>
  <c r="D766" i="6"/>
  <c r="C766" i="6"/>
  <c r="B766" i="6"/>
  <c r="N424" i="6"/>
  <c r="I424" i="6"/>
  <c r="K424" i="6" s="1"/>
  <c r="H424" i="6"/>
  <c r="J424" i="6" s="1"/>
  <c r="G424" i="6"/>
  <c r="D424" i="6"/>
  <c r="C424" i="6"/>
  <c r="B424" i="6"/>
  <c r="N645" i="6"/>
  <c r="I645" i="6"/>
  <c r="K645" i="6" s="1"/>
  <c r="H645" i="6"/>
  <c r="J645" i="6" s="1"/>
  <c r="G645" i="6"/>
  <c r="D645" i="6"/>
  <c r="C645" i="6"/>
  <c r="B645" i="6"/>
  <c r="N478" i="6"/>
  <c r="I478" i="6"/>
  <c r="K478" i="6" s="1"/>
  <c r="H478" i="6"/>
  <c r="J478" i="6" s="1"/>
  <c r="G478" i="6"/>
  <c r="D478" i="6"/>
  <c r="C478" i="6"/>
  <c r="B478" i="6"/>
  <c r="N362" i="6"/>
  <c r="I362" i="6"/>
  <c r="K362" i="6" s="1"/>
  <c r="H362" i="6"/>
  <c r="J362" i="6" s="1"/>
  <c r="G362" i="6"/>
  <c r="D362" i="6"/>
  <c r="C362" i="6"/>
  <c r="B362" i="6"/>
  <c r="N195" i="6"/>
  <c r="A195" i="6" s="1"/>
  <c r="I195" i="6"/>
  <c r="K195" i="6" s="1"/>
  <c r="H195" i="6"/>
  <c r="J195" i="6" s="1"/>
  <c r="G195" i="6"/>
  <c r="D195" i="6"/>
  <c r="C195" i="6"/>
  <c r="B195" i="6"/>
  <c r="N259" i="6"/>
  <c r="A259" i="6" s="1"/>
  <c r="I259" i="6"/>
  <c r="K259" i="6" s="1"/>
  <c r="H259" i="6"/>
  <c r="J259" i="6" s="1"/>
  <c r="G259" i="6"/>
  <c r="D259" i="6"/>
  <c r="C259" i="6"/>
  <c r="B259" i="6"/>
  <c r="N95" i="6"/>
  <c r="I95" i="6"/>
  <c r="K95" i="6" s="1"/>
  <c r="H95" i="6"/>
  <c r="J95" i="6" s="1"/>
  <c r="G95" i="6"/>
  <c r="D95" i="6"/>
  <c r="C95" i="6"/>
  <c r="B95" i="6"/>
  <c r="N321" i="6"/>
  <c r="A321" i="6" s="1"/>
  <c r="I321" i="6"/>
  <c r="K321" i="6" s="1"/>
  <c r="H321" i="6"/>
  <c r="J321" i="6" s="1"/>
  <c r="G321" i="6"/>
  <c r="D321" i="6"/>
  <c r="C321" i="6"/>
  <c r="B321" i="6"/>
  <c r="N683" i="6"/>
  <c r="I683" i="6"/>
  <c r="K683" i="6" s="1"/>
  <c r="H683" i="6"/>
  <c r="J683" i="6" s="1"/>
  <c r="G683" i="6"/>
  <c r="D683" i="6"/>
  <c r="C683" i="6"/>
  <c r="B683" i="6"/>
  <c r="N623" i="6"/>
  <c r="I623" i="6"/>
  <c r="K623" i="6" s="1"/>
  <c r="H623" i="6"/>
  <c r="J623" i="6" s="1"/>
  <c r="G623" i="6"/>
  <c r="D623" i="6"/>
  <c r="C623" i="6"/>
  <c r="B623" i="6"/>
  <c r="N682" i="6"/>
  <c r="I682" i="6"/>
  <c r="K682" i="6" s="1"/>
  <c r="H682" i="6"/>
  <c r="J682" i="6" s="1"/>
  <c r="G682" i="6"/>
  <c r="D682" i="6"/>
  <c r="C682" i="6"/>
  <c r="B682" i="6"/>
  <c r="N244" i="6"/>
  <c r="I244" i="6"/>
  <c r="K244" i="6" s="1"/>
  <c r="H244" i="6"/>
  <c r="J244" i="6" s="1"/>
  <c r="G244" i="6"/>
  <c r="D244" i="6"/>
  <c r="C244" i="6"/>
  <c r="B244" i="6"/>
  <c r="N714" i="6"/>
  <c r="A714" i="6" s="1"/>
  <c r="I714" i="6"/>
  <c r="K714" i="6" s="1"/>
  <c r="H714" i="6"/>
  <c r="J714" i="6" s="1"/>
  <c r="G714" i="6"/>
  <c r="D714" i="6"/>
  <c r="C714" i="6"/>
  <c r="B714" i="6"/>
  <c r="N152" i="6"/>
  <c r="I152" i="6"/>
  <c r="K152" i="6" s="1"/>
  <c r="H152" i="6"/>
  <c r="J152" i="6" s="1"/>
  <c r="G152" i="6"/>
  <c r="D152" i="6"/>
  <c r="C152" i="6"/>
  <c r="B152" i="6"/>
  <c r="N207" i="6"/>
  <c r="I207" i="6"/>
  <c r="K207" i="6" s="1"/>
  <c r="H207" i="6"/>
  <c r="J207" i="6" s="1"/>
  <c r="G207" i="6"/>
  <c r="D207" i="6"/>
  <c r="C207" i="6"/>
  <c r="B207" i="6"/>
  <c r="N231" i="6"/>
  <c r="I231" i="6"/>
  <c r="K231" i="6" s="1"/>
  <c r="H231" i="6"/>
  <c r="J231" i="6" s="1"/>
  <c r="G231" i="6"/>
  <c r="D231" i="6"/>
  <c r="C231" i="6"/>
  <c r="B231" i="6"/>
  <c r="N332" i="6"/>
  <c r="I332" i="6"/>
  <c r="K332" i="6" s="1"/>
  <c r="H332" i="6"/>
  <c r="J332" i="6" s="1"/>
  <c r="G332" i="6"/>
  <c r="D332" i="6"/>
  <c r="C332" i="6"/>
  <c r="B332" i="6"/>
  <c r="N702" i="6"/>
  <c r="I702" i="6"/>
  <c r="K702" i="6" s="1"/>
  <c r="H702" i="6"/>
  <c r="J702" i="6" s="1"/>
  <c r="G702" i="6"/>
  <c r="D702" i="6"/>
  <c r="C702" i="6"/>
  <c r="B702" i="6"/>
  <c r="N480" i="6"/>
  <c r="I480" i="6"/>
  <c r="K480" i="6" s="1"/>
  <c r="H480" i="6"/>
  <c r="J480" i="6" s="1"/>
  <c r="G480" i="6"/>
  <c r="D480" i="6"/>
  <c r="C480" i="6"/>
  <c r="B480" i="6"/>
  <c r="N252" i="6"/>
  <c r="I252" i="6"/>
  <c r="K252" i="6" s="1"/>
  <c r="H252" i="6"/>
  <c r="J252" i="6" s="1"/>
  <c r="G252" i="6"/>
  <c r="D252" i="6"/>
  <c r="C252" i="6"/>
  <c r="B252" i="6"/>
  <c r="N120" i="6"/>
  <c r="A120" i="6" s="1"/>
  <c r="I120" i="6"/>
  <c r="K120" i="6" s="1"/>
  <c r="H120" i="6"/>
  <c r="J120" i="6" s="1"/>
  <c r="G120" i="6"/>
  <c r="D120" i="6"/>
  <c r="C120" i="6"/>
  <c r="B120" i="6"/>
  <c r="N75" i="6"/>
  <c r="A75" i="6" s="1"/>
  <c r="I75" i="6"/>
  <c r="K75" i="6" s="1"/>
  <c r="H75" i="6"/>
  <c r="J75" i="6" s="1"/>
  <c r="G75" i="6"/>
  <c r="D75" i="6"/>
  <c r="C75" i="6"/>
  <c r="B75" i="6"/>
  <c r="N718" i="6"/>
  <c r="I718" i="6"/>
  <c r="K718" i="6" s="1"/>
  <c r="H718" i="6"/>
  <c r="J718" i="6" s="1"/>
  <c r="G718" i="6"/>
  <c r="D718" i="6"/>
  <c r="C718" i="6"/>
  <c r="B718" i="6"/>
  <c r="N260" i="6"/>
  <c r="A260" i="6" s="1"/>
  <c r="I260" i="6"/>
  <c r="K260" i="6" s="1"/>
  <c r="H260" i="6"/>
  <c r="J260" i="6" s="1"/>
  <c r="G260" i="6"/>
  <c r="D260" i="6"/>
  <c r="C260" i="6"/>
  <c r="B260" i="6"/>
  <c r="N184" i="6"/>
  <c r="I184" i="6"/>
  <c r="K184" i="6" s="1"/>
  <c r="H184" i="6"/>
  <c r="J184" i="6" s="1"/>
  <c r="G184" i="6"/>
  <c r="D184" i="6"/>
  <c r="C184" i="6"/>
  <c r="B184" i="6"/>
  <c r="N151" i="6"/>
  <c r="I151" i="6"/>
  <c r="K151" i="6" s="1"/>
  <c r="H151" i="6"/>
  <c r="J151" i="6" s="1"/>
  <c r="G151" i="6"/>
  <c r="D151" i="6"/>
  <c r="C151" i="6"/>
  <c r="B151" i="6"/>
  <c r="N764" i="6"/>
  <c r="I764" i="6"/>
  <c r="K764" i="6" s="1"/>
  <c r="H764" i="6"/>
  <c r="J764" i="6" s="1"/>
  <c r="G764" i="6"/>
  <c r="D764" i="6"/>
  <c r="C764" i="6"/>
  <c r="B764" i="6"/>
  <c r="N659" i="6"/>
  <c r="I659" i="6"/>
  <c r="K659" i="6" s="1"/>
  <c r="H659" i="6"/>
  <c r="J659" i="6" s="1"/>
  <c r="G659" i="6"/>
  <c r="D659" i="6"/>
  <c r="C659" i="6"/>
  <c r="B659" i="6"/>
  <c r="N460" i="6"/>
  <c r="A460" i="6" s="1"/>
  <c r="I460" i="6"/>
  <c r="K460" i="6" s="1"/>
  <c r="H460" i="6"/>
  <c r="J460" i="6" s="1"/>
  <c r="G460" i="6"/>
  <c r="D460" i="6"/>
  <c r="C460" i="6"/>
  <c r="B460" i="6"/>
  <c r="N59" i="6"/>
  <c r="A59" i="6" s="1"/>
  <c r="I59" i="6"/>
  <c r="K59" i="6" s="1"/>
  <c r="H59" i="6"/>
  <c r="J59" i="6" s="1"/>
  <c r="G59" i="6"/>
  <c r="D59" i="6"/>
  <c r="C59" i="6"/>
  <c r="B59" i="6"/>
  <c r="N622" i="6"/>
  <c r="I622" i="6"/>
  <c r="K622" i="6" s="1"/>
  <c r="H622" i="6"/>
  <c r="J622" i="6" s="1"/>
  <c r="G622" i="6"/>
  <c r="D622" i="6"/>
  <c r="C622" i="6"/>
  <c r="B622" i="6"/>
  <c r="N222" i="6"/>
  <c r="A222" i="6" s="1"/>
  <c r="I222" i="6"/>
  <c r="K222" i="6" s="1"/>
  <c r="H222" i="6"/>
  <c r="J222" i="6" s="1"/>
  <c r="G222" i="6"/>
  <c r="D222" i="6"/>
  <c r="C222" i="6"/>
  <c r="B222" i="6"/>
  <c r="N490" i="6"/>
  <c r="I490" i="6"/>
  <c r="K490" i="6" s="1"/>
  <c r="H490" i="6"/>
  <c r="J490" i="6" s="1"/>
  <c r="G490" i="6"/>
  <c r="D490" i="6"/>
  <c r="C490" i="6"/>
  <c r="B490" i="6"/>
  <c r="N489" i="6"/>
  <c r="I489" i="6"/>
  <c r="K489" i="6" s="1"/>
  <c r="H489" i="6"/>
  <c r="J489" i="6" s="1"/>
  <c r="G489" i="6"/>
  <c r="D489" i="6"/>
  <c r="C489" i="6"/>
  <c r="B489" i="6"/>
  <c r="N131" i="6"/>
  <c r="I131" i="6"/>
  <c r="K131" i="6" s="1"/>
  <c r="H131" i="6"/>
  <c r="J131" i="6" s="1"/>
  <c r="G131" i="6"/>
  <c r="D131" i="6"/>
  <c r="C131" i="6"/>
  <c r="B131" i="6"/>
  <c r="N350" i="6"/>
  <c r="I350" i="6"/>
  <c r="K350" i="6" s="1"/>
  <c r="H350" i="6"/>
  <c r="J350" i="6" s="1"/>
  <c r="G350" i="6"/>
  <c r="D350" i="6"/>
  <c r="C350" i="6"/>
  <c r="B350" i="6"/>
  <c r="N335" i="6"/>
  <c r="A335" i="6" s="1"/>
  <c r="I335" i="6"/>
  <c r="K335" i="6" s="1"/>
  <c r="H335" i="6"/>
  <c r="J335" i="6" s="1"/>
  <c r="G335" i="6"/>
  <c r="D335" i="6"/>
  <c r="C335" i="6"/>
  <c r="B335" i="6"/>
  <c r="N378" i="6"/>
  <c r="A378" i="6" s="1"/>
  <c r="I378" i="6"/>
  <c r="K378" i="6" s="1"/>
  <c r="H378" i="6"/>
  <c r="J378" i="6" s="1"/>
  <c r="G378" i="6"/>
  <c r="D378" i="6"/>
  <c r="C378" i="6"/>
  <c r="B378" i="6"/>
  <c r="N29" i="6"/>
  <c r="I29" i="6"/>
  <c r="K29" i="6" s="1"/>
  <c r="H29" i="6"/>
  <c r="J29" i="6" s="1"/>
  <c r="G29" i="6"/>
  <c r="D29" i="6"/>
  <c r="C29" i="6"/>
  <c r="B29" i="6"/>
  <c r="N822" i="6"/>
  <c r="A822" i="6" s="1"/>
  <c r="I822" i="6"/>
  <c r="K822" i="6" s="1"/>
  <c r="H822" i="6"/>
  <c r="J822" i="6" s="1"/>
  <c r="G822" i="6"/>
  <c r="D822" i="6"/>
  <c r="C822" i="6"/>
  <c r="B822" i="6"/>
  <c r="N823" i="6"/>
  <c r="I823" i="6"/>
  <c r="K823" i="6" s="1"/>
  <c r="H823" i="6"/>
  <c r="J823" i="6" s="1"/>
  <c r="G823" i="6"/>
  <c r="D823" i="6"/>
  <c r="C823" i="6"/>
  <c r="B823" i="6"/>
  <c r="N488" i="6"/>
  <c r="I488" i="6"/>
  <c r="K488" i="6" s="1"/>
  <c r="H488" i="6"/>
  <c r="J488" i="6" s="1"/>
  <c r="G488" i="6"/>
  <c r="D488" i="6"/>
  <c r="C488" i="6"/>
  <c r="B488" i="6"/>
  <c r="N746" i="6"/>
  <c r="I746" i="6"/>
  <c r="K746" i="6" s="1"/>
  <c r="H746" i="6"/>
  <c r="J746" i="6" s="1"/>
  <c r="G746" i="6"/>
  <c r="D746" i="6"/>
  <c r="C746" i="6"/>
  <c r="B746" i="6"/>
  <c r="N487" i="6"/>
  <c r="I487" i="6"/>
  <c r="K487" i="6" s="1"/>
  <c r="H487" i="6"/>
  <c r="J487" i="6" s="1"/>
  <c r="G487" i="6"/>
  <c r="D487" i="6"/>
  <c r="C487" i="6"/>
  <c r="B487" i="6"/>
  <c r="N745" i="6"/>
  <c r="A745" i="6" s="1"/>
  <c r="I745" i="6"/>
  <c r="K745" i="6" s="1"/>
  <c r="H745" i="6"/>
  <c r="J745" i="6" s="1"/>
  <c r="G745" i="6"/>
  <c r="D745" i="6"/>
  <c r="C745" i="6"/>
  <c r="B745" i="6"/>
  <c r="N763" i="6"/>
  <c r="A763" i="6" s="1"/>
  <c r="I763" i="6"/>
  <c r="K763" i="6" s="1"/>
  <c r="H763" i="6"/>
  <c r="J763" i="6" s="1"/>
  <c r="G763" i="6"/>
  <c r="D763" i="6"/>
  <c r="C763" i="6"/>
  <c r="B763" i="6"/>
  <c r="N423" i="6"/>
  <c r="I423" i="6"/>
  <c r="K423" i="6" s="1"/>
  <c r="H423" i="6"/>
  <c r="J423" i="6" s="1"/>
  <c r="G423" i="6"/>
  <c r="D423" i="6"/>
  <c r="C423" i="6"/>
  <c r="B423" i="6"/>
  <c r="N443" i="6"/>
  <c r="A443" i="6" s="1"/>
  <c r="I443" i="6"/>
  <c r="K443" i="6" s="1"/>
  <c r="H443" i="6"/>
  <c r="J443" i="6" s="1"/>
  <c r="G443" i="6"/>
  <c r="D443" i="6"/>
  <c r="C443" i="6"/>
  <c r="B443" i="6"/>
  <c r="N486" i="6"/>
  <c r="I486" i="6"/>
  <c r="K486" i="6" s="1"/>
  <c r="H486" i="6"/>
  <c r="J486" i="6" s="1"/>
  <c r="G486" i="6"/>
  <c r="D486" i="6"/>
  <c r="C486" i="6"/>
  <c r="B486" i="6"/>
  <c r="N821" i="6"/>
  <c r="I821" i="6"/>
  <c r="K821" i="6" s="1"/>
  <c r="H821" i="6"/>
  <c r="J821" i="6" s="1"/>
  <c r="G821" i="6"/>
  <c r="D821" i="6"/>
  <c r="C821" i="6"/>
  <c r="B821" i="6"/>
  <c r="N734" i="6"/>
  <c r="I734" i="6"/>
  <c r="K734" i="6" s="1"/>
  <c r="H734" i="6"/>
  <c r="J734" i="6" s="1"/>
  <c r="G734" i="6"/>
  <c r="D734" i="6"/>
  <c r="C734" i="6"/>
  <c r="B734" i="6"/>
  <c r="N363" i="6"/>
  <c r="I363" i="6"/>
  <c r="K363" i="6" s="1"/>
  <c r="H363" i="6"/>
  <c r="J363" i="6" s="1"/>
  <c r="G363" i="6"/>
  <c r="D363" i="6"/>
  <c r="C363" i="6"/>
  <c r="B363" i="6"/>
  <c r="N221" i="6"/>
  <c r="A221" i="6" s="1"/>
  <c r="I221" i="6"/>
  <c r="K221" i="6" s="1"/>
  <c r="H221" i="6"/>
  <c r="J221" i="6" s="1"/>
  <c r="G221" i="6"/>
  <c r="D221" i="6"/>
  <c r="C221" i="6"/>
  <c r="B221" i="6"/>
  <c r="N353" i="6"/>
  <c r="A353" i="6" s="1"/>
  <c r="I353" i="6"/>
  <c r="K353" i="6" s="1"/>
  <c r="H353" i="6"/>
  <c r="J353" i="6" s="1"/>
  <c r="G353" i="6"/>
  <c r="D353" i="6"/>
  <c r="C353" i="6"/>
  <c r="B353" i="6"/>
  <c r="N220" i="6"/>
  <c r="I220" i="6"/>
  <c r="K220" i="6" s="1"/>
  <c r="H220" i="6"/>
  <c r="J220" i="6" s="1"/>
  <c r="G220" i="6"/>
  <c r="D220" i="6"/>
  <c r="C220" i="6"/>
  <c r="B220" i="6"/>
  <c r="N485" i="6"/>
  <c r="A485" i="6" s="1"/>
  <c r="I485" i="6"/>
  <c r="K485" i="6" s="1"/>
  <c r="H485" i="6"/>
  <c r="J485" i="6" s="1"/>
  <c r="G485" i="6"/>
  <c r="D485" i="6"/>
  <c r="C485" i="6"/>
  <c r="B485" i="6"/>
  <c r="N591" i="6"/>
  <c r="I591" i="6"/>
  <c r="K591" i="6" s="1"/>
  <c r="H591" i="6"/>
  <c r="J591" i="6" s="1"/>
  <c r="G591" i="6"/>
  <c r="D591" i="6"/>
  <c r="C591" i="6"/>
  <c r="B591" i="6"/>
  <c r="N109" i="6"/>
  <c r="I109" i="6"/>
  <c r="K109" i="6" s="1"/>
  <c r="H109" i="6"/>
  <c r="J109" i="6" s="1"/>
  <c r="G109" i="6"/>
  <c r="D109" i="6"/>
  <c r="C109" i="6"/>
  <c r="B109" i="6"/>
  <c r="N164" i="6"/>
  <c r="I164" i="6"/>
  <c r="K164" i="6" s="1"/>
  <c r="H164" i="6"/>
  <c r="J164" i="6" s="1"/>
  <c r="G164" i="6"/>
  <c r="D164" i="6"/>
  <c r="C164" i="6"/>
  <c r="B164" i="6"/>
  <c r="N198" i="6"/>
  <c r="I198" i="6"/>
  <c r="K198" i="6" s="1"/>
  <c r="H198" i="6"/>
  <c r="J198" i="6" s="1"/>
  <c r="G198" i="6"/>
  <c r="D198" i="6"/>
  <c r="C198" i="6"/>
  <c r="B198" i="6"/>
  <c r="N355" i="6"/>
  <c r="A355" i="6" s="1"/>
  <c r="I355" i="6"/>
  <c r="K355" i="6" s="1"/>
  <c r="H355" i="6"/>
  <c r="J355" i="6" s="1"/>
  <c r="G355" i="6"/>
  <c r="D355" i="6"/>
  <c r="C355" i="6"/>
  <c r="B355" i="6"/>
  <c r="N219" i="6"/>
  <c r="A219" i="6" s="1"/>
  <c r="I219" i="6"/>
  <c r="K219" i="6" s="1"/>
  <c r="H219" i="6"/>
  <c r="J219" i="6" s="1"/>
  <c r="G219" i="6"/>
  <c r="D219" i="6"/>
  <c r="C219" i="6"/>
  <c r="B219" i="6"/>
  <c r="N255" i="6"/>
  <c r="A255" i="6" s="1"/>
  <c r="I255" i="6"/>
  <c r="K255" i="6" s="1"/>
  <c r="H255" i="6"/>
  <c r="J255" i="6" s="1"/>
  <c r="G255" i="6"/>
  <c r="D255" i="6"/>
  <c r="C255" i="6"/>
  <c r="B255" i="6"/>
  <c r="N652" i="6"/>
  <c r="A652" i="6" s="1"/>
  <c r="I652" i="6"/>
  <c r="K652" i="6" s="1"/>
  <c r="H652" i="6"/>
  <c r="J652" i="6" s="1"/>
  <c r="G652" i="6"/>
  <c r="D652" i="6"/>
  <c r="C652" i="6"/>
  <c r="B652" i="6"/>
  <c r="N733" i="6"/>
  <c r="I733" i="6"/>
  <c r="K733" i="6" s="1"/>
  <c r="H733" i="6"/>
  <c r="J733" i="6" s="1"/>
  <c r="G733" i="6"/>
  <c r="D733" i="6"/>
  <c r="C733" i="6"/>
  <c r="B733" i="6"/>
  <c r="N148" i="6"/>
  <c r="I148" i="6"/>
  <c r="K148" i="6" s="1"/>
  <c r="H148" i="6"/>
  <c r="J148" i="6" s="1"/>
  <c r="G148" i="6"/>
  <c r="D148" i="6"/>
  <c r="C148" i="6"/>
  <c r="B148" i="6"/>
  <c r="N118" i="6"/>
  <c r="I118" i="6"/>
  <c r="K118" i="6" s="1"/>
  <c r="H118" i="6"/>
  <c r="J118" i="6" s="1"/>
  <c r="G118" i="6"/>
  <c r="D118" i="6"/>
  <c r="C118" i="6"/>
  <c r="B118" i="6"/>
  <c r="N79" i="6"/>
  <c r="I79" i="6"/>
  <c r="K79" i="6" s="1"/>
  <c r="H79" i="6"/>
  <c r="J79" i="6" s="1"/>
  <c r="G79" i="6"/>
  <c r="D79" i="6"/>
  <c r="C79" i="6"/>
  <c r="B79" i="6"/>
  <c r="N150" i="6"/>
  <c r="A150" i="6" s="1"/>
  <c r="I150" i="6"/>
  <c r="K150" i="6" s="1"/>
  <c r="H150" i="6"/>
  <c r="J150" i="6" s="1"/>
  <c r="G150" i="6"/>
  <c r="D150" i="6"/>
  <c r="C150" i="6"/>
  <c r="B150" i="6"/>
  <c r="N484" i="6"/>
  <c r="A484" i="6" s="1"/>
  <c r="I484" i="6"/>
  <c r="K484" i="6" s="1"/>
  <c r="H484" i="6"/>
  <c r="J484" i="6" s="1"/>
  <c r="G484" i="6"/>
  <c r="D484" i="6"/>
  <c r="C484" i="6"/>
  <c r="B484" i="6"/>
  <c r="N762" i="6"/>
  <c r="A762" i="6" s="1"/>
  <c r="I762" i="6"/>
  <c r="K762" i="6" s="1"/>
  <c r="H762" i="6"/>
  <c r="J762" i="6" s="1"/>
  <c r="G762" i="6"/>
  <c r="D762" i="6"/>
  <c r="C762" i="6"/>
  <c r="B762" i="6"/>
  <c r="N590" i="6"/>
  <c r="A590" i="6" s="1"/>
  <c r="I590" i="6"/>
  <c r="K590" i="6" s="1"/>
  <c r="H590" i="6"/>
  <c r="J590" i="6" s="1"/>
  <c r="G590" i="6"/>
  <c r="D590" i="6"/>
  <c r="C590" i="6"/>
  <c r="B590" i="6"/>
  <c r="N168" i="6"/>
  <c r="I168" i="6"/>
  <c r="K168" i="6" s="1"/>
  <c r="H168" i="6"/>
  <c r="J168" i="6" s="1"/>
  <c r="G168" i="6"/>
  <c r="D168" i="6"/>
  <c r="C168" i="6"/>
  <c r="B168" i="6"/>
  <c r="N761" i="6"/>
  <c r="I761" i="6"/>
  <c r="K761" i="6" s="1"/>
  <c r="H761" i="6"/>
  <c r="J761" i="6" s="1"/>
  <c r="G761" i="6"/>
  <c r="D761" i="6"/>
  <c r="C761" i="6"/>
  <c r="B761" i="6"/>
  <c r="N483" i="6"/>
  <c r="I483" i="6"/>
  <c r="K483" i="6" s="1"/>
  <c r="H483" i="6"/>
  <c r="J483" i="6" s="1"/>
  <c r="G483" i="6"/>
  <c r="D483" i="6"/>
  <c r="C483" i="6"/>
  <c r="B483" i="6"/>
  <c r="N760" i="6"/>
  <c r="A760" i="6" s="1"/>
  <c r="I760" i="6"/>
  <c r="K760" i="6" s="1"/>
  <c r="H760" i="6"/>
  <c r="J760" i="6" s="1"/>
  <c r="G760" i="6"/>
  <c r="D760" i="6"/>
  <c r="C760" i="6"/>
  <c r="B760" i="6"/>
  <c r="N384" i="6"/>
  <c r="A384" i="6" s="1"/>
  <c r="I384" i="6"/>
  <c r="K384" i="6" s="1"/>
  <c r="H384" i="6"/>
  <c r="J384" i="6" s="1"/>
  <c r="G384" i="6"/>
  <c r="D384" i="6"/>
  <c r="C384" i="6"/>
  <c r="B384" i="6"/>
  <c r="N759" i="6"/>
  <c r="A759" i="6" s="1"/>
  <c r="I759" i="6"/>
  <c r="K759" i="6" s="1"/>
  <c r="H759" i="6"/>
  <c r="J759" i="6" s="1"/>
  <c r="G759" i="6"/>
  <c r="D759" i="6"/>
  <c r="C759" i="6"/>
  <c r="B759" i="6"/>
  <c r="N482" i="6"/>
  <c r="A482" i="6" s="1"/>
  <c r="I482" i="6"/>
  <c r="K482" i="6" s="1"/>
  <c r="H482" i="6"/>
  <c r="J482" i="6" s="1"/>
  <c r="G482" i="6"/>
  <c r="D482" i="6"/>
  <c r="C482" i="6"/>
  <c r="B482" i="6"/>
  <c r="N468" i="6"/>
  <c r="A468" i="6" s="1"/>
  <c r="I468" i="6"/>
  <c r="K468" i="6" s="1"/>
  <c r="H468" i="6"/>
  <c r="J468" i="6" s="1"/>
  <c r="G468" i="6"/>
  <c r="D468" i="6"/>
  <c r="C468" i="6"/>
  <c r="B468" i="6"/>
  <c r="N470" i="6"/>
  <c r="I470" i="6"/>
  <c r="K470" i="6" s="1"/>
  <c r="H470" i="6"/>
  <c r="J470" i="6" s="1"/>
  <c r="G470" i="6"/>
  <c r="D470" i="6"/>
  <c r="C470" i="6"/>
  <c r="B470" i="6"/>
  <c r="N117" i="6"/>
  <c r="I117" i="6"/>
  <c r="K117" i="6" s="1"/>
  <c r="H117" i="6"/>
  <c r="J117" i="6" s="1"/>
  <c r="G117" i="6"/>
  <c r="D117" i="6"/>
  <c r="C117" i="6"/>
  <c r="B117" i="6"/>
  <c r="N63" i="6"/>
  <c r="I63" i="6"/>
  <c r="K63" i="6" s="1"/>
  <c r="H63" i="6"/>
  <c r="J63" i="6" s="1"/>
  <c r="G63" i="6"/>
  <c r="D63" i="6"/>
  <c r="C63" i="6"/>
  <c r="B63" i="6"/>
  <c r="N578" i="6"/>
  <c r="A578" i="6" s="1"/>
  <c r="I578" i="6"/>
  <c r="K578" i="6" s="1"/>
  <c r="H578" i="6"/>
  <c r="J578" i="6" s="1"/>
  <c r="G578" i="6"/>
  <c r="D578" i="6"/>
  <c r="C578" i="6"/>
  <c r="B578" i="6"/>
  <c r="N265" i="6"/>
  <c r="A265" i="6" s="1"/>
  <c r="I265" i="6"/>
  <c r="K265" i="6" s="1"/>
  <c r="H265" i="6"/>
  <c r="J265" i="6" s="1"/>
  <c r="G265" i="6"/>
  <c r="D265" i="6"/>
  <c r="C265" i="6"/>
  <c r="B265" i="6"/>
  <c r="N621" i="6"/>
  <c r="A621" i="6" s="1"/>
  <c r="I621" i="6"/>
  <c r="K621" i="6" s="1"/>
  <c r="H621" i="6"/>
  <c r="J621" i="6" s="1"/>
  <c r="G621" i="6"/>
  <c r="D621" i="6"/>
  <c r="C621" i="6"/>
  <c r="B621" i="6"/>
  <c r="N481" i="6"/>
  <c r="A481" i="6" s="1"/>
  <c r="I481" i="6"/>
  <c r="K481" i="6" s="1"/>
  <c r="H481" i="6"/>
  <c r="J481" i="6" s="1"/>
  <c r="G481" i="6"/>
  <c r="D481" i="6"/>
  <c r="C481" i="6"/>
  <c r="B481" i="6"/>
  <c r="N160" i="6"/>
  <c r="A160" i="6" s="1"/>
  <c r="I160" i="6"/>
  <c r="K160" i="6" s="1"/>
  <c r="H160" i="6"/>
  <c r="J160" i="6" s="1"/>
  <c r="G160" i="6"/>
  <c r="D160" i="6"/>
  <c r="C160" i="6"/>
  <c r="B160" i="6"/>
  <c r="N174" i="6"/>
  <c r="I174" i="6"/>
  <c r="K174" i="6" s="1"/>
  <c r="H174" i="6"/>
  <c r="J174" i="6" s="1"/>
  <c r="G174" i="6"/>
  <c r="D174" i="6"/>
  <c r="C174" i="6"/>
  <c r="B174" i="6"/>
  <c r="N30" i="6"/>
  <c r="I30" i="6"/>
  <c r="K30" i="6" s="1"/>
  <c r="H30" i="6"/>
  <c r="J30" i="6" s="1"/>
  <c r="G30" i="6"/>
  <c r="D30" i="6"/>
  <c r="C30" i="6"/>
  <c r="B30" i="6"/>
  <c r="N316" i="6"/>
  <c r="I316" i="6"/>
  <c r="K316" i="6" s="1"/>
  <c r="H316" i="6"/>
  <c r="J316" i="6" s="1"/>
  <c r="G316" i="6"/>
  <c r="D316" i="6"/>
  <c r="C316" i="6"/>
  <c r="B316" i="6"/>
  <c r="N14" i="6"/>
  <c r="I14" i="6"/>
  <c r="K14" i="6" s="1"/>
  <c r="H14" i="6"/>
  <c r="J14" i="6" s="1"/>
  <c r="G14" i="6"/>
  <c r="D14" i="6"/>
  <c r="C14" i="6"/>
  <c r="B14" i="6"/>
  <c r="N589" i="6"/>
  <c r="A589" i="6" s="1"/>
  <c r="I589" i="6"/>
  <c r="K589" i="6" s="1"/>
  <c r="H589" i="6"/>
  <c r="J589" i="6" s="1"/>
  <c r="G589" i="6"/>
  <c r="D589" i="6"/>
  <c r="C589" i="6"/>
  <c r="B589" i="6"/>
  <c r="N713" i="6"/>
  <c r="A713" i="6" s="1"/>
  <c r="I713" i="6"/>
  <c r="K713" i="6" s="1"/>
  <c r="H713" i="6"/>
  <c r="J713" i="6" s="1"/>
  <c r="G713" i="6"/>
  <c r="D713" i="6"/>
  <c r="C713" i="6"/>
  <c r="B713" i="6"/>
  <c r="N13" i="6"/>
  <c r="A13" i="6" s="1"/>
  <c r="I13" i="6"/>
  <c r="K13" i="6" s="1"/>
  <c r="H13" i="6"/>
  <c r="J13" i="6" s="1"/>
  <c r="D13" i="6"/>
  <c r="C13" i="6"/>
  <c r="B13" i="6"/>
  <c r="N203" i="6"/>
  <c r="I203" i="6"/>
  <c r="K203" i="6" s="1"/>
  <c r="D203" i="6"/>
  <c r="C203" i="6"/>
  <c r="B203" i="6"/>
  <c r="U1227" i="7" l="1"/>
  <c r="A316" i="6"/>
  <c r="A63" i="6"/>
  <c r="A483" i="6"/>
  <c r="A118" i="6"/>
  <c r="A164" i="6"/>
  <c r="A734" i="6"/>
  <c r="A746" i="6"/>
  <c r="A131" i="6"/>
  <c r="A764" i="6"/>
  <c r="A480" i="6"/>
  <c r="A682" i="6"/>
  <c r="A478" i="6"/>
  <c r="A684" i="6"/>
  <c r="A4" i="6"/>
  <c r="P1247" i="7"/>
  <c r="O1247" i="7" s="1"/>
  <c r="U1247" i="7"/>
  <c r="U651" i="7"/>
  <c r="U687" i="7"/>
  <c r="U631" i="7"/>
  <c r="U781" i="7"/>
  <c r="A174" i="6"/>
  <c r="A470" i="6"/>
  <c r="A168" i="6"/>
  <c r="A591" i="6"/>
  <c r="A486" i="6"/>
  <c r="A823" i="6"/>
  <c r="A490" i="6"/>
  <c r="A184" i="6"/>
  <c r="A424" i="6"/>
  <c r="A73" i="6"/>
  <c r="A100" i="6"/>
  <c r="A768" i="6"/>
  <c r="A660" i="6"/>
  <c r="A593" i="6"/>
  <c r="A770" i="6"/>
  <c r="A253" i="6"/>
  <c r="A156" i="6"/>
  <c r="A427" i="6"/>
  <c r="A12" i="6"/>
  <c r="A192" i="6"/>
  <c r="A496" i="6"/>
  <c r="A291" i="6"/>
  <c r="A276" i="6"/>
  <c r="A661" i="6"/>
  <c r="A124" i="6"/>
  <c r="A108" i="6"/>
  <c r="A153" i="6"/>
  <c r="A349" i="6"/>
  <c r="A500" i="6"/>
  <c r="A132" i="6"/>
  <c r="A284" i="6"/>
  <c r="A688" i="6"/>
  <c r="A176" i="6"/>
  <c r="A371" i="6"/>
  <c r="A162" i="6"/>
  <c r="A587" i="6"/>
  <c r="A853" i="6"/>
  <c r="A616" i="6"/>
  <c r="A679" i="6"/>
  <c r="A474" i="6"/>
  <c r="A779" i="6"/>
  <c r="A602" i="6"/>
  <c r="A507" i="6"/>
  <c r="A638" i="6"/>
  <c r="A854" i="6"/>
  <c r="U1066" i="7"/>
  <c r="P1004" i="7"/>
  <c r="O1004" i="7" s="1"/>
  <c r="U737" i="7"/>
  <c r="P794" i="7"/>
  <c r="O794" i="7" s="1"/>
  <c r="U866" i="7"/>
  <c r="P789" i="7"/>
  <c r="O789" i="7" s="1"/>
  <c r="P1003" i="7"/>
  <c r="O1003" i="7" s="1"/>
  <c r="P867" i="7"/>
  <c r="O867" i="7" s="1"/>
  <c r="P1030" i="7"/>
  <c r="O1030" i="7" s="1"/>
  <c r="U912" i="7"/>
  <c r="P752" i="7"/>
  <c r="O752" i="7" s="1"/>
  <c r="U817" i="7"/>
  <c r="U868" i="7"/>
  <c r="U718" i="7"/>
  <c r="U1008" i="7"/>
  <c r="U762" i="7"/>
  <c r="P1057" i="7"/>
  <c r="O1057" i="7" s="1"/>
  <c r="P966" i="7"/>
  <c r="O966" i="7" s="1"/>
  <c r="U842" i="7"/>
  <c r="P818" i="7"/>
  <c r="O818" i="7" s="1"/>
  <c r="P811" i="7"/>
  <c r="O811" i="7" s="1"/>
  <c r="U988" i="7"/>
  <c r="P707" i="7"/>
  <c r="O707" i="7" s="1"/>
  <c r="P797" i="7"/>
  <c r="O797" i="7" s="1"/>
  <c r="P51" i="7"/>
  <c r="O51" i="7" s="1"/>
  <c r="P67" i="7"/>
  <c r="O67" i="7" s="1"/>
  <c r="P39" i="7"/>
  <c r="O39" i="7" s="1"/>
  <c r="P120" i="7"/>
  <c r="O120" i="7" s="1"/>
  <c r="U193" i="7"/>
  <c r="U218" i="7"/>
  <c r="U138" i="7"/>
  <c r="P184" i="7"/>
  <c r="O184" i="7" s="1"/>
  <c r="U417" i="7"/>
  <c r="U244" i="7"/>
  <c r="P319" i="7"/>
  <c r="O319" i="7" s="1"/>
  <c r="P309" i="7"/>
  <c r="O309" i="7" s="1"/>
  <c r="U418" i="7"/>
  <c r="P435" i="7"/>
  <c r="O435" i="7" s="1"/>
  <c r="U440" i="7"/>
  <c r="P575" i="7"/>
  <c r="O575" i="7" s="1"/>
  <c r="P451" i="7"/>
  <c r="O451" i="7" s="1"/>
  <c r="P488" i="7"/>
  <c r="O488" i="7" s="1"/>
  <c r="U544" i="7"/>
  <c r="U672" i="7"/>
  <c r="P588" i="7"/>
  <c r="O588" i="7" s="1"/>
  <c r="U621" i="7"/>
  <c r="P1005" i="7"/>
  <c r="O1005" i="7" s="1"/>
  <c r="A358" i="6"/>
  <c r="A161" i="6"/>
  <c r="A299" i="6"/>
  <c r="A825" i="6"/>
  <c r="A625" i="6"/>
  <c r="A388" i="6"/>
  <c r="A204" i="6"/>
  <c r="A205" i="6"/>
  <c r="A42" i="6"/>
  <c r="A627" i="6"/>
  <c r="A748" i="6"/>
  <c r="A497" i="6"/>
  <c r="A428" i="6"/>
  <c r="A82" i="6"/>
  <c r="A80" i="6"/>
  <c r="A613" i="6"/>
  <c r="A499" i="6"/>
  <c r="A752" i="6"/>
  <c r="A594" i="6"/>
  <c r="A394" i="6"/>
  <c r="A712" i="6"/>
  <c r="A431" i="6"/>
  <c r="A90" i="6"/>
  <c r="A462" i="6"/>
  <c r="A104" i="6"/>
  <c r="A434" i="6"/>
  <c r="A249" i="6"/>
  <c r="U1028" i="7"/>
  <c r="U897" i="7"/>
  <c r="U34" i="7"/>
  <c r="P74" i="7"/>
  <c r="O74" i="7" s="1"/>
  <c r="P68" i="7"/>
  <c r="O68" i="7" s="1"/>
  <c r="P109" i="7"/>
  <c r="O109" i="7" s="1"/>
  <c r="P176" i="7"/>
  <c r="O176" i="7" s="1"/>
  <c r="U196" i="7"/>
  <c r="U201" i="7"/>
  <c r="P207" i="7"/>
  <c r="O207" i="7" s="1"/>
  <c r="U401" i="7"/>
  <c r="P313" i="7"/>
  <c r="O313" i="7" s="1"/>
  <c r="U304" i="7"/>
  <c r="P292" i="7"/>
  <c r="O292" i="7" s="1"/>
  <c r="U412" i="7"/>
  <c r="P405" i="7"/>
  <c r="O405" i="7" s="1"/>
  <c r="P423" i="7"/>
  <c r="O423" i="7" s="1"/>
  <c r="P543" i="7"/>
  <c r="O543" i="7" s="1"/>
  <c r="P844" i="7"/>
  <c r="O844" i="7" s="1"/>
  <c r="P485" i="7"/>
  <c r="O485" i="7" s="1"/>
  <c r="P473" i="7"/>
  <c r="O473" i="7" s="1"/>
  <c r="U612" i="7"/>
  <c r="P712" i="7"/>
  <c r="O712" i="7" s="1"/>
  <c r="P688" i="7"/>
  <c r="O688" i="7" s="1"/>
  <c r="U689" i="7"/>
  <c r="P910" i="7"/>
  <c r="O910" i="7" s="1"/>
  <c r="P814" i="7"/>
  <c r="O814" i="7" s="1"/>
  <c r="P807" i="7"/>
  <c r="O807" i="7" s="1"/>
  <c r="P832" i="7"/>
  <c r="O832" i="7" s="1"/>
  <c r="P1213" i="7"/>
  <c r="O1213" i="7" s="1"/>
  <c r="U907" i="7"/>
  <c r="P46" i="7"/>
  <c r="O46" i="7" s="1"/>
  <c r="P53" i="7"/>
  <c r="O53" i="7" s="1"/>
  <c r="P35" i="7"/>
  <c r="O35" i="7" s="1"/>
  <c r="U115" i="7"/>
  <c r="P188" i="7"/>
  <c r="O188" i="7" s="1"/>
  <c r="U200" i="7"/>
  <c r="P216" i="7"/>
  <c r="O216" i="7" s="1"/>
  <c r="U221" i="7"/>
  <c r="U409" i="7"/>
  <c r="P316" i="7"/>
  <c r="O316" i="7" s="1"/>
  <c r="U312" i="7"/>
  <c r="U302" i="7"/>
  <c r="U413" i="7"/>
  <c r="U415" i="7"/>
  <c r="P428" i="7"/>
  <c r="O428" i="7" s="1"/>
  <c r="U570" i="7"/>
  <c r="U852" i="7"/>
  <c r="P487" i="7"/>
  <c r="O487" i="7" s="1"/>
  <c r="U532" i="7"/>
  <c r="U626" i="7"/>
  <c r="U569" i="7"/>
  <c r="U618" i="7"/>
  <c r="P933" i="7"/>
  <c r="O933" i="7" s="1"/>
  <c r="P1015" i="7"/>
  <c r="O1015" i="7" s="1"/>
  <c r="U1157" i="7"/>
  <c r="P889" i="7"/>
  <c r="O889" i="7" s="1"/>
  <c r="U1139" i="7"/>
  <c r="P963" i="7"/>
  <c r="O963" i="7" s="1"/>
  <c r="P928" i="7"/>
  <c r="O928" i="7" s="1"/>
  <c r="U728" i="7"/>
  <c r="U741" i="7"/>
  <c r="P774" i="7"/>
  <c r="O774" i="7" s="1"/>
  <c r="U835" i="7"/>
  <c r="U806" i="7"/>
  <c r="P827" i="7"/>
  <c r="O827" i="7" s="1"/>
  <c r="P1149" i="7"/>
  <c r="O1149" i="7" s="1"/>
  <c r="P896" i="7"/>
  <c r="O896" i="7" s="1"/>
  <c r="U924" i="7"/>
  <c r="U40" i="7"/>
  <c r="P60" i="7"/>
  <c r="O60" i="7" s="1"/>
  <c r="U106" i="7"/>
  <c r="P182" i="7"/>
  <c r="O182" i="7" s="1"/>
  <c r="U112" i="7"/>
  <c r="U89" i="7"/>
  <c r="U179" i="7"/>
  <c r="U298" i="7"/>
  <c r="P293" i="7"/>
  <c r="O293" i="7" s="1"/>
  <c r="U382" i="7"/>
  <c r="P256" i="7"/>
  <c r="O256" i="7" s="1"/>
  <c r="U486" i="7"/>
  <c r="P375" i="7"/>
  <c r="O375" i="7" s="1"/>
  <c r="P368" i="7"/>
  <c r="O368" i="7" s="1"/>
  <c r="P542" i="7"/>
  <c r="O542" i="7" s="1"/>
  <c r="P530" i="7"/>
  <c r="O530" i="7" s="1"/>
  <c r="P724" i="7"/>
  <c r="O724" i="7" s="1"/>
  <c r="U580" i="7"/>
  <c r="P583" i="7"/>
  <c r="O583" i="7" s="1"/>
  <c r="U637" i="7"/>
  <c r="U670" i="7"/>
  <c r="U635" i="7"/>
  <c r="P760" i="7"/>
  <c r="O760" i="7" s="1"/>
  <c r="U962" i="7"/>
  <c r="P939" i="7"/>
  <c r="O939" i="7" s="1"/>
  <c r="P1007" i="7"/>
  <c r="O1007" i="7" s="1"/>
  <c r="P810" i="7"/>
  <c r="O810" i="7" s="1"/>
  <c r="P531" i="7"/>
  <c r="O531" i="7" s="1"/>
  <c r="P491" i="7"/>
  <c r="O491" i="7" s="1"/>
  <c r="U537" i="7"/>
  <c r="U597" i="7"/>
  <c r="P620" i="7"/>
  <c r="O620" i="7" s="1"/>
  <c r="U730" i="7"/>
  <c r="U997" i="7"/>
  <c r="U739" i="7"/>
  <c r="P877" i="7"/>
  <c r="O877" i="7" s="1"/>
  <c r="U14" i="7"/>
  <c r="P5" i="7"/>
  <c r="O5" i="7" s="1"/>
  <c r="P96" i="7"/>
  <c r="O96" i="7" s="1"/>
  <c r="U113" i="7"/>
  <c r="P80" i="7"/>
  <c r="O80" i="7" s="1"/>
  <c r="P137" i="7"/>
  <c r="O137" i="7" s="1"/>
  <c r="P211" i="7"/>
  <c r="O211" i="7" s="1"/>
  <c r="P150" i="7"/>
  <c r="O150" i="7" s="1"/>
  <c r="P251" i="7"/>
  <c r="O251" i="7" s="1"/>
  <c r="U323" i="7"/>
  <c r="P267" i="7"/>
  <c r="O267" i="7" s="1"/>
  <c r="P443" i="7"/>
  <c r="O443" i="7" s="1"/>
  <c r="P279" i="7"/>
  <c r="O279" i="7" s="1"/>
  <c r="U450" i="7"/>
  <c r="U445" i="7"/>
  <c r="U503" i="7"/>
  <c r="P668" i="7"/>
  <c r="O668" i="7" s="1"/>
  <c r="U533" i="7"/>
  <c r="U453" i="7"/>
  <c r="U564" i="7"/>
  <c r="U615" i="7"/>
  <c r="P632" i="7"/>
  <c r="O632" i="7" s="1"/>
  <c r="U735" i="7"/>
  <c r="P694" i="7"/>
  <c r="O694" i="7" s="1"/>
  <c r="U747" i="7"/>
  <c r="U876" i="7"/>
  <c r="P1195" i="7"/>
  <c r="O1195" i="7" s="1"/>
  <c r="U961" i="7"/>
  <c r="P901" i="7"/>
  <c r="O901" i="7" s="1"/>
  <c r="U1252" i="7"/>
  <c r="U10" i="7"/>
  <c r="U78" i="7"/>
  <c r="P75" i="7"/>
  <c r="O75" i="7" s="1"/>
  <c r="P206" i="7"/>
  <c r="O206" i="7" s="1"/>
  <c r="U126" i="7"/>
  <c r="U134" i="7"/>
  <c r="U226" i="7"/>
  <c r="U322" i="7"/>
  <c r="P308" i="7"/>
  <c r="O308" i="7" s="1"/>
  <c r="P406" i="7"/>
  <c r="O406" i="7" s="1"/>
  <c r="U297" i="7"/>
  <c r="U510" i="7"/>
  <c r="U407" i="7"/>
  <c r="U397" i="7"/>
  <c r="P566" i="7"/>
  <c r="O566" i="7" s="1"/>
  <c r="P555" i="7"/>
  <c r="O555" i="7" s="1"/>
  <c r="U748" i="7"/>
  <c r="U893" i="7"/>
  <c r="P862" i="7"/>
  <c r="O862" i="7" s="1"/>
  <c r="P984" i="7"/>
  <c r="O984" i="7" s="1"/>
  <c r="U935" i="7"/>
  <c r="P8" i="7"/>
  <c r="O8" i="7" s="1"/>
  <c r="U31" i="7"/>
  <c r="U76" i="7"/>
  <c r="P103" i="7"/>
  <c r="O103" i="7" s="1"/>
  <c r="U94" i="7"/>
  <c r="P168" i="7"/>
  <c r="O168" i="7" s="1"/>
  <c r="U250" i="7"/>
  <c r="U217" i="7"/>
  <c r="U269" i="7"/>
  <c r="P350" i="7"/>
  <c r="O350" i="7" s="1"/>
  <c r="P253" i="7"/>
  <c r="O253" i="7" s="1"/>
  <c r="U454" i="7"/>
  <c r="U344" i="7"/>
  <c r="U317" i="7"/>
  <c r="U479" i="7"/>
  <c r="U492" i="7"/>
  <c r="P692" i="7"/>
  <c r="O692" i="7" s="1"/>
  <c r="P553" i="7"/>
  <c r="O553" i="7" s="1"/>
  <c r="U529" i="7"/>
  <c r="U576" i="7"/>
  <c r="U648" i="7"/>
  <c r="P591" i="7"/>
  <c r="O591" i="7" s="1"/>
  <c r="U686" i="7"/>
  <c r="P1123" i="7"/>
  <c r="O1123" i="7" s="1"/>
  <c r="U978" i="7"/>
  <c r="P816" i="7"/>
  <c r="O816" i="7" s="1"/>
  <c r="U1179" i="7"/>
  <c r="P773" i="7"/>
  <c r="O773" i="7" s="1"/>
  <c r="P751" i="7"/>
  <c r="O751" i="7" s="1"/>
  <c r="U908" i="7"/>
  <c r="U500" i="7"/>
  <c r="P477" i="7"/>
  <c r="O477" i="7" s="1"/>
  <c r="P515" i="7"/>
  <c r="O515" i="7" s="1"/>
  <c r="U736" i="7"/>
  <c r="P579" i="7"/>
  <c r="O579" i="7" s="1"/>
  <c r="U659" i="7"/>
  <c r="U805" i="7"/>
  <c r="P785" i="7"/>
  <c r="O785" i="7" s="1"/>
  <c r="V1242" i="8"/>
  <c r="U2" i="7"/>
  <c r="P70" i="7"/>
  <c r="O70" i="7" s="1"/>
  <c r="U50" i="7"/>
  <c r="P198" i="7"/>
  <c r="O198" i="7" s="1"/>
  <c r="P124" i="7"/>
  <c r="O124" i="7" s="1"/>
  <c r="U110" i="7"/>
  <c r="P187" i="7"/>
  <c r="O187" i="7" s="1"/>
  <c r="P314" i="7"/>
  <c r="O314" i="7" s="1"/>
  <c r="U305" i="7"/>
  <c r="P398" i="7"/>
  <c r="O398" i="7" s="1"/>
  <c r="P275" i="7"/>
  <c r="O275" i="7" s="1"/>
  <c r="U502" i="7"/>
  <c r="P387" i="7"/>
  <c r="O387" i="7" s="1"/>
  <c r="P396" i="7"/>
  <c r="O396" i="7" s="1"/>
  <c r="P558" i="7"/>
  <c r="O558" i="7" s="1"/>
  <c r="U545" i="7"/>
  <c r="P740" i="7"/>
  <c r="O740" i="7" s="1"/>
  <c r="P791" i="7"/>
  <c r="O791" i="7" s="1"/>
  <c r="U759" i="7"/>
  <c r="U881" i="7"/>
  <c r="U11" i="7"/>
  <c r="P27" i="7"/>
  <c r="O27" i="7" s="1"/>
  <c r="P63" i="7"/>
  <c r="O63" i="7" s="1"/>
  <c r="U122" i="7"/>
  <c r="U91" i="7"/>
  <c r="U164" i="7"/>
  <c r="U219" i="7"/>
  <c r="U180" i="7"/>
  <c r="U268" i="7"/>
  <c r="U342" i="7"/>
  <c r="P266" i="7"/>
  <c r="O266" i="7" s="1"/>
  <c r="P448" i="7"/>
  <c r="O448" i="7" s="1"/>
  <c r="P333" i="7"/>
  <c r="O333" i="7" s="1"/>
  <c r="U465" i="7"/>
  <c r="P474" i="7"/>
  <c r="O474" i="7" s="1"/>
  <c r="P480" i="7"/>
  <c r="O480" i="7" s="1"/>
  <c r="P684" i="7"/>
  <c r="O684" i="7" s="1"/>
  <c r="U723" i="7"/>
  <c r="P758" i="7"/>
  <c r="O758" i="7" s="1"/>
  <c r="P849" i="7"/>
  <c r="O849" i="7" s="1"/>
  <c r="U775" i="7"/>
  <c r="V1241" i="8"/>
  <c r="U701" i="7"/>
  <c r="U830" i="7"/>
  <c r="U851" i="7"/>
  <c r="U886" i="7"/>
  <c r="V1240" i="8"/>
  <c r="U1254" i="7"/>
  <c r="P1254" i="7"/>
  <c r="O1254" i="7" s="1"/>
  <c r="A220" i="6"/>
  <c r="A29" i="6"/>
  <c r="A622" i="6"/>
  <c r="A718" i="6"/>
  <c r="A207" i="6"/>
  <c r="A95" i="6"/>
  <c r="A765" i="6"/>
  <c r="A329" i="6"/>
  <c r="A370" i="6"/>
  <c r="A494" i="6"/>
  <c r="A281" i="6"/>
  <c r="A233" i="6"/>
  <c r="A563" i="6"/>
  <c r="A452" i="6"/>
  <c r="A125" i="6"/>
  <c r="A418" i="6"/>
  <c r="A549" i="6"/>
  <c r="A333" i="6"/>
  <c r="A601" i="6"/>
  <c r="A583" i="6"/>
  <c r="A345" i="6"/>
  <c r="A776" i="6"/>
  <c r="A633" i="6"/>
  <c r="A727" i="6"/>
  <c r="A728" i="6"/>
  <c r="A31" i="6"/>
  <c r="A278" i="6"/>
  <c r="A64" i="6"/>
  <c r="A229" i="6"/>
  <c r="A293" i="6"/>
  <c r="A855" i="6"/>
  <c r="A827" i="6"/>
  <c r="A782" i="6"/>
  <c r="A580" i="6"/>
  <c r="A510" i="6"/>
  <c r="A26" i="6"/>
  <c r="A665" i="6"/>
  <c r="A465" i="6"/>
  <c r="A135" i="6"/>
  <c r="A619" i="6"/>
  <c r="A851" i="6"/>
  <c r="A464" i="6"/>
  <c r="U1147" i="7"/>
  <c r="P21" i="7"/>
  <c r="O21" i="7" s="1"/>
  <c r="U66" i="7"/>
  <c r="U82" i="7"/>
  <c r="P81" i="7"/>
  <c r="O81" i="7" s="1"/>
  <c r="U225" i="7"/>
  <c r="U257" i="7"/>
  <c r="P161" i="7"/>
  <c r="O161" i="7" s="1"/>
  <c r="P223" i="7"/>
  <c r="O223" i="7" s="1"/>
  <c r="U264" i="7"/>
  <c r="P239" i="7"/>
  <c r="O239" i="7" s="1"/>
  <c r="P395" i="7"/>
  <c r="O395" i="7" s="1"/>
  <c r="U284" i="7"/>
  <c r="P419" i="7"/>
  <c r="O419" i="7" s="1"/>
  <c r="U391" i="7"/>
  <c r="U437" i="7"/>
  <c r="U644" i="7"/>
  <c r="U517" i="7"/>
  <c r="U489" i="7"/>
  <c r="U520" i="7"/>
  <c r="P571" i="7"/>
  <c r="O571" i="7" s="1"/>
  <c r="P603" i="7"/>
  <c r="O603" i="7" s="1"/>
  <c r="U691" i="7"/>
  <c r="U1045" i="7"/>
  <c r="U714" i="7"/>
  <c r="P738" i="7"/>
  <c r="O738" i="7" s="1"/>
  <c r="U769" i="7"/>
  <c r="P798" i="7"/>
  <c r="O798" i="7" s="1"/>
  <c r="P959" i="7"/>
  <c r="O959" i="7" s="1"/>
  <c r="P819" i="7"/>
  <c r="O819" i="7" s="1"/>
  <c r="U916" i="7"/>
  <c r="P22" i="7"/>
  <c r="O22" i="7" s="1"/>
  <c r="P71" i="7"/>
  <c r="O71" i="7" s="1"/>
  <c r="U85" i="7"/>
  <c r="U84" i="7"/>
  <c r="P131" i="7"/>
  <c r="O131" i="7" s="1"/>
  <c r="P154" i="7"/>
  <c r="O154" i="7" s="1"/>
  <c r="P141" i="7"/>
  <c r="O141" i="7" s="1"/>
  <c r="U231" i="7"/>
  <c r="U291" i="7"/>
  <c r="P261" i="7"/>
  <c r="O261" i="7" s="1"/>
  <c r="U411" i="7"/>
  <c r="P300" i="7"/>
  <c r="O300" i="7" s="1"/>
  <c r="P439" i="7"/>
  <c r="O439" i="7" s="1"/>
  <c r="P421" i="7"/>
  <c r="O421" i="7" s="1"/>
  <c r="P447" i="7"/>
  <c r="O447" i="7" s="1"/>
  <c r="P652" i="7"/>
  <c r="O652" i="7" s="1"/>
  <c r="P522" i="7"/>
  <c r="O522" i="7" s="1"/>
  <c r="P490" i="7"/>
  <c r="O490" i="7" s="1"/>
  <c r="P527" i="7"/>
  <c r="O527" i="7" s="1"/>
  <c r="P589" i="7"/>
  <c r="O589" i="7" s="1"/>
  <c r="U604" i="7"/>
  <c r="P711" i="7"/>
  <c r="O711" i="7" s="1"/>
  <c r="U972" i="7"/>
  <c r="U745" i="7"/>
  <c r="U783" i="7"/>
  <c r="U882" i="7"/>
  <c r="P1115" i="7"/>
  <c r="O1115" i="7" s="1"/>
  <c r="U920" i="7"/>
  <c r="P3" i="7"/>
  <c r="O3" i="7" s="1"/>
  <c r="U7" i="7"/>
  <c r="P61" i="7"/>
  <c r="O61" i="7" s="1"/>
  <c r="U118" i="7"/>
  <c r="U83" i="7"/>
  <c r="U155" i="7"/>
  <c r="U215" i="7"/>
  <c r="P169" i="7"/>
  <c r="O169" i="7" s="1"/>
  <c r="U258" i="7"/>
  <c r="P334" i="7"/>
  <c r="O334" i="7" s="1"/>
  <c r="U213" i="7"/>
  <c r="P446" i="7"/>
  <c r="O446" i="7" s="1"/>
  <c r="P299" i="7"/>
  <c r="O299" i="7" s="1"/>
  <c r="P460" i="7"/>
  <c r="O460" i="7" s="1"/>
  <c r="P471" i="7"/>
  <c r="O471" i="7" s="1"/>
  <c r="U461" i="7"/>
  <c r="U676" i="7"/>
  <c r="U699" i="7"/>
  <c r="P757" i="7"/>
  <c r="O757" i="7" s="1"/>
  <c r="P815" i="7"/>
  <c r="O815" i="7" s="1"/>
  <c r="U1189" i="7"/>
  <c r="P970" i="7"/>
  <c r="O970" i="7" s="1"/>
  <c r="P404" i="7"/>
  <c r="O404" i="7" s="1"/>
  <c r="P587" i="7"/>
  <c r="O587" i="7" s="1"/>
  <c r="U512" i="7"/>
  <c r="U549" i="7"/>
  <c r="U671" i="7"/>
  <c r="U863" i="7"/>
  <c r="P59" i="7"/>
  <c r="O59" i="7" s="1"/>
  <c r="U36" i="7"/>
  <c r="P159" i="7"/>
  <c r="O159" i="7" s="1"/>
  <c r="U278" i="7"/>
  <c r="U163" i="7"/>
  <c r="U178" i="7"/>
  <c r="U146" i="7"/>
  <c r="U224" i="7"/>
  <c r="U377" i="7"/>
  <c r="P296" i="7"/>
  <c r="O296" i="7" s="1"/>
  <c r="U362" i="7"/>
  <c r="U285" i="7"/>
  <c r="U372" i="7"/>
  <c r="P380" i="7"/>
  <c r="O380" i="7" s="1"/>
  <c r="U638" i="7"/>
  <c r="P508" i="7"/>
  <c r="O508" i="7" s="1"/>
  <c r="P820" i="7"/>
  <c r="O820" i="7" s="1"/>
  <c r="P519" i="7"/>
  <c r="O519" i="7" s="1"/>
  <c r="P539" i="7"/>
  <c r="O539" i="7" s="1"/>
  <c r="U609" i="7"/>
  <c r="U653" i="7"/>
  <c r="P661" i="7"/>
  <c r="O661" i="7" s="1"/>
  <c r="P669" i="7"/>
  <c r="O669" i="7" s="1"/>
  <c r="U459" i="7"/>
  <c r="P552" i="7"/>
  <c r="O552" i="7" s="1"/>
  <c r="P610" i="7"/>
  <c r="O610" i="7" s="1"/>
  <c r="P680" i="7"/>
  <c r="O680" i="7" s="1"/>
  <c r="U663" i="7"/>
  <c r="P681" i="7"/>
  <c r="O681" i="7" s="1"/>
  <c r="U856" i="7"/>
  <c r="U779" i="7"/>
  <c r="P1017" i="7"/>
  <c r="O1017" i="7" s="1"/>
  <c r="U24" i="7"/>
  <c r="U23" i="7"/>
  <c r="P95" i="7"/>
  <c r="O95" i="7" s="1"/>
  <c r="U152" i="7"/>
  <c r="U101" i="7"/>
  <c r="P123" i="7"/>
  <c r="O123" i="7" s="1"/>
  <c r="U165" i="7"/>
  <c r="P274" i="7"/>
  <c r="O274" i="7" s="1"/>
  <c r="P282" i="7"/>
  <c r="O282" i="7" s="1"/>
  <c r="U366" i="7"/>
  <c r="U321" i="7"/>
  <c r="P470" i="7"/>
  <c r="O470" i="7" s="1"/>
  <c r="U336" i="7"/>
  <c r="U355" i="7"/>
  <c r="U511" i="7"/>
  <c r="U521" i="7"/>
  <c r="P708" i="7"/>
  <c r="O708" i="7" s="1"/>
  <c r="P565" i="7"/>
  <c r="O565" i="7" s="1"/>
  <c r="P554" i="7"/>
  <c r="O554" i="7" s="1"/>
  <c r="P628" i="7"/>
  <c r="O628" i="7" s="1"/>
  <c r="U665" i="7"/>
  <c r="U623" i="7"/>
  <c r="P734" i="7"/>
  <c r="O734" i="7" s="1"/>
  <c r="P1043" i="7"/>
  <c r="O1043" i="7" s="1"/>
  <c r="U898" i="7"/>
  <c r="U837" i="7"/>
  <c r="U1256" i="7"/>
  <c r="P954" i="7"/>
  <c r="O954" i="7" s="1"/>
  <c r="P33" i="7"/>
  <c r="O33" i="7" s="1"/>
  <c r="U30" i="7"/>
  <c r="U127" i="7"/>
  <c r="U246" i="7"/>
  <c r="U108" i="7"/>
  <c r="U156" i="7"/>
  <c r="U248" i="7"/>
  <c r="U241" i="7"/>
  <c r="P345" i="7"/>
  <c r="O345" i="7" s="1"/>
  <c r="U236" i="7"/>
  <c r="U340" i="7"/>
  <c r="P294" i="7"/>
  <c r="O294" i="7" s="1"/>
  <c r="P457" i="7"/>
  <c r="O457" i="7" s="1"/>
  <c r="P378" i="7"/>
  <c r="O378" i="7" s="1"/>
  <c r="P606" i="7"/>
  <c r="O606" i="7" s="1"/>
  <c r="U475" i="7"/>
  <c r="U788" i="7"/>
  <c r="U483" i="7"/>
  <c r="P495" i="7"/>
  <c r="O495" i="7" s="1"/>
  <c r="P578" i="7"/>
  <c r="O578" i="7" s="1"/>
  <c r="P616" i="7"/>
  <c r="O616" i="7" s="1"/>
  <c r="P624" i="7"/>
  <c r="O624" i="7" s="1"/>
  <c r="U869" i="7"/>
  <c r="U675" i="7"/>
  <c r="P742" i="7"/>
  <c r="O742" i="7" s="1"/>
  <c r="U784" i="7"/>
  <c r="U792" i="7"/>
  <c r="U951" i="7"/>
  <c r="U999" i="7"/>
  <c r="P964" i="7"/>
  <c r="O964" i="7" s="1"/>
  <c r="P666" i="7"/>
  <c r="O666" i="7" s="1"/>
  <c r="U1125" i="7"/>
  <c r="U1093" i="7"/>
  <c r="U1243" i="7"/>
  <c r="P996" i="7"/>
  <c r="O996" i="7" s="1"/>
  <c r="P726" i="7"/>
  <c r="O726" i="7" s="1"/>
  <c r="U790" i="7"/>
  <c r="A30" i="6"/>
  <c r="A117" i="6"/>
  <c r="A761" i="6"/>
  <c r="A148" i="6"/>
  <c r="A109" i="6"/>
  <c r="A821" i="6"/>
  <c r="A488" i="6"/>
  <c r="A489" i="6"/>
  <c r="A151" i="6"/>
  <c r="A702" i="6"/>
  <c r="A623" i="6"/>
  <c r="A645" i="6"/>
  <c r="A647" i="6"/>
  <c r="A425" i="6"/>
  <c r="A767" i="6"/>
  <c r="A217" i="6"/>
  <c r="A824" i="6"/>
  <c r="A472" i="6"/>
  <c r="A704" i="6"/>
  <c r="A417" i="6"/>
  <c r="A372" i="6"/>
  <c r="A628" i="6"/>
  <c r="A401" i="6"/>
  <c r="A551" i="6"/>
  <c r="A200" i="6"/>
  <c r="A177" i="6"/>
  <c r="A35" i="6"/>
  <c r="A240" i="6"/>
  <c r="A461" i="6"/>
  <c r="A88" i="6"/>
  <c r="A296" i="6"/>
  <c r="A703" i="6"/>
  <c r="A87" i="6"/>
  <c r="A242" i="6"/>
  <c r="A130" i="6"/>
  <c r="A157" i="6"/>
  <c r="U1173" i="7"/>
  <c r="U917" i="7"/>
  <c r="P937" i="7"/>
  <c r="O937" i="7" s="1"/>
  <c r="U955" i="7"/>
  <c r="P17" i="7"/>
  <c r="O17" i="7" s="1"/>
  <c r="P55" i="7"/>
  <c r="O55" i="7" s="1"/>
  <c r="U111" i="7"/>
  <c r="U230" i="7"/>
  <c r="P121" i="7"/>
  <c r="O121" i="7" s="1"/>
  <c r="U148" i="7"/>
  <c r="U243" i="7"/>
  <c r="P185" i="7"/>
  <c r="O185" i="7" s="1"/>
  <c r="P329" i="7"/>
  <c r="O329" i="7" s="1"/>
  <c r="U430" i="7"/>
  <c r="P330" i="7"/>
  <c r="O330" i="7" s="1"/>
  <c r="U272" i="7"/>
  <c r="P436" i="7"/>
  <c r="O436" i="7" s="1"/>
  <c r="P383" i="7"/>
  <c r="O383" i="7" s="1"/>
  <c r="U590" i="7"/>
  <c r="U572" i="7"/>
  <c r="P772" i="7"/>
  <c r="O772" i="7" s="1"/>
  <c r="P434" i="7"/>
  <c r="O434" i="7" s="1"/>
  <c r="P546" i="7"/>
  <c r="O546" i="7" s="1"/>
  <c r="U501" i="7"/>
  <c r="P596" i="7"/>
  <c r="O596" i="7" s="1"/>
  <c r="U617" i="7"/>
  <c r="P845" i="7"/>
  <c r="O845" i="7" s="1"/>
  <c r="P1016" i="7"/>
  <c r="O1016" i="7" s="1"/>
  <c r="P1009" i="7"/>
  <c r="O1009" i="7" s="1"/>
  <c r="U979" i="7"/>
  <c r="U1012" i="7"/>
  <c r="U32" i="7"/>
  <c r="U54" i="7"/>
  <c r="U98" i="7"/>
  <c r="P174" i="7"/>
  <c r="O174" i="7" s="1"/>
  <c r="U107" i="7"/>
  <c r="P133" i="7"/>
  <c r="O133" i="7" s="1"/>
  <c r="U166" i="7"/>
  <c r="U290" i="7"/>
  <c r="U287" i="7"/>
  <c r="P374" i="7"/>
  <c r="O374" i="7" s="1"/>
  <c r="U327" i="7"/>
  <c r="U478" i="7"/>
  <c r="U357" i="7"/>
  <c r="U365" i="7"/>
  <c r="P534" i="7"/>
  <c r="O534" i="7" s="1"/>
  <c r="U525" i="7"/>
  <c r="P716" i="7"/>
  <c r="O716" i="7" s="1"/>
  <c r="P568" i="7"/>
  <c r="O568" i="7" s="1"/>
  <c r="P561" i="7"/>
  <c r="O561" i="7" s="1"/>
  <c r="U633" i="7"/>
  <c r="P667" i="7"/>
  <c r="O667" i="7" s="1"/>
  <c r="P605" i="7"/>
  <c r="O605" i="7" s="1"/>
  <c r="U755" i="7"/>
  <c r="U674" i="7"/>
  <c r="P729" i="7"/>
  <c r="O729" i="7" s="1"/>
  <c r="P786" i="7"/>
  <c r="O786" i="7" s="1"/>
  <c r="P727" i="7"/>
  <c r="O727" i="7" s="1"/>
  <c r="U945" i="7"/>
  <c r="U855" i="7"/>
  <c r="U948" i="7"/>
  <c r="U1089" i="7"/>
  <c r="P1047" i="7"/>
  <c r="O1047" i="7" s="1"/>
  <c r="U891" i="7"/>
  <c r="U929" i="7"/>
  <c r="U971" i="7"/>
  <c r="U888" i="7"/>
  <c r="P859" i="7"/>
  <c r="O859" i="7" s="1"/>
  <c r="U13" i="7"/>
  <c r="U26" i="7"/>
  <c r="P143" i="7"/>
  <c r="O143" i="7" s="1"/>
  <c r="P262" i="7"/>
  <c r="O262" i="7" s="1"/>
  <c r="P136" i="7"/>
  <c r="O136" i="7" s="1"/>
  <c r="P170" i="7"/>
  <c r="O170" i="7" s="1"/>
  <c r="P265" i="7"/>
  <c r="O265" i="7" s="1"/>
  <c r="P204" i="7"/>
  <c r="O204" i="7" s="1"/>
  <c r="P361" i="7"/>
  <c r="O361" i="7" s="1"/>
  <c r="U283" i="7"/>
  <c r="P351" i="7"/>
  <c r="O351" i="7" s="1"/>
  <c r="P324" i="7"/>
  <c r="O324" i="7" s="1"/>
  <c r="U359" i="7"/>
  <c r="P354" i="7"/>
  <c r="O354" i="7" s="1"/>
  <c r="P622" i="7"/>
  <c r="O622" i="7" s="1"/>
  <c r="U499" i="7"/>
  <c r="U696" i="7"/>
  <c r="P843" i="7"/>
  <c r="O843" i="7" s="1"/>
  <c r="P983" i="7"/>
  <c r="O983" i="7" s="1"/>
  <c r="P915" i="7"/>
  <c r="O915" i="7" s="1"/>
  <c r="P38" i="7"/>
  <c r="O38" i="7" s="1"/>
  <c r="U47" i="7"/>
  <c r="U151" i="7"/>
  <c r="U270" i="7"/>
  <c r="U158" i="7"/>
  <c r="U172" i="7"/>
  <c r="U142" i="7"/>
  <c r="U210" i="7"/>
  <c r="U369" i="7"/>
  <c r="P288" i="7"/>
  <c r="O288" i="7" s="1"/>
  <c r="U356" i="7"/>
  <c r="U276" i="7"/>
  <c r="P371" i="7"/>
  <c r="O371" i="7" s="1"/>
  <c r="U360" i="7"/>
  <c r="U630" i="7"/>
  <c r="U504" i="7"/>
  <c r="U463" i="7"/>
  <c r="P464" i="7"/>
  <c r="O464" i="7" s="1"/>
  <c r="U559" i="7"/>
  <c r="P704" i="7"/>
  <c r="O704" i="7" s="1"/>
  <c r="P593" i="7"/>
  <c r="O593" i="7" s="1"/>
  <c r="P656" i="7"/>
  <c r="O656" i="7" s="1"/>
  <c r="P838" i="7"/>
  <c r="O838" i="7" s="1"/>
  <c r="P1037" i="7"/>
  <c r="O1037" i="7" s="1"/>
  <c r="U725" i="7"/>
  <c r="U771" i="7"/>
  <c r="U800" i="7"/>
  <c r="U766" i="7"/>
  <c r="U930" i="7"/>
  <c r="U793" i="7"/>
  <c r="U1221" i="7"/>
  <c r="P942" i="7"/>
  <c r="O942" i="7" s="1"/>
  <c r="U982" i="7"/>
  <c r="U1013" i="7"/>
  <c r="A79" i="6"/>
  <c r="A198" i="6"/>
  <c r="A363" i="6"/>
  <c r="A659" i="6"/>
  <c r="A362" i="6"/>
  <c r="A492" i="6"/>
  <c r="A646" i="6"/>
  <c r="A137" i="6"/>
  <c r="A495" i="6"/>
  <c r="A680" i="6"/>
  <c r="A610" i="6"/>
  <c r="A262" i="6"/>
  <c r="P1086" i="7"/>
  <c r="O1086" i="7" s="1"/>
  <c r="U1211" i="7"/>
  <c r="P28" i="7"/>
  <c r="O28" i="7" s="1"/>
  <c r="U49" i="7"/>
  <c r="U58" i="7"/>
  <c r="U104" i="7"/>
  <c r="U173" i="7"/>
  <c r="P192" i="7"/>
  <c r="O192" i="7" s="1"/>
  <c r="P197" i="7"/>
  <c r="O197" i="7" s="1"/>
  <c r="P202" i="7"/>
  <c r="O202" i="7" s="1"/>
  <c r="P393" i="7"/>
  <c r="O393" i="7" s="1"/>
  <c r="U311" i="7"/>
  <c r="U295" i="7"/>
  <c r="U280" i="7"/>
  <c r="P408" i="7"/>
  <c r="O408" i="7" s="1"/>
  <c r="P386" i="7"/>
  <c r="O386" i="7" s="1"/>
  <c r="P400" i="7"/>
  <c r="O400" i="7" s="1"/>
  <c r="P538" i="7"/>
  <c r="O538" i="7" s="1"/>
  <c r="U836" i="7"/>
  <c r="P482" i="7"/>
  <c r="O482" i="7" s="1"/>
  <c r="U468" i="7"/>
  <c r="P625" i="7"/>
  <c r="O625" i="7" s="1"/>
  <c r="P685" i="7"/>
  <c r="O685" i="7" s="1"/>
  <c r="P683" i="7"/>
  <c r="O683" i="7" s="1"/>
  <c r="U1065" i="7"/>
  <c r="U1010" i="7"/>
  <c r="P25" i="7"/>
  <c r="O25" i="7" s="1"/>
  <c r="U4" i="7"/>
  <c r="P119" i="7"/>
  <c r="O119" i="7" s="1"/>
  <c r="P238" i="7"/>
  <c r="O238" i="7" s="1"/>
  <c r="P116" i="7"/>
  <c r="O116" i="7" s="1"/>
  <c r="P140" i="7"/>
  <c r="O140" i="7" s="1"/>
  <c r="P245" i="7"/>
  <c r="O245" i="7" s="1"/>
  <c r="U234" i="7"/>
  <c r="P337" i="7"/>
  <c r="O337" i="7" s="1"/>
  <c r="P438" i="7"/>
  <c r="O438" i="7" s="1"/>
  <c r="U335" i="7"/>
  <c r="U281" i="7"/>
  <c r="U452" i="7"/>
  <c r="P364" i="7"/>
  <c r="O364" i="7" s="1"/>
  <c r="U598" i="7"/>
  <c r="U577" i="7"/>
  <c r="U780" i="7"/>
  <c r="P472" i="7"/>
  <c r="O472" i="7" s="1"/>
  <c r="U581" i="7"/>
  <c r="U567" i="7"/>
  <c r="U613" i="7"/>
  <c r="P647" i="7"/>
  <c r="O647" i="7" s="1"/>
  <c r="P861" i="7"/>
  <c r="O861" i="7" s="1"/>
  <c r="P968" i="7"/>
  <c r="O968" i="7" s="1"/>
  <c r="P743" i="7"/>
  <c r="O743" i="7" s="1"/>
  <c r="U778" i="7"/>
  <c r="P847" i="7"/>
  <c r="O847" i="7" s="1"/>
  <c r="U1141" i="7"/>
  <c r="U932" i="7"/>
  <c r="U48" i="7"/>
  <c r="U65" i="7"/>
  <c r="U114" i="7"/>
  <c r="U190" i="7"/>
  <c r="P117" i="7"/>
  <c r="O117" i="7" s="1"/>
  <c r="U105" i="7"/>
  <c r="P183" i="7"/>
  <c r="O183" i="7" s="1"/>
  <c r="U306" i="7"/>
  <c r="U303" i="7"/>
  <c r="U390" i="7"/>
  <c r="U273" i="7"/>
  <c r="P494" i="7"/>
  <c r="O494" i="7" s="1"/>
  <c r="P376" i="7"/>
  <c r="O376" i="7" s="1"/>
  <c r="P392" i="7"/>
  <c r="O392" i="7" s="1"/>
  <c r="P550" i="7"/>
  <c r="O550" i="7" s="1"/>
  <c r="P540" i="7"/>
  <c r="O540" i="7" s="1"/>
  <c r="P732" i="7"/>
  <c r="O732" i="7" s="1"/>
  <c r="P585" i="7"/>
  <c r="O585" i="7" s="1"/>
  <c r="P584" i="7"/>
  <c r="O584" i="7" s="1"/>
  <c r="U649" i="7"/>
  <c r="P682" i="7"/>
  <c r="O682" i="7" s="1"/>
  <c r="U650" i="7"/>
  <c r="P776" i="7"/>
  <c r="O776" i="7" s="1"/>
  <c r="U710" i="7"/>
  <c r="U746" i="7"/>
  <c r="U846" i="7"/>
  <c r="U1253" i="7"/>
  <c r="P986" i="7"/>
  <c r="O986" i="7" s="1"/>
  <c r="U456" i="7"/>
  <c r="P432" i="7"/>
  <c r="O432" i="7" s="1"/>
  <c r="P551" i="7"/>
  <c r="O551" i="7" s="1"/>
  <c r="U677" i="7"/>
  <c r="P592" i="7"/>
  <c r="O592" i="7" s="1"/>
  <c r="U643" i="7"/>
  <c r="U949" i="7"/>
  <c r="U654" i="7"/>
  <c r="U854" i="7"/>
  <c r="U548" i="7"/>
  <c r="P516" i="7"/>
  <c r="O516" i="7" s="1"/>
  <c r="U556" i="7"/>
  <c r="U641" i="7"/>
  <c r="U646" i="7"/>
  <c r="U749" i="7"/>
  <c r="P795" i="7"/>
  <c r="O795" i="7" s="1"/>
  <c r="U765" i="7"/>
  <c r="U890" i="7"/>
  <c r="P18" i="7"/>
  <c r="O18" i="7" s="1"/>
  <c r="P12" i="7"/>
  <c r="O12" i="7" s="1"/>
  <c r="U79" i="7"/>
  <c r="P214" i="7"/>
  <c r="O214" i="7" s="1"/>
  <c r="P129" i="7"/>
  <c r="O129" i="7" s="1"/>
  <c r="P139" i="7"/>
  <c r="O139" i="7" s="1"/>
  <c r="P229" i="7"/>
  <c r="O229" i="7" s="1"/>
  <c r="U189" i="7"/>
  <c r="P320" i="7"/>
  <c r="O320" i="7" s="1"/>
  <c r="U414" i="7"/>
  <c r="P326" i="7"/>
  <c r="O326" i="7" s="1"/>
  <c r="P518" i="7"/>
  <c r="O518" i="7" s="1"/>
  <c r="P410" i="7"/>
  <c r="O410" i="7" s="1"/>
  <c r="P402" i="7"/>
  <c r="O402" i="7" s="1"/>
  <c r="P574" i="7"/>
  <c r="O574" i="7" s="1"/>
  <c r="P557" i="7"/>
  <c r="O557" i="7" s="1"/>
  <c r="P756" i="7"/>
  <c r="O756" i="7" s="1"/>
  <c r="P455" i="7"/>
  <c r="O455" i="7" s="1"/>
  <c r="P524" i="7"/>
  <c r="O524" i="7" s="1"/>
  <c r="P514" i="7"/>
  <c r="O514" i="7" s="1"/>
  <c r="P594" i="7"/>
  <c r="O594" i="7" s="1"/>
  <c r="U678" i="7"/>
  <c r="P813" i="7"/>
  <c r="O813" i="7" s="1"/>
  <c r="U698" i="7"/>
  <c r="U873" i="7"/>
  <c r="P753" i="7"/>
  <c r="O753" i="7" s="1"/>
  <c r="P858" i="7"/>
  <c r="O858" i="7" s="1"/>
  <c r="U16" i="7"/>
  <c r="U43" i="7"/>
  <c r="U93" i="7"/>
  <c r="P147" i="7"/>
  <c r="O147" i="7" s="1"/>
  <c r="P99" i="7"/>
  <c r="O99" i="7" s="1"/>
  <c r="P100" i="7"/>
  <c r="O100" i="7" s="1"/>
  <c r="P255" i="7"/>
  <c r="O255" i="7" s="1"/>
  <c r="P242" i="7"/>
  <c r="O242" i="7" s="1"/>
  <c r="P277" i="7"/>
  <c r="O277" i="7" s="1"/>
  <c r="U358" i="7"/>
  <c r="U307" i="7"/>
  <c r="U462" i="7"/>
  <c r="P349" i="7"/>
  <c r="O349" i="7" s="1"/>
  <c r="P341" i="7"/>
  <c r="O341" i="7" s="1"/>
  <c r="P506" i="7"/>
  <c r="O506" i="7" s="1"/>
  <c r="P493" i="7"/>
  <c r="O493" i="7" s="1"/>
  <c r="U700" i="7"/>
  <c r="P563" i="7"/>
  <c r="O563" i="7" s="1"/>
  <c r="P547" i="7"/>
  <c r="O547" i="7" s="1"/>
  <c r="U722" i="7"/>
  <c r="U713" i="7"/>
  <c r="U720" i="7"/>
  <c r="U754" i="7"/>
  <c r="U860" i="7"/>
  <c r="P1203" i="7"/>
  <c r="O1203" i="7" s="1"/>
  <c r="P946" i="7"/>
  <c r="O946" i="7" s="1"/>
  <c r="U981" i="7"/>
  <c r="U706" i="7"/>
  <c r="U905" i="7"/>
  <c r="P809" i="7"/>
  <c r="O809" i="7" s="1"/>
  <c r="U802" i="7"/>
  <c r="U857" i="7"/>
  <c r="P829" i="7"/>
  <c r="O829" i="7" s="1"/>
  <c r="P880" i="7"/>
  <c r="O880" i="7" s="1"/>
  <c r="P1061" i="7"/>
  <c r="O1061" i="7" s="1"/>
  <c r="U914" i="7"/>
  <c r="U695" i="7"/>
  <c r="U839" i="7"/>
  <c r="U831" i="7"/>
  <c r="U821" i="7"/>
  <c r="P536" i="7"/>
  <c r="O536" i="7" s="1"/>
  <c r="U458" i="7"/>
  <c r="U496" i="7"/>
  <c r="P627" i="7"/>
  <c r="O627" i="7" s="1"/>
  <c r="P642" i="7"/>
  <c r="O642" i="7" s="1"/>
  <c r="U744" i="7"/>
  <c r="P673" i="7"/>
  <c r="O673" i="7" s="1"/>
  <c r="U1235" i="7"/>
  <c r="P960" i="7"/>
  <c r="O960" i="7" s="1"/>
  <c r="P693" i="7"/>
  <c r="O693" i="7" s="1"/>
  <c r="P801" i="7"/>
  <c r="O801" i="7" s="1"/>
  <c r="U840" i="7"/>
  <c r="P777" i="7"/>
  <c r="O777" i="7" s="1"/>
  <c r="U715" i="7"/>
  <c r="P841" i="7"/>
  <c r="O841" i="7" s="1"/>
  <c r="U1219" i="7"/>
  <c r="U1020" i="7"/>
  <c r="P1229" i="7"/>
  <c r="O1229" i="7" s="1"/>
  <c r="U950" i="7"/>
  <c r="U974" i="7"/>
  <c r="P971" i="7"/>
  <c r="O971" i="7" s="1"/>
  <c r="P1066" i="7"/>
  <c r="O1066" i="7" s="1"/>
  <c r="P1081" i="7"/>
  <c r="O1081" i="7" s="1"/>
  <c r="P909" i="7"/>
  <c r="O909" i="7" s="1"/>
  <c r="P1181" i="7"/>
  <c r="O1181" i="7" s="1"/>
  <c r="P1165" i="7"/>
  <c r="O1165" i="7" s="1"/>
  <c r="U937" i="7"/>
  <c r="U942" i="7"/>
  <c r="P1094" i="7"/>
  <c r="O1094" i="7" s="1"/>
  <c r="U1025" i="7"/>
  <c r="U1086" i="7"/>
  <c r="P898" i="7"/>
  <c r="O898" i="7" s="1"/>
  <c r="U953" i="7"/>
  <c r="P1093" i="7"/>
  <c r="O1093" i="7" s="1"/>
  <c r="U1047" i="7"/>
  <c r="P1101" i="7"/>
  <c r="O1101" i="7" s="1"/>
  <c r="U913" i="7"/>
  <c r="U1037" i="7"/>
  <c r="P956" i="7"/>
  <c r="O956" i="7" s="1"/>
  <c r="P1155" i="7"/>
  <c r="O1155" i="7" s="1"/>
  <c r="P1227" i="7"/>
  <c r="O1227" i="7" s="1"/>
  <c r="U1004" i="7"/>
  <c r="P999" i="7"/>
  <c r="O999" i="7" s="1"/>
  <c r="P1205" i="7"/>
  <c r="O1205" i="7" s="1"/>
  <c r="P1001" i="7"/>
  <c r="O1001" i="7" s="1"/>
  <c r="P922" i="7"/>
  <c r="O922" i="7" s="1"/>
  <c r="P1243" i="7"/>
  <c r="O1243" i="7" s="1"/>
  <c r="U996" i="7"/>
  <c r="U1251" i="7"/>
  <c r="P1245" i="7"/>
  <c r="O1245" i="7" s="1"/>
  <c r="P1022" i="7"/>
  <c r="O1022" i="7" s="1"/>
  <c r="U918" i="7"/>
  <c r="U989" i="7"/>
  <c r="U1203" i="7"/>
  <c r="P1038" i="7"/>
  <c r="O1038" i="7" s="1"/>
  <c r="U1015" i="7"/>
  <c r="P955" i="7"/>
  <c r="O955" i="7" s="1"/>
  <c r="U17" i="7"/>
  <c r="U55" i="7"/>
  <c r="P111" i="7"/>
  <c r="O111" i="7" s="1"/>
  <c r="P230" i="7"/>
  <c r="O230" i="7" s="1"/>
  <c r="U121" i="7"/>
  <c r="P148" i="7"/>
  <c r="O148" i="7" s="1"/>
  <c r="P243" i="7"/>
  <c r="O243" i="7" s="1"/>
  <c r="U185" i="7"/>
  <c r="U329" i="7"/>
  <c r="P430" i="7"/>
  <c r="O430" i="7" s="1"/>
  <c r="U330" i="7"/>
  <c r="P272" i="7"/>
  <c r="O272" i="7" s="1"/>
  <c r="U436" i="7"/>
  <c r="U383" i="7"/>
  <c r="P590" i="7"/>
  <c r="O590" i="7" s="1"/>
  <c r="P572" i="7"/>
  <c r="O572" i="7" s="1"/>
  <c r="U772" i="7"/>
  <c r="U434" i="7"/>
  <c r="U546" i="7"/>
  <c r="P501" i="7"/>
  <c r="O501" i="7" s="1"/>
  <c r="U596" i="7"/>
  <c r="P617" i="7"/>
  <c r="O617" i="7" s="1"/>
  <c r="U845" i="7"/>
  <c r="P1109" i="7"/>
  <c r="O1109" i="7" s="1"/>
  <c r="P702" i="7"/>
  <c r="O702" i="7" s="1"/>
  <c r="U782" i="7"/>
  <c r="P721" i="7"/>
  <c r="O721" i="7" s="1"/>
  <c r="U927" i="7"/>
  <c r="P850" i="7"/>
  <c r="O850" i="7" s="1"/>
  <c r="U926" i="7"/>
  <c r="U1043" i="7"/>
  <c r="P1002" i="7"/>
  <c r="O1002" i="7" s="1"/>
  <c r="U880" i="7"/>
  <c r="U25" i="7"/>
  <c r="P4" i="7"/>
  <c r="O4" i="7" s="1"/>
  <c r="U119" i="7"/>
  <c r="U238" i="7"/>
  <c r="U116" i="7"/>
  <c r="U140" i="7"/>
  <c r="U245" i="7"/>
  <c r="P234" i="7"/>
  <c r="O234" i="7" s="1"/>
  <c r="U337" i="7"/>
  <c r="U438" i="7"/>
  <c r="P335" i="7"/>
  <c r="O335" i="7" s="1"/>
  <c r="P281" i="7"/>
  <c r="O281" i="7" s="1"/>
  <c r="P452" i="7"/>
  <c r="O452" i="7" s="1"/>
  <c r="U364" i="7"/>
  <c r="P598" i="7"/>
  <c r="O598" i="7" s="1"/>
  <c r="P577" i="7"/>
  <c r="O577" i="7" s="1"/>
  <c r="P780" i="7"/>
  <c r="O780" i="7" s="1"/>
  <c r="U472" i="7"/>
  <c r="P581" i="7"/>
  <c r="O581" i="7" s="1"/>
  <c r="P567" i="7"/>
  <c r="O567" i="7" s="1"/>
  <c r="P613" i="7"/>
  <c r="O613" i="7" s="1"/>
  <c r="U647" i="7"/>
  <c r="U861" i="7"/>
  <c r="P674" i="7"/>
  <c r="O674" i="7" s="1"/>
  <c r="U729" i="7"/>
  <c r="U786" i="7"/>
  <c r="U727" i="7"/>
  <c r="P945" i="7"/>
  <c r="O945" i="7" s="1"/>
  <c r="P855" i="7"/>
  <c r="O855" i="7" s="1"/>
  <c r="P948" i="7"/>
  <c r="O948" i="7" s="1"/>
  <c r="P1089" i="7"/>
  <c r="O1089" i="7" s="1"/>
  <c r="U1214" i="7"/>
  <c r="U1182" i="7"/>
  <c r="P1024" i="7"/>
  <c r="O1024" i="7" s="1"/>
  <c r="U987" i="7"/>
  <c r="P916" i="7"/>
  <c r="O916" i="7" s="1"/>
  <c r="P6" i="7"/>
  <c r="O6" i="7" s="1"/>
  <c r="U29" i="7"/>
  <c r="U88" i="7"/>
  <c r="P102" i="7"/>
  <c r="O102" i="7" s="1"/>
  <c r="P44" i="7"/>
  <c r="O44" i="7" s="1"/>
  <c r="U132" i="7"/>
  <c r="P186" i="7"/>
  <c r="O186" i="7" s="1"/>
  <c r="P149" i="7"/>
  <c r="O149" i="7" s="1"/>
  <c r="P247" i="7"/>
  <c r="O247" i="7" s="1"/>
  <c r="P318" i="7"/>
  <c r="O318" i="7" s="1"/>
  <c r="U259" i="7"/>
  <c r="U427" i="7"/>
  <c r="U271" i="7"/>
  <c r="P442" i="7"/>
  <c r="O442" i="7" s="1"/>
  <c r="P426" i="7"/>
  <c r="O426" i="7" s="1"/>
  <c r="P498" i="7"/>
  <c r="O498" i="7" s="1"/>
  <c r="P660" i="7"/>
  <c r="O660" i="7" s="1"/>
  <c r="U531" i="7"/>
  <c r="U491" i="7"/>
  <c r="P537" i="7"/>
  <c r="O537" i="7" s="1"/>
  <c r="P597" i="7"/>
  <c r="O597" i="7" s="1"/>
  <c r="U620" i="7"/>
  <c r="P730" i="7"/>
  <c r="O730" i="7" s="1"/>
  <c r="P997" i="7"/>
  <c r="O997" i="7" s="1"/>
  <c r="P690" i="7"/>
  <c r="O690" i="7" s="1"/>
  <c r="U818" i="7"/>
  <c r="U811" i="7"/>
  <c r="P891" i="7"/>
  <c r="O891" i="7" s="1"/>
  <c r="P837" i="7"/>
  <c r="O837" i="7" s="1"/>
  <c r="P929" i="7"/>
  <c r="O929" i="7" s="1"/>
  <c r="U1123" i="7"/>
  <c r="P932" i="7"/>
  <c r="O932" i="7" s="1"/>
  <c r="P14" i="7"/>
  <c r="O14" i="7" s="1"/>
  <c r="U5" i="7"/>
  <c r="U96" i="7"/>
  <c r="P113" i="7"/>
  <c r="O113" i="7" s="1"/>
  <c r="U80" i="7"/>
  <c r="U137" i="7"/>
  <c r="U211" i="7"/>
  <c r="U150" i="7"/>
  <c r="U251" i="7"/>
  <c r="P323" i="7"/>
  <c r="O323" i="7" s="1"/>
  <c r="U267" i="7"/>
  <c r="U443" i="7"/>
  <c r="U279" i="7"/>
  <c r="P450" i="7"/>
  <c r="O450" i="7" s="1"/>
  <c r="P445" i="7"/>
  <c r="O445" i="7" s="1"/>
  <c r="P503" i="7"/>
  <c r="O503" i="7" s="1"/>
  <c r="U668" i="7"/>
  <c r="P533" i="7"/>
  <c r="O533" i="7" s="1"/>
  <c r="P453" i="7"/>
  <c r="O453" i="7" s="1"/>
  <c r="P564" i="7"/>
  <c r="O564" i="7" s="1"/>
  <c r="P615" i="7"/>
  <c r="O615" i="7" s="1"/>
  <c r="U632" i="7"/>
  <c r="P735" i="7"/>
  <c r="O735" i="7" s="1"/>
  <c r="U1005" i="7"/>
  <c r="U707" i="7"/>
  <c r="P831" i="7"/>
  <c r="O831" i="7" s="1"/>
  <c r="P821" i="7"/>
  <c r="O821" i="7" s="1"/>
  <c r="U859" i="7"/>
  <c r="U1261" i="7"/>
  <c r="P951" i="7"/>
  <c r="O951" i="7" s="1"/>
  <c r="U986" i="7"/>
  <c r="U3" i="7"/>
  <c r="P7" i="7"/>
  <c r="O7" i="7" s="1"/>
  <c r="U61" i="7"/>
  <c r="P118" i="7"/>
  <c r="O118" i="7" s="1"/>
  <c r="P83" i="7"/>
  <c r="O83" i="7" s="1"/>
  <c r="P155" i="7"/>
  <c r="O155" i="7" s="1"/>
  <c r="P215" i="7"/>
  <c r="O215" i="7" s="1"/>
  <c r="U169" i="7"/>
  <c r="P258" i="7"/>
  <c r="O258" i="7" s="1"/>
  <c r="U334" i="7"/>
  <c r="P213" i="7"/>
  <c r="O213" i="7" s="1"/>
  <c r="U446" i="7"/>
  <c r="U299" i="7"/>
  <c r="U460" i="7"/>
  <c r="U471" i="7"/>
  <c r="P461" i="7"/>
  <c r="O461" i="7" s="1"/>
  <c r="P676" i="7"/>
  <c r="O676" i="7" s="1"/>
  <c r="U536" i="7"/>
  <c r="P458" i="7"/>
  <c r="O458" i="7" s="1"/>
  <c r="P496" i="7"/>
  <c r="O496" i="7" s="1"/>
  <c r="U627" i="7"/>
  <c r="U642" i="7"/>
  <c r="P744" i="7"/>
  <c r="O744" i="7" s="1"/>
  <c r="P654" i="7"/>
  <c r="O654" i="7" s="1"/>
  <c r="P701" i="7"/>
  <c r="O701" i="7" s="1"/>
  <c r="P830" i="7"/>
  <c r="O830" i="7" s="1"/>
  <c r="P931" i="7"/>
  <c r="O931" i="7" s="1"/>
  <c r="P881" i="7"/>
  <c r="O881" i="7" s="1"/>
  <c r="P1189" i="7"/>
  <c r="O1189" i="7" s="1"/>
  <c r="U915" i="7"/>
  <c r="P10" i="7"/>
  <c r="O10" i="7" s="1"/>
  <c r="P78" i="7"/>
  <c r="O78" i="7" s="1"/>
  <c r="U75" i="7"/>
  <c r="U206" i="7"/>
  <c r="P126" i="7"/>
  <c r="O126" i="7" s="1"/>
  <c r="P134" i="7"/>
  <c r="O134" i="7" s="1"/>
  <c r="P226" i="7"/>
  <c r="O226" i="7" s="1"/>
  <c r="P322" i="7"/>
  <c r="O322" i="7" s="1"/>
  <c r="U308" i="7"/>
  <c r="U406" i="7"/>
  <c r="P297" i="7"/>
  <c r="O297" i="7" s="1"/>
  <c r="P510" i="7"/>
  <c r="O510" i="7" s="1"/>
  <c r="P407" i="7"/>
  <c r="O407" i="7" s="1"/>
  <c r="P397" i="7"/>
  <c r="O397" i="7" s="1"/>
  <c r="U566" i="7"/>
  <c r="U555" i="7"/>
  <c r="P748" i="7"/>
  <c r="O748" i="7" s="1"/>
  <c r="U404" i="7"/>
  <c r="U587" i="7"/>
  <c r="P512" i="7"/>
  <c r="O512" i="7" s="1"/>
  <c r="P549" i="7"/>
  <c r="O549" i="7" s="1"/>
  <c r="P671" i="7"/>
  <c r="O671" i="7" s="1"/>
  <c r="P808" i="7"/>
  <c r="O808" i="7" s="1"/>
  <c r="P664" i="7"/>
  <c r="O664" i="7" s="1"/>
  <c r="P768" i="7"/>
  <c r="O768" i="7" s="1"/>
  <c r="P719" i="7"/>
  <c r="O719" i="7" s="1"/>
  <c r="P904" i="7"/>
  <c r="O904" i="7" s="1"/>
  <c r="P863" i="7"/>
  <c r="O863" i="7" s="1"/>
  <c r="U1117" i="7"/>
  <c r="U1175" i="7"/>
  <c r="U902" i="7"/>
  <c r="P978" i="7"/>
  <c r="O978" i="7" s="1"/>
  <c r="P15" i="7"/>
  <c r="O15" i="7" s="1"/>
  <c r="U87" i="7"/>
  <c r="P97" i="7"/>
  <c r="O97" i="7" s="1"/>
  <c r="P52" i="7"/>
  <c r="O52" i="7" s="1"/>
  <c r="U208" i="7"/>
  <c r="P240" i="7"/>
  <c r="O240" i="7" s="1"/>
  <c r="P162" i="7"/>
  <c r="O162" i="7" s="1"/>
  <c r="U175" i="7"/>
  <c r="P441" i="7"/>
  <c r="O441" i="7" s="1"/>
  <c r="P232" i="7"/>
  <c r="O232" i="7" s="1"/>
  <c r="U363" i="7"/>
  <c r="P338" i="7"/>
  <c r="O338" i="7" s="1"/>
  <c r="P389" i="7"/>
  <c r="O389" i="7" s="1"/>
  <c r="U476" i="7"/>
  <c r="P429" i="7"/>
  <c r="O429" i="7" s="1"/>
  <c r="P634" i="7"/>
  <c r="O634" i="7" s="1"/>
  <c r="P469" i="7"/>
  <c r="O469" i="7" s="1"/>
  <c r="P466" i="7"/>
  <c r="O466" i="7" s="1"/>
  <c r="U573" i="7"/>
  <c r="P709" i="7"/>
  <c r="O709" i="7" s="1"/>
  <c r="P562" i="7"/>
  <c r="O562" i="7" s="1"/>
  <c r="U658" i="7"/>
  <c r="P698" i="7"/>
  <c r="O698" i="7" s="1"/>
  <c r="P873" i="7"/>
  <c r="O873" i="7" s="1"/>
  <c r="P800" i="7"/>
  <c r="O800" i="7" s="1"/>
  <c r="P766" i="7"/>
  <c r="O766" i="7" s="1"/>
  <c r="U823" i="7"/>
  <c r="U801" i="7"/>
  <c r="P938" i="7"/>
  <c r="O938" i="7" s="1"/>
  <c r="U973" i="7"/>
  <c r="P1139" i="7"/>
  <c r="O1139" i="7" s="1"/>
  <c r="P975" i="7"/>
  <c r="O975" i="7" s="1"/>
  <c r="U1242" i="7"/>
  <c r="P914" i="7"/>
  <c r="O914" i="7" s="1"/>
  <c r="U993" i="7"/>
  <c r="P1013" i="7"/>
  <c r="O1013" i="7" s="1"/>
  <c r="U969" i="7"/>
  <c r="U1085" i="7"/>
  <c r="U895" i="7"/>
  <c r="U1163" i="7"/>
  <c r="P965" i="7"/>
  <c r="O965" i="7" s="1"/>
  <c r="P1237" i="7"/>
  <c r="O1237" i="7" s="1"/>
  <c r="P1051" i="7"/>
  <c r="O1051" i="7" s="1"/>
  <c r="P930" i="7"/>
  <c r="O930" i="7" s="1"/>
  <c r="P911" i="7"/>
  <c r="O911" i="7" s="1"/>
  <c r="P720" i="7"/>
  <c r="O720" i="7" s="1"/>
  <c r="P754" i="7"/>
  <c r="O754" i="7" s="1"/>
  <c r="P860" i="7"/>
  <c r="O860" i="7" s="1"/>
  <c r="U1246" i="7"/>
  <c r="U946" i="7"/>
  <c r="P917" i="7"/>
  <c r="O917" i="7" s="1"/>
  <c r="U28" i="7"/>
  <c r="P49" i="7"/>
  <c r="O49" i="7" s="1"/>
  <c r="P58" i="7"/>
  <c r="O58" i="7" s="1"/>
  <c r="P104" i="7"/>
  <c r="O104" i="7" s="1"/>
  <c r="P173" i="7"/>
  <c r="O173" i="7" s="1"/>
  <c r="U192" i="7"/>
  <c r="U197" i="7"/>
  <c r="U202" i="7"/>
  <c r="U393" i="7"/>
  <c r="P311" i="7"/>
  <c r="O311" i="7" s="1"/>
  <c r="P295" i="7"/>
  <c r="O295" i="7" s="1"/>
  <c r="P280" i="7"/>
  <c r="O280" i="7" s="1"/>
  <c r="U408" i="7"/>
  <c r="U386" i="7"/>
  <c r="U400" i="7"/>
  <c r="U538" i="7"/>
  <c r="P836" i="7"/>
  <c r="O836" i="7" s="1"/>
  <c r="U482" i="7"/>
  <c r="P468" i="7"/>
  <c r="O468" i="7" s="1"/>
  <c r="U625" i="7"/>
  <c r="U685" i="7"/>
  <c r="U683" i="7"/>
  <c r="P737" i="7"/>
  <c r="O737" i="7" s="1"/>
  <c r="U794" i="7"/>
  <c r="P866" i="7"/>
  <c r="O866" i="7" s="1"/>
  <c r="U789" i="7"/>
  <c r="U1003" i="7"/>
  <c r="U867" i="7"/>
  <c r="U1030" i="7"/>
  <c r="U1016" i="7"/>
  <c r="P925" i="7"/>
  <c r="O925" i="7" s="1"/>
  <c r="P842" i="7"/>
  <c r="O842" i="7" s="1"/>
  <c r="P988" i="7"/>
  <c r="O988" i="7" s="1"/>
  <c r="P1069" i="7"/>
  <c r="O1069" i="7" s="1"/>
  <c r="U1019" i="7"/>
  <c r="U1007" i="7"/>
  <c r="P2" i="7"/>
  <c r="O2" i="7" s="1"/>
  <c r="U70" i="7"/>
  <c r="P50" i="7"/>
  <c r="O50" i="7" s="1"/>
  <c r="U198" i="7"/>
  <c r="U124" i="7"/>
  <c r="P110" i="7"/>
  <c r="O110" i="7" s="1"/>
  <c r="U187" i="7"/>
  <c r="U314" i="7"/>
  <c r="P305" i="7"/>
  <c r="O305" i="7" s="1"/>
  <c r="U398" i="7"/>
  <c r="U275" i="7"/>
  <c r="P502" i="7"/>
  <c r="O502" i="7" s="1"/>
  <c r="U387" i="7"/>
  <c r="U396" i="7"/>
  <c r="U558" i="7"/>
  <c r="P545" i="7"/>
  <c r="O545" i="7" s="1"/>
  <c r="U740" i="7"/>
  <c r="U403" i="7"/>
  <c r="P586" i="7"/>
  <c r="O586" i="7" s="1"/>
  <c r="P651" i="7"/>
  <c r="O651" i="7" s="1"/>
  <c r="P687" i="7"/>
  <c r="O687" i="7" s="1"/>
  <c r="P631" i="7"/>
  <c r="O631" i="7" s="1"/>
  <c r="P781" i="7"/>
  <c r="O781" i="7" s="1"/>
  <c r="U673" i="7"/>
  <c r="P767" i="7"/>
  <c r="O767" i="7" s="1"/>
  <c r="P703" i="7"/>
  <c r="O703" i="7" s="1"/>
  <c r="P851" i="7"/>
  <c r="O851" i="7" s="1"/>
  <c r="P886" i="7"/>
  <c r="O886" i="7" s="1"/>
  <c r="U38" i="7"/>
  <c r="P47" i="7"/>
  <c r="O47" i="7" s="1"/>
  <c r="P151" i="7"/>
  <c r="O151" i="7" s="1"/>
  <c r="P270" i="7"/>
  <c r="O270" i="7" s="1"/>
  <c r="P158" i="7"/>
  <c r="O158" i="7" s="1"/>
  <c r="P172" i="7"/>
  <c r="O172" i="7" s="1"/>
  <c r="P142" i="7"/>
  <c r="O142" i="7" s="1"/>
  <c r="P210" i="7"/>
  <c r="O210" i="7" s="1"/>
  <c r="P369" i="7"/>
  <c r="O369" i="7" s="1"/>
  <c r="U288" i="7"/>
  <c r="P356" i="7"/>
  <c r="O356" i="7" s="1"/>
  <c r="P276" i="7"/>
  <c r="O276" i="7" s="1"/>
  <c r="U371" i="7"/>
  <c r="P360" i="7"/>
  <c r="O360" i="7" s="1"/>
  <c r="P630" i="7"/>
  <c r="O630" i="7" s="1"/>
  <c r="P504" i="7"/>
  <c r="O504" i="7" s="1"/>
  <c r="P812" i="7"/>
  <c r="O812" i="7" s="1"/>
  <c r="U509" i="7"/>
  <c r="U528" i="7"/>
  <c r="P608" i="7"/>
  <c r="O608" i="7" s="1"/>
  <c r="U645" i="7"/>
  <c r="U657" i="7"/>
  <c r="P893" i="7"/>
  <c r="O893" i="7" s="1"/>
  <c r="P723" i="7"/>
  <c r="O723" i="7" s="1"/>
  <c r="U758" i="7"/>
  <c r="U826" i="7"/>
  <c r="P770" i="7"/>
  <c r="O770" i="7" s="1"/>
  <c r="U862" i="7"/>
  <c r="U8" i="7"/>
  <c r="P31" i="7"/>
  <c r="O31" i="7" s="1"/>
  <c r="P76" i="7"/>
  <c r="O76" i="7" s="1"/>
  <c r="U103" i="7"/>
  <c r="P94" i="7"/>
  <c r="O94" i="7" s="1"/>
  <c r="U168" i="7"/>
  <c r="P250" i="7"/>
  <c r="O250" i="7" s="1"/>
  <c r="P217" i="7"/>
  <c r="O217" i="7" s="1"/>
  <c r="P269" i="7"/>
  <c r="O269" i="7" s="1"/>
  <c r="U350" i="7"/>
  <c r="U253" i="7"/>
  <c r="P454" i="7"/>
  <c r="O454" i="7" s="1"/>
  <c r="P344" i="7"/>
  <c r="O344" i="7" s="1"/>
  <c r="P317" i="7"/>
  <c r="O317" i="7" s="1"/>
  <c r="P479" i="7"/>
  <c r="O479" i="7" s="1"/>
  <c r="P492" i="7"/>
  <c r="O492" i="7" s="1"/>
  <c r="U692" i="7"/>
  <c r="U553" i="7"/>
  <c r="P529" i="7"/>
  <c r="O529" i="7" s="1"/>
  <c r="P576" i="7"/>
  <c r="O576" i="7" s="1"/>
  <c r="P648" i="7"/>
  <c r="O648" i="7" s="1"/>
  <c r="U591" i="7"/>
  <c r="P686" i="7"/>
  <c r="O686" i="7" s="1"/>
  <c r="P1029" i="7"/>
  <c r="O1029" i="7" s="1"/>
  <c r="U693" i="7"/>
  <c r="U753" i="7"/>
  <c r="U858" i="7"/>
  <c r="U894" i="7"/>
  <c r="P16" i="7"/>
  <c r="O16" i="7" s="1"/>
  <c r="P43" i="7"/>
  <c r="O43" i="7" s="1"/>
  <c r="P93" i="7"/>
  <c r="O93" i="7" s="1"/>
  <c r="U147" i="7"/>
  <c r="U99" i="7"/>
  <c r="U100" i="7"/>
  <c r="U255" i="7"/>
  <c r="U242" i="7"/>
  <c r="U277" i="7"/>
  <c r="P358" i="7"/>
  <c r="O358" i="7" s="1"/>
  <c r="P307" i="7"/>
  <c r="O307" i="7" s="1"/>
  <c r="P462" i="7"/>
  <c r="O462" i="7" s="1"/>
  <c r="U349" i="7"/>
  <c r="U341" i="7"/>
  <c r="U506" i="7"/>
  <c r="P611" i="7"/>
  <c r="O611" i="7" s="1"/>
  <c r="P655" i="7"/>
  <c r="O655" i="7" s="1"/>
  <c r="U599" i="7"/>
  <c r="U1257" i="7"/>
  <c r="U1172" i="7"/>
  <c r="P1259" i="7"/>
  <c r="O1259" i="7" s="1"/>
  <c r="U1250" i="7"/>
  <c r="U928" i="7"/>
  <c r="U921" i="7"/>
  <c r="U21" i="7"/>
  <c r="P66" i="7"/>
  <c r="O66" i="7" s="1"/>
  <c r="P82" i="7"/>
  <c r="O82" i="7" s="1"/>
  <c r="U81" i="7"/>
  <c r="P225" i="7"/>
  <c r="O225" i="7" s="1"/>
  <c r="P257" i="7"/>
  <c r="O257" i="7" s="1"/>
  <c r="U161" i="7"/>
  <c r="U223" i="7"/>
  <c r="P264" i="7"/>
  <c r="O264" i="7" s="1"/>
  <c r="U239" i="7"/>
  <c r="U395" i="7"/>
  <c r="P284" i="7"/>
  <c r="O284" i="7" s="1"/>
  <c r="U419" i="7"/>
  <c r="P391" i="7"/>
  <c r="O391" i="7" s="1"/>
  <c r="P437" i="7"/>
  <c r="O437" i="7" s="1"/>
  <c r="P644" i="7"/>
  <c r="O644" i="7" s="1"/>
  <c r="P517" i="7"/>
  <c r="O517" i="7" s="1"/>
  <c r="P489" i="7"/>
  <c r="O489" i="7" s="1"/>
  <c r="P520" i="7"/>
  <c r="O520" i="7" s="1"/>
  <c r="U571" i="7"/>
  <c r="U603" i="7"/>
  <c r="P691" i="7"/>
  <c r="O691" i="7" s="1"/>
  <c r="P981" i="7"/>
  <c r="O981" i="7" s="1"/>
  <c r="P706" i="7"/>
  <c r="O706" i="7" s="1"/>
  <c r="P905" i="7"/>
  <c r="O905" i="7" s="1"/>
  <c r="U809" i="7"/>
  <c r="P802" i="7"/>
  <c r="O802" i="7" s="1"/>
  <c r="P857" i="7"/>
  <c r="O857" i="7" s="1"/>
  <c r="U829" i="7"/>
  <c r="P1065" i="7"/>
  <c r="O1065" i="7" s="1"/>
  <c r="U939" i="7"/>
  <c r="P979" i="7"/>
  <c r="O979" i="7" s="1"/>
  <c r="U1035" i="7"/>
  <c r="P912" i="7"/>
  <c r="O912" i="7" s="1"/>
  <c r="P34" i="7"/>
  <c r="O34" i="7" s="1"/>
  <c r="U74" i="7"/>
  <c r="U68" i="7"/>
  <c r="U109" i="7"/>
  <c r="U176" i="7"/>
  <c r="P196" i="7"/>
  <c r="O196" i="7" s="1"/>
  <c r="P201" i="7"/>
  <c r="O201" i="7" s="1"/>
  <c r="U207" i="7"/>
  <c r="P401" i="7"/>
  <c r="O401" i="7" s="1"/>
  <c r="U313" i="7"/>
  <c r="P304" i="7"/>
  <c r="O304" i="7" s="1"/>
  <c r="U292" i="7"/>
  <c r="P412" i="7"/>
  <c r="O412" i="7" s="1"/>
  <c r="U405" i="7"/>
  <c r="U423" i="7"/>
  <c r="U543" i="7"/>
  <c r="U844" i="7"/>
  <c r="U485" i="7"/>
  <c r="U473" i="7"/>
  <c r="P612" i="7"/>
  <c r="O612" i="7" s="1"/>
  <c r="U712" i="7"/>
  <c r="U688" i="7"/>
  <c r="U752" i="7"/>
  <c r="P817" i="7"/>
  <c r="O817" i="7" s="1"/>
  <c r="P868" i="7"/>
  <c r="O868" i="7" s="1"/>
  <c r="P718" i="7"/>
  <c r="O718" i="7" s="1"/>
  <c r="P1008" i="7"/>
  <c r="O1008" i="7" s="1"/>
  <c r="P762" i="7"/>
  <c r="O762" i="7" s="1"/>
  <c r="U1057" i="7"/>
  <c r="U966" i="7"/>
  <c r="P1034" i="7"/>
  <c r="O1034" i="7" s="1"/>
  <c r="U968" i="7"/>
  <c r="U995" i="7"/>
  <c r="P40" i="7"/>
  <c r="O40" i="7" s="1"/>
  <c r="U60" i="7"/>
  <c r="P106" i="7"/>
  <c r="O106" i="7" s="1"/>
  <c r="U182" i="7"/>
  <c r="P112" i="7"/>
  <c r="O112" i="7" s="1"/>
  <c r="P89" i="7"/>
  <c r="O89" i="7" s="1"/>
  <c r="P179" i="7"/>
  <c r="O179" i="7" s="1"/>
  <c r="P298" i="7"/>
  <c r="O298" i="7" s="1"/>
  <c r="U293" i="7"/>
  <c r="P382" i="7"/>
  <c r="O382" i="7" s="1"/>
  <c r="U256" i="7"/>
  <c r="P486" i="7"/>
  <c r="O486" i="7" s="1"/>
  <c r="U375" i="7"/>
  <c r="U368" i="7"/>
  <c r="U542" i="7"/>
  <c r="U530" i="7"/>
  <c r="U724" i="7"/>
  <c r="P580" i="7"/>
  <c r="O580" i="7" s="1"/>
  <c r="U583" i="7"/>
  <c r="P637" i="7"/>
  <c r="O637" i="7" s="1"/>
  <c r="P670" i="7"/>
  <c r="O670" i="7" s="1"/>
  <c r="P635" i="7"/>
  <c r="O635" i="7" s="1"/>
  <c r="U760" i="7"/>
  <c r="U1061" i="7"/>
  <c r="P739" i="7"/>
  <c r="O739" i="7" s="1"/>
  <c r="U743" i="7"/>
  <c r="P778" i="7"/>
  <c r="O778" i="7" s="1"/>
  <c r="U847" i="7"/>
  <c r="P825" i="7"/>
  <c r="O825" i="7" s="1"/>
  <c r="P1141" i="7"/>
  <c r="O1141" i="7" s="1"/>
  <c r="U1196" i="7"/>
  <c r="P48" i="7"/>
  <c r="O48" i="7" s="1"/>
  <c r="P65" i="7"/>
  <c r="O65" i="7" s="1"/>
  <c r="P114" i="7"/>
  <c r="O114" i="7" s="1"/>
  <c r="P190" i="7"/>
  <c r="O190" i="7" s="1"/>
  <c r="U117" i="7"/>
  <c r="P105" i="7"/>
  <c r="O105" i="7" s="1"/>
  <c r="U183" i="7"/>
  <c r="P306" i="7"/>
  <c r="O306" i="7" s="1"/>
  <c r="P303" i="7"/>
  <c r="O303" i="7" s="1"/>
  <c r="P390" i="7"/>
  <c r="O390" i="7" s="1"/>
  <c r="P273" i="7"/>
  <c r="O273" i="7" s="1"/>
  <c r="U494" i="7"/>
  <c r="U376" i="7"/>
  <c r="U392" i="7"/>
  <c r="U550" i="7"/>
  <c r="U540" i="7"/>
  <c r="U732" i="7"/>
  <c r="U585" i="7"/>
  <c r="U584" i="7"/>
  <c r="P649" i="7"/>
  <c r="O649" i="7" s="1"/>
  <c r="U682" i="7"/>
  <c r="P650" i="7"/>
  <c r="O650" i="7" s="1"/>
  <c r="U776" i="7"/>
  <c r="U662" i="7"/>
  <c r="P745" i="7"/>
  <c r="O745" i="7" s="1"/>
  <c r="P783" i="7"/>
  <c r="O783" i="7" s="1"/>
  <c r="P882" i="7"/>
  <c r="O882" i="7" s="1"/>
  <c r="P846" i="7"/>
  <c r="O846" i="7" s="1"/>
  <c r="P876" i="7"/>
  <c r="O876" i="7" s="1"/>
  <c r="U1197" i="7"/>
  <c r="P1179" i="7"/>
  <c r="O1179" i="7" s="1"/>
  <c r="P961" i="7"/>
  <c r="O961" i="7" s="1"/>
  <c r="P920" i="7"/>
  <c r="O920" i="7" s="1"/>
  <c r="P947" i="7"/>
  <c r="O947" i="7" s="1"/>
  <c r="P1077" i="7"/>
  <c r="O1077" i="7" s="1"/>
  <c r="U899" i="7"/>
  <c r="P1125" i="7"/>
  <c r="O1125" i="7" s="1"/>
  <c r="U985" i="7"/>
  <c r="P982" i="7"/>
  <c r="O982" i="7" s="1"/>
  <c r="P1026" i="7"/>
  <c r="O1026" i="7" s="1"/>
  <c r="P940" i="7"/>
  <c r="O940" i="7" s="1"/>
  <c r="P1173" i="7"/>
  <c r="O1173" i="7" s="1"/>
  <c r="P906" i="7"/>
  <c r="O906" i="7" s="1"/>
  <c r="U681" i="7"/>
  <c r="U777" i="7"/>
  <c r="P715" i="7"/>
  <c r="O715" i="7" s="1"/>
  <c r="U883" i="7"/>
  <c r="U1236" i="7"/>
  <c r="U1178" i="7"/>
  <c r="U977" i="7"/>
  <c r="U954" i="7"/>
  <c r="U833" i="7"/>
  <c r="U964" i="7"/>
  <c r="U984" i="7"/>
  <c r="P935" i="7"/>
  <c r="O935" i="7" s="1"/>
  <c r="U1011" i="7"/>
  <c r="P9" i="7"/>
  <c r="O9" i="7" s="1"/>
  <c r="P42" i="7"/>
  <c r="O42" i="7" s="1"/>
  <c r="P86" i="7"/>
  <c r="O86" i="7" s="1"/>
  <c r="P222" i="7"/>
  <c r="O222" i="7" s="1"/>
  <c r="P90" i="7"/>
  <c r="O90" i="7" s="1"/>
  <c r="U144" i="7"/>
  <c r="P233" i="7"/>
  <c r="O233" i="7" s="1"/>
  <c r="P195" i="7"/>
  <c r="O195" i="7" s="1"/>
  <c r="U325" i="7"/>
  <c r="P422" i="7"/>
  <c r="O422" i="7" s="1"/>
  <c r="P328" i="7"/>
  <c r="O328" i="7" s="1"/>
  <c r="P526" i="7"/>
  <c r="O526" i="7" s="1"/>
  <c r="U416" i="7"/>
  <c r="P348" i="7"/>
  <c r="O348" i="7" s="1"/>
  <c r="U582" i="7"/>
  <c r="U560" i="7"/>
  <c r="U764" i="7"/>
  <c r="P420" i="7"/>
  <c r="O420" i="7" s="1"/>
  <c r="P541" i="7"/>
  <c r="O541" i="7" s="1"/>
  <c r="U535" i="7"/>
  <c r="P595" i="7"/>
  <c r="O595" i="7" s="1"/>
  <c r="U679" i="7"/>
  <c r="U1226" i="7"/>
  <c r="U1217" i="7"/>
  <c r="U22" i="7"/>
  <c r="U71" i="7"/>
  <c r="P85" i="7"/>
  <c r="O85" i="7" s="1"/>
  <c r="P84" i="7"/>
  <c r="O84" i="7" s="1"/>
  <c r="U131" i="7"/>
  <c r="U154" i="7"/>
  <c r="U141" i="7"/>
  <c r="P231" i="7"/>
  <c r="O231" i="7" s="1"/>
  <c r="P291" i="7"/>
  <c r="O291" i="7" s="1"/>
  <c r="U261" i="7"/>
  <c r="P411" i="7"/>
  <c r="O411" i="7" s="1"/>
  <c r="U300" i="7"/>
  <c r="U439" i="7"/>
  <c r="U421" i="7"/>
  <c r="U447" i="7"/>
  <c r="U652" i="7"/>
  <c r="U522" i="7"/>
  <c r="U490" i="7"/>
  <c r="U527" i="7"/>
  <c r="U589" i="7"/>
  <c r="P604" i="7"/>
  <c r="O604" i="7" s="1"/>
  <c r="U711" i="7"/>
  <c r="P689" i="7"/>
  <c r="O689" i="7" s="1"/>
  <c r="U910" i="7"/>
  <c r="U814" i="7"/>
  <c r="U807" i="7"/>
  <c r="P887" i="7"/>
  <c r="O887" i="7" s="1"/>
  <c r="U832" i="7"/>
  <c r="U1213" i="7"/>
  <c r="U1188" i="7"/>
  <c r="U1195" i="7"/>
  <c r="U884" i="7"/>
  <c r="P924" i="7"/>
  <c r="O924" i="7" s="1"/>
  <c r="U33" i="7"/>
  <c r="P30" i="7"/>
  <c r="O30" i="7" s="1"/>
  <c r="P127" i="7"/>
  <c r="O127" i="7" s="1"/>
  <c r="P246" i="7"/>
  <c r="O246" i="7" s="1"/>
  <c r="P108" i="7"/>
  <c r="O108" i="7" s="1"/>
  <c r="P156" i="7"/>
  <c r="O156" i="7" s="1"/>
  <c r="P248" i="7"/>
  <c r="O248" i="7" s="1"/>
  <c r="P241" i="7"/>
  <c r="O241" i="7" s="1"/>
  <c r="U345" i="7"/>
  <c r="P236" i="7"/>
  <c r="O236" i="7" s="1"/>
  <c r="P340" i="7"/>
  <c r="O340" i="7" s="1"/>
  <c r="U294" i="7"/>
  <c r="U457" i="7"/>
  <c r="U378" i="7"/>
  <c r="U606" i="7"/>
  <c r="P475" i="7"/>
  <c r="O475" i="7" s="1"/>
  <c r="P788" i="7"/>
  <c r="O788" i="7" s="1"/>
  <c r="P483" i="7"/>
  <c r="O483" i="7" s="1"/>
  <c r="U495" i="7"/>
  <c r="U578" i="7"/>
  <c r="U616" i="7"/>
  <c r="U624" i="7"/>
  <c r="P869" i="7"/>
  <c r="O869" i="7" s="1"/>
  <c r="P675" i="7"/>
  <c r="O675" i="7" s="1"/>
  <c r="U742" i="7"/>
  <c r="U799" i="7"/>
  <c r="U731" i="7"/>
  <c r="U870" i="7"/>
  <c r="P1262" i="7"/>
  <c r="O1262" i="7" s="1"/>
  <c r="U1262" i="7"/>
  <c r="U1031" i="7"/>
  <c r="P41" i="7"/>
  <c r="O41" i="7" s="1"/>
  <c r="P37" i="7"/>
  <c r="O37" i="7" s="1"/>
  <c r="U135" i="7"/>
  <c r="U254" i="7"/>
  <c r="U128" i="7"/>
  <c r="U157" i="7"/>
  <c r="P260" i="7"/>
  <c r="O260" i="7" s="1"/>
  <c r="U177" i="7"/>
  <c r="P353" i="7"/>
  <c r="O353" i="7" s="1"/>
  <c r="U263" i="7"/>
  <c r="U346" i="7"/>
  <c r="U310" i="7"/>
  <c r="P339" i="7"/>
  <c r="O339" i="7" s="1"/>
  <c r="P352" i="7"/>
  <c r="O352" i="7" s="1"/>
  <c r="U614" i="7"/>
  <c r="U497" i="7"/>
  <c r="P796" i="7"/>
  <c r="O796" i="7" s="1"/>
  <c r="P484" i="7"/>
  <c r="O484" i="7" s="1"/>
  <c r="P507" i="7"/>
  <c r="O507" i="7" s="1"/>
  <c r="U600" i="7"/>
  <c r="P619" i="7"/>
  <c r="O619" i="7" s="1"/>
  <c r="U636" i="7"/>
  <c r="U877" i="7"/>
  <c r="U694" i="7"/>
  <c r="P747" i="7"/>
  <c r="O747" i="7" s="1"/>
  <c r="U803" i="7"/>
  <c r="U750" i="7"/>
  <c r="U958" i="7"/>
  <c r="P962" i="7"/>
  <c r="O962" i="7" s="1"/>
  <c r="P1133" i="7"/>
  <c r="O1133" i="7" s="1"/>
  <c r="P13" i="7"/>
  <c r="O13" i="7" s="1"/>
  <c r="P26" i="7"/>
  <c r="O26" i="7" s="1"/>
  <c r="U143" i="7"/>
  <c r="U262" i="7"/>
  <c r="U136" i="7"/>
  <c r="U170" i="7"/>
  <c r="U265" i="7"/>
  <c r="U204" i="7"/>
  <c r="U361" i="7"/>
  <c r="P283" i="7"/>
  <c r="O283" i="7" s="1"/>
  <c r="U351" i="7"/>
  <c r="U324" i="7"/>
  <c r="P359" i="7"/>
  <c r="O359" i="7" s="1"/>
  <c r="U354" i="7"/>
  <c r="U622" i="7"/>
  <c r="P499" i="7"/>
  <c r="O499" i="7" s="1"/>
  <c r="U804" i="7"/>
  <c r="U505" i="7"/>
  <c r="P523" i="7"/>
  <c r="O523" i="7" s="1"/>
  <c r="U601" i="7"/>
  <c r="U629" i="7"/>
  <c r="U640" i="7"/>
  <c r="P885" i="7"/>
  <c r="O885" i="7" s="1"/>
  <c r="P699" i="7"/>
  <c r="O699" i="7" s="1"/>
  <c r="U757" i="7"/>
  <c r="U822" i="7"/>
  <c r="U763" i="7"/>
  <c r="U980" i="7"/>
  <c r="P854" i="7"/>
  <c r="O854" i="7" s="1"/>
  <c r="P967" i="7"/>
  <c r="O967" i="7" s="1"/>
  <c r="P1235" i="7"/>
  <c r="O1235" i="7" s="1"/>
  <c r="U970" i="7"/>
  <c r="P64" i="7"/>
  <c r="O64" i="7" s="1"/>
  <c r="P72" i="7"/>
  <c r="O72" i="7" s="1"/>
  <c r="U92" i="7"/>
  <c r="U130" i="7"/>
  <c r="U205" i="7"/>
  <c r="P237" i="7"/>
  <c r="O237" i="7" s="1"/>
  <c r="U153" i="7"/>
  <c r="P199" i="7"/>
  <c r="O199" i="7" s="1"/>
  <c r="P433" i="7"/>
  <c r="O433" i="7" s="1"/>
  <c r="P227" i="7"/>
  <c r="O227" i="7" s="1"/>
  <c r="P347" i="7"/>
  <c r="O347" i="7" s="1"/>
  <c r="P332" i="7"/>
  <c r="O332" i="7" s="1"/>
  <c r="U373" i="7"/>
  <c r="P467" i="7"/>
  <c r="O467" i="7" s="1"/>
  <c r="U384" i="7"/>
  <c r="U607" i="7"/>
  <c r="P463" i="7"/>
  <c r="O463" i="7" s="1"/>
  <c r="U464" i="7"/>
  <c r="P559" i="7"/>
  <c r="O559" i="7" s="1"/>
  <c r="U704" i="7"/>
  <c r="U593" i="7"/>
  <c r="U656" i="7"/>
  <c r="U957" i="7"/>
  <c r="P697" i="7"/>
  <c r="O697" i="7" s="1"/>
  <c r="U853" i="7"/>
  <c r="U795" i="7"/>
  <c r="P765" i="7"/>
  <c r="O765" i="7" s="1"/>
  <c r="U816" i="7"/>
  <c r="U838" i="7"/>
  <c r="U1170" i="7"/>
  <c r="U960" i="7"/>
  <c r="U18" i="7"/>
  <c r="U12" i="7"/>
  <c r="P79" i="7"/>
  <c r="O79" i="7" s="1"/>
  <c r="U214" i="7"/>
  <c r="U129" i="7"/>
  <c r="U139" i="7"/>
  <c r="U229" i="7"/>
  <c r="P189" i="7"/>
  <c r="O189" i="7" s="1"/>
  <c r="U320" i="7"/>
  <c r="P414" i="7"/>
  <c r="O414" i="7" s="1"/>
  <c r="U326" i="7"/>
  <c r="U518" i="7"/>
  <c r="U410" i="7"/>
  <c r="U402" i="7"/>
  <c r="U574" i="7"/>
  <c r="U557" i="7"/>
  <c r="U756" i="7"/>
  <c r="U455" i="7"/>
  <c r="U524" i="7"/>
  <c r="U514" i="7"/>
  <c r="U594" i="7"/>
  <c r="P678" i="7"/>
  <c r="O678" i="7" s="1"/>
  <c r="U813" i="7"/>
  <c r="U669" i="7"/>
  <c r="U773" i="7"/>
  <c r="U751" i="7"/>
  <c r="P908" i="7"/>
  <c r="O908" i="7" s="1"/>
  <c r="P879" i="7"/>
  <c r="O879" i="7" s="1"/>
  <c r="P952" i="7"/>
  <c r="O952" i="7" s="1"/>
  <c r="P900" i="7"/>
  <c r="O900" i="7" s="1"/>
  <c r="U828" i="7"/>
  <c r="P790" i="7"/>
  <c r="O790" i="7" s="1"/>
  <c r="P865" i="7"/>
  <c r="O865" i="7" s="1"/>
  <c r="U1225" i="7"/>
  <c r="P1221" i="7"/>
  <c r="O1221" i="7" s="1"/>
  <c r="P1211" i="7"/>
  <c r="O1211" i="7" s="1"/>
  <c r="P923" i="7"/>
  <c r="O923" i="7" s="1"/>
  <c r="P1147" i="7"/>
  <c r="O1147" i="7" s="1"/>
  <c r="P892" i="7"/>
  <c r="O892" i="7" s="1"/>
  <c r="U1017" i="7"/>
  <c r="P24" i="7"/>
  <c r="O24" i="7" s="1"/>
  <c r="P23" i="7"/>
  <c r="O23" i="7" s="1"/>
  <c r="U95" i="7"/>
  <c r="P152" i="7"/>
  <c r="O152" i="7" s="1"/>
  <c r="P101" i="7"/>
  <c r="O101" i="7" s="1"/>
  <c r="U123" i="7"/>
  <c r="P165" i="7"/>
  <c r="O165" i="7" s="1"/>
  <c r="U274" i="7"/>
  <c r="U282" i="7"/>
  <c r="P366" i="7"/>
  <c r="O366" i="7" s="1"/>
  <c r="P321" i="7"/>
  <c r="O321" i="7" s="1"/>
  <c r="U470" i="7"/>
  <c r="P336" i="7"/>
  <c r="O336" i="7" s="1"/>
  <c r="P355" i="7"/>
  <c r="O355" i="7" s="1"/>
  <c r="P511" i="7"/>
  <c r="O511" i="7" s="1"/>
  <c r="P521" i="7"/>
  <c r="O521" i="7" s="1"/>
  <c r="U708" i="7"/>
  <c r="U565" i="7"/>
  <c r="U554" i="7"/>
  <c r="U628" i="7"/>
  <c r="P665" i="7"/>
  <c r="O665" i="7" s="1"/>
  <c r="P623" i="7"/>
  <c r="O623" i="7" s="1"/>
  <c r="U734" i="7"/>
  <c r="P1045" i="7"/>
  <c r="O1045" i="7" s="1"/>
  <c r="P714" i="7"/>
  <c r="O714" i="7" s="1"/>
  <c r="U738" i="7"/>
  <c r="P769" i="7"/>
  <c r="O769" i="7" s="1"/>
  <c r="U798" i="7"/>
  <c r="U959" i="7"/>
  <c r="U819" i="7"/>
  <c r="P1157" i="7"/>
  <c r="O1157" i="7" s="1"/>
  <c r="U889" i="7"/>
  <c r="P1028" i="7"/>
  <c r="O1028" i="7" s="1"/>
  <c r="P1010" i="7"/>
  <c r="O1010" i="7" s="1"/>
  <c r="P1012" i="7"/>
  <c r="O1012" i="7" s="1"/>
  <c r="P32" i="7"/>
  <c r="O32" i="7" s="1"/>
  <c r="P54" i="7"/>
  <c r="O54" i="7" s="1"/>
  <c r="P98" i="7"/>
  <c r="O98" i="7" s="1"/>
  <c r="U174" i="7"/>
  <c r="P107" i="7"/>
  <c r="O107" i="7" s="1"/>
  <c r="U133" i="7"/>
  <c r="P166" i="7"/>
  <c r="O166" i="7" s="1"/>
  <c r="P290" i="7"/>
  <c r="O290" i="7" s="1"/>
  <c r="P287" i="7"/>
  <c r="O287" i="7" s="1"/>
  <c r="U374" i="7"/>
  <c r="P327" i="7"/>
  <c r="O327" i="7" s="1"/>
  <c r="P478" i="7"/>
  <c r="O478" i="7" s="1"/>
  <c r="P357" i="7"/>
  <c r="O357" i="7" s="1"/>
  <c r="P365" i="7"/>
  <c r="O365" i="7" s="1"/>
  <c r="U534" i="7"/>
  <c r="P525" i="7"/>
  <c r="O525" i="7" s="1"/>
  <c r="U716" i="7"/>
  <c r="U568" i="7"/>
  <c r="U561" i="7"/>
  <c r="P633" i="7"/>
  <c r="O633" i="7" s="1"/>
  <c r="U667" i="7"/>
  <c r="U605" i="7"/>
  <c r="P755" i="7"/>
  <c r="O755" i="7" s="1"/>
  <c r="P1053" i="7"/>
  <c r="O1053" i="7" s="1"/>
  <c r="P728" i="7"/>
  <c r="O728" i="7" s="1"/>
  <c r="P741" i="7"/>
  <c r="O741" i="7" s="1"/>
  <c r="U774" i="7"/>
  <c r="P835" i="7"/>
  <c r="O835" i="7" s="1"/>
  <c r="P806" i="7"/>
  <c r="O806" i="7" s="1"/>
  <c r="U827" i="7"/>
  <c r="U1149" i="7"/>
  <c r="U896" i="7"/>
  <c r="P1131" i="7"/>
  <c r="O1131" i="7" s="1"/>
  <c r="U963" i="7"/>
  <c r="P907" i="7"/>
  <c r="O907" i="7" s="1"/>
  <c r="U46" i="7"/>
  <c r="U53" i="7"/>
  <c r="U35" i="7"/>
  <c r="P115" i="7"/>
  <c r="O115" i="7" s="1"/>
  <c r="U188" i="7"/>
  <c r="P200" i="7"/>
  <c r="O200" i="7" s="1"/>
  <c r="U216" i="7"/>
  <c r="P221" i="7"/>
  <c r="O221" i="7" s="1"/>
  <c r="P409" i="7"/>
  <c r="O409" i="7" s="1"/>
  <c r="U316" i="7"/>
  <c r="P312" i="7"/>
  <c r="O312" i="7" s="1"/>
  <c r="P302" i="7"/>
  <c r="O302" i="7" s="1"/>
  <c r="P413" i="7"/>
  <c r="O413" i="7" s="1"/>
  <c r="P415" i="7"/>
  <c r="O415" i="7" s="1"/>
  <c r="U428" i="7"/>
  <c r="P570" i="7"/>
  <c r="O570" i="7" s="1"/>
  <c r="P852" i="7"/>
  <c r="O852" i="7" s="1"/>
  <c r="U487" i="7"/>
  <c r="P532" i="7"/>
  <c r="O532" i="7" s="1"/>
  <c r="P626" i="7"/>
  <c r="O626" i="7" s="1"/>
  <c r="P569" i="7"/>
  <c r="O569" i="7" s="1"/>
  <c r="P618" i="7"/>
  <c r="O618" i="7" s="1"/>
  <c r="U933" i="7"/>
  <c r="U761" i="7"/>
  <c r="P834" i="7"/>
  <c r="O834" i="7" s="1"/>
  <c r="U871" i="7"/>
  <c r="P733" i="7"/>
  <c r="O733" i="7" s="1"/>
  <c r="P784" i="7"/>
  <c r="O784" i="7" s="1"/>
  <c r="P792" i="7"/>
  <c r="O792" i="7" s="1"/>
  <c r="P1062" i="7"/>
  <c r="O1062" i="7" s="1"/>
  <c r="P1039" i="7"/>
  <c r="O1039" i="7" s="1"/>
  <c r="U1187" i="7"/>
  <c r="P919" i="7"/>
  <c r="O919" i="7" s="1"/>
  <c r="P888" i="7"/>
  <c r="O888" i="7" s="1"/>
  <c r="U51" i="7"/>
  <c r="U67" i="7"/>
  <c r="U39" i="7"/>
  <c r="U120" i="7"/>
  <c r="P193" i="7"/>
  <c r="O193" i="7" s="1"/>
  <c r="P218" i="7"/>
  <c r="O218" i="7" s="1"/>
  <c r="P138" i="7"/>
  <c r="O138" i="7" s="1"/>
  <c r="U184" i="7"/>
  <c r="P417" i="7"/>
  <c r="O417" i="7" s="1"/>
  <c r="P244" i="7"/>
  <c r="O244" i="7" s="1"/>
  <c r="U319" i="7"/>
  <c r="U309" i="7"/>
  <c r="P418" i="7"/>
  <c r="O418" i="7" s="1"/>
  <c r="U435" i="7"/>
  <c r="P440" i="7"/>
  <c r="O440" i="7" s="1"/>
  <c r="U575" i="7"/>
  <c r="U451" i="7"/>
  <c r="U488" i="7"/>
  <c r="P544" i="7"/>
  <c r="O544" i="7" s="1"/>
  <c r="P672" i="7"/>
  <c r="O672" i="7" s="1"/>
  <c r="U588" i="7"/>
  <c r="P621" i="7"/>
  <c r="O621" i="7" s="1"/>
  <c r="P941" i="7"/>
  <c r="O941" i="7" s="1"/>
  <c r="P695" i="7"/>
  <c r="O695" i="7" s="1"/>
  <c r="P839" i="7"/>
  <c r="O839" i="7" s="1"/>
  <c r="P710" i="7"/>
  <c r="O710" i="7" s="1"/>
  <c r="P746" i="7"/>
  <c r="O746" i="7" s="1"/>
  <c r="P787" i="7"/>
  <c r="O787" i="7" s="1"/>
  <c r="U797" i="7"/>
  <c r="U1115" i="7"/>
  <c r="U934" i="7"/>
  <c r="U944" i="7"/>
  <c r="U875" i="7"/>
  <c r="U56" i="7"/>
  <c r="U69" i="7"/>
  <c r="U62" i="7"/>
  <c r="P125" i="7"/>
  <c r="O125" i="7" s="1"/>
  <c r="U203" i="7"/>
  <c r="U235" i="7"/>
  <c r="P145" i="7"/>
  <c r="O145" i="7" s="1"/>
  <c r="P191" i="7"/>
  <c r="O191" i="7" s="1"/>
  <c r="P425" i="7"/>
  <c r="O425" i="7" s="1"/>
  <c r="U212" i="7"/>
  <c r="U331" i="7"/>
  <c r="P315" i="7"/>
  <c r="O315" i="7" s="1"/>
  <c r="P370" i="7"/>
  <c r="O370" i="7" s="1"/>
  <c r="P424" i="7"/>
  <c r="O424" i="7" s="1"/>
  <c r="U444" i="7"/>
  <c r="P602" i="7"/>
  <c r="O602" i="7" s="1"/>
  <c r="P456" i="7"/>
  <c r="O456" i="7" s="1"/>
  <c r="U432" i="7"/>
  <c r="U551" i="7"/>
  <c r="P677" i="7"/>
  <c r="O677" i="7" s="1"/>
  <c r="U592" i="7"/>
  <c r="P643" i="7"/>
  <c r="O643" i="7" s="1"/>
  <c r="P949" i="7"/>
  <c r="O949" i="7" s="1"/>
  <c r="P696" i="7"/>
  <c r="O696" i="7" s="1"/>
  <c r="U843" i="7"/>
  <c r="U791" i="7"/>
  <c r="P759" i="7"/>
  <c r="O759" i="7" s="1"/>
  <c r="U810" i="7"/>
  <c r="U815" i="7"/>
  <c r="U983" i="7"/>
  <c r="U1198" i="7"/>
  <c r="P1006" i="7"/>
  <c r="O1006" i="7" s="1"/>
  <c r="U1021" i="7"/>
  <c r="P936" i="7"/>
  <c r="O936" i="7" s="1"/>
  <c r="U903" i="7"/>
  <c r="U59" i="7"/>
  <c r="P36" i="7"/>
  <c r="O36" i="7" s="1"/>
  <c r="U159" i="7"/>
  <c r="P278" i="7"/>
  <c r="O278" i="7" s="1"/>
  <c r="P163" i="7"/>
  <c r="O163" i="7" s="1"/>
  <c r="P178" i="7"/>
  <c r="O178" i="7" s="1"/>
  <c r="P146" i="7"/>
  <c r="O146" i="7" s="1"/>
  <c r="P224" i="7"/>
  <c r="O224" i="7" s="1"/>
  <c r="P377" i="7"/>
  <c r="O377" i="7" s="1"/>
  <c r="U296" i="7"/>
  <c r="P362" i="7"/>
  <c r="O362" i="7" s="1"/>
  <c r="P285" i="7"/>
  <c r="O285" i="7" s="1"/>
  <c r="P372" i="7"/>
  <c r="O372" i="7" s="1"/>
  <c r="U380" i="7"/>
  <c r="P638" i="7"/>
  <c r="O638" i="7" s="1"/>
  <c r="U508" i="7"/>
  <c r="U820" i="7"/>
  <c r="U519" i="7"/>
  <c r="U539" i="7"/>
  <c r="P609" i="7"/>
  <c r="O609" i="7" s="1"/>
  <c r="P653" i="7"/>
  <c r="O653" i="7" s="1"/>
  <c r="U661" i="7"/>
  <c r="U901" i="7"/>
  <c r="P725" i="7"/>
  <c r="O725" i="7" s="1"/>
  <c r="P771" i="7"/>
  <c r="O771" i="7" s="1"/>
  <c r="U849" i="7"/>
  <c r="P775" i="7"/>
  <c r="O775" i="7" s="1"/>
  <c r="U994" i="7"/>
  <c r="P874" i="7"/>
  <c r="O874" i="7" s="1"/>
  <c r="P1244" i="7"/>
  <c r="O1244" i="7" s="1"/>
  <c r="U1244" i="7"/>
  <c r="U19" i="7"/>
  <c r="P45" i="7"/>
  <c r="O45" i="7" s="1"/>
  <c r="U167" i="7"/>
  <c r="U286" i="7"/>
  <c r="P171" i="7"/>
  <c r="O171" i="7" s="1"/>
  <c r="U181" i="7"/>
  <c r="U194" i="7"/>
  <c r="P228" i="7"/>
  <c r="O228" i="7" s="1"/>
  <c r="U385" i="7"/>
  <c r="P301" i="7"/>
  <c r="O301" i="7" s="1"/>
  <c r="U367" i="7"/>
  <c r="U289" i="7"/>
  <c r="U388" i="7"/>
  <c r="U381" i="7"/>
  <c r="U394" i="7"/>
  <c r="P513" i="7"/>
  <c r="O513" i="7" s="1"/>
  <c r="P459" i="7"/>
  <c r="O459" i="7" s="1"/>
  <c r="U552" i="7"/>
  <c r="U610" i="7"/>
  <c r="U1212" i="7"/>
  <c r="U1009" i="7"/>
  <c r="P897" i="7"/>
  <c r="O897" i="7" s="1"/>
  <c r="P972" i="7"/>
  <c r="O972" i="7" s="1"/>
  <c r="P1253" i="7"/>
  <c r="O1253" i="7" s="1"/>
  <c r="U1171" i="7"/>
  <c r="P11" i="7"/>
  <c r="O11" i="7" s="1"/>
  <c r="U27" i="7"/>
  <c r="U63" i="7"/>
  <c r="P122" i="7"/>
  <c r="O122" i="7" s="1"/>
  <c r="P91" i="7"/>
  <c r="O91" i="7" s="1"/>
  <c r="P164" i="7"/>
  <c r="O164" i="7" s="1"/>
  <c r="P219" i="7"/>
  <c r="O219" i="7" s="1"/>
  <c r="P180" i="7"/>
  <c r="O180" i="7" s="1"/>
  <c r="P268" i="7"/>
  <c r="O268" i="7" s="1"/>
  <c r="P342" i="7"/>
  <c r="O342" i="7" s="1"/>
  <c r="U266" i="7"/>
  <c r="U448" i="7"/>
  <c r="U333" i="7"/>
  <c r="P465" i="7"/>
  <c r="O465" i="7" s="1"/>
  <c r="U474" i="7"/>
  <c r="U480" i="7"/>
  <c r="U684" i="7"/>
  <c r="P548" i="7"/>
  <c r="O548" i="7" s="1"/>
  <c r="U516" i="7"/>
  <c r="P556" i="7"/>
  <c r="O556" i="7" s="1"/>
  <c r="P641" i="7"/>
  <c r="O641" i="7" s="1"/>
  <c r="P646" i="7"/>
  <c r="O646" i="7" s="1"/>
  <c r="P749" i="7"/>
  <c r="O749" i="7" s="1"/>
  <c r="U666" i="7"/>
  <c r="P717" i="7"/>
  <c r="O717" i="7" s="1"/>
  <c r="U848" i="7"/>
  <c r="P890" i="7"/>
  <c r="O890" i="7" s="1"/>
  <c r="P864" i="7"/>
  <c r="O864" i="7" s="1"/>
  <c r="U976" i="7"/>
  <c r="P20" i="7"/>
  <c r="O20" i="7" s="1"/>
  <c r="U57" i="7"/>
  <c r="P77" i="7"/>
  <c r="O77" i="7" s="1"/>
  <c r="P73" i="7"/>
  <c r="O73" i="7" s="1"/>
  <c r="U220" i="7"/>
  <c r="P252" i="7"/>
  <c r="O252" i="7" s="1"/>
  <c r="U160" i="7"/>
  <c r="P209" i="7"/>
  <c r="O209" i="7" s="1"/>
  <c r="U449" i="7"/>
  <c r="P249" i="7"/>
  <c r="O249" i="7" s="1"/>
  <c r="U379" i="7"/>
  <c r="U343" i="7"/>
  <c r="P399" i="7"/>
  <c r="O399" i="7" s="1"/>
  <c r="U481" i="7"/>
  <c r="P431" i="7"/>
  <c r="O431" i="7" s="1"/>
  <c r="U639" i="7"/>
  <c r="P500" i="7"/>
  <c r="O500" i="7" s="1"/>
  <c r="U477" i="7"/>
  <c r="U515" i="7"/>
  <c r="P736" i="7"/>
  <c r="O736" i="7" s="1"/>
  <c r="U579" i="7"/>
  <c r="P659" i="7"/>
  <c r="O659" i="7" s="1"/>
  <c r="U705" i="7"/>
  <c r="P878" i="7"/>
  <c r="O878" i="7" s="1"/>
  <c r="P805" i="7"/>
  <c r="O805" i="7" s="1"/>
  <c r="U785" i="7"/>
  <c r="U841" i="7"/>
  <c r="P824" i="7"/>
  <c r="O824" i="7" s="1"/>
  <c r="U943" i="7"/>
  <c r="U1207" i="7"/>
  <c r="Q758" i="6" a="1"/>
  <c r="Q758" i="6" s="1"/>
  <c r="A68" i="6"/>
  <c r="A608" i="6"/>
  <c r="A456" i="6"/>
  <c r="A411" i="6"/>
  <c r="A141" i="6"/>
  <c r="A429" i="6"/>
  <c r="A632" i="6"/>
  <c r="A187" i="6"/>
  <c r="A501" i="6"/>
  <c r="A432" i="6"/>
  <c r="A298" i="6"/>
  <c r="A313" i="6"/>
  <c r="A433" i="6"/>
  <c r="A435" i="6"/>
  <c r="A436" i="6"/>
  <c r="A784" i="6"/>
  <c r="A566" i="6"/>
  <c r="A116" i="6"/>
  <c r="A309" i="6"/>
  <c r="A311" i="6"/>
  <c r="A69" i="6"/>
  <c r="A639" i="6"/>
  <c r="A847" i="6"/>
  <c r="A829" i="6"/>
  <c r="A50" i="6"/>
  <c r="A699" i="6"/>
  <c r="A516" i="6"/>
  <c r="A723" i="6"/>
  <c r="A517" i="6"/>
  <c r="A520" i="6"/>
  <c r="A843" i="6"/>
  <c r="A844" i="6"/>
  <c r="A450" i="6"/>
  <c r="A861" i="6"/>
  <c r="A642" i="6"/>
  <c r="A180" i="6"/>
  <c r="A158" i="6"/>
  <c r="A526" i="6"/>
  <c r="A389" i="6"/>
  <c r="A669" i="6"/>
  <c r="A319" i="6"/>
  <c r="A211" i="6"/>
  <c r="A107" i="6"/>
  <c r="A717" i="6"/>
  <c r="A206" i="6"/>
  <c r="A584" i="6"/>
  <c r="A11" i="6"/>
  <c r="A597" i="6"/>
  <c r="A218" i="6"/>
  <c r="A405" i="6"/>
  <c r="A375" i="6"/>
  <c r="A383" i="6"/>
  <c r="A2" i="6"/>
  <c r="A15" i="6"/>
  <c r="A287" i="6"/>
  <c r="A140" i="6"/>
  <c r="A743" i="6"/>
  <c r="A808" i="6"/>
  <c r="A99" i="6"/>
  <c r="A536" i="6"/>
  <c r="A541" i="6"/>
  <c r="A673" i="6"/>
  <c r="Q837" i="6" a="1"/>
  <c r="Q837" i="6" s="1"/>
  <c r="Q441" i="6" a="1"/>
  <c r="Q441" i="6" s="1"/>
  <c r="A48" i="6"/>
  <c r="A545" i="6"/>
  <c r="A58" i="6"/>
  <c r="A214" i="6"/>
  <c r="A213" i="6"/>
  <c r="A678" i="6"/>
  <c r="A455" i="6"/>
  <c r="A607" i="6"/>
  <c r="A858" i="6"/>
  <c r="A399" i="6"/>
  <c r="Q440" i="6" a="1"/>
  <c r="Q440" i="6" s="1"/>
  <c r="Q81" i="6" a="1"/>
  <c r="Q81" i="6" s="1"/>
  <c r="Q185" i="6" a="1"/>
  <c r="Q185" i="6" s="1"/>
  <c r="Q96" i="6" a="1"/>
  <c r="Q96" i="6" s="1"/>
  <c r="Q840" i="6" a="1"/>
  <c r="Q840" i="6" s="1"/>
  <c r="Q271" i="6" a="1"/>
  <c r="Q271" i="6" s="1"/>
  <c r="Q331" i="6" a="1"/>
  <c r="Q331" i="6" s="1"/>
  <c r="Q668" i="6" a="1"/>
  <c r="Q668" i="6" s="1"/>
  <c r="Q746" i="6" a="1"/>
  <c r="Q746" i="6" s="1"/>
  <c r="Q428" i="6" a="1"/>
  <c r="Q428" i="6" s="1"/>
  <c r="Q77" i="6" a="1"/>
  <c r="Q77" i="6" s="1"/>
  <c r="Q206" i="6" a="1"/>
  <c r="Q206" i="6" s="1"/>
  <c r="Q467" i="6" a="1"/>
  <c r="Q467" i="6" s="1"/>
  <c r="Q292" i="6" a="1"/>
  <c r="Q292" i="6" s="1"/>
  <c r="Q820" i="6" a="1"/>
  <c r="Q820" i="6" s="1"/>
  <c r="Q788" i="6" a="1"/>
  <c r="Q788" i="6" s="1"/>
  <c r="Q556" i="6" a="1"/>
  <c r="Q556" i="6" s="1"/>
  <c r="Q37" i="6" a="1"/>
  <c r="Q37" i="6" s="1"/>
  <c r="Q139" i="6" a="1"/>
  <c r="Q139" i="6" s="1"/>
  <c r="Q464" i="6" a="1"/>
  <c r="Q464" i="6" s="1"/>
  <c r="Q851" i="6" a="1"/>
  <c r="Q851" i="6" s="1"/>
  <c r="Q619" i="6" a="1"/>
  <c r="Q619" i="6" s="1"/>
  <c r="Q135" i="6" a="1"/>
  <c r="Q135" i="6" s="1"/>
  <c r="Q465" i="6" a="1"/>
  <c r="Q465" i="6" s="1"/>
  <c r="Q665" i="6" a="1"/>
  <c r="Q665" i="6" s="1"/>
  <c r="Q26" i="6" a="1"/>
  <c r="Q26" i="6" s="1"/>
  <c r="Q510" i="6" a="1"/>
  <c r="Q510" i="6" s="1"/>
  <c r="Q580" i="6" a="1"/>
  <c r="Q580" i="6" s="1"/>
  <c r="Q782" i="6" a="1"/>
  <c r="Q782" i="6" s="1"/>
  <c r="Q827" i="6" a="1"/>
  <c r="Q827" i="6" s="1"/>
  <c r="Q554" i="6" a="1"/>
  <c r="Q554" i="6" s="1"/>
  <c r="Q855" i="6" a="1"/>
  <c r="Q855" i="6" s="1"/>
  <c r="Q850" i="6" a="1"/>
  <c r="Q850" i="6" s="1"/>
  <c r="Q293" i="6" a="1"/>
  <c r="Q293" i="6" s="1"/>
  <c r="Q354" i="6" a="1"/>
  <c r="Q354" i="6" s="1"/>
  <c r="Q229" i="6" a="1"/>
  <c r="Q229" i="6" s="1"/>
  <c r="Q64" i="6" a="1"/>
  <c r="Q64" i="6" s="1"/>
  <c r="Q278" i="6" a="1"/>
  <c r="Q278" i="6" s="1"/>
  <c r="Q565" i="6" a="1"/>
  <c r="Q565" i="6" s="1"/>
  <c r="Q31" i="6" a="1"/>
  <c r="Q31" i="6" s="1"/>
  <c r="Q728" i="6" a="1"/>
  <c r="Q728" i="6" s="1"/>
  <c r="Q727" i="6" a="1"/>
  <c r="Q727" i="6" s="1"/>
  <c r="Q502" i="6" a="1"/>
  <c r="Q502" i="6" s="1"/>
  <c r="Q633" i="6" a="1"/>
  <c r="Q633" i="6" s="1"/>
  <c r="Q776" i="6" a="1"/>
  <c r="Q776" i="6" s="1"/>
  <c r="Q345" i="6" a="1"/>
  <c r="Q345" i="6" s="1"/>
  <c r="Q340" i="6" a="1"/>
  <c r="Q340" i="6" s="1"/>
  <c r="Q583" i="6" a="1"/>
  <c r="Q583" i="6" s="1"/>
  <c r="Q726" i="6" a="1"/>
  <c r="Q726" i="6" s="1"/>
  <c r="Q601" i="6" a="1"/>
  <c r="Q601" i="6" s="1"/>
  <c r="Q550" i="6" a="1"/>
  <c r="Q550" i="6" s="1"/>
  <c r="Q333" i="6" a="1"/>
  <c r="Q333" i="6" s="1"/>
  <c r="Q549" i="6" a="1"/>
  <c r="Q549" i="6" s="1"/>
  <c r="Q418" i="6" a="1"/>
  <c r="Q418" i="6" s="1"/>
  <c r="Q359" i="6" a="1"/>
  <c r="Q359" i="6" s="1"/>
  <c r="Q125" i="6" a="1"/>
  <c r="Q125" i="6" s="1"/>
  <c r="Q416" i="6" a="1"/>
  <c r="Q416" i="6" s="1"/>
  <c r="Q452" i="6" a="1"/>
  <c r="Q452" i="6" s="1"/>
  <c r="Q563" i="6" a="1"/>
  <c r="Q563" i="6" s="1"/>
  <c r="Q237" i="6" a="1"/>
  <c r="Q237" i="6" s="1"/>
  <c r="Q233" i="6" a="1"/>
  <c r="Q233" i="6" s="1"/>
  <c r="Q281" i="6" a="1"/>
  <c r="Q281" i="6" s="1"/>
  <c r="Q494" i="6" a="1"/>
  <c r="Q494" i="6" s="1"/>
  <c r="Q370" i="6" a="1"/>
  <c r="Q370" i="6" s="1"/>
  <c r="Q329" i="6" a="1"/>
  <c r="Q329" i="6" s="1"/>
  <c r="Q765" i="6" a="1"/>
  <c r="Q765" i="6" s="1"/>
  <c r="Q95" i="6" a="1"/>
  <c r="Q95" i="6" s="1"/>
  <c r="Q207" i="6" a="1"/>
  <c r="Q207" i="6" s="1"/>
  <c r="Q718" i="6" a="1"/>
  <c r="Q718" i="6" s="1"/>
  <c r="Q622" i="6" a="1"/>
  <c r="Q622" i="6" s="1"/>
  <c r="Q29" i="6" a="1"/>
  <c r="Q29" i="6" s="1"/>
  <c r="Q423" i="6" a="1"/>
  <c r="Q423" i="6" s="1"/>
  <c r="Q220" i="6" a="1"/>
  <c r="Q220" i="6" s="1"/>
  <c r="Q255" i="6" a="1"/>
  <c r="Q255" i="6" s="1"/>
  <c r="Q762" i="6" a="1"/>
  <c r="Q762" i="6" s="1"/>
  <c r="Q482" i="6" a="1"/>
  <c r="Q482" i="6" s="1"/>
  <c r="Q481" i="6" a="1"/>
  <c r="Q481" i="6" s="1"/>
  <c r="Q343" i="6" a="1"/>
  <c r="Q343" i="6" s="1"/>
  <c r="Q816" i="6" a="1"/>
  <c r="Q816" i="6" s="1"/>
  <c r="Q54" i="6" a="1"/>
  <c r="Q54" i="6" s="1"/>
  <c r="Q374" i="6" a="1"/>
  <c r="Q374" i="6" s="1"/>
  <c r="Q318" i="6" a="1"/>
  <c r="Q318" i="6" s="1"/>
  <c r="Q694" i="6" a="1"/>
  <c r="Q694" i="6" s="1"/>
  <c r="Q60" i="6" a="1"/>
  <c r="Q60" i="6" s="1"/>
  <c r="S547" i="6" a="1"/>
  <c r="S547" i="6" s="1"/>
  <c r="T547" i="6" s="1"/>
  <c r="S685" i="6" a="1"/>
  <c r="S685" i="6" s="1"/>
  <c r="S29" i="6" a="1"/>
  <c r="S29" i="6" s="1"/>
  <c r="S289" i="6" a="1"/>
  <c r="S289" i="6" s="1"/>
  <c r="S658" i="6" a="1"/>
  <c r="S658" i="6" s="1"/>
  <c r="S357" i="6" a="1"/>
  <c r="S357" i="6" s="1"/>
  <c r="S335" i="6" a="1"/>
  <c r="S335" i="6" s="1"/>
  <c r="S459" i="6" a="1"/>
  <c r="S459" i="6" s="1"/>
  <c r="S404" i="6" a="1"/>
  <c r="S404" i="6" s="1"/>
  <c r="S54" i="6" a="1"/>
  <c r="S54" i="6" s="1"/>
  <c r="S297" i="6" a="1"/>
  <c r="S297" i="6" s="1"/>
  <c r="S140" i="6" a="1"/>
  <c r="S140" i="6" s="1"/>
  <c r="S457" i="6" a="1"/>
  <c r="S457" i="6" s="1"/>
  <c r="S481" i="6" a="1"/>
  <c r="S481" i="6" s="1"/>
  <c r="S403" i="6" a="1"/>
  <c r="S403" i="6" s="1"/>
  <c r="S379" i="6" a="1"/>
  <c r="S379" i="6" s="1"/>
  <c r="S670" i="6" a="1"/>
  <c r="S670" i="6" s="1"/>
  <c r="S27" i="6" a="1"/>
  <c r="S27" i="6" s="1"/>
  <c r="S243" i="6" a="1"/>
  <c r="S243" i="6" s="1"/>
  <c r="S537" i="6" a="1"/>
  <c r="S537" i="6" s="1"/>
  <c r="S19" i="6" a="1"/>
  <c r="S19" i="6" s="1"/>
  <c r="S828" i="6" a="1"/>
  <c r="S828" i="6" s="1"/>
  <c r="S669" i="6" a="1"/>
  <c r="S669" i="6" s="1"/>
  <c r="S235" i="6" a="1"/>
  <c r="S235" i="6" s="1"/>
  <c r="S40" i="6" a="1"/>
  <c r="S40" i="6" s="1"/>
  <c r="S426" i="6" a="1"/>
  <c r="S426" i="6" s="1"/>
  <c r="S488" i="6" a="1"/>
  <c r="S488" i="6" s="1"/>
  <c r="S574" i="6" a="1"/>
  <c r="S574" i="6" s="1"/>
  <c r="S22" i="6" a="1"/>
  <c r="S22" i="6" s="1"/>
  <c r="S611" i="6" a="1"/>
  <c r="S611" i="6" s="1"/>
  <c r="S710" i="6" a="1"/>
  <c r="S710" i="6" s="1"/>
  <c r="S247" i="6" a="1"/>
  <c r="S247" i="6" s="1"/>
  <c r="S172" i="6" a="1"/>
  <c r="S172" i="6" s="1"/>
  <c r="S567" i="6" a="1"/>
  <c r="S567" i="6" s="1"/>
  <c r="S577" i="6" a="1"/>
  <c r="S577" i="6" s="1"/>
  <c r="S298" i="6" a="1"/>
  <c r="S298" i="6" s="1"/>
  <c r="S649" i="6" a="1"/>
  <c r="S649" i="6" s="1"/>
  <c r="S609" i="6" a="1"/>
  <c r="S609" i="6" s="1"/>
  <c r="S345" i="6" a="1"/>
  <c r="S345" i="6" s="1"/>
  <c r="S503" i="6" a="1"/>
  <c r="S503" i="6" s="1"/>
  <c r="S195" i="6" a="1"/>
  <c r="S195" i="6" s="1"/>
  <c r="S746" i="6" a="1"/>
  <c r="S746" i="6" s="1"/>
  <c r="S134" i="6" a="1"/>
  <c r="S134" i="6" s="1"/>
  <c r="S209" i="6" a="1"/>
  <c r="S209" i="6" s="1"/>
  <c r="S405" i="6" a="1"/>
  <c r="S405" i="6" s="1"/>
  <c r="S303" i="6" a="1"/>
  <c r="S303" i="6" s="1"/>
  <c r="S212" i="6" a="1"/>
  <c r="S212" i="6" s="1"/>
  <c r="S846" i="6" a="1"/>
  <c r="S846" i="6" s="1"/>
  <c r="S555" i="6" a="1"/>
  <c r="S555" i="6" s="1"/>
  <c r="S705" i="6" a="1"/>
  <c r="S705" i="6" s="1"/>
  <c r="S771" i="6" a="1"/>
  <c r="S771" i="6" s="1"/>
  <c r="S573" i="6" a="1"/>
  <c r="S573" i="6" s="1"/>
  <c r="S166" i="6" a="1"/>
  <c r="S166" i="6" s="1"/>
  <c r="S681" i="6" a="1"/>
  <c r="S681" i="6" s="1"/>
  <c r="S251" i="6" a="1"/>
  <c r="S251" i="6" s="1"/>
  <c r="S476" i="6" a="1"/>
  <c r="S476" i="6" s="1"/>
  <c r="S187" i="6" a="1"/>
  <c r="S187" i="6" s="1"/>
  <c r="S349" i="6" a="1"/>
  <c r="S349" i="6" s="1"/>
  <c r="S292" i="6" a="1"/>
  <c r="S292" i="6" s="1"/>
  <c r="S56" i="6" a="1"/>
  <c r="S56" i="6" s="1"/>
  <c r="S364" i="6" a="1"/>
  <c r="S364" i="6" s="1"/>
  <c r="S389" i="6" a="1"/>
  <c r="S389" i="6" s="1"/>
  <c r="S694" i="6" a="1"/>
  <c r="S694" i="6" s="1"/>
  <c r="S791" i="6" a="1"/>
  <c r="S791" i="6" s="1"/>
  <c r="S24" i="6" a="1"/>
  <c r="S24" i="6" s="1"/>
  <c r="S825" i="6" a="1"/>
  <c r="S825" i="6" s="1"/>
  <c r="S36" i="6" a="1"/>
  <c r="S36" i="6" s="1"/>
  <c r="S742" i="6" a="1"/>
  <c r="S742" i="6" s="1"/>
  <c r="S210" i="6" a="1"/>
  <c r="S210" i="6" s="1"/>
  <c r="S558" i="6" a="1"/>
  <c r="S558" i="6" s="1"/>
  <c r="S799" i="6" a="1"/>
  <c r="S799" i="6" s="1"/>
  <c r="S41" i="6" a="1"/>
  <c r="S41" i="6" s="1"/>
  <c r="S432" i="6" a="1"/>
  <c r="S432" i="6" s="1"/>
  <c r="S284" i="6" a="1"/>
  <c r="S284" i="6" s="1"/>
  <c r="S735" i="6" a="1"/>
  <c r="S735" i="6" s="1"/>
  <c r="S467" i="6" a="1"/>
  <c r="S467" i="6" s="1"/>
  <c r="S648" i="6" a="1"/>
  <c r="S648" i="6" s="1"/>
  <c r="S772" i="6" a="1"/>
  <c r="S772" i="6" s="1"/>
  <c r="S401" i="6" a="1"/>
  <c r="S401" i="6" s="1"/>
  <c r="S484" i="6" a="1"/>
  <c r="S484" i="6" s="1"/>
  <c r="S504" i="6" a="1"/>
  <c r="S504" i="6" s="1"/>
  <c r="S415" i="6" a="1"/>
  <c r="S415" i="6" s="1"/>
  <c r="S429" i="6" a="1"/>
  <c r="S429" i="6" s="1"/>
  <c r="S37" i="6" a="1"/>
  <c r="S37" i="6" s="1"/>
  <c r="S278" i="6" a="1"/>
  <c r="S278" i="6" s="1"/>
  <c r="S682" i="6" a="1"/>
  <c r="S682" i="6" s="1"/>
  <c r="S763" i="6" a="1"/>
  <c r="S763" i="6" s="1"/>
  <c r="S329" i="6" a="1"/>
  <c r="S329" i="6" s="1"/>
  <c r="S81" i="6" a="1"/>
  <c r="S81" i="6" s="1"/>
  <c r="S790" i="6" a="1"/>
  <c r="S790" i="6" s="1"/>
  <c r="S258" i="6" a="1"/>
  <c r="S258" i="6" s="1"/>
  <c r="S563" i="6" a="1"/>
  <c r="S563" i="6" s="1"/>
  <c r="S69" i="6" a="1"/>
  <c r="S69" i="6" s="1"/>
  <c r="S82" i="6" a="1"/>
  <c r="S82" i="6" s="1"/>
  <c r="S486" i="6" a="1"/>
  <c r="S486" i="6" s="1"/>
  <c r="S388" i="6" a="1"/>
  <c r="S388" i="6" s="1"/>
  <c r="S6" i="6" a="1"/>
  <c r="S6" i="6" s="1"/>
  <c r="S11" i="6" a="1"/>
  <c r="S11" i="6" s="1"/>
  <c r="S770" i="6" a="1"/>
  <c r="S770" i="6" s="1"/>
  <c r="S595" i="6" a="1"/>
  <c r="S595" i="6" s="1"/>
  <c r="S38" i="6" a="1"/>
  <c r="S38" i="6" s="1"/>
  <c r="S701" i="6" a="1"/>
  <c r="S701" i="6" s="1"/>
  <c r="S8" i="6" a="1"/>
  <c r="S8" i="6" s="1"/>
  <c r="S127" i="6" a="1"/>
  <c r="S127" i="6" s="1"/>
  <c r="S347" i="6" a="1"/>
  <c r="S347" i="6" s="1"/>
  <c r="S592" i="6" a="1"/>
  <c r="S592" i="6" s="1"/>
  <c r="S128" i="6" a="1"/>
  <c r="S128" i="6" s="1"/>
  <c r="S265" i="6" a="1"/>
  <c r="S265" i="6" s="1"/>
  <c r="S822" i="6" a="1"/>
  <c r="S822" i="6" s="1"/>
  <c r="S831" i="6" a="1"/>
  <c r="S831" i="6" s="1"/>
  <c r="S450" i="6" a="1"/>
  <c r="S450" i="6" s="1"/>
  <c r="S392" i="6" a="1"/>
  <c r="S392" i="6" s="1"/>
  <c r="S342" i="6" a="1"/>
  <c r="S342" i="6" s="1"/>
  <c r="S279" i="6" a="1"/>
  <c r="S279" i="6" s="1"/>
  <c r="S734" i="6" a="1"/>
  <c r="S734" i="6" s="1"/>
  <c r="S475" i="6" a="1"/>
  <c r="S475" i="6" s="1"/>
  <c r="S623" i="6" a="1"/>
  <c r="S623" i="6" s="1"/>
  <c r="S225" i="6" a="1"/>
  <c r="S225" i="6" s="1"/>
  <c r="S30" i="6" a="1"/>
  <c r="S30" i="6" s="1"/>
  <c r="S582" i="6" a="1"/>
  <c r="S582" i="6" s="1"/>
  <c r="S786" i="6" a="1"/>
  <c r="S786" i="6" s="1"/>
  <c r="S381" i="6" a="1"/>
  <c r="S381" i="6" s="1"/>
  <c r="S234" i="6" a="1"/>
  <c r="S234" i="6" s="1"/>
  <c r="S269" i="6" a="1"/>
  <c r="S269" i="6" s="1"/>
  <c r="S309" i="6" a="1"/>
  <c r="S309" i="6" s="1"/>
  <c r="S306" i="6" a="1"/>
  <c r="S306" i="6" s="1"/>
  <c r="S73" i="6" a="1"/>
  <c r="S73" i="6" s="1"/>
  <c r="S327" i="6" a="1"/>
  <c r="S327" i="6" s="1"/>
  <c r="S222" i="6" a="1"/>
  <c r="S222" i="6" s="1"/>
  <c r="S164" i="6" a="1"/>
  <c r="S164" i="6" s="1"/>
  <c r="S751" i="6" a="1"/>
  <c r="S751" i="6" s="1"/>
  <c r="S536" i="6" a="1"/>
  <c r="S536" i="6" s="1"/>
  <c r="S96" i="6" a="1"/>
  <c r="S96" i="6" s="1"/>
  <c r="S812" i="6" a="1"/>
  <c r="S812" i="6" s="1"/>
  <c r="S435" i="6" a="1"/>
  <c r="S435" i="6" s="1"/>
  <c r="S795" i="6" a="1"/>
  <c r="S795" i="6" s="1"/>
  <c r="S71" i="6" a="1"/>
  <c r="S71" i="6" s="1"/>
  <c r="S17" i="6" a="1"/>
  <c r="S17" i="6" s="1"/>
  <c r="S126" i="6" a="1"/>
  <c r="S126" i="6" s="1"/>
  <c r="S20" i="6" a="1"/>
  <c r="S20" i="6" s="1"/>
  <c r="S94" i="6" a="1"/>
  <c r="S94" i="6" s="1"/>
  <c r="S779" i="6" a="1"/>
  <c r="S779" i="6" s="1"/>
  <c r="S218" i="6" a="1"/>
  <c r="S218" i="6" s="1"/>
  <c r="S646" i="6" a="1"/>
  <c r="S646" i="6" s="1"/>
  <c r="S264" i="6" a="1"/>
  <c r="S264" i="6" s="1"/>
  <c r="S604" i="6" a="1"/>
  <c r="S604" i="6" s="1"/>
  <c r="S344" i="6" a="1"/>
  <c r="S344" i="6" s="1"/>
  <c r="S365" i="6" a="1"/>
  <c r="S365" i="6" s="1"/>
  <c r="S695" i="6" a="1"/>
  <c r="S695" i="6" s="1"/>
  <c r="S270" i="6" a="1"/>
  <c r="S270" i="6" s="1"/>
  <c r="S663" i="6" a="1"/>
  <c r="S663" i="6" s="1"/>
  <c r="S556" i="6" a="1"/>
  <c r="S556" i="6" s="1"/>
  <c r="S704" i="6" a="1"/>
  <c r="S704" i="6" s="1"/>
  <c r="S443" i="6" a="1"/>
  <c r="S443" i="6" s="1"/>
  <c r="S596" i="6" a="1"/>
  <c r="S596" i="6" s="1"/>
  <c r="S280" i="6" a="1"/>
  <c r="S280" i="6" s="1"/>
  <c r="S597" i="6" a="1"/>
  <c r="S597" i="6" s="1"/>
  <c r="S758" i="6" a="1"/>
  <c r="S758" i="6" s="1"/>
  <c r="S137" i="6" a="1"/>
  <c r="S137" i="6" s="1"/>
  <c r="S738" i="6" a="1"/>
  <c r="S738" i="6" s="1"/>
  <c r="S375" i="6" a="1"/>
  <c r="S375" i="6" s="1"/>
  <c r="S263" i="6" a="1"/>
  <c r="S263" i="6" s="1"/>
  <c r="S90" i="6" a="1"/>
  <c r="S90" i="6" s="1"/>
  <c r="S223" i="6" a="1"/>
  <c r="S223" i="6" s="1"/>
  <c r="S645" i="6" a="1"/>
  <c r="S645" i="6" s="1"/>
  <c r="S852" i="6" a="1"/>
  <c r="S852" i="6" s="1"/>
  <c r="S455" i="6" a="1"/>
  <c r="S455" i="6" s="1"/>
  <c r="S843" i="6" a="1"/>
  <c r="S843" i="6" s="1"/>
  <c r="S133" i="6" a="1"/>
  <c r="S133" i="6" s="1"/>
  <c r="S666" i="6" a="1"/>
  <c r="S666" i="6" s="1"/>
  <c r="S453" i="6" a="1"/>
  <c r="S453" i="6" s="1"/>
  <c r="S629" i="6" a="1"/>
  <c r="S629" i="6" s="1"/>
  <c r="S46" i="6" a="1"/>
  <c r="S46" i="6" s="1"/>
  <c r="S287" i="6" a="1"/>
  <c r="S287" i="6" s="1"/>
  <c r="S318" i="6" a="1"/>
  <c r="S318" i="6" s="1"/>
  <c r="S175" i="6" a="1"/>
  <c r="S175" i="6" s="1"/>
  <c r="S466" i="6" a="1"/>
  <c r="S466" i="6" s="1"/>
  <c r="S550" i="6" a="1"/>
  <c r="S550" i="6" s="1"/>
  <c r="S522" i="6" a="1"/>
  <c r="S522" i="6" s="1"/>
  <c r="S157" i="6" a="1"/>
  <c r="S157" i="6" s="1"/>
  <c r="S304" i="6" a="1"/>
  <c r="S304" i="6" s="1"/>
  <c r="S275" i="6" a="1"/>
  <c r="S275" i="6" s="1"/>
  <c r="S587" i="6" a="1"/>
  <c r="S587" i="6" s="1"/>
  <c r="S739" i="6" a="1"/>
  <c r="S739" i="6" s="1"/>
  <c r="S109" i="6" a="1"/>
  <c r="S109" i="6" s="1"/>
  <c r="S839" i="6" a="1"/>
  <c r="S839" i="6" s="1"/>
  <c r="S216" i="6" a="1"/>
  <c r="S216" i="6" s="1"/>
  <c r="S150" i="6" a="1"/>
  <c r="S150" i="6" s="1"/>
  <c r="S524" i="6" a="1"/>
  <c r="S524" i="6" s="1"/>
  <c r="S571" i="6" a="1"/>
  <c r="S571" i="6" s="1"/>
  <c r="S99" i="6" a="1"/>
  <c r="S99" i="6" s="1"/>
  <c r="S495" i="6" a="1"/>
  <c r="S495" i="6" s="1"/>
  <c r="S520" i="6" a="1"/>
  <c r="S520" i="6" s="1"/>
  <c r="S594" i="6" a="1"/>
  <c r="S594" i="6" s="1"/>
  <c r="S43" i="6" a="1"/>
  <c r="S43" i="6" s="1"/>
  <c r="S614" i="6" a="1"/>
  <c r="S614" i="6" s="1"/>
  <c r="S138" i="6" a="1"/>
  <c r="S138" i="6" s="1"/>
  <c r="S720" i="6" a="1"/>
  <c r="S720" i="6" s="1"/>
  <c r="S9" i="6" a="1"/>
  <c r="S9" i="6" s="1"/>
  <c r="S391" i="6" a="1"/>
  <c r="S391" i="6" s="1"/>
  <c r="S67" i="6" a="1"/>
  <c r="S67" i="6" s="1"/>
  <c r="S508" i="6" a="1"/>
  <c r="S508" i="6" s="1"/>
  <c r="S855" i="6" a="1"/>
  <c r="S855" i="6" s="1"/>
  <c r="S740" i="6" a="1"/>
  <c r="S740" i="6" s="1"/>
  <c r="S615" i="6" a="1"/>
  <c r="S615" i="6" s="1"/>
  <c r="S352" i="6" a="1"/>
  <c r="S352" i="6" s="1"/>
  <c r="S612" i="6" a="1"/>
  <c r="S612" i="6" s="1"/>
  <c r="S608" i="6" a="1"/>
  <c r="S608" i="6" s="1"/>
  <c r="S26" i="6" a="1"/>
  <c r="S26" i="6" s="1"/>
  <c r="S598" i="6" a="1"/>
  <c r="S598" i="6" s="1"/>
  <c r="S410" i="6" a="1"/>
  <c r="S410" i="6" s="1"/>
  <c r="S398" i="6" a="1"/>
  <c r="S398" i="6" s="1"/>
  <c r="S181" i="6" a="1"/>
  <c r="S181" i="6" s="1"/>
  <c r="S83" i="6" a="1"/>
  <c r="S83" i="6" s="1"/>
  <c r="S442" i="6" a="1"/>
  <c r="S442" i="6" s="1"/>
  <c r="S408" i="6" a="1"/>
  <c r="S408" i="6" s="1"/>
  <c r="S727" i="6" a="1"/>
  <c r="S727" i="6" s="1"/>
  <c r="S199" i="6" a="1"/>
  <c r="S199" i="6" s="1"/>
  <c r="S833" i="6" a="1"/>
  <c r="S833" i="6" s="1"/>
  <c r="S733" i="6" a="1"/>
  <c r="S733" i="6" s="1"/>
  <c r="S781" i="6" a="1"/>
  <c r="S781" i="6" s="1"/>
  <c r="S200" i="6" a="1"/>
  <c r="S200" i="6" s="1"/>
  <c r="S362" i="6" a="1"/>
  <c r="S362" i="6" s="1"/>
  <c r="S232" i="6" a="1"/>
  <c r="S232" i="6" s="1"/>
  <c r="S148" i="6" a="1"/>
  <c r="S148" i="6" s="1"/>
  <c r="S803" i="6" a="1"/>
  <c r="S803" i="6" s="1"/>
  <c r="S647" i="6" a="1"/>
  <c r="S647" i="6" s="1"/>
  <c r="S147" i="6" a="1"/>
  <c r="S147" i="6" s="1"/>
  <c r="S85" i="6" a="1"/>
  <c r="S85" i="6" s="1"/>
  <c r="S65" i="6" a="1"/>
  <c r="S65" i="6" s="1"/>
  <c r="S745" i="6" a="1"/>
  <c r="S745" i="6" s="1"/>
  <c r="S420" i="6" a="1"/>
  <c r="S420" i="6" s="1"/>
  <c r="S620" i="6" a="1"/>
  <c r="S620" i="6" s="1"/>
  <c r="S862" i="6" a="1"/>
  <c r="S862" i="6" s="1"/>
  <c r="S374" i="6" a="1"/>
  <c r="S374" i="6" s="1"/>
  <c r="S788" i="6" a="1"/>
  <c r="S788" i="6" s="1"/>
  <c r="S333" i="6" a="1"/>
  <c r="S333" i="6" s="1"/>
  <c r="S621" i="6" a="1"/>
  <c r="S621" i="6" s="1"/>
  <c r="S91" i="6" a="1"/>
  <c r="S91" i="6" s="1"/>
  <c r="S271" i="6" a="1"/>
  <c r="S271" i="6" s="1"/>
  <c r="S183" i="6" a="1"/>
  <c r="S183" i="6" s="1"/>
  <c r="S165" i="6" a="1"/>
  <c r="S165" i="6" s="1"/>
  <c r="S800" i="6" a="1"/>
  <c r="S800" i="6" s="1"/>
  <c r="S120" i="6" a="1"/>
  <c r="S120" i="6" s="1"/>
  <c r="S641" i="6" a="1"/>
  <c r="S641" i="6" s="1"/>
  <c r="S21" i="6" a="1"/>
  <c r="S21" i="6" s="1"/>
  <c r="S456" i="6" a="1"/>
  <c r="S456" i="6" s="1"/>
  <c r="S60" i="6" a="1"/>
  <c r="S60" i="6" s="1"/>
  <c r="S731" i="6" a="1"/>
  <c r="S731" i="6" s="1"/>
  <c r="S569" i="6" a="1"/>
  <c r="S569" i="6" s="1"/>
  <c r="S361" i="6" a="1"/>
  <c r="S361" i="6" s="1"/>
  <c r="S108" i="6" a="1"/>
  <c r="S108" i="6" s="1"/>
  <c r="S281" i="6" a="1"/>
  <c r="S281" i="6" s="1"/>
  <c r="S635" i="6" a="1"/>
  <c r="S635" i="6" s="1"/>
  <c r="S470" i="6" a="1"/>
  <c r="S470" i="6" s="1"/>
  <c r="S575" i="6" a="1"/>
  <c r="S575" i="6" s="1"/>
  <c r="S382" i="6" a="1"/>
  <c r="S382" i="6" s="1"/>
  <c r="S673" i="6" a="1"/>
  <c r="S673" i="6" s="1"/>
  <c r="S806" i="6" a="1"/>
  <c r="S806" i="6" s="1"/>
  <c r="S111" i="6" a="1"/>
  <c r="S111" i="6" s="1"/>
  <c r="S424" i="6" a="1"/>
  <c r="S424" i="6" s="1"/>
  <c r="S761" i="6" a="1"/>
  <c r="S761" i="6" s="1"/>
  <c r="S373" i="6" a="1"/>
  <c r="S373" i="6" s="1"/>
  <c r="S542" i="6" a="1"/>
  <c r="S542" i="6" s="1"/>
  <c r="S262" i="6" a="1"/>
  <c r="S262" i="6" s="1"/>
  <c r="S630" i="6" a="1"/>
  <c r="S630" i="6" s="1"/>
  <c r="S354" i="6" a="1"/>
  <c r="S354" i="6" s="1"/>
  <c r="S299" i="6" a="1"/>
  <c r="S299" i="6" s="1"/>
  <c r="S460" i="6" a="1"/>
  <c r="S460" i="6" s="1"/>
  <c r="S185" i="6" a="1"/>
  <c r="S185" i="6" s="1"/>
  <c r="S107" i="6" a="1"/>
  <c r="S107" i="6" s="1"/>
  <c r="S774" i="6" a="1"/>
  <c r="S774" i="6" s="1"/>
  <c r="S644" i="6" a="1"/>
  <c r="S644" i="6" s="1"/>
  <c r="S322" i="6" a="1"/>
  <c r="S322" i="6" s="1"/>
  <c r="S863" i="6" a="1"/>
  <c r="S863" i="6" s="1"/>
  <c r="S808" i="6" a="1"/>
  <c r="S808" i="6" s="1"/>
  <c r="S139" i="6" a="1"/>
  <c r="S139" i="6" s="1"/>
  <c r="S775" i="6" a="1"/>
  <c r="S775" i="6" s="1"/>
  <c r="S748" i="6" a="1"/>
  <c r="S748" i="6" s="1"/>
  <c r="S142" i="6" a="1"/>
  <c r="S142" i="6" s="1"/>
  <c r="S487" i="6" a="1"/>
  <c r="S487" i="6" s="1"/>
  <c r="S112" i="6" a="1"/>
  <c r="S112" i="6" s="1"/>
  <c r="S662" i="6" a="1"/>
  <c r="S662" i="6" s="1"/>
  <c r="S708" i="6" a="1"/>
  <c r="S708" i="6" s="1"/>
  <c r="S661" i="6" a="1"/>
  <c r="S661" i="6" s="1"/>
  <c r="S525" i="6" a="1"/>
  <c r="S525" i="6" s="1"/>
  <c r="S116" i="6" a="1"/>
  <c r="S116" i="6" s="1"/>
  <c r="S79" i="6" a="1"/>
  <c r="S79" i="6" s="1"/>
  <c r="S838" i="6" a="1"/>
  <c r="S838" i="6" s="1"/>
  <c r="S568" i="6" a="1"/>
  <c r="S568" i="6" s="1"/>
  <c r="S706" i="6" a="1"/>
  <c r="S706" i="6" s="1"/>
  <c r="S341" i="6" a="1"/>
  <c r="S341" i="6" s="1"/>
  <c r="S393" i="6" a="1"/>
  <c r="S393" i="6" s="1"/>
  <c r="S253" i="6" a="1"/>
  <c r="S253" i="6" s="1"/>
  <c r="S728" i="6" a="1"/>
  <c r="S728" i="6" s="1"/>
  <c r="S462" i="6" a="1"/>
  <c r="S462" i="6" s="1"/>
  <c r="S296" i="6" a="1"/>
  <c r="S296" i="6" s="1"/>
  <c r="S295" i="6" a="1"/>
  <c r="S295" i="6" s="1"/>
  <c r="S202" i="6" a="1"/>
  <c r="S202" i="6" s="1"/>
  <c r="S233" i="6" a="1"/>
  <c r="S233" i="6" s="1"/>
  <c r="S619" i="6" a="1"/>
  <c r="S619" i="6" s="1"/>
  <c r="S350" i="6" a="1"/>
  <c r="S350" i="6" s="1"/>
  <c r="S224" i="6" a="1"/>
  <c r="S224" i="6" s="1"/>
  <c r="S514" i="6" a="1"/>
  <c r="S514" i="6" s="1"/>
  <c r="S826" i="6" a="1"/>
  <c r="S826" i="6" s="1"/>
  <c r="S136" i="6" a="1"/>
  <c r="S136" i="6" s="1"/>
  <c r="S506" i="6" a="1"/>
  <c r="S506" i="6" s="1"/>
  <c r="S59" i="6" a="1"/>
  <c r="S59" i="6" s="1"/>
  <c r="S290" i="6" a="1"/>
  <c r="S290" i="6" s="1"/>
  <c r="S343" i="6" a="1"/>
  <c r="S343" i="6" s="1"/>
  <c r="S557" i="6" a="1"/>
  <c r="S557" i="6" s="1"/>
  <c r="S100" i="6" a="1"/>
  <c r="S100" i="6" s="1"/>
  <c r="S332" i="6" a="1"/>
  <c r="S332" i="6" s="1"/>
  <c r="S684" i="6" a="1"/>
  <c r="S684" i="6" s="1"/>
  <c r="S383" i="6" a="1"/>
  <c r="S383" i="6" s="1"/>
  <c r="S177" i="6" a="1"/>
  <c r="S177" i="6" s="1"/>
  <c r="S51" i="6" a="1"/>
  <c r="S51" i="6" s="1"/>
  <c r="S276" i="6" a="1"/>
  <c r="S276" i="6" s="1"/>
  <c r="S87" i="6" a="1"/>
  <c r="S87" i="6" s="1"/>
  <c r="S336" i="6" a="1"/>
  <c r="S336" i="6" s="1"/>
  <c r="S47" i="6" a="1"/>
  <c r="S47" i="6" s="1"/>
  <c r="S535" i="6" a="1"/>
  <c r="S535" i="6" s="1"/>
  <c r="S156" i="6" a="1"/>
  <c r="S156" i="6" s="1"/>
  <c r="S509" i="6" a="1"/>
  <c r="S509" i="6" s="1"/>
  <c r="S255" i="6" a="1"/>
  <c r="S255" i="6" s="1"/>
  <c r="S565" i="6" a="1"/>
  <c r="S565" i="6" s="1"/>
  <c r="S845" i="6" a="1"/>
  <c r="S845" i="6" s="1"/>
  <c r="S184" i="6" a="1"/>
  <c r="S184" i="6" s="1"/>
  <c r="S860" i="6" a="1"/>
  <c r="S860" i="6" s="1"/>
  <c r="S371" i="6" a="1"/>
  <c r="S371" i="6" s="1"/>
  <c r="S257" i="6" a="1"/>
  <c r="S257" i="6" s="1"/>
  <c r="S622" i="6" a="1"/>
  <c r="S622" i="6" s="1"/>
  <c r="S653" i="6" a="1"/>
  <c r="S653" i="6" s="1"/>
  <c r="S434" i="6" a="1"/>
  <c r="S434" i="6" s="1"/>
  <c r="S25" i="6" a="1"/>
  <c r="S25" i="6" s="1"/>
  <c r="S446" i="6" a="1"/>
  <c r="S446" i="6" s="1"/>
  <c r="S837" i="6" a="1"/>
  <c r="S837" i="6" s="1"/>
  <c r="S135" i="6" a="1"/>
  <c r="S135" i="6" s="1"/>
  <c r="S501" i="6" a="1"/>
  <c r="S501" i="6" s="1"/>
  <c r="S815" i="6" a="1"/>
  <c r="S815" i="6" s="1"/>
  <c r="S796" i="6" a="1"/>
  <c r="S796" i="6" s="1"/>
  <c r="S676" i="6" a="1"/>
  <c r="S676" i="6" s="1"/>
  <c r="S528" i="6" a="1"/>
  <c r="S528" i="6" s="1"/>
  <c r="S246" i="6" a="1"/>
  <c r="S246" i="6" s="1"/>
  <c r="S762" i="6" a="1"/>
  <c r="S762" i="6" s="1"/>
  <c r="S842" i="6" a="1"/>
  <c r="S842" i="6" s="1"/>
  <c r="S440" i="6" a="1"/>
  <c r="S440" i="6" s="1"/>
  <c r="S31" i="6" a="1"/>
  <c r="S31" i="6" s="1"/>
  <c r="S88" i="6" a="1"/>
  <c r="S88" i="6" s="1"/>
  <c r="S285" i="6" a="1"/>
  <c r="S285" i="6" s="1"/>
  <c r="S794" i="6" a="1"/>
  <c r="S794" i="6" s="1"/>
  <c r="S680" i="6" a="1"/>
  <c r="S680" i="6" s="1"/>
  <c r="S61" i="6" a="1"/>
  <c r="S61" i="6" s="1"/>
  <c r="S277" i="6" a="1"/>
  <c r="S277" i="6" s="1"/>
  <c r="S667" i="6" a="1"/>
  <c r="S667" i="6" s="1"/>
  <c r="S250" i="6" a="1"/>
  <c r="S250" i="6" s="1"/>
  <c r="S496" i="6" a="1"/>
  <c r="S496" i="6" s="1"/>
  <c r="S722" i="6" a="1"/>
  <c r="S722" i="6" s="1"/>
  <c r="S744" i="6" a="1"/>
  <c r="S744" i="6" s="1"/>
  <c r="S307" i="6" a="1"/>
  <c r="S307" i="6" s="1"/>
  <c r="S544" i="6" a="1"/>
  <c r="S544" i="6" s="1"/>
  <c r="S679" i="6" a="1"/>
  <c r="S679" i="6" s="1"/>
  <c r="S640" i="6" a="1"/>
  <c r="S640" i="6" s="1"/>
  <c r="S196" i="6" a="1"/>
  <c r="S196" i="6" s="1"/>
  <c r="S579" i="6" a="1"/>
  <c r="S579" i="6" s="1"/>
  <c r="S768" i="6" a="1"/>
  <c r="S768" i="6" s="1"/>
  <c r="S407" i="6" a="1"/>
  <c r="S407" i="6" s="1"/>
  <c r="S419" i="6" a="1"/>
  <c r="S419" i="6" s="1"/>
  <c r="S560" i="6" a="1"/>
  <c r="S560" i="6" s="1"/>
  <c r="S737" i="6" a="1"/>
  <c r="S737" i="6" s="1"/>
  <c r="S474" i="6" a="1"/>
  <c r="S474" i="6" s="1"/>
  <c r="S798" i="6" a="1"/>
  <c r="S798" i="6" s="1"/>
  <c r="S726" i="6" a="1"/>
  <c r="S726" i="6" s="1"/>
  <c r="S188" i="6" a="1"/>
  <c r="S188" i="6" s="1"/>
  <c r="S765" i="6" a="1"/>
  <c r="S765" i="6" s="1"/>
  <c r="S191" i="6" a="1"/>
  <c r="S191" i="6" s="1"/>
  <c r="S230" i="6" a="1"/>
  <c r="S230" i="6" s="1"/>
  <c r="S215" i="6" a="1"/>
  <c r="S215" i="6" s="1"/>
  <c r="S302" i="6" a="1"/>
  <c r="S302" i="6" s="1"/>
  <c r="S236" i="6" a="1"/>
  <c r="S236" i="6" s="1"/>
  <c r="S829" i="6" a="1"/>
  <c r="S829" i="6" s="1"/>
  <c r="S55" i="6" a="1"/>
  <c r="S55" i="6" s="1"/>
  <c r="S665" i="6" a="1"/>
  <c r="S665" i="6" s="1"/>
  <c r="S221" i="6" a="1"/>
  <c r="S221" i="6" s="1"/>
  <c r="S655" i="6" a="1"/>
  <c r="S655" i="6" s="1"/>
  <c r="S807" i="6" a="1"/>
  <c r="S807" i="6" s="1"/>
  <c r="S312" i="6" a="1"/>
  <c r="S312" i="6" s="1"/>
  <c r="S267" i="6" a="1"/>
  <c r="S267" i="6" s="1"/>
  <c r="S445" i="6" a="1"/>
  <c r="S445" i="6" s="1"/>
  <c r="S489" i="6" a="1"/>
  <c r="S489" i="6" s="1"/>
  <c r="S72" i="6" a="1"/>
  <c r="S72" i="6" s="1"/>
  <c r="S836" i="6" a="1"/>
  <c r="S836" i="6" s="1"/>
  <c r="S511" i="6" a="1"/>
  <c r="S511" i="6" s="1"/>
  <c r="S856" i="6" a="1"/>
  <c r="S856" i="6" s="1"/>
  <c r="S294" i="6" a="1"/>
  <c r="S294" i="6" s="1"/>
  <c r="S311" i="6" a="1"/>
  <c r="S311" i="6" s="1"/>
  <c r="S219" i="6" a="1"/>
  <c r="S219" i="6" s="1"/>
  <c r="S78" i="6" a="1"/>
  <c r="S78" i="6" s="1"/>
  <c r="S500" i="6" a="1"/>
  <c r="S500" i="6" s="1"/>
  <c r="S77" i="6" a="1"/>
  <c r="S77" i="6" s="1"/>
  <c r="S548" i="6" a="1"/>
  <c r="S548" i="6" s="1"/>
  <c r="S699" i="6" a="1"/>
  <c r="S699" i="6" s="1"/>
  <c r="S465" i="6" a="1"/>
  <c r="S465" i="6" s="1"/>
  <c r="S190" i="6" a="1"/>
  <c r="S190" i="6" s="1"/>
  <c r="S857" i="6" a="1"/>
  <c r="S857" i="6" s="1"/>
  <c r="S293" i="6" a="1"/>
  <c r="S293" i="6" s="1"/>
  <c r="S499" i="6" a="1"/>
  <c r="S499" i="6" s="1"/>
  <c r="S849" i="6" a="1"/>
  <c r="S849" i="6" s="1"/>
  <c r="S754" i="6" a="1"/>
  <c r="S754" i="6" s="1"/>
  <c r="S526" i="6" a="1"/>
  <c r="S526" i="6" s="1"/>
  <c r="S14" i="6" a="1"/>
  <c r="S14" i="6" s="1"/>
  <c r="S444" i="6" a="1"/>
  <c r="S444" i="6" s="1"/>
  <c r="S74" i="6" a="1"/>
  <c r="S74" i="6" s="1"/>
  <c r="S144" i="6" a="1"/>
  <c r="S144" i="6" s="1"/>
  <c r="S769" i="6" a="1"/>
  <c r="S769" i="6" s="1"/>
  <c r="S760" i="6" a="1"/>
  <c r="S760" i="6" s="1"/>
  <c r="S859" i="6" a="1"/>
  <c r="S859" i="6" s="1"/>
  <c r="S778" i="6" a="1"/>
  <c r="S778" i="6" s="1"/>
  <c r="S151" i="6" a="1"/>
  <c r="S151" i="6" s="1"/>
  <c r="S396" i="6" a="1"/>
  <c r="S396" i="6" s="1"/>
  <c r="S601" i="6" a="1"/>
  <c r="S601" i="6" s="1"/>
  <c r="S204" i="6" a="1"/>
  <c r="S204" i="6" s="1"/>
  <c r="S207" i="6" a="1"/>
  <c r="S207" i="6" s="1"/>
  <c r="S124" i="6" a="1"/>
  <c r="S124" i="6" s="1"/>
  <c r="S86" i="6" a="1"/>
  <c r="S86" i="6" s="1"/>
  <c r="S593" i="6" a="1"/>
  <c r="S593" i="6" s="1"/>
  <c r="S7" i="6" a="1"/>
  <c r="S7" i="6" s="1"/>
  <c r="S89" i="6" a="1"/>
  <c r="S89" i="6" s="1"/>
  <c r="S159" i="6" a="1"/>
  <c r="S159" i="6" s="1"/>
  <c r="S154" i="6" a="1"/>
  <c r="S154" i="6" s="1"/>
  <c r="S551" i="6" a="1"/>
  <c r="S551" i="6" s="1"/>
  <c r="S531" i="6" a="1"/>
  <c r="S531" i="6" s="1"/>
  <c r="S34" i="6" a="1"/>
  <c r="S34" i="6" s="1"/>
  <c r="S533" i="6" a="1"/>
  <c r="S533" i="6" s="1"/>
  <c r="S66" i="6" a="1"/>
  <c r="S66" i="6" s="1"/>
  <c r="S338" i="6" a="1"/>
  <c r="S338" i="6" s="1"/>
  <c r="S767" i="6" a="1"/>
  <c r="S767" i="6" s="1"/>
  <c r="S819" i="6" a="1"/>
  <c r="S819" i="6" s="1"/>
  <c r="S268" i="6" a="1"/>
  <c r="S268" i="6" s="1"/>
  <c r="S521" i="6" a="1"/>
  <c r="S521" i="6" s="1"/>
  <c r="S414" i="6" a="1"/>
  <c r="S414" i="6" s="1"/>
  <c r="S206" i="6" a="1"/>
  <c r="S206" i="6" s="1"/>
  <c r="S422" i="6" a="1"/>
  <c r="S422" i="6" s="1"/>
  <c r="S331" i="6" a="1"/>
  <c r="S331" i="6" s="1"/>
  <c r="S793" i="6" a="1"/>
  <c r="S793" i="6" s="1"/>
  <c r="S5" i="6" a="1"/>
  <c r="S5" i="6" s="1"/>
  <c r="S386" i="6" a="1"/>
  <c r="S386" i="6" s="1"/>
  <c r="S315" i="6" a="1"/>
  <c r="S315" i="6" s="1"/>
  <c r="S801" i="6" a="1"/>
  <c r="S801" i="6" s="1"/>
  <c r="S624" i="6" a="1"/>
  <c r="S624" i="6" s="1"/>
  <c r="S764" i="6" a="1"/>
  <c r="S764" i="6" s="1"/>
  <c r="S261" i="6" a="1"/>
  <c r="S261" i="6" s="1"/>
  <c r="S193" i="6" a="1"/>
  <c r="S193" i="6" s="1"/>
  <c r="S725" i="6" a="1"/>
  <c r="S725" i="6" s="1"/>
  <c r="S493" i="6" a="1"/>
  <c r="S493" i="6" s="1"/>
  <c r="S471" i="6" a="1"/>
  <c r="S471" i="6" s="1"/>
  <c r="S211" i="6" a="1"/>
  <c r="S211" i="6" s="1"/>
  <c r="S539" i="6" a="1"/>
  <c r="S539" i="6" s="1"/>
  <c r="S45" i="6" a="1"/>
  <c r="S45" i="6" s="1"/>
  <c r="S652" i="6" a="1"/>
  <c r="S652" i="6" s="1"/>
  <c r="S387" i="6" a="1"/>
  <c r="S387" i="6" s="1"/>
  <c r="S538" i="6" a="1"/>
  <c r="S538" i="6" s="1"/>
  <c r="S464" i="6" a="1"/>
  <c r="S464" i="6" s="1"/>
  <c r="S637" i="6" a="1"/>
  <c r="S637" i="6" s="1"/>
  <c r="S80" i="6" a="1"/>
  <c r="S80" i="6" s="1"/>
  <c r="S713" i="6" a="1"/>
  <c r="S713" i="6" s="1"/>
  <c r="S749" i="6" a="1"/>
  <c r="S749" i="6" s="1"/>
  <c r="S394" i="6" a="1"/>
  <c r="S394" i="6" s="1"/>
  <c r="S628" i="6" a="1"/>
  <c r="S628" i="6" s="1"/>
  <c r="S696" i="6" a="1"/>
  <c r="S696" i="6" s="1"/>
  <c r="S692" i="6" a="1"/>
  <c r="S692" i="6" s="1"/>
  <c r="S532" i="6" a="1"/>
  <c r="S532" i="6" s="1"/>
  <c r="S850" i="6" a="1"/>
  <c r="S850" i="6" s="1"/>
  <c r="S854" i="6" a="1"/>
  <c r="S854" i="6" s="1"/>
  <c r="S636" i="6" a="1"/>
  <c r="S636" i="6" s="1"/>
  <c r="S321" i="6" a="1"/>
  <c r="S321" i="6" s="1"/>
  <c r="S238" i="6" a="1"/>
  <c r="S238" i="6" s="1"/>
  <c r="S805" i="6" a="1"/>
  <c r="S805" i="6" s="1"/>
  <c r="S505" i="6" a="1"/>
  <c r="S505" i="6" s="1"/>
  <c r="S115" i="6" a="1"/>
  <c r="S115" i="6" s="1"/>
  <c r="S64" i="6" a="1"/>
  <c r="S64" i="6" s="1"/>
  <c r="S747" i="6" a="1"/>
  <c r="S747" i="6" s="1"/>
  <c r="S163" i="6" a="1"/>
  <c r="S163" i="6" s="1"/>
  <c r="S385" i="6" a="1"/>
  <c r="S385" i="6" s="1"/>
  <c r="S617" i="6" a="1"/>
  <c r="S617" i="6" s="1"/>
  <c r="S378" i="6" a="1"/>
  <c r="S378" i="6" s="1"/>
  <c r="S395" i="6" a="1"/>
  <c r="S395" i="6" s="1"/>
  <c r="S773" i="6" a="1"/>
  <c r="S773" i="6" s="1"/>
  <c r="S28" i="6" a="1"/>
  <c r="S28" i="6" s="1"/>
  <c r="S452" i="6" a="1"/>
  <c r="S452" i="6" s="1"/>
  <c r="S804" i="6" a="1"/>
  <c r="S804" i="6" s="1"/>
  <c r="S664" i="6" a="1"/>
  <c r="S664" i="6" s="1"/>
  <c r="S180" i="6" a="1"/>
  <c r="S180" i="6" s="1"/>
  <c r="S741" i="6" a="1"/>
  <c r="S741" i="6" s="1"/>
  <c r="S411" i="6" a="1"/>
  <c r="S411" i="6" s="1"/>
  <c r="S723" i="6" a="1"/>
  <c r="S723" i="6" s="1"/>
  <c r="S423" i="6" a="1"/>
  <c r="S423" i="6" s="1"/>
  <c r="S643" i="6" a="1"/>
  <c r="S643" i="6" s="1"/>
  <c r="S106" i="6" a="1"/>
  <c r="S106" i="6" s="1"/>
  <c r="S697" i="6" a="1"/>
  <c r="S697" i="6" s="1"/>
  <c r="S4" i="6" a="1"/>
  <c r="S4" i="6" s="1"/>
  <c r="S570" i="6" a="1"/>
  <c r="S570" i="6" s="1"/>
  <c r="S518" i="6" a="1"/>
  <c r="S518" i="6" s="1"/>
  <c r="S698" i="6" a="1"/>
  <c r="S698" i="6" s="1"/>
  <c r="S328" i="6" a="1"/>
  <c r="S328" i="6" s="1"/>
  <c r="S451" i="6" a="1"/>
  <c r="S451" i="6" s="1"/>
  <c r="S198" i="6" a="1"/>
  <c r="S198" i="6" s="1"/>
  <c r="S502" i="6" a="1"/>
  <c r="S502" i="6" s="1"/>
  <c r="S678" i="6" a="1"/>
  <c r="S678" i="6" s="1"/>
  <c r="S497" i="6" a="1"/>
  <c r="S497" i="6" s="1"/>
  <c r="S605" i="6" a="1"/>
  <c r="S605" i="6" s="1"/>
  <c r="S716" i="6" a="1"/>
  <c r="S716" i="6" s="1"/>
  <c r="S529" i="6" a="1"/>
  <c r="S529" i="6" s="1"/>
  <c r="S95" i="6" a="1"/>
  <c r="S95" i="6" s="1"/>
  <c r="S18" i="6" a="1"/>
  <c r="S18" i="6" s="1"/>
  <c r="S16" i="6" a="1"/>
  <c r="S16" i="6" s="1"/>
  <c r="S176" i="6" a="1"/>
  <c r="S176" i="6" s="1"/>
  <c r="S301" i="6" a="1"/>
  <c r="S301" i="6" s="1"/>
  <c r="S416" i="6" a="1"/>
  <c r="S416" i="6" s="1"/>
  <c r="S409" i="6" a="1"/>
  <c r="S409" i="6" s="1"/>
  <c r="S482" i="6" a="1"/>
  <c r="S482" i="6" s="1"/>
  <c r="S189" i="6" a="1"/>
  <c r="S189" i="6" s="1"/>
  <c r="S541" i="6" a="1"/>
  <c r="S541" i="6" s="1"/>
  <c r="S339" i="6" a="1"/>
  <c r="S339" i="6" s="1"/>
  <c r="S848" i="6" a="1"/>
  <c r="S848" i="6" s="1"/>
  <c r="S50" i="6" a="1"/>
  <c r="S50" i="6" s="1"/>
  <c r="S286" i="6" a="1"/>
  <c r="S286" i="6" s="1"/>
  <c r="S70" i="6" a="1"/>
  <c r="S70" i="6" s="1"/>
  <c r="S510" i="6" a="1"/>
  <c r="S510" i="6" s="1"/>
  <c r="S101" i="6" a="1"/>
  <c r="S101" i="6" s="1"/>
  <c r="S776" i="6" a="1"/>
  <c r="S776" i="6" s="1"/>
  <c r="S711" i="6" a="1"/>
  <c r="S711" i="6" s="1"/>
  <c r="S654" i="6" a="1"/>
  <c r="S654" i="6" s="1"/>
  <c r="S721" i="6" a="1"/>
  <c r="S721" i="6" s="1"/>
  <c r="S688" i="6" a="1"/>
  <c r="S688" i="6" s="1"/>
  <c r="S517" i="6" a="1"/>
  <c r="S517" i="6" s="1"/>
  <c r="S122" i="6" a="1"/>
  <c r="S122" i="6" s="1"/>
  <c r="S323" i="6" a="1"/>
  <c r="S323" i="6" s="1"/>
  <c r="S75" i="6" a="1"/>
  <c r="S75" i="6" s="1"/>
  <c r="S390" i="6" a="1"/>
  <c r="S390" i="6" s="1"/>
  <c r="S351" i="6" a="1"/>
  <c r="S351" i="6" s="1"/>
  <c r="S580" i="6" a="1"/>
  <c r="S580" i="6" s="1"/>
  <c r="S229" i="6" a="1"/>
  <c r="S229" i="6" s="1"/>
  <c r="S244" i="6" a="1"/>
  <c r="S244" i="6" s="1"/>
  <c r="S118" i="6" a="1"/>
  <c r="S118" i="6" s="1"/>
  <c r="S449" i="6" a="1"/>
  <c r="S449" i="6" s="1"/>
  <c r="S715" i="6" a="1"/>
  <c r="S715" i="6" s="1"/>
  <c r="S427" i="6" a="1"/>
  <c r="S427" i="6" s="1"/>
  <c r="S125" i="6" a="1"/>
  <c r="S125" i="6" s="1"/>
  <c r="S326" i="6" a="1"/>
  <c r="S326" i="6" s="1"/>
  <c r="S433" i="6" a="1"/>
  <c r="S433" i="6" s="1"/>
  <c r="S534" i="6" a="1"/>
  <c r="S534" i="6" s="1"/>
  <c r="S254" i="6" a="1"/>
  <c r="S254" i="6" s="1"/>
  <c r="S757" i="6" a="1"/>
  <c r="S757" i="6" s="1"/>
  <c r="S98" i="6" a="1"/>
  <c r="S98" i="6" s="1"/>
  <c r="S153" i="6" a="1"/>
  <c r="S153" i="6" s="1"/>
  <c r="S417" i="6" a="1"/>
  <c r="S417" i="6" s="1"/>
  <c r="S431" i="6" a="1"/>
  <c r="S431" i="6" s="1"/>
  <c r="S590" i="6" a="1"/>
  <c r="S590" i="6" s="1"/>
  <c r="S543" i="6" a="1"/>
  <c r="S543" i="6" s="1"/>
  <c r="S208" i="6" a="1"/>
  <c r="S208" i="6" s="1"/>
  <c r="S48" i="6" a="1"/>
  <c r="S48" i="6" s="1"/>
  <c r="S129" i="6" a="1"/>
  <c r="S129" i="6" s="1"/>
  <c r="S756" i="6" a="1"/>
  <c r="S756" i="6" s="1"/>
  <c r="S369" i="6" a="1"/>
  <c r="S369" i="6" s="1"/>
  <c r="S515" i="6" a="1"/>
  <c r="S515" i="6" s="1"/>
  <c r="S12" i="6" a="1"/>
  <c r="S12" i="6" s="1"/>
  <c r="S847" i="6" a="1"/>
  <c r="S847" i="6" s="1"/>
  <c r="S498" i="6" a="1"/>
  <c r="S498" i="6" s="1"/>
  <c r="S242" i="6" a="1"/>
  <c r="S242" i="6" s="1"/>
  <c r="S397" i="6" a="1"/>
  <c r="S397" i="6" s="1"/>
  <c r="S399" i="6" a="1"/>
  <c r="S399" i="6" s="1"/>
  <c r="S583" i="6" a="1"/>
  <c r="S583" i="6" s="1"/>
  <c r="S651" i="6" a="1"/>
  <c r="S651" i="6" s="1"/>
  <c r="S131" i="6" a="1"/>
  <c r="S131" i="6" s="1"/>
  <c r="S239" i="6" a="1"/>
  <c r="S239" i="6" s="1"/>
  <c r="S736" i="6" a="1"/>
  <c r="S736" i="6" s="1"/>
  <c r="S226" i="6" a="1"/>
  <c r="S226" i="6" s="1"/>
  <c r="S49" i="6" a="1"/>
  <c r="S49" i="6" s="1"/>
  <c r="S591" i="6" a="1"/>
  <c r="S591" i="6" s="1"/>
  <c r="S811" i="6" a="1"/>
  <c r="S811" i="6" s="1"/>
  <c r="S797" i="6" a="1"/>
  <c r="S797" i="6" s="1"/>
  <c r="S743" i="6" a="1"/>
  <c r="S743" i="6" s="1"/>
  <c r="S158" i="6" a="1"/>
  <c r="S158" i="6" s="1"/>
  <c r="S639" i="6" a="1"/>
  <c r="S639" i="6" s="1"/>
  <c r="S425" i="6" a="1"/>
  <c r="S425" i="6" s="1"/>
  <c r="S589" i="6" a="1"/>
  <c r="S589" i="6" s="1"/>
  <c r="S650" i="6" a="1"/>
  <c r="S650" i="6" s="1"/>
  <c r="S668" i="6" a="1"/>
  <c r="S668" i="6" s="1"/>
  <c r="S512" i="6" a="1"/>
  <c r="S512" i="6" s="1"/>
  <c r="S824" i="6" a="1"/>
  <c r="S824" i="6" s="1"/>
  <c r="S689" i="6" a="1"/>
  <c r="S689" i="6" s="1"/>
  <c r="S656" i="6" a="1"/>
  <c r="S656" i="6" s="1"/>
  <c r="S412" i="6" a="1"/>
  <c r="S412" i="6" s="1"/>
  <c r="S227" i="6" a="1"/>
  <c r="S227" i="6" s="1"/>
  <c r="S549" i="6" a="1"/>
  <c r="S549" i="6" s="1"/>
  <c r="S130" i="6" a="1"/>
  <c r="S130" i="6" s="1"/>
  <c r="S240" i="6" a="1"/>
  <c r="S240" i="6" s="1"/>
  <c r="S821" i="6" a="1"/>
  <c r="S821" i="6" s="1"/>
  <c r="S700" i="6" a="1"/>
  <c r="S700" i="6" s="1"/>
  <c r="S809" i="6" a="1"/>
  <c r="S809" i="6" s="1"/>
  <c r="S787" i="6" a="1"/>
  <c r="S787" i="6" s="1"/>
  <c r="S830" i="6" a="1"/>
  <c r="S830" i="6" s="1"/>
  <c r="S291" i="6" a="1"/>
  <c r="S291" i="6" s="1"/>
  <c r="S437" i="6" a="1"/>
  <c r="S437" i="6" s="1"/>
  <c r="S823" i="6" a="1"/>
  <c r="S823" i="6" s="1"/>
  <c r="S103" i="6" a="1"/>
  <c r="S103" i="6" s="1"/>
  <c r="S463" i="6" a="1"/>
  <c r="S463" i="6" s="1"/>
  <c r="S835" i="6" a="1"/>
  <c r="S835" i="6" s="1"/>
  <c r="S260" i="6" a="1"/>
  <c r="S260" i="6" s="1"/>
  <c r="S561" i="6" a="1"/>
  <c r="S561" i="6" s="1"/>
  <c r="S581" i="6" a="1"/>
  <c r="S581" i="6" s="1"/>
  <c r="S545" i="6" a="1"/>
  <c r="S545" i="6" s="1"/>
  <c r="S186" i="6" a="1"/>
  <c r="S186" i="6" s="1"/>
  <c r="S714" i="6" a="1"/>
  <c r="S714" i="6" s="1"/>
  <c r="S789" i="6" a="1"/>
  <c r="S789" i="6" s="1"/>
  <c r="S237" i="6" a="1"/>
  <c r="S237" i="6" s="1"/>
  <c r="S104" i="6" a="1"/>
  <c r="S104" i="6" s="1"/>
  <c r="S42" i="6" a="1"/>
  <c r="S42" i="6" s="1"/>
  <c r="S576" i="6" a="1"/>
  <c r="S576" i="6" s="1"/>
  <c r="S368" i="6" a="1"/>
  <c r="S368" i="6" s="1"/>
  <c r="S52" i="6" a="1"/>
  <c r="S52" i="6" s="1"/>
  <c r="S141" i="6" a="1"/>
  <c r="S141" i="6" s="1"/>
  <c r="S717" i="6" a="1"/>
  <c r="S717" i="6" s="1"/>
  <c r="S861" i="6" a="1"/>
  <c r="S861" i="6" s="1"/>
  <c r="S241" i="6" a="1"/>
  <c r="S241" i="6" s="1"/>
  <c r="S316" i="6" a="1"/>
  <c r="S316" i="6" s="1"/>
  <c r="S15" i="6" a="1"/>
  <c r="S15" i="6" s="1"/>
  <c r="S161" i="6" a="1"/>
  <c r="S161" i="6" s="1"/>
  <c r="S516" i="6" a="1"/>
  <c r="S516" i="6" s="1"/>
  <c r="S477" i="6" a="1"/>
  <c r="S477" i="6" s="1"/>
  <c r="S282" i="6" a="1"/>
  <c r="S282" i="6" s="1"/>
  <c r="S152" i="6" a="1"/>
  <c r="S152" i="6" s="1"/>
  <c r="S657" i="6" a="1"/>
  <c r="S657" i="6" s="1"/>
  <c r="S76" i="6" a="1"/>
  <c r="S76" i="6" s="1"/>
  <c r="S314" i="6" a="1"/>
  <c r="S314" i="6" s="1"/>
  <c r="S690" i="6" a="1"/>
  <c r="S690" i="6" s="1"/>
  <c r="S473" i="6" a="1"/>
  <c r="S473" i="6" s="1"/>
  <c r="S540" i="6" a="1"/>
  <c r="S540" i="6" s="1"/>
  <c r="S169" i="6" a="1"/>
  <c r="S169" i="6" s="1"/>
  <c r="S249" i="6" a="1"/>
  <c r="S249" i="6" s="1"/>
  <c r="S170" i="6" a="1"/>
  <c r="S170" i="6" s="1"/>
  <c r="S780" i="6" a="1"/>
  <c r="S780" i="6" s="1"/>
  <c r="S110" i="6" a="1"/>
  <c r="S110" i="6" s="1"/>
  <c r="S228" i="6" a="1"/>
  <c r="S228" i="6" s="1"/>
  <c r="S93" i="6" a="1"/>
  <c r="S93" i="6" s="1"/>
  <c r="S693" i="6" a="1"/>
  <c r="S693" i="6" s="1"/>
  <c r="S724" i="6" a="1"/>
  <c r="S724" i="6" s="1"/>
  <c r="S750" i="6" a="1"/>
  <c r="S750" i="6" s="1"/>
  <c r="S626" i="6" a="1"/>
  <c r="S626" i="6" s="1"/>
  <c r="S355" i="6" a="1"/>
  <c r="S355" i="6" s="1"/>
  <c r="S33" i="6" a="1"/>
  <c r="S33" i="6" s="1"/>
  <c r="S729" i="6" a="1"/>
  <c r="S729" i="6" s="1"/>
  <c r="S519" i="6" a="1"/>
  <c r="S519" i="6" s="1"/>
  <c r="S421" i="6" a="1"/>
  <c r="S421" i="6" s="1"/>
  <c r="S832" i="6" a="1"/>
  <c r="S832" i="6" s="1"/>
  <c r="S3" i="6" a="1"/>
  <c r="S3" i="6" s="1"/>
  <c r="S709" i="6" a="1"/>
  <c r="S709" i="6" s="1"/>
  <c r="S325" i="6" a="1"/>
  <c r="S325" i="6" s="1"/>
  <c r="S201" i="6" a="1"/>
  <c r="S201" i="6" s="1"/>
  <c r="S143" i="6" a="1"/>
  <c r="S143" i="6" s="1"/>
  <c r="S439" i="6" a="1"/>
  <c r="S439" i="6" s="1"/>
  <c r="S313" i="6" a="1"/>
  <c r="S313" i="6" s="1"/>
  <c r="S317" i="6" a="1"/>
  <c r="S317" i="6" s="1"/>
  <c r="S23" i="6" a="1"/>
  <c r="S23" i="6" s="1"/>
  <c r="S448" i="6" a="1"/>
  <c r="S448" i="6" s="1"/>
  <c r="S585" i="6" a="1"/>
  <c r="S585" i="6" s="1"/>
  <c r="S68" i="6" a="1"/>
  <c r="S68" i="6" s="1"/>
  <c r="S753" i="6" a="1"/>
  <c r="S753" i="6" s="1"/>
  <c r="S719" i="6" a="1"/>
  <c r="S719" i="6" s="1"/>
  <c r="S300" i="6" a="1"/>
  <c r="S300" i="6" s="1"/>
  <c r="S834" i="6" a="1"/>
  <c r="S834" i="6" s="1"/>
  <c r="S490" i="6" a="1"/>
  <c r="S490" i="6" s="1"/>
  <c r="S117" i="6" a="1"/>
  <c r="S117" i="6" s="1"/>
  <c r="S530" i="6" a="1"/>
  <c r="S530" i="6" s="1"/>
  <c r="S213" i="6" a="1"/>
  <c r="S213" i="6" s="1"/>
  <c r="S119" i="6" a="1"/>
  <c r="S119" i="6" s="1"/>
  <c r="S777" i="6" a="1"/>
  <c r="S777" i="6" s="1"/>
  <c r="S231" i="6" a="1"/>
  <c r="S231" i="6" s="1"/>
  <c r="S272" i="6" a="1"/>
  <c r="S272" i="6" s="1"/>
  <c r="S523" i="6" a="1"/>
  <c r="S523" i="6" s="1"/>
  <c r="S430" i="6" a="1"/>
  <c r="S430" i="6" s="1"/>
  <c r="S659" i="6" a="1"/>
  <c r="S659" i="6" s="1"/>
  <c r="S113" i="6" a="1"/>
  <c r="S113" i="6" s="1"/>
  <c r="S785" i="6" a="1"/>
  <c r="S785" i="6" s="1"/>
  <c r="S802" i="6" a="1"/>
  <c r="S802" i="6" s="1"/>
  <c r="S320" i="6" a="1"/>
  <c r="S320" i="6" s="1"/>
  <c r="S145" i="6" a="1"/>
  <c r="S145" i="6" s="1"/>
  <c r="S858" i="6" a="1"/>
  <c r="S858" i="6" s="1"/>
  <c r="S840" i="6" a="1"/>
  <c r="S840" i="6" s="1"/>
  <c r="S259" i="6" a="1"/>
  <c r="S259" i="6" s="1"/>
  <c r="S578" i="6" a="1"/>
  <c r="S578" i="6" s="1"/>
  <c r="S634" i="6" a="1"/>
  <c r="S634" i="6" s="1"/>
  <c r="S330" i="6" a="1"/>
  <c r="S330" i="6" s="1"/>
  <c r="S162" i="6" a="1"/>
  <c r="S162" i="6" s="1"/>
  <c r="S248" i="6" a="1"/>
  <c r="S248" i="6" s="1"/>
  <c r="S672" i="6" a="1"/>
  <c r="S672" i="6" s="1"/>
  <c r="S2" i="6" a="1"/>
  <c r="S2" i="6" s="1"/>
  <c r="S58" i="6" a="1"/>
  <c r="S58" i="6" s="1"/>
  <c r="S552" i="6" a="1"/>
  <c r="S552" i="6" s="1"/>
  <c r="S376" i="6" a="1"/>
  <c r="S376" i="6" s="1"/>
  <c r="S703" i="6" a="1"/>
  <c r="S703" i="6" s="1"/>
  <c r="S194" i="6" a="1"/>
  <c r="S194" i="6" s="1"/>
  <c r="S759" i="6" a="1"/>
  <c r="S759" i="6" s="1"/>
  <c r="S468" i="6" a="1"/>
  <c r="S468" i="6" s="1"/>
  <c r="S121" i="6" a="1"/>
  <c r="S121" i="6" s="1"/>
  <c r="S32" i="6" a="1"/>
  <c r="S32" i="6" s="1"/>
  <c r="S718" i="6" a="1"/>
  <c r="S718" i="6" s="1"/>
  <c r="S603" i="6" a="1"/>
  <c r="S603" i="6" s="1"/>
  <c r="S308" i="6" a="1"/>
  <c r="S308" i="6" s="1"/>
  <c r="S346" i="6" a="1"/>
  <c r="S346" i="6" s="1"/>
  <c r="S266" i="6" a="1"/>
  <c r="S266" i="6" s="1"/>
  <c r="S370" i="6" a="1"/>
  <c r="S370" i="6" s="1"/>
  <c r="S492" i="6" a="1"/>
  <c r="S492" i="6" s="1"/>
  <c r="S546" i="6" a="1"/>
  <c r="S546" i="6" s="1"/>
  <c r="S841" i="6" a="1"/>
  <c r="S841" i="6" s="1"/>
  <c r="S732" i="6" a="1"/>
  <c r="S732" i="6" s="1"/>
  <c r="S853" i="6" a="1"/>
  <c r="S853" i="6" s="1"/>
  <c r="S554" i="6" a="1"/>
  <c r="S554" i="6" s="1"/>
  <c r="S625" i="6" a="1"/>
  <c r="S625" i="6" s="1"/>
  <c r="S827" i="6" a="1"/>
  <c r="S827" i="6" s="1"/>
  <c r="S702" i="6" a="1"/>
  <c r="S702" i="6" s="1"/>
  <c r="S677" i="6" a="1"/>
  <c r="S677" i="6" s="1"/>
  <c r="S356" i="6" a="1"/>
  <c r="S356" i="6" s="1"/>
  <c r="S35" i="6" a="1"/>
  <c r="S35" i="6" s="1"/>
  <c r="S483" i="6" a="1"/>
  <c r="S483" i="6" s="1"/>
  <c r="S479" i="6" a="1"/>
  <c r="S479" i="6" s="1"/>
  <c r="S283" i="6" a="1"/>
  <c r="S283" i="6" s="1"/>
  <c r="S402" i="6" a="1"/>
  <c r="S402" i="6" s="1"/>
  <c r="S683" i="6" a="1"/>
  <c r="S683" i="6" s="1"/>
  <c r="S358" i="6" a="1"/>
  <c r="S358" i="6" s="1"/>
  <c r="S252" i="6" a="1"/>
  <c r="S252" i="6" s="1"/>
  <c r="S818" i="6" a="1"/>
  <c r="S818" i="6" s="1"/>
  <c r="S572" i="6" a="1"/>
  <c r="S572" i="6" s="1"/>
  <c r="S507" i="6" a="1"/>
  <c r="S507" i="6" s="1"/>
  <c r="S217" i="6" a="1"/>
  <c r="S217" i="6" s="1"/>
  <c r="S627" i="6" a="1"/>
  <c r="S627" i="6" s="1"/>
  <c r="S813" i="6" a="1"/>
  <c r="S813" i="6" s="1"/>
  <c r="S418" i="6" a="1"/>
  <c r="S418" i="6" s="1"/>
  <c r="S353" i="6" a="1"/>
  <c r="S353" i="6" s="1"/>
  <c r="S182" i="6" a="1"/>
  <c r="S182" i="6" s="1"/>
  <c r="S485" i="6" a="1"/>
  <c r="S485" i="6" s="1"/>
  <c r="S256" i="6" a="1"/>
  <c r="S256" i="6" s="1"/>
  <c r="S366" i="6" a="1"/>
  <c r="S366" i="6" s="1"/>
  <c r="S324" i="6" a="1"/>
  <c r="S324" i="6" s="1"/>
  <c r="S406" i="6" a="1"/>
  <c r="S406" i="6" s="1"/>
  <c r="S707" i="6" a="1"/>
  <c r="S707" i="6" s="1"/>
  <c r="S367" i="6" a="1"/>
  <c r="S367" i="6" s="1"/>
  <c r="S428" i="6" a="1"/>
  <c r="S428" i="6" s="1"/>
  <c r="S63" i="6" a="1"/>
  <c r="S63" i="6" s="1"/>
  <c r="S559" i="6" a="1"/>
  <c r="S559" i="6" s="1"/>
  <c r="S57" i="6" a="1"/>
  <c r="S57" i="6" s="1"/>
  <c r="S179" i="6" a="1"/>
  <c r="S179" i="6" s="1"/>
  <c r="S214" i="6" a="1"/>
  <c r="S214" i="6" s="1"/>
  <c r="S102" i="6" a="1"/>
  <c r="S102" i="6" s="1"/>
  <c r="S174" i="6" a="1"/>
  <c r="S174" i="6" s="1"/>
  <c r="S114" i="6" a="1"/>
  <c r="S114" i="6" s="1"/>
  <c r="S527" i="6" a="1"/>
  <c r="S527" i="6" s="1"/>
  <c r="S478" i="6" a="1"/>
  <c r="S478" i="6" s="1"/>
  <c r="S792" i="6" a="1"/>
  <c r="S792" i="6" s="1"/>
  <c r="S600" i="6" a="1"/>
  <c r="S600" i="6" s="1"/>
  <c r="S372" i="6" a="1"/>
  <c r="S372" i="6" s="1"/>
  <c r="S674" i="6" a="1"/>
  <c r="S674" i="6" s="1"/>
  <c r="S146" i="6" a="1"/>
  <c r="S146" i="6" s="1"/>
  <c r="S584" i="6" a="1"/>
  <c r="S584" i="6" s="1"/>
  <c r="S660" i="6" a="1"/>
  <c r="S660" i="6" s="1"/>
  <c r="S167" i="6" a="1"/>
  <c r="S167" i="6" s="1"/>
  <c r="S197" i="6" a="1"/>
  <c r="S197" i="6" s="1"/>
  <c r="S340" i="6" a="1"/>
  <c r="S340" i="6" s="1"/>
  <c r="S360" i="6" a="1"/>
  <c r="S360" i="6" s="1"/>
  <c r="S491" i="6" a="1"/>
  <c r="S491" i="6" s="1"/>
  <c r="S613" i="6" a="1"/>
  <c r="S613" i="6" s="1"/>
  <c r="S766" i="6" a="1"/>
  <c r="S766" i="6" s="1"/>
  <c r="S400" i="6" a="1"/>
  <c r="S400" i="6" s="1"/>
  <c r="S178" i="6" a="1"/>
  <c r="S178" i="6" s="1"/>
  <c r="S380" i="6" a="1"/>
  <c r="S380" i="6" s="1"/>
  <c r="S319" i="6" a="1"/>
  <c r="S319" i="6" s="1"/>
  <c r="S599" i="6" a="1"/>
  <c r="S599" i="6" s="1"/>
  <c r="S105" i="6" a="1"/>
  <c r="S105" i="6" s="1"/>
  <c r="S92" i="6" a="1"/>
  <c r="S92" i="6" s="1"/>
  <c r="S192" i="6" a="1"/>
  <c r="S192" i="6" s="1"/>
  <c r="S472" i="6" a="1"/>
  <c r="S472" i="6" s="1"/>
  <c r="S377" i="6" a="1"/>
  <c r="S377" i="6" s="1"/>
  <c r="S469" i="6" a="1"/>
  <c r="S469" i="6" s="1"/>
  <c r="S638" i="6" a="1"/>
  <c r="S638" i="6" s="1"/>
  <c r="S817" i="6" a="1"/>
  <c r="S817" i="6" s="1"/>
  <c r="S436" i="6" a="1"/>
  <c r="S436" i="6" s="1"/>
  <c r="S562" i="6" a="1"/>
  <c r="S562" i="6" s="1"/>
  <c r="S461" i="6" a="1"/>
  <c r="S461" i="6" s="1"/>
  <c r="S606" i="6" a="1"/>
  <c r="S606" i="6" s="1"/>
  <c r="S447" i="6" a="1"/>
  <c r="S447" i="6" s="1"/>
  <c r="S438" i="6" a="1"/>
  <c r="S438" i="6" s="1"/>
  <c r="S782" i="6" a="1"/>
  <c r="S782" i="6" s="1"/>
  <c r="S564" i="6" a="1"/>
  <c r="S564" i="6" s="1"/>
  <c r="S288" i="6" a="1"/>
  <c r="S288" i="6" s="1"/>
  <c r="S62" i="6" a="1"/>
  <c r="S62" i="6" s="1"/>
  <c r="S310" i="6" a="1"/>
  <c r="S310" i="6" s="1"/>
  <c r="S607" i="6" a="1"/>
  <c r="S607" i="6" s="1"/>
  <c r="S588" i="6" a="1"/>
  <c r="S588" i="6" s="1"/>
  <c r="S155" i="6" a="1"/>
  <c r="S155" i="6" s="1"/>
  <c r="S816" i="6" a="1"/>
  <c r="S816" i="6" s="1"/>
  <c r="S132" i="6" a="1"/>
  <c r="S132" i="6" s="1"/>
  <c r="S783" i="6" a="1"/>
  <c r="S783" i="6" s="1"/>
  <c r="S363" i="6" a="1"/>
  <c r="S363" i="6" s="1"/>
  <c r="S441" i="6" a="1"/>
  <c r="S441" i="6" s="1"/>
  <c r="S359" i="6" a="1"/>
  <c r="S359" i="6" s="1"/>
  <c r="S814" i="6" a="1"/>
  <c r="S814" i="6" s="1"/>
  <c r="S671" i="6" a="1"/>
  <c r="S671" i="6" s="1"/>
  <c r="S730" i="6" a="1"/>
  <c r="S730" i="6" s="1"/>
  <c r="S480" i="6" a="1"/>
  <c r="S480" i="6" s="1"/>
  <c r="S712" i="6" a="1"/>
  <c r="S712" i="6" s="1"/>
  <c r="S691" i="6" a="1"/>
  <c r="S691" i="6" s="1"/>
  <c r="S160" i="6" a="1"/>
  <c r="S160" i="6" s="1"/>
  <c r="S755" i="6" a="1"/>
  <c r="S755" i="6" s="1"/>
  <c r="S10" i="6" a="1"/>
  <c r="S10" i="6" s="1"/>
  <c r="S123" i="6" a="1"/>
  <c r="S123" i="6" s="1"/>
  <c r="S220" i="6" a="1"/>
  <c r="S220" i="6" s="1"/>
  <c r="S173" i="6" a="1"/>
  <c r="S173" i="6" s="1"/>
  <c r="S851" i="6" a="1"/>
  <c r="S851" i="6" s="1"/>
  <c r="S618" i="6" a="1"/>
  <c r="S618" i="6" s="1"/>
  <c r="S273" i="6" a="1"/>
  <c r="S273" i="6" s="1"/>
  <c r="S632" i="6" a="1"/>
  <c r="S632" i="6" s="1"/>
  <c r="S39" i="6" a="1"/>
  <c r="S39" i="6" s="1"/>
  <c r="S686" i="6" a="1"/>
  <c r="S686" i="6" s="1"/>
  <c r="S168" i="6" a="1"/>
  <c r="S168" i="6" s="1"/>
  <c r="S171" i="6" a="1"/>
  <c r="S171" i="6" s="1"/>
  <c r="S348" i="6" a="1"/>
  <c r="S348" i="6" s="1"/>
  <c r="S820" i="6" a="1"/>
  <c r="S820" i="6" s="1"/>
  <c r="S205" i="6" a="1"/>
  <c r="S205" i="6" s="1"/>
  <c r="S97" i="6" a="1"/>
  <c r="S97" i="6" s="1"/>
  <c r="S675" i="6" a="1"/>
  <c r="S675" i="6" s="1"/>
  <c r="S384" i="6" a="1"/>
  <c r="S384" i="6" s="1"/>
  <c r="S458" i="6" a="1"/>
  <c r="S458" i="6" s="1"/>
  <c r="S752" i="6" a="1"/>
  <c r="S752" i="6" s="1"/>
  <c r="S616" i="6" a="1"/>
  <c r="S616" i="6" s="1"/>
  <c r="S245" i="6" a="1"/>
  <c r="S245" i="6" s="1"/>
  <c r="S642" i="6" a="1"/>
  <c r="S642" i="6" s="1"/>
  <c r="S553" i="6" a="1"/>
  <c r="S553" i="6" s="1"/>
  <c r="S513" i="6" a="1"/>
  <c r="S513" i="6" s="1"/>
  <c r="S610" i="6" a="1"/>
  <c r="S610" i="6" s="1"/>
  <c r="S337" i="6" a="1"/>
  <c r="S337" i="6" s="1"/>
  <c r="S334" i="6" a="1"/>
  <c r="S334" i="6" s="1"/>
  <c r="S784" i="6" a="1"/>
  <c r="S784" i="6" s="1"/>
  <c r="S305" i="6" a="1"/>
  <c r="S305" i="6" s="1"/>
  <c r="S413" i="6" a="1"/>
  <c r="S413" i="6" s="1"/>
  <c r="S586" i="6" a="1"/>
  <c r="S586" i="6" s="1"/>
  <c r="S84" i="6" a="1"/>
  <c r="S84" i="6" s="1"/>
  <c r="S274" i="6" a="1"/>
  <c r="S274" i="6" s="1"/>
  <c r="S631" i="6" a="1"/>
  <c r="S631" i="6" s="1"/>
  <c r="S149" i="6" a="1"/>
  <c r="S149" i="6" s="1"/>
  <c r="S53" i="6" a="1"/>
  <c r="S53" i="6" s="1"/>
  <c r="S810" i="6" a="1"/>
  <c r="S810" i="6" s="1"/>
  <c r="S844" i="6" a="1"/>
  <c r="S844" i="6" s="1"/>
  <c r="S687" i="6" a="1"/>
  <c r="S687" i="6" s="1"/>
  <c r="S494" i="6" a="1"/>
  <c r="S494" i="6" s="1"/>
  <c r="S602" i="6" a="1"/>
  <c r="S602" i="6" s="1"/>
  <c r="S454" i="6" a="1"/>
  <c r="S454" i="6" s="1"/>
  <c r="S633" i="6" a="1"/>
  <c r="S633" i="6" s="1"/>
  <c r="S44" i="6" a="1"/>
  <c r="S44" i="6" s="1"/>
  <c r="S566" i="6" a="1"/>
  <c r="S566" i="6" s="1"/>
  <c r="Q839" i="6" a="1"/>
  <c r="Q839" i="6" s="1"/>
  <c r="Q650" i="6" a="1"/>
  <c r="Q650" i="6" s="1"/>
  <c r="Q716" i="6" a="1"/>
  <c r="Q716" i="6" s="1"/>
  <c r="Q397" i="6" a="1"/>
  <c r="Q397" i="6" s="1"/>
  <c r="Q110" i="6" a="1"/>
  <c r="Q110" i="6" s="1"/>
  <c r="Q166" i="6" a="1"/>
  <c r="Q166" i="6" s="1"/>
  <c r="Q524" i="6" a="1"/>
  <c r="Q524" i="6" s="1"/>
  <c r="Q797" i="6" a="1"/>
  <c r="Q797" i="6" s="1"/>
  <c r="Q390" i="6" a="1"/>
  <c r="Q390" i="6" s="1"/>
  <c r="Q295" i="6" a="1"/>
  <c r="Q295" i="6" s="1"/>
  <c r="Q794" i="6" a="1"/>
  <c r="Q794" i="6" s="1"/>
  <c r="Q582" i="6" a="1"/>
  <c r="Q582" i="6" s="1"/>
  <c r="Q391" i="6" a="1"/>
  <c r="Q391" i="6" s="1"/>
  <c r="Q792" i="6" a="1"/>
  <c r="Q792" i="6" s="1"/>
  <c r="Q85" i="6" a="1"/>
  <c r="Q85" i="6" s="1"/>
  <c r="Q444" i="6" a="1"/>
  <c r="Q444" i="6" s="1"/>
  <c r="Q614" i="6" a="1"/>
  <c r="Q614" i="6" s="1"/>
  <c r="Q382" i="6" a="1"/>
  <c r="Q382" i="6" s="1"/>
  <c r="Q449" i="6" a="1"/>
  <c r="Q449" i="6" s="1"/>
  <c r="Q282" i="6" a="1"/>
  <c r="Q282" i="6" s="1"/>
  <c r="Q126" i="6" a="1"/>
  <c r="Q126" i="6" s="1"/>
  <c r="Q236" i="6" a="1"/>
  <c r="Q236" i="6" s="1"/>
  <c r="Q268" i="6" a="1"/>
  <c r="Q268" i="6" s="1"/>
  <c r="Q842" i="6" a="1"/>
  <c r="Q842" i="6" s="1"/>
  <c r="Q692" i="6" a="1"/>
  <c r="Q692" i="6" s="1"/>
  <c r="Q368" i="6" a="1"/>
  <c r="Q368" i="6" s="1"/>
  <c r="Q360" i="6" a="1"/>
  <c r="Q360" i="6" s="1"/>
  <c r="Q163" i="6" a="1"/>
  <c r="Q163" i="6" s="1"/>
  <c r="Q581" i="6" a="1"/>
  <c r="Q581" i="6" s="1"/>
  <c r="Q172" i="6" a="1"/>
  <c r="Q172" i="6" s="1"/>
  <c r="Q648" i="6" a="1"/>
  <c r="Q648" i="6" s="1"/>
  <c r="Q814" i="6" a="1"/>
  <c r="Q814" i="6" s="1"/>
  <c r="Q780" i="6" a="1"/>
  <c r="Q780" i="6" s="1"/>
  <c r="Q636" i="6" a="1"/>
  <c r="Q636" i="6" s="1"/>
  <c r="Q215" i="6" a="1"/>
  <c r="Q215" i="6" s="1"/>
  <c r="Q302" i="6" a="1"/>
  <c r="Q302" i="6" s="1"/>
  <c r="Q122" i="6" a="1"/>
  <c r="Q122" i="6" s="1"/>
  <c r="Q706" i="6" a="1"/>
  <c r="Q706" i="6" s="1"/>
  <c r="Q342" i="6" a="1"/>
  <c r="Q342" i="6" s="1"/>
  <c r="Q504" i="6" a="1"/>
  <c r="Q504" i="6" s="1"/>
  <c r="Q656" i="6" a="1"/>
  <c r="Q656" i="6" s="1"/>
  <c r="Q852" i="6" a="1"/>
  <c r="Q852" i="6" s="1"/>
  <c r="Q254" i="6" a="1"/>
  <c r="Q254" i="6" s="1"/>
  <c r="Q91" i="6" a="1"/>
  <c r="Q91" i="6" s="1"/>
  <c r="Q777" i="6" a="1"/>
  <c r="Q777" i="6" s="1"/>
  <c r="Q136" i="6" a="1"/>
  <c r="Q136" i="6" s="1"/>
  <c r="Q226" i="6" a="1"/>
  <c r="Q226" i="6" s="1"/>
  <c r="Q473" i="6" a="1"/>
  <c r="Q473" i="6" s="1"/>
  <c r="Q62" i="6" a="1"/>
  <c r="Q62" i="6" s="1"/>
  <c r="Q448" i="6" a="1"/>
  <c r="Q448" i="6" s="1"/>
  <c r="Q23" i="6" a="1"/>
  <c r="Q23" i="6" s="1"/>
  <c r="Q629" i="6" a="1"/>
  <c r="Q629" i="6" s="1"/>
  <c r="Q772" i="6" a="1"/>
  <c r="Q772" i="6" s="1"/>
  <c r="Q626" i="6" a="1"/>
  <c r="Q626" i="6" s="1"/>
  <c r="Q305" i="6" a="1"/>
  <c r="Q305" i="6" s="1"/>
  <c r="Q410" i="6" a="1"/>
  <c r="Q410" i="6" s="1"/>
  <c r="Q445" i="6" a="1"/>
  <c r="Q445" i="6" s="1"/>
  <c r="Q245" i="6" a="1"/>
  <c r="Q245" i="6" s="1"/>
  <c r="Q771" i="6" a="1"/>
  <c r="Q771" i="6" s="1"/>
  <c r="Q592" i="6" a="1"/>
  <c r="Q592" i="6" s="1"/>
  <c r="Q194" i="6" a="1"/>
  <c r="Q194" i="6" s="1"/>
  <c r="Q769" i="6" a="1"/>
  <c r="Q769" i="6" s="1"/>
  <c r="Q686" i="6" a="1"/>
  <c r="Q686" i="6" s="1"/>
  <c r="Q38" i="6" a="1"/>
  <c r="Q38" i="6" s="1"/>
  <c r="Q685" i="6" a="1"/>
  <c r="Q685" i="6" s="1"/>
  <c r="Q766" i="6" a="1"/>
  <c r="Q766" i="6" s="1"/>
  <c r="Q321" i="6" a="1"/>
  <c r="Q321" i="6" s="1"/>
  <c r="Q231" i="6" a="1"/>
  <c r="Q231" i="6" s="1"/>
  <c r="Q260" i="6" a="1"/>
  <c r="Q260" i="6" s="1"/>
  <c r="Q222" i="6" a="1"/>
  <c r="Q222" i="6" s="1"/>
  <c r="Q822" i="6" a="1"/>
  <c r="Q822" i="6" s="1"/>
  <c r="Q443" i="6" a="1"/>
  <c r="Q443" i="6" s="1"/>
  <c r="Q485" i="6" a="1"/>
  <c r="Q485" i="6" s="1"/>
  <c r="Q652" i="6" a="1"/>
  <c r="Q652" i="6" s="1"/>
  <c r="Q468" i="6" a="1"/>
  <c r="Q468" i="6" s="1"/>
  <c r="Q160" i="6" a="1"/>
  <c r="Q160" i="6" s="1"/>
  <c r="Q306" i="6" a="1"/>
  <c r="Q306" i="6" s="1"/>
  <c r="Q525" i="6" a="1"/>
  <c r="Q525" i="6" s="1"/>
  <c r="Q751" i="6" a="1"/>
  <c r="Q751" i="6" s="1"/>
  <c r="Q134" i="6" a="1"/>
  <c r="Q134" i="6" s="1"/>
  <c r="Q285" i="6" a="1"/>
  <c r="Q285" i="6" s="1"/>
  <c r="Q22" i="6" a="1"/>
  <c r="Q22" i="6" s="1"/>
  <c r="Q86" i="6" a="1"/>
  <c r="Q86" i="6" s="1"/>
  <c r="Q859" i="6" a="1"/>
  <c r="Q859" i="6" s="1"/>
  <c r="Q45" i="6" a="1"/>
  <c r="Q45" i="6" s="1"/>
  <c r="Q586" i="6" a="1"/>
  <c r="Q586" i="6" s="1"/>
  <c r="Q615" i="6" a="1"/>
  <c r="Q615" i="6" s="1"/>
  <c r="Q5" i="6" a="1"/>
  <c r="Q5" i="6" s="1"/>
  <c r="Q202" i="6" a="1"/>
  <c r="Q202" i="6" s="1"/>
  <c r="Q149" i="6" a="1"/>
  <c r="Q149" i="6" s="1"/>
  <c r="Q834" i="6" a="1"/>
  <c r="Q834" i="6" s="1"/>
  <c r="Q529" i="6" a="1"/>
  <c r="Q529" i="6" s="1"/>
  <c r="Q796" i="6" a="1"/>
  <c r="Q796" i="6" s="1"/>
  <c r="Q301" i="6" a="1"/>
  <c r="Q301" i="6" s="1"/>
  <c r="Q798" i="6" a="1"/>
  <c r="Q798" i="6" s="1"/>
  <c r="Q598" i="6" a="1"/>
  <c r="Q598" i="6" s="1"/>
  <c r="Q724" i="6" a="1"/>
  <c r="Q724" i="6" s="1"/>
  <c r="Q325" i="6" a="1"/>
  <c r="Q325" i="6" s="1"/>
  <c r="Q722" i="6" a="1"/>
  <c r="Q722" i="6" s="1"/>
  <c r="Q128" i="6" a="1"/>
  <c r="Q128" i="6" s="1"/>
  <c r="Q640" i="6" a="1"/>
  <c r="Q640" i="6" s="1"/>
  <c r="Q512" i="6" a="1"/>
  <c r="Q512" i="6" s="1"/>
  <c r="Q367" i="6" a="1"/>
  <c r="Q367" i="6" s="1"/>
  <c r="Q111" i="6" a="1"/>
  <c r="Q111" i="6" s="1"/>
  <c r="Q854" i="6" a="1"/>
  <c r="Q854" i="6" s="1"/>
  <c r="Q638" i="6" a="1"/>
  <c r="Q638" i="6" s="1"/>
  <c r="Q507" i="6" a="1"/>
  <c r="Q507" i="6" s="1"/>
  <c r="Q602" i="6" a="1"/>
  <c r="Q602" i="6" s="1"/>
  <c r="Q779" i="6" a="1"/>
  <c r="Q779" i="6" s="1"/>
  <c r="Q474" i="6" a="1"/>
  <c r="Q474" i="6" s="1"/>
  <c r="Q679" i="6" a="1"/>
  <c r="Q679" i="6" s="1"/>
  <c r="Q616" i="6" a="1"/>
  <c r="Q616" i="6" s="1"/>
  <c r="Q853" i="6" a="1"/>
  <c r="Q853" i="6" s="1"/>
  <c r="Q587" i="6" a="1"/>
  <c r="Q587" i="6" s="1"/>
  <c r="Q162" i="6" a="1"/>
  <c r="Q162" i="6" s="1"/>
  <c r="Q371" i="6" a="1"/>
  <c r="Q371" i="6" s="1"/>
  <c r="Q688" i="6" a="1"/>
  <c r="Q688" i="6" s="1"/>
  <c r="Q284" i="6" a="1"/>
  <c r="Q284" i="6" s="1"/>
  <c r="Q132" i="6" a="1"/>
  <c r="Q132" i="6" s="1"/>
  <c r="Q500" i="6" a="1"/>
  <c r="Q500" i="6" s="1"/>
  <c r="Q349" i="6" a="1"/>
  <c r="Q349" i="6" s="1"/>
  <c r="Q153" i="6" a="1"/>
  <c r="Q153" i="6" s="1"/>
  <c r="Q124" i="6" a="1"/>
  <c r="Q124" i="6" s="1"/>
  <c r="Q661" i="6" a="1"/>
  <c r="Q661" i="6" s="1"/>
  <c r="Q276" i="6" a="1"/>
  <c r="Q276" i="6" s="1"/>
  <c r="Q291" i="6" a="1"/>
  <c r="Q291" i="6" s="1"/>
  <c r="Q496" i="6" a="1"/>
  <c r="Q496" i="6" s="1"/>
  <c r="Q192" i="6" a="1"/>
  <c r="Q192" i="6" s="1"/>
  <c r="Q12" i="6" a="1"/>
  <c r="Q12" i="6" s="1"/>
  <c r="Q427" i="6" a="1"/>
  <c r="Q427" i="6" s="1"/>
  <c r="Q156" i="6" a="1"/>
  <c r="Q156" i="6" s="1"/>
  <c r="Q770" i="6" a="1"/>
  <c r="Q770" i="6" s="1"/>
  <c r="Q593" i="6" a="1"/>
  <c r="Q593" i="6" s="1"/>
  <c r="Q660" i="6" a="1"/>
  <c r="Q660" i="6" s="1"/>
  <c r="Q768" i="6" a="1"/>
  <c r="Q768" i="6" s="1"/>
  <c r="Q100" i="6" a="1"/>
  <c r="Q100" i="6" s="1"/>
  <c r="Q73" i="6" a="1"/>
  <c r="Q73" i="6" s="1"/>
  <c r="Q683" i="6" a="1"/>
  <c r="Q683" i="6" s="1"/>
  <c r="Q332" i="6" a="1"/>
  <c r="Q332" i="6" s="1"/>
  <c r="Q184" i="6" a="1"/>
  <c r="Q184" i="6" s="1"/>
  <c r="Q490" i="6" a="1"/>
  <c r="Q490" i="6" s="1"/>
  <c r="Q823" i="6" a="1"/>
  <c r="Q823" i="6" s="1"/>
  <c r="Q486" i="6" a="1"/>
  <c r="Q486" i="6" s="1"/>
  <c r="Q591" i="6" a="1"/>
  <c r="Q591" i="6" s="1"/>
  <c r="Q733" i="6" a="1"/>
  <c r="Q733" i="6" s="1"/>
  <c r="Q470" i="6" a="1"/>
  <c r="Q470" i="6" s="1"/>
  <c r="Q174" i="6" a="1"/>
  <c r="Q174" i="6" s="1"/>
  <c r="Q534" i="6" a="1"/>
  <c r="Q534" i="6" s="1"/>
  <c r="Q670" i="6" a="1"/>
  <c r="Q670" i="6" s="1"/>
  <c r="Q40" i="6" a="1"/>
  <c r="Q40" i="6" s="1"/>
  <c r="Q289" i="6" a="1"/>
  <c r="Q289" i="6" s="1"/>
  <c r="Q818" i="6" a="1"/>
  <c r="Q818" i="6" s="1"/>
  <c r="Q539" i="6" a="1"/>
  <c r="Q539" i="6" s="1"/>
  <c r="Q812" i="6" a="1"/>
  <c r="Q812" i="6" s="1"/>
  <c r="Q300" i="6" a="1"/>
  <c r="Q300" i="6" s="1"/>
  <c r="Q361" i="6" a="1"/>
  <c r="Q361" i="6" s="1"/>
  <c r="Q695" i="6" a="1"/>
  <c r="Q695" i="6" s="1"/>
  <c r="Q805" i="6" a="1"/>
  <c r="Q805" i="6" s="1"/>
  <c r="Q227" i="6" a="1"/>
  <c r="Q227" i="6" s="1"/>
  <c r="Q736" i="6" a="1"/>
  <c r="Q736" i="6" s="1"/>
  <c r="Q338" i="6" a="1"/>
  <c r="Q338" i="6" s="1"/>
  <c r="Q364" i="6" a="1"/>
  <c r="Q364" i="6" s="1"/>
  <c r="Q98" i="6" a="1"/>
  <c r="Q98" i="6" s="1"/>
  <c r="Q308" i="6" a="1"/>
  <c r="Q308" i="6" s="1"/>
  <c r="Q352" i="6" a="1"/>
  <c r="Q352" i="6" s="1"/>
  <c r="Q159" i="6" a="1"/>
  <c r="Q159" i="6" s="1"/>
  <c r="Q799" i="6" a="1"/>
  <c r="Q799" i="6" s="1"/>
  <c r="Q191" i="6" a="1"/>
  <c r="Q191" i="6" s="1"/>
  <c r="Q212" i="6" a="1"/>
  <c r="Q212" i="6" s="1"/>
  <c r="Q793" i="6" a="1"/>
  <c r="Q793" i="6" s="1"/>
  <c r="Q395" i="6" a="1"/>
  <c r="Q395" i="6" s="1"/>
  <c r="Q831" i="6" a="1"/>
  <c r="Q831" i="6" s="1"/>
  <c r="Q857" i="6" a="1"/>
  <c r="Q857" i="6" s="1"/>
  <c r="Q521" i="6" a="1"/>
  <c r="Q521" i="6" s="1"/>
  <c r="Q568" i="6" a="1"/>
  <c r="Q568" i="6" s="1"/>
  <c r="Q567" i="6" a="1"/>
  <c r="Q567" i="6" s="1"/>
  <c r="Q707" i="6" a="1"/>
  <c r="Q707" i="6" s="1"/>
  <c r="Q70" i="6" a="1"/>
  <c r="Q70" i="6" s="1"/>
  <c r="Q515" i="6" a="1"/>
  <c r="Q515" i="6" s="1"/>
  <c r="Q339" i="6" a="1"/>
  <c r="Q339" i="6" s="1"/>
  <c r="Q93" i="6" a="1"/>
  <c r="Q93" i="6" s="1"/>
  <c r="Q785" i="6" a="1"/>
  <c r="Q785" i="6" s="1"/>
  <c r="Q447" i="6" a="1"/>
  <c r="Q447" i="6" s="1"/>
  <c r="Q129" i="6" a="1"/>
  <c r="Q129" i="6" s="1"/>
  <c r="Q10" i="6" a="1"/>
  <c r="Q10" i="6" s="1"/>
  <c r="Q165" i="6" a="1"/>
  <c r="Q165" i="6" s="1"/>
  <c r="Q115" i="6" a="1"/>
  <c r="Q115" i="6" s="1"/>
  <c r="Q698" i="6" a="1"/>
  <c r="Q698" i="6" s="1"/>
  <c r="Q241" i="6" a="1"/>
  <c r="Q241" i="6" s="1"/>
  <c r="Q294" i="6" a="1"/>
  <c r="Q294" i="6" s="1"/>
  <c r="Q637" i="6" a="1"/>
  <c r="Q637" i="6" s="1"/>
  <c r="Q446" i="6" a="1"/>
  <c r="Q446" i="6" s="1"/>
  <c r="Q157" i="6" a="1"/>
  <c r="Q157" i="6" s="1"/>
  <c r="Q323" i="6" a="1"/>
  <c r="Q323" i="6" s="1"/>
  <c r="Q130" i="6" a="1"/>
  <c r="Q130" i="6" s="1"/>
  <c r="Q242" i="6" a="1"/>
  <c r="Q242" i="6" s="1"/>
  <c r="Q87" i="6" a="1"/>
  <c r="Q87" i="6" s="1"/>
  <c r="Q146" i="6" a="1"/>
  <c r="Q146" i="6" s="1"/>
  <c r="Q703" i="6" a="1"/>
  <c r="Q703" i="6" s="1"/>
  <c r="Q296" i="6" a="1"/>
  <c r="Q296" i="6" s="1"/>
  <c r="Q88" i="6" a="1"/>
  <c r="Q88" i="6" s="1"/>
  <c r="Q634" i="6" a="1"/>
  <c r="Q634" i="6" s="1"/>
  <c r="Q461" i="6" a="1"/>
  <c r="Q461" i="6" s="1"/>
  <c r="Q240" i="6" a="1"/>
  <c r="Q240" i="6" s="1"/>
  <c r="Q35" i="6" a="1"/>
  <c r="Q35" i="6" s="1"/>
  <c r="Q310" i="6" a="1"/>
  <c r="Q310" i="6" s="1"/>
  <c r="Q177" i="6" a="1"/>
  <c r="Q177" i="6" s="1"/>
  <c r="Q200" i="6" a="1"/>
  <c r="Q200" i="6" s="1"/>
  <c r="Q551" i="6" a="1"/>
  <c r="Q551" i="6" s="1"/>
  <c r="Q334" i="6" a="1"/>
  <c r="Q334" i="6" s="1"/>
  <c r="Q401" i="6" a="1"/>
  <c r="Q401" i="6" s="1"/>
  <c r="Q628" i="6" a="1"/>
  <c r="Q628" i="6" s="1"/>
  <c r="Q372" i="6" a="1"/>
  <c r="Q372" i="6" s="1"/>
  <c r="Q155" i="6" a="1"/>
  <c r="Q155" i="6" s="1"/>
  <c r="Q417" i="6" a="1"/>
  <c r="Q417" i="6" s="1"/>
  <c r="Q704" i="6" a="1"/>
  <c r="Q704" i="6" s="1"/>
  <c r="Q472" i="6" a="1"/>
  <c r="Q472" i="6" s="1"/>
  <c r="Q824" i="6" a="1"/>
  <c r="Q824" i="6" s="1"/>
  <c r="Q599" i="6" a="1"/>
  <c r="Q599" i="6" s="1"/>
  <c r="Q217" i="6" a="1"/>
  <c r="Q217" i="6" s="1"/>
  <c r="Q767" i="6" a="1"/>
  <c r="Q767" i="6" s="1"/>
  <c r="Q425" i="6" a="1"/>
  <c r="Q425" i="6" s="1"/>
  <c r="Q647" i="6" a="1"/>
  <c r="Q647" i="6" s="1"/>
  <c r="Q223" i="6" a="1"/>
  <c r="Q223" i="6" s="1"/>
  <c r="Q645" i="6" a="1"/>
  <c r="Q645" i="6" s="1"/>
  <c r="Q623" i="6" a="1"/>
  <c r="Q623" i="6" s="1"/>
  <c r="Q702" i="6" a="1"/>
  <c r="Q702" i="6" s="1"/>
  <c r="Q151" i="6" a="1"/>
  <c r="Q151" i="6" s="1"/>
  <c r="Q489" i="6" a="1"/>
  <c r="Q489" i="6" s="1"/>
  <c r="Q488" i="6" a="1"/>
  <c r="Q488" i="6" s="1"/>
  <c r="Q821" i="6" a="1"/>
  <c r="Q821" i="6" s="1"/>
  <c r="Q109" i="6" a="1"/>
  <c r="Q109" i="6" s="1"/>
  <c r="Q148" i="6" a="1"/>
  <c r="Q148" i="6" s="1"/>
  <c r="Q761" i="6" a="1"/>
  <c r="Q761" i="6" s="1"/>
  <c r="Q117" i="6" a="1"/>
  <c r="Q117" i="6" s="1"/>
  <c r="Q30" i="6" a="1"/>
  <c r="Q30" i="6" s="1"/>
  <c r="Q392" i="6" a="1"/>
  <c r="Q392" i="6" s="1"/>
  <c r="Q264" i="6" a="1"/>
  <c r="Q264" i="6" s="1"/>
  <c r="Q272" i="6" a="1"/>
  <c r="Q272" i="6" s="1"/>
  <c r="Q232" i="6" a="1"/>
  <c r="Q232" i="6" s="1"/>
  <c r="Q251" i="6" a="1"/>
  <c r="Q251" i="6" s="1"/>
  <c r="Q67" i="6" a="1"/>
  <c r="Q67" i="6" s="1"/>
  <c r="Q396" i="6" a="1"/>
  <c r="Q396" i="6" s="1"/>
  <c r="Q208" i="6" a="1"/>
  <c r="Q208" i="6" s="1"/>
  <c r="Q46" i="6" a="1"/>
  <c r="Q46" i="6" s="1"/>
  <c r="Q36" i="6" a="1"/>
  <c r="Q36" i="6" s="1"/>
  <c r="Q620" i="6" a="1"/>
  <c r="Q620" i="6" s="1"/>
  <c r="Q740" i="6" a="1"/>
  <c r="Q740" i="6" s="1"/>
  <c r="Q570" i="6" a="1"/>
  <c r="Q570" i="6" s="1"/>
  <c r="Q330" i="6" a="1"/>
  <c r="Q330" i="6" s="1"/>
  <c r="Q612" i="6" a="1"/>
  <c r="Q612" i="6" s="1"/>
  <c r="Q800" i="6" a="1"/>
  <c r="Q800" i="6" s="1"/>
  <c r="Q708" i="6" a="1"/>
  <c r="Q708" i="6" s="1"/>
  <c r="Q74" i="6" a="1"/>
  <c r="Q74" i="6" s="1"/>
  <c r="Q732" i="6" a="1"/>
  <c r="Q732" i="6" s="1"/>
  <c r="Q523" i="6" a="1"/>
  <c r="Q523" i="6" s="1"/>
  <c r="Q863" i="6" a="1"/>
  <c r="Q863" i="6" s="1"/>
  <c r="Q414" i="6" a="1"/>
  <c r="Q414" i="6" s="1"/>
  <c r="Q830" i="6" a="1"/>
  <c r="Q830" i="6" s="1"/>
  <c r="Q579" i="6" a="1"/>
  <c r="Q579" i="6" s="1"/>
  <c r="Q557" i="6" a="1"/>
  <c r="Q557" i="6" s="1"/>
  <c r="Q518" i="6" a="1"/>
  <c r="Q518" i="6" s="1"/>
  <c r="Q555" i="6" a="1"/>
  <c r="Q555" i="6" s="1"/>
  <c r="Q250" i="6" a="1"/>
  <c r="Q250" i="6" s="1"/>
  <c r="Q693" i="6" a="1"/>
  <c r="Q693" i="6" s="1"/>
  <c r="Q365" i="6" a="1"/>
  <c r="Q365" i="6" s="1"/>
  <c r="Q193" i="6" a="1"/>
  <c r="Q193" i="6" s="1"/>
  <c r="Q848" i="6" a="1"/>
  <c r="Q848" i="6" s="1"/>
  <c r="Q513" i="6" a="1"/>
  <c r="Q513" i="6" s="1"/>
  <c r="Q828" i="6" a="1"/>
  <c r="Q828" i="6" s="1"/>
  <c r="Q618" i="6" a="1"/>
  <c r="Q618" i="6" s="1"/>
  <c r="Q511" i="6" a="1"/>
  <c r="Q511" i="6" s="1"/>
  <c r="Q721" i="6" a="1"/>
  <c r="Q721" i="6" s="1"/>
  <c r="Q720" i="6" a="1"/>
  <c r="Q720" i="6" s="1"/>
  <c r="Q234" i="6" a="1"/>
  <c r="Q234" i="6" s="1"/>
  <c r="Q691" i="6" a="1"/>
  <c r="Q691" i="6" s="1"/>
  <c r="Q154" i="6" a="1"/>
  <c r="Q154" i="6" s="1"/>
  <c r="Q327" i="6" a="1"/>
  <c r="Q327" i="6" s="1"/>
  <c r="Q690" i="6" a="1"/>
  <c r="Q690" i="6" s="1"/>
  <c r="Q53" i="6" a="1"/>
  <c r="Q53" i="6" s="1"/>
  <c r="Q249" i="6" a="1"/>
  <c r="Q249" i="6" s="1"/>
  <c r="Q434" i="6" a="1"/>
  <c r="Q434" i="6" s="1"/>
  <c r="Q104" i="6" a="1"/>
  <c r="Q104" i="6" s="1"/>
  <c r="Q462" i="6" a="1"/>
  <c r="Q462" i="6" s="1"/>
  <c r="Q90" i="6" a="1"/>
  <c r="Q90" i="6" s="1"/>
  <c r="Q431" i="6" a="1"/>
  <c r="Q431" i="6" s="1"/>
  <c r="Q712" i="6" a="1"/>
  <c r="Q712" i="6" s="1"/>
  <c r="Q394" i="6" a="1"/>
  <c r="Q394" i="6" s="1"/>
  <c r="Q594" i="6" a="1"/>
  <c r="Q594" i="6" s="1"/>
  <c r="Q752" i="6" a="1"/>
  <c r="Q752" i="6" s="1"/>
  <c r="Q499" i="6" a="1"/>
  <c r="Q499" i="6" s="1"/>
  <c r="Q613" i="6" a="1"/>
  <c r="Q613" i="6" s="1"/>
  <c r="Q80" i="6" a="1"/>
  <c r="Q80" i="6" s="1"/>
  <c r="Q82" i="6" a="1"/>
  <c r="Q82" i="6" s="1"/>
  <c r="Q497" i="6" a="1"/>
  <c r="Q497" i="6" s="1"/>
  <c r="Q748" i="6" a="1"/>
  <c r="Q748" i="6" s="1"/>
  <c r="Q627" i="6" a="1"/>
  <c r="Q627" i="6" s="1"/>
  <c r="Q42" i="6" a="1"/>
  <c r="Q42" i="6" s="1"/>
  <c r="Q205" i="6" a="1"/>
  <c r="Q205" i="6" s="1"/>
  <c r="Q204" i="6" a="1"/>
  <c r="Q204" i="6" s="1"/>
  <c r="Q388" i="6" a="1"/>
  <c r="Q388" i="6" s="1"/>
  <c r="Q625" i="6" a="1"/>
  <c r="Q625" i="6" s="1"/>
  <c r="Q825" i="6" a="1"/>
  <c r="Q825" i="6" s="1"/>
  <c r="Q299" i="6" a="1"/>
  <c r="Q299" i="6" s="1"/>
  <c r="Q161" i="6" a="1"/>
  <c r="Q161" i="6" s="1"/>
  <c r="Q548" i="6" a="1"/>
  <c r="Q548" i="6" s="1"/>
  <c r="Q358" i="6" a="1"/>
  <c r="Q358" i="6" s="1"/>
  <c r="Q684" i="6" a="1"/>
  <c r="Q684" i="6" s="1"/>
  <c r="Q478" i="6" a="1"/>
  <c r="Q478" i="6" s="1"/>
  <c r="Q682" i="6" a="1"/>
  <c r="Q682" i="6" s="1"/>
  <c r="Q480" i="6" a="1"/>
  <c r="Q480" i="6" s="1"/>
  <c r="Q764" i="6" a="1"/>
  <c r="Q764" i="6" s="1"/>
  <c r="Q131" i="6" a="1"/>
  <c r="Q131" i="6" s="1"/>
  <c r="Q734" i="6" a="1"/>
  <c r="Q734" i="6" s="1"/>
  <c r="Q164" i="6" a="1"/>
  <c r="Q164" i="6" s="1"/>
  <c r="Q118" i="6" a="1"/>
  <c r="Q118" i="6" s="1"/>
  <c r="Q483" i="6" a="1"/>
  <c r="Q483" i="6" s="1"/>
  <c r="Q63" i="6" a="1"/>
  <c r="Q63" i="6" s="1"/>
  <c r="Q316" i="6" a="1"/>
  <c r="Q316" i="6" s="1"/>
  <c r="Q167" i="6" a="1"/>
  <c r="Q167" i="6" s="1"/>
  <c r="Q179" i="6" a="1"/>
  <c r="Q179" i="6" s="1"/>
  <c r="Q606" i="6" a="1"/>
  <c r="Q606" i="6" s="1"/>
  <c r="Q566" i="6" a="1"/>
  <c r="Q566" i="6" s="1"/>
  <c r="Q545" i="6" a="1"/>
  <c r="Q545" i="6" s="1"/>
  <c r="Q102" i="6" a="1"/>
  <c r="Q102" i="6" s="1"/>
  <c r="Q810" i="6" a="1"/>
  <c r="Q810" i="6" s="1"/>
  <c r="Q283" i="6" a="1"/>
  <c r="Q283" i="6" s="1"/>
  <c r="Q256" i="6" a="1"/>
  <c r="Q256" i="6" s="1"/>
  <c r="Q94" i="6" a="1"/>
  <c r="Q94" i="6" s="1"/>
  <c r="Q210" i="6" a="1"/>
  <c r="Q210" i="6" s="1"/>
  <c r="Q402" i="6" a="1"/>
  <c r="Q402" i="6" s="1"/>
  <c r="Q356" i="6" a="1"/>
  <c r="Q356" i="6" s="1"/>
  <c r="Q459" i="6" a="1"/>
  <c r="Q459" i="6" s="1"/>
  <c r="Q261" i="6" a="1"/>
  <c r="Q261" i="6" s="1"/>
  <c r="Q533" i="6" a="1"/>
  <c r="Q533" i="6" s="1"/>
  <c r="Q17" i="6" a="1"/>
  <c r="Q17" i="6" s="1"/>
  <c r="Q454" i="6" a="1"/>
  <c r="Q454" i="6" s="1"/>
  <c r="Q530" i="6" a="1"/>
  <c r="Q530" i="6" s="1"/>
  <c r="Q571" i="6" a="1"/>
  <c r="Q571" i="6" s="1"/>
  <c r="Q421" i="6" a="1"/>
  <c r="Q421" i="6" s="1"/>
  <c r="Q654" i="6" a="1"/>
  <c r="Q654" i="6" s="1"/>
  <c r="Q78" i="6" a="1"/>
  <c r="Q78" i="6" s="1"/>
  <c r="Q173" i="6" a="1"/>
  <c r="Q173" i="6" s="1"/>
  <c r="Q542" i="6" a="1"/>
  <c r="Q542" i="6" s="1"/>
  <c r="Q572" i="6" a="1"/>
  <c r="Q572" i="6" s="1"/>
  <c r="Q6" i="6" a="1"/>
  <c r="Q6" i="6" s="1"/>
  <c r="Q47" i="6" a="1"/>
  <c r="Q47" i="6" s="1"/>
  <c r="Q145" i="6" a="1"/>
  <c r="Q145" i="6" s="1"/>
  <c r="Q731" i="6" a="1"/>
  <c r="Q731" i="6" s="1"/>
  <c r="Q655" i="6" a="1"/>
  <c r="Q655" i="6" s="1"/>
  <c r="Q605" i="6" a="1"/>
  <c r="Q605" i="6" s="1"/>
  <c r="Q190" i="6" a="1"/>
  <c r="Q190" i="6" s="1"/>
  <c r="Q611" i="6" a="1"/>
  <c r="Q611" i="6" s="1"/>
  <c r="Q143" i="6" a="1"/>
  <c r="Q143" i="6" s="1"/>
  <c r="Q27" i="6" a="1"/>
  <c r="Q27" i="6" s="1"/>
  <c r="Q531" i="6" a="1"/>
  <c r="Q531" i="6" s="1"/>
  <c r="Q33" i="6" a="1"/>
  <c r="Q33" i="6" s="1"/>
  <c r="Q696" i="6" a="1"/>
  <c r="Q696" i="6" s="1"/>
  <c r="Q802" i="6" a="1"/>
  <c r="Q802" i="6" s="1"/>
  <c r="Q348" i="6" a="1"/>
  <c r="Q348" i="6" s="1"/>
  <c r="Q858" i="6" a="1"/>
  <c r="Q858" i="6" s="1"/>
  <c r="Q455" i="6" a="1"/>
  <c r="Q455" i="6" s="1"/>
  <c r="Q678" i="6" a="1"/>
  <c r="Q678" i="6" s="1"/>
  <c r="Q214" i="6" a="1"/>
  <c r="Q214" i="6" s="1"/>
  <c r="Q673" i="6" a="1"/>
  <c r="Q673" i="6" s="1"/>
  <c r="Q808" i="6" a="1"/>
  <c r="Q808" i="6" s="1"/>
  <c r="Q743" i="6" a="1"/>
  <c r="Q743" i="6" s="1"/>
  <c r="Q287" i="6" a="1"/>
  <c r="Q287" i="6" s="1"/>
  <c r="Q21" i="6" a="1"/>
  <c r="Q21" i="6" s="1"/>
  <c r="Q2" i="6" a="1"/>
  <c r="Q2" i="6" s="1"/>
  <c r="Q383" i="6" a="1"/>
  <c r="Q383" i="6" s="1"/>
  <c r="Q375" i="6" a="1"/>
  <c r="Q375" i="6" s="1"/>
  <c r="Q597" i="6" a="1"/>
  <c r="Q597" i="6" s="1"/>
  <c r="Q11" i="6" a="1"/>
  <c r="Q11" i="6" s="1"/>
  <c r="Q584" i="6" a="1"/>
  <c r="Q584" i="6" s="1"/>
  <c r="Q107" i="6" a="1"/>
  <c r="Q107" i="6" s="1"/>
  <c r="Q211" i="6" a="1"/>
  <c r="Q211" i="6" s="1"/>
  <c r="Q389" i="6" a="1"/>
  <c r="Q389" i="6" s="1"/>
  <c r="Q44" i="6" a="1"/>
  <c r="Q44" i="6" s="1"/>
  <c r="Q158" i="6" a="1"/>
  <c r="Q158" i="6" s="1"/>
  <c r="Q642" i="6" a="1"/>
  <c r="Q642" i="6" s="1"/>
  <c r="Q861" i="6" a="1"/>
  <c r="Q861" i="6" s="1"/>
  <c r="Q450" i="6" a="1"/>
  <c r="Q450" i="6" s="1"/>
  <c r="Q844" i="6" a="1"/>
  <c r="Q844" i="6" s="1"/>
  <c r="Q843" i="6" a="1"/>
  <c r="Q843" i="6" s="1"/>
  <c r="Q517" i="6" a="1"/>
  <c r="Q517" i="6" s="1"/>
  <c r="Q699" i="6" a="1"/>
  <c r="Q699" i="6" s="1"/>
  <c r="Q829" i="6" a="1"/>
  <c r="Q829" i="6" s="1"/>
  <c r="Q639" i="6" a="1"/>
  <c r="Q639" i="6" s="1"/>
  <c r="Q116" i="6" a="1"/>
  <c r="Q116" i="6" s="1"/>
  <c r="Q784" i="6" a="1"/>
  <c r="Q784" i="6" s="1"/>
  <c r="Q436" i="6" a="1"/>
  <c r="Q436" i="6" s="1"/>
  <c r="Q351" i="6" a="1"/>
  <c r="Q351" i="6" s="1"/>
  <c r="Q105" i="6" a="1"/>
  <c r="Q105" i="6" s="1"/>
  <c r="Q97" i="6" a="1"/>
  <c r="Q97" i="6" s="1"/>
  <c r="Q705" i="6" a="1"/>
  <c r="Q705" i="6" s="1"/>
  <c r="Q298" i="6" a="1"/>
  <c r="Q298" i="6" s="1"/>
  <c r="Q432" i="6" a="1"/>
  <c r="Q432" i="6" s="1"/>
  <c r="Q187" i="6" a="1"/>
  <c r="Q187" i="6" s="1"/>
  <c r="R187" i="6" s="1"/>
  <c r="Q632" i="6" a="1"/>
  <c r="Q632" i="6" s="1"/>
  <c r="Q429" i="6" a="1"/>
  <c r="Q429" i="6" s="1"/>
  <c r="Q411" i="6" a="1"/>
  <c r="Q411" i="6" s="1"/>
  <c r="Q456" i="6" a="1"/>
  <c r="Q456" i="6" s="1"/>
  <c r="Q608" i="6" a="1"/>
  <c r="Q608" i="6" s="1"/>
  <c r="Q39" i="6" a="1"/>
  <c r="Q39" i="6" s="1"/>
  <c r="Q610" i="6" a="1"/>
  <c r="Q610" i="6" s="1"/>
  <c r="Q495" i="6" a="1"/>
  <c r="Q495" i="6" s="1"/>
  <c r="Q362" i="6" a="1"/>
  <c r="Q362" i="6" s="1"/>
  <c r="Q252" i="6" a="1"/>
  <c r="Q252" i="6" s="1"/>
  <c r="Q659" i="6" a="1"/>
  <c r="Q659" i="6" s="1"/>
  <c r="Q487" i="6" a="1"/>
  <c r="Q487" i="6" s="1"/>
  <c r="Q9" i="6" a="1"/>
  <c r="Q9" i="6" s="1"/>
  <c r="Q274" i="6" a="1"/>
  <c r="Q274" i="6" s="1"/>
  <c r="Q538" i="6" a="1"/>
  <c r="Q538" i="6" s="1"/>
  <c r="Q41" i="6" a="1"/>
  <c r="Q41" i="6" s="1"/>
  <c r="Q753" i="6" a="1"/>
  <c r="Q753" i="6" s="1"/>
  <c r="Q609" i="6" a="1"/>
  <c r="Q609" i="6" s="1"/>
  <c r="Q676" i="6" a="1"/>
  <c r="Q676" i="6" s="1"/>
  <c r="Q795" i="6" a="1"/>
  <c r="Q795" i="6" s="1"/>
  <c r="Q286" i="6" a="1"/>
  <c r="Q286" i="6" s="1"/>
  <c r="Q458" i="6" a="1"/>
  <c r="Q458" i="6" s="1"/>
  <c r="Q197" i="6" a="1"/>
  <c r="Q197" i="6" s="1"/>
  <c r="Q403" i="6" a="1"/>
  <c r="Q403" i="6" s="1"/>
  <c r="Q804" i="6" a="1"/>
  <c r="Q804" i="6" s="1"/>
  <c r="Q737" i="6" a="1"/>
  <c r="Q737" i="6" s="1"/>
  <c r="Q280" i="6" a="1"/>
  <c r="Q280" i="6" s="1"/>
  <c r="Q846" i="6" a="1"/>
  <c r="Q846" i="6" s="1"/>
  <c r="Q442" i="6" a="1"/>
  <c r="Q442" i="6" s="1"/>
  <c r="Q127" i="6" a="1"/>
  <c r="Q127" i="6" s="1"/>
  <c r="Q730" i="6" a="1"/>
  <c r="Q730" i="6" s="1"/>
  <c r="Q596" i="6" a="1"/>
  <c r="Q596" i="6" s="1"/>
  <c r="Q532" i="6" a="1"/>
  <c r="Q532" i="6" s="1"/>
  <c r="Q476" i="6" a="1"/>
  <c r="Q476" i="6" s="1"/>
  <c r="Q239" i="6" a="1"/>
  <c r="Q239" i="6" s="1"/>
  <c r="Q811" i="6" a="1"/>
  <c r="Q811" i="6" s="1"/>
  <c r="Q228" i="6" a="1"/>
  <c r="Q228" i="6" s="1"/>
  <c r="Q72" i="6" a="1"/>
  <c r="Q72" i="6" s="1"/>
  <c r="Q658" i="6" a="1"/>
  <c r="Q658" i="6" s="1"/>
  <c r="Q574" i="6" a="1"/>
  <c r="Q574" i="6" s="1"/>
  <c r="Q573" i="6" a="1"/>
  <c r="Q573" i="6" s="1"/>
  <c r="Q406" i="6" a="1"/>
  <c r="Q406" i="6" s="1"/>
  <c r="Q61" i="6" a="1"/>
  <c r="Q61" i="6" s="1"/>
  <c r="Q672" i="6" a="1"/>
  <c r="Q672" i="6" s="1"/>
  <c r="Q196" i="6" a="1"/>
  <c r="Q196" i="6" s="1"/>
  <c r="Q84" i="6" a="1"/>
  <c r="Q84" i="6" s="1"/>
  <c r="Q422" i="6" a="1"/>
  <c r="Q422" i="6" s="1"/>
  <c r="B866" i="6"/>
  <c r="Q607" i="6" a="1"/>
  <c r="Q607" i="6" s="1"/>
  <c r="Q213" i="6" a="1"/>
  <c r="Q213" i="6" s="1"/>
  <c r="Q58" i="6" a="1"/>
  <c r="Q58" i="6" s="1"/>
  <c r="Q536" i="6" a="1"/>
  <c r="Q536" i="6" s="1"/>
  <c r="C866" i="6"/>
  <c r="Q819" i="6" a="1"/>
  <c r="Q819" i="6" s="1"/>
  <c r="Q744" i="6" a="1"/>
  <c r="Q744" i="6" s="1"/>
  <c r="Q757" i="6" a="1"/>
  <c r="Q757" i="6" s="1"/>
  <c r="Q576" i="6" a="1"/>
  <c r="Q576" i="6" s="1"/>
  <c r="Q92" i="6" a="1"/>
  <c r="Q92" i="6" s="1"/>
  <c r="Q546" i="6" a="1"/>
  <c r="Q546" i="6" s="1"/>
  <c r="Q147" i="6" a="1"/>
  <c r="Q147" i="6" s="1"/>
  <c r="Q189" i="6" a="1"/>
  <c r="Q189" i="6" s="1"/>
  <c r="Q561" i="6" a="1"/>
  <c r="Q561" i="6" s="1"/>
  <c r="Q809" i="6" a="1"/>
  <c r="Q809" i="6" s="1"/>
  <c r="Q540" i="6" a="1"/>
  <c r="Q540" i="6" s="1"/>
  <c r="Q273" i="6" a="1"/>
  <c r="Q273" i="6" s="1"/>
  <c r="Q710" i="6" a="1"/>
  <c r="Q710" i="6" s="1"/>
  <c r="Q742" i="6" a="1"/>
  <c r="Q742" i="6" s="1"/>
  <c r="Q535" i="6" a="1"/>
  <c r="Q535" i="6" s="1"/>
  <c r="Q373" i="6" a="1"/>
  <c r="Q373" i="6" s="1"/>
  <c r="Q34" i="6" a="1"/>
  <c r="Q34" i="6" s="1"/>
  <c r="Q386" i="6" a="1"/>
  <c r="Q386" i="6" s="1"/>
  <c r="Q341" i="6" a="1"/>
  <c r="Q341" i="6" s="1"/>
  <c r="Q43" i="6" a="1"/>
  <c r="Q43" i="6" s="1"/>
  <c r="Q18" i="6" a="1"/>
  <c r="Q18" i="6" s="1"/>
  <c r="Q209" i="6" a="1"/>
  <c r="Q209" i="6" s="1"/>
  <c r="Q803" i="6" a="1"/>
  <c r="Q803" i="6" s="1"/>
  <c r="Q216" i="6" a="1"/>
  <c r="Q216" i="6" s="1"/>
  <c r="Q106" i="6" a="1"/>
  <c r="Q106" i="6" s="1"/>
  <c r="Q32" i="6" a="1"/>
  <c r="Q32" i="6" s="1"/>
  <c r="Q463" i="6" a="1"/>
  <c r="Q463" i="6" s="1"/>
  <c r="Q320" i="6" a="1"/>
  <c r="Q320" i="6" s="1"/>
  <c r="Q307" i="6" a="1"/>
  <c r="Q307" i="6" s="1"/>
  <c r="Q66" i="6" a="1"/>
  <c r="Q66" i="6" s="1"/>
  <c r="Q643" i="6" a="1"/>
  <c r="Q643" i="6" s="1"/>
  <c r="Q303" i="6" a="1"/>
  <c r="Q303" i="6" s="1"/>
  <c r="Q641" i="6" a="1"/>
  <c r="Q641" i="6" s="1"/>
  <c r="Q569" i="6" a="1"/>
  <c r="Q569" i="6" s="1"/>
  <c r="Q415" i="6" a="1"/>
  <c r="Q415" i="6" s="1"/>
  <c r="Q558" i="6" a="1"/>
  <c r="Q558" i="6" s="1"/>
  <c r="Q519" i="6" a="1"/>
  <c r="Q519" i="6" s="1"/>
  <c r="Q787" i="6" a="1"/>
  <c r="Q787" i="6" s="1"/>
  <c r="Q322" i="6" a="1"/>
  <c r="Q322" i="6" s="1"/>
  <c r="Q412" i="6" a="1"/>
  <c r="Q412" i="6" s="1"/>
  <c r="Q344" i="6" a="1"/>
  <c r="Q344" i="6" s="1"/>
  <c r="Q475" i="6" a="1"/>
  <c r="Q475" i="6" s="1"/>
  <c r="Q121" i="6" a="1"/>
  <c r="Q121" i="6" s="1"/>
  <c r="Q786" i="6" a="1"/>
  <c r="Q786" i="6" s="1"/>
  <c r="Q138" i="6" a="1"/>
  <c r="Q138" i="6" s="1"/>
  <c r="Q315" i="6" a="1"/>
  <c r="Q315" i="6" s="1"/>
  <c r="Q297" i="6" a="1"/>
  <c r="Q297" i="6" s="1"/>
  <c r="Q662" i="6" a="1"/>
  <c r="Q662" i="6" s="1"/>
  <c r="Q749" i="6" a="1"/>
  <c r="Q749" i="6" s="1"/>
  <c r="Q398" i="6" a="1"/>
  <c r="Q398" i="6" s="1"/>
  <c r="Q739" i="6" a="1"/>
  <c r="Q739" i="6" s="1"/>
  <c r="R739" i="6" s="1"/>
  <c r="Q635" i="6" a="1"/>
  <c r="Q635" i="6" s="1"/>
  <c r="Q741" i="6" a="1"/>
  <c r="Q741" i="6" s="1"/>
  <c r="Q689" i="6" a="1"/>
  <c r="Q689" i="6" s="1"/>
  <c r="Q503" i="6" a="1"/>
  <c r="Q503" i="6" s="1"/>
  <c r="R503" i="6" s="1"/>
  <c r="Q553" i="6" a="1"/>
  <c r="Q553" i="6" s="1"/>
  <c r="Q687" i="6" a="1"/>
  <c r="Q687" i="6" s="1"/>
  <c r="Q657" i="6" a="1"/>
  <c r="Q657" i="6" s="1"/>
  <c r="Q817" i="6" a="1"/>
  <c r="Q817" i="6" s="1"/>
  <c r="Q498" i="6" a="1"/>
  <c r="Q498" i="6" s="1"/>
  <c r="Q407" i="6" a="1"/>
  <c r="Q407" i="6" s="1"/>
  <c r="R407" i="6" s="1"/>
  <c r="Q55" i="6" a="1"/>
  <c r="Q55" i="6" s="1"/>
  <c r="Q747" i="6" a="1"/>
  <c r="Q747" i="6" s="1"/>
  <c r="R747" i="6" s="1"/>
  <c r="Q336" i="6" a="1"/>
  <c r="Q336" i="6" s="1"/>
  <c r="Q178" i="6" a="1"/>
  <c r="Q178" i="6" s="1"/>
  <c r="R178" i="6" s="1"/>
  <c r="Q624" i="6" a="1"/>
  <c r="Q624" i="6" s="1"/>
  <c r="Q263" i="6" a="1"/>
  <c r="Q263" i="6" s="1"/>
  <c r="Q49" i="6" a="1"/>
  <c r="Q49" i="6" s="1"/>
  <c r="Q493" i="6" a="1"/>
  <c r="Q493" i="6" s="1"/>
  <c r="Q279" i="6" a="1"/>
  <c r="Q279" i="6" s="1"/>
  <c r="Q142" i="6" a="1"/>
  <c r="Q142" i="6" s="1"/>
  <c r="Q195" i="6" a="1"/>
  <c r="Q195" i="6" s="1"/>
  <c r="Q120" i="6" a="1"/>
  <c r="Q120" i="6" s="1"/>
  <c r="R120" i="6" s="1"/>
  <c r="Q460" i="6" a="1"/>
  <c r="Q460" i="6" s="1"/>
  <c r="Q745" i="6" a="1"/>
  <c r="Q745" i="6" s="1"/>
  <c r="R745" i="6" s="1"/>
  <c r="Q221" i="6" a="1"/>
  <c r="Q221" i="6" s="1"/>
  <c r="Q355" i="6" a="1"/>
  <c r="Q355" i="6" s="1"/>
  <c r="Q384" i="6" a="1"/>
  <c r="Q384" i="6" s="1"/>
  <c r="Q265" i="6" a="1"/>
  <c r="Q265" i="6" s="1"/>
  <c r="Q589" i="6" a="1"/>
  <c r="Q589" i="6" s="1"/>
  <c r="Q590" i="6" a="1"/>
  <c r="Q590" i="6" s="1"/>
  <c r="Q182" i="6" a="1"/>
  <c r="Q182" i="6" s="1"/>
  <c r="Q754" i="6" a="1"/>
  <c r="Q754" i="6" s="1"/>
  <c r="Q312" i="6" a="1"/>
  <c r="Q312" i="6" s="1"/>
  <c r="Q807" i="6" a="1"/>
  <c r="Q807" i="6" s="1"/>
  <c r="Q801" i="6" a="1"/>
  <c r="Q801" i="6" s="1"/>
  <c r="Q725" i="6" a="1"/>
  <c r="Q725" i="6" s="1"/>
  <c r="R725" i="6" s="1"/>
  <c r="Q101" i="6" a="1"/>
  <c r="Q101" i="6" s="1"/>
  <c r="R101" i="6" s="1"/>
  <c r="Q477" i="6" a="1"/>
  <c r="Q477" i="6" s="1"/>
  <c r="Q674" i="6" a="1"/>
  <c r="Q674" i="6" s="1"/>
  <c r="Q246" i="6" a="1"/>
  <c r="Q246" i="6" s="1"/>
  <c r="Q225" i="6" a="1"/>
  <c r="Q225" i="6" s="1"/>
  <c r="Q304" i="6" a="1"/>
  <c r="Q304" i="6" s="1"/>
  <c r="Q56" i="6" a="1"/>
  <c r="Q56" i="6" s="1"/>
  <c r="Q275" i="6" a="1"/>
  <c r="Q275" i="6" s="1"/>
  <c r="Q544" i="6" a="1"/>
  <c r="Q544" i="6" s="1"/>
  <c r="Q25" i="6" a="1"/>
  <c r="Q25" i="6" s="1"/>
  <c r="Q420" i="6" a="1"/>
  <c r="Q420" i="6" s="1"/>
  <c r="Q381" i="6" a="1"/>
  <c r="Q381" i="6" s="1"/>
  <c r="R381" i="6" s="1"/>
  <c r="Q537" i="6" a="1"/>
  <c r="Q537" i="6" s="1"/>
  <c r="Q20" i="6" a="1"/>
  <c r="Q20" i="6" s="1"/>
  <c r="R20" i="6" s="1"/>
  <c r="Q671" i="6" a="1"/>
  <c r="Q671" i="6" s="1"/>
  <c r="Q451" i="6" a="1"/>
  <c r="Q451" i="6" s="1"/>
  <c r="Q71" i="6" a="1"/>
  <c r="Q71" i="6" s="1"/>
  <c r="Q603" i="6" a="1"/>
  <c r="Q603" i="6" s="1"/>
  <c r="R603" i="6" s="1"/>
  <c r="D866" i="6"/>
  <c r="A139" i="6"/>
  <c r="A37" i="6"/>
  <c r="A556" i="6"/>
  <c r="A788" i="6"/>
  <c r="A820" i="6"/>
  <c r="A292" i="6"/>
  <c r="A467" i="6"/>
  <c r="A840" i="6"/>
  <c r="A795" i="6"/>
  <c r="A101" i="6"/>
  <c r="A60" i="6"/>
  <c r="A356" i="6"/>
  <c r="A392" i="6"/>
  <c r="A525" i="6"/>
  <c r="A40" i="6"/>
  <c r="A402" i="6"/>
  <c r="A676" i="6"/>
  <c r="A725" i="6"/>
  <c r="A694" i="6"/>
  <c r="A210" i="6"/>
  <c r="A609" i="6"/>
  <c r="Q860" i="6" a="1"/>
  <c r="Q860" i="6" s="1"/>
  <c r="Q387" i="6" a="1"/>
  <c r="Q387" i="6" s="1"/>
  <c r="R387" i="6" s="1"/>
  <c r="Q644" i="6" a="1"/>
  <c r="Q644" i="6" s="1"/>
  <c r="R644" i="6" s="1"/>
  <c r="Q357" i="6" a="1"/>
  <c r="Q357" i="6" s="1"/>
  <c r="Q65" i="6" a="1"/>
  <c r="Q65" i="6" s="1"/>
  <c r="R65" i="6" s="1"/>
  <c r="Q711" i="6" a="1"/>
  <c r="Q711" i="6" s="1"/>
  <c r="R711" i="6" s="1"/>
  <c r="Q701" i="6" a="1"/>
  <c r="Q701" i="6" s="1"/>
  <c r="Q575" i="6" a="1"/>
  <c r="Q575" i="6" s="1"/>
  <c r="R575" i="6" s="1"/>
  <c r="Q836" i="6" a="1"/>
  <c r="Q836" i="6" s="1"/>
  <c r="Q288" i="6" a="1"/>
  <c r="Q288" i="6" s="1"/>
  <c r="R288" i="6" s="1"/>
  <c r="Q277" i="6" a="1"/>
  <c r="Q277" i="6" s="1"/>
  <c r="R277" i="6" s="1"/>
  <c r="Q560" i="6" a="1"/>
  <c r="Q560" i="6" s="1"/>
  <c r="Q729" i="6" a="1"/>
  <c r="Q729" i="6" s="1"/>
  <c r="Q585" i="6" a="1"/>
  <c r="Q585" i="6" s="1"/>
  <c r="Q326" i="6" a="1"/>
  <c r="Q326" i="6" s="1"/>
  <c r="Q113" i="6" a="1"/>
  <c r="Q113" i="6" s="1"/>
  <c r="R113" i="6" s="1"/>
  <c r="Q849" i="6" a="1"/>
  <c r="Q849" i="6" s="1"/>
  <c r="Q247" i="6" a="1"/>
  <c r="Q247" i="6" s="1"/>
  <c r="R247" i="6" s="1"/>
  <c r="Q238" i="6" a="1"/>
  <c r="Q238" i="6" s="1"/>
  <c r="R238" i="6" s="1"/>
  <c r="Q700" i="6" a="1"/>
  <c r="Q700" i="6" s="1"/>
  <c r="R700" i="6" s="1"/>
  <c r="Q845" i="6" a="1"/>
  <c r="Q845" i="6" s="1"/>
  <c r="R845" i="6" s="1"/>
  <c r="Q681" i="6" a="1"/>
  <c r="Q681" i="6" s="1"/>
  <c r="Q243" i="6" a="1"/>
  <c r="Q243" i="6" s="1"/>
  <c r="Q369" i="6" a="1"/>
  <c r="Q369" i="6" s="1"/>
  <c r="R369" i="6" s="1"/>
  <c r="Q112" i="6" a="1"/>
  <c r="Q112" i="6" s="1"/>
  <c r="Q224" i="6" a="1"/>
  <c r="Q224" i="6" s="1"/>
  <c r="R224" i="6" s="1"/>
  <c r="Q258" i="6" a="1"/>
  <c r="Q258" i="6" s="1"/>
  <c r="Q57" i="6" a="1"/>
  <c r="Q57" i="6" s="1"/>
  <c r="Q169" i="6" a="1"/>
  <c r="Q169" i="6" s="1"/>
  <c r="Q408" i="6" a="1"/>
  <c r="Q408" i="6" s="1"/>
  <c r="Q119" i="6" a="1"/>
  <c r="Q119" i="6" s="1"/>
  <c r="Q347" i="6" a="1"/>
  <c r="Q347" i="6" s="1"/>
  <c r="R347" i="6" s="1"/>
  <c r="Q833" i="6" a="1"/>
  <c r="Q833" i="6" s="1"/>
  <c r="Q438" i="6" a="1"/>
  <c r="Q438" i="6" s="1"/>
  <c r="R438" i="6" s="1"/>
  <c r="Q413" i="6" a="1"/>
  <c r="Q413" i="6" s="1"/>
  <c r="Q789" i="6" a="1"/>
  <c r="Q789" i="6" s="1"/>
  <c r="Q856" i="6" a="1"/>
  <c r="Q856" i="6" s="1"/>
  <c r="R856" i="6" s="1"/>
  <c r="Q651" i="6" a="1"/>
  <c r="Q651" i="6" s="1"/>
  <c r="R651" i="6" s="1"/>
  <c r="Q257" i="6" a="1"/>
  <c r="Q257" i="6" s="1"/>
  <c r="Q314" i="6" a="1"/>
  <c r="Q314" i="6" s="1"/>
  <c r="R314" i="6" s="1"/>
  <c r="Q230" i="6" a="1"/>
  <c r="Q230" i="6" s="1"/>
  <c r="Q269" i="6" a="1"/>
  <c r="Q269" i="6" s="1"/>
  <c r="R269" i="6" s="1"/>
  <c r="Q514" i="6" a="1"/>
  <c r="Q514" i="6" s="1"/>
  <c r="R514" i="6" s="1"/>
  <c r="Q666" i="6" a="1"/>
  <c r="Q666" i="6" s="1"/>
  <c r="Q317" i="6" a="1"/>
  <c r="Q317" i="6" s="1"/>
  <c r="R317" i="6" s="1"/>
  <c r="Q595" i="6" a="1"/>
  <c r="Q595" i="6" s="1"/>
  <c r="Q663" i="6" a="1"/>
  <c r="Q663" i="6" s="1"/>
  <c r="Q783" i="6" a="1"/>
  <c r="Q783" i="6" s="1"/>
  <c r="R783" i="6" s="1"/>
  <c r="Q750" i="6" a="1"/>
  <c r="Q750" i="6" s="1"/>
  <c r="Q664" i="6" a="1"/>
  <c r="Q664" i="6" s="1"/>
  <c r="R664" i="6" s="1"/>
  <c r="Q508" i="6" a="1"/>
  <c r="Q508" i="6" s="1"/>
  <c r="Q781" i="6" a="1"/>
  <c r="Q781" i="6" s="1"/>
  <c r="R781" i="6" s="1"/>
  <c r="Q377" i="6" a="1"/>
  <c r="Q377" i="6" s="1"/>
  <c r="R377" i="6" s="1"/>
  <c r="Q738" i="6" a="1"/>
  <c r="Q738" i="6" s="1"/>
  <c r="Q76" i="6" a="1"/>
  <c r="Q76" i="6" s="1"/>
  <c r="R76" i="6" s="1"/>
  <c r="Q376" i="6" a="1"/>
  <c r="Q376" i="6" s="1"/>
  <c r="R376" i="6" s="1"/>
  <c r="Q89" i="6" a="1"/>
  <c r="Q89" i="6" s="1"/>
  <c r="Q266" i="6" a="1"/>
  <c r="Q266" i="6" s="1"/>
  <c r="R266" i="6" s="1"/>
  <c r="Q201" i="6" a="1"/>
  <c r="Q201" i="6" s="1"/>
  <c r="R201" i="6" s="1"/>
  <c r="Q775" i="6" a="1"/>
  <c r="Q775" i="6" s="1"/>
  <c r="R775" i="6" s="1"/>
  <c r="Q631" i="6" a="1"/>
  <c r="Q631" i="6" s="1"/>
  <c r="R631" i="6" s="1"/>
  <c r="Q564" i="6" a="1"/>
  <c r="Q564" i="6" s="1"/>
  <c r="Q630" i="6" a="1"/>
  <c r="Q630" i="6" s="1"/>
  <c r="R630" i="6" s="1"/>
  <c r="Q600" i="6" a="1"/>
  <c r="Q600" i="6" s="1"/>
  <c r="R600" i="6" s="1"/>
  <c r="Q773" i="6" a="1"/>
  <c r="Q773" i="6" s="1"/>
  <c r="Q133" i="6" a="1"/>
  <c r="Q133" i="6" s="1"/>
  <c r="R133" i="6" s="1"/>
  <c r="Q366" i="6" a="1"/>
  <c r="Q366" i="6" s="1"/>
  <c r="R366" i="6" s="1"/>
  <c r="Q235" i="6" a="1"/>
  <c r="Q235" i="6" s="1"/>
  <c r="Q719" i="6" a="1"/>
  <c r="Q719" i="6" s="1"/>
  <c r="R719" i="6" s="1"/>
  <c r="Q471" i="6" a="1"/>
  <c r="Q471" i="6" s="1"/>
  <c r="R471" i="6" s="1"/>
  <c r="Q562" i="6" a="1"/>
  <c r="Q562" i="6" s="1"/>
  <c r="R562" i="6" s="1"/>
  <c r="Q337" i="6" a="1"/>
  <c r="Q337" i="6" s="1"/>
  <c r="R337" i="6" s="1"/>
  <c r="Q259" i="6" a="1"/>
  <c r="Q259" i="6" s="1"/>
  <c r="R259" i="6" s="1"/>
  <c r="Q152" i="6" a="1"/>
  <c r="Q152" i="6" s="1"/>
  <c r="R152" i="6" s="1"/>
  <c r="Q75" i="6" a="1"/>
  <c r="Q75" i="6" s="1"/>
  <c r="R75" i="6" s="1"/>
  <c r="Q378" i="6" a="1"/>
  <c r="Q378" i="6" s="1"/>
  <c r="R378" i="6" s="1"/>
  <c r="Q763" i="6" a="1"/>
  <c r="Q763" i="6" s="1"/>
  <c r="R763" i="6" s="1"/>
  <c r="Q353" i="6" a="1"/>
  <c r="Q353" i="6" s="1"/>
  <c r="Q219" i="6" a="1"/>
  <c r="Q219" i="6" s="1"/>
  <c r="R219" i="6" s="1"/>
  <c r="Q484" i="6" a="1"/>
  <c r="Q484" i="6" s="1"/>
  <c r="R484" i="6" s="1"/>
  <c r="Q759" i="6" a="1"/>
  <c r="Q759" i="6" s="1"/>
  <c r="Q621" i="6" a="1"/>
  <c r="Q621" i="6" s="1"/>
  <c r="R621" i="6" s="1"/>
  <c r="Q713" i="6" a="1"/>
  <c r="Q713" i="6" s="1"/>
  <c r="R713" i="6" s="1"/>
  <c r="Q262" i="6" a="1"/>
  <c r="Q262" i="6" s="1"/>
  <c r="R262" i="6" s="1"/>
  <c r="Q399" i="6" a="1"/>
  <c r="Q399" i="6" s="1"/>
  <c r="R399" i="6" s="1"/>
  <c r="Q19" i="6" a="1"/>
  <c r="Q19" i="6" s="1"/>
  <c r="R19" i="6" s="1"/>
  <c r="Q832" i="6" a="1"/>
  <c r="Q832" i="6" s="1"/>
  <c r="R832" i="6" s="1"/>
  <c r="Q813" i="6" a="1"/>
  <c r="Q813" i="6" s="1"/>
  <c r="R813" i="6" s="1"/>
  <c r="Q52" i="6" a="1"/>
  <c r="Q52" i="6" s="1"/>
  <c r="Q439" i="6" a="1"/>
  <c r="Q439" i="6" s="1"/>
  <c r="R439" i="6" s="1"/>
  <c r="Q405" i="6" a="1"/>
  <c r="Q405" i="6" s="1"/>
  <c r="R405" i="6" s="1"/>
  <c r="Q577" i="6" a="1"/>
  <c r="Q577" i="6" s="1"/>
  <c r="R577" i="6" s="1"/>
  <c r="Q379" i="6" a="1"/>
  <c r="Q379" i="6" s="1"/>
  <c r="R379" i="6" s="1"/>
  <c r="Q181" i="6" a="1"/>
  <c r="Q181" i="6" s="1"/>
  <c r="R181" i="6" s="1"/>
  <c r="Q176" i="6" a="1"/>
  <c r="Q176" i="6" s="1"/>
  <c r="Q501" i="6" a="1"/>
  <c r="Q501" i="6" s="1"/>
  <c r="R501" i="6" s="1"/>
  <c r="Q335" i="6" a="1"/>
  <c r="Q335" i="6" s="1"/>
  <c r="Q59" i="6" a="1"/>
  <c r="Q59" i="6" s="1"/>
  <c r="R59" i="6" s="1"/>
  <c r="Q491" i="6" a="1"/>
  <c r="Q491" i="6" s="1"/>
  <c r="R491" i="6" s="1"/>
  <c r="Q778" i="6" a="1"/>
  <c r="Q778" i="6" s="1"/>
  <c r="R778" i="6" s="1"/>
  <c r="Q253" i="6" a="1"/>
  <c r="Q253" i="6" s="1"/>
  <c r="R253" i="6" s="1"/>
  <c r="Q492" i="6" a="1"/>
  <c r="Q492" i="6" s="1"/>
  <c r="Q328" i="6" a="1"/>
  <c r="Q328" i="6" s="1"/>
  <c r="R328" i="6" s="1"/>
  <c r="Q409" i="6" a="1"/>
  <c r="Q409" i="6" s="1"/>
  <c r="R409" i="6" s="1"/>
  <c r="Q188" i="6" a="1"/>
  <c r="Q188" i="6" s="1"/>
  <c r="Q180" i="6" a="1"/>
  <c r="Q180" i="6" s="1"/>
  <c r="R180" i="6" s="1"/>
  <c r="Q506" i="6" a="1"/>
  <c r="Q506" i="6" s="1"/>
  <c r="R506" i="6" s="1"/>
  <c r="Q218" i="6" a="1"/>
  <c r="Q218" i="6" s="1"/>
  <c r="Q528" i="6" a="1"/>
  <c r="Q528" i="6" s="1"/>
  <c r="R528" i="6" s="1"/>
  <c r="Q646" i="6" a="1"/>
  <c r="Q646" i="6" s="1"/>
  <c r="R646" i="6" s="1"/>
  <c r="Q380" i="6" a="1"/>
  <c r="Q380" i="6" s="1"/>
  <c r="R380" i="6" s="1"/>
  <c r="Q677" i="6" a="1"/>
  <c r="Q677" i="6" s="1"/>
  <c r="R677" i="6" s="1"/>
  <c r="Q14" i="6" a="1"/>
  <c r="Q14" i="6" s="1"/>
  <c r="R14" i="6" s="1"/>
  <c r="Q248" i="6" a="1"/>
  <c r="Q248" i="6" s="1"/>
  <c r="R248" i="6" s="1"/>
  <c r="Q168" i="6" a="1"/>
  <c r="Q168" i="6" s="1"/>
  <c r="R168" i="6" s="1"/>
  <c r="Q199" i="6" a="1"/>
  <c r="Q199" i="6" s="1"/>
  <c r="R199" i="6" s="1"/>
  <c r="Q170" i="6" a="1"/>
  <c r="Q170" i="6" s="1"/>
  <c r="R170" i="6" s="1"/>
  <c r="Q430" i="6" a="1"/>
  <c r="Q430" i="6" s="1"/>
  <c r="R430" i="6" s="1"/>
  <c r="Q171" i="6" a="1"/>
  <c r="Q171" i="6" s="1"/>
  <c r="R171" i="6" s="1"/>
  <c r="Q790" i="6" a="1"/>
  <c r="Q790" i="6" s="1"/>
  <c r="R790" i="6" s="1"/>
  <c r="Q735" i="6" a="1"/>
  <c r="Q735" i="6" s="1"/>
  <c r="Q175" i="6" a="1"/>
  <c r="Q175" i="6" s="1"/>
  <c r="R175" i="6" s="1"/>
  <c r="Q841" i="6" a="1"/>
  <c r="Q841" i="6" s="1"/>
  <c r="R841" i="6" s="1"/>
  <c r="Q604" i="6" a="1"/>
  <c r="Q604" i="6" s="1"/>
  <c r="R604" i="6" s="1"/>
  <c r="Q715" i="6" a="1"/>
  <c r="Q715" i="6" s="1"/>
  <c r="R715" i="6" s="1"/>
  <c r="Q469" i="6" a="1"/>
  <c r="Q469" i="6" s="1"/>
  <c r="R469" i="6" s="1"/>
  <c r="Q393" i="6" a="1"/>
  <c r="Q393" i="6" s="1"/>
  <c r="R393" i="6" s="1"/>
  <c r="Q697" i="6" a="1"/>
  <c r="Q697" i="6" s="1"/>
  <c r="R697" i="6" s="1"/>
  <c r="Q806" i="6" a="1"/>
  <c r="Q806" i="6" s="1"/>
  <c r="R806" i="6" s="1"/>
  <c r="Q559" i="6" a="1"/>
  <c r="Q559" i="6" s="1"/>
  <c r="R559" i="6" s="1"/>
  <c r="Q709" i="6" a="1"/>
  <c r="Q709" i="6" s="1"/>
  <c r="R709" i="6" s="1"/>
  <c r="Q123" i="6" a="1"/>
  <c r="Q123" i="6" s="1"/>
  <c r="R123" i="6" s="1"/>
  <c r="Q437" i="6" a="1"/>
  <c r="Q437" i="6" s="1"/>
  <c r="R437" i="6" s="1"/>
  <c r="Q522" i="6" a="1"/>
  <c r="Q522" i="6" s="1"/>
  <c r="R522" i="6" s="1"/>
  <c r="Q815" i="6" a="1"/>
  <c r="Q815" i="6" s="1"/>
  <c r="R815" i="6" s="1"/>
  <c r="Q400" i="6" a="1"/>
  <c r="Q400" i="6" s="1"/>
  <c r="R400" i="6" s="1"/>
  <c r="Q547" i="6" a="1"/>
  <c r="Q547" i="6" s="1"/>
  <c r="R547" i="6" s="1"/>
  <c r="U547" i="6" s="1"/>
  <c r="Q756" i="6" a="1"/>
  <c r="Q756" i="6" s="1"/>
  <c r="R756" i="6" s="1"/>
  <c r="Q453" i="6" a="1"/>
  <c r="Q453" i="6" s="1"/>
  <c r="R453" i="6" s="1"/>
  <c r="Q578" i="6" a="1"/>
  <c r="Q578" i="6" s="1"/>
  <c r="R578" i="6" s="1"/>
  <c r="Q385" i="6" a="1"/>
  <c r="Q385" i="6" s="1"/>
  <c r="R385" i="6" s="1"/>
  <c r="Q346" i="6" a="1"/>
  <c r="Q346" i="6" s="1"/>
  <c r="R346" i="6" s="1"/>
  <c r="Q69" i="6" a="1"/>
  <c r="Q69" i="6" s="1"/>
  <c r="R69" i="6" s="1"/>
  <c r="Q313" i="6" a="1"/>
  <c r="Q313" i="6" s="1"/>
  <c r="R313" i="6" s="1"/>
  <c r="Q527" i="6" a="1"/>
  <c r="Q527" i="6" s="1"/>
  <c r="R527" i="6" s="1"/>
  <c r="Q838" i="6" a="1"/>
  <c r="Q838" i="6" s="1"/>
  <c r="R838" i="6" s="1"/>
  <c r="Q466" i="6" a="1"/>
  <c r="Q466" i="6" s="1"/>
  <c r="R466" i="6" s="1"/>
  <c r="Q311" i="6" a="1"/>
  <c r="Q311" i="6" s="1"/>
  <c r="R311" i="6" s="1"/>
  <c r="Q290" i="6" a="1"/>
  <c r="Q290" i="6" s="1"/>
  <c r="R290" i="6" s="1"/>
  <c r="Q791" i="6" a="1"/>
  <c r="Q791" i="6" s="1"/>
  <c r="R791" i="6" s="1"/>
  <c r="Q755" i="6" a="1"/>
  <c r="Q755" i="6" s="1"/>
  <c r="R755" i="6" s="1"/>
  <c r="Q714" i="6" a="1"/>
  <c r="Q714" i="6" s="1"/>
  <c r="R714" i="6" s="1"/>
  <c r="Q433" i="6" a="1"/>
  <c r="Q433" i="6" s="1"/>
  <c r="R433" i="6" s="1"/>
  <c r="Q51" i="6" a="1"/>
  <c r="Q51" i="6" s="1"/>
  <c r="R51" i="6" s="1"/>
  <c r="Q424" i="6" a="1"/>
  <c r="Q424" i="6" s="1"/>
  <c r="R424" i="6" s="1"/>
  <c r="Q675" i="6" a="1"/>
  <c r="Q675" i="6" s="1"/>
  <c r="R675" i="6" s="1"/>
  <c r="Q198" i="6" a="1"/>
  <c r="Q198" i="6" s="1"/>
  <c r="R198" i="6" s="1"/>
  <c r="Q404" i="6" a="1"/>
  <c r="Q404" i="6" s="1"/>
  <c r="R404" i="6" s="1"/>
  <c r="Q479" i="6" a="1"/>
  <c r="Q479" i="6" s="1"/>
  <c r="R479" i="6" s="1"/>
  <c r="Q24" i="6" a="1"/>
  <c r="Q24" i="6" s="1"/>
  <c r="R24" i="6" s="1"/>
  <c r="Q426" i="6" a="1"/>
  <c r="Q426" i="6" s="1"/>
  <c r="R426" i="6" s="1"/>
  <c r="Q667" i="6" a="1"/>
  <c r="Q667" i="6" s="1"/>
  <c r="R667" i="6" s="1"/>
  <c r="Q680" i="6" a="1"/>
  <c r="Q680" i="6" s="1"/>
  <c r="R680" i="6" s="1"/>
  <c r="Q588" i="6" a="1"/>
  <c r="Q588" i="6" s="1"/>
  <c r="R588" i="6" s="1"/>
  <c r="Q319" i="6" a="1"/>
  <c r="Q319" i="6" s="1"/>
  <c r="R319" i="6" s="1"/>
  <c r="Q847" i="6" a="1"/>
  <c r="Q847" i="6" s="1"/>
  <c r="R847" i="6" s="1"/>
  <c r="Q649" i="6" a="1"/>
  <c r="Q649" i="6" s="1"/>
  <c r="R649" i="6" s="1"/>
  <c r="Q363" i="6" a="1"/>
  <c r="Q363" i="6" s="1"/>
  <c r="R363" i="6" s="1"/>
  <c r="Q183" i="6" a="1"/>
  <c r="Q183" i="6" s="1"/>
  <c r="R183" i="6" s="1"/>
  <c r="Q543" i="6" a="1"/>
  <c r="Q543" i="6" s="1"/>
  <c r="Q83" i="6" a="1"/>
  <c r="Q83" i="6" s="1"/>
  <c r="R83" i="6" s="1"/>
  <c r="Q617" i="6" a="1"/>
  <c r="Q617" i="6" s="1"/>
  <c r="R617" i="6" s="1"/>
  <c r="Q835" i="6" a="1"/>
  <c r="Q835" i="6" s="1"/>
  <c r="R835" i="6" s="1"/>
  <c r="Q108" i="6" a="1"/>
  <c r="Q108" i="6" s="1"/>
  <c r="R108" i="6" s="1"/>
  <c r="Q862" i="6" a="1"/>
  <c r="Q862" i="6" s="1"/>
  <c r="R862" i="6" s="1"/>
  <c r="Q826" i="6" a="1"/>
  <c r="Q826" i="6" s="1"/>
  <c r="R826" i="6" s="1"/>
  <c r="Q103" i="6" a="1"/>
  <c r="Q103" i="6" s="1"/>
  <c r="R103" i="6" s="1"/>
  <c r="Q419" i="6" a="1"/>
  <c r="Q419" i="6" s="1"/>
  <c r="R419" i="6" s="1"/>
  <c r="Q48" i="6" a="1"/>
  <c r="Q48" i="6" s="1"/>
  <c r="R48" i="6" s="1"/>
  <c r="Q541" i="6" a="1"/>
  <c r="Q541" i="6" s="1"/>
  <c r="R541" i="6" s="1"/>
  <c r="Q99" i="6" a="1"/>
  <c r="Q99" i="6" s="1"/>
  <c r="R99" i="6" s="1"/>
  <c r="Q140" i="6" a="1"/>
  <c r="Q140" i="6" s="1"/>
  <c r="R140" i="6" s="1"/>
  <c r="Q15" i="6" a="1"/>
  <c r="Q15" i="6" s="1"/>
  <c r="R15" i="6" s="1"/>
  <c r="Q144" i="6" a="1"/>
  <c r="Q144" i="6" s="1"/>
  <c r="R144" i="6" s="1"/>
  <c r="Q717" i="6" a="1"/>
  <c r="Q717" i="6" s="1"/>
  <c r="R717" i="6" s="1"/>
  <c r="Q669" i="6" a="1"/>
  <c r="Q669" i="6" s="1"/>
  <c r="R669" i="6" s="1"/>
  <c r="Q526" i="6" a="1"/>
  <c r="Q526" i="6" s="1"/>
  <c r="R526" i="6" s="1"/>
  <c r="Q520" i="6" a="1"/>
  <c r="Q520" i="6" s="1"/>
  <c r="R520" i="6" s="1"/>
  <c r="Q723" i="6" a="1"/>
  <c r="Q723" i="6" s="1"/>
  <c r="R723" i="6" s="1"/>
  <c r="Q653" i="6" a="1"/>
  <c r="Q653" i="6" s="1"/>
  <c r="R653" i="6" s="1"/>
  <c r="Q516" i="6" a="1"/>
  <c r="Q516" i="6" s="1"/>
  <c r="R516" i="6" s="1"/>
  <c r="Q50" i="6" a="1"/>
  <c r="Q50" i="6" s="1"/>
  <c r="R50" i="6" s="1"/>
  <c r="Q309" i="6" a="1"/>
  <c r="Q309" i="6" s="1"/>
  <c r="R309" i="6" s="1"/>
  <c r="Q505" i="6" a="1"/>
  <c r="Q505" i="6" s="1"/>
  <c r="R505" i="6" s="1"/>
  <c r="Q435" i="6" a="1"/>
  <c r="Q435" i="6" s="1"/>
  <c r="R435" i="6" s="1"/>
  <c r="Q267" i="6" a="1"/>
  <c r="Q267" i="6" s="1"/>
  <c r="R267" i="6" s="1"/>
  <c r="Q552" i="6" a="1"/>
  <c r="Q552" i="6" s="1"/>
  <c r="R552" i="6" s="1"/>
  <c r="Q141" i="6" a="1"/>
  <c r="Q141" i="6" s="1"/>
  <c r="R141" i="6" s="1"/>
  <c r="Q774" i="6" a="1"/>
  <c r="Q774" i="6" s="1"/>
  <c r="R774" i="6" s="1"/>
  <c r="Q457" i="6" a="1"/>
  <c r="Q457" i="6" s="1"/>
  <c r="R457" i="6" s="1"/>
  <c r="Q68" i="6" a="1"/>
  <c r="Q68" i="6" s="1"/>
  <c r="R68" i="6" s="1"/>
  <c r="Q114" i="6" a="1"/>
  <c r="Q114" i="6" s="1"/>
  <c r="R114" i="6" s="1"/>
  <c r="Q186" i="6" a="1"/>
  <c r="Q186" i="6" s="1"/>
  <c r="R186" i="6" s="1"/>
  <c r="Q137" i="6" a="1"/>
  <c r="Q137" i="6" s="1"/>
  <c r="R137" i="6" s="1"/>
  <c r="Q244" i="6" a="1"/>
  <c r="Q244" i="6" s="1"/>
  <c r="R244" i="6" s="1"/>
  <c r="Q350" i="6" a="1"/>
  <c r="Q350" i="6" s="1"/>
  <c r="R350" i="6" s="1"/>
  <c r="Q79" i="6" a="1"/>
  <c r="Q79" i="6" s="1"/>
  <c r="R79" i="6" s="1"/>
  <c r="Q760" i="6" a="1"/>
  <c r="Q760" i="6" s="1"/>
  <c r="R760" i="6" s="1"/>
  <c r="Q150" i="6" a="1"/>
  <c r="Q150" i="6" s="1"/>
  <c r="R150" i="6" s="1"/>
  <c r="Q509" i="6" a="1"/>
  <c r="Q509" i="6" s="1"/>
  <c r="R509" i="6" s="1"/>
  <c r="A670" i="6"/>
  <c r="A306" i="6"/>
  <c r="A318" i="6"/>
  <c r="A96" i="6"/>
  <c r="A94" i="6"/>
  <c r="A807" i="6"/>
  <c r="A753" i="6"/>
  <c r="A374" i="6"/>
  <c r="A256" i="6"/>
  <c r="A312" i="6"/>
  <c r="A41" i="6"/>
  <c r="A54" i="6"/>
  <c r="A534" i="6"/>
  <c r="A185" i="6"/>
  <c r="A283" i="6"/>
  <c r="A538" i="6"/>
  <c r="A754" i="6"/>
  <c r="A816" i="6"/>
  <c r="A810" i="6"/>
  <c r="A274" i="6"/>
  <c r="A182" i="6"/>
  <c r="A343" i="6"/>
  <c r="A81" i="6"/>
  <c r="A440" i="6"/>
  <c r="A441" i="6"/>
  <c r="A837" i="6"/>
  <c r="A758" i="6"/>
  <c r="Q270" i="6" a="1"/>
  <c r="Q270" i="6" s="1"/>
  <c r="R270" i="6" s="1"/>
  <c r="A77" i="6"/>
  <c r="A53" i="6"/>
  <c r="A690" i="6"/>
  <c r="A327" i="6"/>
  <c r="A154" i="6"/>
  <c r="A234" i="6"/>
  <c r="A720" i="6"/>
  <c r="A721" i="6"/>
  <c r="A618" i="6"/>
  <c r="A828" i="6"/>
  <c r="A193" i="6"/>
  <c r="A365" i="6"/>
  <c r="A693" i="6"/>
  <c r="A555" i="6"/>
  <c r="A830" i="6"/>
  <c r="A414" i="6"/>
  <c r="A863" i="6"/>
  <c r="A732" i="6"/>
  <c r="A612" i="6"/>
  <c r="A330" i="6"/>
  <c r="A570" i="6"/>
  <c r="A740" i="6"/>
  <c r="A348" i="6"/>
  <c r="A422" i="6"/>
  <c r="A802" i="6"/>
  <c r="A84" i="6"/>
  <c r="A696" i="6"/>
  <c r="A196" i="6"/>
  <c r="A620" i="6"/>
  <c r="A672" i="6"/>
  <c r="A33" i="6"/>
  <c r="A571" i="6"/>
  <c r="A818" i="6"/>
  <c r="A86" i="6"/>
  <c r="A524" i="6"/>
  <c r="A403" i="6"/>
  <c r="A304" i="6"/>
  <c r="A530" i="6"/>
  <c r="A166" i="6"/>
  <c r="A197" i="6"/>
  <c r="A225" i="6"/>
  <c r="A271" i="6"/>
  <c r="A454" i="6"/>
  <c r="A110" i="6"/>
  <c r="A458" i="6"/>
  <c r="A16" i="6"/>
  <c r="A17" i="6"/>
  <c r="A22" i="6"/>
  <c r="A272" i="6"/>
  <c r="A397" i="6"/>
  <c r="A246" i="6"/>
  <c r="A666" i="6"/>
  <c r="A514" i="6"/>
  <c r="A269" i="6"/>
  <c r="A203" i="6"/>
  <c r="T687" i="6"/>
  <c r="T616" i="6"/>
  <c r="T769" i="6"/>
  <c r="T84" i="6"/>
  <c r="T783" i="6"/>
  <c r="T396" i="6"/>
  <c r="T601" i="6"/>
  <c r="T553" i="6"/>
  <c r="T766" i="6"/>
  <c r="R839" i="6"/>
  <c r="R818" i="6"/>
  <c r="R654" i="6"/>
  <c r="R331" i="6"/>
  <c r="R98" i="6"/>
  <c r="R159" i="6"/>
  <c r="R612" i="6"/>
  <c r="R863" i="6"/>
  <c r="R511" i="6"/>
  <c r="R249" i="6"/>
  <c r="R104" i="6"/>
  <c r="R80" i="6"/>
  <c r="R625" i="6"/>
  <c r="R825" i="6"/>
  <c r="R480" i="6"/>
  <c r="R746" i="6"/>
  <c r="R538" i="6"/>
  <c r="R374" i="6"/>
  <c r="R801" i="6"/>
  <c r="R356" i="6"/>
  <c r="R751" i="6"/>
  <c r="R17" i="6"/>
  <c r="R166" i="6"/>
  <c r="R524" i="6"/>
  <c r="R586" i="6"/>
  <c r="R361" i="6"/>
  <c r="R671" i="6"/>
  <c r="R695" i="6"/>
  <c r="R227" i="6"/>
  <c r="R793" i="6"/>
  <c r="R568" i="6"/>
  <c r="R515" i="6"/>
  <c r="R658" i="6"/>
  <c r="R190" i="6"/>
  <c r="R84" i="6"/>
  <c r="R579" i="6"/>
  <c r="R536" i="6"/>
  <c r="R597" i="6"/>
  <c r="R861" i="6"/>
  <c r="R450" i="6"/>
  <c r="R843" i="6"/>
  <c r="R436" i="6"/>
  <c r="R351" i="6"/>
  <c r="R105" i="6"/>
  <c r="R456" i="6"/>
  <c r="R608" i="6"/>
  <c r="R39" i="6"/>
  <c r="R481" i="6"/>
  <c r="R206" i="6"/>
  <c r="R807" i="6"/>
  <c r="R370" i="6"/>
  <c r="R743" i="6"/>
  <c r="A533" i="6"/>
  <c r="A285" i="6"/>
  <c r="A286" i="6"/>
  <c r="A716" i="6"/>
  <c r="A289" i="6"/>
  <c r="A674" i="6"/>
  <c r="A261" i="6"/>
  <c r="A134" i="6"/>
  <c r="A264" i="6"/>
  <c r="A650" i="6"/>
  <c r="A477" i="6"/>
  <c r="A459" i="6"/>
  <c r="A751" i="6"/>
  <c r="A839" i="6"/>
  <c r="A61" i="6"/>
  <c r="A531" i="6"/>
  <c r="A7" i="6"/>
  <c r="A27" i="6"/>
  <c r="A36" i="6"/>
  <c r="A406" i="6"/>
  <c r="A143" i="6"/>
  <c r="A611" i="6"/>
  <c r="A46" i="6"/>
  <c r="A603" i="6"/>
  <c r="A658" i="6"/>
  <c r="A605" i="6"/>
  <c r="A72" i="6"/>
  <c r="A655" i="6"/>
  <c r="A731" i="6"/>
  <c r="A811" i="6"/>
  <c r="A637" i="6"/>
  <c r="A241" i="6"/>
  <c r="A698" i="6"/>
  <c r="A115" i="6"/>
  <c r="A165" i="6"/>
  <c r="A10" i="6"/>
  <c r="A129" i="6"/>
  <c r="A447" i="6"/>
  <c r="A785" i="6"/>
  <c r="A93" i="6"/>
  <c r="A339" i="6"/>
  <c r="A515" i="6"/>
  <c r="A70" i="6"/>
  <c r="A707" i="6"/>
  <c r="A567" i="6"/>
  <c r="A568" i="6"/>
  <c r="A521" i="6"/>
  <c r="A857" i="6"/>
  <c r="A831" i="6"/>
  <c r="A395" i="6"/>
  <c r="A793" i="6"/>
  <c r="A212" i="6"/>
  <c r="A668" i="6"/>
  <c r="A191" i="6"/>
  <c r="A799" i="6"/>
  <c r="A159" i="6"/>
  <c r="A352" i="6"/>
  <c r="A308" i="6"/>
  <c r="A98" i="6"/>
  <c r="A364" i="6"/>
  <c r="A338" i="6"/>
  <c r="A736" i="6"/>
  <c r="A805" i="6"/>
  <c r="A695" i="6"/>
  <c r="A145" i="6"/>
  <c r="A239" i="6"/>
  <c r="A671" i="6"/>
  <c r="A208" i="6"/>
  <c r="A47" i="6"/>
  <c r="A476" i="6"/>
  <c r="A8" i="6"/>
  <c r="A6" i="6"/>
  <c r="A532" i="6"/>
  <c r="A20" i="6"/>
  <c r="A396" i="6"/>
  <c r="A506" i="6"/>
  <c r="A111" i="6"/>
  <c r="A367" i="6"/>
  <c r="A512" i="6"/>
  <c r="A128" i="6"/>
  <c r="A179" i="6"/>
  <c r="A722" i="6"/>
  <c r="A400" i="6"/>
  <c r="A325" i="6"/>
  <c r="A724" i="6"/>
  <c r="A815" i="6"/>
  <c r="A791" i="6"/>
  <c r="A522" i="6"/>
  <c r="A437" i="6"/>
  <c r="A598" i="6"/>
  <c r="A832" i="6"/>
  <c r="A346" i="6"/>
  <c r="A123" i="6"/>
  <c r="A798" i="6"/>
  <c r="A301" i="6"/>
  <c r="A796" i="6"/>
  <c r="A529" i="6"/>
  <c r="A834" i="6"/>
  <c r="A527" i="6"/>
  <c r="A806" i="6"/>
  <c r="A697" i="6"/>
  <c r="A615" i="6"/>
  <c r="A586" i="6"/>
  <c r="A45" i="6"/>
  <c r="A380" i="6"/>
  <c r="A28" i="6"/>
  <c r="A25" i="6"/>
  <c r="A78" i="6"/>
  <c r="A469" i="6"/>
  <c r="A439" i="6"/>
  <c r="A715" i="6"/>
  <c r="A544" i="6"/>
  <c r="A604" i="6"/>
  <c r="A654" i="6"/>
  <c r="A275" i="6"/>
  <c r="A52" i="6"/>
  <c r="A577" i="6"/>
  <c r="A859" i="6"/>
  <c r="A572" i="6"/>
  <c r="A596" i="6"/>
  <c r="A537" i="6"/>
  <c r="A300" i="6"/>
  <c r="A542" i="6"/>
  <c r="A730" i="6"/>
  <c r="A381" i="6"/>
  <c r="A173" i="6"/>
  <c r="A127" i="6"/>
  <c r="A331" i="6"/>
  <c r="A420" i="6"/>
  <c r="A67" i="6"/>
  <c r="A442" i="6"/>
  <c r="A812" i="6"/>
  <c r="A786" i="6"/>
  <c r="A121" i="6"/>
  <c r="A475" i="6"/>
  <c r="A344" i="6"/>
  <c r="A412" i="6"/>
  <c r="A322" i="6"/>
  <c r="A787" i="6"/>
  <c r="A519" i="6"/>
  <c r="A558" i="6"/>
  <c r="A415" i="6"/>
  <c r="A569" i="6"/>
  <c r="A862" i="6"/>
  <c r="A641" i="6"/>
  <c r="A303" i="6"/>
  <c r="A643" i="6"/>
  <c r="A83" i="6"/>
  <c r="A66" i="6"/>
  <c r="A307" i="6"/>
  <c r="A320" i="6"/>
  <c r="A463" i="6"/>
  <c r="A32" i="6"/>
  <c r="A835" i="6"/>
  <c r="A106" i="6"/>
  <c r="A216" i="6"/>
  <c r="A803" i="6"/>
  <c r="A209" i="6"/>
  <c r="A3" i="6"/>
  <c r="A167" i="6"/>
  <c r="A18" i="6"/>
  <c r="A404" i="6"/>
  <c r="A43" i="6"/>
  <c r="A341" i="6"/>
  <c r="A386" i="6"/>
  <c r="A34" i="6"/>
  <c r="A9" i="6"/>
  <c r="A373" i="6"/>
  <c r="A290" i="6"/>
  <c r="A742" i="6"/>
  <c r="A710" i="6"/>
  <c r="A273" i="6"/>
  <c r="A540" i="6"/>
  <c r="A809" i="6"/>
  <c r="A561" i="6"/>
  <c r="A189" i="6"/>
  <c r="A147" i="6"/>
  <c r="A546" i="6"/>
  <c r="A92" i="6"/>
  <c r="A576" i="6"/>
  <c r="A757" i="6"/>
  <c r="A744" i="6"/>
  <c r="A819" i="6"/>
  <c r="A813" i="6"/>
  <c r="A314" i="6"/>
  <c r="A651" i="6"/>
  <c r="A856" i="6"/>
  <c r="A789" i="6"/>
  <c r="A385" i="6"/>
  <c r="A347" i="6"/>
  <c r="A119" i="6"/>
  <c r="A528" i="6"/>
  <c r="A169" i="6"/>
  <c r="A224" i="6"/>
  <c r="A112" i="6"/>
  <c r="A677" i="6"/>
  <c r="A243" i="6"/>
  <c r="A700" i="6"/>
  <c r="A238" i="6"/>
  <c r="A849" i="6"/>
  <c r="A379" i="6"/>
  <c r="A113" i="6"/>
  <c r="A675" i="6"/>
  <c r="A560" i="6"/>
  <c r="A277" i="6"/>
  <c r="A836" i="6"/>
  <c r="A543" i="6"/>
  <c r="A711" i="6"/>
  <c r="A65" i="6"/>
  <c r="A357" i="6"/>
  <c r="A387" i="6"/>
  <c r="A838" i="6"/>
  <c r="R222" i="6"/>
  <c r="R443" i="6"/>
  <c r="R590" i="6"/>
  <c r="R468" i="6"/>
  <c r="G13" i="6"/>
  <c r="Q16" i="6" s="1" a="1"/>
  <c r="Q16" i="6" s="1"/>
  <c r="G203" i="6"/>
  <c r="Q324" i="6" s="1" a="1"/>
  <c r="Q324" i="6" s="1"/>
  <c r="A733" i="6"/>
  <c r="A535" i="6"/>
  <c r="A152" i="6"/>
  <c r="A223" i="6"/>
  <c r="A471" i="6"/>
  <c r="A600" i="6"/>
  <c r="A227" i="6"/>
  <c r="A845" i="6"/>
  <c r="A361" i="6"/>
  <c r="A423" i="6"/>
  <c r="A548" i="6"/>
  <c r="A801" i="6"/>
  <c r="A252" i="6"/>
  <c r="A653" i="6"/>
  <c r="A44" i="6"/>
  <c r="AA491" i="6"/>
  <c r="AA760" i="6"/>
  <c r="AA435" i="6"/>
  <c r="AA440" i="6"/>
  <c r="AA126" i="6"/>
  <c r="AA716" i="6"/>
  <c r="AA248" i="6"/>
  <c r="AA171" i="6"/>
  <c r="AA58" i="6"/>
  <c r="AA461" i="6"/>
  <c r="AA393" i="6"/>
  <c r="Y471" i="6"/>
  <c r="Y793" i="6"/>
  <c r="Y516" i="6"/>
  <c r="Y615" i="6"/>
  <c r="Y637" i="6"/>
  <c r="Y208" i="6"/>
  <c r="Y752" i="6"/>
  <c r="Y128" i="6"/>
  <c r="Y627" i="6"/>
  <c r="Y92" i="6"/>
  <c r="Y709" i="6"/>
  <c r="Y364" i="6"/>
  <c r="Y399" i="6"/>
  <c r="Y836" i="6"/>
  <c r="Y234" i="6"/>
  <c r="Y212" i="6"/>
  <c r="Y341" i="6"/>
  <c r="Y69" i="6"/>
  <c r="Y639" i="6"/>
  <c r="Y230" i="6"/>
  <c r="Y719" i="6"/>
  <c r="Y247" i="6"/>
  <c r="Y29" i="6"/>
  <c r="Y646" i="6"/>
  <c r="Y272" i="6"/>
  <c r="Y611" i="6"/>
  <c r="Y290" i="6"/>
  <c r="Y71" i="6"/>
  <c r="Y270" i="6"/>
  <c r="Y570" i="6"/>
  <c r="Y630" i="6"/>
  <c r="Y36" i="6"/>
  <c r="Y339" i="6"/>
  <c r="Y796" i="6"/>
  <c r="Y766" i="6"/>
  <c r="Y98" i="6"/>
  <c r="Y823" i="6"/>
  <c r="Y725" i="6"/>
  <c r="Y11" i="6"/>
  <c r="Y858" i="6"/>
  <c r="Y859" i="6"/>
  <c r="Y140" i="6"/>
  <c r="Y557" i="6"/>
  <c r="Y235" i="6"/>
  <c r="Y383" i="6"/>
  <c r="Y259" i="6"/>
  <c r="Y117" i="6"/>
  <c r="Y618" i="6"/>
  <c r="Y818" i="6"/>
  <c r="Y123" i="6"/>
  <c r="Y347" i="6"/>
  <c r="Y447" i="6"/>
  <c r="Y193" i="6"/>
  <c r="Y542" i="6"/>
  <c r="Y395" i="6"/>
  <c r="Y694" i="6"/>
  <c r="Y130" i="6"/>
  <c r="Y171" i="6"/>
  <c r="Y352" i="6"/>
  <c r="Y439" i="6"/>
  <c r="Y338" i="6"/>
  <c r="Y22" i="6"/>
  <c r="Y862" i="6"/>
  <c r="Y170" i="6"/>
  <c r="Y373" i="6"/>
  <c r="Y309" i="6"/>
  <c r="Y337" i="6"/>
  <c r="Y401" i="6"/>
  <c r="Y396" i="6"/>
  <c r="Y168" i="6"/>
  <c r="Y434" i="6"/>
  <c r="Y416" i="6"/>
  <c r="Y569" i="6"/>
  <c r="Y221" i="6"/>
  <c r="Y458" i="6"/>
  <c r="Y400" i="6"/>
  <c r="Y592" i="6"/>
  <c r="Y60" i="6"/>
  <c r="Y261" i="6"/>
  <c r="Y713" i="6"/>
  <c r="Y567" i="6"/>
  <c r="Y633" i="6"/>
  <c r="Y452" i="6"/>
  <c r="Y196" i="6"/>
  <c r="Y180" i="6"/>
  <c r="Y758" i="6"/>
  <c r="Y48" i="6"/>
  <c r="Y784" i="6"/>
  <c r="Y113" i="6"/>
  <c r="Y172" i="6"/>
  <c r="Y5" i="6"/>
  <c r="Y466" i="6"/>
  <c r="Y207" i="6"/>
  <c r="Y830" i="6"/>
  <c r="Y252" i="6"/>
  <c r="Y701" i="6"/>
  <c r="Y687" i="6"/>
  <c r="Y101" i="6"/>
  <c r="Y771" i="6"/>
  <c r="Y248" i="6"/>
  <c r="Y58" i="6"/>
  <c r="Y141" i="6"/>
  <c r="Y336" i="6"/>
  <c r="Y262" i="6"/>
  <c r="Y741" i="6"/>
  <c r="Y318" i="6"/>
  <c r="Y656" i="6"/>
  <c r="Y243" i="6"/>
  <c r="Y749" i="6"/>
  <c r="Y605" i="6"/>
  <c r="Y145" i="6"/>
  <c r="Y790" i="6"/>
  <c r="Y112" i="6"/>
  <c r="Y2" i="6"/>
  <c r="Y39" i="6"/>
  <c r="Y695" i="6"/>
  <c r="Y692" i="6"/>
  <c r="Y19" i="6"/>
  <c r="Y359" i="6"/>
  <c r="Y104" i="6"/>
  <c r="Y601" i="6"/>
  <c r="Y370" i="6"/>
  <c r="Y728" i="6"/>
  <c r="Y322" i="6"/>
  <c r="Y394" i="6"/>
  <c r="Y194" i="6"/>
  <c r="Y798" i="6"/>
  <c r="Y833" i="6"/>
  <c r="Y848" i="6"/>
  <c r="Y675" i="6"/>
  <c r="Y662" i="6"/>
  <c r="Y789" i="6"/>
  <c r="Y461" i="6"/>
  <c r="Y536" i="6"/>
  <c r="Y70" i="6"/>
  <c r="Y424" i="6"/>
  <c r="Y476" i="6"/>
  <c r="Y667" i="6"/>
  <c r="Y794" i="6"/>
  <c r="Y179" i="6"/>
  <c r="Y79" i="6"/>
  <c r="Y764" i="6"/>
  <c r="Y136" i="6"/>
  <c r="Y579" i="6"/>
  <c r="Y837" i="6"/>
  <c r="Y568" i="6"/>
  <c r="Y67" i="6"/>
  <c r="Y148" i="6"/>
  <c r="Y283" i="6"/>
  <c r="Y317" i="6"/>
  <c r="Y62" i="6"/>
  <c r="Y195" i="6"/>
  <c r="Y404" i="6"/>
  <c r="Y840" i="6"/>
  <c r="Y659" i="6"/>
  <c r="Y681" i="6"/>
  <c r="Y522" i="6"/>
  <c r="Y89" i="6"/>
  <c r="Y55" i="6"/>
  <c r="Y625" i="6"/>
  <c r="Y493" i="6"/>
  <c r="Y828" i="6"/>
  <c r="Y544" i="6"/>
  <c r="Y378" i="6"/>
  <c r="Y327" i="6"/>
  <c r="Y152" i="6"/>
  <c r="Y801" i="6"/>
  <c r="Y233" i="6"/>
  <c r="Y729" i="6"/>
  <c r="Y737" i="6"/>
  <c r="Y685" i="6"/>
  <c r="Y134" i="6"/>
  <c r="Y576" i="6"/>
  <c r="Y540" i="6"/>
  <c r="Y450" i="6"/>
  <c r="Y467" i="6"/>
  <c r="Y103" i="6"/>
  <c r="Y620" i="6"/>
  <c r="Y723" i="6"/>
  <c r="Y510" i="6"/>
  <c r="Y201" i="6"/>
  <c r="Y96" i="6"/>
  <c r="Y754" i="6"/>
  <c r="Y299" i="6"/>
  <c r="Y138" i="6"/>
  <c r="Y509" i="6"/>
  <c r="Y623" i="6"/>
  <c r="Y83" i="6"/>
  <c r="Y343" i="6"/>
  <c r="Y423" i="6"/>
  <c r="Y494" i="6"/>
  <c r="Y28" i="6"/>
  <c r="Y286" i="6"/>
  <c r="Y40" i="6"/>
  <c r="Y548" i="6"/>
  <c r="Y192" i="6"/>
  <c r="Y280" i="6"/>
  <c r="Y382" i="6"/>
  <c r="Y403" i="6"/>
  <c r="Y357" i="6"/>
  <c r="Y802" i="6"/>
  <c r="Y769" i="6"/>
  <c r="Y46" i="6"/>
  <c r="Y499" i="6"/>
  <c r="Y554" i="6"/>
  <c r="Y241" i="6"/>
  <c r="Y774" i="6"/>
  <c r="Y785" i="6"/>
  <c r="Y779" i="6"/>
  <c r="Y551" i="6"/>
  <c r="Y440" i="6"/>
  <c r="Y387" i="6"/>
  <c r="Y273" i="6"/>
  <c r="Y503" i="6"/>
  <c r="Y543" i="6"/>
  <c r="Y305" i="6"/>
  <c r="Y526" i="6"/>
  <c r="Y57" i="6"/>
  <c r="Y775" i="6"/>
  <c r="Y699" i="6"/>
  <c r="Y186" i="6"/>
  <c r="Y162" i="6"/>
  <c r="Y246" i="6"/>
  <c r="Y199" i="6"/>
  <c r="Y647" i="6"/>
  <c r="Y689" i="6"/>
  <c r="Y133" i="6"/>
  <c r="Y652" i="6"/>
  <c r="Y523" i="6"/>
  <c r="Y844" i="6"/>
  <c r="Y205" i="6"/>
  <c r="Y61" i="6"/>
  <c r="Y151" i="6"/>
  <c r="Y408" i="6"/>
  <c r="Y214" i="6"/>
  <c r="Y621" i="6"/>
  <c r="Y580" i="6"/>
  <c r="Y751" i="6"/>
  <c r="Y68" i="6"/>
  <c r="Y174" i="6"/>
  <c r="Y462" i="6"/>
  <c r="Y744" i="6"/>
  <c r="Y600" i="6"/>
  <c r="Y245" i="6"/>
  <c r="Y314" i="6"/>
  <c r="Y821" i="6"/>
  <c r="Y265" i="6"/>
  <c r="Y722" i="6"/>
  <c r="Y508" i="6"/>
  <c r="Y643" i="6"/>
  <c r="Y329" i="6"/>
  <c r="Y799" i="6"/>
  <c r="Y691" i="6"/>
  <c r="Y477" i="6"/>
  <c r="Y362" i="6"/>
  <c r="Y390" i="6"/>
  <c r="Y33" i="6"/>
  <c r="Y297" i="6"/>
  <c r="Y684" i="6"/>
  <c r="Y539" i="6"/>
  <c r="Y664" i="6"/>
  <c r="Y800" i="6"/>
  <c r="Y653" i="6"/>
  <c r="Y707" i="6"/>
  <c r="Y835" i="6"/>
  <c r="Y712" i="6"/>
  <c r="Y44" i="6"/>
  <c r="Y25" i="6"/>
  <c r="Y841" i="6"/>
  <c r="Y375" i="6"/>
  <c r="Y381" i="6"/>
  <c r="Y351" i="6"/>
  <c r="Y792" i="6"/>
  <c r="Y619" i="6"/>
  <c r="Y15" i="6"/>
  <c r="Y617" i="6"/>
  <c r="Y811" i="6"/>
  <c r="Y566" i="6"/>
  <c r="Y120" i="6"/>
  <c r="Y228" i="6"/>
  <c r="Y616" i="6"/>
  <c r="Y176" i="6"/>
  <c r="L219" i="6"/>
  <c r="L13" i="6"/>
  <c r="L519" i="6"/>
  <c r="L143" i="6"/>
  <c r="L603" i="6"/>
  <c r="L730" i="6"/>
  <c r="L520" i="6"/>
  <c r="L861" i="6"/>
  <c r="L21" i="6"/>
  <c r="L613" i="6"/>
  <c r="L594" i="6"/>
  <c r="L598" i="6"/>
  <c r="L346" i="6"/>
  <c r="L229" i="6"/>
  <c r="L293" i="6"/>
  <c r="L645" i="6"/>
  <c r="L659" i="6"/>
  <c r="L252" i="6"/>
  <c r="L299" i="6"/>
  <c r="L845" i="6"/>
  <c r="L585" i="6"/>
  <c r="L328" i="6"/>
  <c r="L631" i="6"/>
  <c r="L687" i="6"/>
  <c r="L708" i="6"/>
  <c r="L709" i="6"/>
  <c r="AA817" i="6"/>
  <c r="L494" i="6"/>
  <c r="L831" i="6"/>
  <c r="L174" i="6"/>
  <c r="L502" i="6"/>
  <c r="L77" i="6"/>
  <c r="L53" i="6"/>
  <c r="L848" i="6"/>
  <c r="L40" i="6"/>
  <c r="L107" i="6"/>
  <c r="L5" i="6"/>
  <c r="AA256" i="6"/>
  <c r="AA304" i="6"/>
  <c r="AA29" i="6"/>
  <c r="AA230" i="6"/>
  <c r="AA36" i="6"/>
  <c r="AA42" i="6"/>
  <c r="AA725" i="6"/>
  <c r="AA517" i="6"/>
  <c r="AA748" i="6"/>
  <c r="AA364" i="6"/>
  <c r="AA202" i="6"/>
  <c r="AA823" i="6"/>
  <c r="AA577" i="6"/>
  <c r="AA348" i="6"/>
  <c r="AA520" i="6"/>
  <c r="AA117" i="6"/>
  <c r="AA538" i="6"/>
  <c r="AA455" i="6"/>
  <c r="AA354" i="6"/>
  <c r="AA121" i="6"/>
  <c r="AA63" i="6"/>
  <c r="AA736" i="6"/>
  <c r="AA115" i="6"/>
  <c r="AA107" i="6"/>
  <c r="AA530" i="6"/>
  <c r="AA709" i="6"/>
  <c r="AA146" i="6"/>
  <c r="AA64" i="6"/>
  <c r="AA470" i="6"/>
  <c r="AA369" i="6"/>
  <c r="AA720" i="6"/>
  <c r="AA560" i="6"/>
  <c r="L251" i="6"/>
  <c r="AA237" i="6"/>
  <c r="AA345" i="6"/>
  <c r="AA349" i="6"/>
  <c r="AA636" i="6"/>
  <c r="AA137" i="6"/>
  <c r="AA59" i="6"/>
  <c r="AA6" i="6"/>
  <c r="AA721" i="6"/>
  <c r="AA432" i="6"/>
  <c r="AA128" i="6"/>
  <c r="AA122" i="6"/>
  <c r="L210" i="6"/>
  <c r="L801" i="6"/>
  <c r="AA387" i="6"/>
  <c r="AA541" i="6"/>
  <c r="AA155" i="6"/>
  <c r="AA624" i="6"/>
  <c r="AA244" i="6"/>
  <c r="AA781" i="6"/>
  <c r="AA637" i="6"/>
  <c r="AA13" i="6"/>
  <c r="AA95" i="6"/>
  <c r="AA500" i="6"/>
  <c r="AA47" i="6"/>
  <c r="AA187" i="6"/>
  <c r="AA284" i="6"/>
  <c r="AA273" i="6"/>
  <c r="AA143" i="6"/>
  <c r="AA78" i="6"/>
  <c r="AA863" i="6"/>
  <c r="AA738" i="6"/>
  <c r="AA482" i="6"/>
  <c r="AA160" i="6"/>
  <c r="AA217" i="6"/>
  <c r="AA793" i="6"/>
  <c r="AA475" i="6"/>
  <c r="AA460" i="6"/>
  <c r="AA367" i="6"/>
  <c r="AA649" i="6"/>
  <c r="AA770" i="6"/>
  <c r="AA30" i="6"/>
  <c r="AA45" i="6"/>
  <c r="AA673" i="6"/>
  <c r="AA436" i="6"/>
  <c r="AA311" i="6"/>
  <c r="AA65" i="6"/>
  <c r="AA154" i="6"/>
  <c r="AA156" i="6"/>
  <c r="AA293" i="6"/>
  <c r="AA778" i="6"/>
  <c r="AA483" i="6"/>
  <c r="AA292" i="6"/>
  <c r="AA300" i="6"/>
  <c r="AA591" i="6"/>
  <c r="AA807" i="6"/>
  <c r="AA213" i="6"/>
  <c r="AA674" i="6"/>
  <c r="AA856" i="6"/>
  <c r="AA82" i="6"/>
  <c r="AA253" i="6"/>
  <c r="AA512" i="6"/>
  <c r="AA611" i="6"/>
  <c r="AA761" i="6"/>
  <c r="AA498" i="6"/>
  <c r="AA655" i="6"/>
  <c r="AA69" i="6"/>
  <c r="AA753" i="6"/>
  <c r="AA167" i="6"/>
  <c r="AA198" i="6"/>
  <c r="AA731" i="6"/>
  <c r="AA606" i="6"/>
  <c r="AA31" i="6"/>
  <c r="AA114" i="6"/>
  <c r="AA290" i="6"/>
  <c r="AA858" i="6"/>
  <c r="AA808" i="6"/>
  <c r="AA519" i="6"/>
  <c r="AA184" i="6"/>
  <c r="AA24" i="6"/>
  <c r="AA411" i="6"/>
  <c r="AA464" i="6"/>
  <c r="AA546" i="6"/>
  <c r="AA838" i="6"/>
  <c r="AA140" i="6"/>
  <c r="AA332" i="6"/>
  <c r="AA191" i="6"/>
  <c r="AA251" i="6"/>
  <c r="AA666" i="6"/>
  <c r="AA123" i="6"/>
  <c r="AA222" i="6"/>
  <c r="AA21" i="6"/>
  <c r="AA860" i="6"/>
  <c r="AA555" i="6"/>
  <c r="AA708" i="6"/>
  <c r="AA376" i="6"/>
  <c r="AA743" i="6"/>
  <c r="AA324" i="6"/>
  <c r="AA129" i="6"/>
  <c r="AA771" i="6"/>
  <c r="AA516" i="6"/>
  <c r="AA200" i="6"/>
  <c r="AA732" i="6"/>
  <c r="AA488" i="6"/>
  <c r="AA518" i="6"/>
  <c r="AA358" i="6"/>
  <c r="AA346" i="6"/>
  <c r="AA442" i="6"/>
  <c r="AA12" i="6"/>
  <c r="AA608" i="6"/>
  <c r="AA447" i="6"/>
  <c r="AA859" i="6"/>
  <c r="AA490" i="6"/>
  <c r="AA295" i="6"/>
  <c r="AA458" i="6"/>
  <c r="AA157" i="6"/>
  <c r="AA706" i="6"/>
  <c r="AA294" i="6"/>
  <c r="AA242" i="6"/>
  <c r="AA388" i="6"/>
  <c r="AA119" i="6"/>
  <c r="AA634" i="6"/>
  <c r="AA584" i="6"/>
  <c r="AA454" i="6"/>
  <c r="AA507" i="6"/>
  <c r="AA398" i="6"/>
  <c r="AA456" i="6"/>
  <c r="AA502" i="6"/>
  <c r="AA110" i="6"/>
  <c r="AA203" i="6"/>
  <c r="AA10" i="6"/>
  <c r="AA670" i="6"/>
  <c r="AA478" i="6"/>
  <c r="AA26" i="6"/>
  <c r="AA190" i="6"/>
  <c r="AA267" i="6"/>
  <c r="AA618" i="6"/>
  <c r="AA8" i="6"/>
  <c r="AA197" i="6"/>
  <c r="AA668" i="6"/>
  <c r="AA169" i="6"/>
  <c r="AA742" i="6"/>
  <c r="AA472" i="6"/>
  <c r="AA759" i="6"/>
  <c r="AA159" i="6"/>
  <c r="AA627" i="6"/>
  <c r="AA693" i="6"/>
  <c r="AA595" i="6"/>
  <c r="AA335" i="6"/>
  <c r="AA641" i="6"/>
  <c r="AA612" i="6"/>
  <c r="AA134" i="6"/>
  <c r="AA164" i="6"/>
  <c r="AA698" i="6"/>
  <c r="AA678" i="6"/>
  <c r="AA384" i="6"/>
  <c r="AA650" i="6"/>
  <c r="AA615" i="6"/>
  <c r="AA782" i="6"/>
  <c r="AA218" i="6"/>
  <c r="AA426" i="6"/>
  <c r="AA550" i="6"/>
  <c r="AA700" i="6"/>
  <c r="AA97" i="6"/>
  <c r="AA644" i="6"/>
  <c r="AA236" i="6"/>
  <c r="AA431" i="6"/>
  <c r="AA211" i="6"/>
  <c r="AA355" i="6"/>
  <c r="AA181" i="6"/>
  <c r="AA41" i="6"/>
  <c r="AA816" i="6"/>
  <c r="AA524" i="6"/>
  <c r="AA427" i="6"/>
  <c r="AA265" i="6"/>
  <c r="AA574" i="6"/>
  <c r="AA302" i="6"/>
  <c r="AA73" i="6"/>
  <c r="AA303" i="6"/>
  <c r="AA288" i="6"/>
  <c r="AA374" i="6"/>
  <c r="AA279" i="6"/>
  <c r="AA301" i="6"/>
  <c r="AA413" i="6"/>
  <c r="AA379" i="6"/>
  <c r="AA553" i="6"/>
  <c r="AA813" i="6"/>
  <c r="AA638" i="6"/>
  <c r="AA102" i="6"/>
  <c r="AA150" i="6"/>
  <c r="AA272" i="6"/>
  <c r="AA231" i="6"/>
  <c r="AA341" i="6"/>
  <c r="AA854" i="6"/>
  <c r="AA383" i="6"/>
  <c r="AA249" i="6"/>
  <c r="AA259" i="6"/>
  <c r="AA533" i="6"/>
  <c r="AA270" i="6"/>
  <c r="AA570" i="6"/>
  <c r="AA127" i="6"/>
  <c r="AA818" i="6"/>
  <c r="AA765" i="6"/>
  <c r="AA829" i="6"/>
  <c r="AA312" i="6"/>
  <c r="AA752" i="6"/>
  <c r="AA654" i="6"/>
  <c r="AA665" i="6"/>
  <c r="AA310" i="6"/>
  <c r="AA717" i="6"/>
  <c r="AA111" i="6"/>
  <c r="AA824" i="6"/>
  <c r="AA506" i="6"/>
  <c r="AA549" i="6"/>
  <c r="AA564" i="6"/>
  <c r="AA130" i="6"/>
  <c r="AA773" i="6"/>
  <c r="AA125" i="6"/>
  <c r="AA640" i="6"/>
  <c r="AA635" i="6"/>
  <c r="AA131" i="6"/>
  <c r="AA629" i="6"/>
  <c r="AA768" i="6"/>
  <c r="AA626" i="6"/>
  <c r="AA590" i="6"/>
  <c r="AA347" i="6"/>
  <c r="AA806" i="6"/>
  <c r="AA377" i="6"/>
  <c r="AA762" i="6"/>
  <c r="AA414" i="6"/>
  <c r="AA281" i="6"/>
  <c r="AA610" i="6"/>
  <c r="AA71" i="6"/>
  <c r="AA88" i="6"/>
  <c r="AA365" i="6"/>
  <c r="AA298" i="6"/>
  <c r="AA316" i="6"/>
  <c r="AB316" i="6" s="1"/>
  <c r="AA72" i="6"/>
  <c r="AA321" i="6"/>
  <c r="AA531" i="6"/>
  <c r="AA409" i="6"/>
  <c r="AA98" i="6"/>
  <c r="AA412" i="6"/>
  <c r="AA451" i="6"/>
  <c r="AA407" i="6"/>
  <c r="AA597" i="6"/>
  <c r="AA32" i="6"/>
  <c r="AA740" i="6"/>
  <c r="AA562" i="6"/>
  <c r="AA86" i="6"/>
  <c r="AA153" i="6"/>
  <c r="AA81" i="6"/>
  <c r="AA116" i="6"/>
  <c r="AA614" i="6"/>
  <c r="AA360" i="6"/>
  <c r="AA366" i="6"/>
  <c r="AA710" i="6"/>
  <c r="AA225" i="6"/>
  <c r="AA651" i="6"/>
  <c r="AA339" i="6"/>
  <c r="AA296" i="6"/>
  <c r="AA660" i="6"/>
  <c r="AA561" i="6"/>
  <c r="AA14" i="6"/>
  <c r="AA331" i="6"/>
  <c r="AA406" i="6"/>
  <c r="AA646" i="6"/>
  <c r="AA333" i="6"/>
  <c r="AA609" i="6"/>
  <c r="AA418" i="6"/>
  <c r="AA52" i="6"/>
  <c r="AA277" i="6"/>
  <c r="AA501" i="6"/>
  <c r="AA525" i="6"/>
  <c r="AA92" i="6"/>
  <c r="AA496" i="6"/>
  <c r="AA235" i="6"/>
  <c r="AA589" i="6"/>
  <c r="AA724" i="6"/>
  <c r="AA852" i="6"/>
  <c r="AA495" i="6"/>
  <c r="AA847" i="6"/>
  <c r="AA832" i="6"/>
  <c r="AA513" i="6"/>
  <c r="AA145" i="6"/>
  <c r="AA726" i="6"/>
  <c r="AA639" i="6"/>
  <c r="AA399" i="6"/>
  <c r="AA178" i="6"/>
  <c r="AA827" i="6"/>
  <c r="AA368" i="6"/>
  <c r="AA457" i="6"/>
  <c r="AA474" i="6"/>
  <c r="AA391" i="6"/>
  <c r="AA727" i="6"/>
  <c r="AA711" i="6"/>
  <c r="AA3" i="6"/>
  <c r="AA465" i="6"/>
  <c r="AA628" i="6"/>
  <c r="AA846" i="6"/>
  <c r="AA819" i="6"/>
  <c r="AA429" i="6"/>
  <c r="AA631" i="6"/>
  <c r="AA604" i="6"/>
  <c r="AA755" i="6"/>
  <c r="AA703" i="6"/>
  <c r="AA372" i="6"/>
  <c r="AA836" i="6"/>
  <c r="AA583" i="6"/>
  <c r="AA853" i="6"/>
  <c r="AA16" i="6"/>
  <c r="AA232" i="6"/>
  <c r="AA504" i="6"/>
  <c r="AA353" i="6"/>
  <c r="AA767" i="6"/>
  <c r="AA786" i="6"/>
  <c r="AA326" i="6"/>
  <c r="AA319" i="6"/>
  <c r="AA850" i="6"/>
  <c r="AA430" i="6"/>
  <c r="AA696" i="6"/>
  <c r="AA215" i="6"/>
  <c r="AA851" i="6"/>
  <c r="AA505" i="6"/>
  <c r="AA11" i="6"/>
  <c r="AA796" i="6"/>
  <c r="AA175" i="6"/>
  <c r="AA371" i="6"/>
  <c r="AA320" i="6"/>
  <c r="AA234" i="6"/>
  <c r="AA812" i="6"/>
  <c r="AA334" i="6"/>
  <c r="AA9" i="6"/>
  <c r="AA306" i="6"/>
  <c r="AA258" i="6"/>
  <c r="AA741" i="6"/>
  <c r="AA630" i="6"/>
  <c r="AA599" i="6"/>
  <c r="AA285" i="6"/>
  <c r="AA511" i="6"/>
  <c r="AA7" i="6"/>
  <c r="AA446" i="6"/>
  <c r="AA385" i="6"/>
  <c r="AA91" i="6"/>
  <c r="AA420" i="6"/>
  <c r="AA557" i="6"/>
  <c r="AA135" i="6"/>
  <c r="AA766" i="6"/>
  <c r="AA669" i="6"/>
  <c r="AA449" i="6"/>
  <c r="AA479" i="6"/>
  <c r="AA276" i="6"/>
  <c r="AA247" i="6"/>
  <c r="AA581" i="6"/>
  <c r="AA603" i="6"/>
  <c r="AA269" i="6"/>
  <c r="AA23" i="6"/>
  <c r="AA415" i="6"/>
  <c r="AA275" i="6"/>
  <c r="AA593" i="6"/>
  <c r="AA820" i="6"/>
  <c r="AA224" i="6"/>
  <c r="AA578" i="6"/>
  <c r="AA212" i="6"/>
  <c r="AA149" i="6"/>
  <c r="AA514" i="6"/>
  <c r="AA683" i="6"/>
  <c r="AA34" i="6"/>
  <c r="AA714" i="6"/>
  <c r="AA822" i="6"/>
  <c r="AA582" i="6"/>
  <c r="AA209" i="6"/>
  <c r="AA719" i="6"/>
  <c r="L482" i="6"/>
  <c r="L259" i="6"/>
  <c r="L770" i="6"/>
  <c r="L427" i="6"/>
  <c r="L705" i="6"/>
  <c r="L169" i="6"/>
  <c r="L197" i="6"/>
  <c r="L17" i="6"/>
  <c r="AA274" i="6"/>
  <c r="AA17" i="6"/>
  <c r="AA839" i="6"/>
  <c r="AA147" i="6"/>
  <c r="AA226" i="6"/>
  <c r="AA208" i="6"/>
  <c r="AA266" i="6"/>
  <c r="AA613" i="6"/>
  <c r="AA173" i="6"/>
  <c r="AA264" i="6"/>
  <c r="AA87" i="6"/>
  <c r="L596" i="6"/>
  <c r="L578" i="6"/>
  <c r="L198" i="6"/>
  <c r="L734" i="6"/>
  <c r="L340" i="6"/>
  <c r="L602" i="6"/>
  <c r="L507" i="6"/>
  <c r="L544" i="6"/>
  <c r="L604" i="6"/>
  <c r="L275" i="6"/>
  <c r="L529" i="6"/>
  <c r="L49" i="6"/>
  <c r="L58" i="6"/>
  <c r="L29" i="6"/>
  <c r="L207" i="6"/>
  <c r="L498" i="6"/>
  <c r="L634" i="6"/>
  <c r="L88" i="6"/>
  <c r="L649" i="6"/>
  <c r="L783" i="6"/>
  <c r="L513" i="6"/>
  <c r="L339" i="6"/>
  <c r="L676" i="6"/>
  <c r="L167" i="6"/>
  <c r="L190" i="6"/>
  <c r="L575" i="6"/>
  <c r="L577" i="6"/>
  <c r="L445" i="6"/>
  <c r="L629" i="6"/>
  <c r="L457" i="6"/>
  <c r="L108" i="6"/>
  <c r="L230" i="6"/>
  <c r="L699" i="6"/>
  <c r="L789" i="6"/>
  <c r="L790" i="6"/>
  <c r="L415" i="6"/>
  <c r="L641" i="6"/>
  <c r="L799" i="6"/>
  <c r="L671" i="6"/>
  <c r="L41" i="6"/>
  <c r="L173" i="6"/>
  <c r="L264" i="6"/>
  <c r="L323" i="6"/>
  <c r="L217" i="6"/>
  <c r="L211" i="6"/>
  <c r="L821" i="6"/>
  <c r="L823" i="6"/>
  <c r="L490" i="6"/>
  <c r="L194" i="6"/>
  <c r="L189" i="6"/>
  <c r="L402" i="6"/>
  <c r="L858" i="6"/>
  <c r="Y602" i="6"/>
  <c r="Y76" i="6"/>
  <c r="Y17" i="6"/>
  <c r="Y80" i="6"/>
  <c r="Y149" i="6"/>
  <c r="L481" i="6"/>
  <c r="L621" i="6"/>
  <c r="L378" i="6"/>
  <c r="L75" i="6"/>
  <c r="L362" i="6"/>
  <c r="L223" i="6"/>
  <c r="L38" i="6"/>
  <c r="L625" i="6"/>
  <c r="L155" i="6"/>
  <c r="L501" i="6"/>
  <c r="L162" i="6"/>
  <c r="L351" i="6"/>
  <c r="L294" i="6"/>
  <c r="L172" i="6"/>
  <c r="L408" i="6"/>
  <c r="L725" i="6"/>
  <c r="L84" i="6"/>
  <c r="L615" i="6"/>
  <c r="L225" i="6"/>
  <c r="L140" i="6"/>
  <c r="L288" i="6"/>
  <c r="L331" i="6"/>
  <c r="Y237" i="6"/>
  <c r="Y256" i="6"/>
  <c r="Y455" i="6"/>
  <c r="Y564" i="6"/>
  <c r="Y748" i="6"/>
  <c r="Y488" i="6"/>
  <c r="Y649" i="6"/>
  <c r="Y24" i="6"/>
  <c r="Y500" i="6"/>
  <c r="Y12" i="6"/>
  <c r="Y679" i="6"/>
  <c r="Y144" i="6"/>
  <c r="Y586" i="6"/>
  <c r="Y484" i="6"/>
  <c r="Y167" i="6"/>
  <c r="Y51" i="6"/>
  <c r="Y156" i="6"/>
  <c r="Y285" i="6"/>
  <c r="Y166" i="6"/>
  <c r="Y502" i="6"/>
  <c r="Y344" i="6"/>
  <c r="Y483" i="6"/>
  <c r="Y292" i="6"/>
  <c r="Y300" i="6"/>
  <c r="Y350" i="6"/>
  <c r="Y367" i="6"/>
  <c r="Y738" i="6"/>
  <c r="Y388" i="6"/>
  <c r="Y393" i="6"/>
  <c r="Y187" i="6"/>
  <c r="Y608" i="6"/>
  <c r="Y294" i="6"/>
  <c r="Y251" i="6"/>
  <c r="Y356" i="6"/>
  <c r="Y293" i="6"/>
  <c r="Y291" i="6"/>
  <c r="Y731" i="6"/>
  <c r="Y606" i="6"/>
  <c r="Y490" i="6"/>
  <c r="Y863" i="6"/>
  <c r="Y475" i="6"/>
  <c r="Y460" i="6"/>
  <c r="Y518" i="6"/>
  <c r="Y464" i="6"/>
  <c r="Y346" i="6"/>
  <c r="Y30" i="6"/>
  <c r="Y442" i="6"/>
  <c r="Y47" i="6"/>
  <c r="Y13" i="6"/>
  <c r="Y95" i="6"/>
  <c r="Y498" i="6"/>
  <c r="Y295" i="6"/>
  <c r="Y160" i="6"/>
  <c r="Y217" i="6"/>
  <c r="Y815" i="6"/>
  <c r="Y809" i="6"/>
  <c r="Y546" i="6"/>
  <c r="Y436" i="6"/>
  <c r="Y838" i="6"/>
  <c r="Y158" i="6"/>
  <c r="Y558" i="6"/>
  <c r="Y239" i="6"/>
  <c r="Y419" i="6"/>
  <c r="Y425" i="6"/>
  <c r="Y188" i="6"/>
  <c r="Y631" i="6"/>
  <c r="Y49" i="6"/>
  <c r="Y238" i="6"/>
  <c r="Y333" i="6"/>
  <c r="Y203" i="6"/>
  <c r="Y768" i="6"/>
  <c r="Y670" i="6"/>
  <c r="Y770" i="6"/>
  <c r="Y411" i="6"/>
  <c r="Y358" i="6"/>
  <c r="Y74" i="6"/>
  <c r="Y398" i="6"/>
  <c r="Y100" i="6"/>
  <c r="Y528" i="6"/>
  <c r="Y161" i="6"/>
  <c r="Y696" i="6"/>
  <c r="Y456" i="6"/>
  <c r="Y118" i="6"/>
  <c r="Y861" i="6"/>
  <c r="Y797" i="6"/>
  <c r="Y666" i="6"/>
  <c r="Y697" i="6"/>
  <c r="Y54" i="6"/>
  <c r="Y21" i="6"/>
  <c r="Y860" i="6"/>
  <c r="Y626" i="6"/>
  <c r="Y591" i="6"/>
  <c r="Y114" i="6"/>
  <c r="Y267" i="6"/>
  <c r="Y682" i="6"/>
  <c r="Y489" i="6"/>
  <c r="Y91" i="6"/>
  <c r="Y655" i="6"/>
  <c r="Y323" i="6"/>
  <c r="Y119" i="6"/>
  <c r="Y507" i="6"/>
  <c r="Y658" i="6"/>
  <c r="Y418" i="6"/>
  <c r="Y857" i="6"/>
  <c r="Y31" i="6"/>
  <c r="Y178" i="6"/>
  <c r="Y190" i="6"/>
  <c r="Y674" i="6"/>
  <c r="Y746" i="6"/>
  <c r="Y595" i="6"/>
  <c r="Y482" i="6"/>
  <c r="Y284" i="6"/>
  <c r="Y454" i="6"/>
  <c r="Y778" i="6"/>
  <c r="Y376" i="6"/>
  <c r="Y703" i="6"/>
  <c r="Y686" i="6"/>
  <c r="Y324" i="6"/>
  <c r="Y129" i="6"/>
  <c r="Y363" i="6"/>
  <c r="Y693" i="6"/>
  <c r="Y315" i="6"/>
  <c r="Y45" i="6"/>
  <c r="Y753" i="6"/>
  <c r="Y704" i="6"/>
  <c r="Y705" i="6"/>
  <c r="Y332" i="6"/>
  <c r="Y157" i="6"/>
  <c r="Y706" i="6"/>
  <c r="Y84" i="6"/>
  <c r="Y78" i="6"/>
  <c r="Y634" i="6"/>
  <c r="Y535" i="6"/>
  <c r="Y311" i="6"/>
  <c r="Y584" i="6"/>
  <c r="Y191" i="6"/>
  <c r="Y20" i="6"/>
  <c r="Y397" i="6"/>
  <c r="Y759" i="6"/>
  <c r="Y380" i="6"/>
  <c r="Y788" i="6"/>
  <c r="Y10" i="6"/>
  <c r="Y448" i="6"/>
  <c r="Y478" i="6"/>
  <c r="Y26" i="6"/>
  <c r="Y392" i="6"/>
  <c r="Y469" i="6"/>
  <c r="Y18" i="6"/>
  <c r="Y806" i="6"/>
  <c r="Y65" i="6"/>
  <c r="Y629" i="6"/>
  <c r="Y708" i="6"/>
  <c r="Y215" i="6"/>
  <c r="Y594" i="6"/>
  <c r="Y743" i="6"/>
  <c r="Y159" i="6"/>
  <c r="Y413" i="6"/>
  <c r="Y825" i="6"/>
  <c r="Y335" i="6"/>
  <c r="Y307" i="6"/>
  <c r="Y519" i="6"/>
  <c r="Y453" i="6"/>
  <c r="Y730" i="6"/>
  <c r="Y257" i="6"/>
  <c r="Y604" i="6"/>
  <c r="Y755" i="6"/>
  <c r="Y446" i="6"/>
  <c r="Y573" i="6"/>
  <c r="Y183" i="6"/>
  <c r="Y389" i="6"/>
  <c r="Y445" i="6"/>
  <c r="Y732" i="6"/>
  <c r="Y108" i="6"/>
  <c r="Y102" i="6"/>
  <c r="Y175" i="6"/>
  <c r="Y529" i="6"/>
  <c r="Y680" i="6"/>
  <c r="Y673" i="6"/>
  <c r="Y556" i="6"/>
  <c r="Y110" i="6"/>
  <c r="Y555" i="6"/>
  <c r="Y56" i="6"/>
  <c r="Y7" i="6"/>
  <c r="Y831" i="6"/>
  <c r="Y553" i="6"/>
  <c r="Y668" i="6"/>
  <c r="Y747" i="6"/>
  <c r="Y82" i="6"/>
  <c r="Y583" i="6"/>
  <c r="Y791" i="6"/>
  <c r="Y657" i="6"/>
  <c r="Y807" i="6"/>
  <c r="Y277" i="6"/>
  <c r="Y254" i="6"/>
  <c r="Y198" i="6"/>
  <c r="Y287" i="6"/>
  <c r="Y154" i="6"/>
  <c r="Y222" i="6"/>
  <c r="Y301" i="6"/>
  <c r="Y372" i="6"/>
  <c r="Y143" i="6"/>
  <c r="Y430" i="6"/>
  <c r="Y622" i="6"/>
  <c r="Y279" i="6"/>
  <c r="Y511" i="6"/>
  <c r="Y52" i="6"/>
  <c r="Y590" i="6"/>
  <c r="Y213" i="6"/>
  <c r="Y851" i="6"/>
  <c r="Y385" i="6"/>
  <c r="Y169" i="6"/>
  <c r="Y271" i="6"/>
  <c r="Y472" i="6"/>
  <c r="Y420" i="6"/>
  <c r="Y505" i="6"/>
  <c r="Y718" i="6"/>
  <c r="Y435" i="6"/>
  <c r="Y525" i="6"/>
  <c r="Y808" i="6"/>
  <c r="Y641" i="6"/>
  <c r="Y762" i="6"/>
  <c r="Y512" i="6"/>
  <c r="Y810" i="6"/>
  <c r="Y184" i="6"/>
  <c r="Y231" i="6"/>
  <c r="Y365" i="6"/>
  <c r="Y479" i="6"/>
  <c r="Y384" i="6"/>
  <c r="Y497" i="6"/>
  <c r="Y645" i="6"/>
  <c r="Y842" i="6"/>
  <c r="Y648" i="6"/>
  <c r="Y609" i="6"/>
  <c r="Y197" i="6"/>
  <c r="Y588" i="6"/>
  <c r="Y552" i="6"/>
  <c r="Y253" i="6"/>
  <c r="Y827" i="6"/>
  <c r="Y610" i="6"/>
  <c r="Y589" i="6"/>
  <c r="Y88" i="6"/>
  <c r="Y328" i="6"/>
  <c r="Y852" i="6"/>
  <c r="Y545" i="6"/>
  <c r="Y678" i="6"/>
  <c r="Y760" i="6"/>
  <c r="Y834" i="6"/>
  <c r="Y139" i="6"/>
  <c r="Y495" i="6"/>
  <c r="Y847" i="6"/>
  <c r="Y515" i="6"/>
  <c r="Y501" i="6"/>
  <c r="Y534" i="6"/>
  <c r="Y124" i="6"/>
  <c r="Y268" i="6"/>
  <c r="Y220" i="6"/>
  <c r="Y457" i="6"/>
  <c r="Y474" i="6"/>
  <c r="Y724" i="6"/>
  <c r="Y711" i="6"/>
  <c r="Y449" i="6"/>
  <c r="Y698" i="6"/>
  <c r="Y298" i="6"/>
  <c r="Y66" i="6"/>
  <c r="Y856" i="6"/>
  <c r="Y813" i="6"/>
  <c r="Y638" i="6"/>
  <c r="Y27" i="6"/>
  <c r="Y459" i="6"/>
  <c r="Y313" i="6"/>
  <c r="Y845" i="6"/>
  <c r="Y240" i="6"/>
  <c r="Y853" i="6"/>
  <c r="Y496" i="6"/>
  <c r="Y16" i="6"/>
  <c r="Y391" i="6"/>
  <c r="Y320" i="6"/>
  <c r="Y812" i="6"/>
  <c r="Y734" i="6"/>
  <c r="Y276" i="6"/>
  <c r="Y9" i="6"/>
  <c r="Y131" i="6"/>
  <c r="Y53" i="6"/>
  <c r="Y377" i="6"/>
  <c r="Y94" i="6"/>
  <c r="Y8" i="6"/>
  <c r="Y379" i="6"/>
  <c r="Y772" i="6"/>
  <c r="Y804" i="6"/>
  <c r="Y532" i="6"/>
  <c r="Y200" i="6"/>
  <c r="Y780" i="6"/>
  <c r="Y612" i="6"/>
  <c r="Y571" i="6"/>
  <c r="Y164" i="6"/>
  <c r="Y371" i="6"/>
  <c r="Y75" i="6"/>
  <c r="Y849" i="6"/>
  <c r="Y786" i="6"/>
  <c r="Y443" i="6"/>
  <c r="Y326" i="6"/>
  <c r="Y204" i="6"/>
  <c r="Y550" i="6"/>
  <c r="Y415" i="6"/>
  <c r="Y87" i="6"/>
  <c r="Y765" i="6"/>
  <c r="Y805" i="6"/>
  <c r="Y236" i="6"/>
  <c r="Y761" i="6"/>
  <c r="Y150" i="6"/>
  <c r="Y756" i="6"/>
  <c r="Y739" i="6"/>
  <c r="Y189" i="6"/>
  <c r="Y249" i="6"/>
  <c r="Y342" i="6"/>
  <c r="Y767" i="6"/>
  <c r="Y289" i="6"/>
  <c r="Y819" i="6"/>
  <c r="Y127" i="6"/>
  <c r="Y700" i="6"/>
  <c r="Y787" i="6"/>
  <c r="Y275" i="6"/>
  <c r="Y122" i="6"/>
  <c r="Y281" i="6"/>
  <c r="Y368" i="6"/>
  <c r="Y750" i="6"/>
  <c r="Y3" i="6"/>
  <c r="Y334" i="6"/>
  <c r="Y465" i="6"/>
  <c r="Y258" i="6"/>
  <c r="Y185" i="6"/>
  <c r="Y820" i="6"/>
  <c r="Y250" i="6"/>
  <c r="Y597" i="6"/>
  <c r="Y596" i="6"/>
  <c r="Y733" i="6"/>
  <c r="Y77" i="6"/>
  <c r="Y688" i="6"/>
  <c r="Y330" i="6"/>
  <c r="Y402" i="6"/>
  <c r="Y260" i="6"/>
  <c r="Y795" i="6"/>
  <c r="Y308" i="6"/>
  <c r="Y742" i="6"/>
  <c r="Y826" i="6"/>
  <c r="Y727" i="6"/>
  <c r="Y854" i="6"/>
  <c r="Y232" i="6"/>
  <c r="Y642" i="6"/>
  <c r="Y632" i="6"/>
  <c r="Y504" i="6"/>
  <c r="Y650" i="6"/>
  <c r="Y85" i="6"/>
  <c r="Y513" i="6"/>
  <c r="Y726" i="6"/>
  <c r="Y850" i="6"/>
  <c r="Y264" i="6"/>
  <c r="Y676" i="6"/>
  <c r="Y135" i="6"/>
  <c r="Y735" i="6"/>
  <c r="Y603" i="6"/>
  <c r="Y832" i="6"/>
  <c r="Y269" i="6"/>
  <c r="Y782" i="6"/>
  <c r="Y218" i="6"/>
  <c r="Y599" i="6"/>
  <c r="Y560" i="6"/>
  <c r="Y829" i="6"/>
  <c r="Y211" i="6"/>
  <c r="Y587" i="6"/>
  <c r="Y266" i="6"/>
  <c r="Y665" i="6"/>
  <c r="Y86" i="6"/>
  <c r="Y153" i="6"/>
  <c r="Y577" i="6"/>
  <c r="Y777" i="6"/>
  <c r="Y37" i="6"/>
  <c r="Y710" i="6"/>
  <c r="Y574" i="6"/>
  <c r="Y669" i="6"/>
  <c r="Y846" i="6"/>
  <c r="Y533" i="6"/>
  <c r="Y527" i="6"/>
  <c r="Y593" i="6"/>
  <c r="Y563" i="6"/>
  <c r="Y407" i="6"/>
  <c r="Y715" i="6"/>
  <c r="Y578" i="6"/>
  <c r="Y721" i="6"/>
  <c r="Y745" i="6"/>
  <c r="Y126" i="6"/>
  <c r="Y521" i="6"/>
  <c r="Y107" i="6"/>
  <c r="Y366" i="6"/>
  <c r="Y839" i="6"/>
  <c r="Y683" i="6"/>
  <c r="Y321" i="6"/>
  <c r="Y426" i="6"/>
  <c r="Y672" i="6"/>
  <c r="Y97" i="6"/>
  <c r="Y224" i="6"/>
  <c r="Y32" i="6"/>
  <c r="Y491" i="6"/>
  <c r="Y41" i="6"/>
  <c r="Y487" i="6"/>
  <c r="Y530" i="6"/>
  <c r="Y757" i="6"/>
  <c r="Y226" i="6"/>
  <c r="Y348" i="6"/>
  <c r="Y677" i="6"/>
  <c r="Y90" i="6"/>
  <c r="Y427" i="6"/>
  <c r="Y116" i="6"/>
  <c r="Y414" i="6"/>
  <c r="Y843" i="6"/>
  <c r="Y93" i="6"/>
  <c r="Y463" i="6"/>
  <c r="Y783" i="6"/>
  <c r="Y409" i="6"/>
  <c r="Y23" i="6"/>
  <c r="Y451" i="6"/>
  <c r="Y43" i="6"/>
  <c r="Y325" i="6"/>
  <c r="Y355" i="6"/>
  <c r="Y181" i="6"/>
  <c r="Y654" i="6"/>
  <c r="Y421" i="6"/>
  <c r="Y720" i="6"/>
  <c r="Y165" i="6"/>
  <c r="Y42" i="6"/>
  <c r="Y35" i="6"/>
  <c r="Y572" i="6"/>
  <c r="Y353" i="6"/>
  <c r="Y319" i="6"/>
  <c r="Y817" i="6"/>
  <c r="Y575" i="6"/>
  <c r="Y581" i="6"/>
  <c r="Y306" i="6"/>
  <c r="Y72" i="6"/>
  <c r="Y429" i="6"/>
  <c r="Y702" i="6"/>
  <c r="Y481" i="6"/>
  <c r="Y531" i="6"/>
  <c r="Y431" i="6"/>
  <c r="Y428" i="6"/>
  <c r="Y524" i="6"/>
  <c r="Y106" i="6"/>
  <c r="Y824" i="6"/>
  <c r="Y624" i="6"/>
  <c r="Y63" i="6"/>
  <c r="Y814" i="6"/>
  <c r="Y206" i="6"/>
  <c r="Y661" i="6"/>
  <c r="Y155" i="6"/>
  <c r="Y331" i="6"/>
  <c r="Y354" i="6"/>
  <c r="Y406" i="6"/>
  <c r="Y223" i="6"/>
  <c r="Y635" i="6"/>
  <c r="Y671" i="6"/>
  <c r="Y644" i="6"/>
  <c r="Y517" i="6"/>
  <c r="Y717" i="6"/>
  <c r="Y614" i="6"/>
  <c r="Y147" i="6"/>
  <c r="Y607" i="6"/>
  <c r="Y99" i="6"/>
  <c r="Y486" i="6"/>
  <c r="Y349" i="6"/>
  <c r="Y288" i="6"/>
  <c r="Y50" i="6"/>
  <c r="Y64" i="6"/>
  <c r="Y312" i="6"/>
  <c r="Y111" i="6"/>
  <c r="Y480" i="6"/>
  <c r="Y263" i="6"/>
  <c r="Y244" i="6"/>
  <c r="Y714" i="6"/>
  <c r="Y109" i="6"/>
  <c r="Y520" i="6"/>
  <c r="Y441" i="6"/>
  <c r="Y538" i="6"/>
  <c r="Y585" i="6"/>
  <c r="Y146" i="6"/>
  <c r="Y433" i="6"/>
  <c r="Y763" i="6"/>
  <c r="Y417" i="6"/>
  <c r="Y81" i="6"/>
  <c r="Y340" i="6"/>
  <c r="Y776" i="6"/>
  <c r="Y549" i="6"/>
  <c r="Y636" i="6"/>
  <c r="Y302" i="6"/>
  <c r="Y716" i="6"/>
  <c r="Y663" i="6"/>
  <c r="Y690" i="6"/>
  <c r="Y410" i="6"/>
  <c r="Y582" i="6"/>
  <c r="Y227" i="6"/>
  <c r="Y541" i="6"/>
  <c r="Y444" i="6"/>
  <c r="Y628" i="6"/>
  <c r="Y182" i="6"/>
  <c r="Y105" i="6"/>
  <c r="Y6" i="6"/>
  <c r="Y310" i="6"/>
  <c r="Y255" i="6"/>
  <c r="Y360" i="6"/>
  <c r="Y506" i="6"/>
  <c r="Y229" i="6"/>
  <c r="Y822" i="6"/>
  <c r="Y163" i="6"/>
  <c r="Y296" i="6"/>
  <c r="Y468" i="6"/>
  <c r="Y473" i="6"/>
  <c r="Y660" i="6"/>
  <c r="Y437" i="6"/>
  <c r="Y773" i="6"/>
  <c r="Y303" i="6"/>
  <c r="Y202" i="6"/>
  <c r="Y613" i="6"/>
  <c r="Y740" i="6"/>
  <c r="Y781" i="6"/>
  <c r="Y137" i="6"/>
  <c r="Y115" i="6"/>
  <c r="Y225" i="6"/>
  <c r="Y34" i="6"/>
  <c r="Y651" i="6"/>
  <c r="Y73" i="6"/>
  <c r="Y38" i="6"/>
  <c r="Y598" i="6"/>
  <c r="Y282" i="6"/>
  <c r="Y565" i="6"/>
  <c r="Y219" i="6"/>
  <c r="Y492" i="6"/>
  <c r="Y405" i="6"/>
  <c r="Y412" i="6"/>
  <c r="Y432" i="6"/>
  <c r="Y562" i="6"/>
  <c r="Y59" i="6"/>
  <c r="Y438" i="6"/>
  <c r="Y514" i="6"/>
  <c r="Y422" i="6"/>
  <c r="Y736" i="6"/>
  <c r="Y210" i="6"/>
  <c r="Y4" i="6"/>
  <c r="Y142" i="6"/>
  <c r="Y132" i="6"/>
  <c r="Y14" i="6"/>
  <c r="Y125" i="6"/>
  <c r="Y209" i="6"/>
  <c r="Y537" i="6"/>
  <c r="Y855" i="6"/>
  <c r="Y274" i="6"/>
  <c r="Y640" i="6"/>
  <c r="Y374" i="6"/>
  <c r="Y121" i="6"/>
  <c r="Y216" i="6"/>
  <c r="Y369" i="6"/>
  <c r="Y816" i="6"/>
  <c r="L280" i="6"/>
  <c r="Y470" i="6"/>
  <c r="Y386" i="6"/>
  <c r="L405" i="6"/>
  <c r="L62" i="6"/>
  <c r="L99" i="6"/>
  <c r="L3" i="6"/>
  <c r="Y345" i="6"/>
  <c r="Y278" i="6"/>
  <c r="Y559" i="6"/>
  <c r="L55" i="6"/>
  <c r="L647" i="6"/>
  <c r="L128" i="6"/>
  <c r="L832" i="6"/>
  <c r="L491" i="6"/>
  <c r="L752" i="6"/>
  <c r="L380" i="6"/>
  <c r="L110" i="6"/>
  <c r="L573" i="6"/>
  <c r="L71" i="6"/>
  <c r="Y304" i="6"/>
  <c r="Y561" i="6"/>
  <c r="L329" i="6"/>
  <c r="L283" i="6"/>
  <c r="L464" i="6"/>
  <c r="L363" i="6"/>
  <c r="L480" i="6"/>
  <c r="L682" i="6"/>
  <c r="L23" i="6"/>
  <c r="L756" i="6"/>
  <c r="L249" i="6"/>
  <c r="L780" i="6"/>
  <c r="L749" i="6"/>
  <c r="L165" i="6"/>
  <c r="L692" i="6"/>
  <c r="L665" i="6"/>
  <c r="L121" i="6"/>
  <c r="L557" i="6"/>
  <c r="L569" i="6"/>
  <c r="L356" i="6"/>
  <c r="L463" i="6"/>
  <c r="L835" i="6"/>
  <c r="L459" i="6"/>
  <c r="Y803" i="6"/>
  <c r="Y177" i="6"/>
  <c r="Y361" i="6"/>
  <c r="Y173" i="6"/>
  <c r="Y485" i="6"/>
  <c r="L580" i="6"/>
  <c r="L856" i="6"/>
  <c r="L791" i="6"/>
  <c r="L203" i="6"/>
  <c r="L160" i="6"/>
  <c r="L423" i="6"/>
  <c r="L714" i="6"/>
  <c r="L424" i="6"/>
  <c r="L766" i="6"/>
  <c r="L768" i="6"/>
  <c r="L562" i="6"/>
  <c r="L388" i="6"/>
  <c r="L254" i="6"/>
  <c r="L432" i="6"/>
  <c r="L431" i="6"/>
  <c r="L90" i="6"/>
  <c r="L116" i="6"/>
  <c r="L510" i="6"/>
  <c r="L269" i="6"/>
  <c r="L786" i="6"/>
  <c r="L50" i="6"/>
  <c r="L863" i="6"/>
  <c r="L793" i="6"/>
  <c r="L650" i="6"/>
  <c r="L656" i="6"/>
  <c r="L370" i="6"/>
  <c r="L824" i="6"/>
  <c r="L413" i="6"/>
  <c r="L384" i="6"/>
  <c r="L652" i="6"/>
  <c r="L220" i="6"/>
  <c r="L460" i="6"/>
  <c r="L332" i="6"/>
  <c r="L263" i="6"/>
  <c r="L205" i="6"/>
  <c r="L35" i="6"/>
  <c r="L266" i="6"/>
  <c r="L852" i="6"/>
  <c r="L313" i="6"/>
  <c r="L462" i="6"/>
  <c r="L436" i="6"/>
  <c r="L309" i="6"/>
  <c r="L558" i="6"/>
  <c r="L843" i="6"/>
  <c r="L579" i="6"/>
  <c r="L840" i="6"/>
  <c r="L834" i="6"/>
  <c r="L287" i="6"/>
  <c r="L716" i="6"/>
  <c r="L624" i="6"/>
  <c r="L79" i="6"/>
  <c r="L733" i="6"/>
  <c r="L487" i="6"/>
  <c r="L702" i="6"/>
  <c r="L68" i="6"/>
  <c r="L418" i="6"/>
  <c r="L633" i="6"/>
  <c r="L267" i="6"/>
  <c r="L376" i="6"/>
  <c r="L87" i="6"/>
  <c r="L587" i="6"/>
  <c r="L669" i="6"/>
  <c r="L145" i="6"/>
  <c r="L533" i="6"/>
  <c r="L399" i="6"/>
  <c r="L119" i="6"/>
  <c r="L693" i="6"/>
  <c r="L400" i="6"/>
  <c r="L123" i="6"/>
  <c r="L341" i="6"/>
  <c r="L78" i="6"/>
  <c r="L536" i="6"/>
  <c r="L450" i="6"/>
  <c r="L528" i="6"/>
  <c r="L83" i="6"/>
  <c r="L525" i="6"/>
  <c r="L697" i="6"/>
  <c r="L166" i="6"/>
  <c r="L597" i="6"/>
  <c r="L183" i="6"/>
  <c r="L28" i="6"/>
  <c r="L9" i="6"/>
  <c r="L81" i="6"/>
  <c r="L228" i="6"/>
  <c r="L731" i="6"/>
  <c r="L837" i="6"/>
  <c r="L30" i="6"/>
  <c r="L592" i="6"/>
  <c r="L186" i="6"/>
  <c r="L350" i="6"/>
  <c r="L623" i="6"/>
  <c r="L142" i="6"/>
  <c r="L279" i="6"/>
  <c r="L137" i="6"/>
  <c r="L358" i="6"/>
  <c r="L769" i="6"/>
  <c r="L237" i="6"/>
  <c r="L719" i="6"/>
  <c r="L563" i="6"/>
  <c r="L305" i="6"/>
  <c r="L336" i="6"/>
  <c r="L103" i="6"/>
  <c r="L310" i="6"/>
  <c r="L153" i="6"/>
  <c r="L345" i="6"/>
  <c r="L657" i="6"/>
  <c r="L240" i="6"/>
  <c r="L60" i="6"/>
  <c r="L66" i="6"/>
  <c r="L570" i="6"/>
  <c r="L717" i="6"/>
  <c r="L422" i="6"/>
  <c r="L354" i="6"/>
  <c r="L435" i="6"/>
  <c r="L690" i="6"/>
  <c r="L807" i="6"/>
  <c r="L347" i="6"/>
  <c r="L348" i="6"/>
  <c r="L816" i="6"/>
  <c r="L485" i="6"/>
  <c r="L188" i="6"/>
  <c r="L610" i="6"/>
  <c r="L704" i="6"/>
  <c r="L817" i="6"/>
  <c r="L778" i="6"/>
  <c r="L503" i="6"/>
  <c r="L688" i="6"/>
  <c r="L170" i="6"/>
  <c r="L689" i="6"/>
  <c r="L508" i="6"/>
  <c r="L509" i="6"/>
  <c r="L648" i="6"/>
  <c r="L640" i="6"/>
  <c r="L135" i="6"/>
  <c r="L614" i="6"/>
  <c r="L85" i="6"/>
  <c r="L57" i="6"/>
  <c r="L256" i="6"/>
  <c r="L406" i="6"/>
  <c r="L741" i="6"/>
  <c r="L242" i="6"/>
  <c r="L718" i="6"/>
  <c r="L472" i="6"/>
  <c r="L461" i="6"/>
  <c r="L755" i="6"/>
  <c r="L146" i="6"/>
  <c r="L514" i="6"/>
  <c r="L825" i="6"/>
  <c r="T761" i="6"/>
  <c r="L150" i="6"/>
  <c r="L589" i="6"/>
  <c r="L745" i="6"/>
  <c r="L622" i="6"/>
  <c r="L453" i="6"/>
  <c r="L553" i="6"/>
  <c r="L516" i="6"/>
  <c r="L724" i="6"/>
  <c r="L434" i="6"/>
  <c r="L231" i="6"/>
  <c r="L646" i="6"/>
  <c r="L493" i="6"/>
  <c r="L114" i="6"/>
  <c r="L359" i="6"/>
  <c r="L372" i="6"/>
  <c r="L333" i="6"/>
  <c r="L334" i="6"/>
  <c r="L226" i="6"/>
  <c r="L500" i="6"/>
  <c r="L777" i="6"/>
  <c r="L642" i="6"/>
  <c r="L800" i="6"/>
  <c r="L159" i="6"/>
  <c r="L796" i="6"/>
  <c r="L98" i="6"/>
  <c r="L527" i="6"/>
  <c r="L586" i="6"/>
  <c r="L19" i="6"/>
  <c r="L572" i="6"/>
  <c r="L182" i="6"/>
  <c r="L673" i="6"/>
  <c r="L289" i="6"/>
  <c r="L261" i="6"/>
  <c r="L274" i="6"/>
  <c r="L451" i="6"/>
  <c r="L638" i="6"/>
  <c r="L566" i="6"/>
  <c r="L581" i="6"/>
  <c r="L782" i="6"/>
  <c r="L115" i="6"/>
  <c r="L517" i="6"/>
  <c r="L295" i="6"/>
  <c r="L390" i="6"/>
  <c r="L530" i="6"/>
  <c r="L620" i="6"/>
  <c r="L357" i="6"/>
  <c r="L421" i="6"/>
  <c r="L455" i="6"/>
  <c r="L670" i="6"/>
  <c r="L753" i="6"/>
  <c r="L747" i="6"/>
  <c r="L157" i="6"/>
  <c r="L636" i="6"/>
  <c r="L467" i="6"/>
  <c r="L361" i="6"/>
  <c r="L185" i="6"/>
  <c r="L654" i="6"/>
  <c r="L443" i="6"/>
  <c r="L626" i="6"/>
  <c r="L772" i="6"/>
  <c r="L130" i="6"/>
  <c r="L619" i="6"/>
  <c r="L437" i="6"/>
  <c r="L389" i="6"/>
  <c r="L96" i="6"/>
  <c r="L383" i="6"/>
  <c r="L534" i="6"/>
  <c r="L540" i="6"/>
  <c r="L213" i="6"/>
  <c r="L168" i="6"/>
  <c r="L486" i="6"/>
  <c r="L764" i="6"/>
  <c r="L184" i="6"/>
  <c r="L684" i="6"/>
  <c r="L133" i="6"/>
  <c r="L627" i="6"/>
  <c r="L628" i="6"/>
  <c r="L496" i="6"/>
  <c r="L661" i="6"/>
  <c r="L433" i="6"/>
  <c r="L122" i="6"/>
  <c r="L76" i="6"/>
  <c r="L635" i="6"/>
  <c r="L616" i="6"/>
  <c r="L814" i="6"/>
  <c r="L138" i="6"/>
  <c r="L512" i="6"/>
  <c r="L851" i="6"/>
  <c r="L722" i="6"/>
  <c r="L382" i="6"/>
  <c r="L37" i="6"/>
  <c r="L820" i="6"/>
  <c r="L857" i="6"/>
  <c r="L522" i="6"/>
  <c r="L612" i="6"/>
  <c r="L403" i="6"/>
  <c r="L61" i="6"/>
  <c r="L374" i="6"/>
  <c r="L397" i="6"/>
  <c r="L808" i="6"/>
  <c r="L710" i="6"/>
  <c r="L277" i="6"/>
  <c r="L127" i="6"/>
  <c r="T205" i="6"/>
  <c r="T88" i="6"/>
  <c r="T771" i="6"/>
  <c r="L367" i="6"/>
  <c r="L325" i="6"/>
  <c r="L14" i="6"/>
  <c r="L355" i="6"/>
  <c r="L221" i="6"/>
  <c r="L822" i="6"/>
  <c r="L588" i="6"/>
  <c r="L767" i="6"/>
  <c r="L253" i="6"/>
  <c r="L245" i="6"/>
  <c r="L248" i="6"/>
  <c r="L479" i="6"/>
  <c r="L91" i="6"/>
  <c r="L199" i="6"/>
  <c r="L89" i="6"/>
  <c r="L342" i="6"/>
  <c r="L706" i="6"/>
  <c r="L398" i="6"/>
  <c r="L637" i="6"/>
  <c r="L111" i="6"/>
  <c r="L311" i="6"/>
  <c r="L10" i="6"/>
  <c r="L666" i="6"/>
  <c r="L599" i="6"/>
  <c r="T821" i="6"/>
  <c r="A14" i="6"/>
  <c r="L468" i="6"/>
  <c r="L761" i="6"/>
  <c r="L260" i="6"/>
  <c r="L548" i="6"/>
  <c r="L235" i="6"/>
  <c r="L178" i="6"/>
  <c r="L748" i="6"/>
  <c r="L291" i="6"/>
  <c r="L407" i="6"/>
  <c r="L448" i="6"/>
  <c r="L409" i="6"/>
  <c r="L429" i="6"/>
  <c r="L735" i="6"/>
  <c r="L639" i="6"/>
  <c r="L815" i="6"/>
  <c r="L385" i="6"/>
  <c r="L426" i="6"/>
  <c r="L265" i="6"/>
  <c r="L617" i="6"/>
  <c r="L847" i="6"/>
  <c r="L488" i="6"/>
  <c r="L136" i="6"/>
  <c r="T30" i="6"/>
  <c r="L63" i="6"/>
  <c r="L590" i="6"/>
  <c r="L131" i="6"/>
  <c r="L151" i="6"/>
  <c r="L244" i="6"/>
  <c r="L321" i="6"/>
  <c r="L95" i="6"/>
  <c r="L771" i="6"/>
  <c r="L82" i="6"/>
  <c r="L80" i="6"/>
  <c r="L419" i="6"/>
  <c r="L632" i="6"/>
  <c r="L739" i="6"/>
  <c r="L24" i="6"/>
  <c r="L606" i="6"/>
  <c r="L829" i="6"/>
  <c r="L314" i="6"/>
  <c r="L707" i="6"/>
  <c r="L844" i="6"/>
  <c r="L344" i="6"/>
  <c r="L723" i="6"/>
  <c r="L787" i="6"/>
  <c r="L794" i="6"/>
  <c r="L833" i="6"/>
  <c r="L258" i="6"/>
  <c r="L106" i="6"/>
  <c r="L559" i="6"/>
  <c r="L609" i="6"/>
  <c r="L695" i="6"/>
  <c r="L476" i="6"/>
  <c r="L27" i="6"/>
  <c r="L15" i="6"/>
  <c r="L373" i="6"/>
  <c r="L396" i="6"/>
  <c r="L285" i="6"/>
  <c r="L537" i="6"/>
  <c r="L286" i="6"/>
  <c r="L538" i="6"/>
  <c r="L715" i="6"/>
  <c r="L701" i="6"/>
  <c r="L812" i="6"/>
  <c r="L653" i="6"/>
  <c r="L795" i="6"/>
  <c r="L759" i="6"/>
  <c r="L148" i="6"/>
  <c r="L353" i="6"/>
  <c r="L152" i="6"/>
  <c r="L337" i="6"/>
  <c r="L175" i="6"/>
  <c r="L774" i="6"/>
  <c r="L551" i="6"/>
  <c r="L411" i="6"/>
  <c r="L31" i="6"/>
  <c r="L565" i="6"/>
  <c r="L278" i="6"/>
  <c r="L853" i="6"/>
  <c r="L234" i="6"/>
  <c r="L721" i="6"/>
  <c r="L368" i="6"/>
  <c r="L317" i="6"/>
  <c r="L447" i="6"/>
  <c r="L568" i="6"/>
  <c r="L830" i="6"/>
  <c r="L798" i="6"/>
  <c r="L301" i="6"/>
  <c r="L34" i="6"/>
  <c r="L743" i="6"/>
  <c r="L246" i="6"/>
  <c r="L541" i="6"/>
  <c r="L754" i="6"/>
  <c r="L214" i="6"/>
  <c r="L343" i="6"/>
  <c r="L737" i="6"/>
  <c r="L441" i="6"/>
  <c r="L191" i="6"/>
  <c r="L44" i="6"/>
  <c r="L307" i="6"/>
  <c r="L181" i="6"/>
  <c r="L208" i="6"/>
  <c r="L454" i="6"/>
  <c r="L94" i="6"/>
  <c r="L678" i="6"/>
  <c r="L644" i="6"/>
  <c r="L757" i="6"/>
  <c r="L607" i="6"/>
  <c r="L428" i="6"/>
  <c r="L349" i="6"/>
  <c r="L651" i="6"/>
  <c r="L306" i="6"/>
  <c r="L54" i="6"/>
  <c r="L192" i="6"/>
  <c r="L200" i="6"/>
  <c r="L177" i="6"/>
  <c r="L215" i="6"/>
  <c r="L179" i="6"/>
  <c r="L489" i="6"/>
  <c r="L765" i="6"/>
  <c r="L204" i="6"/>
  <c r="L497" i="6"/>
  <c r="L394" i="6"/>
  <c r="L296" i="6"/>
  <c r="L32" i="6"/>
  <c r="L364" i="6"/>
  <c r="L318" i="6"/>
  <c r="L440" i="6"/>
  <c r="L417" i="6"/>
  <c r="L600" i="6"/>
  <c r="L241" i="6"/>
  <c r="L492" i="6"/>
  <c r="L4" i="6"/>
  <c r="L161" i="6"/>
  <c r="L401" i="6"/>
  <c r="L201" i="6"/>
  <c r="L703" i="6"/>
  <c r="L105" i="6"/>
  <c r="L446" i="6"/>
  <c r="L750" i="6"/>
  <c r="L841" i="6"/>
  <c r="L595" i="6"/>
  <c r="L315" i="6"/>
  <c r="L475" i="6"/>
  <c r="L449" i="6"/>
  <c r="L270" i="6"/>
  <c r="L322" i="6"/>
  <c r="L438" i="6"/>
  <c r="L180" i="6"/>
  <c r="L526" i="6"/>
  <c r="L740" i="6"/>
  <c r="L202" i="6"/>
  <c r="L304" i="6"/>
  <c r="L2" i="6"/>
  <c r="L312" i="6"/>
  <c r="L48" i="6"/>
  <c r="L545" i="6"/>
  <c r="L134" i="6"/>
  <c r="L442" i="6"/>
  <c r="L302" i="6"/>
  <c r="L327" i="6"/>
  <c r="L154" i="6"/>
  <c r="L26" i="6"/>
  <c r="L158" i="6"/>
  <c r="L117" i="6"/>
  <c r="L762" i="6"/>
  <c r="L109" i="6"/>
  <c r="L763" i="6"/>
  <c r="L73" i="6"/>
  <c r="L281" i="6"/>
  <c r="L233" i="6"/>
  <c r="L125" i="6"/>
  <c r="L583" i="6"/>
  <c r="L132" i="6"/>
  <c r="L474" i="6"/>
  <c r="L779" i="6"/>
  <c r="L855" i="6"/>
  <c r="L506" i="6"/>
  <c r="L163" i="6"/>
  <c r="L663" i="6"/>
  <c r="L193" i="6"/>
  <c r="L257" i="6"/>
  <c r="L139" i="6"/>
  <c r="L412" i="6"/>
  <c r="L862" i="6"/>
  <c r="L320" i="6"/>
  <c r="L319" i="6"/>
  <c r="L338" i="6"/>
  <c r="L227" i="6"/>
  <c r="L584" i="6"/>
  <c r="L25" i="6"/>
  <c r="L113" i="6"/>
  <c r="L6" i="6"/>
  <c r="L469" i="6"/>
  <c r="L561" i="6"/>
  <c r="L810" i="6"/>
  <c r="L381" i="6"/>
  <c r="L147" i="6"/>
  <c r="L711" i="6"/>
  <c r="L859" i="6"/>
  <c r="L758" i="6"/>
  <c r="L271" i="6"/>
  <c r="L375" i="6"/>
  <c r="L393" i="6"/>
  <c r="L458" i="6"/>
  <c r="L729" i="6"/>
  <c r="L290" i="6"/>
  <c r="L675" i="6"/>
  <c r="L846" i="6"/>
  <c r="L420" i="6"/>
  <c r="L477" i="6"/>
  <c r="L751" i="6"/>
  <c r="L806" i="6"/>
  <c r="L52" i="6"/>
  <c r="L819" i="6"/>
  <c r="L56" i="6"/>
  <c r="L308" i="6"/>
  <c r="L149" i="6"/>
  <c r="L11" i="6"/>
  <c r="L7" i="6"/>
  <c r="L326" i="6"/>
  <c r="L605" i="6"/>
  <c r="L92" i="6"/>
  <c r="L303" i="6"/>
  <c r="L677" i="6"/>
  <c r="L369" i="6"/>
  <c r="L216" i="6"/>
  <c r="L209" i="6"/>
  <c r="L144" i="6"/>
  <c r="L218" i="6"/>
  <c r="L33" i="6"/>
  <c r="L45" i="6"/>
  <c r="L20" i="6"/>
  <c r="L439" i="6"/>
  <c r="L574" i="6"/>
  <c r="L539" i="6"/>
  <c r="L860" i="6"/>
  <c r="L813" i="6"/>
  <c r="T646" i="6"/>
  <c r="T702" i="6"/>
  <c r="T242" i="6"/>
  <c r="R327" i="6"/>
  <c r="T473" i="6"/>
  <c r="T488" i="6"/>
  <c r="L470" i="6"/>
  <c r="L255" i="6"/>
  <c r="L746" i="6"/>
  <c r="L222" i="6"/>
  <c r="L335" i="6"/>
  <c r="L59" i="6"/>
  <c r="L483" i="6"/>
  <c r="L316" i="6"/>
  <c r="L118" i="6"/>
  <c r="L713" i="6"/>
  <c r="L760" i="6"/>
  <c r="L484" i="6"/>
  <c r="L164" i="6"/>
  <c r="L591" i="6"/>
  <c r="R483" i="6"/>
  <c r="T109" i="6"/>
  <c r="T378" i="6"/>
  <c r="T150" i="6"/>
  <c r="T822" i="6"/>
  <c r="R470" i="6"/>
  <c r="T485" i="6"/>
  <c r="T118" i="6"/>
  <c r="T164" i="6"/>
  <c r="R823" i="6"/>
  <c r="T335" i="6"/>
  <c r="R160" i="6"/>
  <c r="T481" i="6"/>
  <c r="T482" i="6"/>
  <c r="T762" i="6"/>
  <c r="R652" i="6"/>
  <c r="T255" i="6"/>
  <c r="R485" i="6"/>
  <c r="T220" i="6"/>
  <c r="T423" i="6"/>
  <c r="A350" i="6"/>
  <c r="R131" i="6"/>
  <c r="T260" i="6"/>
  <c r="R718" i="6"/>
  <c r="T95" i="6"/>
  <c r="T685" i="6"/>
  <c r="A175" i="6"/>
  <c r="L452" i="6"/>
  <c r="L410" i="6"/>
  <c r="T42" i="6"/>
  <c r="A457" i="6"/>
  <c r="L124" i="6"/>
  <c r="A817" i="6"/>
  <c r="R500" i="6"/>
  <c r="T296" i="6"/>
  <c r="L176" i="6"/>
  <c r="R335" i="6"/>
  <c r="T659" i="6"/>
  <c r="T151" i="6"/>
  <c r="L120" i="6"/>
  <c r="T120" i="6"/>
  <c r="T252" i="6"/>
  <c r="L686" i="6"/>
  <c r="T334" i="6"/>
  <c r="T448" i="6"/>
  <c r="T200" i="6"/>
  <c r="T852" i="6"/>
  <c r="R90" i="6"/>
  <c r="L104" i="6"/>
  <c r="T434" i="6"/>
  <c r="T302" i="6"/>
  <c r="L738" i="6"/>
  <c r="T714" i="6"/>
  <c r="R683" i="6"/>
  <c r="R321" i="6"/>
  <c r="T362" i="6"/>
  <c r="L478" i="6"/>
  <c r="T38" i="6"/>
  <c r="T336" i="6"/>
  <c r="L499" i="6"/>
  <c r="R594" i="6"/>
  <c r="T91" i="6"/>
  <c r="T634" i="6"/>
  <c r="R89" i="6"/>
  <c r="T504" i="6"/>
  <c r="T741" i="6"/>
  <c r="T468" i="6"/>
  <c r="T647" i="6"/>
  <c r="L660" i="6"/>
  <c r="T388" i="6"/>
  <c r="R748" i="6"/>
  <c r="R690" i="6"/>
  <c r="T148" i="6"/>
  <c r="T479" i="6"/>
  <c r="L630" i="6"/>
  <c r="T752" i="6"/>
  <c r="L371" i="6"/>
  <c r="R118" i="6"/>
  <c r="T745" i="6"/>
  <c r="R759" i="6"/>
  <c r="R353" i="6"/>
  <c r="R184" i="6"/>
  <c r="T590" i="6"/>
  <c r="T443" i="6"/>
  <c r="T316" i="6"/>
  <c r="T29" i="6"/>
  <c r="R460" i="6"/>
  <c r="L195" i="6"/>
  <c r="T27" i="6"/>
  <c r="T7" i="6"/>
  <c r="T672" i="6"/>
  <c r="T620" i="6"/>
  <c r="T696" i="6"/>
  <c r="T802" i="6"/>
  <c r="T422" i="6"/>
  <c r="T348" i="6"/>
  <c r="T740" i="6"/>
  <c r="T264" i="6"/>
  <c r="T285" i="6"/>
  <c r="T533" i="6"/>
  <c r="T454" i="6"/>
  <c r="T166" i="6"/>
  <c r="T744" i="6"/>
  <c r="T757" i="6"/>
  <c r="T809" i="6"/>
  <c r="T540" i="6"/>
  <c r="T742" i="6"/>
  <c r="T290" i="6"/>
  <c r="T535" i="6"/>
  <c r="T373" i="6"/>
  <c r="T9" i="6"/>
  <c r="T386" i="6"/>
  <c r="T341" i="6"/>
  <c r="T43" i="6"/>
  <c r="T404" i="6"/>
  <c r="T18" i="6"/>
  <c r="T167" i="6"/>
  <c r="T3" i="6"/>
  <c r="T209" i="6"/>
  <c r="T803" i="6"/>
  <c r="T216" i="6"/>
  <c r="T860" i="6"/>
  <c r="T838" i="6"/>
  <c r="T575" i="6"/>
  <c r="T543" i="6"/>
  <c r="T585" i="6"/>
  <c r="T113" i="6"/>
  <c r="T849" i="6"/>
  <c r="T247" i="6"/>
  <c r="T181" i="6"/>
  <c r="T243" i="6"/>
  <c r="T369" i="6"/>
  <c r="T677" i="6"/>
  <c r="T112" i="6"/>
  <c r="T224" i="6"/>
  <c r="T859" i="6"/>
  <c r="T678" i="6"/>
  <c r="T331" i="6"/>
  <c r="T274" i="6"/>
  <c r="T604" i="6"/>
  <c r="T536" i="6"/>
  <c r="T596" i="6"/>
  <c r="T54" i="6"/>
  <c r="T78" i="6"/>
  <c r="T6" i="6"/>
  <c r="T807" i="6"/>
  <c r="T405" i="6"/>
  <c r="T615" i="6"/>
  <c r="T145" i="6"/>
  <c r="T210" i="6"/>
  <c r="T149" i="6"/>
  <c r="T211" i="6"/>
  <c r="T56" i="6"/>
  <c r="T797" i="6"/>
  <c r="T390" i="6"/>
  <c r="T792" i="6"/>
  <c r="T444" i="6"/>
  <c r="T382" i="6"/>
  <c r="T268" i="6"/>
  <c r="T842" i="6"/>
  <c r="T692" i="6"/>
  <c r="T172" i="6"/>
  <c r="T455" i="6"/>
  <c r="T420" i="6"/>
  <c r="T182" i="6"/>
  <c r="T280" i="6"/>
  <c r="T541" i="6"/>
  <c r="T537" i="6"/>
  <c r="T534" i="6"/>
  <c r="T251" i="6"/>
  <c r="T256" i="6"/>
  <c r="T2" i="6"/>
  <c r="T380" i="6"/>
  <c r="T208" i="6"/>
  <c r="T670" i="6"/>
  <c r="T584" i="6"/>
  <c r="T559" i="6"/>
  <c r="T709" i="6"/>
  <c r="T307" i="6"/>
  <c r="T83" i="6"/>
  <c r="T643" i="6"/>
  <c r="T641" i="6"/>
  <c r="T569" i="6"/>
  <c r="T475" i="6"/>
  <c r="T297" i="6"/>
  <c r="T841" i="6"/>
  <c r="T749" i="6"/>
  <c r="T607" i="6"/>
  <c r="T67" i="6"/>
  <c r="T343" i="6"/>
  <c r="T673" i="6"/>
  <c r="T300" i="6"/>
  <c r="T185" i="6"/>
  <c r="T287" i="6"/>
  <c r="T8" i="6"/>
  <c r="T96" i="6"/>
  <c r="T597" i="6"/>
  <c r="T697" i="6"/>
  <c r="T805" i="6"/>
  <c r="T308" i="6"/>
  <c r="T352" i="6"/>
  <c r="T159" i="6"/>
  <c r="T212" i="6"/>
  <c r="T395" i="6"/>
  <c r="T831" i="6"/>
  <c r="T567" i="6"/>
  <c r="T129" i="6"/>
  <c r="T10" i="6"/>
  <c r="T165" i="6"/>
  <c r="T858" i="6"/>
  <c r="T442" i="6"/>
  <c r="T81" i="6"/>
  <c r="T48" i="6"/>
  <c r="T542" i="6"/>
  <c r="T283" i="6"/>
  <c r="T399" i="6"/>
  <c r="T812" i="6"/>
  <c r="T440" i="6"/>
  <c r="T545" i="6"/>
  <c r="T730" i="6"/>
  <c r="T538" i="6"/>
  <c r="T140" i="6"/>
  <c r="T312" i="6"/>
  <c r="T21" i="6"/>
  <c r="T441" i="6"/>
  <c r="T421" i="6"/>
  <c r="T58" i="6"/>
  <c r="T381" i="6"/>
  <c r="T754" i="6"/>
  <c r="T539" i="6"/>
  <c r="T743" i="6"/>
  <c r="T20" i="6"/>
  <c r="T19" i="6"/>
  <c r="T361" i="6"/>
  <c r="T837" i="6"/>
  <c r="T52" i="6"/>
  <c r="T214" i="6"/>
  <c r="T173" i="6"/>
  <c r="T816" i="6"/>
  <c r="T715" i="6"/>
  <c r="T808" i="6"/>
  <c r="T758" i="6"/>
  <c r="T577" i="6"/>
  <c r="T213" i="6"/>
  <c r="T127" i="6"/>
  <c r="T810" i="6"/>
  <c r="T544" i="6"/>
  <c r="T99" i="6"/>
  <c r="T572" i="6"/>
  <c r="T41" i="6"/>
  <c r="T15" i="6"/>
  <c r="T28" i="6"/>
  <c r="T476" i="6"/>
  <c r="T318" i="6"/>
  <c r="T11" i="6"/>
  <c r="T227" i="6"/>
  <c r="T107" i="6"/>
  <c r="T676" i="6"/>
  <c r="T98" i="6"/>
  <c r="T330" i="6"/>
  <c r="T612" i="6"/>
  <c r="T800" i="6"/>
  <c r="T74" i="6"/>
  <c r="T732" i="6"/>
  <c r="T523" i="6"/>
  <c r="T863" i="6"/>
  <c r="T414" i="6"/>
  <c r="T830" i="6"/>
  <c r="T518" i="6"/>
  <c r="T250" i="6"/>
  <c r="T693" i="6"/>
  <c r="T193" i="6"/>
  <c r="T848" i="6"/>
  <c r="T513" i="6"/>
  <c r="T618" i="6"/>
  <c r="T511" i="6"/>
  <c r="T721" i="6"/>
  <c r="T234" i="6"/>
  <c r="T691" i="6"/>
  <c r="T94" i="6"/>
  <c r="T202" i="6"/>
  <c r="T835" i="6"/>
  <c r="T364" i="6"/>
  <c r="T402" i="6"/>
  <c r="T526" i="6"/>
  <c r="T528" i="6"/>
  <c r="T832" i="6"/>
  <c r="T840" i="6"/>
  <c r="T843" i="6"/>
  <c r="T789" i="6"/>
  <c r="T400" i="6"/>
  <c r="T464" i="6"/>
  <c r="T829" i="6"/>
  <c r="T514" i="6"/>
  <c r="T510" i="6"/>
  <c r="T505" i="6"/>
  <c r="T435" i="6"/>
  <c r="T351" i="6"/>
  <c r="T105" i="6"/>
  <c r="T705" i="6"/>
  <c r="T313" i="6"/>
  <c r="T298" i="6"/>
  <c r="T432" i="6"/>
  <c r="T187" i="6"/>
  <c r="T552" i="6"/>
  <c r="T429" i="6"/>
  <c r="T141" i="6"/>
  <c r="T411" i="6"/>
  <c r="T774" i="6"/>
  <c r="T39" i="6"/>
  <c r="T68" i="6"/>
  <c r="T262" i="6"/>
  <c r="T610" i="6"/>
  <c r="T680" i="6"/>
  <c r="T137" i="6"/>
  <c r="T532" i="6"/>
  <c r="T383" i="6"/>
  <c r="T206" i="6"/>
  <c r="T338" i="6"/>
  <c r="T389" i="6"/>
  <c r="T408" i="6"/>
  <c r="T346" i="6"/>
  <c r="T795" i="6"/>
  <c r="T844" i="6"/>
  <c r="T790" i="6"/>
  <c r="T325" i="6"/>
  <c r="T139" i="6"/>
  <c r="T50" i="6"/>
  <c r="T269" i="6"/>
  <c r="T367" i="6"/>
  <c r="T507" i="6"/>
  <c r="T602" i="6"/>
  <c r="T779" i="6"/>
  <c r="T474" i="6"/>
  <c r="T853" i="6"/>
  <c r="T587" i="6"/>
  <c r="T371" i="6"/>
  <c r="T176" i="6"/>
  <c r="T688" i="6"/>
  <c r="T284" i="6"/>
  <c r="T132" i="6"/>
  <c r="T500" i="6"/>
  <c r="T349" i="6"/>
  <c r="T153" i="6"/>
  <c r="T108" i="6"/>
  <c r="T124" i="6"/>
  <c r="T661" i="6"/>
  <c r="T192" i="6"/>
  <c r="T12" i="6"/>
  <c r="T427" i="6"/>
  <c r="T156" i="6"/>
  <c r="T253" i="6"/>
  <c r="T770" i="6"/>
  <c r="T660" i="6"/>
  <c r="T100" i="6"/>
  <c r="T374" i="6"/>
  <c r="T586" i="6"/>
  <c r="T239" i="6"/>
  <c r="T694" i="6"/>
  <c r="T725" i="6"/>
  <c r="T669" i="6"/>
  <c r="T123" i="6"/>
  <c r="T101" i="6"/>
  <c r="T450" i="6"/>
  <c r="T385" i="6"/>
  <c r="T724" i="6"/>
  <c r="T37" i="6"/>
  <c r="T699" i="6"/>
  <c r="T230" i="6"/>
  <c r="T512" i="6"/>
  <c r="T26" i="6"/>
  <c r="T309" i="6"/>
  <c r="T580" i="6"/>
  <c r="T115" i="6"/>
  <c r="T649" i="6"/>
  <c r="T377" i="6"/>
  <c r="T738" i="6"/>
  <c r="T756" i="6"/>
  <c r="T89" i="6"/>
  <c r="T735" i="6"/>
  <c r="T778" i="6"/>
  <c r="T775" i="6"/>
  <c r="T631" i="6"/>
  <c r="T564" i="6"/>
  <c r="T630" i="6"/>
  <c r="T600" i="6"/>
  <c r="T366" i="6"/>
  <c r="T235" i="6"/>
  <c r="T466" i="6"/>
  <c r="T248" i="6"/>
  <c r="T826" i="6"/>
  <c r="T695" i="6"/>
  <c r="T717" i="6"/>
  <c r="T319" i="6"/>
  <c r="T57" i="6"/>
  <c r="T798" i="6"/>
  <c r="T60" i="6"/>
  <c r="T144" i="6"/>
  <c r="T258" i="6"/>
  <c r="T301" i="6"/>
  <c r="T356" i="6"/>
  <c r="T642" i="6"/>
  <c r="T438" i="6"/>
  <c r="T791" i="6"/>
  <c r="T788" i="6"/>
  <c r="T653" i="6"/>
  <c r="T753" i="6"/>
  <c r="T45" i="6"/>
  <c r="T671" i="6"/>
  <c r="T218" i="6"/>
  <c r="T306" i="6"/>
  <c r="T801" i="6"/>
  <c r="T32" i="6"/>
  <c r="T796" i="6"/>
  <c r="T392" i="6"/>
  <c r="T47" i="6"/>
  <c r="T609" i="6"/>
  <c r="T736" i="6"/>
  <c r="T529" i="6"/>
  <c r="T525" i="6"/>
  <c r="T158" i="6"/>
  <c r="T347" i="6"/>
  <c r="T437" i="6"/>
  <c r="T292" i="6"/>
  <c r="T517" i="6"/>
  <c r="T375" i="6"/>
  <c r="T106" i="6"/>
  <c r="T834" i="6"/>
  <c r="T40" i="6"/>
  <c r="T44" i="6"/>
  <c r="T119" i="6"/>
  <c r="T598" i="6"/>
  <c r="T467" i="6"/>
  <c r="T520" i="6"/>
  <c r="T856" i="6"/>
  <c r="T722" i="6"/>
  <c r="T851" i="6"/>
  <c r="T847" i="6"/>
  <c r="T666" i="6"/>
  <c r="T111" i="6"/>
  <c r="T750" i="6"/>
  <c r="T554" i="6"/>
  <c r="T855" i="6"/>
  <c r="T850" i="6"/>
  <c r="T293" i="6"/>
  <c r="T354" i="6"/>
  <c r="T229" i="6"/>
  <c r="T64" i="6"/>
  <c r="T278" i="6"/>
  <c r="T565" i="6"/>
  <c r="T727" i="6"/>
  <c r="T502" i="6"/>
  <c r="T633" i="6"/>
  <c r="T340" i="6"/>
  <c r="T726" i="6"/>
  <c r="T550" i="6"/>
  <c r="T333" i="6"/>
  <c r="T549" i="6"/>
  <c r="T359" i="6"/>
  <c r="T125" i="6"/>
  <c r="T452" i="6"/>
  <c r="T563" i="6"/>
  <c r="T237" i="6"/>
  <c r="T233" i="6"/>
  <c r="T861" i="6"/>
  <c r="T413" i="6"/>
  <c r="T820" i="6"/>
  <c r="T723" i="6"/>
  <c r="T317" i="6"/>
  <c r="T638" i="6"/>
  <c r="T648" i="6"/>
  <c r="T637" i="6"/>
  <c r="T739" i="6"/>
  <c r="T249" i="6"/>
  <c r="T342" i="6"/>
  <c r="T703" i="6"/>
  <c r="T594" i="6"/>
  <c r="T226" i="6"/>
  <c r="T177" i="6"/>
  <c r="T55" i="6"/>
  <c r="T748" i="6"/>
  <c r="T305" i="6"/>
  <c r="T417" i="6"/>
  <c r="T719" i="6"/>
  <c r="T217" i="6"/>
  <c r="T161" i="6"/>
  <c r="T494" i="6"/>
  <c r="T328" i="6"/>
  <c r="T73" i="6"/>
  <c r="T424" i="6"/>
  <c r="T683" i="6"/>
  <c r="T332" i="6"/>
  <c r="T184" i="6"/>
  <c r="T490" i="6"/>
  <c r="T823" i="6"/>
  <c r="T270" i="6"/>
  <c r="T257" i="6"/>
  <c r="T639" i="6"/>
  <c r="T595" i="6"/>
  <c r="T566" i="6"/>
  <c r="T294" i="6"/>
  <c r="T24" i="6"/>
  <c r="T77" i="6"/>
  <c r="T706" i="6"/>
  <c r="T146" i="6"/>
  <c r="T503" i="6"/>
  <c r="T394" i="6"/>
  <c r="T136" i="6"/>
  <c r="T310" i="6"/>
  <c r="T407" i="6"/>
  <c r="T497" i="6"/>
  <c r="T626" i="6"/>
  <c r="T155" i="6"/>
  <c r="T624" i="6"/>
  <c r="T824" i="6"/>
  <c r="T263" i="6"/>
  <c r="T592" i="6"/>
  <c r="T337" i="6"/>
  <c r="T188" i="6"/>
  <c r="T491" i="6"/>
  <c r="T259" i="6"/>
  <c r="T152" i="6"/>
  <c r="T854" i="6"/>
  <c r="T617" i="6"/>
  <c r="T53" i="6"/>
  <c r="T122" i="6"/>
  <c r="T199" i="6"/>
  <c r="T712" i="6"/>
  <c r="T777" i="6"/>
  <c r="T35" i="6"/>
  <c r="T498" i="6"/>
  <c r="T428" i="6"/>
  <c r="T772" i="6"/>
  <c r="T372" i="6"/>
  <c r="T453" i="6"/>
  <c r="T625" i="6"/>
  <c r="T299" i="6"/>
  <c r="T281" i="6"/>
  <c r="T493" i="6"/>
  <c r="T4" i="6"/>
  <c r="T684" i="6"/>
  <c r="T478" i="6"/>
  <c r="T682" i="6"/>
  <c r="T815" i="6"/>
  <c r="T651" i="6"/>
  <c r="T69" i="6"/>
  <c r="T135" i="6"/>
  <c r="T465" i="6"/>
  <c r="T311" i="6"/>
  <c r="T663" i="6"/>
  <c r="T241" i="6"/>
  <c r="T509" i="6"/>
  <c r="T327" i="6"/>
  <c r="T215" i="6"/>
  <c r="T130" i="6"/>
  <c r="T755" i="6"/>
  <c r="T90" i="6"/>
  <c r="T254" i="6"/>
  <c r="T461" i="6"/>
  <c r="T817" i="6"/>
  <c r="T80" i="6"/>
  <c r="T23" i="6"/>
  <c r="T401" i="6"/>
  <c r="T178" i="6"/>
  <c r="T204" i="6"/>
  <c r="T599" i="6"/>
  <c r="T49" i="6"/>
  <c r="T194" i="6"/>
  <c r="T426" i="6"/>
  <c r="T425" i="6"/>
  <c r="T358" i="6"/>
  <c r="T324" i="6"/>
  <c r="T279" i="6"/>
  <c r="T142" i="6"/>
  <c r="T195" i="6"/>
  <c r="T180" i="6"/>
  <c r="T833" i="6"/>
  <c r="T179" i="6"/>
  <c r="T619" i="6"/>
  <c r="T128" i="6"/>
  <c r="T640" i="6"/>
  <c r="T606" i="6"/>
  <c r="T116" i="6"/>
  <c r="T782" i="6"/>
  <c r="T516" i="6"/>
  <c r="T698" i="6"/>
  <c r="T522" i="6"/>
  <c r="T556" i="6"/>
  <c r="T665" i="6"/>
  <c r="T506" i="6"/>
  <c r="T784" i="6"/>
  <c r="T814" i="6"/>
  <c r="T154" i="6"/>
  <c r="T323" i="6"/>
  <c r="T499" i="6"/>
  <c r="T419" i="6"/>
  <c r="T82" i="6"/>
  <c r="T628" i="6"/>
  <c r="T445" i="6"/>
  <c r="T472" i="6"/>
  <c r="T825" i="6"/>
  <c r="T471" i="6"/>
  <c r="T767" i="6"/>
  <c r="T686" i="6"/>
  <c r="T231" i="6"/>
  <c r="T446" i="6"/>
  <c r="T636" i="6"/>
  <c r="T635" i="6"/>
  <c r="T613" i="6"/>
  <c r="T409" i="6"/>
  <c r="T562" i="6"/>
  <c r="T827" i="6"/>
  <c r="T104" i="6"/>
  <c r="T689" i="6"/>
  <c r="T431" i="6"/>
  <c r="T240" i="6"/>
  <c r="T62" i="6"/>
  <c r="T551" i="6"/>
  <c r="T629" i="6"/>
  <c r="T410" i="6"/>
  <c r="T588" i="6"/>
  <c r="T223" i="6"/>
  <c r="T462" i="6"/>
  <c r="T170" i="6"/>
  <c r="T627" i="6"/>
  <c r="T103" i="6"/>
  <c r="T245" i="6"/>
  <c r="T244" i="6"/>
  <c r="T713" i="6"/>
  <c r="T621" i="6"/>
  <c r="R482" i="6"/>
  <c r="T759" i="6"/>
  <c r="R762" i="6"/>
  <c r="T484" i="6"/>
  <c r="R255" i="6"/>
  <c r="T219" i="6"/>
  <c r="R220" i="6"/>
  <c r="T353" i="6"/>
  <c r="R423" i="6"/>
  <c r="T763" i="6"/>
  <c r="A487" i="6"/>
  <c r="T222" i="6"/>
  <c r="R622" i="6"/>
  <c r="R764" i="6"/>
  <c r="R260" i="6"/>
  <c r="T480" i="6"/>
  <c r="T267" i="6"/>
  <c r="R102" i="6"/>
  <c r="T157" i="6"/>
  <c r="T690" i="6"/>
  <c r="R63" i="6"/>
  <c r="R164" i="6"/>
  <c r="R734" i="6"/>
  <c r="R487" i="6"/>
  <c r="T265" i="6"/>
  <c r="T384" i="6"/>
  <c r="R29" i="6"/>
  <c r="R332" i="6"/>
  <c r="T160" i="6"/>
  <c r="T652" i="6"/>
  <c r="R486" i="6"/>
  <c r="T487" i="6"/>
  <c r="T131" i="6"/>
  <c r="T207" i="6"/>
  <c r="R858" i="6"/>
  <c r="R607" i="6"/>
  <c r="R455" i="6"/>
  <c r="R678" i="6"/>
  <c r="R214" i="6"/>
  <c r="R58" i="6"/>
  <c r="R545" i="6"/>
  <c r="R673" i="6"/>
  <c r="R808" i="6"/>
  <c r="R287" i="6"/>
  <c r="R21" i="6"/>
  <c r="R2" i="6"/>
  <c r="R383" i="6"/>
  <c r="R375" i="6"/>
  <c r="R218" i="6"/>
  <c r="R11" i="6"/>
  <c r="R584" i="6"/>
  <c r="R758" i="6"/>
  <c r="R837" i="6"/>
  <c r="R441" i="6"/>
  <c r="R440" i="6"/>
  <c r="R81" i="6"/>
  <c r="R343" i="6"/>
  <c r="R182" i="6"/>
  <c r="R274" i="6"/>
  <c r="R810" i="6"/>
  <c r="R816" i="6"/>
  <c r="R754" i="6"/>
  <c r="R283" i="6"/>
  <c r="R185" i="6"/>
  <c r="R534" i="6"/>
  <c r="R54" i="6"/>
  <c r="R41" i="6"/>
  <c r="R312" i="6"/>
  <c r="R256" i="6"/>
  <c r="R753" i="6"/>
  <c r="R94" i="6"/>
  <c r="R96" i="6"/>
  <c r="R318" i="6"/>
  <c r="R306" i="6"/>
  <c r="R670" i="6"/>
  <c r="R609" i="6"/>
  <c r="R210" i="6"/>
  <c r="R694" i="6"/>
  <c r="R676" i="6"/>
  <c r="R576" i="6"/>
  <c r="R273" i="6"/>
  <c r="R386" i="6"/>
  <c r="R803" i="6"/>
  <c r="R338" i="6"/>
  <c r="R86" i="6"/>
  <c r="R834" i="6"/>
  <c r="R529" i="6"/>
  <c r="R796" i="6"/>
  <c r="R301" i="6"/>
  <c r="R798" i="6"/>
  <c r="R598" i="6"/>
  <c r="R724" i="6"/>
  <c r="R325" i="6"/>
  <c r="R722" i="6"/>
  <c r="R179" i="6"/>
  <c r="R128" i="6"/>
  <c r="R640" i="6"/>
  <c r="R606" i="6"/>
  <c r="R512" i="6"/>
  <c r="R367" i="6"/>
  <c r="R111" i="6"/>
  <c r="R854" i="6"/>
  <c r="R757" i="6"/>
  <c r="R173" i="6"/>
  <c r="R261" i="6"/>
  <c r="R540" i="6"/>
  <c r="R396" i="6"/>
  <c r="R373" i="6"/>
  <c r="R167" i="6"/>
  <c r="R364" i="6"/>
  <c r="R32" i="6"/>
  <c r="R408" i="6"/>
  <c r="R833" i="6"/>
  <c r="R744" i="6"/>
  <c r="R127" i="6"/>
  <c r="R134" i="6"/>
  <c r="R809" i="6"/>
  <c r="R572" i="6"/>
  <c r="R36" i="6"/>
  <c r="R476" i="6"/>
  <c r="R43" i="6"/>
  <c r="R555" i="6"/>
  <c r="R365" i="6"/>
  <c r="R828" i="6"/>
  <c r="R618" i="6"/>
  <c r="R819" i="6"/>
  <c r="R264" i="6"/>
  <c r="R561" i="6"/>
  <c r="R596" i="6"/>
  <c r="R420" i="6"/>
  <c r="R189" i="6"/>
  <c r="R537" i="6"/>
  <c r="R535" i="6"/>
  <c r="R67" i="6"/>
  <c r="R147" i="6"/>
  <c r="R300" i="6"/>
  <c r="R406" i="6"/>
  <c r="R442" i="6"/>
  <c r="R546" i="6"/>
  <c r="R542" i="6"/>
  <c r="R742" i="6"/>
  <c r="R532" i="6"/>
  <c r="R9" i="6"/>
  <c r="R812" i="6"/>
  <c r="R92" i="6"/>
  <c r="R730" i="6"/>
  <c r="R710" i="6"/>
  <c r="R27" i="6"/>
  <c r="R47" i="6"/>
  <c r="R530" i="6"/>
  <c r="R736" i="6"/>
  <c r="R106" i="6"/>
  <c r="R389" i="6"/>
  <c r="R44" i="6"/>
  <c r="R158" i="6"/>
  <c r="R642" i="6"/>
  <c r="R844" i="6"/>
  <c r="R517" i="6"/>
  <c r="R699" i="6"/>
  <c r="R829" i="6"/>
  <c r="R639" i="6"/>
  <c r="R116" i="6"/>
  <c r="R566" i="6"/>
  <c r="R784" i="6"/>
  <c r="R392" i="6"/>
  <c r="R792" i="6"/>
  <c r="R820" i="6"/>
  <c r="R70" i="6"/>
  <c r="R236" i="6"/>
  <c r="R135" i="6"/>
  <c r="R749" i="6"/>
  <c r="R398" i="6"/>
  <c r="R635" i="6"/>
  <c r="R741" i="6"/>
  <c r="R689" i="6"/>
  <c r="R553" i="6"/>
  <c r="R687" i="6"/>
  <c r="R657" i="6"/>
  <c r="R817" i="6"/>
  <c r="R498" i="6"/>
  <c r="R55" i="6"/>
  <c r="R336" i="6"/>
  <c r="R624" i="6"/>
  <c r="R263" i="6"/>
  <c r="R49" i="6"/>
  <c r="R493" i="6"/>
  <c r="R18" i="6"/>
  <c r="R525" i="6"/>
  <c r="R66" i="6"/>
  <c r="R212" i="6"/>
  <c r="R391" i="6"/>
  <c r="R292" i="6"/>
  <c r="R558" i="6"/>
  <c r="R707" i="6"/>
  <c r="R126" i="6"/>
  <c r="R619" i="6"/>
  <c r="R786" i="6"/>
  <c r="R10" i="6"/>
  <c r="R294" i="6"/>
  <c r="R157" i="6"/>
  <c r="R242" i="6"/>
  <c r="R146" i="6"/>
  <c r="R703" i="6"/>
  <c r="R296" i="6"/>
  <c r="R88" i="6"/>
  <c r="R634" i="6"/>
  <c r="R461" i="6"/>
  <c r="R240" i="6"/>
  <c r="R35" i="6"/>
  <c r="R310" i="6"/>
  <c r="R200" i="6"/>
  <c r="R551" i="6"/>
  <c r="R334" i="6"/>
  <c r="R628" i="6"/>
  <c r="R372" i="6"/>
  <c r="R155" i="6"/>
  <c r="R417" i="6"/>
  <c r="R704" i="6"/>
  <c r="R472" i="6"/>
  <c r="R824" i="6"/>
  <c r="R599" i="6"/>
  <c r="R217" i="6"/>
  <c r="R767" i="6"/>
  <c r="R620" i="6"/>
  <c r="R40" i="6"/>
  <c r="R307" i="6"/>
  <c r="R668" i="6"/>
  <c r="R582" i="6"/>
  <c r="R467" i="6"/>
  <c r="R415" i="6"/>
  <c r="R567" i="6"/>
  <c r="R282" i="6"/>
  <c r="R851" i="6"/>
  <c r="R121" i="6"/>
  <c r="R129" i="6"/>
  <c r="R850" i="6"/>
  <c r="R354" i="6"/>
  <c r="R64" i="6"/>
  <c r="R278" i="6"/>
  <c r="R565" i="6"/>
  <c r="R31" i="6"/>
  <c r="R728" i="6"/>
  <c r="R727" i="6"/>
  <c r="R502" i="6"/>
  <c r="R633" i="6"/>
  <c r="R345" i="6"/>
  <c r="R340" i="6"/>
  <c r="R583" i="6"/>
  <c r="R726" i="6"/>
  <c r="R550" i="6"/>
  <c r="R333" i="6"/>
  <c r="R549" i="6"/>
  <c r="R418" i="6"/>
  <c r="R359" i="6"/>
  <c r="R125" i="6"/>
  <c r="R416" i="6"/>
  <c r="R6" i="6"/>
  <c r="R458" i="6"/>
  <c r="R304" i="6"/>
  <c r="R402" i="6"/>
  <c r="R320" i="6"/>
  <c r="R191" i="6"/>
  <c r="R794" i="6"/>
  <c r="R145" i="6"/>
  <c r="R463" i="6"/>
  <c r="R799" i="6"/>
  <c r="R295" i="6"/>
  <c r="R795" i="6"/>
  <c r="R521" i="6"/>
  <c r="R382" i="6"/>
  <c r="R34" i="6"/>
  <c r="R239" i="6"/>
  <c r="R197" i="6"/>
  <c r="R805" i="6"/>
  <c r="R341" i="6"/>
  <c r="R61" i="6"/>
  <c r="R271" i="6"/>
  <c r="R216" i="6"/>
  <c r="R352" i="6"/>
  <c r="R797" i="6"/>
  <c r="R60" i="6"/>
  <c r="R303" i="6"/>
  <c r="R831" i="6"/>
  <c r="R444" i="6"/>
  <c r="R208" i="6"/>
  <c r="R209" i="6"/>
  <c r="R570" i="6"/>
  <c r="R308" i="6"/>
  <c r="R56" i="6"/>
  <c r="R643" i="6"/>
  <c r="R395" i="6"/>
  <c r="R85" i="6"/>
  <c r="R788" i="6"/>
  <c r="R787" i="6"/>
  <c r="R268" i="6"/>
  <c r="R465" i="6"/>
  <c r="R234" i="6"/>
  <c r="R827" i="6"/>
  <c r="R172" i="6"/>
  <c r="R241" i="6"/>
  <c r="R648" i="6"/>
  <c r="R814" i="6"/>
  <c r="R780" i="6"/>
  <c r="R636" i="6"/>
  <c r="R215" i="6"/>
  <c r="R302" i="6"/>
  <c r="R122" i="6"/>
  <c r="R706" i="6"/>
  <c r="R342" i="6"/>
  <c r="R504" i="6"/>
  <c r="R656" i="6"/>
  <c r="R852" i="6"/>
  <c r="R254" i="6"/>
  <c r="R91" i="6"/>
  <c r="R777" i="6"/>
  <c r="R136" i="6"/>
  <c r="R226" i="6"/>
  <c r="R473" i="6"/>
  <c r="R62" i="6"/>
  <c r="R448" i="6"/>
  <c r="R23" i="6"/>
  <c r="R629" i="6"/>
  <c r="R772" i="6"/>
  <c r="R626" i="6"/>
  <c r="R305" i="6"/>
  <c r="R410" i="6"/>
  <c r="R445" i="6"/>
  <c r="R245" i="6"/>
  <c r="R771" i="6"/>
  <c r="R592" i="6"/>
  <c r="R194" i="6"/>
  <c r="R449" i="6"/>
  <c r="R368" i="6"/>
  <c r="R580" i="6"/>
  <c r="R782" i="6"/>
  <c r="R154" i="6"/>
  <c r="R602" i="6"/>
  <c r="R738" i="6"/>
  <c r="R705" i="6"/>
  <c r="R462" i="6"/>
  <c r="R371" i="6"/>
  <c r="R613" i="6"/>
  <c r="R205" i="6"/>
  <c r="R427" i="6"/>
  <c r="R770" i="6"/>
  <c r="R647" i="6"/>
  <c r="R223" i="6"/>
  <c r="R645" i="6"/>
  <c r="R623" i="6"/>
  <c r="R702" i="6"/>
  <c r="R151" i="6"/>
  <c r="R489" i="6"/>
  <c r="R488" i="6"/>
  <c r="R556" i="6"/>
  <c r="R165" i="6"/>
  <c r="R698" i="6"/>
  <c r="R507" i="6"/>
  <c r="R162" i="6"/>
  <c r="R499" i="6"/>
  <c r="R153" i="6"/>
  <c r="R42" i="6"/>
  <c r="R12" i="6"/>
  <c r="R563" i="6"/>
  <c r="R548" i="6"/>
  <c r="R494" i="6"/>
  <c r="R329" i="6"/>
  <c r="R765" i="6"/>
  <c r="R95" i="6"/>
  <c r="R207" i="6"/>
  <c r="R840" i="6"/>
  <c r="R785" i="6"/>
  <c r="R447" i="6"/>
  <c r="R665" i="6"/>
  <c r="R138" i="6"/>
  <c r="R662" i="6"/>
  <c r="R97" i="6"/>
  <c r="R434" i="6"/>
  <c r="R587" i="6"/>
  <c r="R735" i="6"/>
  <c r="R752" i="6"/>
  <c r="R349" i="6"/>
  <c r="R564" i="6"/>
  <c r="R627" i="6"/>
  <c r="R192" i="6"/>
  <c r="R686" i="6"/>
  <c r="R492" i="6"/>
  <c r="R362" i="6"/>
  <c r="R641" i="6"/>
  <c r="R857" i="6"/>
  <c r="R339" i="6"/>
  <c r="R93" i="6"/>
  <c r="R412" i="6"/>
  <c r="R344" i="6"/>
  <c r="R464" i="6"/>
  <c r="R842" i="6"/>
  <c r="R26" i="6"/>
  <c r="R315" i="6"/>
  <c r="R163" i="6"/>
  <c r="R720" i="6"/>
  <c r="R508" i="6"/>
  <c r="R77" i="6"/>
  <c r="R616" i="6"/>
  <c r="R394" i="6"/>
  <c r="R132" i="6"/>
  <c r="R497" i="6"/>
  <c r="R291" i="6"/>
  <c r="R235" i="6"/>
  <c r="R237" i="6"/>
  <c r="R769" i="6"/>
  <c r="R188" i="6"/>
  <c r="R569" i="6"/>
  <c r="R614" i="6"/>
  <c r="R139" i="6"/>
  <c r="R115" i="6"/>
  <c r="R390" i="6"/>
  <c r="R322" i="6"/>
  <c r="R37" i="6"/>
  <c r="R475" i="6"/>
  <c r="R297" i="6"/>
  <c r="R581" i="6"/>
  <c r="R692" i="6"/>
  <c r="R474" i="6"/>
  <c r="R712" i="6"/>
  <c r="R284" i="6"/>
  <c r="R204" i="6"/>
  <c r="R388" i="6"/>
  <c r="R233" i="6"/>
  <c r="R768" i="6"/>
  <c r="R142" i="6"/>
  <c r="R478" i="6"/>
  <c r="R853" i="6"/>
  <c r="R298" i="6"/>
  <c r="R432" i="6"/>
  <c r="R429" i="6"/>
  <c r="R124" i="6"/>
  <c r="R660" i="6"/>
  <c r="R281" i="6"/>
  <c r="R358" i="6"/>
  <c r="R38" i="6"/>
  <c r="R53" i="6"/>
  <c r="R679" i="6"/>
  <c r="R82" i="6"/>
  <c r="R279" i="6"/>
  <c r="R176" i="6"/>
  <c r="R773" i="6"/>
  <c r="R593" i="6"/>
  <c r="R161" i="6"/>
  <c r="R684" i="6"/>
  <c r="R231" i="6"/>
  <c r="R510" i="6"/>
  <c r="T483" i="6"/>
  <c r="T59" i="6"/>
  <c r="T765" i="6"/>
  <c r="T174" i="6"/>
  <c r="R117" i="6"/>
  <c r="T470" i="6"/>
  <c r="R761" i="6"/>
  <c r="T168" i="6"/>
  <c r="R148" i="6"/>
  <c r="T733" i="6"/>
  <c r="R109" i="6"/>
  <c r="T591" i="6"/>
  <c r="R821" i="6"/>
  <c r="T486" i="6"/>
  <c r="T350" i="6"/>
  <c r="T489" i="6"/>
  <c r="T764" i="6"/>
  <c r="R682" i="6"/>
  <c r="T623" i="6"/>
  <c r="T645" i="6"/>
  <c r="R766" i="6"/>
  <c r="R685" i="6"/>
  <c r="R495" i="6"/>
  <c r="T495" i="6"/>
  <c r="R299" i="6"/>
  <c r="T114" i="6"/>
  <c r="T747" i="6"/>
  <c r="R276" i="6"/>
  <c r="T276" i="6"/>
  <c r="R428" i="6"/>
  <c r="R688" i="6"/>
  <c r="R431" i="6"/>
  <c r="T781" i="6"/>
  <c r="R316" i="6"/>
  <c r="T117" i="6"/>
  <c r="T589" i="6"/>
  <c r="T355" i="6"/>
  <c r="T221" i="6"/>
  <c r="T718" i="6"/>
  <c r="R174" i="6"/>
  <c r="R733" i="6"/>
  <c r="R591" i="6"/>
  <c r="T746" i="6"/>
  <c r="T321" i="6"/>
  <c r="R73" i="6"/>
  <c r="L685" i="6"/>
  <c r="T63" i="6"/>
  <c r="T734" i="6"/>
  <c r="R30" i="6"/>
  <c r="R589" i="6"/>
  <c r="T14" i="6"/>
  <c r="R265" i="6"/>
  <c r="T578" i="6"/>
  <c r="R384" i="6"/>
  <c r="T760" i="6"/>
  <c r="T79" i="6"/>
  <c r="R355" i="6"/>
  <c r="T198" i="6"/>
  <c r="R221" i="6"/>
  <c r="T363" i="6"/>
  <c r="R822" i="6"/>
  <c r="R490" i="6"/>
  <c r="T622" i="6"/>
  <c r="T460" i="6"/>
  <c r="R659" i="6"/>
  <c r="T75" i="6"/>
  <c r="R252" i="6"/>
  <c r="A332" i="6"/>
  <c r="A231" i="6"/>
  <c r="A683" i="6"/>
  <c r="R195" i="6"/>
  <c r="T492" i="6"/>
  <c r="T548" i="6"/>
  <c r="A769" i="6"/>
  <c r="R156" i="6"/>
  <c r="L608" i="6"/>
  <c r="T657" i="6"/>
  <c r="R776" i="6"/>
  <c r="T776" i="6"/>
  <c r="T656" i="6"/>
  <c r="T102" i="6"/>
  <c r="T76" i="6"/>
  <c r="T780" i="6"/>
  <c r="A850" i="6"/>
  <c r="L781" i="6"/>
  <c r="T398" i="6"/>
  <c r="T720" i="6"/>
  <c r="T579" i="6"/>
  <c r="A328" i="6"/>
  <c r="L100" i="6"/>
  <c r="L826" i="6"/>
  <c r="L156" i="6"/>
  <c r="A178" i="6"/>
  <c r="L12" i="6"/>
  <c r="L42" i="6"/>
  <c r="R496" i="6"/>
  <c r="T496" i="6"/>
  <c r="R661" i="6"/>
  <c r="L564" i="6"/>
  <c r="A409" i="6"/>
  <c r="L430" i="6"/>
  <c r="T201" i="6"/>
  <c r="T171" i="6"/>
  <c r="L712" i="6"/>
  <c r="A105" i="6"/>
  <c r="R554" i="6"/>
  <c r="T365" i="6"/>
  <c r="T370" i="6"/>
  <c r="L550" i="6"/>
  <c r="A726" i="6"/>
  <c r="L552" i="6"/>
  <c r="L171" i="6"/>
  <c r="L727" i="6"/>
  <c r="L504" i="6"/>
  <c r="R229" i="6"/>
  <c r="T679" i="6"/>
  <c r="R779" i="6"/>
  <c r="R425" i="6"/>
  <c r="T175" i="6"/>
  <c r="T768" i="6"/>
  <c r="T704" i="6"/>
  <c r="T133" i="6"/>
  <c r="T773" i="6"/>
  <c r="L377" i="6"/>
  <c r="L698" i="6"/>
  <c r="A244" i="6"/>
  <c r="L683" i="6"/>
  <c r="T329" i="6"/>
  <c r="L324" i="6"/>
  <c r="L425" i="6"/>
  <c r="L471" i="6"/>
  <c r="L593" i="6"/>
  <c r="A186" i="6"/>
  <c r="A416" i="6"/>
  <c r="L466" i="6"/>
  <c r="L39" i="6"/>
  <c r="L773" i="6"/>
  <c r="L601" i="6"/>
  <c r="L473" i="6"/>
  <c r="A97" i="6"/>
  <c r="R323" i="6"/>
  <c r="R446" i="6"/>
  <c r="T664" i="6"/>
  <c r="R638" i="6"/>
  <c r="R595" i="6"/>
  <c r="T368" i="6"/>
  <c r="L785" i="6"/>
  <c r="L268" i="6"/>
  <c r="L250" i="6"/>
  <c r="R413" i="6"/>
  <c r="T436" i="6"/>
  <c r="A691" i="6"/>
  <c r="L662" i="6"/>
  <c r="L511" i="6"/>
  <c r="R848" i="6"/>
  <c r="L236" i="6"/>
  <c r="R193" i="6"/>
  <c r="L515" i="6"/>
  <c r="L521" i="6"/>
  <c r="L292" i="6"/>
  <c r="T568" i="6"/>
  <c r="R414" i="6"/>
  <c r="T593" i="6"/>
  <c r="R610" i="6"/>
  <c r="L262" i="6"/>
  <c r="A155" i="6"/>
  <c r="A39" i="6"/>
  <c r="T418" i="6"/>
  <c r="L549" i="6"/>
  <c r="R401" i="6"/>
  <c r="T291" i="6"/>
  <c r="A550" i="6"/>
  <c r="R411" i="6"/>
  <c r="L141" i="6"/>
  <c r="T430" i="6"/>
  <c r="A310" i="6"/>
  <c r="A552" i="6"/>
  <c r="T345" i="6"/>
  <c r="L776" i="6"/>
  <c r="A502" i="6"/>
  <c r="L298" i="6"/>
  <c r="T376" i="6"/>
  <c r="A146" i="6"/>
  <c r="A705" i="6"/>
  <c r="L64" i="6"/>
  <c r="R130" i="6"/>
  <c r="A354" i="6"/>
  <c r="L505" i="6"/>
  <c r="T508" i="6"/>
  <c r="A294" i="6"/>
  <c r="L784" i="6"/>
  <c r="T581" i="6"/>
  <c r="L297" i="6"/>
  <c r="R721" i="6"/>
  <c r="A511" i="6"/>
  <c r="A236" i="6"/>
  <c r="A230" i="6"/>
  <c r="A126" i="6"/>
  <c r="L365" i="6"/>
  <c r="A282" i="6"/>
  <c r="L70" i="6"/>
  <c r="T322" i="6"/>
  <c r="L556" i="6"/>
  <c r="T344" i="6"/>
  <c r="T845" i="6"/>
  <c r="T61" i="6"/>
  <c r="L495" i="6"/>
  <c r="L680" i="6"/>
  <c r="L366" i="6"/>
  <c r="T457" i="6"/>
  <c r="L276" i="6"/>
  <c r="T583" i="6"/>
  <c r="L775" i="6"/>
  <c r="T501" i="6"/>
  <c r="L284" i="6"/>
  <c r="T31" i="6"/>
  <c r="L102" i="6"/>
  <c r="R87" i="6"/>
  <c r="L679" i="6"/>
  <c r="A446" i="6"/>
  <c r="A505" i="6"/>
  <c r="R855" i="6"/>
  <c r="L554" i="6"/>
  <c r="L664" i="6"/>
  <c r="T163" i="6"/>
  <c r="R663" i="6"/>
  <c r="T315" i="6"/>
  <c r="L667" i="6"/>
  <c r="L465" i="6"/>
  <c r="T314" i="6"/>
  <c r="R693" i="6"/>
  <c r="T412" i="6"/>
  <c r="L788" i="6"/>
  <c r="L395" i="6"/>
  <c r="L643" i="6"/>
  <c r="R100" i="6"/>
  <c r="T416" i="6"/>
  <c r="T456" i="6"/>
  <c r="T728" i="6"/>
  <c r="T162" i="6"/>
  <c r="T97" i="6"/>
  <c r="L827" i="6"/>
  <c r="T447" i="6"/>
  <c r="T93" i="6"/>
  <c r="T339" i="6"/>
  <c r="L392" i="6"/>
  <c r="T238" i="6"/>
  <c r="A599" i="6"/>
  <c r="A237" i="6"/>
  <c r="T186" i="6"/>
  <c r="A114" i="6"/>
  <c r="R452" i="6"/>
  <c r="L416" i="6"/>
  <c r="A359" i="6"/>
  <c r="T608" i="6"/>
  <c r="L456" i="6"/>
  <c r="A334" i="6"/>
  <c r="A774" i="6"/>
  <c r="R601" i="6"/>
  <c r="L726" i="6"/>
  <c r="R177" i="6"/>
  <c r="A340" i="6"/>
  <c r="R632" i="6"/>
  <c r="T632" i="6"/>
  <c r="L187" i="6"/>
  <c r="T266" i="6"/>
  <c r="A634" i="6"/>
  <c r="A267" i="6"/>
  <c r="L728" i="6"/>
  <c r="A565" i="6"/>
  <c r="T87" i="6"/>
  <c r="T433" i="6"/>
  <c r="L97" i="6"/>
  <c r="A323" i="6"/>
  <c r="A351" i="6"/>
  <c r="R293" i="6"/>
  <c r="L850" i="6"/>
  <c r="R637" i="6"/>
  <c r="A554" i="6"/>
  <c r="L691" i="6"/>
  <c r="L854" i="6"/>
  <c r="L720" i="6"/>
  <c r="T138" i="6"/>
  <c r="L69" i="6"/>
  <c r="A606" i="6"/>
  <c r="L842" i="6"/>
  <c r="L51" i="6"/>
  <c r="T785" i="6"/>
  <c r="A640" i="6"/>
  <c r="L93" i="6"/>
  <c r="R257" i="6"/>
  <c r="T857" i="6"/>
  <c r="L101" i="6"/>
  <c r="R691" i="6"/>
  <c r="R750" i="6"/>
  <c r="T662" i="6"/>
  <c r="L618" i="6"/>
  <c r="L129" i="6"/>
  <c r="R666" i="6"/>
  <c r="T667" i="6"/>
  <c r="A513" i="6"/>
  <c r="T236" i="6"/>
  <c r="L126" i="6"/>
  <c r="T515" i="6"/>
  <c r="A257" i="6"/>
  <c r="A449" i="6"/>
  <c r="R250" i="6"/>
  <c r="L555" i="6"/>
  <c r="L567" i="6"/>
  <c r="T787" i="6"/>
  <c r="A557" i="6"/>
  <c r="L391" i="6"/>
  <c r="A438" i="6"/>
  <c r="A794" i="6"/>
  <c r="R523" i="6"/>
  <c r="L732" i="6"/>
  <c r="L668" i="6"/>
  <c r="R119" i="6"/>
  <c r="A708" i="6"/>
  <c r="R804" i="6"/>
  <c r="T804" i="6"/>
  <c r="L571" i="6"/>
  <c r="A258" i="6"/>
  <c r="A709" i="6"/>
  <c r="L694" i="6"/>
  <c r="A144" i="6"/>
  <c r="R696" i="6"/>
  <c r="L700" i="6"/>
  <c r="L535" i="6"/>
  <c r="A518" i="6"/>
  <c r="T85" i="6"/>
  <c r="L792" i="6"/>
  <c r="A413" i="6"/>
  <c r="A582" i="6"/>
  <c r="L523" i="6"/>
  <c r="L212" i="6"/>
  <c r="T303" i="6"/>
  <c r="A74" i="6"/>
  <c r="L804" i="6"/>
  <c r="A57" i="6"/>
  <c r="A232" i="6"/>
  <c r="T570" i="6"/>
  <c r="A559" i="6"/>
  <c r="L206" i="6"/>
  <c r="R202" i="6"/>
  <c r="A681" i="6"/>
  <c r="L696" i="6"/>
  <c r="L18" i="6"/>
  <c r="L672" i="6"/>
  <c r="L404" i="6"/>
  <c r="T393" i="6"/>
  <c r="R330" i="6"/>
  <c r="L524" i="6"/>
  <c r="T271" i="6"/>
  <c r="R454" i="6"/>
  <c r="A21" i="6"/>
  <c r="L67" i="6"/>
  <c r="A250" i="6"/>
  <c r="T614" i="6"/>
  <c r="L444" i="6"/>
  <c r="T521" i="6"/>
  <c r="A790" i="6"/>
  <c r="A792" i="6"/>
  <c r="R830" i="6"/>
  <c r="L414" i="6"/>
  <c r="T862" i="6"/>
  <c r="A523" i="6"/>
  <c r="L797" i="6"/>
  <c r="T799" i="6"/>
  <c r="A408" i="6"/>
  <c r="A804" i="6"/>
  <c r="L330" i="6"/>
  <c r="R258" i="6"/>
  <c r="T463" i="6"/>
  <c r="L86" i="6"/>
  <c r="L736" i="6"/>
  <c r="L238" i="6"/>
  <c r="L47" i="6"/>
  <c r="L16" i="6"/>
  <c r="L22" i="6"/>
  <c r="L532" i="6"/>
  <c r="T295" i="6"/>
  <c r="T191" i="6"/>
  <c r="R800" i="6"/>
  <c r="L352" i="6"/>
  <c r="R57" i="6"/>
  <c r="T320" i="6"/>
  <c r="R107" i="6"/>
  <c r="L803" i="6"/>
  <c r="T197" i="6"/>
  <c r="L386" i="6"/>
  <c r="T34" i="6"/>
  <c r="R513" i="6"/>
  <c r="R230" i="6"/>
  <c r="T121" i="6"/>
  <c r="T449" i="6"/>
  <c r="R557" i="6"/>
  <c r="T557" i="6"/>
  <c r="T415" i="6"/>
  <c r="T794" i="6"/>
  <c r="T668" i="6"/>
  <c r="R708" i="6"/>
  <c r="T708" i="6"/>
  <c r="R169" i="6"/>
  <c r="T304" i="6"/>
  <c r="R45" i="6"/>
  <c r="T458" i="6"/>
  <c r="L542" i="6"/>
  <c r="R360" i="6"/>
  <c r="T360" i="6"/>
  <c r="T828" i="6"/>
  <c r="T786" i="6"/>
  <c r="T282" i="6"/>
  <c r="T707" i="6"/>
  <c r="R518" i="6"/>
  <c r="T558" i="6"/>
  <c r="T582" i="6"/>
  <c r="R74" i="6"/>
  <c r="T66" i="6"/>
  <c r="R232" i="6"/>
  <c r="T232" i="6"/>
  <c r="R243" i="6"/>
  <c r="T183" i="6"/>
  <c r="R849" i="6"/>
  <c r="L8" i="6"/>
  <c r="L360" i="6"/>
  <c r="A595" i="6"/>
  <c r="A368" i="6"/>
  <c r="L828" i="6"/>
  <c r="T51" i="6"/>
  <c r="A848" i="6"/>
  <c r="T126" i="6"/>
  <c r="L282" i="6"/>
  <c r="T70" i="6"/>
  <c r="A270" i="6"/>
  <c r="A382" i="6"/>
  <c r="T555" i="6"/>
  <c r="L518" i="6"/>
  <c r="R789" i="6"/>
  <c r="R519" i="6"/>
  <c r="T519" i="6"/>
  <c r="A579" i="6"/>
  <c r="T391" i="6"/>
  <c r="L582" i="6"/>
  <c r="T793" i="6"/>
  <c r="A833" i="6"/>
  <c r="A295" i="6"/>
  <c r="R732" i="6"/>
  <c r="L74" i="6"/>
  <c r="A800" i="6"/>
  <c r="T169" i="6"/>
  <c r="R571" i="6"/>
  <c r="T571" i="6"/>
  <c r="L232" i="6"/>
  <c r="R211" i="6"/>
  <c r="A149" i="6"/>
  <c r="L243" i="6"/>
  <c r="L805" i="6"/>
  <c r="T806" i="6"/>
  <c r="R5" i="6"/>
  <c r="T5" i="6"/>
  <c r="L239" i="6"/>
  <c r="A247" i="6"/>
  <c r="L849" i="6"/>
  <c r="L300" i="6"/>
  <c r="L818" i="6"/>
  <c r="L112" i="6"/>
  <c r="R422" i="6"/>
  <c r="L802" i="6"/>
  <c r="A202" i="6"/>
  <c r="T530" i="6"/>
  <c r="T700" i="6"/>
  <c r="R615" i="6"/>
  <c r="A181" i="6"/>
  <c r="R672" i="6"/>
  <c r="L247" i="6"/>
  <c r="L43" i="6"/>
  <c r="L531" i="6"/>
  <c r="A393" i="6"/>
  <c r="T16" i="6"/>
  <c r="R326" i="6"/>
  <c r="T326" i="6"/>
  <c r="R78" i="6"/>
  <c r="A585" i="6"/>
  <c r="R573" i="6"/>
  <c r="T573" i="6"/>
  <c r="L611" i="6"/>
  <c r="T710" i="6"/>
  <c r="A846" i="6"/>
  <c r="A574" i="6"/>
  <c r="T288" i="6"/>
  <c r="L836" i="6"/>
  <c r="L809" i="6"/>
  <c r="R544" i="6"/>
  <c r="R289" i="6"/>
  <c r="T289" i="6"/>
  <c r="A575" i="6"/>
  <c r="R71" i="6"/>
  <c r="T71" i="6"/>
  <c r="L72" i="6"/>
  <c r="T92" i="6"/>
  <c r="A737" i="6"/>
  <c r="A228" i="6"/>
  <c r="T644" i="6"/>
  <c r="L387" i="6"/>
  <c r="L744" i="6"/>
  <c r="T751" i="6"/>
  <c r="A860" i="6"/>
  <c r="R143" i="6"/>
  <c r="T143" i="6"/>
  <c r="T277" i="6"/>
  <c r="R716" i="6"/>
  <c r="T716" i="6"/>
  <c r="R605" i="6"/>
  <c r="T605" i="6"/>
  <c r="T546" i="6"/>
  <c r="R357" i="6"/>
  <c r="T357" i="6"/>
  <c r="R52" i="6"/>
  <c r="R459" i="6"/>
  <c r="T459" i="6"/>
  <c r="R22" i="6"/>
  <c r="T22" i="6"/>
  <c r="L272" i="6"/>
  <c r="R560" i="6"/>
  <c r="T560" i="6"/>
  <c r="L273" i="6"/>
  <c r="R539" i="6"/>
  <c r="R286" i="6"/>
  <c r="T286" i="6"/>
  <c r="T658" i="6"/>
  <c r="L674" i="6"/>
  <c r="T147" i="6"/>
  <c r="T65" i="6"/>
  <c r="L576" i="6"/>
  <c r="R421" i="6"/>
  <c r="R477" i="6"/>
  <c r="T477" i="6"/>
  <c r="R811" i="6"/>
  <c r="T811" i="6"/>
  <c r="L839" i="6"/>
  <c r="A326" i="6"/>
  <c r="T406" i="6"/>
  <c r="A251" i="6"/>
  <c r="A573" i="6"/>
  <c r="T675" i="6"/>
  <c r="L560" i="6"/>
  <c r="R846" i="6"/>
  <c r="R285" i="6"/>
  <c r="A288" i="6"/>
  <c r="T603" i="6"/>
  <c r="L658" i="6"/>
  <c r="T189" i="6"/>
  <c r="A280" i="6"/>
  <c r="A71" i="6"/>
  <c r="T711" i="6"/>
  <c r="L65" i="6"/>
  <c r="R737" i="6"/>
  <c r="R650" i="6"/>
  <c r="T650" i="6"/>
  <c r="A644" i="6"/>
  <c r="R731" i="6"/>
  <c r="T731" i="6"/>
  <c r="L811" i="6"/>
  <c r="T813" i="6"/>
  <c r="R729" i="6"/>
  <c r="T729" i="6"/>
  <c r="L742" i="6"/>
  <c r="R533" i="6"/>
  <c r="T190" i="6"/>
  <c r="T561" i="6"/>
  <c r="R701" i="6"/>
  <c r="T701" i="6"/>
  <c r="L546" i="6"/>
  <c r="R275" i="6"/>
  <c r="R451" i="6"/>
  <c r="T451" i="6"/>
  <c r="T819" i="6"/>
  <c r="T818" i="6"/>
  <c r="R33" i="6"/>
  <c r="T33" i="6"/>
  <c r="T17" i="6"/>
  <c r="R585" i="6"/>
  <c r="R246" i="6"/>
  <c r="T246" i="6"/>
  <c r="T846" i="6"/>
  <c r="R574" i="6"/>
  <c r="T574" i="6"/>
  <c r="T134" i="6"/>
  <c r="T737" i="6"/>
  <c r="R228" i="6"/>
  <c r="T228" i="6"/>
  <c r="R860" i="6"/>
  <c r="R740" i="6"/>
  <c r="T86" i="6"/>
  <c r="R403" i="6"/>
  <c r="T403" i="6"/>
  <c r="R681" i="6"/>
  <c r="T681" i="6"/>
  <c r="R196" i="6"/>
  <c r="T196" i="6"/>
  <c r="R110" i="6"/>
  <c r="T110" i="6"/>
  <c r="T379" i="6"/>
  <c r="R25" i="6"/>
  <c r="T36" i="6"/>
  <c r="R251" i="6"/>
  <c r="R397" i="6"/>
  <c r="T397" i="6"/>
  <c r="T439" i="6"/>
  <c r="R46" i="6"/>
  <c r="T46" i="6"/>
  <c r="R543" i="6"/>
  <c r="R280" i="6"/>
  <c r="T261" i="6"/>
  <c r="T275" i="6"/>
  <c r="R655" i="6"/>
  <c r="T655" i="6"/>
  <c r="T527" i="6"/>
  <c r="L224" i="6"/>
  <c r="R112" i="6"/>
  <c r="R348" i="6"/>
  <c r="R149" i="6"/>
  <c r="T524" i="6"/>
  <c r="A369" i="6"/>
  <c r="R802" i="6"/>
  <c r="L681" i="6"/>
  <c r="L196" i="6"/>
  <c r="A5" i="6"/>
  <c r="R225" i="6"/>
  <c r="T225" i="6"/>
  <c r="A183" i="6"/>
  <c r="R531" i="6"/>
  <c r="T531" i="6"/>
  <c r="L379" i="6"/>
  <c r="T25" i="6"/>
  <c r="L36" i="6"/>
  <c r="A19" i="6"/>
  <c r="R272" i="6"/>
  <c r="T272" i="6"/>
  <c r="A729" i="6"/>
  <c r="T469" i="6"/>
  <c r="R611" i="6"/>
  <c r="T611" i="6"/>
  <c r="L46" i="6"/>
  <c r="T273" i="6"/>
  <c r="A539" i="6"/>
  <c r="A190" i="6"/>
  <c r="R836" i="6"/>
  <c r="T836" i="6"/>
  <c r="L543" i="6"/>
  <c r="R674" i="6"/>
  <c r="T674" i="6"/>
  <c r="A701" i="6"/>
  <c r="T654" i="6"/>
  <c r="R72" i="6"/>
  <c r="T72" i="6"/>
  <c r="L655" i="6"/>
  <c r="T576" i="6"/>
  <c r="A421" i="6"/>
  <c r="A451" i="6"/>
  <c r="T387" i="6"/>
  <c r="L838" i="6"/>
  <c r="R859" i="6"/>
  <c r="T839" i="6"/>
  <c r="V1243" i="8" l="1"/>
  <c r="W1240" i="8"/>
  <c r="U1270" i="7"/>
  <c r="U1269" i="7"/>
  <c r="U1271" i="7"/>
  <c r="P594" i="6"/>
  <c r="U115" i="6"/>
  <c r="U274" i="6"/>
  <c r="U337" i="6"/>
  <c r="Q13" i="6" a="1"/>
  <c r="Q13" i="6" s="1"/>
  <c r="R13" i="6" s="1"/>
  <c r="U752" i="6"/>
  <c r="U840" i="6"/>
  <c r="U6" i="6"/>
  <c r="U301" i="6"/>
  <c r="U537" i="6"/>
  <c r="U740" i="6"/>
  <c r="U348" i="6"/>
  <c r="U341" i="6"/>
  <c r="U678" i="6"/>
  <c r="U386" i="6"/>
  <c r="P547" i="6"/>
  <c r="O547" i="6" s="1"/>
  <c r="P86" i="6"/>
  <c r="U615" i="6"/>
  <c r="U109" i="6"/>
  <c r="U694" i="6"/>
  <c r="Q8" i="6" a="1"/>
  <c r="Q8" i="6" s="1"/>
  <c r="R8" i="6" s="1"/>
  <c r="U8" i="6" s="1"/>
  <c r="S13" i="6" a="1"/>
  <c r="S13" i="6" s="1"/>
  <c r="T13" i="6" s="1"/>
  <c r="S203" i="6" a="1"/>
  <c r="S203" i="6" s="1"/>
  <c r="T203" i="6" s="1"/>
  <c r="U269" i="6"/>
  <c r="U717" i="6"/>
  <c r="U647" i="6"/>
  <c r="U534" i="6"/>
  <c r="P588" i="6"/>
  <c r="O588" i="6" s="1"/>
  <c r="Q203" i="6" a="1"/>
  <c r="Q203" i="6" s="1"/>
  <c r="R203" i="6" s="1"/>
  <c r="Q4" i="6" a="1"/>
  <c r="Q4" i="6" s="1"/>
  <c r="R4" i="6" s="1"/>
  <c r="Q28" i="6" a="1"/>
  <c r="Q28" i="6" s="1"/>
  <c r="R28" i="6" s="1"/>
  <c r="P28" i="6" s="1"/>
  <c r="O28" i="6" s="1"/>
  <c r="Q7" i="6" a="1"/>
  <c r="Q7" i="6" s="1"/>
  <c r="R7" i="6" s="1"/>
  <c r="Q3" i="6" a="1"/>
  <c r="Q3" i="6" s="1"/>
  <c r="R3" i="6" s="1"/>
  <c r="U448" i="6"/>
  <c r="U465" i="6"/>
  <c r="U584" i="6"/>
  <c r="U319" i="6"/>
  <c r="U695" i="6"/>
  <c r="U300" i="6"/>
  <c r="U481" i="6"/>
  <c r="U262" i="6"/>
  <c r="U99" i="6"/>
  <c r="U709" i="6"/>
  <c r="U677" i="6"/>
  <c r="U725" i="6"/>
  <c r="U94" i="6"/>
  <c r="U743" i="6"/>
  <c r="U859" i="6"/>
  <c r="P710" i="6"/>
  <c r="O710" i="6" s="1"/>
  <c r="U325" i="6"/>
  <c r="U21" i="6"/>
  <c r="U807" i="6"/>
  <c r="U9" i="6"/>
  <c r="U38" i="6"/>
  <c r="U334" i="6"/>
  <c r="U742" i="6"/>
  <c r="P652" i="6"/>
  <c r="O652" i="6" s="1"/>
  <c r="U559" i="6"/>
  <c r="P486" i="6"/>
  <c r="O486" i="6" s="1"/>
  <c r="U464" i="6"/>
  <c r="U42" i="6"/>
  <c r="U23" i="6"/>
  <c r="U215" i="6"/>
  <c r="U572" i="6"/>
  <c r="U423" i="6"/>
  <c r="U361" i="6"/>
  <c r="U510" i="6"/>
  <c r="U139" i="6"/>
  <c r="O594" i="6"/>
  <c r="R16" i="6"/>
  <c r="U16" i="6" s="1"/>
  <c r="U422" i="6"/>
  <c r="P713" i="6"/>
  <c r="O713" i="6" s="1"/>
  <c r="U354" i="6"/>
  <c r="U532" i="6"/>
  <c r="U20" i="6"/>
  <c r="U331" i="6"/>
  <c r="U214" i="6"/>
  <c r="U544" i="6"/>
  <c r="U388" i="6"/>
  <c r="U434" i="6"/>
  <c r="U795" i="6"/>
  <c r="U311" i="6"/>
  <c r="U552" i="6"/>
  <c r="U861" i="6"/>
  <c r="U541" i="6"/>
  <c r="U356" i="6"/>
  <c r="U249" i="6"/>
  <c r="U98" i="6"/>
  <c r="U691" i="6"/>
  <c r="U721" i="6"/>
  <c r="P363" i="6"/>
  <c r="O363" i="6" s="1"/>
  <c r="P718" i="6"/>
  <c r="O718" i="6" s="1"/>
  <c r="U450" i="6"/>
  <c r="U476" i="6"/>
  <c r="U696" i="6"/>
  <c r="U745" i="6"/>
  <c r="U204" i="6"/>
  <c r="U96" i="6"/>
  <c r="U455" i="6"/>
  <c r="U801" i="6"/>
  <c r="R324" i="6"/>
  <c r="U324" i="6" s="1"/>
  <c r="U685" i="6"/>
  <c r="U208" i="6"/>
  <c r="U741" i="6"/>
  <c r="U373" i="6"/>
  <c r="U782" i="6"/>
  <c r="U549" i="6"/>
  <c r="U309" i="6"/>
  <c r="U791" i="6"/>
  <c r="U54" i="6"/>
  <c r="P483" i="6"/>
  <c r="O483" i="6" s="1"/>
  <c r="U95" i="6"/>
  <c r="U580" i="6"/>
  <c r="U504" i="6"/>
  <c r="U814" i="6"/>
  <c r="U268" i="6"/>
  <c r="U824" i="6"/>
  <c r="U296" i="6"/>
  <c r="U525" i="6"/>
  <c r="U642" i="6"/>
  <c r="U173" i="6"/>
  <c r="U255" i="6"/>
  <c r="P823" i="6"/>
  <c r="O823" i="6" s="1"/>
  <c r="U252" i="6"/>
  <c r="P470" i="6"/>
  <c r="O470" i="6" s="1"/>
  <c r="U516" i="6"/>
  <c r="U856" i="6"/>
  <c r="U750" i="6"/>
  <c r="U659" i="6"/>
  <c r="U120" i="6"/>
  <c r="U660" i="6"/>
  <c r="U151" i="6"/>
  <c r="U305" i="6"/>
  <c r="U342" i="6"/>
  <c r="U479" i="6"/>
  <c r="U106" i="6"/>
  <c r="U364" i="6"/>
  <c r="U529" i="6"/>
  <c r="U343" i="6"/>
  <c r="U607" i="6"/>
  <c r="U251" i="6"/>
  <c r="U421" i="6"/>
  <c r="U243" i="6"/>
  <c r="U107" i="6"/>
  <c r="U18" i="6"/>
  <c r="U127" i="6"/>
  <c r="U167" i="6"/>
  <c r="U81" i="6"/>
  <c r="U673" i="6"/>
  <c r="P160" i="6"/>
  <c r="O160" i="6" s="1"/>
  <c r="U762" i="6"/>
  <c r="P631" i="6"/>
  <c r="O631" i="6" s="1"/>
  <c r="U298" i="6"/>
  <c r="U774" i="6"/>
  <c r="U613" i="6"/>
  <c r="U154" i="6"/>
  <c r="U852" i="6"/>
  <c r="U553" i="6"/>
  <c r="U220" i="6"/>
  <c r="P578" i="6"/>
  <c r="O578" i="6" s="1"/>
  <c r="U402" i="6"/>
  <c r="U820" i="6"/>
  <c r="U596" i="6"/>
  <c r="U206" i="6"/>
  <c r="U604" i="6"/>
  <c r="U149" i="6"/>
  <c r="U280" i="6"/>
  <c r="U539" i="6"/>
  <c r="U384" i="6"/>
  <c r="U279" i="6"/>
  <c r="U233" i="6"/>
  <c r="U188" i="6"/>
  <c r="U351" i="6"/>
  <c r="U563" i="6"/>
  <c r="U556" i="6"/>
  <c r="U467" i="6"/>
  <c r="U217" i="6"/>
  <c r="U55" i="6"/>
  <c r="U739" i="6"/>
  <c r="U699" i="6"/>
  <c r="U669" i="6"/>
  <c r="U41" i="6"/>
  <c r="U758" i="6"/>
  <c r="U375" i="6"/>
  <c r="U808" i="6"/>
  <c r="U260" i="6"/>
  <c r="P625" i="6"/>
  <c r="O625" i="6" s="1"/>
  <c r="P748" i="6"/>
  <c r="O748" i="6" s="1"/>
  <c r="P89" i="6"/>
  <c r="O89" i="6" s="1"/>
  <c r="U598" i="6"/>
  <c r="U19" i="6"/>
  <c r="U177" i="6"/>
  <c r="U693" i="6"/>
  <c r="U150" i="6"/>
  <c r="U148" i="6"/>
  <c r="U91" i="6"/>
  <c r="U302" i="6"/>
  <c r="U620" i="6"/>
  <c r="U404" i="6"/>
  <c r="U43" i="6"/>
  <c r="U270" i="6"/>
  <c r="U835" i="6"/>
  <c r="U482" i="6"/>
  <c r="P683" i="6"/>
  <c r="O683" i="6" s="1"/>
  <c r="U517" i="6"/>
  <c r="U637" i="6"/>
  <c r="U749" i="6"/>
  <c r="U164" i="6"/>
  <c r="U78" i="6"/>
  <c r="U211" i="6"/>
  <c r="U789" i="6"/>
  <c r="U822" i="6"/>
  <c r="P760" i="6"/>
  <c r="O760" i="6" s="1"/>
  <c r="U316" i="6"/>
  <c r="U378" i="6"/>
  <c r="P59" i="6"/>
  <c r="O59" i="6" s="1"/>
  <c r="U362" i="6"/>
  <c r="U294" i="6"/>
  <c r="U687" i="6"/>
  <c r="U844" i="6"/>
  <c r="U290" i="6"/>
  <c r="U420" i="6"/>
  <c r="U512" i="6"/>
  <c r="U123" i="6"/>
  <c r="U405" i="6"/>
  <c r="P131" i="6"/>
  <c r="O131" i="6" s="1"/>
  <c r="U29" i="6"/>
  <c r="P480" i="6"/>
  <c r="O480" i="6" s="1"/>
  <c r="U119" i="6"/>
  <c r="U633" i="6"/>
  <c r="U10" i="6"/>
  <c r="U676" i="6"/>
  <c r="U383" i="6"/>
  <c r="U542" i="6"/>
  <c r="U128" i="6"/>
  <c r="U182" i="6"/>
  <c r="U2" i="6"/>
  <c r="U536" i="6"/>
  <c r="U805" i="6"/>
  <c r="U730" i="6"/>
  <c r="U210" i="6"/>
  <c r="U185" i="6"/>
  <c r="U112" i="6"/>
  <c r="U401" i="6"/>
  <c r="U380" i="6"/>
  <c r="U790" i="6"/>
  <c r="P831" i="6"/>
  <c r="O831" i="6" s="1"/>
  <c r="U428" i="6"/>
  <c r="U722" i="6"/>
  <c r="U834" i="6"/>
  <c r="U283" i="6"/>
  <c r="U15" i="6"/>
  <c r="P321" i="6"/>
  <c r="O321" i="6" s="1"/>
  <c r="U209" i="6"/>
  <c r="U336" i="6"/>
  <c r="U400" i="6"/>
  <c r="U832" i="6"/>
  <c r="U440" i="6"/>
  <c r="P763" i="6"/>
  <c r="O763" i="6" s="1"/>
  <c r="U446" i="6"/>
  <c r="P63" i="6"/>
  <c r="O63" i="6" s="1"/>
  <c r="U445" i="6"/>
  <c r="U624" i="6"/>
  <c r="U503" i="6"/>
  <c r="P240" i="6"/>
  <c r="O240" i="6" s="1"/>
  <c r="P222" i="6"/>
  <c r="O222" i="6" s="1"/>
  <c r="P92" i="6"/>
  <c r="O92" i="6" s="1"/>
  <c r="U104" i="6"/>
  <c r="U410" i="6"/>
  <c r="U453" i="6"/>
  <c r="U199" i="6"/>
  <c r="U244" i="6"/>
  <c r="U627" i="6"/>
  <c r="U60" i="6"/>
  <c r="U619" i="6"/>
  <c r="U498" i="6"/>
  <c r="U617" i="6"/>
  <c r="U653" i="6"/>
  <c r="U32" i="6"/>
  <c r="U522" i="6"/>
  <c r="U796" i="6"/>
  <c r="P576" i="6"/>
  <c r="O576" i="6" s="1"/>
  <c r="U82" i="6"/>
  <c r="U394" i="6"/>
  <c r="U686" i="6"/>
  <c r="U226" i="6"/>
  <c r="U648" i="6"/>
  <c r="U550" i="6"/>
  <c r="U703" i="6"/>
  <c r="U409" i="6"/>
  <c r="U170" i="6"/>
  <c r="U69" i="6"/>
  <c r="U723" i="6"/>
  <c r="U180" i="6"/>
  <c r="U179" i="6"/>
  <c r="U437" i="6"/>
  <c r="U144" i="6"/>
  <c r="U323" i="6"/>
  <c r="U299" i="6"/>
  <c r="U505" i="6"/>
  <c r="U769" i="6"/>
  <c r="U137" i="6"/>
  <c r="P524" i="6"/>
  <c r="O524" i="6" s="1"/>
  <c r="U358" i="6"/>
  <c r="U62" i="6"/>
  <c r="U407" i="6"/>
  <c r="U24" i="6"/>
  <c r="U229" i="6"/>
  <c r="P833" i="6"/>
  <c r="O833" i="6" s="1"/>
  <c r="U68" i="6"/>
  <c r="P813" i="6"/>
  <c r="O813" i="6" s="1"/>
  <c r="U666" i="6"/>
  <c r="U130" i="6"/>
  <c r="U638" i="6"/>
  <c r="U313" i="6"/>
  <c r="U26" i="6"/>
  <c r="U698" i="6"/>
  <c r="U592" i="6"/>
  <c r="U103" i="6"/>
  <c r="U135" i="6"/>
  <c r="U843" i="6"/>
  <c r="U490" i="6"/>
  <c r="U231" i="6"/>
  <c r="U80" i="6"/>
  <c r="U626" i="6"/>
  <c r="U136" i="6"/>
  <c r="U706" i="6"/>
  <c r="U851" i="6"/>
  <c r="U40" i="6"/>
  <c r="U310" i="6"/>
  <c r="U178" i="6"/>
  <c r="U755" i="6"/>
  <c r="U158" i="6"/>
  <c r="U227" i="6"/>
  <c r="U753" i="6"/>
  <c r="P264" i="6"/>
  <c r="O264" i="6" s="1"/>
  <c r="U577" i="6"/>
  <c r="P70" i="6"/>
  <c r="O70" i="6" s="1"/>
  <c r="U45" i="6"/>
  <c r="U156" i="6"/>
  <c r="P734" i="6"/>
  <c r="O734" i="6" s="1"/>
  <c r="U101" i="6"/>
  <c r="U777" i="6"/>
  <c r="U788" i="6"/>
  <c r="U216" i="6"/>
  <c r="U239" i="6"/>
  <c r="U145" i="6"/>
  <c r="U493" i="6"/>
  <c r="U419" i="6"/>
  <c r="U392" i="6"/>
  <c r="U847" i="6"/>
  <c r="U44" i="6"/>
  <c r="U671" i="6"/>
  <c r="U111" i="6"/>
  <c r="U374" i="6"/>
  <c r="U597" i="6"/>
  <c r="U48" i="6"/>
  <c r="P27" i="6"/>
  <c r="O27" i="6" s="1"/>
  <c r="P540" i="6"/>
  <c r="O540" i="6" s="1"/>
  <c r="P757" i="6"/>
  <c r="O757" i="6" s="1"/>
  <c r="P809" i="6"/>
  <c r="O809" i="6" s="1"/>
  <c r="P744" i="6"/>
  <c r="O744" i="6" s="1"/>
  <c r="P171" i="6"/>
  <c r="O171" i="6" s="1"/>
  <c r="U245" i="6"/>
  <c r="U636" i="6"/>
  <c r="U628" i="6"/>
  <c r="U116" i="6"/>
  <c r="U640" i="6"/>
  <c r="U318" i="6"/>
  <c r="U810" i="6"/>
  <c r="U58" i="6"/>
  <c r="AB364" i="6"/>
  <c r="P668" i="6"/>
  <c r="O668" i="6" s="1"/>
  <c r="U712" i="6"/>
  <c r="U267" i="6"/>
  <c r="U462" i="6"/>
  <c r="U241" i="6"/>
  <c r="U146" i="6"/>
  <c r="U817" i="6"/>
  <c r="U509" i="6"/>
  <c r="U639" i="6"/>
  <c r="U736" i="6"/>
  <c r="AB624" i="6"/>
  <c r="U520" i="6"/>
  <c r="U67" i="6"/>
  <c r="U396" i="6"/>
  <c r="U367" i="6"/>
  <c r="U346" i="6"/>
  <c r="U381" i="6"/>
  <c r="U609" i="6"/>
  <c r="U538" i="6"/>
  <c r="U11" i="6"/>
  <c r="U858" i="6"/>
  <c r="U680" i="6"/>
  <c r="P273" i="6"/>
  <c r="O273" i="6" s="1"/>
  <c r="U431" i="6"/>
  <c r="U472" i="6"/>
  <c r="P793" i="6"/>
  <c r="O793" i="6" s="1"/>
  <c r="U554" i="6"/>
  <c r="U265" i="6"/>
  <c r="U142" i="6"/>
  <c r="U825" i="6"/>
  <c r="U665" i="6"/>
  <c r="U39" i="6"/>
  <c r="U705" i="6"/>
  <c r="U194" i="6"/>
  <c r="U772" i="6"/>
  <c r="U122" i="6"/>
  <c r="U172" i="6"/>
  <c r="U565" i="6"/>
  <c r="U417" i="6"/>
  <c r="U689" i="6"/>
  <c r="U53" i="6"/>
  <c r="U429" i="6"/>
  <c r="U328" i="6"/>
  <c r="U474" i="6"/>
  <c r="U37" i="6"/>
  <c r="U259" i="6"/>
  <c r="U494" i="6"/>
  <c r="U629" i="6"/>
  <c r="U827" i="6"/>
  <c r="U340" i="6"/>
  <c r="U155" i="6"/>
  <c r="U292" i="6"/>
  <c r="U426" i="6"/>
  <c r="U784" i="6"/>
  <c r="U829" i="6"/>
  <c r="U526" i="6"/>
  <c r="U812" i="6"/>
  <c r="U528" i="6"/>
  <c r="U724" i="6"/>
  <c r="U338" i="6"/>
  <c r="U670" i="6"/>
  <c r="U256" i="6"/>
  <c r="U754" i="6"/>
  <c r="U441" i="6"/>
  <c r="U287" i="6"/>
  <c r="U399" i="6"/>
  <c r="P406" i="6"/>
  <c r="O406" i="6" s="1"/>
  <c r="P147" i="6"/>
  <c r="O147" i="6" s="1"/>
  <c r="U514" i="6"/>
  <c r="U849" i="6"/>
  <c r="P854" i="6"/>
  <c r="O854" i="6" s="1"/>
  <c r="U195" i="6"/>
  <c r="U73" i="6"/>
  <c r="P645" i="6"/>
  <c r="O645" i="6" s="1"/>
  <c r="P168" i="6"/>
  <c r="O168" i="6" s="1"/>
  <c r="U161" i="6"/>
  <c r="U497" i="6"/>
  <c r="U77" i="6"/>
  <c r="U842" i="6"/>
  <c r="U499" i="6"/>
  <c r="U165" i="6"/>
  <c r="U223" i="6"/>
  <c r="U254" i="6"/>
  <c r="U234" i="6"/>
  <c r="U382" i="6"/>
  <c r="U359" i="6"/>
  <c r="U64" i="6"/>
  <c r="U767" i="6"/>
  <c r="U461" i="6"/>
  <c r="U49" i="6"/>
  <c r="U635" i="6"/>
  <c r="U566" i="6"/>
  <c r="U50" i="6"/>
  <c r="U389" i="6"/>
  <c r="U47" i="6"/>
  <c r="U442" i="6"/>
  <c r="U535" i="6"/>
  <c r="U408" i="6"/>
  <c r="U606" i="6"/>
  <c r="U815" i="6"/>
  <c r="U798" i="6"/>
  <c r="U803" i="6"/>
  <c r="U306" i="6"/>
  <c r="U312" i="6"/>
  <c r="U816" i="6"/>
  <c r="U837" i="6"/>
  <c r="U218" i="6"/>
  <c r="U140" i="6"/>
  <c r="U545" i="6"/>
  <c r="P756" i="6"/>
  <c r="O756" i="6" s="1"/>
  <c r="P102" i="6"/>
  <c r="O102" i="6" s="1"/>
  <c r="P764" i="6"/>
  <c r="O764" i="6" s="1"/>
  <c r="P261" i="6"/>
  <c r="O261" i="6" s="1"/>
  <c r="P819" i="6"/>
  <c r="O819" i="6" s="1"/>
  <c r="P759" i="6"/>
  <c r="O759" i="6" s="1"/>
  <c r="P184" i="6"/>
  <c r="O184" i="6" s="1"/>
  <c r="P484" i="6"/>
  <c r="O484" i="6" s="1"/>
  <c r="P775" i="6"/>
  <c r="O775" i="6" s="1"/>
  <c r="P500" i="6"/>
  <c r="O500" i="6" s="1"/>
  <c r="AB824" i="6"/>
  <c r="U771" i="6"/>
  <c r="P515" i="6"/>
  <c r="O515" i="6" s="1"/>
  <c r="AB817" i="6"/>
  <c r="AB577" i="6"/>
  <c r="AB355" i="6"/>
  <c r="P327" i="6"/>
  <c r="O327" i="6" s="1"/>
  <c r="AB211" i="6"/>
  <c r="AB116" i="6"/>
  <c r="AB366" i="6"/>
  <c r="AB561" i="6"/>
  <c r="AB137" i="6"/>
  <c r="AB95" i="6"/>
  <c r="AB839" i="6"/>
  <c r="U333" i="6"/>
  <c r="AB846" i="6"/>
  <c r="AB135" i="6"/>
  <c r="AB504" i="6"/>
  <c r="P449" i="6"/>
  <c r="O449" i="6" s="1"/>
  <c r="AB654" i="6"/>
  <c r="AB167" i="6"/>
  <c r="AB349" i="6"/>
  <c r="AB117" i="6"/>
  <c r="AB409" i="6"/>
  <c r="AB578" i="6"/>
  <c r="AB593" i="6"/>
  <c r="AB762" i="6"/>
  <c r="AB45" i="6"/>
  <c r="AB267" i="6"/>
  <c r="AB208" i="6"/>
  <c r="AB752" i="6"/>
  <c r="AB127" i="6"/>
  <c r="AB610" i="6"/>
  <c r="AB590" i="6"/>
  <c r="AB519" i="6"/>
  <c r="AB125" i="6"/>
  <c r="AB63" i="6"/>
  <c r="AB611" i="6"/>
  <c r="AB213" i="6"/>
  <c r="AB666" i="6"/>
  <c r="AB310" i="6"/>
  <c r="AB331" i="6"/>
  <c r="AB531" i="6"/>
  <c r="AB23" i="6"/>
  <c r="AB851" i="6"/>
  <c r="AB755" i="6"/>
  <c r="AB806" i="6"/>
  <c r="AB128" i="6"/>
  <c r="AB470" i="6"/>
  <c r="AB369" i="6"/>
  <c r="AB383" i="6"/>
  <c r="AB678" i="6"/>
  <c r="AB641" i="6"/>
  <c r="AB358" i="6"/>
  <c r="AB304" i="6"/>
  <c r="AB121" i="6"/>
  <c r="AB73" i="6"/>
  <c r="AB34" i="6"/>
  <c r="AB717" i="6"/>
  <c r="AB41" i="6"/>
  <c r="AB465" i="6"/>
  <c r="AB760" i="6"/>
  <c r="AB134" i="6"/>
  <c r="AB827" i="6"/>
  <c r="AB472" i="6"/>
  <c r="AB858" i="6"/>
  <c r="AB52" i="6"/>
  <c r="AB301" i="6"/>
  <c r="AB807" i="6"/>
  <c r="AB82" i="6"/>
  <c r="AB175" i="6"/>
  <c r="AB65" i="6"/>
  <c r="AB324" i="6"/>
  <c r="AB290" i="6"/>
  <c r="AB190" i="6"/>
  <c r="AB114" i="6"/>
  <c r="AB475" i="6"/>
  <c r="AB293" i="6"/>
  <c r="AB24" i="6"/>
  <c r="AB748" i="6"/>
  <c r="AB173" i="6"/>
  <c r="AB719" i="6"/>
  <c r="AB427" i="6"/>
  <c r="AB782" i="6"/>
  <c r="AB854" i="6"/>
  <c r="AB766" i="6"/>
  <c r="AB415" i="6"/>
  <c r="AB638" i="6"/>
  <c r="AB856" i="6"/>
  <c r="AB253" i="6"/>
  <c r="AB511" i="6"/>
  <c r="AB159" i="6"/>
  <c r="AB483" i="6"/>
  <c r="AB29" i="6"/>
  <c r="AB225" i="6"/>
  <c r="AB6" i="6"/>
  <c r="AB636" i="6"/>
  <c r="AB520" i="6"/>
  <c r="AB312" i="6"/>
  <c r="AB64" i="6"/>
  <c r="AB155" i="6"/>
  <c r="AB524" i="6"/>
  <c r="AB431" i="6"/>
  <c r="AB72" i="6"/>
  <c r="AB720" i="6"/>
  <c r="AB212" i="6"/>
  <c r="AB218" i="6"/>
  <c r="AB122" i="6"/>
  <c r="AB326" i="6"/>
  <c r="AB377" i="6"/>
  <c r="AB131" i="6"/>
  <c r="AB391" i="6"/>
  <c r="AB16" i="6"/>
  <c r="AB449" i="6"/>
  <c r="AB235" i="6"/>
  <c r="AB505" i="6"/>
  <c r="AB420" i="6"/>
  <c r="AB372" i="6"/>
  <c r="AB198" i="6"/>
  <c r="AB553" i="6"/>
  <c r="AB110" i="6"/>
  <c r="AB413" i="6"/>
  <c r="AB78" i="6"/>
  <c r="AB157" i="6"/>
  <c r="AB21" i="6"/>
  <c r="AB696" i="6"/>
  <c r="AB285" i="6"/>
  <c r="AB649" i="6"/>
  <c r="AB455" i="6"/>
  <c r="AB146" i="6"/>
  <c r="AB130" i="6"/>
  <c r="AB147" i="6"/>
  <c r="AB354" i="6"/>
  <c r="AB59" i="6"/>
  <c r="AB209" i="6"/>
  <c r="AB514" i="6"/>
  <c r="AB432" i="6"/>
  <c r="AB541" i="6"/>
  <c r="AB244" i="6"/>
  <c r="AB86" i="6"/>
  <c r="AB266" i="6"/>
  <c r="AB850" i="6"/>
  <c r="AB334" i="6"/>
  <c r="AB700" i="6"/>
  <c r="AB786" i="6"/>
  <c r="AB200" i="6"/>
  <c r="AB501" i="6"/>
  <c r="AB234" i="6"/>
  <c r="AB123" i="6"/>
  <c r="AB836" i="6"/>
  <c r="AB557" i="6"/>
  <c r="AB26" i="6"/>
  <c r="AB482" i="6"/>
  <c r="AB31" i="6"/>
  <c r="AB655" i="6"/>
  <c r="AB546" i="6"/>
  <c r="AB498" i="6"/>
  <c r="AB346" i="6"/>
  <c r="AB156" i="6"/>
  <c r="AB42" i="6"/>
  <c r="AB348" i="6"/>
  <c r="AB530" i="6"/>
  <c r="AB709" i="6"/>
  <c r="AB265" i="6"/>
  <c r="AB669" i="6"/>
  <c r="AB665" i="6"/>
  <c r="AB599" i="6"/>
  <c r="AB269" i="6"/>
  <c r="AB650" i="6"/>
  <c r="AB258" i="6"/>
  <c r="AB275" i="6"/>
  <c r="AB550" i="6"/>
  <c r="AB320" i="6"/>
  <c r="AB496" i="6"/>
  <c r="AB853" i="6"/>
  <c r="AB813" i="6"/>
  <c r="AB847" i="6"/>
  <c r="AB169" i="6"/>
  <c r="AB279" i="6"/>
  <c r="AB222" i="6"/>
  <c r="AB461" i="6"/>
  <c r="AB732" i="6"/>
  <c r="AB10" i="6"/>
  <c r="AB584" i="6"/>
  <c r="AB376" i="6"/>
  <c r="AB771" i="6"/>
  <c r="AB458" i="6"/>
  <c r="AB292" i="6"/>
  <c r="AB564" i="6"/>
  <c r="AB237" i="6"/>
  <c r="AB14" i="6"/>
  <c r="AB562" i="6"/>
  <c r="AB302" i="6"/>
  <c r="AB614" i="6"/>
  <c r="AB597" i="6"/>
  <c r="AB281" i="6"/>
  <c r="AB816" i="6"/>
  <c r="AB274" i="6"/>
  <c r="AB202" i="6"/>
  <c r="AB582" i="6"/>
  <c r="AB716" i="6"/>
  <c r="AB549" i="6"/>
  <c r="AB644" i="6"/>
  <c r="AB406" i="6"/>
  <c r="AB429" i="6"/>
  <c r="AB725" i="6"/>
  <c r="AB321" i="6"/>
  <c r="AB126" i="6"/>
  <c r="AB533" i="6"/>
  <c r="AB264" i="6"/>
  <c r="AB726" i="6"/>
  <c r="AB259" i="6"/>
  <c r="AB819" i="6"/>
  <c r="AB249" i="6"/>
  <c r="AB639" i="6"/>
  <c r="AB371" i="6"/>
  <c r="AB276" i="6"/>
  <c r="AB272" i="6"/>
  <c r="AB474" i="6"/>
  <c r="AB184" i="6"/>
  <c r="AB92" i="6"/>
  <c r="AB143" i="6"/>
  <c r="AB555" i="6"/>
  <c r="AB673" i="6"/>
  <c r="AB446" i="6"/>
  <c r="AB399" i="6"/>
  <c r="AB191" i="6"/>
  <c r="AB311" i="6"/>
  <c r="AB706" i="6"/>
  <c r="AB753" i="6"/>
  <c r="AB693" i="6"/>
  <c r="AB129" i="6"/>
  <c r="AB674" i="6"/>
  <c r="AB447" i="6"/>
  <c r="AB464" i="6"/>
  <c r="AB502" i="6"/>
  <c r="AB859" i="6"/>
  <c r="AB374" i="6"/>
  <c r="AB651" i="6"/>
  <c r="AB296" i="6"/>
  <c r="AB628" i="6"/>
  <c r="AB823" i="6"/>
  <c r="AB81" i="6"/>
  <c r="AB581" i="6"/>
  <c r="AB224" i="6"/>
  <c r="AB407" i="6"/>
  <c r="AB513" i="6"/>
  <c r="AB368" i="6"/>
  <c r="AB341" i="6"/>
  <c r="AB298" i="6"/>
  <c r="AB852" i="6"/>
  <c r="AB88" i="6"/>
  <c r="AB479" i="6"/>
  <c r="AB217" i="6"/>
  <c r="AB490" i="6"/>
  <c r="AB251" i="6"/>
  <c r="AB412" i="6"/>
  <c r="AB230" i="6"/>
  <c r="AB773" i="6"/>
  <c r="AB360" i="6"/>
  <c r="AB517" i="6"/>
  <c r="AB635" i="6"/>
  <c r="AB171" i="6"/>
  <c r="AB97" i="6"/>
  <c r="AB767" i="6"/>
  <c r="AB150" i="6"/>
  <c r="AB761" i="6"/>
  <c r="AB236" i="6"/>
  <c r="AB71" i="6"/>
  <c r="AB612" i="6"/>
  <c r="AB379" i="6"/>
  <c r="AB58" i="6"/>
  <c r="AB711" i="6"/>
  <c r="AB495" i="6"/>
  <c r="AB197" i="6"/>
  <c r="AB440" i="6"/>
  <c r="AB248" i="6"/>
  <c r="AB154" i="6"/>
  <c r="AB335" i="6"/>
  <c r="AB629" i="6"/>
  <c r="AB634" i="6"/>
  <c r="AB507" i="6"/>
  <c r="AB591" i="6"/>
  <c r="AB456" i="6"/>
  <c r="AB646" i="6"/>
  <c r="AB30" i="6"/>
  <c r="AB793" i="6"/>
  <c r="AB863" i="6"/>
  <c r="AB731" i="6"/>
  <c r="AB608" i="6"/>
  <c r="AB187" i="6"/>
  <c r="AB393" i="6"/>
  <c r="AB388" i="6"/>
  <c r="AB367" i="6"/>
  <c r="AB812" i="6"/>
  <c r="AB698" i="6"/>
  <c r="AB724" i="6"/>
  <c r="AB7" i="6"/>
  <c r="AB796" i="6"/>
  <c r="AB743" i="6"/>
  <c r="AB516" i="6"/>
  <c r="AB860" i="6"/>
  <c r="AB160" i="6"/>
  <c r="AB47" i="6"/>
  <c r="AB119" i="6"/>
  <c r="AB570" i="6"/>
  <c r="AB353" i="6"/>
  <c r="AB710" i="6"/>
  <c r="AB145" i="6"/>
  <c r="AB345" i="6"/>
  <c r="AB740" i="6"/>
  <c r="AB303" i="6"/>
  <c r="AB538" i="6"/>
  <c r="AB714" i="6"/>
  <c r="AB36" i="6"/>
  <c r="AB818" i="6"/>
  <c r="AB32" i="6"/>
  <c r="AB683" i="6"/>
  <c r="AB603" i="6"/>
  <c r="AB232" i="6"/>
  <c r="AB820" i="6"/>
  <c r="AB741" i="6"/>
  <c r="AB247" i="6"/>
  <c r="AB164" i="6"/>
  <c r="AB589" i="6"/>
  <c r="AB525" i="6"/>
  <c r="AB430" i="6"/>
  <c r="AB277" i="6"/>
  <c r="AB668" i="6"/>
  <c r="AB17" i="6"/>
  <c r="AB102" i="6"/>
  <c r="AB604" i="6"/>
  <c r="AB215" i="6"/>
  <c r="AB708" i="6"/>
  <c r="AB11" i="6"/>
  <c r="AB347" i="6"/>
  <c r="AB759" i="6"/>
  <c r="AB284" i="6"/>
  <c r="AB178" i="6"/>
  <c r="AB333" i="6"/>
  <c r="AB518" i="6"/>
  <c r="AB606" i="6"/>
  <c r="AB738" i="6"/>
  <c r="AB500" i="6"/>
  <c r="AB149" i="6"/>
  <c r="AA76" i="6"/>
  <c r="AB76" i="6" s="1"/>
  <c r="AA682" i="6"/>
  <c r="AB682" i="6" s="1"/>
  <c r="AA419" i="6"/>
  <c r="AB419" i="6" s="1"/>
  <c r="AA229" i="6"/>
  <c r="AB229" i="6" s="1"/>
  <c r="AA271" i="6"/>
  <c r="AB271" i="6" s="1"/>
  <c r="AA705" i="6"/>
  <c r="AB705" i="6" s="1"/>
  <c r="AA565" i="6"/>
  <c r="AB565" i="6" s="1"/>
  <c r="AA350" i="6"/>
  <c r="AB350" i="6" s="1"/>
  <c r="AA842" i="6"/>
  <c r="AB842" i="6" s="1"/>
  <c r="AA77" i="6"/>
  <c r="AB77" i="6" s="1"/>
  <c r="AA643" i="6"/>
  <c r="AB643" i="6" s="1"/>
  <c r="AA268" i="6"/>
  <c r="AB268" i="6" s="1"/>
  <c r="AA403" i="6"/>
  <c r="AB403" i="6" s="1"/>
  <c r="AA735" i="6"/>
  <c r="AB735" i="6" s="1"/>
  <c r="AA661" i="6"/>
  <c r="AB661" i="6" s="1"/>
  <c r="AA779" i="6"/>
  <c r="AB779" i="6" s="1"/>
  <c r="AA522" i="6"/>
  <c r="AB522" i="6" s="1"/>
  <c r="AA686" i="6"/>
  <c r="AB686" i="6" s="1"/>
  <c r="AA233" i="6"/>
  <c r="AB233" i="6" s="1"/>
  <c r="AA663" i="6"/>
  <c r="AB663" i="6" s="1"/>
  <c r="AA712" i="6"/>
  <c r="AB712" i="6" s="1"/>
  <c r="AA835" i="6"/>
  <c r="AB835" i="6" s="1"/>
  <c r="AA148" i="6"/>
  <c r="AB148" i="6" s="1"/>
  <c r="AA254" i="6"/>
  <c r="AB254" i="6" s="1"/>
  <c r="AA802" i="6"/>
  <c r="AB802" i="6" s="1"/>
  <c r="AA174" i="6"/>
  <c r="AB174" i="6" s="1"/>
  <c r="AA54" i="6"/>
  <c r="AB54" i="6" s="1"/>
  <c r="AA109" i="6"/>
  <c r="AB109" i="6" s="1"/>
  <c r="AA535" i="6"/>
  <c r="AB535" i="6" s="1"/>
  <c r="AA774" i="6"/>
  <c r="AB774" i="6" s="1"/>
  <c r="AA165" i="6"/>
  <c r="AB165" i="6" s="1"/>
  <c r="AA263" i="6"/>
  <c r="AB263" i="6" s="1"/>
  <c r="AA795" i="6"/>
  <c r="AB795" i="6" s="1"/>
  <c r="AA831" i="6"/>
  <c r="AB831" i="6" s="1"/>
  <c r="AA93" i="6"/>
  <c r="AB93" i="6" s="1"/>
  <c r="AA245" i="6"/>
  <c r="AB245" i="6" s="1"/>
  <c r="AA43" i="6"/>
  <c r="AB43" i="6" s="1"/>
  <c r="AA417" i="6"/>
  <c r="AB417" i="6" s="1"/>
  <c r="AA653" i="6"/>
  <c r="AB653" i="6" s="1"/>
  <c r="AA757" i="6"/>
  <c r="AB757" i="6" s="1"/>
  <c r="AA679" i="6"/>
  <c r="AB679" i="6" s="1"/>
  <c r="AA790" i="6"/>
  <c r="AB790" i="6" s="1"/>
  <c r="AA261" i="6"/>
  <c r="AB261" i="6" s="1"/>
  <c r="AA53" i="6"/>
  <c r="AB53" i="6" s="1"/>
  <c r="AA815" i="6"/>
  <c r="AB815" i="6" s="1"/>
  <c r="AA20" i="6"/>
  <c r="AB20" i="6" s="1"/>
  <c r="AA573" i="6"/>
  <c r="AB573" i="6" s="1"/>
  <c r="AA543" i="6"/>
  <c r="AB543" i="6" s="1"/>
  <c r="AA492" i="6"/>
  <c r="AB492" i="6" s="1"/>
  <c r="AA797" i="6"/>
  <c r="AB797" i="6" s="1"/>
  <c r="AA400" i="6"/>
  <c r="AB400" i="6" s="1"/>
  <c r="AA325" i="6"/>
  <c r="AB325" i="6" s="1"/>
  <c r="AA569" i="6"/>
  <c r="AB569" i="6" s="1"/>
  <c r="AA313" i="6"/>
  <c r="AB313" i="6" s="1"/>
  <c r="AA421" i="6"/>
  <c r="AB421" i="6" s="1"/>
  <c r="AA536" i="6"/>
  <c r="AB536" i="6" s="1"/>
  <c r="AA658" i="6"/>
  <c r="AB658" i="6" s="1"/>
  <c r="AA503" i="6"/>
  <c r="AB503" i="6" s="1"/>
  <c r="AA527" i="6"/>
  <c r="AB527" i="6" s="1"/>
  <c r="AA521" i="6"/>
  <c r="AB521" i="6" s="1"/>
  <c r="AA526" i="6"/>
  <c r="AB526" i="6" s="1"/>
  <c r="AA734" i="6"/>
  <c r="AB734" i="6" s="1"/>
  <c r="AA677" i="6"/>
  <c r="AB677" i="6" s="1"/>
  <c r="AA330" i="6"/>
  <c r="AB330" i="6" s="1"/>
  <c r="AA532" i="6"/>
  <c r="AB532" i="6" s="1"/>
  <c r="AA305" i="6"/>
  <c r="AB305" i="6" s="1"/>
  <c r="AA576" i="6"/>
  <c r="AB576" i="6" s="1"/>
  <c r="AA672" i="6"/>
  <c r="AB672" i="6" s="1"/>
  <c r="AA118" i="6"/>
  <c r="AB118" i="6" s="1"/>
  <c r="AA56" i="6"/>
  <c r="AB56" i="6" s="1"/>
  <c r="AA70" i="6"/>
  <c r="AB70" i="6" s="1"/>
  <c r="AA542" i="6"/>
  <c r="AB542" i="6" s="1"/>
  <c r="AA35" i="6"/>
  <c r="AB35" i="6" s="1"/>
  <c r="AA855" i="6"/>
  <c r="AB855" i="6" s="1"/>
  <c r="AA112" i="6"/>
  <c r="AB112" i="6" s="1"/>
  <c r="AA74" i="6"/>
  <c r="AB74" i="6" s="1"/>
  <c r="AA489" i="6"/>
  <c r="AB489" i="6" s="1"/>
  <c r="AA756" i="6"/>
  <c r="AB756" i="6" s="1"/>
  <c r="AA278" i="6"/>
  <c r="AB278" i="6" s="1"/>
  <c r="AA552" i="6"/>
  <c r="AB552" i="6" s="1"/>
  <c r="AA688" i="6"/>
  <c r="AB688" i="6" s="1"/>
  <c r="AA402" i="6"/>
  <c r="AB402" i="6" s="1"/>
  <c r="AA745" i="6"/>
  <c r="AB745" i="6" s="1"/>
  <c r="AA318" i="6"/>
  <c r="AB318" i="6" s="1"/>
  <c r="AA352" i="6"/>
  <c r="AB352" i="6" s="1"/>
  <c r="AA57" i="6"/>
  <c r="AB57" i="6" s="1"/>
  <c r="AA216" i="6"/>
  <c r="AB216" i="6" s="1"/>
  <c r="AA262" i="6"/>
  <c r="AB262" i="6" s="1"/>
  <c r="AA772" i="6"/>
  <c r="AB772" i="6" s="1"/>
  <c r="AA80" i="6"/>
  <c r="AB80" i="6" s="1"/>
  <c r="AA605" i="6"/>
  <c r="AB605" i="6" s="1"/>
  <c r="AA476" i="6"/>
  <c r="AB476" i="6" s="1"/>
  <c r="AA775" i="6"/>
  <c r="AB775" i="6" s="1"/>
  <c r="AA685" i="6"/>
  <c r="AB685" i="6" s="1"/>
  <c r="AA671" i="6"/>
  <c r="AB671" i="6" s="1"/>
  <c r="AA344" i="6"/>
  <c r="AB344" i="6" s="1"/>
  <c r="AA185" i="6"/>
  <c r="AB185" i="6" s="1"/>
  <c r="AA704" i="6"/>
  <c r="AB704" i="6" s="1"/>
  <c r="AA439" i="6"/>
  <c r="AB439" i="6" s="1"/>
  <c r="AA340" i="6"/>
  <c r="AB340" i="6" s="1"/>
  <c r="AA219" i="6"/>
  <c r="AB219" i="6" s="1"/>
  <c r="AA193" i="6"/>
  <c r="AB193" i="6" s="1"/>
  <c r="AA648" i="6"/>
  <c r="AB648" i="6" s="1"/>
  <c r="AA257" i="6"/>
  <c r="AB257" i="6" s="1"/>
  <c r="AA594" i="6"/>
  <c r="AB594" i="6" s="1"/>
  <c r="AA445" i="6"/>
  <c r="AB445" i="6" s="1"/>
  <c r="AA336" i="6"/>
  <c r="AB336" i="6" s="1"/>
  <c r="AA204" i="6"/>
  <c r="AB204" i="6" s="1"/>
  <c r="AA694" i="6"/>
  <c r="AB694" i="6" s="1"/>
  <c r="AA656" i="6"/>
  <c r="AB656" i="6" s="1"/>
  <c r="AA291" i="6"/>
  <c r="AB291" i="6" s="1"/>
  <c r="AA749" i="6"/>
  <c r="AB749" i="6" s="1"/>
  <c r="AA75" i="6"/>
  <c r="AB75" i="6" s="1"/>
  <c r="AA783" i="6"/>
  <c r="AB783" i="6" s="1"/>
  <c r="AA676" i="6"/>
  <c r="AB676" i="6" s="1"/>
  <c r="AA592" i="6"/>
  <c r="AB592" i="6" s="1"/>
  <c r="AA60" i="6"/>
  <c r="AB60" i="6" s="1"/>
  <c r="AA395" i="6"/>
  <c r="AB395" i="6" s="1"/>
  <c r="AA843" i="6"/>
  <c r="AB843" i="6" s="1"/>
  <c r="AA787" i="6"/>
  <c r="AB787" i="6" s="1"/>
  <c r="AA141" i="6"/>
  <c r="AB141" i="6" s="1"/>
  <c r="AA37" i="6"/>
  <c r="AB37" i="6" s="1"/>
  <c r="AA380" i="6"/>
  <c r="AB380" i="6" s="1"/>
  <c r="AA243" i="6"/>
  <c r="AB243" i="6" s="1"/>
  <c r="AA84" i="6"/>
  <c r="AB84" i="6" s="1"/>
  <c r="AA810" i="6"/>
  <c r="AB810" i="6" s="1"/>
  <c r="AA598" i="6"/>
  <c r="AB598" i="6" s="1"/>
  <c r="AA144" i="6"/>
  <c r="AB144" i="6" s="1"/>
  <c r="AA861" i="6"/>
  <c r="AB861" i="6" s="1"/>
  <c r="AA101" i="6"/>
  <c r="AB101" i="6" s="1"/>
  <c r="AA428" i="6"/>
  <c r="AB428" i="6" s="1"/>
  <c r="AA177" i="6"/>
  <c r="AB177" i="6" s="1"/>
  <c r="AA66" i="6"/>
  <c r="AB66" i="6" s="1"/>
  <c r="AA487" i="6"/>
  <c r="AB487" i="6" s="1"/>
  <c r="AA176" i="6"/>
  <c r="AB176" i="6" s="1"/>
  <c r="AA221" i="6"/>
  <c r="AB221" i="6" s="1"/>
  <c r="AA424" i="6"/>
  <c r="AB424" i="6" s="1"/>
  <c r="AA763" i="6"/>
  <c r="AB763" i="6" s="1"/>
  <c r="AA338" i="6"/>
  <c r="AB338" i="6" s="1"/>
  <c r="AA94" i="6"/>
  <c r="AB94" i="6" s="1"/>
  <c r="AA804" i="6"/>
  <c r="AB804" i="6" s="1"/>
  <c r="AA849" i="6"/>
  <c r="AB849" i="6" s="1"/>
  <c r="AA515" i="6"/>
  <c r="AB515" i="6" s="1"/>
  <c r="AA833" i="6"/>
  <c r="AB833" i="6" s="1"/>
  <c r="AA240" i="6"/>
  <c r="AB240" i="6" s="1"/>
  <c r="AA697" i="6"/>
  <c r="AB697" i="6" s="1"/>
  <c r="AA342" i="6"/>
  <c r="AB342" i="6" s="1"/>
  <c r="AA645" i="6"/>
  <c r="AB645" i="6" s="1"/>
  <c r="AA19" i="6"/>
  <c r="AB19" i="6" s="1"/>
  <c r="AA601" i="6"/>
  <c r="AB601" i="6" s="1"/>
  <c r="AA315" i="6"/>
  <c r="AB315" i="6" s="1"/>
  <c r="AA467" i="6"/>
  <c r="AB467" i="6" s="1"/>
  <c r="AA826" i="6"/>
  <c r="AB826" i="6" s="1"/>
  <c r="AA689" i="6"/>
  <c r="AB689" i="6" s="1"/>
  <c r="AA179" i="6"/>
  <c r="AB179" i="6" s="1"/>
  <c r="AA675" i="6"/>
  <c r="AB675" i="6" s="1"/>
  <c r="AA228" i="6"/>
  <c r="AB228" i="6" s="1"/>
  <c r="AA207" i="6"/>
  <c r="AB207" i="6" s="1"/>
  <c r="AA104" i="6"/>
  <c r="AB104" i="6" s="1"/>
  <c r="AA791" i="6"/>
  <c r="AB791" i="6" s="1"/>
  <c r="AA485" i="6"/>
  <c r="AB485" i="6" s="1"/>
  <c r="AA405" i="6"/>
  <c r="AB405" i="6" s="1"/>
  <c r="AA558" i="6"/>
  <c r="AB558" i="6" s="1"/>
  <c r="AA220" i="6"/>
  <c r="AB220" i="6" s="1"/>
  <c r="AA255" i="6"/>
  <c r="AB255" i="6" s="1"/>
  <c r="AA463" i="6"/>
  <c r="AB463" i="6" s="1"/>
  <c r="AA862" i="6"/>
  <c r="AB862" i="6" s="1"/>
  <c r="AA162" i="6"/>
  <c r="AB162" i="6" s="1"/>
  <c r="AA728" i="6"/>
  <c r="AB728" i="6" s="1"/>
  <c r="AA79" i="6"/>
  <c r="AB79" i="6" s="1"/>
  <c r="AA194" i="6"/>
  <c r="AB194" i="6" s="1"/>
  <c r="AA206" i="6"/>
  <c r="AB206" i="6" s="1"/>
  <c r="AA718" i="6"/>
  <c r="AB718" i="6" s="1"/>
  <c r="AA540" i="6"/>
  <c r="AB540" i="6" s="1"/>
  <c r="AA632" i="6"/>
  <c r="AB632" i="6" s="1"/>
  <c r="AA373" i="6"/>
  <c r="AB373" i="6" s="1"/>
  <c r="AA450" i="6"/>
  <c r="AB450" i="6" s="1"/>
  <c r="AA633" i="6"/>
  <c r="AB633" i="6" s="1"/>
  <c r="AA196" i="6"/>
  <c r="AB196" i="6" s="1"/>
  <c r="AA309" i="6"/>
  <c r="AB309" i="6" s="1"/>
  <c r="AA764" i="6"/>
  <c r="AB764" i="6" s="1"/>
  <c r="AA39" i="6"/>
  <c r="AB39" i="6" s="1"/>
  <c r="AA453" i="6"/>
  <c r="AB453" i="6" s="1"/>
  <c r="AA794" i="6"/>
  <c r="AB794" i="6" s="1"/>
  <c r="AA452" i="6"/>
  <c r="AB452" i="6" s="1"/>
  <c r="AA825" i="6"/>
  <c r="AB825" i="6" s="1"/>
  <c r="AA739" i="6"/>
  <c r="AB739" i="6" s="1"/>
  <c r="AA715" i="6"/>
  <c r="AB715" i="6" s="1"/>
  <c r="AA586" i="6"/>
  <c r="AB586" i="6" s="1"/>
  <c r="AA473" i="6"/>
  <c r="AB473" i="6" s="1"/>
  <c r="AA48" i="6"/>
  <c r="AB48" i="6" s="1"/>
  <c r="AA124" i="6"/>
  <c r="AB124" i="6" s="1"/>
  <c r="AA563" i="6"/>
  <c r="AB563" i="6" s="1"/>
  <c r="AA798" i="6"/>
  <c r="AB798" i="6" s="1"/>
  <c r="AA784" i="6"/>
  <c r="AB784" i="6" s="1"/>
  <c r="AA844" i="6"/>
  <c r="AB844" i="6" s="1"/>
  <c r="AA139" i="6"/>
  <c r="AB139" i="6" s="1"/>
  <c r="AA747" i="6"/>
  <c r="AB747" i="6" s="1"/>
  <c r="AA444" i="6"/>
  <c r="AB444" i="6" s="1"/>
  <c r="AA308" i="6"/>
  <c r="AB308" i="6" s="1"/>
  <c r="AA556" i="6"/>
  <c r="AB556" i="6" s="1"/>
  <c r="AA537" i="6"/>
  <c r="AB537" i="6" s="1"/>
  <c r="AA616" i="6"/>
  <c r="AB616" i="6" s="1"/>
  <c r="AA22" i="6"/>
  <c r="AB22" i="6" s="1"/>
  <c r="AA108" i="6"/>
  <c r="AB108" i="6" s="1"/>
  <c r="AA789" i="6"/>
  <c r="AB789" i="6" s="1"/>
  <c r="AA438" i="6"/>
  <c r="AB438" i="6" s="1"/>
  <c r="AA90" i="6"/>
  <c r="AB90" i="6" s="1"/>
  <c r="AA166" i="6"/>
  <c r="AB166" i="6" s="1"/>
  <c r="AA484" i="6"/>
  <c r="AB484" i="6" s="1"/>
  <c r="AA776" i="6"/>
  <c r="AB776" i="6" s="1"/>
  <c r="AA692" i="6"/>
  <c r="AB692" i="6" s="1"/>
  <c r="AA337" i="6"/>
  <c r="AB337" i="6" s="1"/>
  <c r="AA246" i="6"/>
  <c r="AB246" i="6" s="1"/>
  <c r="AA328" i="6"/>
  <c r="AB328" i="6" s="1"/>
  <c r="AA323" i="6"/>
  <c r="AB323" i="6" s="1"/>
  <c r="AA180" i="6"/>
  <c r="AB180" i="6" s="1"/>
  <c r="AA49" i="6"/>
  <c r="AB49" i="6" s="1"/>
  <c r="AA136" i="6"/>
  <c r="AB136" i="6" s="1"/>
  <c r="AA695" i="6"/>
  <c r="AB695" i="6" s="1"/>
  <c r="AA469" i="6"/>
  <c r="AB469" i="6" s="1"/>
  <c r="AA394" i="6"/>
  <c r="AB394" i="6" s="1"/>
  <c r="AA848" i="6"/>
  <c r="AB848" i="6" s="1"/>
  <c r="AA834" i="6"/>
  <c r="AB834" i="6" s="1"/>
  <c r="AA289" i="6"/>
  <c r="AB289" i="6" s="1"/>
  <c r="AA214" i="6"/>
  <c r="AB214" i="6" s="1"/>
  <c r="AA480" i="6"/>
  <c r="AB480" i="6" s="1"/>
  <c r="AA713" i="6"/>
  <c r="AB713" i="6" s="1"/>
  <c r="AA2" i="6"/>
  <c r="AB2" i="6" s="1"/>
  <c r="AA699" i="6"/>
  <c r="AB699" i="6" s="1"/>
  <c r="AA667" i="6"/>
  <c r="AB667" i="6" s="1"/>
  <c r="AA433" i="6"/>
  <c r="AB433" i="6" s="1"/>
  <c r="AA170" i="6"/>
  <c r="AB170" i="6" s="1"/>
  <c r="AA702" i="6"/>
  <c r="AB702" i="6" s="1"/>
  <c r="AA186" i="6"/>
  <c r="AB186" i="6" s="1"/>
  <c r="AA780" i="6"/>
  <c r="AB780" i="6" s="1"/>
  <c r="AA434" i="6"/>
  <c r="AB434" i="6" s="1"/>
  <c r="AA396" i="6"/>
  <c r="AB396" i="6" s="1"/>
  <c r="AA205" i="6"/>
  <c r="AB205" i="6" s="1"/>
  <c r="AA5" i="6"/>
  <c r="AB5" i="6" s="1"/>
  <c r="AA523" i="6"/>
  <c r="AB523" i="6" s="1"/>
  <c r="AA567" i="6"/>
  <c r="AB567" i="6" s="1"/>
  <c r="AA50" i="6"/>
  <c r="AB50" i="6" s="1"/>
  <c r="AA401" i="6"/>
  <c r="AB401" i="6" s="1"/>
  <c r="AA113" i="6"/>
  <c r="AB113" i="6" s="1"/>
  <c r="AA359" i="6"/>
  <c r="AB359" i="6" s="1"/>
  <c r="AA575" i="6"/>
  <c r="AB575" i="6" s="1"/>
  <c r="AA620" i="6"/>
  <c r="AB620" i="6" s="1"/>
  <c r="AA356" i="6"/>
  <c r="AB356" i="6" s="1"/>
  <c r="AA587" i="6"/>
  <c r="AB587" i="6" s="1"/>
  <c r="AA363" i="6"/>
  <c r="AB363" i="6" s="1"/>
  <c r="AA370" i="6"/>
  <c r="AB370" i="6" s="1"/>
  <c r="AA51" i="6"/>
  <c r="AB51" i="6" s="1"/>
  <c r="AA172" i="6"/>
  <c r="AB172" i="6" s="1"/>
  <c r="AA103" i="6"/>
  <c r="AB103" i="6" s="1"/>
  <c r="AA99" i="6"/>
  <c r="AB99" i="6" s="1"/>
  <c r="AA746" i="6"/>
  <c r="AB746" i="6" s="1"/>
  <c r="AA132" i="6"/>
  <c r="AB132" i="6" s="1"/>
  <c r="AA322" i="6"/>
  <c r="AB322" i="6" s="1"/>
  <c r="AA730" i="6"/>
  <c r="AB730" i="6" s="1"/>
  <c r="AA425" i="6"/>
  <c r="AB425" i="6" s="1"/>
  <c r="AA168" i="6"/>
  <c r="AB168" i="6" s="1"/>
  <c r="AA750" i="6"/>
  <c r="AB750" i="6" s="1"/>
  <c r="AA199" i="6"/>
  <c r="AB199" i="6" s="1"/>
  <c r="AA422" i="6"/>
  <c r="AB422" i="6" s="1"/>
  <c r="AA723" i="6"/>
  <c r="AB723" i="6" s="1"/>
  <c r="AA151" i="6"/>
  <c r="AB151" i="6" s="1"/>
  <c r="AA408" i="6"/>
  <c r="AB408" i="6" s="1"/>
  <c r="AA466" i="6"/>
  <c r="AB466" i="6" s="1"/>
  <c r="AA497" i="6"/>
  <c r="AB497" i="6" s="1"/>
  <c r="AA579" i="6"/>
  <c r="AB579" i="6" s="1"/>
  <c r="AA282" i="6"/>
  <c r="AB282" i="6" s="1"/>
  <c r="AA840" i="6"/>
  <c r="AB840" i="6" s="1"/>
  <c r="AA28" i="6"/>
  <c r="AB28" i="6" s="1"/>
  <c r="AA283" i="6"/>
  <c r="AB283" i="6" s="1"/>
  <c r="AA642" i="6"/>
  <c r="AB642" i="6" s="1"/>
  <c r="AA161" i="6"/>
  <c r="AB161" i="6" s="1"/>
  <c r="AA192" i="6"/>
  <c r="AB192" i="6" s="1"/>
  <c r="AA510" i="6"/>
  <c r="AB510" i="6" s="1"/>
  <c r="AA448" i="6"/>
  <c r="AB448" i="6" s="1"/>
  <c r="AA758" i="6"/>
  <c r="AB758" i="6" s="1"/>
  <c r="AA416" i="6"/>
  <c r="AB416" i="6" s="1"/>
  <c r="AA662" i="6"/>
  <c r="AB662" i="6" s="1"/>
  <c r="AA481" i="6"/>
  <c r="AB481" i="6" s="1"/>
  <c r="AA133" i="6"/>
  <c r="AB133" i="6" s="1"/>
  <c r="AA142" i="6"/>
  <c r="AB142" i="6" s="1"/>
  <c r="AA468" i="6"/>
  <c r="AB468" i="6" s="1"/>
  <c r="AA588" i="6"/>
  <c r="AB588" i="6" s="1"/>
  <c r="AA751" i="6"/>
  <c r="AB751" i="6" s="1"/>
  <c r="AA680" i="6"/>
  <c r="AB680" i="6" s="1"/>
  <c r="AA183" i="6"/>
  <c r="AB183" i="6" s="1"/>
  <c r="AA314" i="6"/>
  <c r="AB314" i="6" s="1"/>
  <c r="AA462" i="6"/>
  <c r="AB462" i="6" s="1"/>
  <c r="AA792" i="6"/>
  <c r="AB792" i="6" s="1"/>
  <c r="AA239" i="6"/>
  <c r="AB239" i="6" s="1"/>
  <c r="AA857" i="6"/>
  <c r="AB857" i="6" s="1"/>
  <c r="AA138" i="6"/>
  <c r="AB138" i="6" s="1"/>
  <c r="AA55" i="6"/>
  <c r="AB55" i="6" s="1"/>
  <c r="AA477" i="6"/>
  <c r="AB477" i="6" s="1"/>
  <c r="AA657" i="6"/>
  <c r="AB657" i="6" s="1"/>
  <c r="AA821" i="6"/>
  <c r="AB821" i="6" s="1"/>
  <c r="AA307" i="6"/>
  <c r="AB307" i="6" s="1"/>
  <c r="AA652" i="6"/>
  <c r="AB652" i="6" s="1"/>
  <c r="AA777" i="6"/>
  <c r="AB777" i="6" s="1"/>
  <c r="AA602" i="6"/>
  <c r="AB602" i="6" s="1"/>
  <c r="AA38" i="6"/>
  <c r="AB38" i="6" s="1"/>
  <c r="AA389" i="6"/>
  <c r="AB389" i="6" s="1"/>
  <c r="AA120" i="6"/>
  <c r="AB120" i="6" s="1"/>
  <c r="AA580" i="6"/>
  <c r="AB580" i="6" s="1"/>
  <c r="AA559" i="6"/>
  <c r="AB559" i="6" s="1"/>
  <c r="AA837" i="6"/>
  <c r="AB837" i="6" s="1"/>
  <c r="AA805" i="6"/>
  <c r="AB805" i="6" s="1"/>
  <c r="AA607" i="6"/>
  <c r="AB607" i="6" s="1"/>
  <c r="AA68" i="6"/>
  <c r="AB68" i="6" s="1"/>
  <c r="AA722" i="6"/>
  <c r="AB722" i="6" s="1"/>
  <c r="AA33" i="6"/>
  <c r="AB33" i="6" s="1"/>
  <c r="AA182" i="6"/>
  <c r="AB182" i="6" s="1"/>
  <c r="AA681" i="6"/>
  <c r="AB681" i="6" s="1"/>
  <c r="AA619" i="6"/>
  <c r="AB619" i="6" s="1"/>
  <c r="AA96" i="6"/>
  <c r="AB96" i="6" s="1"/>
  <c r="AA27" i="6"/>
  <c r="AB27" i="6" s="1"/>
  <c r="AA286" i="6"/>
  <c r="AB286" i="6" s="1"/>
  <c r="AA392" i="6"/>
  <c r="AB392" i="6" s="1"/>
  <c r="AA647" i="6"/>
  <c r="AB647" i="6" s="1"/>
  <c r="AA814" i="6"/>
  <c r="AB814" i="6" s="1"/>
  <c r="AA61" i="6"/>
  <c r="AB61" i="6" s="1"/>
  <c r="AA803" i="6"/>
  <c r="AB803" i="6" s="1"/>
  <c r="AA100" i="6"/>
  <c r="AB100" i="6" s="1"/>
  <c r="AA621" i="6"/>
  <c r="AB621" i="6" s="1"/>
  <c r="AA566" i="6"/>
  <c r="AB566" i="6" s="1"/>
  <c r="AA106" i="6"/>
  <c r="AB106" i="6" s="1"/>
  <c r="AA443" i="6"/>
  <c r="AB443" i="6" s="1"/>
  <c r="AA105" i="6"/>
  <c r="AB105" i="6" s="1"/>
  <c r="AA754" i="6"/>
  <c r="AB754" i="6" s="1"/>
  <c r="AA568" i="6"/>
  <c r="AB568" i="6" s="1"/>
  <c r="AA238" i="6"/>
  <c r="AB238" i="6" s="1"/>
  <c r="AA201" i="6"/>
  <c r="AB201" i="6" s="1"/>
  <c r="AA404" i="6"/>
  <c r="AB404" i="6" s="1"/>
  <c r="AA545" i="6"/>
  <c r="AB545" i="6" s="1"/>
  <c r="AA329" i="6"/>
  <c r="AB329" i="6" s="1"/>
  <c r="AA828" i="6"/>
  <c r="AB828" i="6" s="1"/>
  <c r="AA539" i="6"/>
  <c r="AB539" i="6" s="1"/>
  <c r="AA343" i="6"/>
  <c r="AB343" i="6" s="1"/>
  <c r="AA585" i="6"/>
  <c r="AB585" i="6" s="1"/>
  <c r="AA386" i="6"/>
  <c r="AB386" i="6" s="1"/>
  <c r="AA210" i="6"/>
  <c r="AB210" i="6" s="1"/>
  <c r="AA617" i="6"/>
  <c r="AB617" i="6" s="1"/>
  <c r="AA362" i="6"/>
  <c r="AB362" i="6" s="1"/>
  <c r="AA701" i="6"/>
  <c r="AB701" i="6" s="1"/>
  <c r="AA528" i="6"/>
  <c r="AB528" i="6" s="1"/>
  <c r="AA799" i="6"/>
  <c r="AB799" i="6" s="1"/>
  <c r="AA544" i="6"/>
  <c r="AB544" i="6" s="1"/>
  <c r="AA486" i="6"/>
  <c r="AB486" i="6" s="1"/>
  <c r="AA25" i="6"/>
  <c r="AB25" i="6" s="1"/>
  <c r="AA410" i="6"/>
  <c r="AB410" i="6" s="1"/>
  <c r="AA195" i="6"/>
  <c r="AB195" i="6" s="1"/>
  <c r="AA357" i="6"/>
  <c r="AB357" i="6" s="1"/>
  <c r="AA800" i="6"/>
  <c r="AB800" i="6" s="1"/>
  <c r="AA811" i="6"/>
  <c r="AB811" i="6" s="1"/>
  <c r="AA62" i="6"/>
  <c r="AB62" i="6" s="1"/>
  <c r="AA659" i="6"/>
  <c r="AB659" i="6" s="1"/>
  <c r="AA572" i="6"/>
  <c r="AB572" i="6" s="1"/>
  <c r="AA250" i="6"/>
  <c r="AB250" i="6" s="1"/>
  <c r="AA46" i="6"/>
  <c r="AB46" i="6" s="1"/>
  <c r="AA830" i="6"/>
  <c r="AB830" i="6" s="1"/>
  <c r="AA85" i="6"/>
  <c r="AB85" i="6" s="1"/>
  <c r="AA327" i="6"/>
  <c r="AB327" i="6" s="1"/>
  <c r="AA280" i="6"/>
  <c r="AB280" i="6" s="1"/>
  <c r="AA15" i="6"/>
  <c r="AB15" i="6" s="1"/>
  <c r="AA83" i="6"/>
  <c r="AB83" i="6" s="1"/>
  <c r="AA788" i="6"/>
  <c r="AB788" i="6" s="1"/>
  <c r="AA40" i="6"/>
  <c r="AB40" i="6" s="1"/>
  <c r="AA378" i="6"/>
  <c r="AB378" i="6" s="1"/>
  <c r="AA690" i="6"/>
  <c r="AB690" i="6" s="1"/>
  <c r="AA188" i="6"/>
  <c r="AB188" i="6" s="1"/>
  <c r="AA382" i="6"/>
  <c r="AB382" i="6" s="1"/>
  <c r="AA737" i="6"/>
  <c r="AB737" i="6" s="1"/>
  <c r="AA189" i="6"/>
  <c r="AB189" i="6" s="1"/>
  <c r="AA67" i="6"/>
  <c r="AB67" i="6" s="1"/>
  <c r="AA4" i="6"/>
  <c r="AB4" i="6" s="1"/>
  <c r="AA89" i="6"/>
  <c r="AB89" i="6" s="1"/>
  <c r="AA390" i="6"/>
  <c r="AB390" i="6" s="1"/>
  <c r="AA534" i="6"/>
  <c r="AB534" i="6" s="1"/>
  <c r="AA623" i="6"/>
  <c r="AB623" i="6" s="1"/>
  <c r="AA163" i="6"/>
  <c r="AB163" i="6" s="1"/>
  <c r="AA437" i="6"/>
  <c r="AB437" i="6" s="1"/>
  <c r="AA801" i="6"/>
  <c r="AB801" i="6" s="1"/>
  <c r="AA423" i="6"/>
  <c r="AB423" i="6" s="1"/>
  <c r="AA494" i="6"/>
  <c r="AB494" i="6" s="1"/>
  <c r="AA297" i="6"/>
  <c r="AB297" i="6" s="1"/>
  <c r="AA571" i="6"/>
  <c r="AB571" i="6" s="1"/>
  <c r="AA361" i="6"/>
  <c r="AB361" i="6" s="1"/>
  <c r="AA227" i="6"/>
  <c r="AB227" i="6" s="1"/>
  <c r="AA471" i="6"/>
  <c r="AB471" i="6" s="1"/>
  <c r="AA152" i="6"/>
  <c r="AB152" i="6" s="1"/>
  <c r="AA744" i="6"/>
  <c r="AB744" i="6" s="1"/>
  <c r="AA493" i="6"/>
  <c r="AB493" i="6" s="1"/>
  <c r="AA684" i="6"/>
  <c r="AB684" i="6" s="1"/>
  <c r="AA769" i="6"/>
  <c r="AB769" i="6" s="1"/>
  <c r="AA499" i="6"/>
  <c r="AB499" i="6" s="1"/>
  <c r="AA809" i="6"/>
  <c r="AB809" i="6" s="1"/>
  <c r="AA687" i="6"/>
  <c r="AB687" i="6" s="1"/>
  <c r="AA158" i="6"/>
  <c r="AB158" i="6" s="1"/>
  <c r="AA397" i="6"/>
  <c r="AB397" i="6" s="1"/>
  <c r="AA707" i="6"/>
  <c r="AB707" i="6" s="1"/>
  <c r="AA260" i="6"/>
  <c r="AB260" i="6" s="1"/>
  <c r="AA241" i="6"/>
  <c r="AB241" i="6" s="1"/>
  <c r="AA841" i="6"/>
  <c r="AB841" i="6" s="1"/>
  <c r="AA299" i="6"/>
  <c r="AB299" i="6" s="1"/>
  <c r="AA733" i="6"/>
  <c r="AB733" i="6" s="1"/>
  <c r="AA691" i="6"/>
  <c r="AB691" i="6" s="1"/>
  <c r="AA554" i="6"/>
  <c r="AB554" i="6" s="1"/>
  <c r="AA287" i="6"/>
  <c r="AB287" i="6" s="1"/>
  <c r="AA18" i="6"/>
  <c r="AB18" i="6" s="1"/>
  <c r="AA785" i="6"/>
  <c r="AB785" i="6" s="1"/>
  <c r="AA508" i="6"/>
  <c r="AB508" i="6" s="1"/>
  <c r="AA625" i="6"/>
  <c r="AB625" i="6" s="1"/>
  <c r="AA375" i="6"/>
  <c r="AB375" i="6" s="1"/>
  <c r="AA44" i="6"/>
  <c r="AB44" i="6" s="1"/>
  <c r="AA252" i="6"/>
  <c r="AB252" i="6" s="1"/>
  <c r="AA317" i="6"/>
  <c r="AB317" i="6" s="1"/>
  <c r="AA622" i="6"/>
  <c r="AB622" i="6" s="1"/>
  <c r="AA529" i="6"/>
  <c r="AB529" i="6" s="1"/>
  <c r="AA548" i="6"/>
  <c r="AB548" i="6" s="1"/>
  <c r="AA441" i="6"/>
  <c r="AB441" i="6" s="1"/>
  <c r="AA459" i="6"/>
  <c r="AB459" i="6" s="1"/>
  <c r="AA551" i="6"/>
  <c r="AB551" i="6" s="1"/>
  <c r="AA845" i="6"/>
  <c r="AB845" i="6" s="1"/>
  <c r="AA600" i="6"/>
  <c r="AB600" i="6" s="1"/>
  <c r="AA223" i="6"/>
  <c r="AB223" i="6" s="1"/>
  <c r="AA509" i="6"/>
  <c r="AB509" i="6" s="1"/>
  <c r="AA381" i="6"/>
  <c r="AB381" i="6" s="1"/>
  <c r="AA664" i="6"/>
  <c r="AB664" i="6" s="1"/>
  <c r="AA596" i="6"/>
  <c r="AB596" i="6" s="1"/>
  <c r="AA351" i="6"/>
  <c r="AB351" i="6" s="1"/>
  <c r="AA729" i="6"/>
  <c r="AB729" i="6" s="1"/>
  <c r="AB640" i="6"/>
  <c r="AB613" i="6"/>
  <c r="AB387" i="6"/>
  <c r="AB270" i="6"/>
  <c r="AB319" i="6"/>
  <c r="AB491" i="6"/>
  <c r="AB107" i="6"/>
  <c r="AB574" i="6"/>
  <c r="AB829" i="6"/>
  <c r="AB832" i="6"/>
  <c r="AB8" i="6"/>
  <c r="AB384" i="6"/>
  <c r="AB231" i="6"/>
  <c r="AB385" i="6"/>
  <c r="AB478" i="6"/>
  <c r="AB273" i="6"/>
  <c r="AB91" i="6"/>
  <c r="AB626" i="6"/>
  <c r="AB398" i="6"/>
  <c r="AB770" i="6"/>
  <c r="AB768" i="6"/>
  <c r="AB838" i="6"/>
  <c r="AB13" i="6"/>
  <c r="AB12" i="6"/>
  <c r="AB736" i="6"/>
  <c r="AB637" i="6"/>
  <c r="AB115" i="6"/>
  <c r="AB822" i="6"/>
  <c r="AB111" i="6"/>
  <c r="AB339" i="6"/>
  <c r="AB306" i="6"/>
  <c r="AB451" i="6"/>
  <c r="AB426" i="6"/>
  <c r="AB742" i="6"/>
  <c r="AB765" i="6"/>
  <c r="AB630" i="6"/>
  <c r="AB9" i="6"/>
  <c r="AB457" i="6"/>
  <c r="AB618" i="6"/>
  <c r="AB609" i="6"/>
  <c r="AB365" i="6"/>
  <c r="AB435" i="6"/>
  <c r="AB583" i="6"/>
  <c r="AB69" i="6"/>
  <c r="AB778" i="6"/>
  <c r="AB454" i="6"/>
  <c r="AB595" i="6"/>
  <c r="AB670" i="6"/>
  <c r="AB203" i="6"/>
  <c r="AB631" i="6"/>
  <c r="AB140" i="6"/>
  <c r="AB295" i="6"/>
  <c r="AB460" i="6"/>
  <c r="AB488" i="6"/>
  <c r="AB781" i="6"/>
  <c r="AB660" i="6"/>
  <c r="AB506" i="6"/>
  <c r="AB288" i="6"/>
  <c r="AB181" i="6"/>
  <c r="AB414" i="6"/>
  <c r="AB226" i="6"/>
  <c r="AB721" i="6"/>
  <c r="AB615" i="6"/>
  <c r="AB153" i="6"/>
  <c r="AB560" i="6"/>
  <c r="AB727" i="6"/>
  <c r="AB3" i="6"/>
  <c r="AB87" i="6"/>
  <c r="AB98" i="6"/>
  <c r="AB512" i="6"/>
  <c r="AB808" i="6"/>
  <c r="AB627" i="6"/>
  <c r="AB332" i="6"/>
  <c r="AB703" i="6"/>
  <c r="AB418" i="6"/>
  <c r="AB411" i="6"/>
  <c r="AB242" i="6"/>
  <c r="AB436" i="6"/>
  <c r="AB442" i="6"/>
  <c r="AB294" i="6"/>
  <c r="AB300" i="6"/>
  <c r="AB256" i="6"/>
  <c r="U200" i="6"/>
  <c r="P590" i="6"/>
  <c r="O590" i="6" s="1"/>
  <c r="P521" i="6"/>
  <c r="O521" i="6" s="1"/>
  <c r="P778" i="6"/>
  <c r="O778" i="6" s="1"/>
  <c r="P707" i="6"/>
  <c r="O707" i="6" s="1"/>
  <c r="P770" i="6"/>
  <c r="O770" i="6" s="1"/>
  <c r="P489" i="6"/>
  <c r="O489" i="6" s="1"/>
  <c r="P266" i="6"/>
  <c r="O266" i="6" s="1"/>
  <c r="P667" i="6"/>
  <c r="O667" i="6" s="1"/>
  <c r="P726" i="6"/>
  <c r="O726" i="6" s="1"/>
  <c r="P398" i="6"/>
  <c r="O398" i="6" s="1"/>
  <c r="U118" i="6"/>
  <c r="U502" i="6"/>
  <c r="U646" i="6"/>
  <c r="U488" i="6"/>
  <c r="R213" i="6"/>
  <c r="U213" i="6" s="1"/>
  <c r="P275" i="6"/>
  <c r="O275" i="6" s="1"/>
  <c r="P439" i="6"/>
  <c r="O439" i="6" s="1"/>
  <c r="P610" i="6"/>
  <c r="O610" i="6" s="1"/>
  <c r="P443" i="6"/>
  <c r="O443" i="6" s="1"/>
  <c r="P714" i="6"/>
  <c r="O714" i="6" s="1"/>
  <c r="U473" i="6"/>
  <c r="P508" i="6"/>
  <c r="O508" i="6" s="1"/>
  <c r="P731" i="6"/>
  <c r="O731" i="6" s="1"/>
  <c r="P711" i="6"/>
  <c r="O711" i="6" s="1"/>
  <c r="P862" i="6"/>
  <c r="O862" i="6" s="1"/>
  <c r="P562" i="6"/>
  <c r="O562" i="6" s="1"/>
  <c r="P350" i="6"/>
  <c r="O350" i="6" s="1"/>
  <c r="U485" i="6"/>
  <c r="U370" i="6"/>
  <c r="U205" i="6"/>
  <c r="P468" i="6"/>
  <c r="O468" i="6" s="1"/>
  <c r="U634" i="6"/>
  <c r="U281" i="6"/>
  <c r="U355" i="6"/>
  <c r="P551" i="6"/>
  <c r="O551" i="6" s="1"/>
  <c r="U332" i="6"/>
  <c r="P110" i="6"/>
  <c r="O110" i="6" s="1"/>
  <c r="P403" i="6"/>
  <c r="O403" i="6" s="1"/>
  <c r="P289" i="6"/>
  <c r="O289" i="6" s="1"/>
  <c r="P830" i="6"/>
  <c r="O830" i="6" s="1"/>
  <c r="P303" i="6"/>
  <c r="O303" i="6" s="1"/>
  <c r="P452" i="6"/>
  <c r="O452" i="6" s="1"/>
  <c r="U644" i="6"/>
  <c r="U511" i="6"/>
  <c r="U246" i="6"/>
  <c r="U591" i="6"/>
  <c r="P527" i="6"/>
  <c r="O527" i="6" s="1"/>
  <c r="U605" i="6"/>
  <c r="U393" i="6"/>
  <c r="U806" i="6"/>
  <c r="U581" i="6"/>
  <c r="P603" i="6"/>
  <c r="O603" i="6" s="1"/>
  <c r="P675" i="6"/>
  <c r="O675" i="6" s="1"/>
  <c r="P277" i="6"/>
  <c r="O277" i="6" s="1"/>
  <c r="P700" i="6"/>
  <c r="O700" i="6" s="1"/>
  <c r="U732" i="6"/>
  <c r="U320" i="6"/>
  <c r="U201" i="6"/>
  <c r="U114" i="6"/>
  <c r="U163" i="6"/>
  <c r="U317" i="6"/>
  <c r="P589" i="6"/>
  <c r="O589" i="6" s="1"/>
  <c r="U322" i="6"/>
  <c r="U728" i="6"/>
  <c r="P701" i="6"/>
  <c r="O701" i="6" s="1"/>
  <c r="P729" i="6"/>
  <c r="O729" i="6" s="1"/>
  <c r="U650" i="6"/>
  <c r="U22" i="6"/>
  <c r="U518" i="6"/>
  <c r="U513" i="6"/>
  <c r="P661" i="6"/>
  <c r="O661" i="6" s="1"/>
  <c r="P781" i="6"/>
  <c r="O781" i="6" s="1"/>
  <c r="U347" i="6"/>
  <c r="U87" i="6"/>
  <c r="U492" i="6"/>
  <c r="U478" i="6"/>
  <c r="U297" i="6"/>
  <c r="U339" i="6"/>
  <c r="U186" i="6"/>
  <c r="U608" i="6"/>
  <c r="U433" i="6"/>
  <c r="U427" i="6"/>
  <c r="U371" i="6"/>
  <c r="U345" i="6"/>
  <c r="U365" i="6"/>
  <c r="U573" i="6"/>
  <c r="U571" i="6"/>
  <c r="U454" i="6"/>
  <c r="U293" i="6"/>
  <c r="U315" i="6"/>
  <c r="P773" i="6"/>
  <c r="O773" i="6" s="1"/>
  <c r="P14" i="6"/>
  <c r="O14" i="6" s="1"/>
  <c r="U684" i="6"/>
  <c r="U679" i="6"/>
  <c r="U105" i="6"/>
  <c r="U235" i="6"/>
  <c r="U797" i="6"/>
  <c r="U860" i="6"/>
  <c r="U612" i="6"/>
  <c r="U250" i="6"/>
  <c r="U413" i="6"/>
  <c r="U655" i="6"/>
  <c r="U46" i="6"/>
  <c r="U451" i="6"/>
  <c r="P533" i="6"/>
  <c r="O533" i="6" s="1"/>
  <c r="P560" i="6"/>
  <c r="O560" i="6" s="1"/>
  <c r="U143" i="6"/>
  <c r="U202" i="6"/>
  <c r="U632" i="6"/>
  <c r="U601" i="6"/>
  <c r="U850" i="6"/>
  <c r="P765" i="6"/>
  <c r="O765" i="6" s="1"/>
  <c r="U175" i="6"/>
  <c r="U291" i="6"/>
  <c r="U641" i="6"/>
  <c r="U248" i="6"/>
  <c r="U735" i="6"/>
  <c r="U153" i="6"/>
  <c r="U507" i="6"/>
  <c r="U197" i="6"/>
  <c r="U307" i="6"/>
  <c r="U242" i="6"/>
  <c r="U786" i="6"/>
  <c r="U66" i="6"/>
  <c r="U719" i="6"/>
  <c r="P52" i="6"/>
  <c r="O52" i="6" s="1"/>
  <c r="U818" i="6"/>
  <c r="U192" i="6"/>
  <c r="U587" i="6"/>
  <c r="U85" i="6"/>
  <c r="U236" i="6"/>
  <c r="U519" i="6"/>
  <c r="U557" i="6"/>
  <c r="U12" i="6"/>
  <c r="U435" i="6"/>
  <c r="U672" i="6"/>
  <c r="U51" i="6"/>
  <c r="U232" i="6"/>
  <c r="U230" i="6"/>
  <c r="U845" i="6"/>
  <c r="U425" i="6"/>
  <c r="U141" i="6"/>
  <c r="U602" i="6"/>
  <c r="U727" i="6"/>
  <c r="P335" i="6"/>
  <c r="O335" i="6" s="1"/>
  <c r="P152" i="6"/>
  <c r="O152" i="6" s="1"/>
  <c r="P288" i="6"/>
  <c r="O288" i="6" s="1"/>
  <c r="P169" i="6"/>
  <c r="O169" i="6" s="1"/>
  <c r="P800" i="6"/>
  <c r="O800" i="6" s="1"/>
  <c r="P412" i="6"/>
  <c r="O412" i="6" s="1"/>
  <c r="P663" i="6"/>
  <c r="O663" i="6" s="1"/>
  <c r="P471" i="6"/>
  <c r="O471" i="6" s="1"/>
  <c r="P193" i="6"/>
  <c r="O193" i="6" s="1"/>
  <c r="P690" i="6"/>
  <c r="O690" i="6" s="1"/>
  <c r="P90" i="6"/>
  <c r="O90" i="6" s="1"/>
  <c r="P198" i="6"/>
  <c r="O198" i="6" s="1"/>
  <c r="P414" i="6"/>
  <c r="O414" i="6" s="1"/>
  <c r="P183" i="6"/>
  <c r="O183" i="6" s="1"/>
  <c r="P353" i="6"/>
  <c r="O353" i="6" s="1"/>
  <c r="P621" i="6"/>
  <c r="O621" i="6" s="1"/>
  <c r="U804" i="6"/>
  <c r="U237" i="6"/>
  <c r="U688" i="6"/>
  <c r="P623" i="6"/>
  <c r="O623" i="6" s="1"/>
  <c r="P585" i="6"/>
  <c r="O585" i="6" s="1"/>
  <c r="P715" i="6"/>
  <c r="O715" i="6" s="1"/>
  <c r="U357" i="6"/>
  <c r="U447" i="6"/>
  <c r="U523" i="6"/>
  <c r="U88" i="6"/>
  <c r="P548" i="6"/>
  <c r="O548" i="6" s="1"/>
  <c r="U418" i="6"/>
  <c r="P569" i="6"/>
  <c r="O569" i="6" s="1"/>
  <c r="U121" i="6"/>
  <c r="U65" i="6"/>
  <c r="U74" i="6"/>
  <c r="P390" i="6"/>
  <c r="O390" i="6" s="1"/>
  <c r="P593" i="6"/>
  <c r="O593" i="6" s="1"/>
  <c r="U387" i="6"/>
  <c r="U272" i="6"/>
  <c r="U330" i="6"/>
  <c r="P138" i="6"/>
  <c r="O138" i="6" s="1"/>
  <c r="U783" i="6"/>
  <c r="P159" i="6"/>
  <c r="O159" i="6" s="1"/>
  <c r="P651" i="6"/>
  <c r="O651" i="6" s="1"/>
  <c r="U411" i="6"/>
  <c r="U697" i="6"/>
  <c r="U654" i="6"/>
  <c r="P326" i="6"/>
  <c r="O326" i="6" s="1"/>
  <c r="P794" i="6"/>
  <c r="O794" i="6" s="1"/>
  <c r="P308" i="6"/>
  <c r="O308" i="6" s="1"/>
  <c r="P785" i="6"/>
  <c r="O785" i="6" s="1"/>
  <c r="U828" i="6"/>
  <c r="U166" i="6"/>
  <c r="U126" i="6"/>
  <c r="P586" i="6"/>
  <c r="O586" i="6" s="1"/>
  <c r="P282" i="6"/>
  <c r="O282" i="6" s="1"/>
  <c r="P258" i="6"/>
  <c r="O258" i="6" s="1"/>
  <c r="P738" i="6"/>
  <c r="O738" i="6" s="1"/>
  <c r="P456" i="6"/>
  <c r="O456" i="6" s="1"/>
  <c r="U314" i="6"/>
  <c r="U776" i="6"/>
  <c r="U79" i="6"/>
  <c r="U682" i="6"/>
  <c r="U746" i="6"/>
  <c r="U733" i="6"/>
  <c r="U369" i="6"/>
  <c r="P582" i="6"/>
  <c r="O582" i="6" s="1"/>
  <c r="P799" i="6"/>
  <c r="O799" i="6" s="1"/>
  <c r="U438" i="6"/>
  <c r="P614" i="6"/>
  <c r="O614" i="6" s="1"/>
  <c r="P271" i="6"/>
  <c r="O271" i="6" s="1"/>
  <c r="P395" i="6"/>
  <c r="O395" i="6" s="1"/>
  <c r="P662" i="6"/>
  <c r="O662" i="6" s="1"/>
  <c r="U501" i="6"/>
  <c r="U457" i="6"/>
  <c r="P616" i="6"/>
  <c r="O616" i="6" s="1"/>
  <c r="P664" i="6"/>
  <c r="O664" i="6" s="1"/>
  <c r="P133" i="6"/>
  <c r="O133" i="6" s="1"/>
  <c r="P768" i="6"/>
  <c r="O768" i="6" s="1"/>
  <c r="U496" i="6"/>
  <c r="P839" i="6"/>
  <c r="O839" i="6" s="1"/>
  <c r="P611" i="6"/>
  <c r="O611" i="6" s="1"/>
  <c r="P25" i="6"/>
  <c r="O25" i="6" s="1"/>
  <c r="P225" i="6"/>
  <c r="O225" i="6" s="1"/>
  <c r="P477" i="6"/>
  <c r="O477" i="6" s="1"/>
  <c r="P459" i="6"/>
  <c r="O459" i="6" s="1"/>
  <c r="P530" i="6"/>
  <c r="O530" i="6" s="1"/>
  <c r="P5" i="6"/>
  <c r="O5" i="6" s="1"/>
  <c r="P458" i="6"/>
  <c r="O458" i="6" s="1"/>
  <c r="U385" i="6"/>
  <c r="P463" i="6"/>
  <c r="O463" i="6" s="1"/>
  <c r="P56" i="6"/>
  <c r="O56" i="6" s="1"/>
  <c r="P108" i="6"/>
  <c r="O108" i="6" s="1"/>
  <c r="P600" i="6"/>
  <c r="O600" i="6" s="1"/>
  <c r="P432" i="6"/>
  <c r="O432" i="6" s="1"/>
  <c r="P436" i="6"/>
  <c r="O436" i="6" s="1"/>
  <c r="P368" i="6"/>
  <c r="O368" i="6" s="1"/>
  <c r="U284" i="6"/>
  <c r="P72" i="6"/>
  <c r="O72" i="6" s="1"/>
  <c r="P836" i="6"/>
  <c r="O836" i="6" s="1"/>
  <c r="P531" i="6"/>
  <c r="O531" i="6" s="1"/>
  <c r="P379" i="6"/>
  <c r="O379" i="6" s="1"/>
  <c r="P681" i="6"/>
  <c r="O681" i="6" s="1"/>
  <c r="P575" i="6"/>
  <c r="O575" i="6" s="1"/>
  <c r="U469" i="6"/>
  <c r="P181" i="6"/>
  <c r="O181" i="6" s="1"/>
  <c r="U113" i="6"/>
  <c r="U286" i="6"/>
  <c r="U506" i="6"/>
  <c r="U720" i="6"/>
  <c r="P97" i="6"/>
  <c r="O97" i="6" s="1"/>
  <c r="P416" i="6"/>
  <c r="O416" i="6" s="1"/>
  <c r="P444" i="6"/>
  <c r="O444" i="6" s="1"/>
  <c r="P579" i="6"/>
  <c r="O579" i="6" s="1"/>
  <c r="U176" i="6"/>
  <c r="U124" i="6"/>
  <c r="U475" i="6"/>
  <c r="U857" i="6"/>
  <c r="U187" i="6"/>
  <c r="U630" i="6"/>
  <c r="U377" i="6"/>
  <c r="U787" i="6"/>
  <c r="U570" i="6"/>
  <c r="U295" i="6"/>
  <c r="U263" i="6"/>
  <c r="U189" i="6"/>
  <c r="U618" i="6"/>
  <c r="P838" i="6"/>
  <c r="O838" i="6" s="1"/>
  <c r="P543" i="6"/>
  <c r="O543" i="6" s="1"/>
  <c r="P196" i="6"/>
  <c r="O196" i="6" s="1"/>
  <c r="P737" i="6"/>
  <c r="O737" i="6" s="1"/>
  <c r="P846" i="6"/>
  <c r="O846" i="6" s="1"/>
  <c r="P33" i="6"/>
  <c r="O33" i="6" s="1"/>
  <c r="P285" i="6"/>
  <c r="O285" i="6" s="1"/>
  <c r="P811" i="6"/>
  <c r="O811" i="6" s="1"/>
  <c r="P546" i="6"/>
  <c r="O546" i="6" s="1"/>
  <c r="P751" i="6"/>
  <c r="O751" i="6" s="1"/>
  <c r="U84" i="6"/>
  <c r="P360" i="6"/>
  <c r="O360" i="6" s="1"/>
  <c r="P304" i="6"/>
  <c r="O304" i="6" s="1"/>
  <c r="P567" i="6"/>
  <c r="O567" i="6" s="1"/>
  <c r="P34" i="6"/>
  <c r="O34" i="6" s="1"/>
  <c r="U57" i="6"/>
  <c r="U792" i="6"/>
  <c r="P257" i="6"/>
  <c r="O257" i="6" s="1"/>
  <c r="P826" i="6"/>
  <c r="O826" i="6" s="1"/>
  <c r="P278" i="6"/>
  <c r="O278" i="6" s="1"/>
  <c r="P430" i="6"/>
  <c r="O430" i="6" s="1"/>
  <c r="U848" i="6"/>
  <c r="P595" i="6"/>
  <c r="O595" i="6" s="1"/>
  <c r="P466" i="6"/>
  <c r="O466" i="6" s="1"/>
  <c r="U779" i="6"/>
  <c r="P657" i="6"/>
  <c r="O657" i="6" s="1"/>
  <c r="P766" i="6"/>
  <c r="O766" i="6" s="1"/>
  <c r="U174" i="6"/>
  <c r="P157" i="6"/>
  <c r="O157" i="6" s="1"/>
  <c r="U372" i="6"/>
  <c r="U35" i="6"/>
  <c r="P674" i="6"/>
  <c r="O674" i="6" s="1"/>
  <c r="P247" i="6"/>
  <c r="O247" i="6" s="1"/>
  <c r="P802" i="6"/>
  <c r="O802" i="6" s="1"/>
  <c r="P224" i="6"/>
  <c r="O224" i="6" s="1"/>
  <c r="P397" i="6"/>
  <c r="O397" i="6" s="1"/>
  <c r="P228" i="6"/>
  <c r="O228" i="6" s="1"/>
  <c r="P574" i="6"/>
  <c r="O574" i="6" s="1"/>
  <c r="P17" i="6"/>
  <c r="O17" i="6" s="1"/>
  <c r="P561" i="6"/>
  <c r="O561" i="6" s="1"/>
  <c r="U716" i="6"/>
  <c r="U71" i="6"/>
  <c r="P391" i="6"/>
  <c r="O391" i="6" s="1"/>
  <c r="P555" i="6"/>
  <c r="O555" i="6" s="1"/>
  <c r="P708" i="6"/>
  <c r="O708" i="6" s="1"/>
  <c r="P129" i="6"/>
  <c r="O129" i="6" s="1"/>
  <c r="U238" i="6"/>
  <c r="P352" i="6"/>
  <c r="O352" i="6" s="1"/>
  <c r="P643" i="6"/>
  <c r="O643" i="6" s="1"/>
  <c r="P93" i="6"/>
  <c r="O93" i="6" s="1"/>
  <c r="U162" i="6"/>
  <c r="U855" i="6"/>
  <c r="P349" i="6"/>
  <c r="O349" i="6" s="1"/>
  <c r="P61" i="6"/>
  <c r="O61" i="6" s="1"/>
  <c r="P344" i="6"/>
  <c r="O344" i="6" s="1"/>
  <c r="P376" i="6"/>
  <c r="O376" i="6" s="1"/>
  <c r="P568" i="6"/>
  <c r="O568" i="6" s="1"/>
  <c r="P692" i="6"/>
  <c r="O692" i="6" s="1"/>
  <c r="P329" i="6"/>
  <c r="O329" i="6" s="1"/>
  <c r="P75" i="6"/>
  <c r="O75" i="6" s="1"/>
  <c r="U221" i="6"/>
  <c r="P276" i="6"/>
  <c r="O276" i="6" s="1"/>
  <c r="P495" i="6"/>
  <c r="O495" i="6" s="1"/>
  <c r="U117" i="6"/>
  <c r="U366" i="6"/>
  <c r="U253" i="6"/>
  <c r="U132" i="6"/>
  <c r="U841" i="6"/>
  <c r="U564" i="6"/>
  <c r="U649" i="6"/>
  <c r="U656" i="6"/>
  <c r="U780" i="6"/>
  <c r="U191" i="6"/>
  <c r="U125" i="6"/>
  <c r="U583" i="6"/>
  <c r="U31" i="6"/>
  <c r="U415" i="6"/>
  <c r="U704" i="6"/>
  <c r="U558" i="6"/>
  <c r="U134" i="6"/>
  <c r="U622" i="6"/>
  <c r="P219" i="6"/>
  <c r="O219" i="6" s="1"/>
  <c r="P100" i="6"/>
  <c r="O100" i="6" s="1"/>
  <c r="U424" i="6"/>
  <c r="P207" i="6"/>
  <c r="O207" i="6" s="1"/>
  <c r="U460" i="6"/>
  <c r="U212" i="6"/>
  <c r="U747" i="6"/>
  <c r="U83" i="6"/>
  <c r="U658" i="6"/>
  <c r="U190" i="6"/>
  <c r="U863" i="6"/>
  <c r="U36" i="6"/>
  <c r="P853" i="6"/>
  <c r="O853" i="6" s="1"/>
  <c r="P599" i="6"/>
  <c r="O599" i="6" s="1"/>
  <c r="P491" i="6"/>
  <c r="O491" i="6" s="1"/>
  <c r="U487" i="6"/>
  <c r="U831" i="6"/>
  <c r="U521" i="6"/>
  <c r="P354" i="6"/>
  <c r="O354" i="6" s="1"/>
  <c r="P298" i="6"/>
  <c r="O298" i="6" s="1"/>
  <c r="P505" i="6"/>
  <c r="O505" i="6" s="1"/>
  <c r="U480" i="6"/>
  <c r="U470" i="6"/>
  <c r="U412" i="6"/>
  <c r="U562" i="6"/>
  <c r="U674" i="6"/>
  <c r="U247" i="6"/>
  <c r="U802" i="6"/>
  <c r="U379" i="6"/>
  <c r="U681" i="6"/>
  <c r="U731" i="6"/>
  <c r="U711" i="6"/>
  <c r="P644" i="6"/>
  <c r="O644" i="6" s="1"/>
  <c r="U288" i="6"/>
  <c r="P454" i="6"/>
  <c r="O454" i="6" s="1"/>
  <c r="P641" i="6"/>
  <c r="O641" i="6" s="1"/>
  <c r="P457" i="6"/>
  <c r="O457" i="6" s="1"/>
  <c r="P291" i="6"/>
  <c r="O291" i="6" s="1"/>
  <c r="P235" i="6"/>
  <c r="O235" i="6" s="1"/>
  <c r="P366" i="6"/>
  <c r="O366" i="6" s="1"/>
  <c r="P114" i="6"/>
  <c r="O114" i="6" s="1"/>
  <c r="P733" i="6"/>
  <c r="O733" i="6" s="1"/>
  <c r="U489" i="6"/>
  <c r="P426" i="6"/>
  <c r="O426" i="6" s="1"/>
  <c r="P332" i="6"/>
  <c r="O332" i="6" s="1"/>
  <c r="U683" i="6"/>
  <c r="P95" i="6"/>
  <c r="O95" i="6" s="1"/>
  <c r="U823" i="6"/>
  <c r="U715" i="6"/>
  <c r="U133" i="6"/>
  <c r="U569" i="6"/>
  <c r="P705" i="6"/>
  <c r="O705" i="6" s="1"/>
  <c r="U363" i="6"/>
  <c r="U839" i="6"/>
  <c r="U611" i="6"/>
  <c r="U225" i="6"/>
  <c r="U261" i="6"/>
  <c r="U110" i="6"/>
  <c r="U403" i="6"/>
  <c r="U349" i="6"/>
  <c r="U432" i="6"/>
  <c r="U692" i="6"/>
  <c r="U376" i="6"/>
  <c r="U129" i="6"/>
  <c r="U27" i="6"/>
  <c r="U406" i="6"/>
  <c r="P49" i="6"/>
  <c r="O49" i="6" s="1"/>
  <c r="P29" i="6"/>
  <c r="O29" i="6" s="1"/>
  <c r="U184" i="6"/>
  <c r="P296" i="6"/>
  <c r="O296" i="6" s="1"/>
  <c r="U702" i="6"/>
  <c r="P702" i="6"/>
  <c r="O702" i="6" s="1"/>
  <c r="U240" i="6"/>
  <c r="P628" i="6"/>
  <c r="O628" i="6" s="1"/>
  <c r="P565" i="6"/>
  <c r="O565" i="6" s="1"/>
  <c r="U760" i="6"/>
  <c r="U500" i="6"/>
  <c r="U449" i="6"/>
  <c r="U668" i="6"/>
  <c r="P469" i="6"/>
  <c r="O469" i="6" s="1"/>
  <c r="U397" i="6"/>
  <c r="U575" i="6"/>
  <c r="U181" i="6"/>
  <c r="U533" i="6"/>
  <c r="U560" i="6"/>
  <c r="U794" i="6"/>
  <c r="U800" i="6"/>
  <c r="U463" i="6"/>
  <c r="U614" i="6"/>
  <c r="U368" i="6"/>
  <c r="U616" i="6"/>
  <c r="U838" i="6"/>
  <c r="U585" i="6"/>
  <c r="P166" i="6"/>
  <c r="O166" i="6" s="1"/>
  <c r="U439" i="6"/>
  <c r="P113" i="6"/>
  <c r="O113" i="6" s="1"/>
  <c r="U811" i="6"/>
  <c r="P83" i="6"/>
  <c r="O83" i="6" s="1"/>
  <c r="P126" i="6"/>
  <c r="O126" i="6" s="1"/>
  <c r="P618" i="6"/>
  <c r="O618" i="6" s="1"/>
  <c r="U360" i="6"/>
  <c r="U258" i="6"/>
  <c r="P787" i="6"/>
  <c r="O787" i="6" s="1"/>
  <c r="U667" i="6"/>
  <c r="P293" i="6"/>
  <c r="O293" i="6" s="1"/>
  <c r="P87" i="6"/>
  <c r="O87" i="6" s="1"/>
  <c r="U108" i="6"/>
  <c r="U651" i="6"/>
  <c r="P850" i="6"/>
  <c r="O850" i="6" s="1"/>
  <c r="P728" i="6"/>
  <c r="O728" i="6" s="1"/>
  <c r="U726" i="6"/>
  <c r="U416" i="6"/>
  <c r="P314" i="6"/>
  <c r="O314" i="6" s="1"/>
  <c r="U663" i="6"/>
  <c r="U344" i="6"/>
  <c r="P317" i="6"/>
  <c r="O317" i="6" s="1"/>
  <c r="U444" i="6"/>
  <c r="U329" i="6"/>
  <c r="P76" i="6"/>
  <c r="O76" i="6" s="1"/>
  <c r="U76" i="6"/>
  <c r="U30" i="6"/>
  <c r="P30" i="6"/>
  <c r="O30" i="6" s="1"/>
  <c r="U491" i="6"/>
  <c r="U599" i="6"/>
  <c r="U486" i="6"/>
  <c r="U578" i="6"/>
  <c r="U304" i="6"/>
  <c r="P747" i="6"/>
  <c r="O747" i="6" s="1"/>
  <c r="U761" i="6"/>
  <c r="P761" i="6"/>
  <c r="O761" i="6" s="1"/>
  <c r="U737" i="6"/>
  <c r="P212" i="6"/>
  <c r="O212" i="6" s="1"/>
  <c r="P630" i="6"/>
  <c r="O630" i="6" s="1"/>
  <c r="P175" i="6"/>
  <c r="O175" i="6" s="1"/>
  <c r="P841" i="6"/>
  <c r="O841" i="6" s="1"/>
  <c r="U821" i="6"/>
  <c r="P821" i="6"/>
  <c r="O821" i="6" s="1"/>
  <c r="U350" i="6"/>
  <c r="P549" i="6"/>
  <c r="O549" i="6" s="1"/>
  <c r="P64" i="6"/>
  <c r="O64" i="6" s="1"/>
  <c r="P474" i="6"/>
  <c r="O474" i="6" s="1"/>
  <c r="P351" i="6"/>
  <c r="O351" i="6" s="1"/>
  <c r="P334" i="6"/>
  <c r="O334" i="6" s="1"/>
  <c r="U14" i="6"/>
  <c r="U228" i="6"/>
  <c r="U574" i="6"/>
  <c r="U17" i="6"/>
  <c r="P818" i="6"/>
  <c r="O818" i="6" s="1"/>
  <c r="P451" i="6"/>
  <c r="O451" i="6" s="1"/>
  <c r="U701" i="6"/>
  <c r="U603" i="6"/>
  <c r="U675" i="6"/>
  <c r="U700" i="6"/>
  <c r="P232" i="6"/>
  <c r="O232" i="6" s="1"/>
  <c r="U458" i="6"/>
  <c r="P797" i="6"/>
  <c r="O797" i="6" s="1"/>
  <c r="U643" i="6"/>
  <c r="P783" i="6"/>
  <c r="O783" i="6" s="1"/>
  <c r="P377" i="6"/>
  <c r="O377" i="6" s="1"/>
  <c r="P248" i="6"/>
  <c r="O248" i="6" s="1"/>
  <c r="P253" i="6"/>
  <c r="O253" i="6" s="1"/>
  <c r="P365" i="6"/>
  <c r="O365" i="6" s="1"/>
  <c r="P656" i="6"/>
  <c r="O656" i="6" s="1"/>
  <c r="U75" i="6"/>
  <c r="P591" i="6"/>
  <c r="O591" i="6" s="1"/>
  <c r="P174" i="6"/>
  <c r="O174" i="6" s="1"/>
  <c r="U198" i="6"/>
  <c r="U853" i="6"/>
  <c r="U207" i="6"/>
  <c r="U168" i="6"/>
  <c r="P493" i="6"/>
  <c r="O493" i="6" s="1"/>
  <c r="P156" i="6"/>
  <c r="O156" i="6" s="1"/>
  <c r="P460" i="6"/>
  <c r="O460" i="6" s="1"/>
  <c r="P46" i="6"/>
  <c r="O46" i="6" s="1"/>
  <c r="U25" i="6"/>
  <c r="U224" i="6"/>
  <c r="P860" i="6"/>
  <c r="O860" i="6" s="1"/>
  <c r="U586" i="6"/>
  <c r="U275" i="6"/>
  <c r="P286" i="6"/>
  <c r="O286" i="6" s="1"/>
  <c r="U52" i="6"/>
  <c r="P806" i="6"/>
  <c r="O806" i="6" s="1"/>
  <c r="P571" i="6"/>
  <c r="O571" i="6" s="1"/>
  <c r="P732" i="6"/>
  <c r="O732" i="6" s="1"/>
  <c r="P385" i="6"/>
  <c r="O385" i="6" s="1"/>
  <c r="P51" i="6"/>
  <c r="O51" i="6" s="1"/>
  <c r="U169" i="6"/>
  <c r="P320" i="6"/>
  <c r="O320" i="6" s="1"/>
  <c r="P295" i="6"/>
  <c r="O295" i="6" s="1"/>
  <c r="P202" i="6"/>
  <c r="O202" i="6" s="1"/>
  <c r="P523" i="6"/>
  <c r="O523" i="6" s="1"/>
  <c r="P250" i="6"/>
  <c r="O250" i="6" s="1"/>
  <c r="P511" i="6"/>
  <c r="O511" i="6" s="1"/>
  <c r="P602" i="6"/>
  <c r="O602" i="6" s="1"/>
  <c r="P632" i="6"/>
  <c r="O632" i="6" s="1"/>
  <c r="P601" i="6"/>
  <c r="O601" i="6" s="1"/>
  <c r="P372" i="6"/>
  <c r="O372" i="6" s="1"/>
  <c r="P507" i="6"/>
  <c r="O507" i="6" s="1"/>
  <c r="P162" i="6"/>
  <c r="O162" i="6" s="1"/>
  <c r="P153" i="6"/>
  <c r="O153" i="6" s="1"/>
  <c r="P12" i="6"/>
  <c r="O12" i="6" s="1"/>
  <c r="U100" i="6"/>
  <c r="P105" i="6"/>
  <c r="O105" i="6" s="1"/>
  <c r="P735" i="6"/>
  <c r="O735" i="6" s="1"/>
  <c r="P583" i="6"/>
  <c r="O583" i="6" s="1"/>
  <c r="U579" i="6"/>
  <c r="P411" i="6"/>
  <c r="O411" i="6" s="1"/>
  <c r="U414" i="6"/>
  <c r="P297" i="6"/>
  <c r="O297" i="6" s="1"/>
  <c r="U193" i="6"/>
  <c r="P506" i="6"/>
  <c r="O506" i="6" s="1"/>
  <c r="P237" i="6"/>
  <c r="O237" i="6" s="1"/>
  <c r="P496" i="6"/>
  <c r="O496" i="6" s="1"/>
  <c r="P682" i="6"/>
  <c r="O682" i="6" s="1"/>
  <c r="P780" i="6"/>
  <c r="O780" i="6" s="1"/>
  <c r="P355" i="6"/>
  <c r="O355" i="6" s="1"/>
  <c r="P688" i="6"/>
  <c r="O688" i="6" s="1"/>
  <c r="U766" i="6"/>
  <c r="U466" i="6"/>
  <c r="U471" i="6"/>
  <c r="U568" i="6"/>
  <c r="U430" i="6"/>
  <c r="U508" i="6"/>
  <c r="U826" i="6"/>
  <c r="U778" i="6"/>
  <c r="U567" i="6"/>
  <c r="U707" i="6"/>
  <c r="U398" i="6"/>
  <c r="U809" i="6"/>
  <c r="U171" i="6"/>
  <c r="P462" i="6"/>
  <c r="O462" i="6" s="1"/>
  <c r="P431" i="6"/>
  <c r="O431" i="6" s="1"/>
  <c r="P635" i="6"/>
  <c r="O635" i="6" s="1"/>
  <c r="P814" i="6"/>
  <c r="O814" i="6" s="1"/>
  <c r="P782" i="6"/>
  <c r="O782" i="6" s="1"/>
  <c r="P180" i="6"/>
  <c r="O180" i="6" s="1"/>
  <c r="P194" i="6"/>
  <c r="O194" i="6" s="1"/>
  <c r="P817" i="6"/>
  <c r="O817" i="6" s="1"/>
  <c r="P509" i="6"/>
  <c r="O509" i="6" s="1"/>
  <c r="P815" i="6"/>
  <c r="O815" i="6" s="1"/>
  <c r="P712" i="6"/>
  <c r="O712" i="6" s="1"/>
  <c r="P824" i="6"/>
  <c r="O824" i="6" s="1"/>
  <c r="P394" i="6"/>
  <c r="O394" i="6" s="1"/>
  <c r="P417" i="6"/>
  <c r="O417" i="6" s="1"/>
  <c r="P703" i="6"/>
  <c r="O703" i="6" s="1"/>
  <c r="P723" i="6"/>
  <c r="O723" i="6" s="1"/>
  <c r="P722" i="6"/>
  <c r="O722" i="6" s="1"/>
  <c r="P834" i="6"/>
  <c r="O834" i="6" s="1"/>
  <c r="P525" i="6"/>
  <c r="O525" i="6" s="1"/>
  <c r="P801" i="6"/>
  <c r="O801" i="6" s="1"/>
  <c r="P791" i="6"/>
  <c r="O791" i="6" s="1"/>
  <c r="P798" i="6"/>
  <c r="O798" i="6" s="1"/>
  <c r="P699" i="6"/>
  <c r="O699" i="6" s="1"/>
  <c r="P669" i="6"/>
  <c r="O669" i="6" s="1"/>
  <c r="P367" i="6"/>
  <c r="O367" i="6" s="1"/>
  <c r="P346" i="6"/>
  <c r="O346" i="6" s="1"/>
  <c r="P39" i="6"/>
  <c r="O39" i="6" s="1"/>
  <c r="P552" i="6"/>
  <c r="O552" i="6" s="1"/>
  <c r="P510" i="6"/>
  <c r="O510" i="6" s="1"/>
  <c r="P832" i="6"/>
  <c r="O832" i="6" s="1"/>
  <c r="P99" i="6"/>
  <c r="O99" i="6" s="1"/>
  <c r="P837" i="6"/>
  <c r="O837" i="6" s="1"/>
  <c r="P754" i="6"/>
  <c r="O754" i="6" s="1"/>
  <c r="P312" i="6"/>
  <c r="O312" i="6" s="1"/>
  <c r="P812" i="6"/>
  <c r="O812" i="6" s="1"/>
  <c r="P442" i="6"/>
  <c r="O442" i="6" s="1"/>
  <c r="P343" i="6"/>
  <c r="O343" i="6" s="1"/>
  <c r="P256" i="6"/>
  <c r="O256" i="6" s="1"/>
  <c r="P455" i="6"/>
  <c r="O455" i="6" s="1"/>
  <c r="P210" i="6"/>
  <c r="O210" i="6" s="1"/>
  <c r="P596" i="6"/>
  <c r="O596" i="6" s="1"/>
  <c r="P216" i="6"/>
  <c r="O216" i="6" s="1"/>
  <c r="P341" i="6"/>
  <c r="O341" i="6" s="1"/>
  <c r="P740" i="6"/>
  <c r="O740" i="6" s="1"/>
  <c r="U152" i="6"/>
  <c r="U353" i="6"/>
  <c r="P148" i="6"/>
  <c r="O148" i="6" s="1"/>
  <c r="P504" i="6"/>
  <c r="O504" i="6" s="1"/>
  <c r="P91" i="6"/>
  <c r="O91" i="6" s="1"/>
  <c r="P659" i="6"/>
  <c r="O659" i="6" s="1"/>
  <c r="U714" i="6"/>
  <c r="U468" i="6"/>
  <c r="P164" i="6"/>
  <c r="O164" i="6" s="1"/>
  <c r="U483" i="6"/>
  <c r="U147" i="6"/>
  <c r="U813" i="6"/>
  <c r="U819" i="6"/>
  <c r="U734" i="6"/>
  <c r="U756" i="6"/>
  <c r="P487" i="6"/>
  <c r="O487" i="6" s="1"/>
  <c r="P223" i="6"/>
  <c r="O223" i="6" s="1"/>
  <c r="P689" i="6"/>
  <c r="O689" i="6" s="1"/>
  <c r="P636" i="6"/>
  <c r="O636" i="6" s="1"/>
  <c r="P445" i="6"/>
  <c r="O445" i="6" s="1"/>
  <c r="P784" i="6"/>
  <c r="O784" i="6" s="1"/>
  <c r="P116" i="6"/>
  <c r="O116" i="6" s="1"/>
  <c r="P195" i="6"/>
  <c r="O195" i="6" s="1"/>
  <c r="P461" i="6"/>
  <c r="O461" i="6" s="1"/>
  <c r="P241" i="6"/>
  <c r="O241" i="6" s="1"/>
  <c r="P453" i="6"/>
  <c r="O453" i="6" s="1"/>
  <c r="P199" i="6"/>
  <c r="O199" i="6" s="1"/>
  <c r="P259" i="6"/>
  <c r="O259" i="6" s="1"/>
  <c r="P624" i="6"/>
  <c r="O624" i="6" s="1"/>
  <c r="P503" i="6"/>
  <c r="O503" i="6" s="1"/>
  <c r="P639" i="6"/>
  <c r="O639" i="6" s="1"/>
  <c r="P424" i="6"/>
  <c r="O424" i="6" s="1"/>
  <c r="P305" i="6"/>
  <c r="O305" i="6" s="1"/>
  <c r="P342" i="6"/>
  <c r="O342" i="6" s="1"/>
  <c r="P820" i="6"/>
  <c r="O820" i="6" s="1"/>
  <c r="P856" i="6"/>
  <c r="O856" i="6" s="1"/>
  <c r="P106" i="6"/>
  <c r="O106" i="6" s="1"/>
  <c r="P529" i="6"/>
  <c r="O529" i="6" s="1"/>
  <c r="P306" i="6"/>
  <c r="O306" i="6" s="1"/>
  <c r="P37" i="6"/>
  <c r="O37" i="6" s="1"/>
  <c r="P725" i="6"/>
  <c r="O725" i="6" s="1"/>
  <c r="P660" i="6"/>
  <c r="O660" i="6" s="1"/>
  <c r="P269" i="6"/>
  <c r="O269" i="6" s="1"/>
  <c r="P408" i="6"/>
  <c r="O408" i="6" s="1"/>
  <c r="P514" i="6"/>
  <c r="O514" i="6" s="1"/>
  <c r="P528" i="6"/>
  <c r="O528" i="6" s="1"/>
  <c r="P691" i="6"/>
  <c r="O691" i="6" s="1"/>
  <c r="P11" i="6"/>
  <c r="O11" i="6" s="1"/>
  <c r="P544" i="6"/>
  <c r="O544" i="6" s="1"/>
  <c r="P396" i="6"/>
  <c r="O396" i="6" s="1"/>
  <c r="P381" i="6"/>
  <c r="O381" i="6" s="1"/>
  <c r="P140" i="6"/>
  <c r="O140" i="6" s="1"/>
  <c r="P399" i="6"/>
  <c r="O399" i="6" s="1"/>
  <c r="P858" i="6"/>
  <c r="O858" i="6" s="1"/>
  <c r="P67" i="6"/>
  <c r="O67" i="6" s="1"/>
  <c r="P709" i="6"/>
  <c r="O709" i="6" s="1"/>
  <c r="P251" i="6"/>
  <c r="O251" i="6" s="1"/>
  <c r="P842" i="6"/>
  <c r="O842" i="6" s="1"/>
  <c r="P145" i="6"/>
  <c r="O145" i="6" s="1"/>
  <c r="P536" i="6"/>
  <c r="O536" i="6" s="1"/>
  <c r="P803" i="6"/>
  <c r="O803" i="6" s="1"/>
  <c r="P386" i="6"/>
  <c r="O386" i="6" s="1"/>
  <c r="P348" i="6"/>
  <c r="O348" i="6" s="1"/>
  <c r="U759" i="6"/>
  <c r="U327" i="6"/>
  <c r="P200" i="6"/>
  <c r="O200" i="6" s="1"/>
  <c r="U89" i="6"/>
  <c r="U594" i="6"/>
  <c r="U90" i="6"/>
  <c r="U59" i="6"/>
  <c r="P255" i="6"/>
  <c r="O255" i="6" s="1"/>
  <c r="P118" i="6"/>
  <c r="O118" i="6" s="1"/>
  <c r="U222" i="6"/>
  <c r="P65" i="6"/>
  <c r="O65" i="6" s="1"/>
  <c r="P357" i="6"/>
  <c r="O357" i="6" s="1"/>
  <c r="P716" i="6"/>
  <c r="O716" i="6" s="1"/>
  <c r="P143" i="6"/>
  <c r="O143" i="6" s="1"/>
  <c r="P71" i="6"/>
  <c r="O71" i="6" s="1"/>
  <c r="P573" i="6"/>
  <c r="O573" i="6" s="1"/>
  <c r="P84" i="6"/>
  <c r="O84" i="6" s="1"/>
  <c r="P519" i="6"/>
  <c r="O519" i="6" s="1"/>
  <c r="P369" i="6"/>
  <c r="O369" i="6" s="1"/>
  <c r="P74" i="6"/>
  <c r="O74" i="6" s="1"/>
  <c r="P518" i="6"/>
  <c r="O518" i="6" s="1"/>
  <c r="P828" i="6"/>
  <c r="O828" i="6" s="1"/>
  <c r="U708" i="6"/>
  <c r="P557" i="6"/>
  <c r="O557" i="6" s="1"/>
  <c r="P513" i="6"/>
  <c r="O513" i="6" s="1"/>
  <c r="U61" i="6"/>
  <c r="O86" i="6"/>
  <c r="U862" i="6"/>
  <c r="U303" i="6"/>
  <c r="U138" i="6"/>
  <c r="P433" i="6"/>
  <c r="O433" i="6" s="1"/>
  <c r="P727" i="6"/>
  <c r="O727" i="6" s="1"/>
  <c r="P35" i="6"/>
  <c r="O35" i="6" s="1"/>
  <c r="P427" i="6"/>
  <c r="O427" i="6" s="1"/>
  <c r="P186" i="6"/>
  <c r="O186" i="6" s="1"/>
  <c r="P339" i="6"/>
  <c r="O339" i="6" s="1"/>
  <c r="P315" i="6"/>
  <c r="O315" i="6" s="1"/>
  <c r="P855" i="6"/>
  <c r="O855" i="6" s="1"/>
  <c r="P587" i="6"/>
  <c r="O587" i="6" s="1"/>
  <c r="P501" i="6"/>
  <c r="O501" i="6" s="1"/>
  <c r="P564" i="6"/>
  <c r="O564" i="6" s="1"/>
  <c r="P125" i="6"/>
  <c r="O125" i="6" s="1"/>
  <c r="U833" i="6"/>
  <c r="P345" i="6"/>
  <c r="O345" i="6" s="1"/>
  <c r="P848" i="6"/>
  <c r="O848" i="6" s="1"/>
  <c r="P284" i="6"/>
  <c r="O284" i="6" s="1"/>
  <c r="U551" i="6"/>
  <c r="P704" i="6"/>
  <c r="O704" i="6" s="1"/>
  <c r="P679" i="6"/>
  <c r="O679" i="6" s="1"/>
  <c r="P370" i="6"/>
  <c r="O370" i="6" s="1"/>
  <c r="P88" i="6"/>
  <c r="O88" i="6" s="1"/>
  <c r="P720" i="6"/>
  <c r="O720" i="6" s="1"/>
  <c r="P776" i="6"/>
  <c r="O776" i="6" s="1"/>
  <c r="P492" i="6"/>
  <c r="O492" i="6" s="1"/>
  <c r="P746" i="6"/>
  <c r="O746" i="6" s="1"/>
  <c r="P117" i="6"/>
  <c r="O117" i="6" s="1"/>
  <c r="U276" i="6"/>
  <c r="U495" i="6"/>
  <c r="U773" i="6"/>
  <c r="U781" i="6"/>
  <c r="U93" i="6"/>
  <c r="U662" i="6"/>
  <c r="U765" i="6"/>
  <c r="U770" i="6"/>
  <c r="U266" i="6"/>
  <c r="U92" i="6"/>
  <c r="U540" i="6"/>
  <c r="P333" i="6"/>
  <c r="O333" i="6" s="1"/>
  <c r="P244" i="6"/>
  <c r="O244" i="6" s="1"/>
  <c r="P104" i="6"/>
  <c r="O104" i="6" s="1"/>
  <c r="P446" i="6"/>
  <c r="O446" i="6" s="1"/>
  <c r="P606" i="6"/>
  <c r="O606" i="6" s="1"/>
  <c r="P142" i="6"/>
  <c r="O142" i="6" s="1"/>
  <c r="P254" i="6"/>
  <c r="O254" i="6" s="1"/>
  <c r="P155" i="6"/>
  <c r="O155" i="6" s="1"/>
  <c r="P146" i="6"/>
  <c r="O146" i="6" s="1"/>
  <c r="P73" i="6"/>
  <c r="O73" i="6" s="1"/>
  <c r="P249" i="6"/>
  <c r="O249" i="6" s="1"/>
  <c r="P359" i="6"/>
  <c r="O359" i="6" s="1"/>
  <c r="P340" i="6"/>
  <c r="O340" i="6" s="1"/>
  <c r="P554" i="6"/>
  <c r="O554" i="6" s="1"/>
  <c r="P520" i="6"/>
  <c r="O520" i="6" s="1"/>
  <c r="P375" i="6"/>
  <c r="O375" i="6" s="1"/>
  <c r="P736" i="6"/>
  <c r="O736" i="6" s="1"/>
  <c r="P218" i="6"/>
  <c r="O218" i="6" s="1"/>
  <c r="P642" i="6"/>
  <c r="O642" i="6" s="1"/>
  <c r="P319" i="6"/>
  <c r="O319" i="6" s="1"/>
  <c r="P115" i="6"/>
  <c r="O115" i="6" s="1"/>
  <c r="P724" i="6"/>
  <c r="O724" i="6" s="1"/>
  <c r="P694" i="6"/>
  <c r="O694" i="6" s="1"/>
  <c r="P50" i="6"/>
  <c r="O50" i="6" s="1"/>
  <c r="P389" i="6"/>
  <c r="O389" i="6" s="1"/>
  <c r="P680" i="6"/>
  <c r="O680" i="6" s="1"/>
  <c r="P829" i="6"/>
  <c r="O829" i="6" s="1"/>
  <c r="P526" i="6"/>
  <c r="O526" i="6" s="1"/>
  <c r="P234" i="6"/>
  <c r="O234" i="6" s="1"/>
  <c r="P318" i="6"/>
  <c r="O318" i="6" s="1"/>
  <c r="P810" i="6"/>
  <c r="O810" i="6" s="1"/>
  <c r="P808" i="6"/>
  <c r="O808" i="6" s="1"/>
  <c r="P58" i="6"/>
  <c r="O58" i="6" s="1"/>
  <c r="P287" i="6"/>
  <c r="O287" i="6" s="1"/>
  <c r="P607" i="6"/>
  <c r="O607" i="6" s="1"/>
  <c r="P559" i="6"/>
  <c r="O559" i="6" s="1"/>
  <c r="P534" i="6"/>
  <c r="O534" i="6" s="1"/>
  <c r="P268" i="6"/>
  <c r="O268" i="6" s="1"/>
  <c r="P615" i="6"/>
  <c r="O615" i="6" s="1"/>
  <c r="P604" i="6"/>
  <c r="O604" i="6" s="1"/>
  <c r="P209" i="6"/>
  <c r="O209" i="6" s="1"/>
  <c r="P422" i="6"/>
  <c r="O422" i="6" s="1"/>
  <c r="P745" i="6"/>
  <c r="O745" i="6" s="1"/>
  <c r="U775" i="6"/>
  <c r="P647" i="6"/>
  <c r="O647" i="6" s="1"/>
  <c r="P687" i="6"/>
  <c r="O687" i="6" s="1"/>
  <c r="P302" i="6"/>
  <c r="O302" i="6" s="1"/>
  <c r="U335" i="6"/>
  <c r="P646" i="6"/>
  <c r="O646" i="6" s="1"/>
  <c r="U652" i="6"/>
  <c r="P481" i="6"/>
  <c r="O481" i="6" s="1"/>
  <c r="P822" i="6"/>
  <c r="O822" i="6" s="1"/>
  <c r="U515" i="6"/>
  <c r="U308" i="6"/>
  <c r="U159" i="6"/>
  <c r="U657" i="6"/>
  <c r="U793" i="6"/>
  <c r="U524" i="6"/>
  <c r="U854" i="6"/>
  <c r="U273" i="6"/>
  <c r="U63" i="6"/>
  <c r="U102" i="6"/>
  <c r="P245" i="6"/>
  <c r="O245" i="6" s="1"/>
  <c r="P410" i="6"/>
  <c r="O410" i="6" s="1"/>
  <c r="P827" i="6"/>
  <c r="O827" i="6" s="1"/>
  <c r="P231" i="6"/>
  <c r="O231" i="6" s="1"/>
  <c r="P82" i="6"/>
  <c r="O82" i="6" s="1"/>
  <c r="P665" i="6"/>
  <c r="O665" i="6" s="1"/>
  <c r="P640" i="6"/>
  <c r="O640" i="6" s="1"/>
  <c r="P279" i="6"/>
  <c r="O279" i="6" s="1"/>
  <c r="P204" i="6"/>
  <c r="O204" i="6" s="1"/>
  <c r="P311" i="6"/>
  <c r="O311" i="6" s="1"/>
  <c r="P772" i="6"/>
  <c r="O772" i="6" s="1"/>
  <c r="P122" i="6"/>
  <c r="O122" i="6" s="1"/>
  <c r="P188" i="6"/>
  <c r="O188" i="6" s="1"/>
  <c r="P626" i="6"/>
  <c r="O626" i="6" s="1"/>
  <c r="P706" i="6"/>
  <c r="O706" i="6" s="1"/>
  <c r="P270" i="6"/>
  <c r="O270" i="6" s="1"/>
  <c r="P328" i="6"/>
  <c r="O328" i="6" s="1"/>
  <c r="P55" i="6"/>
  <c r="O55" i="6" s="1"/>
  <c r="P739" i="6"/>
  <c r="O739" i="6" s="1"/>
  <c r="P861" i="6"/>
  <c r="O861" i="6" s="1"/>
  <c r="P750" i="6"/>
  <c r="O750" i="6" s="1"/>
  <c r="P467" i="6"/>
  <c r="O467" i="6" s="1"/>
  <c r="P517" i="6"/>
  <c r="O517" i="6" s="1"/>
  <c r="P609" i="6"/>
  <c r="O609" i="6" s="1"/>
  <c r="P671" i="6"/>
  <c r="O671" i="6" s="1"/>
  <c r="P356" i="6"/>
  <c r="O356" i="6" s="1"/>
  <c r="P717" i="6"/>
  <c r="O717" i="6" s="1"/>
  <c r="P580" i="6"/>
  <c r="O580" i="6" s="1"/>
  <c r="P139" i="6"/>
  <c r="O139" i="6" s="1"/>
  <c r="P338" i="6"/>
  <c r="O338" i="6" s="1"/>
  <c r="P464" i="6"/>
  <c r="O464" i="6" s="1"/>
  <c r="P402" i="6"/>
  <c r="O402" i="6" s="1"/>
  <c r="P476" i="6"/>
  <c r="O476" i="6" s="1"/>
  <c r="P127" i="6"/>
  <c r="O127" i="6" s="1"/>
  <c r="P361" i="6"/>
  <c r="O361" i="6" s="1"/>
  <c r="P421" i="6"/>
  <c r="O421" i="6" s="1"/>
  <c r="P538" i="6"/>
  <c r="O538" i="6" s="1"/>
  <c r="P283" i="6"/>
  <c r="O283" i="6" s="1"/>
  <c r="P165" i="6"/>
  <c r="O165" i="6" s="1"/>
  <c r="P584" i="6"/>
  <c r="O584" i="6" s="1"/>
  <c r="P537" i="6"/>
  <c r="O537" i="6" s="1"/>
  <c r="P172" i="6"/>
  <c r="O172" i="6" s="1"/>
  <c r="P405" i="6"/>
  <c r="O405" i="6" s="1"/>
  <c r="P274" i="6"/>
  <c r="O274" i="6" s="1"/>
  <c r="P9" i="6"/>
  <c r="O9" i="6" s="1"/>
  <c r="P473" i="6"/>
  <c r="O473" i="6" s="1"/>
  <c r="U690" i="6"/>
  <c r="P634" i="6"/>
  <c r="O634" i="6" s="1"/>
  <c r="P388" i="6"/>
  <c r="O388" i="6" s="1"/>
  <c r="P336" i="6"/>
  <c r="O336" i="6" s="1"/>
  <c r="P448" i="6"/>
  <c r="O448" i="6" s="1"/>
  <c r="P252" i="6"/>
  <c r="O252" i="6" s="1"/>
  <c r="P685" i="6"/>
  <c r="O685" i="6" s="1"/>
  <c r="U718" i="6"/>
  <c r="P423" i="6"/>
  <c r="O423" i="6" s="1"/>
  <c r="U160" i="6"/>
  <c r="U763" i="6"/>
  <c r="U744" i="6"/>
  <c r="P281" i="6"/>
  <c r="O281" i="6" s="1"/>
  <c r="P629" i="6"/>
  <c r="O629" i="6" s="1"/>
  <c r="P686" i="6"/>
  <c r="O686" i="6" s="1"/>
  <c r="P419" i="6"/>
  <c r="O419" i="6" s="1"/>
  <c r="P556" i="6"/>
  <c r="O556" i="6" s="1"/>
  <c r="P128" i="6"/>
  <c r="O128" i="6" s="1"/>
  <c r="P178" i="6"/>
  <c r="O178" i="6" s="1"/>
  <c r="P755" i="6"/>
  <c r="O755" i="6" s="1"/>
  <c r="P465" i="6"/>
  <c r="O465" i="6" s="1"/>
  <c r="P428" i="6"/>
  <c r="O428" i="6" s="1"/>
  <c r="P53" i="6"/>
  <c r="O53" i="6" s="1"/>
  <c r="P337" i="6"/>
  <c r="O337" i="6" s="1"/>
  <c r="P497" i="6"/>
  <c r="O497" i="6" s="1"/>
  <c r="P77" i="6"/>
  <c r="O77" i="6" s="1"/>
  <c r="P494" i="6"/>
  <c r="O494" i="6" s="1"/>
  <c r="P177" i="6"/>
  <c r="O177" i="6" s="1"/>
  <c r="P637" i="6"/>
  <c r="O637" i="6" s="1"/>
  <c r="P233" i="6"/>
  <c r="O233" i="6" s="1"/>
  <c r="P111" i="6"/>
  <c r="O111" i="6" s="1"/>
  <c r="P598" i="6"/>
  <c r="O598" i="6" s="1"/>
  <c r="P292" i="6"/>
  <c r="O292" i="6" s="1"/>
  <c r="P47" i="6"/>
  <c r="O47" i="6" s="1"/>
  <c r="P45" i="6"/>
  <c r="O45" i="6" s="1"/>
  <c r="P301" i="6"/>
  <c r="O301" i="6" s="1"/>
  <c r="P695" i="6"/>
  <c r="O695" i="6" s="1"/>
  <c r="P309" i="6"/>
  <c r="O309" i="6" s="1"/>
  <c r="P450" i="6"/>
  <c r="O450" i="6" s="1"/>
  <c r="P239" i="6"/>
  <c r="O239" i="6" s="1"/>
  <c r="P325" i="6"/>
  <c r="O325" i="6" s="1"/>
  <c r="P206" i="6"/>
  <c r="O206" i="6" s="1"/>
  <c r="P774" i="6"/>
  <c r="O774" i="6" s="1"/>
  <c r="P400" i="6"/>
  <c r="O400" i="6" s="1"/>
  <c r="P364" i="6"/>
  <c r="O364" i="6" s="1"/>
  <c r="P721" i="6"/>
  <c r="O721" i="6" s="1"/>
  <c r="P693" i="6"/>
  <c r="O693" i="6" s="1"/>
  <c r="P98" i="6"/>
  <c r="O98" i="6" s="1"/>
  <c r="P816" i="6"/>
  <c r="O816" i="6" s="1"/>
  <c r="P19" i="6"/>
  <c r="O19" i="6" s="1"/>
  <c r="P441" i="6"/>
  <c r="O441" i="6" s="1"/>
  <c r="P730" i="6"/>
  <c r="O730" i="6" s="1"/>
  <c r="P542" i="6"/>
  <c r="O542" i="6" s="1"/>
  <c r="P10" i="6"/>
  <c r="O10" i="6" s="1"/>
  <c r="P805" i="6"/>
  <c r="O805" i="6" s="1"/>
  <c r="P185" i="6"/>
  <c r="O185" i="6" s="1"/>
  <c r="P670" i="6"/>
  <c r="O670" i="6" s="1"/>
  <c r="P541" i="6"/>
  <c r="O541" i="6" s="1"/>
  <c r="P807" i="6"/>
  <c r="O807" i="6" s="1"/>
  <c r="P331" i="6"/>
  <c r="O331" i="6" s="1"/>
  <c r="P112" i="6"/>
  <c r="O112" i="6" s="1"/>
  <c r="P167" i="6"/>
  <c r="O167" i="6" s="1"/>
  <c r="P373" i="6"/>
  <c r="O373" i="6" s="1"/>
  <c r="P771" i="6"/>
  <c r="O771" i="6" s="1"/>
  <c r="P488" i="6"/>
  <c r="O488" i="6" s="1"/>
  <c r="U631" i="6"/>
  <c r="U484" i="6"/>
  <c r="P852" i="6"/>
  <c r="O852" i="6" s="1"/>
  <c r="P120" i="6"/>
  <c r="O120" i="6" s="1"/>
  <c r="P42" i="6"/>
  <c r="O42" i="6" s="1"/>
  <c r="P260" i="6"/>
  <c r="O260" i="6" s="1"/>
  <c r="U443" i="6"/>
  <c r="P762" i="6"/>
  <c r="O762" i="6" s="1"/>
  <c r="P150" i="6"/>
  <c r="O150" i="6" s="1"/>
  <c r="U623" i="6"/>
  <c r="U352" i="6"/>
  <c r="U546" i="6"/>
  <c r="U561" i="6"/>
  <c r="U86" i="6"/>
  <c r="U219" i="6"/>
  <c r="P267" i="6"/>
  <c r="O267" i="6" s="1"/>
  <c r="U764" i="6"/>
  <c r="P103" i="6"/>
  <c r="O103" i="6" s="1"/>
  <c r="P767" i="6"/>
  <c r="O767" i="6" s="1"/>
  <c r="P499" i="6"/>
  <c r="O499" i="6" s="1"/>
  <c r="P522" i="6"/>
  <c r="O522" i="6" s="1"/>
  <c r="P619" i="6"/>
  <c r="O619" i="6" s="1"/>
  <c r="P358" i="6"/>
  <c r="O358" i="6" s="1"/>
  <c r="P401" i="6"/>
  <c r="O401" i="6" s="1"/>
  <c r="P130" i="6"/>
  <c r="O130" i="6" s="1"/>
  <c r="P135" i="6"/>
  <c r="O135" i="6" s="1"/>
  <c r="P498" i="6"/>
  <c r="O498" i="6" s="1"/>
  <c r="P617" i="6"/>
  <c r="O617" i="6" s="1"/>
  <c r="P769" i="6"/>
  <c r="O769" i="6" s="1"/>
  <c r="P407" i="6"/>
  <c r="O407" i="6" s="1"/>
  <c r="P24" i="6"/>
  <c r="O24" i="6" s="1"/>
  <c r="P490" i="6"/>
  <c r="O490" i="6" s="1"/>
  <c r="P161" i="6"/>
  <c r="O161" i="6" s="1"/>
  <c r="P226" i="6"/>
  <c r="O226" i="6" s="1"/>
  <c r="P648" i="6"/>
  <c r="O648" i="6" s="1"/>
  <c r="P633" i="6"/>
  <c r="O633" i="6" s="1"/>
  <c r="P229" i="6"/>
  <c r="O229" i="6" s="1"/>
  <c r="P666" i="6"/>
  <c r="O666" i="6" s="1"/>
  <c r="P119" i="6"/>
  <c r="O119" i="6" s="1"/>
  <c r="P437" i="6"/>
  <c r="O437" i="6" s="1"/>
  <c r="P392" i="6"/>
  <c r="O392" i="6" s="1"/>
  <c r="P753" i="6"/>
  <c r="O753" i="6" s="1"/>
  <c r="P26" i="6"/>
  <c r="O26" i="6" s="1"/>
  <c r="P101" i="6"/>
  <c r="O101" i="6" s="1"/>
  <c r="P790" i="6"/>
  <c r="O790" i="6" s="1"/>
  <c r="P383" i="6"/>
  <c r="O383" i="6" s="1"/>
  <c r="P789" i="6"/>
  <c r="O789" i="6" s="1"/>
  <c r="P835" i="6"/>
  <c r="O835" i="6" s="1"/>
  <c r="P676" i="6"/>
  <c r="O676" i="6" s="1"/>
  <c r="P15" i="6"/>
  <c r="O15" i="6" s="1"/>
  <c r="P577" i="6"/>
  <c r="O577" i="6" s="1"/>
  <c r="P173" i="6"/>
  <c r="O173" i="6" s="1"/>
  <c r="P20" i="6"/>
  <c r="O20" i="6" s="1"/>
  <c r="P545" i="6"/>
  <c r="O545" i="6" s="1"/>
  <c r="P48" i="6"/>
  <c r="O48" i="6" s="1"/>
  <c r="P300" i="6"/>
  <c r="O300" i="6" s="1"/>
  <c r="P749" i="6"/>
  <c r="O749" i="6" s="1"/>
  <c r="P208" i="6"/>
  <c r="O208" i="6" s="1"/>
  <c r="P280" i="6"/>
  <c r="O280" i="6" s="1"/>
  <c r="P6" i="6"/>
  <c r="O6" i="6" s="1"/>
  <c r="P678" i="6"/>
  <c r="O678" i="6" s="1"/>
  <c r="P677" i="6"/>
  <c r="O677" i="6" s="1"/>
  <c r="P18" i="6"/>
  <c r="O18" i="6" s="1"/>
  <c r="P535" i="6"/>
  <c r="O535" i="6" s="1"/>
  <c r="P696" i="6"/>
  <c r="O696" i="6" s="1"/>
  <c r="P316" i="6"/>
  <c r="O316" i="6" s="1"/>
  <c r="P362" i="6"/>
  <c r="O362" i="6" s="1"/>
  <c r="U621" i="6"/>
  <c r="U590" i="6"/>
  <c r="P485" i="6"/>
  <c r="O485" i="6" s="1"/>
  <c r="U713" i="6"/>
  <c r="U72" i="6"/>
  <c r="U836" i="6"/>
  <c r="U531" i="6"/>
  <c r="U543" i="6"/>
  <c r="P36" i="6"/>
  <c r="O36" i="6" s="1"/>
  <c r="P134" i="6"/>
  <c r="O134" i="6" s="1"/>
  <c r="U527" i="6"/>
  <c r="P190" i="6"/>
  <c r="O190" i="6" s="1"/>
  <c r="U729" i="6"/>
  <c r="U285" i="6"/>
  <c r="P658" i="6"/>
  <c r="O658" i="6" s="1"/>
  <c r="U530" i="6"/>
  <c r="P230" i="6"/>
  <c r="O230" i="6" s="1"/>
  <c r="P57" i="6"/>
  <c r="O57" i="6" s="1"/>
  <c r="U582" i="6"/>
  <c r="U282" i="6"/>
  <c r="P307" i="6"/>
  <c r="O307" i="6" s="1"/>
  <c r="P438" i="6"/>
  <c r="O438" i="6" s="1"/>
  <c r="P191" i="6"/>
  <c r="O191" i="6" s="1"/>
  <c r="U390" i="6"/>
  <c r="U830" i="6"/>
  <c r="P570" i="6"/>
  <c r="O570" i="6" s="1"/>
  <c r="U56" i="6"/>
  <c r="P863" i="6"/>
  <c r="O863" i="6" s="1"/>
  <c r="P85" i="6"/>
  <c r="O85" i="6" s="1"/>
  <c r="U257" i="6"/>
  <c r="P371" i="6"/>
  <c r="O371" i="6" s="1"/>
  <c r="P608" i="6"/>
  <c r="O608" i="6" s="1"/>
  <c r="P187" i="6"/>
  <c r="O187" i="6" s="1"/>
  <c r="P163" i="6"/>
  <c r="O163" i="6" s="1"/>
  <c r="P649" i="6"/>
  <c r="O649" i="6" s="1"/>
  <c r="P31" i="6"/>
  <c r="O31" i="6" s="1"/>
  <c r="P192" i="6"/>
  <c r="O192" i="6" s="1"/>
  <c r="P435" i="6"/>
  <c r="O435" i="6" s="1"/>
  <c r="U278" i="6"/>
  <c r="P132" i="6"/>
  <c r="O132" i="6" s="1"/>
  <c r="U610" i="6"/>
  <c r="P475" i="6"/>
  <c r="O475" i="6" s="1"/>
  <c r="U436" i="6"/>
  <c r="P478" i="6"/>
  <c r="O478" i="6" s="1"/>
  <c r="P242" i="6"/>
  <c r="O242" i="6" s="1"/>
  <c r="P201" i="6"/>
  <c r="O201" i="6" s="1"/>
  <c r="U661" i="6"/>
  <c r="P684" i="6"/>
  <c r="O684" i="6" s="1"/>
  <c r="P141" i="6"/>
  <c r="O141" i="6" s="1"/>
  <c r="U589" i="6"/>
  <c r="U785" i="6"/>
  <c r="U600" i="6"/>
  <c r="U710" i="6"/>
  <c r="U757" i="6"/>
  <c r="P384" i="6"/>
  <c r="O384" i="6" s="1"/>
  <c r="P502" i="6"/>
  <c r="O502" i="6" s="1"/>
  <c r="P429" i="6"/>
  <c r="O429" i="6" s="1"/>
  <c r="P472" i="6"/>
  <c r="O472" i="6" s="1"/>
  <c r="P627" i="6"/>
  <c r="O627" i="6" s="1"/>
  <c r="P62" i="6"/>
  <c r="O62" i="6" s="1"/>
  <c r="P409" i="6"/>
  <c r="O409" i="6" s="1"/>
  <c r="P323" i="6"/>
  <c r="O323" i="6" s="1"/>
  <c r="P698" i="6"/>
  <c r="O698" i="6" s="1"/>
  <c r="P179" i="6"/>
  <c r="O179" i="6" s="1"/>
  <c r="P23" i="6"/>
  <c r="O23" i="6" s="1"/>
  <c r="P215" i="6"/>
  <c r="O215" i="6" s="1"/>
  <c r="P69" i="6"/>
  <c r="O69" i="6" s="1"/>
  <c r="P592" i="6"/>
  <c r="O592" i="6" s="1"/>
  <c r="P310" i="6"/>
  <c r="O310" i="6" s="1"/>
  <c r="P294" i="6"/>
  <c r="O294" i="6" s="1"/>
  <c r="P217" i="6"/>
  <c r="O217" i="6" s="1"/>
  <c r="P638" i="6"/>
  <c r="O638" i="6" s="1"/>
  <c r="P563" i="6"/>
  <c r="O563" i="6" s="1"/>
  <c r="P550" i="6"/>
  <c r="O550" i="6" s="1"/>
  <c r="P847" i="6"/>
  <c r="O847" i="6" s="1"/>
  <c r="P44" i="6"/>
  <c r="O44" i="6" s="1"/>
  <c r="P796" i="6"/>
  <c r="O796" i="6" s="1"/>
  <c r="P653" i="6"/>
  <c r="O653" i="6" s="1"/>
  <c r="P144" i="6"/>
  <c r="O144" i="6" s="1"/>
  <c r="P512" i="6"/>
  <c r="O512" i="6" s="1"/>
  <c r="P123" i="6"/>
  <c r="O123" i="6" s="1"/>
  <c r="P374" i="6"/>
  <c r="O374" i="6" s="1"/>
  <c r="P844" i="6"/>
  <c r="O844" i="6" s="1"/>
  <c r="P532" i="6"/>
  <c r="O532" i="6" s="1"/>
  <c r="P262" i="6"/>
  <c r="O262" i="6" s="1"/>
  <c r="P843" i="6"/>
  <c r="O843" i="6" s="1"/>
  <c r="P107" i="6"/>
  <c r="O107" i="6" s="1"/>
  <c r="P41" i="6"/>
  <c r="O41" i="6" s="1"/>
  <c r="P758" i="6"/>
  <c r="O758" i="6" s="1"/>
  <c r="P214" i="6"/>
  <c r="O214" i="6" s="1"/>
  <c r="P743" i="6"/>
  <c r="O743" i="6" s="1"/>
  <c r="P597" i="6"/>
  <c r="O597" i="6" s="1"/>
  <c r="P673" i="6"/>
  <c r="O673" i="6" s="1"/>
  <c r="P380" i="6"/>
  <c r="O380" i="6" s="1"/>
  <c r="P182" i="6"/>
  <c r="O182" i="6" s="1"/>
  <c r="P211" i="6"/>
  <c r="O211" i="6" s="1"/>
  <c r="P78" i="6"/>
  <c r="O78" i="6" s="1"/>
  <c r="P859" i="6"/>
  <c r="O859" i="6" s="1"/>
  <c r="P404" i="6"/>
  <c r="O404" i="6" s="1"/>
  <c r="P290" i="6"/>
  <c r="O290" i="6" s="1"/>
  <c r="U588" i="6"/>
  <c r="U748" i="6"/>
  <c r="P741" i="6"/>
  <c r="O741" i="6" s="1"/>
  <c r="U321" i="6"/>
  <c r="P434" i="6"/>
  <c r="O434" i="6" s="1"/>
  <c r="P151" i="6"/>
  <c r="O151" i="6" s="1"/>
  <c r="U131" i="6"/>
  <c r="P220" i="6"/>
  <c r="O220" i="6" s="1"/>
  <c r="P378" i="6"/>
  <c r="O378" i="6" s="1"/>
  <c r="U799" i="6"/>
  <c r="U664" i="6"/>
  <c r="U768" i="6"/>
  <c r="U548" i="6"/>
  <c r="U645" i="6"/>
  <c r="U738" i="6"/>
  <c r="P387" i="6"/>
  <c r="O387" i="6" s="1"/>
  <c r="P654" i="6"/>
  <c r="O654" i="6" s="1"/>
  <c r="P272" i="6"/>
  <c r="O272" i="6" s="1"/>
  <c r="P697" i="6"/>
  <c r="O697" i="6" s="1"/>
  <c r="P655" i="6"/>
  <c r="O655" i="6" s="1"/>
  <c r="U196" i="6"/>
  <c r="P246" i="6"/>
  <c r="O246" i="6" s="1"/>
  <c r="U33" i="6"/>
  <c r="U264" i="6"/>
  <c r="P650" i="6"/>
  <c r="O650" i="6" s="1"/>
  <c r="P189" i="6"/>
  <c r="O189" i="6" s="1"/>
  <c r="U846" i="6"/>
  <c r="U477" i="6"/>
  <c r="P22" i="6"/>
  <c r="O22" i="6" s="1"/>
  <c r="U459" i="6"/>
  <c r="P605" i="6"/>
  <c r="O605" i="6" s="1"/>
  <c r="U277" i="6"/>
  <c r="U751" i="6"/>
  <c r="U289" i="6"/>
  <c r="U326" i="6"/>
  <c r="P672" i="6"/>
  <c r="O672" i="6" s="1"/>
  <c r="U5" i="6"/>
  <c r="U391" i="6"/>
  <c r="U555" i="6"/>
  <c r="U183" i="6"/>
  <c r="P66" i="6"/>
  <c r="O66" i="6" s="1"/>
  <c r="P558" i="6"/>
  <c r="O558" i="6" s="1"/>
  <c r="P786" i="6"/>
  <c r="O786" i="6" s="1"/>
  <c r="P415" i="6"/>
  <c r="O415" i="6" s="1"/>
  <c r="P121" i="6"/>
  <c r="O121" i="6" s="1"/>
  <c r="P197" i="6"/>
  <c r="O197" i="6" s="1"/>
  <c r="P612" i="6"/>
  <c r="O612" i="6" s="1"/>
  <c r="P347" i="6"/>
  <c r="O347" i="6" s="1"/>
  <c r="U271" i="6"/>
  <c r="P330" i="6"/>
  <c r="O330" i="6" s="1"/>
  <c r="P393" i="6"/>
  <c r="O393" i="6" s="1"/>
  <c r="P804" i="6"/>
  <c r="O804" i="6" s="1"/>
  <c r="P792" i="6"/>
  <c r="O792" i="6" s="1"/>
  <c r="P236" i="6"/>
  <c r="O236" i="6" s="1"/>
  <c r="P857" i="6"/>
  <c r="O857" i="6" s="1"/>
  <c r="U452" i="6"/>
  <c r="P238" i="6"/>
  <c r="O238" i="6" s="1"/>
  <c r="P447" i="6"/>
  <c r="O447" i="6" s="1"/>
  <c r="U97" i="6"/>
  <c r="U456" i="6"/>
  <c r="P845" i="6"/>
  <c r="O845" i="6" s="1"/>
  <c r="P322" i="6"/>
  <c r="O322" i="6" s="1"/>
  <c r="P581" i="6"/>
  <c r="O581" i="6" s="1"/>
  <c r="P418" i="6"/>
  <c r="O418" i="6" s="1"/>
  <c r="P719" i="6"/>
  <c r="O719" i="6" s="1"/>
  <c r="P413" i="6"/>
  <c r="O413" i="6" s="1"/>
  <c r="U595" i="6"/>
  <c r="P176" i="6"/>
  <c r="O176" i="6" s="1"/>
  <c r="P263" i="6"/>
  <c r="O263" i="6" s="1"/>
  <c r="P425" i="6"/>
  <c r="O425" i="6" s="1"/>
  <c r="P779" i="6"/>
  <c r="O779" i="6" s="1"/>
  <c r="P124" i="6"/>
  <c r="O124" i="6" s="1"/>
  <c r="P622" i="6"/>
  <c r="O622" i="6" s="1"/>
  <c r="P79" i="6"/>
  <c r="O79" i="6" s="1"/>
  <c r="P221" i="6"/>
  <c r="O221" i="6" s="1"/>
  <c r="U157" i="6"/>
  <c r="U593" i="6"/>
  <c r="U395" i="6"/>
  <c r="U34" i="6"/>
  <c r="U70" i="6"/>
  <c r="U576" i="6"/>
  <c r="P265" i="6"/>
  <c r="O265" i="6" s="1"/>
  <c r="P170" i="6"/>
  <c r="O170" i="6" s="1"/>
  <c r="P613" i="6"/>
  <c r="O613" i="6" s="1"/>
  <c r="P825" i="6"/>
  <c r="O825" i="6" s="1"/>
  <c r="P154" i="6"/>
  <c r="O154" i="6" s="1"/>
  <c r="P516" i="6"/>
  <c r="O516" i="6" s="1"/>
  <c r="P80" i="6"/>
  <c r="O80" i="6" s="1"/>
  <c r="P299" i="6"/>
  <c r="O299" i="6" s="1"/>
  <c r="P777" i="6"/>
  <c r="O777" i="6" s="1"/>
  <c r="P136" i="6"/>
  <c r="O136" i="6" s="1"/>
  <c r="P566" i="6"/>
  <c r="O566" i="6" s="1"/>
  <c r="P553" i="6"/>
  <c r="O553" i="6" s="1"/>
  <c r="P851" i="6"/>
  <c r="O851" i="6" s="1"/>
  <c r="P40" i="6"/>
  <c r="O40" i="6" s="1"/>
  <c r="P158" i="6"/>
  <c r="O158" i="6" s="1"/>
  <c r="P32" i="6"/>
  <c r="O32" i="6" s="1"/>
  <c r="P788" i="6"/>
  <c r="O788" i="6" s="1"/>
  <c r="P60" i="6"/>
  <c r="O60" i="6" s="1"/>
  <c r="P795" i="6"/>
  <c r="O795" i="6" s="1"/>
  <c r="P137" i="6"/>
  <c r="O137" i="6" s="1"/>
  <c r="P68" i="6"/>
  <c r="O68" i="6" s="1"/>
  <c r="P313" i="6"/>
  <c r="O313" i="6" s="1"/>
  <c r="P840" i="6"/>
  <c r="O840" i="6" s="1"/>
  <c r="P94" i="6"/>
  <c r="O94" i="6" s="1"/>
  <c r="P227" i="6"/>
  <c r="O227" i="6" s="1"/>
  <c r="P572" i="6"/>
  <c r="O572" i="6" s="1"/>
  <c r="P539" i="6"/>
  <c r="O539" i="6" s="1"/>
  <c r="P21" i="6"/>
  <c r="O21" i="6" s="1"/>
  <c r="P440" i="6"/>
  <c r="O440" i="6" s="1"/>
  <c r="P81" i="6"/>
  <c r="O81" i="6" s="1"/>
  <c r="P96" i="6"/>
  <c r="O96" i="6" s="1"/>
  <c r="P2" i="6"/>
  <c r="O2" i="6" s="1"/>
  <c r="P420" i="6"/>
  <c r="O420" i="6" s="1"/>
  <c r="P382" i="6"/>
  <c r="O382" i="6" s="1"/>
  <c r="P149" i="6"/>
  <c r="O149" i="6" s="1"/>
  <c r="P54" i="6"/>
  <c r="O54" i="6" s="1"/>
  <c r="P243" i="6"/>
  <c r="O243" i="6" s="1"/>
  <c r="P849" i="6"/>
  <c r="O849" i="6" s="1"/>
  <c r="P43" i="6"/>
  <c r="O43" i="6" s="1"/>
  <c r="P742" i="6"/>
  <c r="O742" i="6" s="1"/>
  <c r="P620" i="6"/>
  <c r="O620" i="6" s="1"/>
  <c r="P752" i="6"/>
  <c r="O752" i="6" s="1"/>
  <c r="P479" i="6"/>
  <c r="O479" i="6" s="1"/>
  <c r="P38" i="6"/>
  <c r="O38" i="6" s="1"/>
  <c r="U625" i="6"/>
  <c r="P205" i="6"/>
  <c r="O205" i="6" s="1"/>
  <c r="P482" i="6"/>
  <c r="O482" i="6" s="1"/>
  <c r="P109" i="6"/>
  <c r="O109" i="6" s="1"/>
  <c r="U1272" i="7" l="1"/>
  <c r="V1271" i="7" s="1"/>
  <c r="W1241" i="8"/>
  <c r="W1242" i="8"/>
  <c r="V1269" i="7"/>
  <c r="V1270" i="7"/>
  <c r="U869" i="6"/>
  <c r="U868" i="6"/>
  <c r="P13" i="6"/>
  <c r="O13" i="6" s="1"/>
  <c r="U7" i="6"/>
  <c r="P7" i="6"/>
  <c r="O7" i="6" s="1"/>
  <c r="P203" i="6"/>
  <c r="O203" i="6" s="1"/>
  <c r="P3" i="6"/>
  <c r="O3" i="6" s="1"/>
  <c r="U3" i="6"/>
  <c r="P4" i="6"/>
  <c r="O4" i="6" s="1"/>
  <c r="U4" i="6"/>
  <c r="U867" i="6" s="1"/>
  <c r="U203" i="6"/>
  <c r="P324" i="6"/>
  <c r="O324" i="6" s="1"/>
  <c r="U13" i="6"/>
  <c r="U28" i="6"/>
  <c r="P16" i="6"/>
  <c r="O16" i="6" s="1"/>
  <c r="P8" i="6"/>
  <c r="O8" i="6" s="1"/>
  <c r="P213" i="6"/>
  <c r="O213" i="6" s="1"/>
  <c r="U876" i="6" l="1"/>
  <c r="U877" i="6"/>
  <c r="U873" i="6"/>
  <c r="U874" i="6"/>
  <c r="U875" i="6"/>
  <c r="W1243" i="8"/>
  <c r="V1272" i="7"/>
  <c r="U870" i="6"/>
  <c r="V868" i="6" s="1"/>
  <c r="V867" i="6" l="1"/>
  <c r="V869" i="6"/>
  <c r="V870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<sst xmlns="http://schemas.openxmlformats.org/spreadsheetml/2006/main" count="5122" uniqueCount="2419">
  <si>
    <t>sound</t>
    <phoneticPr fontId="1"/>
  </si>
  <si>
    <t>spell</t>
    <phoneticPr fontId="1"/>
  </si>
  <si>
    <t>Note</t>
    <phoneticPr fontId="1"/>
  </si>
  <si>
    <t>freq.ratio</t>
    <phoneticPr fontId="1"/>
  </si>
  <si>
    <t>ɹ-intial</t>
    <phoneticPr fontId="1"/>
  </si>
  <si>
    <t>m-intial</t>
    <phoneticPr fontId="1"/>
  </si>
  <si>
    <t>n-initial</t>
    <phoneticPr fontId="1"/>
  </si>
  <si>
    <t>b:b</t>
  </si>
  <si>
    <t>b:be</t>
  </si>
  <si>
    <t>bi:be</t>
  </si>
  <si>
    <t>bi:bea</t>
  </si>
  <si>
    <t>bl:ble</t>
  </si>
  <si>
    <t>blu:blue</t>
  </si>
  <si>
    <t>blæ:bla</t>
  </si>
  <si>
    <t>byu:beau</t>
  </si>
  <si>
    <t>bæ:ba</t>
  </si>
  <si>
    <t>d:d</t>
  </si>
  <si>
    <t>d:dd</t>
  </si>
  <si>
    <t>d:de</t>
  </si>
  <si>
    <t>d:ld</t>
  </si>
  <si>
    <t>di:de</t>
  </si>
  <si>
    <t>di:dea</t>
  </si>
  <si>
    <t>di:dee</t>
  </si>
  <si>
    <t>dl:ddle</t>
  </si>
  <si>
    <t>du:do</t>
  </si>
  <si>
    <t>du:du</t>
  </si>
  <si>
    <t>dæ:da</t>
  </si>
  <si>
    <t>f:f</t>
  </si>
  <si>
    <t>f:fe</t>
  </si>
  <si>
    <t>f:ff</t>
  </si>
  <si>
    <t>f:gh</t>
  </si>
  <si>
    <t>f:lf</t>
  </si>
  <si>
    <t>fi:fee</t>
  </si>
  <si>
    <t>fi:fie</t>
  </si>
  <si>
    <t>flæ:fla</t>
  </si>
  <si>
    <t>fn:ften</t>
  </si>
  <si>
    <t>ft:ft</t>
  </si>
  <si>
    <t>fu:foo</t>
  </si>
  <si>
    <t>fyu:few</t>
  </si>
  <si>
    <t>fæ:fa</t>
  </si>
  <si>
    <t>hi:he</t>
  </si>
  <si>
    <t>hi:hea</t>
  </si>
  <si>
    <t>hu:who</t>
  </si>
  <si>
    <t>hyu:hu</t>
  </si>
  <si>
    <t>hæ:ha</t>
  </si>
  <si>
    <t>i:e</t>
  </si>
  <si>
    <t>i:ea</t>
  </si>
  <si>
    <t>i:ei</t>
  </si>
  <si>
    <t>k:c</t>
  </si>
  <si>
    <t>k:ck</t>
  </si>
  <si>
    <t>k:k</t>
  </si>
  <si>
    <t>k:ke</t>
  </si>
  <si>
    <t>k:lk</t>
  </si>
  <si>
    <t>ki:kee</t>
  </si>
  <si>
    <t>ki:key</t>
  </si>
  <si>
    <t>kli:clea</t>
  </si>
  <si>
    <t>klæ:cla</t>
  </si>
  <si>
    <t>ks:x</t>
  </si>
  <si>
    <t>kst:xt</t>
  </si>
  <si>
    <t>kt:ct</t>
  </si>
  <si>
    <t>ku:coo</t>
  </si>
  <si>
    <t>kæ:ca</t>
  </si>
  <si>
    <t>kæ:cha</t>
  </si>
  <si>
    <t>l:l</t>
  </si>
  <si>
    <t>l:le</t>
  </si>
  <si>
    <t>l:ll</t>
  </si>
  <si>
    <t>ld:ld</t>
  </si>
  <si>
    <t>lf:lf</t>
  </si>
  <si>
    <t>li:lea</t>
  </si>
  <si>
    <t>li:lie</t>
  </si>
  <si>
    <t>lk:lk</t>
  </si>
  <si>
    <t>lp:lp</t>
  </si>
  <si>
    <t>ls:lse</t>
  </si>
  <si>
    <t>lt:lt</t>
  </si>
  <si>
    <t>lu:lu</t>
  </si>
  <si>
    <t>lv:lve</t>
  </si>
  <si>
    <t>lyu:lue</t>
  </si>
  <si>
    <t>læ:la</t>
  </si>
  <si>
    <t>m:m</t>
  </si>
  <si>
    <t>m:mb</t>
  </si>
  <si>
    <t>m:me</t>
  </si>
  <si>
    <t>mi:me</t>
  </si>
  <si>
    <t>mi:mea</t>
  </si>
  <si>
    <t>mi:mee</t>
  </si>
  <si>
    <t>mp:mp</t>
  </si>
  <si>
    <t>mpl:mple</t>
  </si>
  <si>
    <t>mpli:mple</t>
  </si>
  <si>
    <t>mu:mo</t>
  </si>
  <si>
    <t>mu:moo</t>
  </si>
  <si>
    <t>myu:mu</t>
  </si>
  <si>
    <t>mæ:ma</t>
  </si>
  <si>
    <t>n:gn</t>
  </si>
  <si>
    <t>n:n</t>
  </si>
  <si>
    <t>n:ne</t>
  </si>
  <si>
    <t>nd:nd</t>
  </si>
  <si>
    <t>ni:nee</t>
  </si>
  <si>
    <t>ni:ny</t>
  </si>
  <si>
    <t>nklu:nclu</t>
  </si>
  <si>
    <t>ns:nce</t>
  </si>
  <si>
    <t>ns:nse</t>
  </si>
  <si>
    <t>nst:nst</t>
  </si>
  <si>
    <t>nt:nt</t>
  </si>
  <si>
    <t>ntl:ntle</t>
  </si>
  <si>
    <t>ntn:ntain</t>
  </si>
  <si>
    <t>nu:knew</t>
  </si>
  <si>
    <t>nu:new</t>
  </si>
  <si>
    <t>nu:noo</t>
  </si>
  <si>
    <t>nyu:nue</t>
  </si>
  <si>
    <t>næ:na</t>
  </si>
  <si>
    <t>nθ:nth</t>
  </si>
  <si>
    <t>p:p</t>
  </si>
  <si>
    <t>p:pe</t>
  </si>
  <si>
    <t>pi:pea</t>
  </si>
  <si>
    <t>pi:peo</t>
  </si>
  <si>
    <t>pi:pie</t>
  </si>
  <si>
    <t>pl:ple</t>
  </si>
  <si>
    <t>pl:pple</t>
  </si>
  <si>
    <t>pli:plea</t>
  </si>
  <si>
    <t>plæ:pla</t>
  </si>
  <si>
    <t>pn:pen</t>
  </si>
  <si>
    <t>pn:ppen</t>
  </si>
  <si>
    <t>ps:ps</t>
  </si>
  <si>
    <t>pt:pt</t>
  </si>
  <si>
    <t>pu:poo</t>
  </si>
  <si>
    <t>pye:pe</t>
  </si>
  <si>
    <t>pæ:pa</t>
  </si>
  <si>
    <t>s:ce</t>
  </si>
  <si>
    <t>s:s</t>
  </si>
  <si>
    <t>s:se</t>
  </si>
  <si>
    <t>s:ss</t>
  </si>
  <si>
    <t>si:cei</t>
  </si>
  <si>
    <t>si:sea</t>
  </si>
  <si>
    <t>si:see</t>
  </si>
  <si>
    <t>sk:sk</t>
  </si>
  <si>
    <t>sku:schoo</t>
  </si>
  <si>
    <t>sli:slee</t>
  </si>
  <si>
    <t>sn:sten</t>
  </si>
  <si>
    <t>spi:spea</t>
  </si>
  <si>
    <t>spi:spee</t>
  </si>
  <si>
    <t>st:st</t>
  </si>
  <si>
    <t>sti:stea</t>
  </si>
  <si>
    <t>sti:stee</t>
  </si>
  <si>
    <t>stu:stu</t>
  </si>
  <si>
    <t>stæ:sta</t>
  </si>
  <si>
    <t>su:soo</t>
  </si>
  <si>
    <t>su:sui</t>
  </si>
  <si>
    <t>sæ:sa</t>
  </si>
  <si>
    <t>t:t</t>
  </si>
  <si>
    <t>t:te</t>
  </si>
  <si>
    <t>ti:tea</t>
  </si>
  <si>
    <t>tl:ttle</t>
  </si>
  <si>
    <t>tn:tten</t>
  </si>
  <si>
    <t>tu:to</t>
  </si>
  <si>
    <t>tu:too</t>
  </si>
  <si>
    <t>tu:tu</t>
  </si>
  <si>
    <t>tu:two</t>
  </si>
  <si>
    <t>twi:twee</t>
  </si>
  <si>
    <t>v:f</t>
  </si>
  <si>
    <t>v:ve</t>
  </si>
  <si>
    <t>vn:ven</t>
  </si>
  <si>
    <t>vyu:view</t>
  </si>
  <si>
    <t>væ:va</t>
  </si>
  <si>
    <t>wi:we</t>
  </si>
  <si>
    <t>wi:wee</t>
  </si>
  <si>
    <t>wi:whee</t>
  </si>
  <si>
    <t>yu:u</t>
  </si>
  <si>
    <t>yu:you</t>
  </si>
  <si>
    <t>z:s</t>
  </si>
  <si>
    <t>z:se</t>
  </si>
  <si>
    <t>z:ze</t>
  </si>
  <si>
    <t>æ:a</t>
  </si>
  <si>
    <t>ð:th</t>
  </si>
  <si>
    <t>ð:the</t>
  </si>
  <si>
    <t>ði:the</t>
  </si>
  <si>
    <t>ðæ:tha</t>
  </si>
  <si>
    <t>θ:th</t>
  </si>
  <si>
    <t>θæ:tha</t>
  </si>
  <si>
    <t>sound-spell.pair</t>
    <phoneticPr fontId="1"/>
  </si>
  <si>
    <t>sound0</t>
    <phoneticPr fontId="1"/>
  </si>
  <si>
    <t>spell0</t>
    <phoneticPr fontId="1"/>
  </si>
  <si>
    <t>ŋ:ng</t>
  </si>
  <si>
    <t>kʃə:ctio</t>
  </si>
  <si>
    <t>ʃə:tio</t>
  </si>
  <si>
    <t>ɹ:r</t>
  </si>
  <si>
    <t>ʃ:sh</t>
  </si>
  <si>
    <t>ɹt:rt</t>
  </si>
  <si>
    <t>ɹn:rn</t>
  </si>
  <si>
    <t>ɹd:rd</t>
  </si>
  <si>
    <t>ðə:the</t>
  </si>
  <si>
    <t>ɪ:i</t>
  </si>
  <si>
    <t>ktɪ:cti</t>
  </si>
  <si>
    <t>ɹm:rm</t>
  </si>
  <si>
    <t>mbə:mbe</t>
  </si>
  <si>
    <t>fɔ:fo</t>
  </si>
  <si>
    <t>ɹk:rk</t>
  </si>
  <si>
    <t>tɹæ:tra</t>
  </si>
  <si>
    <t>dɪ:di</t>
  </si>
  <si>
    <t>ɡɹi:gree</t>
  </si>
  <si>
    <t>spɛ:spe</t>
  </si>
  <si>
    <t>ntʃ:nch</t>
  </si>
  <si>
    <t>ndɪ:ndi</t>
  </si>
  <si>
    <t>vɹɪ:very</t>
  </si>
  <si>
    <t>mɪ:mi</t>
  </si>
  <si>
    <t>ndə:nde</t>
  </si>
  <si>
    <t>stɪ:sti</t>
  </si>
  <si>
    <t>ŋk:nk</t>
  </si>
  <si>
    <t>ktə:cto</t>
  </si>
  <si>
    <t>ɹnɪ:rni</t>
  </si>
  <si>
    <t>ɹθ:rth</t>
  </si>
  <si>
    <t>pɹə:pro</t>
  </si>
  <si>
    <t>ɡɹæ:gra</t>
  </si>
  <si>
    <t>ʃɪ:shi</t>
  </si>
  <si>
    <t>tʃ:ch</t>
  </si>
  <si>
    <t>ntə:nte</t>
  </si>
  <si>
    <t>θaʊ:thou</t>
  </si>
  <si>
    <t>ʒə:sio</t>
  </si>
  <si>
    <t>wɜ:wo</t>
  </si>
  <si>
    <t>vɪ:vi</t>
  </si>
  <si>
    <t>pɪ:pi</t>
  </si>
  <si>
    <t>θɪ:thi</t>
  </si>
  <si>
    <t>lɪ:li</t>
  </si>
  <si>
    <t>ləʊ:llow</t>
  </si>
  <si>
    <t>ɹv:rve</t>
  </si>
  <si>
    <t>aʊ:ou</t>
  </si>
  <si>
    <t>skɪ:ski</t>
  </si>
  <si>
    <t>ɹtʃ:rch</t>
  </si>
  <si>
    <t>hʌ:hu</t>
  </si>
  <si>
    <t>kə:co</t>
  </si>
  <si>
    <t>stə:ste</t>
  </si>
  <si>
    <t>tɹɪ:tri</t>
  </si>
  <si>
    <t>ɹlɪ:rly</t>
  </si>
  <si>
    <t>dʒ:ge</t>
  </si>
  <si>
    <t>ə:a</t>
  </si>
  <si>
    <t>mɛ:me</t>
  </si>
  <si>
    <t>nɪ:ni</t>
  </si>
  <si>
    <t>ɡ:g</t>
  </si>
  <si>
    <t>fɛ:fe</t>
  </si>
  <si>
    <t>ɛ:e</t>
  </si>
  <si>
    <t>ʃoʊ:show</t>
  </si>
  <si>
    <t>kɪ:ki</t>
  </si>
  <si>
    <t>bdʒɛ:bje</t>
  </si>
  <si>
    <t>haʊ:how</t>
  </si>
  <si>
    <t>nlɪ:nly</t>
  </si>
  <si>
    <t>ɹst:rst</t>
  </si>
  <si>
    <t>kɑ:co</t>
  </si>
  <si>
    <t>hɪ:hi</t>
  </si>
  <si>
    <t>pɹɑ:pro</t>
  </si>
  <si>
    <t>ɡzæ:xa</t>
  </si>
  <si>
    <t>dɹɔ:draw</t>
  </si>
  <si>
    <t>ndɹɛ:ndre</t>
  </si>
  <si>
    <t>stɹɛ:stre</t>
  </si>
  <si>
    <t>pleɪ:play</t>
  </si>
  <si>
    <t>və:ve</t>
  </si>
  <si>
    <t>ʃeɪ:sha</t>
  </si>
  <si>
    <t>wʊ:woo</t>
  </si>
  <si>
    <t>teɪ:ta</t>
  </si>
  <si>
    <t>dʒʌ:ju</t>
  </si>
  <si>
    <t>sɪ:si</t>
  </si>
  <si>
    <t>ɹs:rse</t>
  </si>
  <si>
    <t>ktʃə:ctu</t>
  </si>
  <si>
    <t>maʊ:mou</t>
  </si>
  <si>
    <t>kspɛ:xpe</t>
  </si>
  <si>
    <t>deɪ:day</t>
  </si>
  <si>
    <t>ʃɛ:she</t>
  </si>
  <si>
    <t>ksɛ:cce</t>
  </si>
  <si>
    <t>fɪ:fi</t>
  </si>
  <si>
    <t>dɪ:de</t>
  </si>
  <si>
    <t>lɛ:le</t>
  </si>
  <si>
    <t>ftə:fte</t>
  </si>
  <si>
    <t>taʊ:tow</t>
  </si>
  <si>
    <t>ndʒ:nge</t>
  </si>
  <si>
    <t>ɹʌ:ru</t>
  </si>
  <si>
    <t>tɹeɪ:trai</t>
  </si>
  <si>
    <t>wɪ:wi</t>
  </si>
  <si>
    <t>ɹwə:rwa</t>
  </si>
  <si>
    <t>ksaɪ:xci</t>
  </si>
  <si>
    <t>bɹɪ:bri</t>
  </si>
  <si>
    <t>pɔɪ:poi</t>
  </si>
  <si>
    <t>kwaɪ:qui</t>
  </si>
  <si>
    <t>hɛ:hea</t>
  </si>
  <si>
    <t>stɹɪ:stri</t>
  </si>
  <si>
    <t>tɪ:ty</t>
  </si>
  <si>
    <t>wɔ:wa</t>
  </si>
  <si>
    <t>leɪ:la</t>
  </si>
  <si>
    <t>tʃə:tu</t>
  </si>
  <si>
    <t>bɹɛ:brea</t>
  </si>
  <si>
    <t>mpɹə:mpera</t>
  </si>
  <si>
    <t>spɹɛ:sprea</t>
  </si>
  <si>
    <t>ɹɪ:re</t>
  </si>
  <si>
    <t>ktɹɪ:ctri</t>
  </si>
  <si>
    <t>ɡɹoʊ:grow</t>
  </si>
  <si>
    <t>stʃə:stio</t>
  </si>
  <si>
    <t>hoʊ:ho</t>
  </si>
  <si>
    <t>mʌ:mu</t>
  </si>
  <si>
    <t>fɹi:free</t>
  </si>
  <si>
    <t>pɹɛ:pre</t>
  </si>
  <si>
    <t>ɡʊ:goo</t>
  </si>
  <si>
    <t>lʊ:loo</t>
  </si>
  <si>
    <t>pə:pe</t>
  </si>
  <si>
    <t>bɹæ:bra</t>
  </si>
  <si>
    <t>nvɛ:nve</t>
  </si>
  <si>
    <t>ɹdʒ:rge</t>
  </si>
  <si>
    <t>ntɪ:nti</t>
  </si>
  <si>
    <t>pɑ:po</t>
  </si>
  <si>
    <t>waɪ:wi</t>
  </si>
  <si>
    <t>tɛ:te</t>
  </si>
  <si>
    <t>pɹɪ:pre</t>
  </si>
  <si>
    <t>dɔ:doo</t>
  </si>
  <si>
    <t>ɹdə:rde</t>
  </si>
  <si>
    <t>bɹaʊ:brow</t>
  </si>
  <si>
    <t>fɹu:frui</t>
  </si>
  <si>
    <t>ŋɡl:ngle</t>
  </si>
  <si>
    <t>ɹdn:rden</t>
  </si>
  <si>
    <t>snoʊ:snow</t>
  </si>
  <si>
    <t>bɛ:be</t>
  </si>
  <si>
    <t>keɪ:ca</t>
  </si>
  <si>
    <t>weɪ:way</t>
  </si>
  <si>
    <t>ɹə:ra</t>
  </si>
  <si>
    <t>fɹɛ:frie</t>
  </si>
  <si>
    <t>ɹb:rb</t>
  </si>
  <si>
    <t>ɹl:rl</t>
  </si>
  <si>
    <t>ɡlæ:gla</t>
  </si>
  <si>
    <t>ldə:lde</t>
  </si>
  <si>
    <t>pɹæ:pra</t>
  </si>
  <si>
    <t>yɛ:ye</t>
  </si>
  <si>
    <t>ɹɪ:ry</t>
  </si>
  <si>
    <t>ɹɪ:ri</t>
  </si>
  <si>
    <t>kloʊ:clo</t>
  </si>
  <si>
    <t>wɛ:whe</t>
  </si>
  <si>
    <t>bɹɔ:broa</t>
  </si>
  <si>
    <t>nsɪ:nsi</t>
  </si>
  <si>
    <t>bʌ:bu</t>
  </si>
  <si>
    <t>nə:na</t>
  </si>
  <si>
    <t>dɑ:do</t>
  </si>
  <si>
    <t>kwɪ:qui</t>
  </si>
  <si>
    <t>ʃɔ:sho</t>
  </si>
  <si>
    <t>dʒɑ:jo</t>
  </si>
  <si>
    <t>fɹʌ:fro</t>
  </si>
  <si>
    <t>swɪ:swi</t>
  </si>
  <si>
    <t>twɛ:twe</t>
  </si>
  <si>
    <t>ɡoʊ:go</t>
  </si>
  <si>
    <t>bɪ:be</t>
  </si>
  <si>
    <t>sɛ:se</t>
  </si>
  <si>
    <t>vɔɪ:voi</t>
  </si>
  <si>
    <t>baʊ:bou</t>
  </si>
  <si>
    <t>dʒɔɪ:joi</t>
  </si>
  <si>
    <t>ntʃə:ntu</t>
  </si>
  <si>
    <t>ɹs:rce</t>
  </si>
  <si>
    <t>ɹeɪ:ra</t>
  </si>
  <si>
    <t>ɡɹaʊ:grou</t>
  </si>
  <si>
    <t>bɑ:bo</t>
  </si>
  <si>
    <t>hɛ:he</t>
  </si>
  <si>
    <t>neɪ:na</t>
  </si>
  <si>
    <t>ɹsə:rso</t>
  </si>
  <si>
    <t>yʊ:you</t>
  </si>
  <si>
    <t>ɪ:e</t>
  </si>
  <si>
    <t>kɹaʊ:crow</t>
  </si>
  <si>
    <t>nteɪ:ntai</t>
  </si>
  <si>
    <t>ntɹɪ:ntry</t>
  </si>
  <si>
    <t>spɹɪ:spri</t>
  </si>
  <si>
    <t>tɹu:true</t>
  </si>
  <si>
    <t>tʃɛ:che</t>
  </si>
  <si>
    <t>ɹtɪ:rti</t>
  </si>
  <si>
    <t>ɡə:ga</t>
  </si>
  <si>
    <t>mə:ma</t>
  </si>
  <si>
    <t>pɹɪ:pri</t>
  </si>
  <si>
    <t>wɛ:we</t>
  </si>
  <si>
    <t>kʌ:cu</t>
  </si>
  <si>
    <t>ɹɛ:re</t>
  </si>
  <si>
    <t>klaɪ:cli</t>
  </si>
  <si>
    <t>speɪ:spa</t>
  </si>
  <si>
    <t>dɹaɪ:dri</t>
  </si>
  <si>
    <t>ɹɡə:rga</t>
  </si>
  <si>
    <t>spɑ:spo</t>
  </si>
  <si>
    <t>bʊ:boo</t>
  </si>
  <si>
    <t>ɹu:roo</t>
  </si>
  <si>
    <t>fʊ:foo</t>
  </si>
  <si>
    <t>dʌ:du</t>
  </si>
  <si>
    <t>tʃ:tch</t>
  </si>
  <si>
    <t>laɪ:li</t>
  </si>
  <si>
    <t>kaʊ:cou</t>
  </si>
  <si>
    <t>noʊ:no</t>
  </si>
  <si>
    <t>kwɔ:qua</t>
  </si>
  <si>
    <t>ʃɑ:sho</t>
  </si>
  <si>
    <t>yɑ:ya</t>
  </si>
  <si>
    <t>zɪ:si</t>
  </si>
  <si>
    <t>bɪ:bi</t>
  </si>
  <si>
    <t>ɹdʒɪ:rgy</t>
  </si>
  <si>
    <t>lə:la</t>
  </si>
  <si>
    <t>ltə:lti</t>
  </si>
  <si>
    <t>ɹtɪ:rty</t>
  </si>
  <si>
    <t>saʊ:sou</t>
  </si>
  <si>
    <t>stʌ:stu</t>
  </si>
  <si>
    <t>sʌ:su</t>
  </si>
  <si>
    <t>ɡɹu:grou</t>
  </si>
  <si>
    <t>tə:to</t>
  </si>
  <si>
    <t>θɹi:three</t>
  </si>
  <si>
    <t>tʃɑ:cha</t>
  </si>
  <si>
    <t>peɪ:pay</t>
  </si>
  <si>
    <t>ɡɪ:gi</t>
  </si>
  <si>
    <t>vaɪ:vi</t>
  </si>
  <si>
    <t>pɑ:pa</t>
  </si>
  <si>
    <t>beɪ:ba</t>
  </si>
  <si>
    <t>nə:ne</t>
  </si>
  <si>
    <t>fʌ:fu</t>
  </si>
  <si>
    <t>lɪ:lly</t>
  </si>
  <si>
    <t>tʃu:choo</t>
  </si>
  <si>
    <t>plaɪ:pply</t>
  </si>
  <si>
    <t>pleɪ:pla</t>
  </si>
  <si>
    <t>ksɛ:xce</t>
  </si>
  <si>
    <t>wɑ:wa</t>
  </si>
  <si>
    <t>moʊ:mo</t>
  </si>
  <si>
    <t>steɪ:sta</t>
  </si>
  <si>
    <t>seɪ:sa</t>
  </si>
  <si>
    <t>meɪ:mai</t>
  </si>
  <si>
    <t>ɜ:ea</t>
  </si>
  <si>
    <t>blʌ:bloo</t>
  </si>
  <si>
    <t>bloʊ:blow</t>
  </si>
  <si>
    <t>klaʊ:clou</t>
  </si>
  <si>
    <t>dɹi:drea</t>
  </si>
  <si>
    <t>ldʒə:ldie</t>
  </si>
  <si>
    <t>ldɹɛ:ldre</t>
  </si>
  <si>
    <t>lweɪ:lway</t>
  </si>
  <si>
    <t>ndəʊ:ndow</t>
  </si>
  <si>
    <t>ŋɡwə:ngua</t>
  </si>
  <si>
    <t>ɹpɹaɪ:rpri</t>
  </si>
  <si>
    <t>stɹeɪ:stra</t>
  </si>
  <si>
    <t>stɹɪ:stry</t>
  </si>
  <si>
    <t>ðeɪ:they</t>
  </si>
  <si>
    <t>vnɪ:veni</t>
  </si>
  <si>
    <t>vɹə:vera</t>
  </si>
  <si>
    <t>nɛ:ne</t>
  </si>
  <si>
    <t>tʃaɪ:chi</t>
  </si>
  <si>
    <t>kwɛ:que</t>
  </si>
  <si>
    <t>ɹmɪ:rmi</t>
  </si>
  <si>
    <t>skeɪ:sca</t>
  </si>
  <si>
    <t>skʌ:scu</t>
  </si>
  <si>
    <t>tʌ:tou</t>
  </si>
  <si>
    <t>də:de</t>
  </si>
  <si>
    <t>nɪ:ny</t>
  </si>
  <si>
    <t>hɑ:ha</t>
  </si>
  <si>
    <t>lɑ:lo</t>
  </si>
  <si>
    <t>stɔ:sto</t>
  </si>
  <si>
    <t>ɡæ:ga</t>
  </si>
  <si>
    <t>sɪ:ci</t>
  </si>
  <si>
    <t>taɪ:ti</t>
  </si>
  <si>
    <t>ɹaɪ:ri</t>
  </si>
  <si>
    <t>faʊ:fou</t>
  </si>
  <si>
    <t>plaɪ:ply</t>
  </si>
  <si>
    <t>slɪ:sli</t>
  </si>
  <si>
    <t>hwʌ:wha</t>
  </si>
  <si>
    <t>dʒɪ:gi</t>
  </si>
  <si>
    <t>laʊ:llow</t>
  </si>
  <si>
    <t>kɹɪ:cre</t>
  </si>
  <si>
    <t>tʃɛ:chai</t>
  </si>
  <si>
    <t>feɪ:fa</t>
  </si>
  <si>
    <t>faɪ:fi</t>
  </si>
  <si>
    <t>ɹɑ:ro</t>
  </si>
  <si>
    <t>floʊ:flow</t>
  </si>
  <si>
    <t>ntɹoʊ:ntro</t>
  </si>
  <si>
    <t>skɹaɪ:scri</t>
  </si>
  <si>
    <t>tə:te</t>
  </si>
  <si>
    <t>ɹu:ru</t>
  </si>
  <si>
    <t>blɑ:blo</t>
  </si>
  <si>
    <t>daʊ:dow</t>
  </si>
  <si>
    <t>dɹɑ:dro</t>
  </si>
  <si>
    <t>plʊ:plu</t>
  </si>
  <si>
    <t>ɹhæ:rha</t>
  </si>
  <si>
    <t>ɹld:rld</t>
  </si>
  <si>
    <t>skaɪ:sky</t>
  </si>
  <si>
    <t>smɛ:sme</t>
  </si>
  <si>
    <t>sɔɪ:soi</t>
  </si>
  <si>
    <t>vaʊ:vow</t>
  </si>
  <si>
    <t>ʌ:u</t>
  </si>
  <si>
    <t>lɪ:ly</t>
  </si>
  <si>
    <t>dɛ:de</t>
  </si>
  <si>
    <t>vɛ:ve</t>
  </si>
  <si>
    <t>oʊ:o</t>
  </si>
  <si>
    <t>mə:me</t>
  </si>
  <si>
    <t>deɪ:da</t>
  </si>
  <si>
    <t>tɜ:tu</t>
  </si>
  <si>
    <t>mpə:mpa</t>
  </si>
  <si>
    <t>sə:su</t>
  </si>
  <si>
    <t>tʃeɪ:cha</t>
  </si>
  <si>
    <t>ndʒə:nge</t>
  </si>
  <si>
    <t>fɹɛ:fre</t>
  </si>
  <si>
    <t>fɑ:fa</t>
  </si>
  <si>
    <t>hɑ:ho</t>
  </si>
  <si>
    <t>ɑ:o</t>
  </si>
  <si>
    <t>wɪ:whi</t>
  </si>
  <si>
    <t>dʒ:dge</t>
  </si>
  <si>
    <t>sɛ:ce</t>
  </si>
  <si>
    <t>ɡeɪ:ga</t>
  </si>
  <si>
    <t>dɹaɪ:dry</t>
  </si>
  <si>
    <t>ɡaɪ:gui</t>
  </si>
  <si>
    <t>dʒɔɪ:joy</t>
  </si>
  <si>
    <t>naʊ:now</t>
  </si>
  <si>
    <t>sleɪ:sla</t>
  </si>
  <si>
    <t>poʊ:po</t>
  </si>
  <si>
    <t>fɛ:ffe</t>
  </si>
  <si>
    <t>peɪ:pai</t>
  </si>
  <si>
    <t>lɜ:lea</t>
  </si>
  <si>
    <t>ʃæ:sha</t>
  </si>
  <si>
    <t>tʃi:chie</t>
  </si>
  <si>
    <t>ʃi:shee</t>
  </si>
  <si>
    <t>tɹi:tree</t>
  </si>
  <si>
    <t>tɹʌ:trou</t>
  </si>
  <si>
    <t>ɔɪ:oi</t>
  </si>
  <si>
    <t>ɹp:rp</t>
  </si>
  <si>
    <t>mʌ:mo</t>
  </si>
  <si>
    <t>ɹaʊ:rou</t>
  </si>
  <si>
    <t>lɔ:lo</t>
  </si>
  <si>
    <t>lə:lo</t>
  </si>
  <si>
    <t>maɪ:mi</t>
  </si>
  <si>
    <t>peɪ:pa</t>
  </si>
  <si>
    <t>tʃɪ:chi</t>
  </si>
  <si>
    <t>mɑ:mo</t>
  </si>
  <si>
    <t>stɹi:strea</t>
  </si>
  <si>
    <t>stɹi:stree</t>
  </si>
  <si>
    <t>θɹoʊ:throw</t>
  </si>
  <si>
    <t>nʌ:nu</t>
  </si>
  <si>
    <t>kʊ:coo</t>
  </si>
  <si>
    <t>tɹaɪ:try</t>
  </si>
  <si>
    <t>mɔ:mo</t>
  </si>
  <si>
    <t>noʊ:know</t>
  </si>
  <si>
    <t>pə:po</t>
  </si>
  <si>
    <t>fɹeɪ:frai</t>
  </si>
  <si>
    <t>ɔ:o</t>
  </si>
  <si>
    <t>stə:sto</t>
  </si>
  <si>
    <t>boʊ:bo</t>
  </si>
  <si>
    <t>sɑ:so</t>
  </si>
  <si>
    <t>hwɛ:whe</t>
  </si>
  <si>
    <t>tə:tte</t>
  </si>
  <si>
    <t>pɛ:pe</t>
  </si>
  <si>
    <t>aʊ:hou</t>
  </si>
  <si>
    <t>ŋɡə:nge</t>
  </si>
  <si>
    <t>ntɪ:nty</t>
  </si>
  <si>
    <t>weɪ:wai</t>
  </si>
  <si>
    <t>kleɪ:clai</t>
  </si>
  <si>
    <t>ɹeɪ:rai</t>
  </si>
  <si>
    <t>stɑ:sta</t>
  </si>
  <si>
    <t>naɪ:ni</t>
  </si>
  <si>
    <t>tʃæ:cha</t>
  </si>
  <si>
    <t>ɹ:re</t>
  </si>
  <si>
    <t>ðɛ:thei</t>
  </si>
  <si>
    <t>loʊ:lo</t>
  </si>
  <si>
    <t>naʊ:nou</t>
  </si>
  <si>
    <t>ɹɔ:wro</t>
  </si>
  <si>
    <t>kspɪ:xpe</t>
  </si>
  <si>
    <t>haɪ:hi</t>
  </si>
  <si>
    <t>kɜ:cu</t>
  </si>
  <si>
    <t>ðɪ:thi</t>
  </si>
  <si>
    <t>waɪ:whi</t>
  </si>
  <si>
    <t>sɔ:so</t>
  </si>
  <si>
    <t>bɔɪ:boy</t>
  </si>
  <si>
    <t>bɹʌ:bro</t>
  </si>
  <si>
    <t>koʊ:coa</t>
  </si>
  <si>
    <t>flaɪ:fly</t>
  </si>
  <si>
    <t>lsəʊ:lso</t>
  </si>
  <si>
    <t>smɔ:sma</t>
  </si>
  <si>
    <t>smaɪ:smi</t>
  </si>
  <si>
    <t>θɜ:thi</t>
  </si>
  <si>
    <t>stɑ:sto</t>
  </si>
  <si>
    <t>ɹi:rea</t>
  </si>
  <si>
    <t>saɪ:sci</t>
  </si>
  <si>
    <t>ðɛ:the</t>
  </si>
  <si>
    <t>saɪ:si</t>
  </si>
  <si>
    <t>fə:ffe</t>
  </si>
  <si>
    <t>teɪ:tai</t>
  </si>
  <si>
    <t>klɑ:clo</t>
  </si>
  <si>
    <t>paʊ:pou</t>
  </si>
  <si>
    <t>kʌ:co</t>
  </si>
  <si>
    <t>ɹoʊ:roa</t>
  </si>
  <si>
    <t>sʌ:so</t>
  </si>
  <si>
    <t>ɡɜ:gi</t>
  </si>
  <si>
    <t>ə:re</t>
  </si>
  <si>
    <t>ɡɑ:ga</t>
  </si>
  <si>
    <t>ɹoʊ:ro</t>
  </si>
  <si>
    <t>toʊ:to</t>
  </si>
  <si>
    <t>ktə:cte</t>
  </si>
  <si>
    <t>nɔ:no</t>
  </si>
  <si>
    <t>oʊ:ow</t>
  </si>
  <si>
    <t>mə:mi</t>
  </si>
  <si>
    <t>kʌ:cou</t>
  </si>
  <si>
    <t>kɹɔ:cro</t>
  </si>
  <si>
    <t>ɡʌ:go</t>
  </si>
  <si>
    <t>nsɛ:nse</t>
  </si>
  <si>
    <t>kaɪ:ki</t>
  </si>
  <si>
    <t>loʊ:low</t>
  </si>
  <si>
    <t>ɹi:re</t>
  </si>
  <si>
    <t>flɔ:floo</t>
  </si>
  <si>
    <t>nstə:nsta</t>
  </si>
  <si>
    <t>ptɛ:ptai</t>
  </si>
  <si>
    <t>sloʊ:slow</t>
  </si>
  <si>
    <t>skwɛ:squa</t>
  </si>
  <si>
    <t>stɹɔ:stro</t>
  </si>
  <si>
    <t>saɪ:ci</t>
  </si>
  <si>
    <t>lə:lla</t>
  </si>
  <si>
    <t>zə:so</t>
  </si>
  <si>
    <t>hɛ:hai</t>
  </si>
  <si>
    <t>dʒɛ:ge</t>
  </si>
  <si>
    <t>hwaɪ:whi</t>
  </si>
  <si>
    <t>tə:ta</t>
  </si>
  <si>
    <t>nə:ni</t>
  </si>
  <si>
    <t>ʒə:su</t>
  </si>
  <si>
    <t>fə:ffi</t>
  </si>
  <si>
    <t>bɔ:boa</t>
  </si>
  <si>
    <t>laʊ:lou</t>
  </si>
  <si>
    <t>ndʒə:ngi</t>
  </si>
  <si>
    <t>θə:tho</t>
  </si>
  <si>
    <t>lə:le</t>
  </si>
  <si>
    <t>wɛ:wea</t>
  </si>
  <si>
    <t>dɛ:dea</t>
  </si>
  <si>
    <t>meɪ:ma</t>
  </si>
  <si>
    <t>ɡɹeɪ:grea</t>
  </si>
  <si>
    <t>bzɜ:bse</t>
  </si>
  <si>
    <t>dɹɛ:dre</t>
  </si>
  <si>
    <t>nɔɪ:noi</t>
  </si>
  <si>
    <t>ɹsaɪ:rci</t>
  </si>
  <si>
    <t>ðʌ:thu</t>
  </si>
  <si>
    <t>ksə:xe</t>
  </si>
  <si>
    <t>yɪ:ye</t>
  </si>
  <si>
    <t>sə:ssi</t>
  </si>
  <si>
    <t>ə:e</t>
  </si>
  <si>
    <t>boʊ:boa</t>
  </si>
  <si>
    <t>bɹaɪ:bri</t>
  </si>
  <si>
    <t>ɹnə:rne</t>
  </si>
  <si>
    <t>nstɹʊ:nstru</t>
  </si>
  <si>
    <t>ʃə:cia</t>
  </si>
  <si>
    <t>zə:sa</t>
  </si>
  <si>
    <t>ɹtə:rtai</t>
  </si>
  <si>
    <t>pɜ:pe</t>
  </si>
  <si>
    <t>weɪ:wa</t>
  </si>
  <si>
    <t>aɪ:i</t>
  </si>
  <si>
    <t>kyʊ:cu</t>
  </si>
  <si>
    <t>ɹæ:ra</t>
  </si>
  <si>
    <t>ə:o</t>
  </si>
  <si>
    <t>nɛ:nne</t>
  </si>
  <si>
    <t>mpɛ:mpa</t>
  </si>
  <si>
    <t>skɔ:sco</t>
  </si>
  <si>
    <t>dʒə:gi</t>
  </si>
  <si>
    <t>ʃu:shoe</t>
  </si>
  <si>
    <t>ʃaʊ:shou</t>
  </si>
  <si>
    <t>ʃɑ:sha</t>
  </si>
  <si>
    <t>aɪ:eye</t>
  </si>
  <si>
    <t>ə:r</t>
  </si>
  <si>
    <t>mɑ:ma</t>
  </si>
  <si>
    <t>daɪ:die</t>
  </si>
  <si>
    <t>ɡɛ:gai</t>
  </si>
  <si>
    <t>ɡʌ:gu</t>
  </si>
  <si>
    <t>lɪ:lli</t>
  </si>
  <si>
    <t>stə:sta</t>
  </si>
  <si>
    <t>bɑ:ba</t>
  </si>
  <si>
    <t>ɹɪ:rry</t>
  </si>
  <si>
    <t>bɜ:bi</t>
  </si>
  <si>
    <t>dɔ:do</t>
  </si>
  <si>
    <t>hɔ:ho</t>
  </si>
  <si>
    <t>kɹaɪ:cry</t>
  </si>
  <si>
    <t>dɹɪ:dri</t>
  </si>
  <si>
    <t>lvə:lve</t>
  </si>
  <si>
    <t>ɹfə:rfa</t>
  </si>
  <si>
    <t>ɹaɪ:wri</t>
  </si>
  <si>
    <t>ɡɛ:gue</t>
  </si>
  <si>
    <t>tɹeɪ:tra</t>
  </si>
  <si>
    <t>leɪ:lay</t>
  </si>
  <si>
    <t>lɛ:lle</t>
  </si>
  <si>
    <t>ɡɛ:ge</t>
  </si>
  <si>
    <t>dɪ:dy</t>
  </si>
  <si>
    <t>zə:se</t>
  </si>
  <si>
    <t>ɹə:re</t>
  </si>
  <si>
    <t>lɔ:law</t>
  </si>
  <si>
    <t>dɑ:da</t>
  </si>
  <si>
    <t>wʊ:wo</t>
  </si>
  <si>
    <t>bə:ba</t>
  </si>
  <si>
    <t>ɡɹu:grew</t>
  </si>
  <si>
    <t>soʊ:so</t>
  </si>
  <si>
    <t>ʃʊ:shou</t>
  </si>
  <si>
    <t>pɔ:po</t>
  </si>
  <si>
    <t>eɪ:a</t>
  </si>
  <si>
    <t>kɔ:co</t>
  </si>
  <si>
    <t>seɪ:sai</t>
  </si>
  <si>
    <t>seɪ:say</t>
  </si>
  <si>
    <t>wʌ:wha</t>
  </si>
  <si>
    <t>tɑ:to</t>
  </si>
  <si>
    <t>stɹeɪ:strai</t>
  </si>
  <si>
    <t>və:vo</t>
  </si>
  <si>
    <t>bɪ:bu</t>
  </si>
  <si>
    <t>ɹkə:rc</t>
  </si>
  <si>
    <t>pʊ:pu</t>
  </si>
  <si>
    <t>kɑ:ca</t>
  </si>
  <si>
    <t>sɜ:su</t>
  </si>
  <si>
    <t>ʃi:chi</t>
  </si>
  <si>
    <t>ɹkɛ:rke</t>
  </si>
  <si>
    <t>hwaɪ:why</t>
  </si>
  <si>
    <t>də:dde</t>
  </si>
  <si>
    <t>klɪ:clea</t>
  </si>
  <si>
    <t>dʒɛ:gge</t>
  </si>
  <si>
    <t>meɪ:may</t>
  </si>
  <si>
    <t>hwɪ:whi</t>
  </si>
  <si>
    <t>ɹə:rre</t>
  </si>
  <si>
    <t>hɜ:hu</t>
  </si>
  <si>
    <t>zaɪ:si</t>
  </si>
  <si>
    <t>kɛ:ca</t>
  </si>
  <si>
    <t>tə:ti</t>
  </si>
  <si>
    <t>stoʊ:sto</t>
  </si>
  <si>
    <t>fɑ:fo</t>
  </si>
  <si>
    <t>stɛ:ste</t>
  </si>
  <si>
    <t>sə:ce</t>
  </si>
  <si>
    <t>sə:so</t>
  </si>
  <si>
    <t>sɪ:sy</t>
  </si>
  <si>
    <t>də:di</t>
  </si>
  <si>
    <t>hoʊ:who</t>
  </si>
  <si>
    <t>vɜ:ve</t>
  </si>
  <si>
    <t>fʊ:fu</t>
  </si>
  <si>
    <t>tɔ:ta</t>
  </si>
  <si>
    <t>bɔ:bo</t>
  </si>
  <si>
    <t>fɹeɪ:phra</t>
  </si>
  <si>
    <t>ɹɛ:rre</t>
  </si>
  <si>
    <t>dʒə:gio</t>
  </si>
  <si>
    <t>pɛ:pai</t>
  </si>
  <si>
    <t>wʌ:o</t>
  </si>
  <si>
    <t>nɛ:na</t>
  </si>
  <si>
    <t>blə:ble</t>
  </si>
  <si>
    <t>tɪ:te</t>
  </si>
  <si>
    <t>sə:ci</t>
  </si>
  <si>
    <t>mɪ:my</t>
  </si>
  <si>
    <t>ɛ:ai</t>
  </si>
  <si>
    <t>maɪ:my</t>
  </si>
  <si>
    <t>ndə:ndi</t>
  </si>
  <si>
    <t>ə:u</t>
  </si>
  <si>
    <t>tɜ:te</t>
  </si>
  <si>
    <t>pɪ:py</t>
  </si>
  <si>
    <t>tʊ:too</t>
  </si>
  <si>
    <t>yʌ:you</t>
  </si>
  <si>
    <t>ʃoʊ:shou</t>
  </si>
  <si>
    <t>bɜ:bu</t>
  </si>
  <si>
    <t>nʌ:no</t>
  </si>
  <si>
    <t>sɜ:sea</t>
  </si>
  <si>
    <t>koʊ:co</t>
  </si>
  <si>
    <t>ɑ:a</t>
  </si>
  <si>
    <t>ɡɑ:go</t>
  </si>
  <si>
    <t>pə:pa</t>
  </si>
  <si>
    <t>wʌ:wo</t>
  </si>
  <si>
    <t>kɹɑ:cro</t>
  </si>
  <si>
    <t>hɜ:hea</t>
  </si>
  <si>
    <t>pɛ:pa</t>
  </si>
  <si>
    <t>bɪ:bui</t>
  </si>
  <si>
    <t>vɛ:va</t>
  </si>
  <si>
    <t>bɹeɪ:brea</t>
  </si>
  <si>
    <t>steɪ:stay</t>
  </si>
  <si>
    <t>mə:mme</t>
  </si>
  <si>
    <t>baɪ:buy</t>
  </si>
  <si>
    <t>ɹaɪ:rri</t>
  </si>
  <si>
    <t>ɡyʊ:gu</t>
  </si>
  <si>
    <t>ksə:xy</t>
  </si>
  <si>
    <t>bɛ:bea</t>
  </si>
  <si>
    <t>ɡɹeɪ:gray</t>
  </si>
  <si>
    <t>kaʊ:cow</t>
  </si>
  <si>
    <t>ðoʊ:tho</t>
  </si>
  <si>
    <t>haʊ:hou</t>
  </si>
  <si>
    <t>ʌ:o</t>
  </si>
  <si>
    <t>nɪ:ney</t>
  </si>
  <si>
    <t>pɪ:ppea</t>
  </si>
  <si>
    <t>ɹeɪ:rra</t>
  </si>
  <si>
    <t>bɪ:by</t>
  </si>
  <si>
    <t>ndə:ndu</t>
  </si>
  <si>
    <t>nsə:nswe</t>
  </si>
  <si>
    <t>ntɛ:ntai</t>
  </si>
  <si>
    <t>bɔ:ba</t>
  </si>
  <si>
    <t>tʃʊ:tu</t>
  </si>
  <si>
    <t>lʌ:lo</t>
  </si>
  <si>
    <t>fɛ:fai</t>
  </si>
  <si>
    <t>pə:ppo</t>
  </si>
  <si>
    <t>vɪ:vy</t>
  </si>
  <si>
    <t>kɔ:cou</t>
  </si>
  <si>
    <t>nsə:nso</t>
  </si>
  <si>
    <t>nʌ:nou</t>
  </si>
  <si>
    <t>pleɪ:plai</t>
  </si>
  <si>
    <t>fɔ:fou</t>
  </si>
  <si>
    <t>wʊ:wou</t>
  </si>
  <si>
    <t>kə:cu</t>
  </si>
  <si>
    <t>dʌ:doe</t>
  </si>
  <si>
    <t>kɜ:ccu</t>
  </si>
  <si>
    <t>ʃi:she</t>
  </si>
  <si>
    <t>ʃaɪ:shi</t>
  </si>
  <si>
    <t>nə:nu</t>
  </si>
  <si>
    <t>zɪ:sy</t>
  </si>
  <si>
    <t>dʌ:do</t>
  </si>
  <si>
    <t>fɔ:fa</t>
  </si>
  <si>
    <t>ɹoʊ:row</t>
  </si>
  <si>
    <t>lɛ:lea</t>
  </si>
  <si>
    <t>baɪ:by</t>
  </si>
  <si>
    <t>ɔ:a</t>
  </si>
  <si>
    <t>lɑ:la</t>
  </si>
  <si>
    <t>pɔ:ppo</t>
  </si>
  <si>
    <t>lɪ:lley</t>
  </si>
  <si>
    <t>ɹɪ:ra</t>
  </si>
  <si>
    <t>sɜ:ce</t>
  </si>
  <si>
    <t>ɹoʊ:wro</t>
  </si>
  <si>
    <t>sɔ:saw</t>
  </si>
  <si>
    <t>bɪ:bee</t>
  </si>
  <si>
    <t>fɜ:fi</t>
  </si>
  <si>
    <t>zʌ:su</t>
  </si>
  <si>
    <t>tə:tto</t>
  </si>
  <si>
    <t>ʃʊ:su</t>
  </si>
  <si>
    <t>sɜ:se</t>
  </si>
  <si>
    <t>sɜ:ci</t>
  </si>
  <si>
    <t>ɛ:a</t>
  </si>
  <si>
    <t>ɹɛ:rea</t>
  </si>
  <si>
    <t>ɡɔ:go</t>
  </si>
  <si>
    <t>kʊ:cou</t>
  </si>
  <si>
    <t>dʌ:dou</t>
  </si>
  <si>
    <t>nɪ:ne</t>
  </si>
  <si>
    <t>wə:a</t>
  </si>
  <si>
    <t>taɪ:ty</t>
  </si>
  <si>
    <t>waɪ:why</t>
  </si>
  <si>
    <t>ɡ:gg</t>
  </si>
  <si>
    <t>kɑ:cau</t>
  </si>
  <si>
    <t>ʃɛ:sha</t>
  </si>
  <si>
    <t>sə:se</t>
  </si>
  <si>
    <t>mɛ:ma</t>
  </si>
  <si>
    <t>zɛ:se</t>
  </si>
  <si>
    <t>taɪ:tie</t>
  </si>
  <si>
    <t>də:du</t>
  </si>
  <si>
    <t>hɜ:he</t>
  </si>
  <si>
    <t>dʊ:du</t>
  </si>
  <si>
    <t>dʒə:jo</t>
  </si>
  <si>
    <t>kɛ:cha</t>
  </si>
  <si>
    <t>pɪ:ppy</t>
  </si>
  <si>
    <t>ɹɪ:wri</t>
  </si>
  <si>
    <t>fɪ:fea</t>
  </si>
  <si>
    <t>wə:we</t>
  </si>
  <si>
    <t>laɪ:lie</t>
  </si>
  <si>
    <t>hɑ:hea</t>
  </si>
  <si>
    <t>wɜ:we</t>
  </si>
  <si>
    <t>ɹðə:the</t>
  </si>
  <si>
    <t>kɔ:ca</t>
  </si>
  <si>
    <t>bʌ:bo</t>
  </si>
  <si>
    <t>pɹu:pro</t>
  </si>
  <si>
    <t>ʒu:su</t>
  </si>
  <si>
    <t>ŋg:ng</t>
  </si>
  <si>
    <t>mɛ:mea</t>
  </si>
  <si>
    <t>sɛ:sai</t>
  </si>
  <si>
    <t>sɛ:ssa</t>
  </si>
  <si>
    <t>wɪ:wo</t>
  </si>
  <si>
    <t>sɔ:sa</t>
  </si>
  <si>
    <t>mə:mmo</t>
  </si>
  <si>
    <t>ɡæ:ge</t>
  </si>
  <si>
    <t>mə:mou</t>
  </si>
  <si>
    <t>tɪ:tty</t>
  </si>
  <si>
    <t>pɪ:pe</t>
  </si>
  <si>
    <t>ʃə:cea</t>
  </si>
  <si>
    <t>ə:</t>
  </si>
  <si>
    <t>dɪ:dea</t>
  </si>
  <si>
    <t>wɛ:e</t>
  </si>
  <si>
    <t>ə:ro</t>
  </si>
  <si>
    <t>:gh</t>
  </si>
  <si>
    <t>bə:ghbo</t>
  </si>
  <si>
    <t>bɹɔ:brou</t>
  </si>
  <si>
    <t>eɪ:ei</t>
  </si>
  <si>
    <t>lə:sla</t>
  </si>
  <si>
    <t>neɪ:nei</t>
  </si>
  <si>
    <t>t:ght</t>
  </si>
  <si>
    <t>weɪ:wei</t>
  </si>
  <si>
    <t>ðoʊ:thou</t>
  </si>
  <si>
    <t>θɔ:thou</t>
  </si>
  <si>
    <t>θɹu:throu</t>
  </si>
  <si>
    <t>oʊ:oh</t>
  </si>
  <si>
    <t>ə:ar</t>
  </si>
  <si>
    <t>fla:flo</t>
  </si>
  <si>
    <t>lʌ:lau</t>
  </si>
  <si>
    <t>pa:po</t>
  </si>
  <si>
    <t>spell.reliability</t>
  </si>
  <si>
    <t>sum.soundwise</t>
  </si>
  <si>
    <t>sum.spellwise</t>
  </si>
  <si>
    <t>sound.reliability</t>
  </si>
  <si>
    <t>pair.reliability</t>
  </si>
  <si>
    <t>spell.length</t>
  </si>
  <si>
    <t>sound.size</t>
  </si>
  <si>
    <t>size.min</t>
  </si>
  <si>
    <t>pair.freq</t>
  </si>
  <si>
    <t>log(spell.rel/sound.rel)</t>
  </si>
  <si>
    <t>F(spell.rel;sound.rel)</t>
  </si>
  <si>
    <t>spell.prob</t>
  </si>
  <si>
    <t>spellwise.sum2</t>
  </si>
  <si>
    <t>soundwise.sum2</t>
  </si>
  <si>
    <t>sound.prob</t>
  </si>
  <si>
    <t>log(spell.prob/sound.pro)</t>
  </si>
  <si>
    <t>v.spell.class</t>
    <phoneticPr fontId="1"/>
  </si>
  <si>
    <t>ou</t>
  </si>
  <si>
    <t>ə</t>
  </si>
  <si>
    <t>ɪ</t>
  </si>
  <si>
    <t>æ</t>
  </si>
  <si>
    <t>ɛ</t>
  </si>
  <si>
    <t>ɑ</t>
  </si>
  <si>
    <t>aɪ</t>
  </si>
  <si>
    <t>ɔ</t>
  </si>
  <si>
    <t>eɪ</t>
  </si>
  <si>
    <t>oʊ</t>
  </si>
  <si>
    <t>i</t>
  </si>
  <si>
    <t>u</t>
  </si>
  <si>
    <t>ɜ</t>
  </si>
  <si>
    <t>ʌ</t>
  </si>
  <si>
    <t>aʊ</t>
  </si>
  <si>
    <t>əʊ</t>
  </si>
  <si>
    <t>ʊ</t>
  </si>
  <si>
    <t>əɪ</t>
  </si>
  <si>
    <t>o</t>
  </si>
  <si>
    <t>a</t>
  </si>
  <si>
    <t>e</t>
  </si>
  <si>
    <t>io</t>
  </si>
  <si>
    <t>y</t>
  </si>
  <si>
    <t>ea</t>
  </si>
  <si>
    <t>ee</t>
  </si>
  <si>
    <t>ow</t>
  </si>
  <si>
    <t>ua</t>
  </si>
  <si>
    <t>oo</t>
  </si>
  <si>
    <t>ai</t>
  </si>
  <si>
    <t>ui</t>
  </si>
  <si>
    <t>ye</t>
  </si>
  <si>
    <t>oi</t>
  </si>
  <si>
    <t>you</t>
  </si>
  <si>
    <t>ue</t>
  </si>
  <si>
    <t>eu</t>
  </si>
  <si>
    <t>yo</t>
  </si>
  <si>
    <t>spell-sound.pair</t>
  </si>
  <si>
    <t>count</t>
  </si>
  <si>
    <t>ratio</t>
  </si>
  <si>
    <t>log(p/q)&lt;0</t>
  </si>
  <si>
    <t>log(p/q)=0</t>
  </si>
  <si>
    <t>log(p/q)&gt;0</t>
  </si>
  <si>
    <t>v.sound.class</t>
  </si>
  <si>
    <t>ʃən:cean</t>
  </si>
  <si>
    <t>vəɹ:vor</t>
  </si>
  <si>
    <t>ɹɪə:rie</t>
  </si>
  <si>
    <t>ɹɪə:ria</t>
  </si>
  <si>
    <t>mən:mmon</t>
  </si>
  <si>
    <t>ləɹ:llar</t>
  </si>
  <si>
    <t>təɹ:ter</t>
  </si>
  <si>
    <t>ləɹ:lor</t>
  </si>
  <si>
    <t>ɹɛkt:rrect</t>
  </si>
  <si>
    <t>ktəɹ:ctor</t>
  </si>
  <si>
    <t>nət:nute</t>
  </si>
  <si>
    <t>fɔɹ:four</t>
  </si>
  <si>
    <t>nət:nit</t>
  </si>
  <si>
    <t>nət:net</t>
  </si>
  <si>
    <t>fɔɹ:for</t>
  </si>
  <si>
    <t>ɹɪə:rio</t>
  </si>
  <si>
    <t>ɹɪə:rea</t>
  </si>
  <si>
    <t>ɹeɪndʒ:rrange</t>
  </si>
  <si>
    <t>wɛðə:weathe</t>
  </si>
  <si>
    <t>weɪt:weight</t>
  </si>
  <si>
    <t>ɹeɪndʒ:range</t>
  </si>
  <si>
    <t>sɪstə:syste</t>
  </si>
  <si>
    <t>sɪstə:siste</t>
  </si>
  <si>
    <t>sɛntə:sente</t>
  </si>
  <si>
    <t>sɛntə:cente</t>
  </si>
  <si>
    <t>pəɹtɪ:perty</t>
  </si>
  <si>
    <t>pəɹtɪ:parti</t>
  </si>
  <si>
    <t>pleɪn:plain</t>
  </si>
  <si>
    <t>ɹaɪt:write</t>
  </si>
  <si>
    <t>ɹaɪt:right</t>
  </si>
  <si>
    <t>ɡæðə:gathe</t>
  </si>
  <si>
    <t>pɔɹt:pport</t>
  </si>
  <si>
    <t>pəzɪ:pposi</t>
  </si>
  <si>
    <t>lɛkt:llect</t>
  </si>
  <si>
    <t>hoʊl:whole</t>
  </si>
  <si>
    <t>ðɛə:there</t>
  </si>
  <si>
    <t>ðɛə:their</t>
  </si>
  <si>
    <t>wʊd:would</t>
  </si>
  <si>
    <t>liv:lieve</t>
  </si>
  <si>
    <t>liv:leave</t>
  </si>
  <si>
    <t>eɪt:eight</t>
  </si>
  <si>
    <t>pɛə:pare</t>
  </si>
  <si>
    <t>pɛə:pair</t>
  </si>
  <si>
    <t>pəɹeɪ:pera</t>
  </si>
  <si>
    <t>pəɹeɪ:para</t>
  </si>
  <si>
    <t>ɹɛnt:rent</t>
  </si>
  <si>
    <t>ɪndə:indu</t>
  </si>
  <si>
    <t>ɪndə:indi</t>
  </si>
  <si>
    <t>weɪt:wait</t>
  </si>
  <si>
    <t>vɛɹɪ:vary</t>
  </si>
  <si>
    <t>sɛnt:cent</t>
  </si>
  <si>
    <t>saɪd:side</t>
  </si>
  <si>
    <t>saɪd:cide</t>
  </si>
  <si>
    <t>pɔɹt:port</t>
  </si>
  <si>
    <t>pəzɪ:posi</t>
  </si>
  <si>
    <t>lɛkt:lect</t>
  </si>
  <si>
    <t>hoʊl:hole</t>
  </si>
  <si>
    <t>dʒən:gion</t>
  </si>
  <si>
    <t>dʒən:gine</t>
  </si>
  <si>
    <t>ɹɛd:read</t>
  </si>
  <si>
    <t>ɑpə:oppo</t>
  </si>
  <si>
    <t>ɔfə:offi</t>
  </si>
  <si>
    <t>ɔfə:offe</t>
  </si>
  <si>
    <t>zɪt:site</t>
  </si>
  <si>
    <t>wɛə:wear</t>
  </si>
  <si>
    <t>wʊd:wood</t>
  </si>
  <si>
    <t>tən:tton</t>
  </si>
  <si>
    <t>təm:ttom</t>
  </si>
  <si>
    <t>sɛl:sell</t>
  </si>
  <si>
    <t>sɛl:cell</t>
  </si>
  <si>
    <t>mit:meet</t>
  </si>
  <si>
    <t>mit:meat</t>
  </si>
  <si>
    <t>lɛd:lead</t>
  </si>
  <si>
    <t>hiə:here</t>
  </si>
  <si>
    <t>hiə:hear</t>
  </si>
  <si>
    <t>aʊə:hour</t>
  </si>
  <si>
    <t>ləɹ:lar</t>
  </si>
  <si>
    <t>ɹɛd:red</t>
  </si>
  <si>
    <t>ɑpə:ope</t>
  </si>
  <si>
    <t>təm:tom</t>
  </si>
  <si>
    <t>sʌn:sun</t>
  </si>
  <si>
    <t>lɛd:led</t>
  </si>
  <si>
    <t>eɪt:ate</t>
  </si>
  <si>
    <t>aʊə:our</t>
  </si>
  <si>
    <t>mən:men</t>
  </si>
  <si>
    <t>ɹɛkt:rect</t>
  </si>
  <si>
    <t>ktəɹ:cter</t>
  </si>
  <si>
    <t>fɔɹ:fore</t>
  </si>
  <si>
    <t>təɹ:tter</t>
  </si>
  <si>
    <t>mən:man</t>
  </si>
  <si>
    <t>vəɹ:ver</t>
  </si>
  <si>
    <t>ʃən:tion</t>
  </si>
  <si>
    <t>stɹeɪt:straight</t>
  </si>
  <si>
    <t>maʊntn:mountain</t>
  </si>
  <si>
    <t>stɹeɪndʒ:strange</t>
  </si>
  <si>
    <t>tʃɪldɹɛ:childre</t>
  </si>
  <si>
    <t>nstɹʊmə:nstrume</t>
  </si>
  <si>
    <t>ndəstɹɪ:ndustry</t>
  </si>
  <si>
    <t>mpɹətʃə:mperatu</t>
  </si>
  <si>
    <t>kwɛstʃə:questio</t>
  </si>
  <si>
    <t>ʃoʊldə:shoulde</t>
  </si>
  <si>
    <t>tɛmpɹə:tempera</t>
  </si>
  <si>
    <t>stɹɛtʃ:stretch</t>
  </si>
  <si>
    <t>maʊntɛ:mountai</t>
  </si>
  <si>
    <t>kʌntɹɪ:country</t>
  </si>
  <si>
    <t>tɹʌbl:trouble</t>
  </si>
  <si>
    <t>neɪbə:neighbo</t>
  </si>
  <si>
    <t>ɹɪtn:written</t>
  </si>
  <si>
    <t>bɹɔt:brought</t>
  </si>
  <si>
    <t>θɹu:through</t>
  </si>
  <si>
    <t>θɔt:thought</t>
  </si>
  <si>
    <t>tʃeɪndʒ:change</t>
  </si>
  <si>
    <t>səɹpɹaɪ:surpri</t>
  </si>
  <si>
    <t>soʊldʒə:soldie</t>
  </si>
  <si>
    <t>ltəplaɪ:ltiply</t>
  </si>
  <si>
    <t>kəntɹoʊ:contro</t>
  </si>
  <si>
    <t>dɪskɹaɪ:descri</t>
  </si>
  <si>
    <t>ŋɡwədʒ:nguage</t>
  </si>
  <si>
    <t>ɡɹaʊnd:ground</t>
  </si>
  <si>
    <t>ɡzæmpl:xample</t>
  </si>
  <si>
    <t>ɹpɹaɪz:rprise</t>
  </si>
  <si>
    <t>ɪnstɹʊ:instru</t>
  </si>
  <si>
    <t>wɪndəʊ:window</t>
  </si>
  <si>
    <t>tʃɑɹdʒ:charge</t>
  </si>
  <si>
    <t>twɛntɪ:twenty</t>
  </si>
  <si>
    <t>səplaɪ:supply</t>
  </si>
  <si>
    <t>steɪʃə:statio</t>
  </si>
  <si>
    <t>skɹaɪb:scribe</t>
  </si>
  <si>
    <t>pɹɑblə:proble</t>
  </si>
  <si>
    <t>pɹæktɪ:practi</t>
  </si>
  <si>
    <t>ntɪnyu:ntinue</t>
  </si>
  <si>
    <t>nstənt:nstant</t>
  </si>
  <si>
    <t>lɛktɹɪ:lectri</t>
  </si>
  <si>
    <t>læŋɡwə:langua</t>
  </si>
  <si>
    <t>kənteɪ:contai</t>
  </si>
  <si>
    <t>kəmpli:comple</t>
  </si>
  <si>
    <t>hʌndɹɛ:hundre</t>
  </si>
  <si>
    <t>dʒɛntl:gentle</t>
  </si>
  <si>
    <t>bɹæntʃ:branch</t>
  </si>
  <si>
    <t>spɛʃə:specia</t>
  </si>
  <si>
    <t>ɡɑɹdn:garden</t>
  </si>
  <si>
    <t>ɡɛnst:gainst</t>
  </si>
  <si>
    <t>θaʊzə:thousa</t>
  </si>
  <si>
    <t>yɛləʊ:yellow</t>
  </si>
  <si>
    <t>tʃæns:chance</t>
  </si>
  <si>
    <t>sɪŋɡl:single</t>
  </si>
  <si>
    <t>sɜɹtʃ:search</t>
  </si>
  <si>
    <t>sɜɹtə:certai</t>
  </si>
  <si>
    <t>sɛvɹə:severa</t>
  </si>
  <si>
    <t>sɪmpl:simple</t>
  </si>
  <si>
    <t>sɛkʃə:sectio</t>
  </si>
  <si>
    <t>stɹɔŋ:strong</t>
  </si>
  <si>
    <t>stɹɪŋ:string</t>
  </si>
  <si>
    <t>stəns:stance</t>
  </si>
  <si>
    <t>stɹit:street</t>
  </si>
  <si>
    <t>stɹim:stream</t>
  </si>
  <si>
    <t>spɹɪŋ:spring</t>
  </si>
  <si>
    <t>spɹɛd:spread</t>
  </si>
  <si>
    <t>spitʃ:speech</t>
  </si>
  <si>
    <t>skwɛə:square</t>
  </si>
  <si>
    <t>pɹɪtɪ:pretty</t>
  </si>
  <si>
    <t>ntəns:ntence</t>
  </si>
  <si>
    <t>nklud:nclude</t>
  </si>
  <si>
    <t>ndɪʃə:nditio</t>
  </si>
  <si>
    <t>mplit:mplete</t>
  </si>
  <si>
    <t>kʃənɛ:ctiona</t>
  </si>
  <si>
    <t>kloʊð:clothe</t>
  </si>
  <si>
    <t>kæptɛ:captai</t>
  </si>
  <si>
    <t>fɹɛnd:friend</t>
  </si>
  <si>
    <t>fɑləʊ:follow</t>
  </si>
  <si>
    <t>fɹeɪz:phrase</t>
  </si>
  <si>
    <t>dɪɡɹi:degree</t>
  </si>
  <si>
    <t>dɪkʃə:dictio</t>
  </si>
  <si>
    <t>bɹʌðə:brothe</t>
  </si>
  <si>
    <t>bɪtwi:betwee</t>
  </si>
  <si>
    <t>bɹaɪt:bright</t>
  </si>
  <si>
    <t>bzɜɹv:bserve</t>
  </si>
  <si>
    <t>byutɪ:beauty</t>
  </si>
  <si>
    <t>ɹɪtə:writte</t>
  </si>
  <si>
    <t>ʃəlɪ:cially</t>
  </si>
  <si>
    <t>vnɪŋ:vening</t>
  </si>
  <si>
    <t>vælɪ:valley</t>
  </si>
  <si>
    <t>tʃuz:choose</t>
  </si>
  <si>
    <t>sɛtl:settle</t>
  </si>
  <si>
    <t>səbl:ssible</t>
  </si>
  <si>
    <t>skul:school</t>
  </si>
  <si>
    <t>pliz:please</t>
  </si>
  <si>
    <t>pipl:people</t>
  </si>
  <si>
    <t>mɪdl:middle</t>
  </si>
  <si>
    <t>lɪtl:little</t>
  </si>
  <si>
    <t>lɪsn:listen</t>
  </si>
  <si>
    <t>kɔɹs:course</t>
  </si>
  <si>
    <t>hæpn:happen</t>
  </si>
  <si>
    <t>dʌbl:double</t>
  </si>
  <si>
    <t>wɛðə:whethe</t>
  </si>
  <si>
    <t>ʃʊd:should</t>
  </si>
  <si>
    <t>ðoʊ:though</t>
  </si>
  <si>
    <t>ksəɹsaɪ:xerci</t>
  </si>
  <si>
    <t>deɪndʒə:dange</t>
  </si>
  <si>
    <t>bdʒɛkt:bject</t>
  </si>
  <si>
    <t>ɹɪplaɪ:reply</t>
  </si>
  <si>
    <t>ɹtɪkyʊ:rticu</t>
  </si>
  <si>
    <t>ɹikwaɪ:requi</t>
  </si>
  <si>
    <t>tʃaɪld:child</t>
  </si>
  <si>
    <t>sɛntʃə:centu</t>
  </si>
  <si>
    <t>səbdʒɛ:subje</t>
  </si>
  <si>
    <t>pɹəvaɪ:provi</t>
  </si>
  <si>
    <t>pɪktʃə:pictu</t>
  </si>
  <si>
    <t>nəɹdʒɪ:nergy</t>
  </si>
  <si>
    <t>ntʃəɹɪ:ntury</t>
  </si>
  <si>
    <t>ntɹoʊl:ntrol</t>
  </si>
  <si>
    <t>ndəkeɪ:ndica</t>
  </si>
  <si>
    <t>kspɛkt:xpect</t>
  </si>
  <si>
    <t>pɹɑpə:prope</t>
  </si>
  <si>
    <t>ɡɑɹdə:garde</t>
  </si>
  <si>
    <t>ɹɛpɹɪ:repre</t>
  </si>
  <si>
    <t>ɡɹeɪt:great</t>
  </si>
  <si>
    <t>ɡɹænd:grand</t>
  </si>
  <si>
    <t>ɹwəɹd:rward</t>
  </si>
  <si>
    <t>ɹsaɪz:rcise</t>
  </si>
  <si>
    <t>ɪnstə:insta</t>
  </si>
  <si>
    <t>ɪnklu:inclu</t>
  </si>
  <si>
    <t>ɔlweɪ:alway</t>
  </si>
  <si>
    <t>ɹidʒə:regio</t>
  </si>
  <si>
    <t>ɹhæps:rhaps</t>
  </si>
  <si>
    <t>əfɹeɪ:afrai</t>
  </si>
  <si>
    <t>ɹaʊnd:round</t>
  </si>
  <si>
    <t>wɜɹld:world</t>
  </si>
  <si>
    <t>wɪntə:winte</t>
  </si>
  <si>
    <t>wʌndə:wonde</t>
  </si>
  <si>
    <t>vælyu:value</t>
  </si>
  <si>
    <t>tɜɹmɪ:termi</t>
  </si>
  <si>
    <t>tɹeɪn:train</t>
  </si>
  <si>
    <t>tɹeɪd:trade</t>
  </si>
  <si>
    <t>tɹævə:trave</t>
  </si>
  <si>
    <t>tɹækt:tract</t>
  </si>
  <si>
    <t>teɪbl:table</t>
  </si>
  <si>
    <t>sɜɹfə:surfa</t>
  </si>
  <si>
    <t>sɪlvə:silve</t>
  </si>
  <si>
    <t>səksɛ:succe</t>
  </si>
  <si>
    <t>sədʒɛ:sugge</t>
  </si>
  <si>
    <t>stɑɹt:start</t>
  </si>
  <si>
    <t>stʃən:stion</t>
  </si>
  <si>
    <t>stənt:stant</t>
  </si>
  <si>
    <t>stʌdɪ:study</t>
  </si>
  <si>
    <t>studə:stude</t>
  </si>
  <si>
    <t>stoʊn:stone</t>
  </si>
  <si>
    <t>steɪt:state</t>
  </si>
  <si>
    <t>stænd:stand</t>
  </si>
  <si>
    <t>spɛnd:spend</t>
  </si>
  <si>
    <t>speɪs:space</t>
  </si>
  <si>
    <t>smaɪl:smile</t>
  </si>
  <si>
    <t>sleɪv:slave</t>
  </si>
  <si>
    <t>skeɪl:scale</t>
  </si>
  <si>
    <t>saʊnd:sound</t>
  </si>
  <si>
    <t>pɹətɛ:prote</t>
  </si>
  <si>
    <t>pɑɹtɪ:party</t>
  </si>
  <si>
    <t>pɹɑsɛ:proce</t>
  </si>
  <si>
    <t>pɜɹsə:perso</t>
  </si>
  <si>
    <t>pɹɪpɛ:prepa</t>
  </si>
  <si>
    <t>pɹɪnt:print</t>
  </si>
  <si>
    <t>pɔɪnt:point</t>
  </si>
  <si>
    <t>pəɹhæ:perha</t>
  </si>
  <si>
    <t>pɹɑbə:proba</t>
  </si>
  <si>
    <t>plʊɹə:plura</t>
  </si>
  <si>
    <t>pleɪs:place</t>
  </si>
  <si>
    <t>plænt:plant</t>
  </si>
  <si>
    <t>peɪnt:paint</t>
  </si>
  <si>
    <t>paʊnd:pound</t>
  </si>
  <si>
    <t>nʌmbə:numbe</t>
  </si>
  <si>
    <t>nvɛnt:nvent</t>
  </si>
  <si>
    <t>ntəɹɛ:ntere</t>
  </si>
  <si>
    <t>nsənə:nsona</t>
  </si>
  <si>
    <t>nsɛkt:nsect</t>
  </si>
  <si>
    <t>nsɪdə:nside</t>
  </si>
  <si>
    <t>neɪʃə:natio</t>
  </si>
  <si>
    <t>ndʒən:ngine</t>
  </si>
  <si>
    <t>ndɹɛd:ndred</t>
  </si>
  <si>
    <t>mɔɹnɪ:morni</t>
  </si>
  <si>
    <t>mɑɹkɛ:marke</t>
  </si>
  <si>
    <t>mɛmbə:membe</t>
  </si>
  <si>
    <t>mʌltə:multi</t>
  </si>
  <si>
    <t>mpəni:mpany</t>
  </si>
  <si>
    <t>moʊʃə:motio</t>
  </si>
  <si>
    <t>mæstə:maste</t>
  </si>
  <si>
    <t>lɑɹdʒ:large</t>
  </si>
  <si>
    <t>lɪkwɪ:liqui</t>
  </si>
  <si>
    <t>lweɪz:lways</t>
  </si>
  <si>
    <t>ldʒəɹ:ldier</t>
  </si>
  <si>
    <t>ldɹɛn:ldren</t>
  </si>
  <si>
    <t>kɔɹnə:corne</t>
  </si>
  <si>
    <t>kəntɪ:conti</t>
  </si>
  <si>
    <t>kɑnsə:conso</t>
  </si>
  <si>
    <t>kənsɪ:consi</t>
  </si>
  <si>
    <t>kəndɪ:condi</t>
  </si>
  <si>
    <t>kɹaʊd:crowd</t>
  </si>
  <si>
    <t>kwɔɹt:quart</t>
  </si>
  <si>
    <t>kwaɪə:quire</t>
  </si>
  <si>
    <t>kwaɪt:quite</t>
  </si>
  <si>
    <t>ktʃəɹ:cture</t>
  </si>
  <si>
    <t>ktɹɪk:ctric</t>
  </si>
  <si>
    <t>ksɛpt:xcept</t>
  </si>
  <si>
    <t>ksaɪt:xcite</t>
  </si>
  <si>
    <t>koʊst:coast</t>
  </si>
  <si>
    <t>kloʊs:close</t>
  </si>
  <si>
    <t>kleɪm:claim</t>
  </si>
  <si>
    <t>klaɪm:climb</t>
  </si>
  <si>
    <t>klaʊd:cloud</t>
  </si>
  <si>
    <t>kaʊnt:count</t>
  </si>
  <si>
    <t>hɪstə:histo</t>
  </si>
  <si>
    <t>fɪŋɡə:finge</t>
  </si>
  <si>
    <t>fɔɹwə:forwa</t>
  </si>
  <si>
    <t>fɜɹst:first</t>
  </si>
  <si>
    <t>fɹʌnt:front</t>
  </si>
  <si>
    <t>fɹeɪd:fraid</t>
  </si>
  <si>
    <t>flawə:flowe</t>
  </si>
  <si>
    <t>feɪmə:famou</t>
  </si>
  <si>
    <t>faʊnd:found</t>
  </si>
  <si>
    <t>dɹɪŋk:drink</t>
  </si>
  <si>
    <t>dʒɛst:ggest</t>
  </si>
  <si>
    <t>dɪstə:dista</t>
  </si>
  <si>
    <t>dɪskʌ:discu</t>
  </si>
  <si>
    <t>dɑktə:docto</t>
  </si>
  <si>
    <t>dɹaɪv:drive</t>
  </si>
  <si>
    <t>bɹeɪk:break</t>
  </si>
  <si>
    <t>bɹaʊn:brown</t>
  </si>
  <si>
    <t>pleɪn:plane</t>
  </si>
  <si>
    <t>ʃɔɹt:short</t>
  </si>
  <si>
    <t>ʃɑɹp:sharp</t>
  </si>
  <si>
    <t>θɪŋk:think</t>
  </si>
  <si>
    <t>əɡɹi:agree</t>
  </si>
  <si>
    <t>θɜɹd:third</t>
  </si>
  <si>
    <t>ɡɹup:group</t>
  </si>
  <si>
    <t>ɹəsi:recei</t>
  </si>
  <si>
    <t>ɹɪpi:repea</t>
  </si>
  <si>
    <t>ɜɹlɪ:early</t>
  </si>
  <si>
    <t>ɡɹin:green</t>
  </si>
  <si>
    <t>ɹɛdɪ:ready</t>
  </si>
  <si>
    <t>ɡɹæs:grass</t>
  </si>
  <si>
    <t>ɛvɹɪ:every</t>
  </si>
  <si>
    <t>ɹtən:rtain</t>
  </si>
  <si>
    <t>ɹoʊt:wrote</t>
  </si>
  <si>
    <t>ɹnɪŋ:rning</t>
  </si>
  <si>
    <t>ɹmɪn:rmine</t>
  </si>
  <si>
    <t>əlaʊ:allow</t>
  </si>
  <si>
    <t>ɡlæs:glass</t>
  </si>
  <si>
    <t>ɹizə:reaso</t>
  </si>
  <si>
    <t>ɹitʃ:reach</t>
  </si>
  <si>
    <t>ɹfəs:rface</t>
  </si>
  <si>
    <t>ɹeɪz:raise</t>
  </si>
  <si>
    <t>ʃeɪp:shape</t>
  </si>
  <si>
    <t>ɹaɪv:rrive</t>
  </si>
  <si>
    <t>ʃaʊt:shout</t>
  </si>
  <si>
    <t>ʃaɪn:shine</t>
  </si>
  <si>
    <t>θæŋk:thank</t>
  </si>
  <si>
    <t>ɡaɪd:guide</t>
  </si>
  <si>
    <t>ɹæðə:rathe</t>
  </si>
  <si>
    <t>ðoʊz:those</t>
  </si>
  <si>
    <t>zɪʃə:sitio</t>
  </si>
  <si>
    <t>wɑtʃ:watch</t>
  </si>
  <si>
    <t>waɪt:white</t>
  </si>
  <si>
    <t>vɪʒə:visio</t>
  </si>
  <si>
    <t>vɔɪs:voice</t>
  </si>
  <si>
    <t>vɹəl:veral</t>
  </si>
  <si>
    <t>vɪlə:villa</t>
  </si>
  <si>
    <t>tʃɛə:chair</t>
  </si>
  <si>
    <t>təɹn:ttern</t>
  </si>
  <si>
    <t>tʃɛk:check</t>
  </si>
  <si>
    <t>tʌtʃ:touch</t>
  </si>
  <si>
    <t>tʃif:chief</t>
  </si>
  <si>
    <t>tɹæk:track</t>
  </si>
  <si>
    <t>twin:tween</t>
  </si>
  <si>
    <t>titʃ:teach</t>
  </si>
  <si>
    <t>sɛɹɪ:ssary</t>
  </si>
  <si>
    <t>sɜɹv:serve</t>
  </si>
  <si>
    <t>sɛvn:seven</t>
  </si>
  <si>
    <t>səsɛ:cessa</t>
  </si>
  <si>
    <t>səpɔ:suppo</t>
  </si>
  <si>
    <t>sɪns:since</t>
  </si>
  <si>
    <t>sɛns:sense</t>
  </si>
  <si>
    <t>sʌmə:summe</t>
  </si>
  <si>
    <t>sɑlv:solve</t>
  </si>
  <si>
    <t>sʌdə:sudde</t>
  </si>
  <si>
    <t>stɔɹ:store</t>
  </si>
  <si>
    <t>stɪl:still</t>
  </si>
  <si>
    <t>stɪk:stick</t>
  </si>
  <si>
    <t>stim:steam</t>
  </si>
  <si>
    <t>stil:steel</t>
  </si>
  <si>
    <t>spɛl:spell</t>
  </si>
  <si>
    <t>spik:speak</t>
  </si>
  <si>
    <t>spid:speed</t>
  </si>
  <si>
    <t>smɛl:smell</t>
  </si>
  <si>
    <t>smɔl:small</t>
  </si>
  <si>
    <t>slip:sleep</t>
  </si>
  <si>
    <t>skɔɹ:score</t>
  </si>
  <si>
    <t>skʌs:scuss</t>
  </si>
  <si>
    <t>skɪl:skill</t>
  </si>
  <si>
    <t>sizə:seaso</t>
  </si>
  <si>
    <t>saʊθ:south</t>
  </si>
  <si>
    <t>saɪt:sight</t>
  </si>
  <si>
    <t>pɹɛs:press</t>
  </si>
  <si>
    <t>pɹuv:prove</t>
  </si>
  <si>
    <t>pɑsə:possi</t>
  </si>
  <si>
    <t>ptɛn:ptain</t>
  </si>
  <si>
    <t>pætə:patte</t>
  </si>
  <si>
    <t>nʌθɪ:nothi</t>
  </si>
  <si>
    <t>nɔɹθ:north</t>
  </si>
  <si>
    <t>nɔɪz:noise</t>
  </si>
  <si>
    <t>nɛkt:nnect</t>
  </si>
  <si>
    <t>nsəɹ:nswer</t>
  </si>
  <si>
    <t>naɪt:night</t>
  </si>
  <si>
    <t>mɛθə:metho</t>
  </si>
  <si>
    <t>mɛʒə:measu</t>
  </si>
  <si>
    <t>məʃi:machi</t>
  </si>
  <si>
    <t>mʌðə:mothe</t>
  </si>
  <si>
    <t>mʌnθ:month</t>
  </si>
  <si>
    <t>mʌnɪ:money</t>
  </si>
  <si>
    <t>mɪlɪ:milli</t>
  </si>
  <si>
    <t>mpɛə:mpare</t>
  </si>
  <si>
    <t>maʊθ:mouth</t>
  </si>
  <si>
    <t>maɪt:might</t>
  </si>
  <si>
    <t>mætə:matte</t>
  </si>
  <si>
    <t>mætʃ:match</t>
  </si>
  <si>
    <t>lɜɹn:learn</t>
  </si>
  <si>
    <t>lɛtə:lette</t>
  </si>
  <si>
    <t>lənd:sland</t>
  </si>
  <si>
    <t>lədʒ:llage</t>
  </si>
  <si>
    <t>luʃə:lutio</t>
  </si>
  <si>
    <t>list:least</t>
  </si>
  <si>
    <t>laɪt:light</t>
  </si>
  <si>
    <t>kəɹɛ:corre</t>
  </si>
  <si>
    <t>kɹɔs:cross</t>
  </si>
  <si>
    <t>kʃən:ction</t>
  </si>
  <si>
    <t>kɑtə:cotto</t>
  </si>
  <si>
    <t>kənɛ:conne</t>
  </si>
  <si>
    <t>kɑmə:commo</t>
  </si>
  <si>
    <t>kəlɛ:colle</t>
  </si>
  <si>
    <t>kwɪk:quick</t>
  </si>
  <si>
    <t>ktɪs:ctice</t>
  </si>
  <si>
    <t>ksɛs:ccess</t>
  </si>
  <si>
    <t>klɪə:clear</t>
  </si>
  <si>
    <t>klɑk:clock</t>
  </si>
  <si>
    <t>klin:clean</t>
  </si>
  <si>
    <t>klæs:class</t>
  </si>
  <si>
    <t>kæɹɪ:carry</t>
  </si>
  <si>
    <t>kætʃ:catch</t>
  </si>
  <si>
    <t>ivnɪ:eveni</t>
  </si>
  <si>
    <t>hɜɹɪ:hurry</t>
  </si>
  <si>
    <t>hɑɹt:heart</t>
  </si>
  <si>
    <t>hɔɹs:horse</t>
  </si>
  <si>
    <t>hɜɹd:heard</t>
  </si>
  <si>
    <t>hɛvɪ:heavy</t>
  </si>
  <si>
    <t>haʊs:house</t>
  </si>
  <si>
    <t>hæpɪ:happy</t>
  </si>
  <si>
    <t>fɹɛʃ:fresh</t>
  </si>
  <si>
    <t>fɔɹs:force</t>
  </si>
  <si>
    <t>fɹut:fruit</t>
  </si>
  <si>
    <t>fəkə:fficu</t>
  </si>
  <si>
    <t>fɛkt:ffect</t>
  </si>
  <si>
    <t>flɔɹ:floor</t>
  </si>
  <si>
    <t>fild:field</t>
  </si>
  <si>
    <t>faɪt:fight</t>
  </si>
  <si>
    <t>dɹɛs:dress</t>
  </si>
  <si>
    <t>dɑlə:dolla</t>
  </si>
  <si>
    <t>dɹim:dream</t>
  </si>
  <si>
    <t>dɪfə:diffi</t>
  </si>
  <si>
    <t>dæns:dance</t>
  </si>
  <si>
    <t>bɹɪŋ:bring</t>
  </si>
  <si>
    <t>bɹɔd:broad</t>
  </si>
  <si>
    <t>bɹɛd:bread</t>
  </si>
  <si>
    <t>bɔɹd:board</t>
  </si>
  <si>
    <t>bɑtə:botto</t>
  </si>
  <si>
    <t>bɛtə:bette</t>
  </si>
  <si>
    <t>bɪli:belie</t>
  </si>
  <si>
    <t>bɪld:build</t>
  </si>
  <si>
    <t>bəbl:bable</t>
  </si>
  <si>
    <t>blɑk:block</t>
  </si>
  <si>
    <t>blʌd:blood</t>
  </si>
  <si>
    <t>blæk:black</t>
  </si>
  <si>
    <t>ænsə:answe</t>
  </si>
  <si>
    <t>ɹɛnt:rrent</t>
  </si>
  <si>
    <t>ɡæðə:gethe</t>
  </si>
  <si>
    <t>θɪŋ:thing</t>
  </si>
  <si>
    <t>ɹɔŋ:wrong</t>
  </si>
  <si>
    <t>ʃɔɹ:shore</t>
  </si>
  <si>
    <t>ʃɛə:share</t>
  </si>
  <si>
    <t>ɜɹθ:earth</t>
  </si>
  <si>
    <t>ɡɛs:guess</t>
  </si>
  <si>
    <t>ʃɛl:shell</t>
  </si>
  <si>
    <t>θɪk:thick</t>
  </si>
  <si>
    <t>əpɪ:appea</t>
  </si>
  <si>
    <t>ʃit:sheet</t>
  </si>
  <si>
    <t>ʃin:chine</t>
  </si>
  <si>
    <t>ɔfn:often</t>
  </si>
  <si>
    <t>ʃæl:shall</t>
  </si>
  <si>
    <t>ðiz:these</t>
  </si>
  <si>
    <t>yʌŋ:young</t>
  </si>
  <si>
    <t>wil:wheel</t>
  </si>
  <si>
    <t>siv:ceive</t>
  </si>
  <si>
    <t>pɪə:ppear</t>
  </si>
  <si>
    <t>pis:piece</t>
  </si>
  <si>
    <t>nʌf:nough</t>
  </si>
  <si>
    <t>lʌf:laugh</t>
  </si>
  <si>
    <t>kɑz:cause</t>
  </si>
  <si>
    <t>kʊd:could</t>
  </si>
  <si>
    <t>iðə:eithe</t>
  </si>
  <si>
    <t>huz:whose</t>
  </si>
  <si>
    <t>fəs:ffice</t>
  </si>
  <si>
    <t>dɛθ:death</t>
  </si>
  <si>
    <t>bəɹ:ghbor</t>
  </si>
  <si>
    <t>æpl:apple</t>
  </si>
  <si>
    <t>wɛə:where</t>
  </si>
  <si>
    <t>wɛl:well</t>
  </si>
  <si>
    <t>meɪdʒə:majo</t>
  </si>
  <si>
    <t>loʊkeɪ:loca</t>
  </si>
  <si>
    <t>ksədʒɛ:xyge</t>
  </si>
  <si>
    <t>ɡzækt:xact</t>
  </si>
  <si>
    <t>ɡoʊld:gold</t>
  </si>
  <si>
    <t>ɛndʒə:engi</t>
  </si>
  <si>
    <t>ɔlsəʊ:also</t>
  </si>
  <si>
    <t>ɪksaɪ:exci</t>
  </si>
  <si>
    <t>ɹeɪdɪ:radi</t>
  </si>
  <si>
    <t>ɑbdʒɛ:obje</t>
  </si>
  <si>
    <t>waɪld:wild</t>
  </si>
  <si>
    <t>vaʊwɛ:vowe</t>
  </si>
  <si>
    <t>tʃʊɹə:tura</t>
  </si>
  <si>
    <t>toʊtə:tota</t>
  </si>
  <si>
    <t>toʊld:told</t>
  </si>
  <si>
    <t>taɪnɪ:tiny</t>
  </si>
  <si>
    <t>sɜɹkə:circ</t>
  </si>
  <si>
    <t>saɪlə:sile</t>
  </si>
  <si>
    <t>poʊst:post</t>
  </si>
  <si>
    <t>peɪpə:pape</t>
  </si>
  <si>
    <t>peɪdʒ:page</t>
  </si>
  <si>
    <t>oʊnlɪ:only</t>
  </si>
  <si>
    <t>nɛkst:next</t>
  </si>
  <si>
    <t>noʊtə:noti</t>
  </si>
  <si>
    <t>myuzɪ:musi</t>
  </si>
  <si>
    <t>moʊst:most</t>
  </si>
  <si>
    <t>moʊmə:mome</t>
  </si>
  <si>
    <t>maɪnd:mind</t>
  </si>
  <si>
    <t>mædʒə:magi</t>
  </si>
  <si>
    <t>leɪdɪ:lady</t>
  </si>
  <si>
    <t>kɹɪeɪ:crea</t>
  </si>
  <si>
    <t>kyʊlə:cula</t>
  </si>
  <si>
    <t>kwaɪɛ:quie</t>
  </si>
  <si>
    <t>koʊld:cold</t>
  </si>
  <si>
    <t>kaɪnd:kind</t>
  </si>
  <si>
    <t>hyumə:huma</t>
  </si>
  <si>
    <t>hyudʒ:huge</t>
  </si>
  <si>
    <t>hoʊld:hold</t>
  </si>
  <si>
    <t>haɪnd:hind</t>
  </si>
  <si>
    <t>fɪɡyʊ:figu</t>
  </si>
  <si>
    <t>feɪvə:favo</t>
  </si>
  <si>
    <t>faɪnə:fina</t>
  </si>
  <si>
    <t>faɪnd:find</t>
  </si>
  <si>
    <t>dʒɔɪn:join</t>
  </si>
  <si>
    <t>dʒʌst:just</t>
  </si>
  <si>
    <t>dʒɛnɛ:gene</t>
  </si>
  <si>
    <t>dʒʌmp:jump</t>
  </si>
  <si>
    <t>dɪzaɪ:desi</t>
  </si>
  <si>
    <t>bɪhaɪ:behi</t>
  </si>
  <si>
    <t>beɪsɪ:basi</t>
  </si>
  <si>
    <t>beɪbɪ:baby</t>
  </si>
  <si>
    <t>mənt:ment</t>
  </si>
  <si>
    <t>ntəɹ:nter</t>
  </si>
  <si>
    <t>ɹeɪt:rate</t>
  </si>
  <si>
    <t>vaɪd:vide</t>
  </si>
  <si>
    <t>tʃəɹ:ture</t>
  </si>
  <si>
    <t>stəɹ:ster</t>
  </si>
  <si>
    <t>ndəɹ:nder</t>
  </si>
  <si>
    <t>mbəɹ:mber</t>
  </si>
  <si>
    <t>keɪt:cate</t>
  </si>
  <si>
    <t>ʃʊɡə:suga</t>
  </si>
  <si>
    <t>ɔɹɡə:orga</t>
  </si>
  <si>
    <t>ɹɡən:rgan</t>
  </si>
  <si>
    <t>ɡɜɹl:girl</t>
  </si>
  <si>
    <t>ɹɪzʌ:resu</t>
  </si>
  <si>
    <t>ɹɪvə:rive</t>
  </si>
  <si>
    <t>ɡʌvə:gove</t>
  </si>
  <si>
    <t>ɹɪtʃ:rich</t>
  </si>
  <si>
    <t>ɹɪmə:rime</t>
  </si>
  <si>
    <t>ɹɪmɛ:reme</t>
  </si>
  <si>
    <t>ɹəkɔ:reco</t>
  </si>
  <si>
    <t>əɹeɪ:arra</t>
  </si>
  <si>
    <t>ɔɹdə:orde</t>
  </si>
  <si>
    <t>əɹaɪ:arri</t>
  </si>
  <si>
    <t>ɡyʊɹ:gure</t>
  </si>
  <si>
    <t>ɹsən:rson</t>
  </si>
  <si>
    <t>əspɛ:espe</t>
  </si>
  <si>
    <t>ɹoʊz:rose</t>
  </si>
  <si>
    <t>ɹoʊp:rope</t>
  </si>
  <si>
    <t>ɹoʊl:roll</t>
  </si>
  <si>
    <t>ɹoʊd:road</t>
  </si>
  <si>
    <t>ɹnəɹ:rner</t>
  </si>
  <si>
    <t>ɪnvɛ:inve</t>
  </si>
  <si>
    <t>əntɪ:unti</t>
  </si>
  <si>
    <t>ɪntə:inte</t>
  </si>
  <si>
    <t>ɪntʃ:inch</t>
  </si>
  <si>
    <t>ɛntə:ente</t>
  </si>
  <si>
    <t>ɪnsɛ:inse</t>
  </si>
  <si>
    <t>ʌndə:unde</t>
  </si>
  <si>
    <t>ɡlæd:glad</t>
  </si>
  <si>
    <t>ɹkɛt:rket</t>
  </si>
  <si>
    <t>ɹkəl:rcle</t>
  </si>
  <si>
    <t>ɪksɛ:exce</t>
  </si>
  <si>
    <t>ɔftə:ofte</t>
  </si>
  <si>
    <t>ɡeɪv:gave</t>
  </si>
  <si>
    <t>ɹeɪs:race</t>
  </si>
  <si>
    <t>ɹeɪn:rain</t>
  </si>
  <si>
    <t>ɡeɪm:game</t>
  </si>
  <si>
    <t>ɹeɪl:rail</t>
  </si>
  <si>
    <t>ɹdəɹ:rder</t>
  </si>
  <si>
    <t>əbzɜ:obse</t>
  </si>
  <si>
    <t>əbaʊ:abou</t>
  </si>
  <si>
    <t>ɹaɪz:rise</t>
  </si>
  <si>
    <t>ɹaɪd:ride</t>
  </si>
  <si>
    <t>zəɹt:sert</t>
  </si>
  <si>
    <t>zʌlt:sult</t>
  </si>
  <si>
    <t>yɑɹd:yard</t>
  </si>
  <si>
    <t>wɔɹm:warm</t>
  </si>
  <si>
    <t>wɜɹk:work</t>
  </si>
  <si>
    <t>wɜɹd:word</t>
  </si>
  <si>
    <t>wɔɹd:ward</t>
  </si>
  <si>
    <t>wɔtə:wate</t>
  </si>
  <si>
    <t>wɛst:west</t>
  </si>
  <si>
    <t>wɛnt:went</t>
  </si>
  <si>
    <t>wɑnt:want</t>
  </si>
  <si>
    <t>wʌns:once</t>
  </si>
  <si>
    <t>wɪmə:wome</t>
  </si>
  <si>
    <t>wʊmə:woma</t>
  </si>
  <si>
    <t>weɪv:wave</t>
  </si>
  <si>
    <t>waɪə:wire</t>
  </si>
  <si>
    <t>waɪf:wife</t>
  </si>
  <si>
    <t>waɪd:wide</t>
  </si>
  <si>
    <t>vəɹn:vern</t>
  </si>
  <si>
    <t>vɜɹb:verb</t>
  </si>
  <si>
    <t>vɪzɪ:visi</t>
  </si>
  <si>
    <t>vɛnt:vent</t>
  </si>
  <si>
    <t>vɛlə:velo</t>
  </si>
  <si>
    <t>tɪɹɪ:teri</t>
  </si>
  <si>
    <t>tɹɪp:trip</t>
  </si>
  <si>
    <t>tɜɹn:turn</t>
  </si>
  <si>
    <t>tɜɹm:term</t>
  </si>
  <si>
    <t>təwɔ:towa</t>
  </si>
  <si>
    <t>tɛst:test</t>
  </si>
  <si>
    <t>tɛkt:tect</t>
  </si>
  <si>
    <t>teɪl:tail</t>
  </si>
  <si>
    <t>teɪk:take</t>
  </si>
  <si>
    <t>taɪə:tire</t>
  </si>
  <si>
    <t>taɪp:type</t>
  </si>
  <si>
    <t>taʊn:town</t>
  </si>
  <si>
    <t>taɪm:time</t>
  </si>
  <si>
    <t>sɔɪl:soil</t>
  </si>
  <si>
    <t>sʌtʃ:such</t>
  </si>
  <si>
    <t>sɪtɪ:city</t>
  </si>
  <si>
    <t>sɛpə:sepa</t>
  </si>
  <si>
    <t>sɛnd:send</t>
  </si>
  <si>
    <t>sɪmɪ:simi</t>
  </si>
  <si>
    <t>səmə:cima</t>
  </si>
  <si>
    <t>səlɛ:sele</t>
  </si>
  <si>
    <t>səlu:solu</t>
  </si>
  <si>
    <t>sɔlt:salt</t>
  </si>
  <si>
    <t>sɛlf:self</t>
  </si>
  <si>
    <t>sɛkə:seco</t>
  </si>
  <si>
    <t>sɑft:soft</t>
  </si>
  <si>
    <t>swɪm:swim</t>
  </si>
  <si>
    <t>stɑɹ:star</t>
  </si>
  <si>
    <t>stɑp:stop</t>
  </si>
  <si>
    <t>stɛp:step</t>
  </si>
  <si>
    <t>stəm:stem</t>
  </si>
  <si>
    <t>spɑt:spot</t>
  </si>
  <si>
    <t>slɪp:slip</t>
  </si>
  <si>
    <t>skɪn:skin</t>
  </si>
  <si>
    <t>seɪv:save</t>
  </si>
  <si>
    <t>seɪm:same</t>
  </si>
  <si>
    <t>seɪl:sail</t>
  </si>
  <si>
    <t>seɪf:safe</t>
  </si>
  <si>
    <t>saɪɛ:scie</t>
  </si>
  <si>
    <t>saɪz:size</t>
  </si>
  <si>
    <t>pɑɹt:part</t>
  </si>
  <si>
    <t>pɪtə:pita</t>
  </si>
  <si>
    <t>pɛnd:pend</t>
  </si>
  <si>
    <t>plæn:plan</t>
  </si>
  <si>
    <t>pawə:powe</t>
  </si>
  <si>
    <t>pæst:past</t>
  </si>
  <si>
    <t>oʊʃə:ocea</t>
  </si>
  <si>
    <t>oʊpn:open</t>
  </si>
  <si>
    <t>nɛɹə:nera</t>
  </si>
  <si>
    <t>nɛɹɪ:nary</t>
  </si>
  <si>
    <t>nɛvə:neve</t>
  </si>
  <si>
    <t>nɛsə:nece</t>
  </si>
  <si>
    <t>nənt:nant</t>
  </si>
  <si>
    <t>nəmə:nima</t>
  </si>
  <si>
    <t>nəmɪ:nemy</t>
  </si>
  <si>
    <t>ntɪl:ntil</t>
  </si>
  <si>
    <t>noʊz:nose</t>
  </si>
  <si>
    <t>noʊt:note</t>
  </si>
  <si>
    <t>neɪm:name</t>
  </si>
  <si>
    <t>naʊn:noun</t>
  </si>
  <si>
    <t>naɪn:nine</t>
  </si>
  <si>
    <t>mɑɹk:mark</t>
  </si>
  <si>
    <t>mʌtʃ:much</t>
  </si>
  <si>
    <t>mɛtə:meta</t>
  </si>
  <si>
    <t>mətɪ:mate</t>
  </si>
  <si>
    <t>mʌst:must</t>
  </si>
  <si>
    <t>mɪnə:minu</t>
  </si>
  <si>
    <t>mɛnɪ:many</t>
  </si>
  <si>
    <t>məlɪ:mily</t>
  </si>
  <si>
    <t>mɪlə:mila</t>
  </si>
  <si>
    <t>mɪlk:milk</t>
  </si>
  <si>
    <t>mɑdə:mode</t>
  </si>
  <si>
    <t>meɪn:main</t>
  </si>
  <si>
    <t>meɪk:make</t>
  </si>
  <si>
    <t>meɪd:made</t>
  </si>
  <si>
    <t>maɪn:mine</t>
  </si>
  <si>
    <t>maɪl:mile</t>
  </si>
  <si>
    <t>lɛŋg:leng</t>
  </si>
  <si>
    <t>lɛvɛ:leve</t>
  </si>
  <si>
    <t>lɔst:lost</t>
  </si>
  <si>
    <t>lɪst:list</t>
  </si>
  <si>
    <t>lənɪ:lony</t>
  </si>
  <si>
    <t>lənt:lent</t>
  </si>
  <si>
    <t>ləmə:leme</t>
  </si>
  <si>
    <t>lɪft:lift</t>
  </si>
  <si>
    <t>lɛft:left</t>
  </si>
  <si>
    <t>lvəɹ:lver</t>
  </si>
  <si>
    <t>leɪt:late</t>
  </si>
  <si>
    <t>leɪk:lake</t>
  </si>
  <si>
    <t>ldəɹ:lder</t>
  </si>
  <si>
    <t>laɪv:live</t>
  </si>
  <si>
    <t>laɪn:line</t>
  </si>
  <si>
    <t>laɪk:like</t>
  </si>
  <si>
    <t>laɪf:life</t>
  </si>
  <si>
    <t>laʊd:loud</t>
  </si>
  <si>
    <t>læst:last</t>
  </si>
  <si>
    <t>lænd:land</t>
  </si>
  <si>
    <t>kɹɑp:crop</t>
  </si>
  <si>
    <t>kɔɹn:corn</t>
  </si>
  <si>
    <t>kɔɹd:cord</t>
  </si>
  <si>
    <t>kɑɹd:card</t>
  </si>
  <si>
    <t>kʌvə:cove</t>
  </si>
  <si>
    <t>kɑst:cost</t>
  </si>
  <si>
    <t>kɑpɪ:copy</t>
  </si>
  <si>
    <t>kənd:cond</t>
  </si>
  <si>
    <t>kəlt:cult</t>
  </si>
  <si>
    <t>kwɔl:qual</t>
  </si>
  <si>
    <t>kwɪd:quid</t>
  </si>
  <si>
    <t>koʊt:coat</t>
  </si>
  <si>
    <t>keɪs:case</t>
  </si>
  <si>
    <t>keɪm:came</t>
  </si>
  <si>
    <t>kæpɪ:capi</t>
  </si>
  <si>
    <t>kæmp:camp</t>
  </si>
  <si>
    <t>ikwɔ:equa</t>
  </si>
  <si>
    <t>hɑɹd:hard</t>
  </si>
  <si>
    <t>hʌnt:hunt</t>
  </si>
  <si>
    <t>hɛlp:help</t>
  </si>
  <si>
    <t>hɛld:held</t>
  </si>
  <si>
    <t>hoʊp:hope</t>
  </si>
  <si>
    <t>hoʊm:home</t>
  </si>
  <si>
    <t>hænd:hand</t>
  </si>
  <si>
    <t>fɹʌm:from</t>
  </si>
  <si>
    <t>fɔɹm:form</t>
  </si>
  <si>
    <t>fɑɹm:farm</t>
  </si>
  <si>
    <t>fɪnɪ:fini</t>
  </si>
  <si>
    <t>fɛlt:felt</t>
  </si>
  <si>
    <t>ftəɹ:fter</t>
  </si>
  <si>
    <t>flæt:flat</t>
  </si>
  <si>
    <t>feɪs:face</t>
  </si>
  <si>
    <t>faɪə:fire</t>
  </si>
  <si>
    <t>faɪv:five</t>
  </si>
  <si>
    <t>faɪn:fine</t>
  </si>
  <si>
    <t>fæst:fast</t>
  </si>
  <si>
    <t>fæmə:fami</t>
  </si>
  <si>
    <t>fækt:fact</t>
  </si>
  <si>
    <t>eɪbl:able</t>
  </si>
  <si>
    <t>dʊɹɪ:duri</t>
  </si>
  <si>
    <t>dɹɑp:drop</t>
  </si>
  <si>
    <t>dəɹn:dern</t>
  </si>
  <si>
    <t>dɑɹk:dark</t>
  </si>
  <si>
    <t>dɛzə:dese</t>
  </si>
  <si>
    <t>dɪvɛ:deve</t>
  </si>
  <si>
    <t>dətɜ:dete</t>
  </si>
  <si>
    <t>dɪpɛ:depe</t>
  </si>
  <si>
    <t>dənt:dent</t>
  </si>
  <si>
    <t>dəkt:duct</t>
  </si>
  <si>
    <t>daʊn:down</t>
  </si>
  <si>
    <t>bɪɡɪ:begi</t>
  </si>
  <si>
    <t>bɜɹn:burn</t>
  </si>
  <si>
    <t>bɔɹn:born</t>
  </si>
  <si>
    <t>bɜɹd:bird</t>
  </si>
  <si>
    <t>bɪɡæ:bega</t>
  </si>
  <si>
    <t>bɪzɪ:busy</t>
  </si>
  <si>
    <t>bɛst:best</t>
  </si>
  <si>
    <t>bɪfɔ:befo</t>
  </si>
  <si>
    <t>bɑdɪ:body</t>
  </si>
  <si>
    <t>btɹæ:btra</t>
  </si>
  <si>
    <t>bstə:bsta</t>
  </si>
  <si>
    <t>boʊθ:both</t>
  </si>
  <si>
    <t>boʊt:boat</t>
  </si>
  <si>
    <t>boʊn:bone</t>
  </si>
  <si>
    <t>bləm:blem</t>
  </si>
  <si>
    <t>beɪs:base</t>
  </si>
  <si>
    <t>baʊt:bout</t>
  </si>
  <si>
    <t>bæŋk:bank</t>
  </si>
  <si>
    <t>bænd:band</t>
  </si>
  <si>
    <t>æŋɡə:ange</t>
  </si>
  <si>
    <t>aɪlə:isla</t>
  </si>
  <si>
    <t>æftə:afte</t>
  </si>
  <si>
    <t>vɛɹɪ:very</t>
  </si>
  <si>
    <t>ɹɪŋ:ring</t>
  </si>
  <si>
    <t>əɡɛ:agai</t>
  </si>
  <si>
    <t>ɡɪv:give</t>
  </si>
  <si>
    <t>ʃɑp:shop</t>
  </si>
  <si>
    <t>ʃɪp:ship</t>
  </si>
  <si>
    <t>θɪn:thin</t>
  </si>
  <si>
    <t>ʒən:sion</t>
  </si>
  <si>
    <t>ɡɔn:gone</t>
  </si>
  <si>
    <t>ɡɛn:gain</t>
  </si>
  <si>
    <t>ʃəl:cial</t>
  </si>
  <si>
    <t>ɹɑk:rock</t>
  </si>
  <si>
    <t>θəd:thod</t>
  </si>
  <si>
    <t>ɡʊd:good</t>
  </si>
  <si>
    <t>ʌðə:othe</t>
  </si>
  <si>
    <t>ɹut:root</t>
  </si>
  <si>
    <t>ɹum:room</t>
  </si>
  <si>
    <t>ɹul:rule</t>
  </si>
  <si>
    <t>ɪnʌ:enou</t>
  </si>
  <si>
    <t>ɛls:else</t>
  </si>
  <si>
    <t>əkɜ:occu</t>
  </si>
  <si>
    <t>ŋgθ:ngth</t>
  </si>
  <si>
    <t>ɪfɛ:effe</t>
  </si>
  <si>
    <t>ɛdʒ:edge</t>
  </si>
  <si>
    <t>ðʌs:thus</t>
  </si>
  <si>
    <t>ðɪs:this</t>
  </si>
  <si>
    <t>ðɛn:then</t>
  </si>
  <si>
    <t>ðɛm:them</t>
  </si>
  <si>
    <t>ðæt:that</t>
  </si>
  <si>
    <t>ðæn:than</t>
  </si>
  <si>
    <t>yʊə:your</t>
  </si>
  <si>
    <t>wɪʃ:wish</t>
  </si>
  <si>
    <t>wɪŋ:wing</t>
  </si>
  <si>
    <t>wɜɹ:were</t>
  </si>
  <si>
    <t>wɑʃ:wash</t>
  </si>
  <si>
    <t>wɪð:with</t>
  </si>
  <si>
    <t>wɪl:will</t>
  </si>
  <si>
    <t>wɔl:wall</t>
  </si>
  <si>
    <t>wɔk:walk</t>
  </si>
  <si>
    <t>wik:week</t>
  </si>
  <si>
    <t>təs:tice</t>
  </si>
  <si>
    <t>tɛl:tell</t>
  </si>
  <si>
    <t>tɔl:tall</t>
  </si>
  <si>
    <t>tʊk:took</t>
  </si>
  <si>
    <t>tɔk:talk</t>
  </si>
  <si>
    <t>tul:tool</t>
  </si>
  <si>
    <t>tub:tube</t>
  </si>
  <si>
    <t>tim:team</t>
  </si>
  <si>
    <t>sɔŋ:song</t>
  </si>
  <si>
    <t>sɪŋ:sing</t>
  </si>
  <si>
    <t>sɛs:cess</t>
  </si>
  <si>
    <t>sʌm:some</t>
  </si>
  <si>
    <t>sɛd:said</t>
  </si>
  <si>
    <t>sut:suit</t>
  </si>
  <si>
    <t>sun:soon</t>
  </si>
  <si>
    <t>sit:seat</t>
  </si>
  <si>
    <t>sim:seem</t>
  </si>
  <si>
    <t>sid:seed</t>
  </si>
  <si>
    <t>pʊʃ:push</t>
  </si>
  <si>
    <t>pʊl:pull</t>
  </si>
  <si>
    <t>pɪk:pick</t>
  </si>
  <si>
    <t>puɹ:poor</t>
  </si>
  <si>
    <t>pit:peat</t>
  </si>
  <si>
    <t>pæθ:path</t>
  </si>
  <si>
    <t>pæs:pass</t>
  </si>
  <si>
    <t>nɪʃ:nish</t>
  </si>
  <si>
    <t>nɪə:near</t>
  </si>
  <si>
    <t>nɛk:neck</t>
  </si>
  <si>
    <t>nun:noon</t>
  </si>
  <si>
    <t>nid:need</t>
  </si>
  <si>
    <t>mɔɹ:more</t>
  </si>
  <si>
    <t>mʌŋ:mong</t>
  </si>
  <si>
    <t>məɹ:mmer</t>
  </si>
  <si>
    <t>məs:mous</t>
  </si>
  <si>
    <t>mɪs:miss</t>
  </si>
  <si>
    <t>muv:move</t>
  </si>
  <si>
    <t>mun:moon</t>
  </si>
  <si>
    <t>min:mean</t>
  </si>
  <si>
    <t>mæs:mass</t>
  </si>
  <si>
    <t>lɔŋ:long</t>
  </si>
  <si>
    <t>lɪə:llio</t>
  </si>
  <si>
    <t>lʌv:love</t>
  </si>
  <si>
    <t>lɛs:less</t>
  </si>
  <si>
    <t>lʊk:look</t>
  </si>
  <si>
    <t>kɪŋ:king</t>
  </si>
  <si>
    <t>kɜɹ:ccur</t>
  </si>
  <si>
    <t>kɛə:care</t>
  </si>
  <si>
    <t>kʌm:come</t>
  </si>
  <si>
    <t>kɪl:kill</t>
  </si>
  <si>
    <t>kɔl:call</t>
  </si>
  <si>
    <t>kʊk:cook</t>
  </si>
  <si>
    <t>kul:cool</t>
  </si>
  <si>
    <t>kip:keep</t>
  </si>
  <si>
    <t>ivn:even</t>
  </si>
  <si>
    <t>itʃ:each</t>
  </si>
  <si>
    <t>ist:east</t>
  </si>
  <si>
    <t>hɛə:hair</t>
  </si>
  <si>
    <t>hɪl:hill</t>
  </si>
  <si>
    <t>hɛd:head</t>
  </si>
  <si>
    <t>hit:heat</t>
  </si>
  <si>
    <t>haɪ:high</t>
  </si>
  <si>
    <t>hæv:have</t>
  </si>
  <si>
    <t>hæf:half</t>
  </si>
  <si>
    <t>fɪʃ:fish</t>
  </si>
  <si>
    <t>fəɹ:ffer</t>
  </si>
  <si>
    <t>fɪə:fear</t>
  </si>
  <si>
    <t>fɛə:fair</t>
  </si>
  <si>
    <t>fʊt:foot</t>
  </si>
  <si>
    <t>fʊl:full</t>
  </si>
  <si>
    <t>fɪl:fill</t>
  </si>
  <si>
    <t>fɔl:fall</t>
  </si>
  <si>
    <t>fud:food</t>
  </si>
  <si>
    <t>fit:feet</t>
  </si>
  <si>
    <t>fil:feel</t>
  </si>
  <si>
    <t>fid:feed</t>
  </si>
  <si>
    <t>dɔɹ:door</t>
  </si>
  <si>
    <t>dɪə:dear</t>
  </si>
  <si>
    <t>dʌz:does</t>
  </si>
  <si>
    <t>dʌn:done</t>
  </si>
  <si>
    <t>dən:dden</t>
  </si>
  <si>
    <t>dʌk:duck</t>
  </si>
  <si>
    <t>dɛd:dead</t>
  </si>
  <si>
    <t>dus:duce</t>
  </si>
  <si>
    <t>dip:deep</t>
  </si>
  <si>
    <t>dil:deal</t>
  </si>
  <si>
    <t>bɛə:bear</t>
  </si>
  <si>
    <t>bʌv:bove</t>
  </si>
  <si>
    <t>bɪn:been</t>
  </si>
  <si>
    <t>bɛl:bell</t>
  </si>
  <si>
    <t>bɔl:ball</t>
  </si>
  <si>
    <t>bʊk:book</t>
  </si>
  <si>
    <t>bit:beat</t>
  </si>
  <si>
    <t>bæk:back</t>
  </si>
  <si>
    <t>tən:tten</t>
  </si>
  <si>
    <t>iz:ease</t>
  </si>
  <si>
    <t>ən:ron</t>
  </si>
  <si>
    <t>ɪɡzæ:exa</t>
  </si>
  <si>
    <t>əɡoʊ:ago</t>
  </si>
  <si>
    <t>ʒuwə:sua</t>
  </si>
  <si>
    <t>ɑksə:oxy</t>
  </si>
  <si>
    <t>ɛksə:exe</t>
  </si>
  <si>
    <t>yuʒu:usu</t>
  </si>
  <si>
    <t>yunə:uni</t>
  </si>
  <si>
    <t>sɪks:six</t>
  </si>
  <si>
    <t>poʊɛ:poe</t>
  </si>
  <si>
    <t>oʊvə:ove</t>
  </si>
  <si>
    <t>oʊld:old</t>
  </si>
  <si>
    <t>mɪks:mix</t>
  </si>
  <si>
    <t>eɪdʒ:age</t>
  </si>
  <si>
    <t>dʒəɹ:jor</t>
  </si>
  <si>
    <t>dʒɛn:gen</t>
  </si>
  <si>
    <t>dʒɑb:job</t>
  </si>
  <si>
    <t>dɪoʊ:dio</t>
  </si>
  <si>
    <t>bɑks:box</t>
  </si>
  <si>
    <t>aɪdi:ide</t>
  </si>
  <si>
    <t>ɹəl:ral</t>
  </si>
  <si>
    <t>təl:tal</t>
  </si>
  <si>
    <t>nəl:nal</t>
  </si>
  <si>
    <t>əɹɪ:ori</t>
  </si>
  <si>
    <t>ɛnə:ene</t>
  </si>
  <si>
    <t>wəɹ:wer</t>
  </si>
  <si>
    <t>pəɹ:per</t>
  </si>
  <si>
    <t>məl:mal</t>
  </si>
  <si>
    <t>ɡəɹ:gar</t>
  </si>
  <si>
    <t>ɡɑt:got</t>
  </si>
  <si>
    <t>ɡɛt:get</t>
  </si>
  <si>
    <t>ɑɹt:art</t>
  </si>
  <si>
    <t>ɹʌn:run</t>
  </si>
  <si>
    <t>ɡʌn:gun</t>
  </si>
  <si>
    <t>ɡɪn:gin</t>
  </si>
  <si>
    <t>ɑɹm:arm</t>
  </si>
  <si>
    <t>ɔɪl:oil</t>
  </si>
  <si>
    <t>ɹʌb:rub</t>
  </si>
  <si>
    <t>ɛnɪ:any</t>
  </si>
  <si>
    <t>ɛnd:end</t>
  </si>
  <si>
    <t>əmʌ:amo</t>
  </si>
  <si>
    <t>ɪmæ:ima</t>
  </si>
  <si>
    <t>əbʌ:abo</t>
  </si>
  <si>
    <t>ɡæs:gas</t>
  </si>
  <si>
    <t>ɡæn:gan</t>
  </si>
  <si>
    <t>yɪə:yea</t>
  </si>
  <si>
    <t>yɛt:yet</t>
  </si>
  <si>
    <t>yɛs:yes</t>
  </si>
  <si>
    <t>yus:use</t>
  </si>
  <si>
    <t>wɔɹ:war</t>
  </si>
  <si>
    <t>wɑz:was</t>
  </si>
  <si>
    <t>wɪn:win</t>
  </si>
  <si>
    <t>wʌn:one</t>
  </si>
  <si>
    <t>tɑp:top</t>
  </si>
  <si>
    <t>tɛn:ten</t>
  </si>
  <si>
    <t>sɛt:set</t>
  </si>
  <si>
    <t>pʊt:put</t>
  </si>
  <si>
    <t>oʊn:own</t>
  </si>
  <si>
    <t>nɔɹ:nor</t>
  </si>
  <si>
    <t>mæp:map</t>
  </si>
  <si>
    <t>lɔɡ:log</t>
  </si>
  <si>
    <t>lɛɡ:leg</t>
  </si>
  <si>
    <t>lɑt:lot</t>
  </si>
  <si>
    <t>lɛt:let</t>
  </si>
  <si>
    <t>ləp:lop</t>
  </si>
  <si>
    <t>kɑɹ:car</t>
  </si>
  <si>
    <t>kʌt:cut</t>
  </si>
  <si>
    <t>kæt:cat</t>
  </si>
  <si>
    <t>kæn:can</t>
  </si>
  <si>
    <t>hɜɹ:her</t>
  </si>
  <si>
    <t>hɪz:his</t>
  </si>
  <si>
    <t>hɑt:hot</t>
  </si>
  <si>
    <t>hɪt:hit</t>
  </si>
  <si>
    <t>hɪm:him</t>
  </si>
  <si>
    <t>hæz:has</t>
  </si>
  <si>
    <t>hæt:hat</t>
  </si>
  <si>
    <t>hæd:had</t>
  </si>
  <si>
    <t>fɑɹ:far</t>
  </si>
  <si>
    <t>fɪt:fit</t>
  </si>
  <si>
    <t>fʌn:fun</t>
  </si>
  <si>
    <t>fæt:fat</t>
  </si>
  <si>
    <t>dɔɡ:dog</t>
  </si>
  <si>
    <t>dəɹ:der</t>
  </si>
  <si>
    <t>dɪd:did</t>
  </si>
  <si>
    <t>diə:dea</t>
  </si>
  <si>
    <t>bɪɡ:big</t>
  </si>
  <si>
    <t>bɑɹ:bar</t>
  </si>
  <si>
    <t>bʌt:but</t>
  </si>
  <si>
    <t>bɪt:bit</t>
  </si>
  <si>
    <t>bɛd:bed</t>
  </si>
  <si>
    <t>bæd:bad</t>
  </si>
  <si>
    <t>aɪə:iro</t>
  </si>
  <si>
    <t>aʊt:out</t>
  </si>
  <si>
    <t>aɪs:ice</t>
  </si>
  <si>
    <t>ætə:ato</t>
  </si>
  <si>
    <t>æsk:ask</t>
  </si>
  <si>
    <t>ænə:ani</t>
  </si>
  <si>
    <t>ækt:act</t>
  </si>
  <si>
    <t>zɪt:sit</t>
  </si>
  <si>
    <t>ɛɡ:egg</t>
  </si>
  <si>
    <t>ɛə:air</t>
  </si>
  <si>
    <t>ɔl:all</t>
  </si>
  <si>
    <t>ɔf:off</t>
  </si>
  <si>
    <t>iə:ear</t>
  </si>
  <si>
    <t>it:eat</t>
  </si>
  <si>
    <t>æd:add</t>
  </si>
  <si>
    <t>ðəɹ:ther</t>
  </si>
  <si>
    <t>ɪkspɛ:expe</t>
  </si>
  <si>
    <t>ŋɡəɹ:nger</t>
  </si>
  <si>
    <t>ɹɛst:rest</t>
  </si>
  <si>
    <t>sɛnt:sent</t>
  </si>
  <si>
    <t>zən:son</t>
  </si>
  <si>
    <t>sʌn:son</t>
  </si>
  <si>
    <t>hwɛðə:whethe</t>
  </si>
  <si>
    <t>kspɪɹɪ:xperi</t>
  </si>
  <si>
    <t>kspɛɹɪ:xperi</t>
  </si>
  <si>
    <t>ɹɪktə:racte</t>
  </si>
  <si>
    <t>ɹæktə:racte</t>
  </si>
  <si>
    <t>stəɹɪ:story</t>
  </si>
  <si>
    <t>stɔɹɪ:story</t>
  </si>
  <si>
    <t>pɹɪzɛ:prese</t>
  </si>
  <si>
    <t>pɹɛzə:prese</t>
  </si>
  <si>
    <t>pɹɑdə:produ</t>
  </si>
  <si>
    <t>pɹədu:produ</t>
  </si>
  <si>
    <t>plænə:plane</t>
  </si>
  <si>
    <t>kʌmpə:compa</t>
  </si>
  <si>
    <t>kəmpɛ:compa</t>
  </si>
  <si>
    <t>hwɪtʃ:which</t>
  </si>
  <si>
    <t>hwaɪl:while</t>
  </si>
  <si>
    <t>fɑɹðə:fathe</t>
  </si>
  <si>
    <t>ɡɛðə:gethe</t>
  </si>
  <si>
    <t>ɹənt:rrent</t>
  </si>
  <si>
    <t>wɪtʃ:which</t>
  </si>
  <si>
    <t>waɪl:while</t>
  </si>
  <si>
    <t>kʌɹɛ:curre</t>
  </si>
  <si>
    <t>kɜɹə:curre</t>
  </si>
  <si>
    <t>kɛɹɪ:chara</t>
  </si>
  <si>
    <t>kæɹæ:chara</t>
  </si>
  <si>
    <t>hwɛə:where</t>
  </si>
  <si>
    <t>fɑðə:fathe</t>
  </si>
  <si>
    <t>neɪtʃə:natu</t>
  </si>
  <si>
    <t>ɹɪdʒɪ:rigi</t>
  </si>
  <si>
    <t>ɹɪdʒə:rigi</t>
  </si>
  <si>
    <t>waɪnd:wind</t>
  </si>
  <si>
    <t>pyeɹɪ:peri</t>
  </si>
  <si>
    <t>nætʃʊ:natu</t>
  </si>
  <si>
    <t>dʒɪnə:gina</t>
  </si>
  <si>
    <t>dʒənə:gina</t>
  </si>
  <si>
    <t>dɪvaɪ:divi</t>
  </si>
  <si>
    <t>dɪsaɪ:deci</t>
  </si>
  <si>
    <t>ɹdən:rden</t>
  </si>
  <si>
    <t>zənd:sand</t>
  </si>
  <si>
    <t>zaɪn:sign</t>
  </si>
  <si>
    <t>wɪnd:wind</t>
  </si>
  <si>
    <t>təɡɛ:toge</t>
  </si>
  <si>
    <t>təɡæ:toge</t>
  </si>
  <si>
    <t>saɪn:sign</t>
  </si>
  <si>
    <t>sænd:sand</t>
  </si>
  <si>
    <t>pɪɹɪ:peri</t>
  </si>
  <si>
    <t>kʌlə:colo</t>
  </si>
  <si>
    <t>kɑlə:colo</t>
  </si>
  <si>
    <t>hwʌt:what</t>
  </si>
  <si>
    <t>hwɛn:when</t>
  </si>
  <si>
    <t>fɔɹə:fore</t>
  </si>
  <si>
    <t>ftən:ften</t>
  </si>
  <si>
    <t>dɪɹɛ:dire</t>
  </si>
  <si>
    <t>dəɹɛ:dire</t>
  </si>
  <si>
    <t>dɪvɪ:divi</t>
  </si>
  <si>
    <t>dɛsə:deci</t>
  </si>
  <si>
    <t>ʒəɹ:sure</t>
  </si>
  <si>
    <t>ʃʊə:sure</t>
  </si>
  <si>
    <t>ɛns:ence</t>
  </si>
  <si>
    <t>əns:ence</t>
  </si>
  <si>
    <t>wʌt:what</t>
  </si>
  <si>
    <t>wɛn:when</t>
  </si>
  <si>
    <t>ɛɹɪ:are</t>
  </si>
  <si>
    <t>ɪvɛ:eve</t>
  </si>
  <si>
    <t>ɛvə:eve</t>
  </si>
  <si>
    <t>ənd:and</t>
  </si>
  <si>
    <t>ɪlɛ:ele</t>
  </si>
  <si>
    <t>ɛlə:ele</t>
  </si>
  <si>
    <t>ɹiə:rea</t>
  </si>
  <si>
    <t>zɪk:sic</t>
  </si>
  <si>
    <t>vɛl:vel</t>
  </si>
  <si>
    <t>vəl:vel</t>
  </si>
  <si>
    <t>sɪt:sit</t>
  </si>
  <si>
    <t>sɪk:sic</t>
  </si>
  <si>
    <t>sʌb:sub</t>
  </si>
  <si>
    <t>səb:sub</t>
  </si>
  <si>
    <t>mɛn:men</t>
  </si>
  <si>
    <t>ænd:and</t>
  </si>
  <si>
    <t>ɑɹ:are</t>
  </si>
  <si>
    <t>nteɪn:ntain</t>
  </si>
  <si>
    <t>ntɛn:ntain</t>
  </si>
  <si>
    <t>ɪkspɪ:expe</t>
  </si>
  <si>
    <t>ndʒəɹ:nger</t>
  </si>
  <si>
    <t>ɹəst:rest</t>
  </si>
  <si>
    <t>zɛnt:sent</t>
  </si>
  <si>
    <t>zənt:sent</t>
  </si>
  <si>
    <t>mæn:man</t>
  </si>
  <si>
    <t>ɹðəɹ:ther</t>
  </si>
  <si>
    <t>spɛʃəlɪ:specially</t>
  </si>
  <si>
    <t>tɛmpɹətʃə:temperatu</t>
  </si>
  <si>
    <t>mpɹətʃəɹ:mperature</t>
  </si>
  <si>
    <t>nstɹʊmənt:nstrument</t>
  </si>
  <si>
    <t>kwɛstʃən:question</t>
  </si>
  <si>
    <t>maʊntɛn:mountain</t>
  </si>
  <si>
    <t>kəntɪnyu:continue</t>
  </si>
  <si>
    <t>kʃənɛɹɪ:ctionary</t>
  </si>
  <si>
    <t>θaʊzənd:thousand</t>
  </si>
  <si>
    <t>səɹpɹaɪz:surprise</t>
  </si>
  <si>
    <t>ʃoʊldəɹ:shoulder</t>
  </si>
  <si>
    <t>pɹɑbəbl:probable</t>
  </si>
  <si>
    <t>pɹæktɪs:practice</t>
  </si>
  <si>
    <t>pɑsəbl:possible</t>
  </si>
  <si>
    <t>neɪbəɹ:neighbor</t>
  </si>
  <si>
    <t>læŋɡwədʒ:language</t>
  </si>
  <si>
    <t>ɪnstɹʊmə:instrume</t>
  </si>
  <si>
    <t>dɪkʃənɛ:dictiona</t>
  </si>
  <si>
    <t>pɹɑpəɹtɪ:property</t>
  </si>
  <si>
    <t>mʌltəplaɪ:multiply</t>
  </si>
  <si>
    <t>ɪndəstɹɪ:industry</t>
  </si>
  <si>
    <t>dɪskɹaɪb:describe</t>
  </si>
  <si>
    <t>kəndɪʃə:conditio</t>
  </si>
  <si>
    <t>kəmplit:complete</t>
  </si>
  <si>
    <t>tʃɪldɹɛn:children</t>
  </si>
  <si>
    <t>kɛɹɪktə:characte</t>
  </si>
  <si>
    <t>kæɹæktə:characte</t>
  </si>
  <si>
    <t>sɛntəns:sentence</t>
  </si>
  <si>
    <t>vɪlədʒ:village</t>
  </si>
  <si>
    <t>sɜɹfəs:surface</t>
  </si>
  <si>
    <t>steɪʃən:station</t>
  </si>
  <si>
    <t>spɛʃəl:special</t>
  </si>
  <si>
    <t>səluʃə:solutio</t>
  </si>
  <si>
    <t>soʊldʒəɹ:soldier</t>
  </si>
  <si>
    <t>sɛkʃən:section</t>
  </si>
  <si>
    <t>ɹtɪkyʊlə:rticula</t>
  </si>
  <si>
    <t>ɹikwaɪə:require</t>
  </si>
  <si>
    <t>pɹəvaɪd:provide</t>
  </si>
  <si>
    <t>pɹədus:produce</t>
  </si>
  <si>
    <t>pəzɪt:pposite</t>
  </si>
  <si>
    <t>pɪktʃəɹ:picture</t>
  </si>
  <si>
    <t>pəɹtɪkyʊ:particu</t>
  </si>
  <si>
    <t>ndəkeɪt:ndicate</t>
  </si>
  <si>
    <t>mɛʒəɹ:measure</t>
  </si>
  <si>
    <t>məʃin:machine</t>
  </si>
  <si>
    <t>ɪnklud:include</t>
  </si>
  <si>
    <t>əspɛʃə:especia</t>
  </si>
  <si>
    <t>kənteɪn:contain</t>
  </si>
  <si>
    <t>kənsɪdə:conside</t>
  </si>
  <si>
    <t>kəmpɛə:compare</t>
  </si>
  <si>
    <t>sɜɹtən:certain</t>
  </si>
  <si>
    <t>hɪstəɹɪ:history</t>
  </si>
  <si>
    <t>kʌmpəni:company</t>
  </si>
  <si>
    <t>səsɛɹɪ:cessary</t>
  </si>
  <si>
    <t>sɛntʃəɹɪ:century</t>
  </si>
  <si>
    <t>kspɛɹɪmə:xperime</t>
  </si>
  <si>
    <t>ksəɹsaɪz:xercise</t>
  </si>
  <si>
    <t>ɹɪtən:written</t>
  </si>
  <si>
    <t>wɛðəɹ:weather</t>
  </si>
  <si>
    <t>təɡɛðə:togethe</t>
  </si>
  <si>
    <t>təɡæðə:togethe</t>
  </si>
  <si>
    <t>tɜɹmɪn:termine</t>
  </si>
  <si>
    <t>səpɔɹt:support</t>
  </si>
  <si>
    <t>sədʒɛst:suggest</t>
  </si>
  <si>
    <t>səksɛs:success</t>
  </si>
  <si>
    <t>səbdʒɛkt:subject</t>
  </si>
  <si>
    <t>studənt:student</t>
  </si>
  <si>
    <t>sɛvɹəl:several</t>
  </si>
  <si>
    <t>saɪɛns:science</t>
  </si>
  <si>
    <t>ɹəsiv:receive</t>
  </si>
  <si>
    <t>pɹətɛkt:protect</t>
  </si>
  <si>
    <t>pɹɑdəkt:product</t>
  </si>
  <si>
    <t>pɹɑsɛs:process</t>
  </si>
  <si>
    <t>pɹɑbləm:problem</t>
  </si>
  <si>
    <t>pɹɪpɛə:prepare</t>
  </si>
  <si>
    <t>pəzɪʃə:positio</t>
  </si>
  <si>
    <t>pəɹhæps:perhaps</t>
  </si>
  <si>
    <t>pætəɹn:pattern</t>
  </si>
  <si>
    <t>əbzɜɹv:observe</t>
  </si>
  <si>
    <t>nsənənt:nsonant</t>
  </si>
  <si>
    <t>nʌθɪŋ:nothing</t>
  </si>
  <si>
    <t>nɛsəsɛ:necessa</t>
  </si>
  <si>
    <t>ndɪʃən:ndition</t>
  </si>
  <si>
    <t>mɔɹnɪŋ:morning</t>
  </si>
  <si>
    <t>lɛktɹɪk:lectric</t>
  </si>
  <si>
    <t>ɪnstənt:instant</t>
  </si>
  <si>
    <t>hʌndɹɛd:hundred</t>
  </si>
  <si>
    <t>fɔɹwəɹd:forward</t>
  </si>
  <si>
    <t>fəkəlt:fficult</t>
  </si>
  <si>
    <t>ɪɡzæmpl:example</t>
  </si>
  <si>
    <t>ivnɪŋ:evening</t>
  </si>
  <si>
    <t>ɪlɛktɹɪ:electri</t>
  </si>
  <si>
    <t>dɪvɪʒə:divisio</t>
  </si>
  <si>
    <t>dɪstənt:distant</t>
  </si>
  <si>
    <t>dɪskʌs:discuss</t>
  </si>
  <si>
    <t>dɪfəkə:difficu</t>
  </si>
  <si>
    <t>dətɜɹmɪ:determi</t>
  </si>
  <si>
    <t>kʌɹɛnt:current</t>
  </si>
  <si>
    <t>kɜɹənt:current</t>
  </si>
  <si>
    <t>kəɹɛkt:correct</t>
  </si>
  <si>
    <t>kɑnsənə:consona</t>
  </si>
  <si>
    <t>kənɛkt:connect</t>
  </si>
  <si>
    <t>kəlɛkt:collect</t>
  </si>
  <si>
    <t>kæptɛn:captain</t>
  </si>
  <si>
    <t>bstəns:bstance</t>
  </si>
  <si>
    <t>bɹʌðəɹ:brother</t>
  </si>
  <si>
    <t>bɪliv:believe</t>
  </si>
  <si>
    <t>əɹeɪndʒ:arrange</t>
  </si>
  <si>
    <t>əɡɛnst:against</t>
  </si>
  <si>
    <t>wɛðəɹ:whether</t>
  </si>
  <si>
    <t>hwɛðəɹ:whether</t>
  </si>
  <si>
    <t>ɹɛpɹɪzɛ:represe</t>
  </si>
  <si>
    <t>ɹɪmɛmbə:remembe</t>
  </si>
  <si>
    <t>pɹɪzɛnt:present</t>
  </si>
  <si>
    <t>pɹɛzənt:present</t>
  </si>
  <si>
    <t>ntəɹɛst:nterest</t>
  </si>
  <si>
    <t>kəntɹoʊl:control</t>
  </si>
  <si>
    <t>bɪtwin:between</t>
  </si>
  <si>
    <t>sizən:season</t>
  </si>
  <si>
    <t>ɹidʒən:region</t>
  </si>
  <si>
    <t>ɹizən:reason</t>
  </si>
  <si>
    <t>ɔfəs:office</t>
  </si>
  <si>
    <t>noʊtəs:notice</t>
  </si>
  <si>
    <t>neɪtʃəɹ:nature</t>
  </si>
  <si>
    <t>neɪʃən:nation</t>
  </si>
  <si>
    <t>mɪnət:minute</t>
  </si>
  <si>
    <t>mətɪɹɪ:materi</t>
  </si>
  <si>
    <t>mædʒən:magine</t>
  </si>
  <si>
    <t>luʃən:lution</t>
  </si>
  <si>
    <t>loʊkeɪt:locate</t>
  </si>
  <si>
    <t>fɪɡyʊɹ:figure</t>
  </si>
  <si>
    <t>feɪməs:famous</t>
  </si>
  <si>
    <t>ɪnʌf:enough</t>
  </si>
  <si>
    <t>dɛsəmə:decima</t>
  </si>
  <si>
    <t>əɹaɪv:arrive</t>
  </si>
  <si>
    <t>fæməlɪ:family</t>
  </si>
  <si>
    <t>kspɪɹɪə:xperie</t>
  </si>
  <si>
    <t>wʌndəɹ:wonder</t>
  </si>
  <si>
    <t>wɪntəɹ:winter</t>
  </si>
  <si>
    <t>vɪʒən:vision</t>
  </si>
  <si>
    <t>tɹævəl:travel</t>
  </si>
  <si>
    <t>təwɔɹd:toward</t>
  </si>
  <si>
    <t>sʌməɹ:summer</t>
  </si>
  <si>
    <t>sʌdən:sudden</t>
  </si>
  <si>
    <t>səbtɹæ:subtra</t>
  </si>
  <si>
    <t>sʌbstə:substa</t>
  </si>
  <si>
    <t>zɪʃən:sition</t>
  </si>
  <si>
    <t>sɪstəɹ:sister</t>
  </si>
  <si>
    <t>sɪmɪlə:simila</t>
  </si>
  <si>
    <t>sɪlvəɹ:silver</t>
  </si>
  <si>
    <t>saɪlənt:silent</t>
  </si>
  <si>
    <t>sɛpəɹeɪ:separa</t>
  </si>
  <si>
    <t>sɛkənd:second</t>
  </si>
  <si>
    <t>ɹɪmənt:riment</t>
  </si>
  <si>
    <t>ɹɪdʒɪnə:rigina</t>
  </si>
  <si>
    <t>ɹɪdʒənə:rigina</t>
  </si>
  <si>
    <t>ɹɪəns:rience</t>
  </si>
  <si>
    <t>ɹɪzʌlt:result</t>
  </si>
  <si>
    <t>ɹɪpit:repeat</t>
  </si>
  <si>
    <t>ɹəkɔɹd:record</t>
  </si>
  <si>
    <t>ɹæðəɹ:rather</t>
  </si>
  <si>
    <t>ɹɪktəɹ:racter</t>
  </si>
  <si>
    <t>ɹæktəɹ:racter</t>
  </si>
  <si>
    <t>pɹɑpəɹ:proper</t>
  </si>
  <si>
    <t>plʊɹəl:plural</t>
  </si>
  <si>
    <t>plænət:planet</t>
  </si>
  <si>
    <t>pɜɹsən:person</t>
  </si>
  <si>
    <t>pəɹeɪt:perate</t>
  </si>
  <si>
    <t>pəɹeɪt:parate</t>
  </si>
  <si>
    <t>ɑpəzɪ:opposi</t>
  </si>
  <si>
    <t>ɑbdʒɛkt:object</t>
  </si>
  <si>
    <t>nʌmbəɹ:number</t>
  </si>
  <si>
    <t>nsɪdəɹ:nsider</t>
  </si>
  <si>
    <t>nætʃʊɹə:natura</t>
  </si>
  <si>
    <t>moʊʃən:motion</t>
  </si>
  <si>
    <t>mʌðəɹ:mother</t>
  </si>
  <si>
    <t>moʊmənt:moment</t>
  </si>
  <si>
    <t>mɑdəɹn:modern</t>
  </si>
  <si>
    <t>mɪlɪə:millio</t>
  </si>
  <si>
    <t>mɛθəd:method</t>
  </si>
  <si>
    <t>mætəɹ:matter</t>
  </si>
  <si>
    <t>mæstəɹ:master</t>
  </si>
  <si>
    <t>mɑɹkɛt:market</t>
  </si>
  <si>
    <t>lɪkwɪd:liquid</t>
  </si>
  <si>
    <t>aɪlənd:island</t>
  </si>
  <si>
    <t>ɪnvɛnt:invent</t>
  </si>
  <si>
    <t>ɪntəɹɛ:intere</t>
  </si>
  <si>
    <t>ɪnsɛkt:insect</t>
  </si>
  <si>
    <t>ɪndəkeɪ:indica</t>
  </si>
  <si>
    <t>ɡʌvəɹn:govern</t>
  </si>
  <si>
    <t>dʒɛnɛɹə:genera</t>
  </si>
  <si>
    <t>ɡæðəɹ:gather</t>
  </si>
  <si>
    <t>ɡɑɹdən:garden</t>
  </si>
  <si>
    <t>fɔɹəst:forest</t>
  </si>
  <si>
    <t>flawəɹ:flower</t>
  </si>
  <si>
    <t>fɪŋɡəɹ:finger</t>
  </si>
  <si>
    <t>fɑɹðəɹ:father</t>
  </si>
  <si>
    <t>fɑðəɹ:father</t>
  </si>
  <si>
    <t>ɪkspɪɹɪ:experi</t>
  </si>
  <si>
    <t>ɪkspɛɹɪ:experi</t>
  </si>
  <si>
    <t>ɛksəɹsaɪ:exerci</t>
  </si>
  <si>
    <t>ɪksaɪt:excite</t>
  </si>
  <si>
    <t>ɛndʒən:engine</t>
  </si>
  <si>
    <t>iðəɹ:either</t>
  </si>
  <si>
    <t>dʊɹɪŋ:during</t>
  </si>
  <si>
    <t>dɑləɹ:dollar</t>
  </si>
  <si>
    <t>dɪvaɪd:divide</t>
  </si>
  <si>
    <t>dɪɹɛkt:direct</t>
  </si>
  <si>
    <t>dəɹɛkt:direct</t>
  </si>
  <si>
    <t>dɪvɛlə:develo</t>
  </si>
  <si>
    <t>dɪzaɪn:design</t>
  </si>
  <si>
    <t>dɪsaɪd:decide</t>
  </si>
  <si>
    <t>deɪndʒəɹ:danger</t>
  </si>
  <si>
    <t>kɹɪeɪt:create</t>
  </si>
  <si>
    <t>kɔɹnəɹ:corner</t>
  </si>
  <si>
    <t>sɜɹkəl:circle</t>
  </si>
  <si>
    <t>kæpɪtə:capita</t>
  </si>
  <si>
    <t>bɪhaɪnd:behind</t>
  </si>
  <si>
    <t>bɪfɔɹ:before</t>
  </si>
  <si>
    <t>əpɪə:appear</t>
  </si>
  <si>
    <t>ænsəɹ:answer</t>
  </si>
  <si>
    <t>əfɹeɪd:afraid</t>
  </si>
  <si>
    <t>sɪstəm:system</t>
  </si>
  <si>
    <t>ɛnəɹdʒɪ:energy</t>
  </si>
  <si>
    <t>kɑlənɪ:colony</t>
  </si>
  <si>
    <t>ɔlweɪz:always</t>
  </si>
  <si>
    <t>səlɛkt:select</t>
  </si>
  <si>
    <t>mɛmbəɹ:member</t>
  </si>
  <si>
    <t>lɛtəɹ:letter</t>
  </si>
  <si>
    <t>lɛŋgθ:length</t>
  </si>
  <si>
    <t>ləmənt:lement</t>
  </si>
  <si>
    <t>ɡæðəɹ:gether</t>
  </si>
  <si>
    <t>ɡɛðəɹ:gether</t>
  </si>
  <si>
    <t>fɪnɪʃ:finish</t>
  </si>
  <si>
    <t>ɪkspɛkt:expect</t>
  </si>
  <si>
    <t>ɪksɛpt:except</t>
  </si>
  <si>
    <t>ɪfɛkt:effect</t>
  </si>
  <si>
    <t>dɑktəɹ:doctor</t>
  </si>
  <si>
    <t>dɛzəɹt:desert</t>
  </si>
  <si>
    <t>dɪpɛnd:depend</t>
  </si>
  <si>
    <t>kɑtən:cotton</t>
  </si>
  <si>
    <t>kɑmən:common</t>
  </si>
  <si>
    <t>sɛntəɹ:center</t>
  </si>
  <si>
    <t>btɹækt:btract</t>
  </si>
  <si>
    <t>bɑtəm:bottom</t>
  </si>
  <si>
    <t>bɛtəɹ:better</t>
  </si>
  <si>
    <t>tɪɹɪə:teria</t>
  </si>
  <si>
    <t>ɹeɪdɪoʊ:radio</t>
  </si>
  <si>
    <t>kwaɪəɹ:quire</t>
  </si>
  <si>
    <t>kwaɪɛt:quiet</t>
  </si>
  <si>
    <t>pyeɹɪə:perio</t>
  </si>
  <si>
    <t>pɪɹɪə:perio</t>
  </si>
  <si>
    <t>ɑpəɹeɪ:opera</t>
  </si>
  <si>
    <t>oʊʃən:ocean</t>
  </si>
  <si>
    <t>ikwɔl:equal</t>
  </si>
  <si>
    <t>əbʌv:above</t>
  </si>
  <si>
    <t>əbaʊt:about</t>
  </si>
  <si>
    <t>ɑksədʒɛ:oxyge</t>
  </si>
  <si>
    <t>wɪmən:women</t>
  </si>
  <si>
    <t>wʊmən:woman</t>
  </si>
  <si>
    <t>wɔtəɹ:water</t>
  </si>
  <si>
    <t>vaʊwɛl:vowel</t>
  </si>
  <si>
    <t>vɛləp:velop</t>
  </si>
  <si>
    <t>əntɪl:until</t>
  </si>
  <si>
    <t>ʌndəɹ:under</t>
  </si>
  <si>
    <t>tʃʊɹəl:tural</t>
  </si>
  <si>
    <t>toʊtəl:total</t>
  </si>
  <si>
    <t>ʃʊɡəɹ:sugar</t>
  </si>
  <si>
    <t>ɹɪvəɹ:river</t>
  </si>
  <si>
    <t>pawəɹ:power</t>
  </si>
  <si>
    <t>pɪtəl:pital</t>
  </si>
  <si>
    <t>peɪpəɹ:paper</t>
  </si>
  <si>
    <t>ʌðəɹ:other</t>
  </si>
  <si>
    <t>əɹɪdʒɪ:origi</t>
  </si>
  <si>
    <t>əɹɪdʒə:origi</t>
  </si>
  <si>
    <t>ɔɹɡən:organ</t>
  </si>
  <si>
    <t>ɔɹdəɹ:order</t>
  </si>
  <si>
    <t>ɔftən:often</t>
  </si>
  <si>
    <t>ɔfəɹ:offer</t>
  </si>
  <si>
    <t>əkɜɹ:occur</t>
  </si>
  <si>
    <t>nəməl:nimal</t>
  </si>
  <si>
    <t>nɛɹəl:neral</t>
  </si>
  <si>
    <t>myuzɪk:music</t>
  </si>
  <si>
    <t>mɪləɹ:milar</t>
  </si>
  <si>
    <t>mɛtəl:metal</t>
  </si>
  <si>
    <t>meɪdʒəɹ:major</t>
  </si>
  <si>
    <t>lɪən:llion</t>
  </si>
  <si>
    <t>ɪmædʒə:imagi</t>
  </si>
  <si>
    <t>hyumən:human</t>
  </si>
  <si>
    <t>dʒɪnəl:ginal</t>
  </si>
  <si>
    <t>dʒənəl:ginal</t>
  </si>
  <si>
    <t>faɪnəl:final</t>
  </si>
  <si>
    <t>feɪvəɹ:favor</t>
  </si>
  <si>
    <t>ɪɡzækt:exact</t>
  </si>
  <si>
    <t>kyʊləɹ:cular</t>
  </si>
  <si>
    <t>kʌvəɹ:cover</t>
  </si>
  <si>
    <t>səməl:cimal</t>
  </si>
  <si>
    <t>bɪɡɪn:begin</t>
  </si>
  <si>
    <t>bɪɡæn:began</t>
  </si>
  <si>
    <t>beɪsɪk:basic</t>
  </si>
  <si>
    <t>ænəmə:anima</t>
  </si>
  <si>
    <t>æŋɡəɹ:anger</t>
  </si>
  <si>
    <t>əmʌŋ:among</t>
  </si>
  <si>
    <t>əɡɛn:again</t>
  </si>
  <si>
    <t>æftəɹ:after</t>
  </si>
  <si>
    <t>ksədʒɛn:xygen</t>
  </si>
  <si>
    <t>ɛnəmɪ:enemy</t>
  </si>
  <si>
    <t>vɪzɪt:visit</t>
  </si>
  <si>
    <t>nɛvəɹ:never</t>
  </si>
  <si>
    <t>lɛvɛl:level</t>
  </si>
  <si>
    <t>ɪvɛnt:event</t>
  </si>
  <si>
    <t>ɛntəɹ:enter</t>
  </si>
  <si>
    <t>ɛləmə:eleme</t>
  </si>
  <si>
    <t>kʌləɹ:color</t>
  </si>
  <si>
    <t>aɪdiə:idea</t>
  </si>
  <si>
    <t>yɪəɹ:year</t>
  </si>
  <si>
    <t>waɪəɹ:wire</t>
  </si>
  <si>
    <t>yuʒuwə:usua</t>
  </si>
  <si>
    <t>yunət:unit</t>
  </si>
  <si>
    <t>taɪəɹ:tire</t>
  </si>
  <si>
    <t>ʒuwəl:sual</t>
  </si>
  <si>
    <t>ɹɪəd:riod</t>
  </si>
  <si>
    <t>ɹɪəl:rial</t>
  </si>
  <si>
    <t>ɹiəl:real</t>
  </si>
  <si>
    <t>poʊɛm:poem</t>
  </si>
  <si>
    <t>pɛəɹɛ:pare</t>
  </si>
  <si>
    <t>oʊvəɹ:over</t>
  </si>
  <si>
    <t>aɪən:iron</t>
  </si>
  <si>
    <t>aʊəɹ:hour</t>
  </si>
  <si>
    <t>faɪəɹ:fire</t>
  </si>
  <si>
    <t>ætəm:atom</t>
  </si>
  <si>
    <t>ɛɹɪə:area</t>
  </si>
  <si>
    <t>əɹɛnt:rent</t>
  </si>
  <si>
    <t>ɛvəɹ:ever</t>
  </si>
  <si>
    <t>aʊəɹ:our</t>
  </si>
  <si>
    <t>v.count</t>
  </si>
  <si>
    <t>spell.size</t>
  </si>
  <si>
    <t>average</t>
  </si>
  <si>
    <t>max</t>
  </si>
  <si>
    <t>min</t>
  </si>
  <si>
    <t>stdev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</si>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</sst>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_ "/>
    <numFmt numFmtId="165" formatCode="0.0000_);[Red]\(0.0000\)"/>
    <numFmt numFmtId="166" formatCode="0_ "/>
    <numFmt numFmtId="167" formatCode="0.0000"/>
    <numFmt numFmtId="168" formatCode="0.000"/>
  </numFmts>
  <fonts count="3">
    <font>
      <sz val="14"/>
      <color theme="1"/>
      <name val="LucidaSansUnicode"/>
      <family val="2"/>
      <charset val="128"/>
    </font>
    <font>
      <sz val="7"/>
      <name val="LucidaSansUnicode"/>
      <family val="2"/>
      <charset val="128"/>
    </font>
    <font>
      <sz val="14"/>
      <color theme="1"/>
      <name val="Lucida Sans Unicod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64" fontId="2" fillId="0" borderId="0" xfId="0" applyNumberFormat="1" applyFont="1">
      <alignment vertical="center"/>
    </xf>
    <xf numFmtId="164" fontId="2" fillId="0" borderId="0" xfId="0" applyNumberFormat="1" applyFont="1" applyAlignment="1">
      <alignment horizontal="center" vertical="center"/>
    </xf>
    <xf numFmtId="49" fontId="2" fillId="0" borderId="0" xfId="0" applyNumberFormat="1" applyFont="1">
      <alignment vertical="center"/>
    </xf>
    <xf numFmtId="165" fontId="2" fillId="0" borderId="0" xfId="0" applyNumberFormat="1" applyFont="1">
      <alignment vertical="center"/>
    </xf>
    <xf numFmtId="166" fontId="2" fillId="0" borderId="0" xfId="0" applyNumberFormat="1" applyFont="1">
      <alignment vertical="center"/>
    </xf>
    <xf numFmtId="166" fontId="0" fillId="0" borderId="0" xfId="0" applyNumberFormat="1">
      <alignment vertical="center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7" fontId="2" fillId="0" borderId="0" xfId="0" applyNumberFormat="1" applyFont="1">
      <alignment vertical="center"/>
    </xf>
    <xf numFmtId="0" fontId="2" fillId="0" borderId="0" xfId="0" applyFont="1" applyAlignment="1"/>
    <xf numFmtId="168" fontId="2" fillId="0" borderId="0" xfId="0" applyNumberFormat="1" applyFont="1" applyAlignment="1"/>
    <xf numFmtId="0" fontId="0" fillId="0" borderId="0" xfId="0" applyAlignment="1"/>
    <xf numFmtId="165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8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3-grams for English (1k most common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'3gram.r6e.1k'!$A$2:$A$1236</c:f>
              <c:strCache>
                <c:ptCount val="1235"/>
                <c:pt idx="0">
                  <c:v>~bad~ : [bæd]</c:v>
                </c:pt>
                <c:pt idx="1">
                  <c:v>~bar~ : [bɑɹ]</c:v>
                </c:pt>
                <c:pt idx="2">
                  <c:v>~bed~ : [bɛd]</c:v>
                </c:pt>
                <c:pt idx="3">
                  <c:v>~big~ : [bɪɡ]</c:v>
                </c:pt>
                <c:pt idx="4">
                  <c:v>~bit~ : [bɪt]</c:v>
                </c:pt>
                <c:pt idx="5">
                  <c:v>~ble~ : [bl]</c:v>
                </c:pt>
                <c:pt idx="6">
                  <c:v>~box~ : [bɑks]</c:v>
                </c:pt>
                <c:pt idx="7">
                  <c:v>~but~ : [bʌt]</c:v>
                </c:pt>
                <c:pt idx="8">
                  <c:v>~can~ : [kæn]</c:v>
                </c:pt>
                <c:pt idx="9">
                  <c:v>~car~ : [kɑɹ]</c:v>
                </c:pt>
                <c:pt idx="10">
                  <c:v>~cat~ : [kæt]</c:v>
                </c:pt>
                <c:pt idx="11">
                  <c:v>~cow~ : [kaʊ]</c:v>
                </c:pt>
                <c:pt idx="12">
                  <c:v>~cut~ : [kʌt]</c:v>
                </c:pt>
                <c:pt idx="13">
                  <c:v>~der~ : [dəɹ]</c:v>
                </c:pt>
                <c:pt idx="14">
                  <c:v>~dge~ : [dʒ]</c:v>
                </c:pt>
                <c:pt idx="15">
                  <c:v>~did~ : [dɪd]</c:v>
                </c:pt>
                <c:pt idx="16">
                  <c:v>~dog~ : [dɔɡ]</c:v>
                </c:pt>
                <c:pt idx="17">
                  <c:v>~egg~ : [ɛɡ]</c:v>
                </c:pt>
                <c:pt idx="18">
                  <c:v>~end~ : [ɛnd]</c:v>
                </c:pt>
                <c:pt idx="19">
                  <c:v>~far~ : [fɑɹ]</c:v>
                </c:pt>
                <c:pt idx="20">
                  <c:v>~fat~ : [fæt]</c:v>
                </c:pt>
                <c:pt idx="21">
                  <c:v>~few~ : [fyu]</c:v>
                </c:pt>
                <c:pt idx="22">
                  <c:v>~fit~ : [fɪt]</c:v>
                </c:pt>
                <c:pt idx="23">
                  <c:v>~for~ : [fɔɹ]</c:v>
                </c:pt>
                <c:pt idx="24">
                  <c:v>~fun~ : [fʌn]</c:v>
                </c:pt>
                <c:pt idx="25">
                  <c:v>~gan~ : [ɡæn]</c:v>
                </c:pt>
                <c:pt idx="26">
                  <c:v>~gar~ : [ɡəɹ]</c:v>
                </c:pt>
                <c:pt idx="27">
                  <c:v>~gas~ : [ɡæs]</c:v>
                </c:pt>
                <c:pt idx="28">
                  <c:v>~gen~ : [dʒɛn]</c:v>
                </c:pt>
                <c:pt idx="29">
                  <c:v>~get~ : [ɡɛt]</c:v>
                </c:pt>
                <c:pt idx="30">
                  <c:v>~gin~ : [ɡɪn]</c:v>
                </c:pt>
                <c:pt idx="31">
                  <c:v>~got~ : [ɡɑt]</c:v>
                </c:pt>
                <c:pt idx="32">
                  <c:v>~gun~ : [ɡʌn]</c:v>
                </c:pt>
                <c:pt idx="33">
                  <c:v>~had~ : [hæd]</c:v>
                </c:pt>
                <c:pt idx="34">
                  <c:v>~has~ : [hæz]</c:v>
                </c:pt>
                <c:pt idx="35">
                  <c:v>~hat~ : [hæt]</c:v>
                </c:pt>
                <c:pt idx="36">
                  <c:v>~her~ : [hɜɹ]</c:v>
                </c:pt>
                <c:pt idx="37">
                  <c:v>~him~ : [hɪm]</c:v>
                </c:pt>
                <c:pt idx="38">
                  <c:v>~his~ : [hɪz]</c:v>
                </c:pt>
                <c:pt idx="39">
                  <c:v>~hit~ : [hɪt]</c:v>
                </c:pt>
                <c:pt idx="40">
                  <c:v>~hot~ : [hɑt]</c:v>
                </c:pt>
                <c:pt idx="41">
                  <c:v>~how~ : [haʊ]</c:v>
                </c:pt>
                <c:pt idx="42">
                  <c:v>~job~ : [dʒɑb]</c:v>
                </c:pt>
                <c:pt idx="43">
                  <c:v>~jor~ : [dʒəɹ]</c:v>
                </c:pt>
                <c:pt idx="44">
                  <c:v>~lar~ : [ləɹ]</c:v>
                </c:pt>
                <c:pt idx="45">
                  <c:v>~law~ : [lɔ]</c:v>
                </c:pt>
                <c:pt idx="46">
                  <c:v>~led~ : [lɛd]</c:v>
                </c:pt>
                <c:pt idx="47">
                  <c:v>~leg~ : [lɛɡ]</c:v>
                </c:pt>
                <c:pt idx="48">
                  <c:v>~let~ : [lɛt]</c:v>
                </c:pt>
                <c:pt idx="49">
                  <c:v>~log~ : [lɔɡ]</c:v>
                </c:pt>
                <c:pt idx="50">
                  <c:v>~lop~ : [ləp]</c:v>
                </c:pt>
                <c:pt idx="51">
                  <c:v>~lor~ : [ləɹ]</c:v>
                </c:pt>
                <c:pt idx="52">
                  <c:v>~lot~ : [lɑt]</c:v>
                </c:pt>
                <c:pt idx="53">
                  <c:v>~low~ : [loʊ]</c:v>
                </c:pt>
                <c:pt idx="54">
                  <c:v>~lse~ : [ls]</c:v>
                </c:pt>
                <c:pt idx="55">
                  <c:v>~lso~ : [lsəʊ]</c:v>
                </c:pt>
                <c:pt idx="56">
                  <c:v>~lve~ : [lv]</c:v>
                </c:pt>
                <c:pt idx="57">
                  <c:v>~mal~ : [məl]</c:v>
                </c:pt>
                <c:pt idx="58">
                  <c:v>~man~ : [mæn]</c:v>
                </c:pt>
                <c:pt idx="59">
                  <c:v>~man~ : [mən]</c:v>
                </c:pt>
                <c:pt idx="60">
                  <c:v>~map~ : [mæp]</c:v>
                </c:pt>
                <c:pt idx="61">
                  <c:v>~men~ : [mɛn]</c:v>
                </c:pt>
                <c:pt idx="62">
                  <c:v>~men~ : [mən]</c:v>
                </c:pt>
                <c:pt idx="63">
                  <c:v>~mix~ : [mɪks]</c:v>
                </c:pt>
                <c:pt idx="64">
                  <c:v>~nal~ : [nəl]</c:v>
                </c:pt>
                <c:pt idx="65">
                  <c:v>~nce~ : [ns]</c:v>
                </c:pt>
                <c:pt idx="66">
                  <c:v>~net~ : [nət]</c:v>
                </c:pt>
                <c:pt idx="67">
                  <c:v>~new~ : [nu]</c:v>
                </c:pt>
                <c:pt idx="68">
                  <c:v>~nge~ : [ndʒ]</c:v>
                </c:pt>
                <c:pt idx="69">
                  <c:v>~nit~ : [nət]</c:v>
                </c:pt>
                <c:pt idx="70">
                  <c:v>~nor~ : [nɔɹ]</c:v>
                </c:pt>
                <c:pt idx="71">
                  <c:v>~now~ : [naʊ]</c:v>
                </c:pt>
                <c:pt idx="72">
                  <c:v>~nse~ : [ns]</c:v>
                </c:pt>
                <c:pt idx="73">
                  <c:v>~off~ : [ɔf]</c:v>
                </c:pt>
                <c:pt idx="74">
                  <c:v>~old~ : [oʊld]</c:v>
                </c:pt>
                <c:pt idx="75">
                  <c:v>~own~ : [oʊn]</c:v>
                </c:pt>
                <c:pt idx="76">
                  <c:v>~pen~ : [pn]</c:v>
                </c:pt>
                <c:pt idx="77">
                  <c:v>~per~ : [pəɹ]</c:v>
                </c:pt>
                <c:pt idx="78">
                  <c:v>~ple~ : [pl]</c:v>
                </c:pt>
                <c:pt idx="79">
                  <c:v>~put~ : [pʊt]</c:v>
                </c:pt>
                <c:pt idx="80">
                  <c:v>~ral~ : [ɹəl]</c:v>
                </c:pt>
                <c:pt idx="81">
                  <c:v>~rce~ : [ɹs]</c:v>
                </c:pt>
                <c:pt idx="82">
                  <c:v>~red~ : [ɹɛd]</c:v>
                </c:pt>
                <c:pt idx="83">
                  <c:v>~rge~ : [ɹdʒ]</c:v>
                </c:pt>
                <c:pt idx="84">
                  <c:v>~ron~ : [ən]</c:v>
                </c:pt>
                <c:pt idx="85">
                  <c:v>~row~ : [ɹoʊ]</c:v>
                </c:pt>
                <c:pt idx="86">
                  <c:v>~rse~ : [ɹs]</c:v>
                </c:pt>
                <c:pt idx="87">
                  <c:v>~rub~ : [ɹʌb]</c:v>
                </c:pt>
                <c:pt idx="88">
                  <c:v>~run~ : [ɹʌn]</c:v>
                </c:pt>
                <c:pt idx="89">
                  <c:v>~rve~ : [ɹv]</c:v>
                </c:pt>
                <c:pt idx="90">
                  <c:v>~saw~ : [sɔ]</c:v>
                </c:pt>
                <c:pt idx="91">
                  <c:v>~see~ : [si]</c:v>
                </c:pt>
                <c:pt idx="92">
                  <c:v>~set~ : [sɛt]</c:v>
                </c:pt>
                <c:pt idx="93">
                  <c:v>~she~ : [ʃi]</c:v>
                </c:pt>
                <c:pt idx="94">
                  <c:v>~sic~ : [sɪk]</c:v>
                </c:pt>
                <c:pt idx="95">
                  <c:v>~sic~ : [zɪk]</c:v>
                </c:pt>
                <c:pt idx="96">
                  <c:v>~sit~ : [sɪt]</c:v>
                </c:pt>
                <c:pt idx="97">
                  <c:v>~sit~ : [zɪt]</c:v>
                </c:pt>
                <c:pt idx="98">
                  <c:v>~six~ : [sɪks]</c:v>
                </c:pt>
                <c:pt idx="99">
                  <c:v>~son~ : [sʌn]</c:v>
                </c:pt>
                <c:pt idx="100">
                  <c:v>~son~ : [zən]</c:v>
                </c:pt>
                <c:pt idx="101">
                  <c:v>~sun~ : [sʌn]</c:v>
                </c:pt>
                <c:pt idx="102">
                  <c:v>~tal~ : [təl]</c:v>
                </c:pt>
                <c:pt idx="103">
                  <c:v>~ten~ : [tɛn]</c:v>
                </c:pt>
                <c:pt idx="104">
                  <c:v>~ter~ : [təɹ]</c:v>
                </c:pt>
                <c:pt idx="105">
                  <c:v>~the~ : [ð]</c:v>
                </c:pt>
                <c:pt idx="106">
                  <c:v>~the~ : [ðə]</c:v>
                </c:pt>
                <c:pt idx="107">
                  <c:v>~tom~ : [təm]</c:v>
                </c:pt>
                <c:pt idx="108">
                  <c:v>~too~ : [tu]</c:v>
                </c:pt>
                <c:pt idx="109">
                  <c:v>~top~ : [tɑp]</c:v>
                </c:pt>
                <c:pt idx="110">
                  <c:v>~two~ : [tu]</c:v>
                </c:pt>
                <c:pt idx="111">
                  <c:v>~vel~ : [vəl]</c:v>
                </c:pt>
                <c:pt idx="112">
                  <c:v>~vel~ : [vɛl]</c:v>
                </c:pt>
                <c:pt idx="113">
                  <c:v>~ven~ : [vn]</c:v>
                </c:pt>
                <c:pt idx="114">
                  <c:v>~ver~ : [vəɹ]</c:v>
                </c:pt>
                <c:pt idx="115">
                  <c:v>~vor~ : [vəɹ]</c:v>
                </c:pt>
                <c:pt idx="116">
                  <c:v>~war~ : [wɔɹ]</c:v>
                </c:pt>
                <c:pt idx="117">
                  <c:v>~was~ : [wɑz]</c:v>
                </c:pt>
                <c:pt idx="118">
                  <c:v>~wer~ : [wəɹ]</c:v>
                </c:pt>
                <c:pt idx="119">
                  <c:v>~who~ : [hu]</c:v>
                </c:pt>
                <c:pt idx="120">
                  <c:v>~win~ : [wɪn]</c:v>
                </c:pt>
                <c:pt idx="121">
                  <c:v>~any~ : [ɛnɪ]</c:v>
                </c:pt>
                <c:pt idx="122">
                  <c:v>~boy~ : [bɔɪ]</c:v>
                </c:pt>
                <c:pt idx="123">
                  <c:v>~buy~ : [baɪ]</c:v>
                </c:pt>
                <c:pt idx="124">
                  <c:v>~day~ : [deɪ]</c:v>
                </c:pt>
                <c:pt idx="125">
                  <c:v>~eye~ : [aɪ]</c:v>
                </c:pt>
                <c:pt idx="126">
                  <c:v>~joy~ : [dʒɔɪ]</c:v>
                </c:pt>
                <c:pt idx="127">
                  <c:v>~key~ : [ki]</c:v>
                </c:pt>
                <c:pt idx="128">
                  <c:v>~lay~ : [leɪ]</c:v>
                </c:pt>
                <c:pt idx="129">
                  <c:v>~may~ : [meɪ]</c:v>
                </c:pt>
                <c:pt idx="130">
                  <c:v>~ney~ : [nɪ]</c:v>
                </c:pt>
                <c:pt idx="131">
                  <c:v>~pay~ : [peɪ]</c:v>
                </c:pt>
                <c:pt idx="132">
                  <c:v>~say~ : [seɪ]</c:v>
                </c:pt>
                <c:pt idx="133">
                  <c:v>~way~ : [weɪ]</c:v>
                </c:pt>
                <c:pt idx="134">
                  <c:v>~yes~ : [yɛs]</c:v>
                </c:pt>
                <c:pt idx="135">
                  <c:v>~yet~ : [yɛt]</c:v>
                </c:pt>
                <c:pt idx="136">
                  <c:v>~age~ : [eɪdʒ]</c:v>
                </c:pt>
                <c:pt idx="137">
                  <c:v>~ago~ : [əɡoʊ]</c:v>
                </c:pt>
                <c:pt idx="138">
                  <c:v>~air~ : [ɛə]</c:v>
                </c:pt>
                <c:pt idx="139">
                  <c:v>~are~ : [ɑɹ]</c:v>
                </c:pt>
                <c:pt idx="140">
                  <c:v>~ate~ : [eɪt]</c:v>
                </c:pt>
                <c:pt idx="141">
                  <c:v>~dea~ : [diə]</c:v>
                </c:pt>
                <c:pt idx="142">
                  <c:v>~die~ : [daɪ]</c:v>
                </c:pt>
                <c:pt idx="143">
                  <c:v>~dio~ : [dɪoʊ]</c:v>
                </c:pt>
                <c:pt idx="144">
                  <c:v>~ear~ : [iə]</c:v>
                </c:pt>
                <c:pt idx="145">
                  <c:v>~eat~ : [it]</c:v>
                </c:pt>
                <c:pt idx="146">
                  <c:v>~ice~ : [aɪs]</c:v>
                </c:pt>
                <c:pt idx="147">
                  <c:v>~lie~ : [laɪ]</c:v>
                </c:pt>
                <c:pt idx="148">
                  <c:v>~lue~ : [lyu]</c:v>
                </c:pt>
                <c:pt idx="149">
                  <c:v>~nue~ : [nyu]</c:v>
                </c:pt>
                <c:pt idx="150">
                  <c:v>~oil~ : [ɔɪl]</c:v>
                </c:pt>
                <c:pt idx="151">
                  <c:v>~one~ : [wʌn]</c:v>
                </c:pt>
                <c:pt idx="152">
                  <c:v>~our~ : [aʊəɹ]</c:v>
                </c:pt>
                <c:pt idx="153">
                  <c:v>~out~ : [aʊt]</c:v>
                </c:pt>
                <c:pt idx="154">
                  <c:v>~rea~ : [ɹɪə]</c:v>
                </c:pt>
                <c:pt idx="155">
                  <c:v>~sea~ : [si]</c:v>
                </c:pt>
                <c:pt idx="156">
                  <c:v>~tie~ : [taɪ]</c:v>
                </c:pt>
                <c:pt idx="157">
                  <c:v>~use~ : [yus]</c:v>
                </c:pt>
                <c:pt idx="158">
                  <c:v>~you~ : [yu]</c:v>
                </c:pt>
                <c:pt idx="159">
                  <c:v>~back~ : [bæk]</c:v>
                </c:pt>
                <c:pt idx="160">
                  <c:v>~ball~ : [bɔl]</c:v>
                </c:pt>
                <c:pt idx="161">
                  <c:v>~band~ : [bænd]</c:v>
                </c:pt>
                <c:pt idx="162">
                  <c:v>~bank~ : [bæŋk]</c:v>
                </c:pt>
                <c:pt idx="163">
                  <c:v>~been~ : [bɪn]</c:v>
                </c:pt>
                <c:pt idx="164">
                  <c:v>~bell~ : [bɛl]</c:v>
                </c:pt>
                <c:pt idx="165">
                  <c:v>~best~ : [bɛst]</c:v>
                </c:pt>
                <c:pt idx="166">
                  <c:v>~bird~ : [bɜɹd]</c:v>
                </c:pt>
                <c:pt idx="167">
                  <c:v>~blem~ : [bləm]</c:v>
                </c:pt>
                <c:pt idx="168">
                  <c:v>~blow~ : [bloʊ]</c:v>
                </c:pt>
                <c:pt idx="169">
                  <c:v>~book~ : [bʊk]</c:v>
                </c:pt>
                <c:pt idx="170">
                  <c:v>~born~ : [bɔɹn]</c:v>
                </c:pt>
                <c:pt idx="171">
                  <c:v>~both~ : [boʊθ]</c:v>
                </c:pt>
                <c:pt idx="172">
                  <c:v>~burn~ : [bɜɹn]</c:v>
                </c:pt>
                <c:pt idx="173">
                  <c:v>~call~ : [kɔl]</c:v>
                </c:pt>
                <c:pt idx="174">
                  <c:v>~camp~ : [kæmp]</c:v>
                </c:pt>
                <c:pt idx="175">
                  <c:v>~card~ : [kɑɹd]</c:v>
                </c:pt>
                <c:pt idx="176">
                  <c:v>~ccur~ : [kɜɹ]</c:v>
                </c:pt>
                <c:pt idx="177">
                  <c:v>~cell~ : [sɛl]</c:v>
                </c:pt>
                <c:pt idx="178">
                  <c:v>~cent~ : [sɛnt]</c:v>
                </c:pt>
                <c:pt idx="179">
                  <c:v>~cess~ : [sɛs]</c:v>
                </c:pt>
                <c:pt idx="180">
                  <c:v>~cold~ : [koʊld]</c:v>
                </c:pt>
                <c:pt idx="181">
                  <c:v>~cond~ : [kənd]</c:v>
                </c:pt>
                <c:pt idx="182">
                  <c:v>~cook~ : [kʊk]</c:v>
                </c:pt>
                <c:pt idx="183">
                  <c:v>~cool~ : [kul]</c:v>
                </c:pt>
                <c:pt idx="184">
                  <c:v>~cord~ : [kɔɹd]</c:v>
                </c:pt>
                <c:pt idx="185">
                  <c:v>~corn~ : [kɔɹn]</c:v>
                </c:pt>
                <c:pt idx="186">
                  <c:v>~cost~ : [kɑst]</c:v>
                </c:pt>
                <c:pt idx="187">
                  <c:v>~crop~ : [kɹɑp]</c:v>
                </c:pt>
                <c:pt idx="188">
                  <c:v>~cter~ : [ktəɹ]</c:v>
                </c:pt>
                <c:pt idx="189">
                  <c:v>~ctor~ : [ktəɹ]</c:v>
                </c:pt>
                <c:pt idx="190">
                  <c:v>~cult~ : [kəlt]</c:v>
                </c:pt>
                <c:pt idx="191">
                  <c:v>~dark~ : [dɑɹk]</c:v>
                </c:pt>
                <c:pt idx="192">
                  <c:v>~dden~ : [dən]</c:v>
                </c:pt>
                <c:pt idx="193">
                  <c:v>~ddle~ : [dl]</c:v>
                </c:pt>
                <c:pt idx="194">
                  <c:v>~deep~ : [dip]</c:v>
                </c:pt>
                <c:pt idx="195">
                  <c:v>~dent~ : [dənt]</c:v>
                </c:pt>
                <c:pt idx="196">
                  <c:v>~dern~ : [dəɹn]</c:v>
                </c:pt>
                <c:pt idx="197">
                  <c:v>~door~ : [dɔɹ]</c:v>
                </c:pt>
                <c:pt idx="198">
                  <c:v>~down~ : [daʊn]</c:v>
                </c:pt>
                <c:pt idx="199">
                  <c:v>~draw~ : [dɹɔ]</c:v>
                </c:pt>
                <c:pt idx="200">
                  <c:v>~drop~ : [dɹɑp]</c:v>
                </c:pt>
                <c:pt idx="201">
                  <c:v>~duck~ : [dʌk]</c:v>
                </c:pt>
                <c:pt idx="202">
                  <c:v>~duct~ : [dəkt]</c:v>
                </c:pt>
                <c:pt idx="203">
                  <c:v>~edge~ : [ɛdʒ]</c:v>
                </c:pt>
                <c:pt idx="204">
                  <c:v>~else~ : [ɛls]</c:v>
                </c:pt>
                <c:pt idx="205">
                  <c:v>~ence~ : [əns]</c:v>
                </c:pt>
                <c:pt idx="206">
                  <c:v>~ence~ : [ɛns]</c:v>
                </c:pt>
                <c:pt idx="207">
                  <c:v>~even~ : [ivn]</c:v>
                </c:pt>
                <c:pt idx="208">
                  <c:v>~ever~ : [ɛvəɹ]</c:v>
                </c:pt>
                <c:pt idx="209">
                  <c:v>~fact~ : [fækt]</c:v>
                </c:pt>
                <c:pt idx="210">
                  <c:v>~fall~ : [fɔl]</c:v>
                </c:pt>
                <c:pt idx="211">
                  <c:v>~farm~ : [fɑɹm]</c:v>
                </c:pt>
                <c:pt idx="212">
                  <c:v>~fast~ : [fæst]</c:v>
                </c:pt>
                <c:pt idx="213">
                  <c:v>~feed~ : [fid]</c:v>
                </c:pt>
                <c:pt idx="214">
                  <c:v>~feel~ : [fil]</c:v>
                </c:pt>
                <c:pt idx="215">
                  <c:v>~feet~ : [fit]</c:v>
                </c:pt>
                <c:pt idx="216">
                  <c:v>~felt~ : [fɛlt]</c:v>
                </c:pt>
                <c:pt idx="217">
                  <c:v>~ffer~ : [fəɹ]</c:v>
                </c:pt>
                <c:pt idx="218">
                  <c:v>~fill~ : [fɪl]</c:v>
                </c:pt>
                <c:pt idx="219">
                  <c:v>~find~ : [faɪnd]</c:v>
                </c:pt>
                <c:pt idx="220">
                  <c:v>~fish~ : [fɪʃ]</c:v>
                </c:pt>
                <c:pt idx="221">
                  <c:v>~flat~ : [flæt]</c:v>
                </c:pt>
                <c:pt idx="222">
                  <c:v>~flow~ : [floʊ]</c:v>
                </c:pt>
                <c:pt idx="223">
                  <c:v>~food~ : [fud]</c:v>
                </c:pt>
                <c:pt idx="224">
                  <c:v>~foot~ : [fʊt]</c:v>
                </c:pt>
                <c:pt idx="225">
                  <c:v>~form~ : [fɔɹm]</c:v>
                </c:pt>
                <c:pt idx="226">
                  <c:v>~free~ : [fɹi]</c:v>
                </c:pt>
                <c:pt idx="227">
                  <c:v>~from~ : [fɹʌm]</c:v>
                </c:pt>
                <c:pt idx="228">
                  <c:v>~ften~ : [fn]</c:v>
                </c:pt>
                <c:pt idx="229">
                  <c:v>~ften~ : [ftən]</c:v>
                </c:pt>
                <c:pt idx="230">
                  <c:v>~fter~ : [ftəɹ]</c:v>
                </c:pt>
                <c:pt idx="231">
                  <c:v>~full~ : [fʊl]</c:v>
                </c:pt>
                <c:pt idx="232">
                  <c:v>~girl~ : [ɡɜɹl]</c:v>
                </c:pt>
                <c:pt idx="233">
                  <c:v>~glad~ : [ɡlæd]</c:v>
                </c:pt>
                <c:pt idx="234">
                  <c:v>~gold~ : [ɡoʊld]</c:v>
                </c:pt>
                <c:pt idx="235">
                  <c:v>~good~ : [ɡʊd]</c:v>
                </c:pt>
                <c:pt idx="236">
                  <c:v>~gree~ : [ɡɹi]</c:v>
                </c:pt>
                <c:pt idx="237">
                  <c:v>~grew~ : [ɡɹu]</c:v>
                </c:pt>
                <c:pt idx="238">
                  <c:v>~grow~ : [ɡɹoʊ]</c:v>
                </c:pt>
                <c:pt idx="239">
                  <c:v>~half~ : [hæf]</c:v>
                </c:pt>
                <c:pt idx="240">
                  <c:v>~hand~ : [hænd]</c:v>
                </c:pt>
                <c:pt idx="241">
                  <c:v>~hard~ : [hɑɹd]</c:v>
                </c:pt>
                <c:pt idx="242">
                  <c:v>~held~ : [hɛld]</c:v>
                </c:pt>
                <c:pt idx="243">
                  <c:v>~help~ : [hɛlp]</c:v>
                </c:pt>
                <c:pt idx="244">
                  <c:v>~here~ : [hiə]</c:v>
                </c:pt>
                <c:pt idx="245">
                  <c:v>~high~ : [haɪ]</c:v>
                </c:pt>
                <c:pt idx="246">
                  <c:v>~hill~ : [hɪl]</c:v>
                </c:pt>
                <c:pt idx="247">
                  <c:v>~hind~ : [haɪnd]</c:v>
                </c:pt>
                <c:pt idx="248">
                  <c:v>~hold~ : [hoʊld]</c:v>
                </c:pt>
                <c:pt idx="249">
                  <c:v>~hunt~ : [hʌnt]</c:v>
                </c:pt>
                <c:pt idx="250">
                  <c:v>~inch~ : [ɪntʃ]</c:v>
                </c:pt>
                <c:pt idx="251">
                  <c:v>~jump~ : [dʒʌmp]</c:v>
                </c:pt>
                <c:pt idx="252">
                  <c:v>~just~ : [dʒʌst]</c:v>
                </c:pt>
                <c:pt idx="253">
                  <c:v>~keep~ : [kip]</c:v>
                </c:pt>
                <c:pt idx="254">
                  <c:v>~kill~ : [kɪl]</c:v>
                </c:pt>
                <c:pt idx="255">
                  <c:v>~kind~ : [kaɪnd]</c:v>
                </c:pt>
                <c:pt idx="256">
                  <c:v>~king~ : [kɪŋ]</c:v>
                </c:pt>
                <c:pt idx="257">
                  <c:v>~knew~ : [nu]</c:v>
                </c:pt>
                <c:pt idx="258">
                  <c:v>~know~ : [noʊ]</c:v>
                </c:pt>
                <c:pt idx="259">
                  <c:v>~land~ : [lænd]</c:v>
                </c:pt>
                <c:pt idx="260">
                  <c:v>~last~ : [læst]</c:v>
                </c:pt>
                <c:pt idx="261">
                  <c:v>~lder~ : [ldəɹ]</c:v>
                </c:pt>
                <c:pt idx="262">
                  <c:v>~lect~ : [lɛkt]</c:v>
                </c:pt>
                <c:pt idx="263">
                  <c:v>~left~ : [lɛft]</c:v>
                </c:pt>
                <c:pt idx="264">
                  <c:v>~lent~ : [lənt]</c:v>
                </c:pt>
                <c:pt idx="265">
                  <c:v>~less~ : [lɛs]</c:v>
                </c:pt>
                <c:pt idx="266">
                  <c:v>~lift~ : [lɪft]</c:v>
                </c:pt>
                <c:pt idx="267">
                  <c:v>~list~ : [lɪst]</c:v>
                </c:pt>
                <c:pt idx="268">
                  <c:v>~llar~ : [ləɹ]</c:v>
                </c:pt>
                <c:pt idx="269">
                  <c:v>~llow~ : [laʊ]</c:v>
                </c:pt>
                <c:pt idx="270">
                  <c:v>~llow~ : [ləʊ]</c:v>
                </c:pt>
                <c:pt idx="271">
                  <c:v>~long~ : [lɔŋ]</c:v>
                </c:pt>
                <c:pt idx="272">
                  <c:v>~look~ : [lʊk]</c:v>
                </c:pt>
                <c:pt idx="273">
                  <c:v>~lost~ : [lɔst]</c:v>
                </c:pt>
                <c:pt idx="274">
                  <c:v>~lver~ : [lvəɹ]</c:v>
                </c:pt>
                <c:pt idx="275">
                  <c:v>~mark~ : [mɑɹk]</c:v>
                </c:pt>
                <c:pt idx="276">
                  <c:v>~mass~ : [mæs]</c:v>
                </c:pt>
                <c:pt idx="277">
                  <c:v>~mber~ : [mbəɹ]</c:v>
                </c:pt>
                <c:pt idx="278">
                  <c:v>~meet~ : [mit]</c:v>
                </c:pt>
                <c:pt idx="279">
                  <c:v>~ment~ : [mənt]</c:v>
                </c:pt>
                <c:pt idx="280">
                  <c:v>~milk~ : [mɪlk]</c:v>
                </c:pt>
                <c:pt idx="281">
                  <c:v>~mind~ : [maɪnd]</c:v>
                </c:pt>
                <c:pt idx="282">
                  <c:v>~miss~ : [mɪs]</c:v>
                </c:pt>
                <c:pt idx="283">
                  <c:v>~mmer~ : [məɹ]</c:v>
                </c:pt>
                <c:pt idx="284">
                  <c:v>~mmon~ : [mən]</c:v>
                </c:pt>
                <c:pt idx="285">
                  <c:v>~mong~ : [mʌŋ]</c:v>
                </c:pt>
                <c:pt idx="286">
                  <c:v>~moon~ : [mun]</c:v>
                </c:pt>
                <c:pt idx="287">
                  <c:v>~most~ : [moʊst]</c:v>
                </c:pt>
                <c:pt idx="288">
                  <c:v>~mple~ : [mpl]</c:v>
                </c:pt>
                <c:pt idx="289">
                  <c:v>~much~ : [mʌtʃ]</c:v>
                </c:pt>
                <c:pt idx="290">
                  <c:v>~must~ : [mʌst]</c:v>
                </c:pt>
                <c:pt idx="291">
                  <c:v>~nant~ : [nənt]</c:v>
                </c:pt>
                <c:pt idx="292">
                  <c:v>~nder~ : [ndəɹ]</c:v>
                </c:pt>
                <c:pt idx="293">
                  <c:v>~ndow~ : [ndəʊ]</c:v>
                </c:pt>
                <c:pt idx="294">
                  <c:v>~neck~ : [nɛk]</c:v>
                </c:pt>
                <c:pt idx="295">
                  <c:v>~need~ : [nid]</c:v>
                </c:pt>
                <c:pt idx="296">
                  <c:v>~next~ : [nɛkst]</c:v>
                </c:pt>
                <c:pt idx="297">
                  <c:v>~nger~ : [ndʒəɹ]</c:v>
                </c:pt>
                <c:pt idx="298">
                  <c:v>~nger~ : [ŋɡəɹ]</c:v>
                </c:pt>
                <c:pt idx="299">
                  <c:v>~ngle~ : [ŋɡl]</c:v>
                </c:pt>
                <c:pt idx="300">
                  <c:v>~nish~ : [nɪʃ]</c:v>
                </c:pt>
                <c:pt idx="301">
                  <c:v>~noon~ : [nun]</c:v>
                </c:pt>
                <c:pt idx="302">
                  <c:v>~nter~ : [ntəɹ]</c:v>
                </c:pt>
                <c:pt idx="303">
                  <c:v>~ntil~ : [ntɪl]</c:v>
                </c:pt>
                <c:pt idx="304">
                  <c:v>~ntle~ : [ntl]</c:v>
                </c:pt>
                <c:pt idx="305">
                  <c:v>~part~ : [pɑɹt]</c:v>
                </c:pt>
                <c:pt idx="306">
                  <c:v>~pass~ : [pæs]</c:v>
                </c:pt>
                <c:pt idx="307">
                  <c:v>~past~ : [pæst]</c:v>
                </c:pt>
                <c:pt idx="308">
                  <c:v>~path~ : [pæθ]</c:v>
                </c:pt>
                <c:pt idx="309">
                  <c:v>~pend~ : [pɛnd]</c:v>
                </c:pt>
                <c:pt idx="310">
                  <c:v>~pick~ : [pɪk]</c:v>
                </c:pt>
                <c:pt idx="311">
                  <c:v>~plan~ : [plæn]</c:v>
                </c:pt>
                <c:pt idx="312">
                  <c:v>~poor~ : [puɹ]</c:v>
                </c:pt>
                <c:pt idx="313">
                  <c:v>~port~ : [pɔɹt]</c:v>
                </c:pt>
                <c:pt idx="314">
                  <c:v>~post~ : [poʊst]</c:v>
                </c:pt>
                <c:pt idx="315">
                  <c:v>~ppen~ : [pn]</c:v>
                </c:pt>
                <c:pt idx="316">
                  <c:v>~pple~ : [pl]</c:v>
                </c:pt>
                <c:pt idx="317">
                  <c:v>~pull~ : [pʊl]</c:v>
                </c:pt>
                <c:pt idx="318">
                  <c:v>~push~ : [pʊʃ]</c:v>
                </c:pt>
                <c:pt idx="319">
                  <c:v>~rcle~ : [ɹkəl]</c:v>
                </c:pt>
                <c:pt idx="320">
                  <c:v>~rden~ : [ɹdn]</c:v>
                </c:pt>
                <c:pt idx="321">
                  <c:v>~rden~ : [ɹdən]</c:v>
                </c:pt>
                <c:pt idx="322">
                  <c:v>~rder~ : [ɹdəɹ]</c:v>
                </c:pt>
                <c:pt idx="323">
                  <c:v>~rect~ : [ɹɛkt]</c:v>
                </c:pt>
                <c:pt idx="324">
                  <c:v>~rent~ : [əɹɛnt]</c:v>
                </c:pt>
                <c:pt idx="325">
                  <c:v>~rent~ : [ɹɛnt]</c:v>
                </c:pt>
                <c:pt idx="326">
                  <c:v>~rest~ : [ɹəst]</c:v>
                </c:pt>
                <c:pt idx="327">
                  <c:v>~rest~ : [ɹɛst]</c:v>
                </c:pt>
                <c:pt idx="328">
                  <c:v>~rgan~ : [ɹɡən]</c:v>
                </c:pt>
                <c:pt idx="329">
                  <c:v>~rich~ : [ɹɪtʃ]</c:v>
                </c:pt>
                <c:pt idx="330">
                  <c:v>~ring~ : [ɹɪŋ]</c:v>
                </c:pt>
                <c:pt idx="331">
                  <c:v>~rket~ : [ɹkɛt]</c:v>
                </c:pt>
                <c:pt idx="332">
                  <c:v>~rner~ : [ɹnəɹ]</c:v>
                </c:pt>
                <c:pt idx="333">
                  <c:v>~rock~ : [ɹɑk]</c:v>
                </c:pt>
                <c:pt idx="334">
                  <c:v>~roll~ : [ɹoʊl]</c:v>
                </c:pt>
                <c:pt idx="335">
                  <c:v>~room~ : [ɹum]</c:v>
                </c:pt>
                <c:pt idx="336">
                  <c:v>~root~ : [ɹut]</c:v>
                </c:pt>
                <c:pt idx="337">
                  <c:v>~rson~ : [ɹsən]</c:v>
                </c:pt>
                <c:pt idx="338">
                  <c:v>~salt~ : [sɔlt]</c:v>
                </c:pt>
                <c:pt idx="339">
                  <c:v>~sand~ : [sænd]</c:v>
                </c:pt>
                <c:pt idx="340">
                  <c:v>~sand~ : [zənd]</c:v>
                </c:pt>
                <c:pt idx="341">
                  <c:v>~seed~ : [sid]</c:v>
                </c:pt>
                <c:pt idx="342">
                  <c:v>~seem~ : [sim]</c:v>
                </c:pt>
                <c:pt idx="343">
                  <c:v>~self~ : [sɛlf]</c:v>
                </c:pt>
                <c:pt idx="344">
                  <c:v>~sell~ : [sɛl]</c:v>
                </c:pt>
                <c:pt idx="345">
                  <c:v>~send~ : [sɛnd]</c:v>
                </c:pt>
                <c:pt idx="346">
                  <c:v>~sent~ : [zənt]</c:v>
                </c:pt>
                <c:pt idx="347">
                  <c:v>~sent~ : [zɛnt]</c:v>
                </c:pt>
                <c:pt idx="348">
                  <c:v>~sent~ : [sɛnt]</c:v>
                </c:pt>
                <c:pt idx="349">
                  <c:v>~sert~ : [zəɹt]</c:v>
                </c:pt>
                <c:pt idx="350">
                  <c:v>~ship~ : [ʃɪp]</c:v>
                </c:pt>
                <c:pt idx="351">
                  <c:v>~shop~ : [ʃɑp]</c:v>
                </c:pt>
                <c:pt idx="352">
                  <c:v>~show~ : [ʃoʊ]</c:v>
                </c:pt>
                <c:pt idx="353">
                  <c:v>~sign~ : [saɪn]</c:v>
                </c:pt>
                <c:pt idx="354">
                  <c:v>~sign~ : [zaɪn]</c:v>
                </c:pt>
                <c:pt idx="355">
                  <c:v>~sing~ : [sɪŋ]</c:v>
                </c:pt>
                <c:pt idx="356">
                  <c:v>~skin~ : [skɪn]</c:v>
                </c:pt>
                <c:pt idx="357">
                  <c:v>~slip~ : [slɪp]</c:v>
                </c:pt>
                <c:pt idx="358">
                  <c:v>~slow~ : [sloʊ]</c:v>
                </c:pt>
                <c:pt idx="359">
                  <c:v>~snow~ : [snoʊ]</c:v>
                </c:pt>
                <c:pt idx="360">
                  <c:v>~soft~ : [sɑft]</c:v>
                </c:pt>
                <c:pt idx="361">
                  <c:v>~song~ : [sɔŋ]</c:v>
                </c:pt>
                <c:pt idx="362">
                  <c:v>~soon~ : [sun]</c:v>
                </c:pt>
                <c:pt idx="363">
                  <c:v>~spot~ : [spɑt]</c:v>
                </c:pt>
                <c:pt idx="364">
                  <c:v>~star~ : [stɑɹ]</c:v>
                </c:pt>
                <c:pt idx="365">
                  <c:v>~stem~ : [stəm]</c:v>
                </c:pt>
                <c:pt idx="366">
                  <c:v>~sten~ : [sn]</c:v>
                </c:pt>
                <c:pt idx="367">
                  <c:v>~step~ : [stɛp]</c:v>
                </c:pt>
                <c:pt idx="368">
                  <c:v>~ster~ : [stəɹ]</c:v>
                </c:pt>
                <c:pt idx="369">
                  <c:v>~stop~ : [stɑp]</c:v>
                </c:pt>
                <c:pt idx="370">
                  <c:v>~such~ : [sʌtʃ]</c:v>
                </c:pt>
                <c:pt idx="371">
                  <c:v>~sult~ : [zʌlt]</c:v>
                </c:pt>
                <c:pt idx="372">
                  <c:v>~swim~ : [swɪm]</c:v>
                </c:pt>
                <c:pt idx="373">
                  <c:v>~talk~ : [tɔk]</c:v>
                </c:pt>
                <c:pt idx="374">
                  <c:v>~tall~ : [tɔl]</c:v>
                </c:pt>
                <c:pt idx="375">
                  <c:v>~tect~ : [tɛkt]</c:v>
                </c:pt>
                <c:pt idx="376">
                  <c:v>~tell~ : [tɛl]</c:v>
                </c:pt>
                <c:pt idx="377">
                  <c:v>~term~ : [tɜɹm]</c:v>
                </c:pt>
                <c:pt idx="378">
                  <c:v>~test~ : [tɛst]</c:v>
                </c:pt>
                <c:pt idx="379">
                  <c:v>~than~ : [ðæn]</c:v>
                </c:pt>
                <c:pt idx="380">
                  <c:v>~that~ : [ðæt]</c:v>
                </c:pt>
                <c:pt idx="381">
                  <c:v>~them~ : [ðɛm]</c:v>
                </c:pt>
                <c:pt idx="382">
                  <c:v>~then~ : [ðɛn]</c:v>
                </c:pt>
                <c:pt idx="383">
                  <c:v>~ther~ : [ɹðəɹ]</c:v>
                </c:pt>
                <c:pt idx="384">
                  <c:v>~ther~ : [ðəɹ]</c:v>
                </c:pt>
                <c:pt idx="385">
                  <c:v>~thin~ : [θɪn]</c:v>
                </c:pt>
                <c:pt idx="386">
                  <c:v>~this~ : [ðɪs]</c:v>
                </c:pt>
                <c:pt idx="387">
                  <c:v>~thod~ : [θəd]</c:v>
                </c:pt>
                <c:pt idx="388">
                  <c:v>~thus~ : [ðʌs]</c:v>
                </c:pt>
                <c:pt idx="389">
                  <c:v>~told~ : [toʊld]</c:v>
                </c:pt>
                <c:pt idx="390">
                  <c:v>~took~ : [tʊk]</c:v>
                </c:pt>
                <c:pt idx="391">
                  <c:v>~tool~ : [tul]</c:v>
                </c:pt>
                <c:pt idx="392">
                  <c:v>~town~ : [taʊn]</c:v>
                </c:pt>
                <c:pt idx="393">
                  <c:v>~tree~ : [tɹi]</c:v>
                </c:pt>
                <c:pt idx="394">
                  <c:v>~trip~ : [tɹɪp]</c:v>
                </c:pt>
                <c:pt idx="395">
                  <c:v>~tten~ : [tn]</c:v>
                </c:pt>
                <c:pt idx="396">
                  <c:v>~tten~ : [tən]</c:v>
                </c:pt>
                <c:pt idx="397">
                  <c:v>~tter~ : [təɹ]</c:v>
                </c:pt>
                <c:pt idx="398">
                  <c:v>~ttle~ : [tl]</c:v>
                </c:pt>
                <c:pt idx="399">
                  <c:v>~ttom~ : [təm]</c:v>
                </c:pt>
                <c:pt idx="400">
                  <c:v>~tton~ : [tən]</c:v>
                </c:pt>
                <c:pt idx="401">
                  <c:v>~turn~ : [tɜɹn]</c:v>
                </c:pt>
                <c:pt idx="402">
                  <c:v>~vent~ : [vɛnt]</c:v>
                </c:pt>
                <c:pt idx="403">
                  <c:v>~verb~ : [vɜɹb]</c:v>
                </c:pt>
                <c:pt idx="404">
                  <c:v>~vern~ : [vəɹn]</c:v>
                </c:pt>
                <c:pt idx="405">
                  <c:v>~walk~ : [wɔk]</c:v>
                </c:pt>
                <c:pt idx="406">
                  <c:v>~wall~ : [wɔl]</c:v>
                </c:pt>
                <c:pt idx="407">
                  <c:v>~want~ : [wɑnt]</c:v>
                </c:pt>
                <c:pt idx="408">
                  <c:v>~ward~ : [wɔɹd]</c:v>
                </c:pt>
                <c:pt idx="409">
                  <c:v>~warm~ : [wɔɹm]</c:v>
                </c:pt>
                <c:pt idx="410">
                  <c:v>~wash~ : [wɑʃ]</c:v>
                </c:pt>
                <c:pt idx="411">
                  <c:v>~week~ : [wik]</c:v>
                </c:pt>
                <c:pt idx="412">
                  <c:v>~well~ : [wɛl]</c:v>
                </c:pt>
                <c:pt idx="413">
                  <c:v>~went~ : [wɛnt]</c:v>
                </c:pt>
                <c:pt idx="414">
                  <c:v>~were~ : [wɜɹ]</c:v>
                </c:pt>
                <c:pt idx="415">
                  <c:v>~west~ : [wɛst]</c:v>
                </c:pt>
                <c:pt idx="416">
                  <c:v>~what~ : [hwʌt]</c:v>
                </c:pt>
                <c:pt idx="417">
                  <c:v>~what~ : [wʌt]</c:v>
                </c:pt>
                <c:pt idx="418">
                  <c:v>~when~ : [hwɛn]</c:v>
                </c:pt>
                <c:pt idx="419">
                  <c:v>~when~ : [wɛn]</c:v>
                </c:pt>
                <c:pt idx="420">
                  <c:v>~wild~ : [waɪld]</c:v>
                </c:pt>
                <c:pt idx="421">
                  <c:v>~will~ : [wɪl]</c:v>
                </c:pt>
                <c:pt idx="422">
                  <c:v>~wind~ : [wɪnd]</c:v>
                </c:pt>
                <c:pt idx="423">
                  <c:v>~wind~ : [waɪnd]</c:v>
                </c:pt>
                <c:pt idx="424">
                  <c:v>~wing~ : [wɪŋ]</c:v>
                </c:pt>
                <c:pt idx="425">
                  <c:v>~wish~ : [wɪʃ]</c:v>
                </c:pt>
                <c:pt idx="426">
                  <c:v>~with~ : [wɪð]</c:v>
                </c:pt>
                <c:pt idx="427">
                  <c:v>~wood~ : [wʊd]</c:v>
                </c:pt>
                <c:pt idx="428">
                  <c:v>~word~ : [wɜɹd]</c:v>
                </c:pt>
                <c:pt idx="429">
                  <c:v>~work~ : [wɜɹk]</c:v>
                </c:pt>
                <c:pt idx="430">
                  <c:v>~xact~ : [ɡzækt]</c:v>
                </c:pt>
                <c:pt idx="431">
                  <c:v>~baby~ : [beɪbɪ]</c:v>
                </c:pt>
                <c:pt idx="432">
                  <c:v>~body~ : [bɑdɪ]</c:v>
                </c:pt>
                <c:pt idx="433">
                  <c:v>~busy~ : [bɪzɪ]</c:v>
                </c:pt>
                <c:pt idx="434">
                  <c:v>~city~ : [sɪtɪ]</c:v>
                </c:pt>
                <c:pt idx="435">
                  <c:v>~copy~ : [kɑpɪ]</c:v>
                </c:pt>
                <c:pt idx="436">
                  <c:v>~gray~ : [ɡɹeɪ]</c:v>
                </c:pt>
                <c:pt idx="437">
                  <c:v>~lady~ : [leɪdɪ]</c:v>
                </c:pt>
                <c:pt idx="438">
                  <c:v>~lley~ : [lɪ]</c:v>
                </c:pt>
                <c:pt idx="439">
                  <c:v>~lony~ : [lənɪ]</c:v>
                </c:pt>
                <c:pt idx="440">
                  <c:v>~many~ : [mɛnɪ]</c:v>
                </c:pt>
                <c:pt idx="441">
                  <c:v>~mily~ : [məlɪ]</c:v>
                </c:pt>
                <c:pt idx="442">
                  <c:v>~nary~ : [nɛɹɪ]</c:v>
                </c:pt>
                <c:pt idx="443">
                  <c:v>~nemy~ : [nəmɪ]</c:v>
                </c:pt>
                <c:pt idx="444">
                  <c:v>~only~ : [oʊnlɪ]</c:v>
                </c:pt>
                <c:pt idx="445">
                  <c:v>~play~ : [pleɪ]</c:v>
                </c:pt>
                <c:pt idx="446">
                  <c:v>~stay~ : [steɪ]</c:v>
                </c:pt>
                <c:pt idx="447">
                  <c:v>~they~ : [ðeɪ]</c:v>
                </c:pt>
                <c:pt idx="448">
                  <c:v>~tiny~ : [taɪnɪ]</c:v>
                </c:pt>
                <c:pt idx="449">
                  <c:v>~type~ : [taɪp]</c:v>
                </c:pt>
                <c:pt idx="450">
                  <c:v>~vary~ : [vɛɹɪ]</c:v>
                </c:pt>
                <c:pt idx="451">
                  <c:v>~very~ : [vɹɪ]</c:v>
                </c:pt>
                <c:pt idx="452">
                  <c:v>~very~ : [vɛɹɪ]</c:v>
                </c:pt>
                <c:pt idx="453">
                  <c:v>~yard~ : [yɑɹd]</c:v>
                </c:pt>
                <c:pt idx="454">
                  <c:v>~able~ : [eɪbl]</c:v>
                </c:pt>
                <c:pt idx="455">
                  <c:v>~also~ : [ɔlsəʊ]</c:v>
                </c:pt>
                <c:pt idx="456">
                  <c:v>~area~ : [ɛɹɪə]</c:v>
                </c:pt>
                <c:pt idx="457">
                  <c:v>~atom~ : [ætəm]</c:v>
                </c:pt>
                <c:pt idx="458">
                  <c:v>~base~ : [beɪs]</c:v>
                </c:pt>
                <c:pt idx="459">
                  <c:v>~bear~ : [bɛə]</c:v>
                </c:pt>
                <c:pt idx="460">
                  <c:v>~beat~ : [bit]</c:v>
                </c:pt>
                <c:pt idx="461">
                  <c:v>~blue~ : [blu]</c:v>
                </c:pt>
                <c:pt idx="462">
                  <c:v>~boat~ : [boʊt]</c:v>
                </c:pt>
                <c:pt idx="463">
                  <c:v>~bone~ : [boʊn]</c:v>
                </c:pt>
                <c:pt idx="464">
                  <c:v>~bout~ : [baʊt]</c:v>
                </c:pt>
                <c:pt idx="465">
                  <c:v>~bove~ : [bʌv]</c:v>
                </c:pt>
                <c:pt idx="466">
                  <c:v>~came~ : [keɪm]</c:v>
                </c:pt>
                <c:pt idx="467">
                  <c:v>~care~ : [kɛə]</c:v>
                </c:pt>
                <c:pt idx="468">
                  <c:v>~case~ : [keɪs]</c:v>
                </c:pt>
                <c:pt idx="469">
                  <c:v>~cate~ : [keɪt]</c:v>
                </c:pt>
                <c:pt idx="470">
                  <c:v>~cean~ : [ʃən]</c:v>
                </c:pt>
                <c:pt idx="471">
                  <c:v>~cial~ : [ʃəl]</c:v>
                </c:pt>
                <c:pt idx="472">
                  <c:v>~cide~ : [saɪd]</c:v>
                </c:pt>
                <c:pt idx="473">
                  <c:v>~coat~ : [koʊt]</c:v>
                </c:pt>
                <c:pt idx="474">
                  <c:v>~come~ : [kʌm]</c:v>
                </c:pt>
                <c:pt idx="475">
                  <c:v>~dead~ : [dɛd]</c:v>
                </c:pt>
                <c:pt idx="476">
                  <c:v>~deal~ : [dil]</c:v>
                </c:pt>
                <c:pt idx="477">
                  <c:v>~dear~ : [dɪə]</c:v>
                </c:pt>
                <c:pt idx="478">
                  <c:v>~does~ : [dʌz]</c:v>
                </c:pt>
                <c:pt idx="479">
                  <c:v>~done~ : [dʌn]</c:v>
                </c:pt>
                <c:pt idx="480">
                  <c:v>~duce~ : [dus]</c:v>
                </c:pt>
                <c:pt idx="481">
                  <c:v>~each~ : [itʃ]</c:v>
                </c:pt>
                <c:pt idx="482">
                  <c:v>~ease~ : [iz]</c:v>
                </c:pt>
                <c:pt idx="483">
                  <c:v>~east~ : [ist]</c:v>
                </c:pt>
                <c:pt idx="484">
                  <c:v>~face~ : [feɪs]</c:v>
                </c:pt>
                <c:pt idx="485">
                  <c:v>~fair~ : [fɛə]</c:v>
                </c:pt>
                <c:pt idx="486">
                  <c:v>~fear~ : [fɪə]</c:v>
                </c:pt>
                <c:pt idx="487">
                  <c:v>~fine~ : [faɪn]</c:v>
                </c:pt>
                <c:pt idx="488">
                  <c:v>~fire~ : [faɪəɹ]</c:v>
                </c:pt>
                <c:pt idx="489">
                  <c:v>~five~ : [faɪv]</c:v>
                </c:pt>
                <c:pt idx="490">
                  <c:v>~fore~ : [fɔɹ]</c:v>
                </c:pt>
                <c:pt idx="491">
                  <c:v>~four~ : [fɔɹ]</c:v>
                </c:pt>
                <c:pt idx="492">
                  <c:v>~gain~ : [ɡɛn]</c:v>
                </c:pt>
                <c:pt idx="493">
                  <c:v>~game~ : [ɡeɪm]</c:v>
                </c:pt>
                <c:pt idx="494">
                  <c:v>~gave~ : [ɡeɪv]</c:v>
                </c:pt>
                <c:pt idx="495">
                  <c:v>~gine~ : [dʒən]</c:v>
                </c:pt>
                <c:pt idx="496">
                  <c:v>~gion~ : [dʒən]</c:v>
                </c:pt>
                <c:pt idx="497">
                  <c:v>~give~ : [ɡɪv]</c:v>
                </c:pt>
                <c:pt idx="498">
                  <c:v>~gone~ : [ɡɔn]</c:v>
                </c:pt>
                <c:pt idx="499">
                  <c:v>~gure~ : [ɡyʊɹ]</c:v>
                </c:pt>
                <c:pt idx="500">
                  <c:v>~hair~ : [hɛə]</c:v>
                </c:pt>
                <c:pt idx="501">
                  <c:v>~have~ : [hæv]</c:v>
                </c:pt>
                <c:pt idx="502">
                  <c:v>~head~ : [hɛd]</c:v>
                </c:pt>
                <c:pt idx="503">
                  <c:v>~hear~ : [hiə]</c:v>
                </c:pt>
                <c:pt idx="504">
                  <c:v>~heat~ : [hit]</c:v>
                </c:pt>
                <c:pt idx="505">
                  <c:v>~hole~ : [hoʊl]</c:v>
                </c:pt>
                <c:pt idx="506">
                  <c:v>~home~ : [hoʊm]</c:v>
                </c:pt>
                <c:pt idx="507">
                  <c:v>~hope~ : [hoʊp]</c:v>
                </c:pt>
                <c:pt idx="508">
                  <c:v>~hour~ : [aʊəɹ]</c:v>
                </c:pt>
                <c:pt idx="509">
                  <c:v>~huge~ : [hyudʒ]</c:v>
                </c:pt>
                <c:pt idx="510">
                  <c:v>~iron~ : [aɪən]</c:v>
                </c:pt>
                <c:pt idx="511">
                  <c:v>~join~ : [dʒɔɪn]</c:v>
                </c:pt>
                <c:pt idx="512">
                  <c:v>~lake~ : [leɪk]</c:v>
                </c:pt>
                <c:pt idx="513">
                  <c:v>~late~ : [leɪt]</c:v>
                </c:pt>
                <c:pt idx="514">
                  <c:v>~lead~ : [lɛd]</c:v>
                </c:pt>
                <c:pt idx="515">
                  <c:v>~life~ : [laɪf]</c:v>
                </c:pt>
                <c:pt idx="516">
                  <c:v>~like~ : [laɪk]</c:v>
                </c:pt>
                <c:pt idx="517">
                  <c:v>~line~ : [laɪn]</c:v>
                </c:pt>
                <c:pt idx="518">
                  <c:v>~live~ : [laɪv]</c:v>
                </c:pt>
                <c:pt idx="519">
                  <c:v>~loud~ : [laʊd]</c:v>
                </c:pt>
                <c:pt idx="520">
                  <c:v>~love~ : [lʌv]</c:v>
                </c:pt>
                <c:pt idx="521">
                  <c:v>~made~ : [meɪd]</c:v>
                </c:pt>
                <c:pt idx="522">
                  <c:v>~main~ : [meɪn]</c:v>
                </c:pt>
                <c:pt idx="523">
                  <c:v>~make~ : [meɪk]</c:v>
                </c:pt>
                <c:pt idx="524">
                  <c:v>~mean~ : [min]</c:v>
                </c:pt>
                <c:pt idx="525">
                  <c:v>~meat~ : [mit]</c:v>
                </c:pt>
                <c:pt idx="526">
                  <c:v>~mile~ : [maɪl]</c:v>
                </c:pt>
                <c:pt idx="527">
                  <c:v>~mine~ : [maɪn]</c:v>
                </c:pt>
                <c:pt idx="528">
                  <c:v>~more~ : [mɔɹ]</c:v>
                </c:pt>
                <c:pt idx="529">
                  <c:v>~mous~ : [məs]</c:v>
                </c:pt>
                <c:pt idx="530">
                  <c:v>~move~ : [muv]</c:v>
                </c:pt>
                <c:pt idx="531">
                  <c:v>~name~ : [neɪm]</c:v>
                </c:pt>
                <c:pt idx="532">
                  <c:v>~near~ : [nɪə]</c:v>
                </c:pt>
                <c:pt idx="533">
                  <c:v>~nine~ : [naɪn]</c:v>
                </c:pt>
                <c:pt idx="534">
                  <c:v>~nose~ : [noʊz]</c:v>
                </c:pt>
                <c:pt idx="535">
                  <c:v>~note~ : [noʊt]</c:v>
                </c:pt>
                <c:pt idx="536">
                  <c:v>~noun~ : [naʊn]</c:v>
                </c:pt>
                <c:pt idx="537">
                  <c:v>~nute~ : [nət]</c:v>
                </c:pt>
                <c:pt idx="538">
                  <c:v>~once~ : [wʌns]</c:v>
                </c:pt>
                <c:pt idx="539">
                  <c:v>~open~ : [oʊpn]</c:v>
                </c:pt>
                <c:pt idx="540">
                  <c:v>~over~ : [oʊvəɹ]</c:v>
                </c:pt>
                <c:pt idx="541">
                  <c:v>~page~ : [peɪdʒ]</c:v>
                </c:pt>
                <c:pt idx="542">
                  <c:v>~pair~ : [pɛə]</c:v>
                </c:pt>
                <c:pt idx="543">
                  <c:v>~pare~ : [pɛəɹɛ]</c:v>
                </c:pt>
                <c:pt idx="544">
                  <c:v>~pare~ : [pɛə]</c:v>
                </c:pt>
                <c:pt idx="545">
                  <c:v>~peat~ : [pit]</c:v>
                </c:pt>
                <c:pt idx="546">
                  <c:v>~poem~ : [poʊɛm]</c:v>
                </c:pt>
                <c:pt idx="547">
                  <c:v>~qual~ : [kwɔl]</c:v>
                </c:pt>
                <c:pt idx="548">
                  <c:v>~quid~ : [kwɪd]</c:v>
                </c:pt>
                <c:pt idx="549">
                  <c:v>~race~ : [ɹeɪs]</c:v>
                </c:pt>
                <c:pt idx="550">
                  <c:v>~rail~ : [ɹeɪl]</c:v>
                </c:pt>
                <c:pt idx="551">
                  <c:v>~rain~ : [ɹeɪn]</c:v>
                </c:pt>
                <c:pt idx="552">
                  <c:v>~rate~ : [ɹeɪt]</c:v>
                </c:pt>
                <c:pt idx="553">
                  <c:v>~read~ : [ɹɛd]</c:v>
                </c:pt>
                <c:pt idx="554">
                  <c:v>~real~ : [ɹiəl]</c:v>
                </c:pt>
                <c:pt idx="555">
                  <c:v>~rial~ : [ɹɪəl]</c:v>
                </c:pt>
                <c:pt idx="556">
                  <c:v>~ride~ : [ɹaɪd]</c:v>
                </c:pt>
                <c:pt idx="557">
                  <c:v>~riod~ : [ɹɪəd]</c:v>
                </c:pt>
                <c:pt idx="558">
                  <c:v>~rise~ : [ɹaɪz]</c:v>
                </c:pt>
                <c:pt idx="559">
                  <c:v>~road~ : [ɹoʊd]</c:v>
                </c:pt>
                <c:pt idx="560">
                  <c:v>~rope~ : [ɹoʊp]</c:v>
                </c:pt>
                <c:pt idx="561">
                  <c:v>~rose~ : [ɹoʊz]</c:v>
                </c:pt>
                <c:pt idx="562">
                  <c:v>~rule~ : [ɹul]</c:v>
                </c:pt>
                <c:pt idx="563">
                  <c:v>~safe~ : [seɪf]</c:v>
                </c:pt>
                <c:pt idx="564">
                  <c:v>~said~ : [sɛd]</c:v>
                </c:pt>
                <c:pt idx="565">
                  <c:v>~sail~ : [seɪl]</c:v>
                </c:pt>
                <c:pt idx="566">
                  <c:v>~same~ : [seɪm]</c:v>
                </c:pt>
                <c:pt idx="567">
                  <c:v>~save~ : [seɪv]</c:v>
                </c:pt>
                <c:pt idx="568">
                  <c:v>~seat~ : [sit]</c:v>
                </c:pt>
                <c:pt idx="569">
                  <c:v>~shoe~ : [ʃu]</c:v>
                </c:pt>
                <c:pt idx="570">
                  <c:v>~side~ : [saɪd]</c:v>
                </c:pt>
                <c:pt idx="571">
                  <c:v>~sion~ : [ʒən]</c:v>
                </c:pt>
                <c:pt idx="572">
                  <c:v>~site~ : [zɪt]</c:v>
                </c:pt>
                <c:pt idx="573">
                  <c:v>~size~ : [saɪz]</c:v>
                </c:pt>
                <c:pt idx="574">
                  <c:v>~soil~ : [sɔɪl]</c:v>
                </c:pt>
                <c:pt idx="575">
                  <c:v>~some~ : [sʌm]</c:v>
                </c:pt>
                <c:pt idx="576">
                  <c:v>~sual~ : [ʒuwəl]</c:v>
                </c:pt>
                <c:pt idx="577">
                  <c:v>~suit~ : [sut]</c:v>
                </c:pt>
                <c:pt idx="578">
                  <c:v>~sure~ : [ʃʊə]</c:v>
                </c:pt>
                <c:pt idx="579">
                  <c:v>~sure~ : [ʒəɹ]</c:v>
                </c:pt>
                <c:pt idx="580">
                  <c:v>~tail~ : [teɪl]</c:v>
                </c:pt>
                <c:pt idx="581">
                  <c:v>~take~ : [teɪk]</c:v>
                </c:pt>
                <c:pt idx="582">
                  <c:v>~team~ : [tim]</c:v>
                </c:pt>
                <c:pt idx="583">
                  <c:v>~tice~ : [təs]</c:v>
                </c:pt>
                <c:pt idx="584">
                  <c:v>~time~ : [taɪm]</c:v>
                </c:pt>
                <c:pt idx="585">
                  <c:v>~tion~ : [ʃən]</c:v>
                </c:pt>
                <c:pt idx="586">
                  <c:v>~tire~ : [taɪəɹ]</c:v>
                </c:pt>
                <c:pt idx="587">
                  <c:v>~true~ : [tɹu]</c:v>
                </c:pt>
                <c:pt idx="588">
                  <c:v>~tube~ : [tub]</c:v>
                </c:pt>
                <c:pt idx="589">
                  <c:v>~ture~ : [tʃəɹ]</c:v>
                </c:pt>
                <c:pt idx="590">
                  <c:v>~unit~ : [yunət]</c:v>
                </c:pt>
                <c:pt idx="591">
                  <c:v>~usua~ : [yuʒuwə]</c:v>
                </c:pt>
                <c:pt idx="592">
                  <c:v>~vide~ : [vaɪd]</c:v>
                </c:pt>
                <c:pt idx="593">
                  <c:v>~view~ : [vyu]</c:v>
                </c:pt>
                <c:pt idx="594">
                  <c:v>~wait~ : [weɪt]</c:v>
                </c:pt>
                <c:pt idx="595">
                  <c:v>~wave~ : [weɪv]</c:v>
                </c:pt>
                <c:pt idx="596">
                  <c:v>~wear~ : [wɛə]</c:v>
                </c:pt>
                <c:pt idx="597">
                  <c:v>~wide~ : [waɪd]</c:v>
                </c:pt>
                <c:pt idx="598">
                  <c:v>~wife~ : [waɪf]</c:v>
                </c:pt>
                <c:pt idx="599">
                  <c:v>~wire~ : [waɪəɹ]</c:v>
                </c:pt>
                <c:pt idx="600">
                  <c:v>~year~ : [yɪəɹ]</c:v>
                </c:pt>
                <c:pt idx="601">
                  <c:v>~your~ : [yʊə]</c:v>
                </c:pt>
                <c:pt idx="602">
                  <c:v>~idea~ : [aɪdiə]</c:v>
                </c:pt>
                <c:pt idx="603">
                  <c:v>~bject~ : [bdʒɛkt]</c:v>
                </c:pt>
                <c:pt idx="604">
                  <c:v>~black~ : [blæk]</c:v>
                </c:pt>
                <c:pt idx="605">
                  <c:v>~block~ : [blɑk]</c:v>
                </c:pt>
                <c:pt idx="606">
                  <c:v>~blood~ : [blʌd]</c:v>
                </c:pt>
                <c:pt idx="607">
                  <c:v>~bring~ : [bɹɪŋ]</c:v>
                </c:pt>
                <c:pt idx="608">
                  <c:v>~brown~ : [bɹaʊn]</c:v>
                </c:pt>
                <c:pt idx="609">
                  <c:v>~catch~ : [kætʃ]</c:v>
                </c:pt>
                <c:pt idx="610">
                  <c:v>~ccess~ : [ksɛs]</c:v>
                </c:pt>
                <c:pt idx="611">
                  <c:v>~check~ : [tʃɛk]</c:v>
                </c:pt>
                <c:pt idx="612">
                  <c:v>~child~ : [tʃaɪld]</c:v>
                </c:pt>
                <c:pt idx="613">
                  <c:v>~class~ : [klæs]</c:v>
                </c:pt>
                <c:pt idx="614">
                  <c:v>~climb~ : [klaɪm]</c:v>
                </c:pt>
                <c:pt idx="615">
                  <c:v>~clock~ : [klɑk]</c:v>
                </c:pt>
                <c:pt idx="616">
                  <c:v>~color~ : [kʌləɹ]</c:v>
                </c:pt>
                <c:pt idx="617">
                  <c:v>~cross~ : [kɹɔs]</c:v>
                </c:pt>
                <c:pt idx="618">
                  <c:v>~crowd~ : [kɹaʊd]</c:v>
                </c:pt>
                <c:pt idx="619">
                  <c:v>~ctric~ : [ktɹɪk]</c:v>
                </c:pt>
                <c:pt idx="620">
                  <c:v>~dress~ : [dɹɛs]</c:v>
                </c:pt>
                <c:pt idx="621">
                  <c:v>~drink~ : [dɹɪŋk]</c:v>
                </c:pt>
                <c:pt idx="622">
                  <c:v>~eleme~ : [ɛləmə]</c:v>
                </c:pt>
                <c:pt idx="623">
                  <c:v>~enter~ : [ɛntəɹ]</c:v>
                </c:pt>
                <c:pt idx="624">
                  <c:v>~event~ : [ɪvɛnt]</c:v>
                </c:pt>
                <c:pt idx="625">
                  <c:v>~ffect~ : [fɛkt]</c:v>
                </c:pt>
                <c:pt idx="626">
                  <c:v>~fight~ : [faɪt]</c:v>
                </c:pt>
                <c:pt idx="627">
                  <c:v>~first~ : [fɜɹst]</c:v>
                </c:pt>
                <c:pt idx="628">
                  <c:v>~floor~ : [flɔɹ]</c:v>
                </c:pt>
                <c:pt idx="629">
                  <c:v>~fresh~ : [fɹɛʃ]</c:v>
                </c:pt>
                <c:pt idx="630">
                  <c:v>~front~ : [fɹʌnt]</c:v>
                </c:pt>
                <c:pt idx="631">
                  <c:v>~ggest~ : [dʒɛst]</c:v>
                </c:pt>
                <c:pt idx="632">
                  <c:v>~ghbor~ : [bəɹ]</c:v>
                </c:pt>
                <c:pt idx="633">
                  <c:v>~glass~ : [ɡlæs]</c:v>
                </c:pt>
                <c:pt idx="634">
                  <c:v>~grand~ : [ɡɹænd]</c:v>
                </c:pt>
                <c:pt idx="635">
                  <c:v>~grass~ : [ɡɹæs]</c:v>
                </c:pt>
                <c:pt idx="636">
                  <c:v>~green~ : [ɡɹin]</c:v>
                </c:pt>
                <c:pt idx="637">
                  <c:v>~ldren~ : [ldɹɛn]</c:v>
                </c:pt>
                <c:pt idx="638">
                  <c:v>~level~ : [lɛvɛl]</c:v>
                </c:pt>
                <c:pt idx="639">
                  <c:v>~light~ : [laɪt]</c:v>
                </c:pt>
                <c:pt idx="640">
                  <c:v>~llect~ : [lɛkt]</c:v>
                </c:pt>
                <c:pt idx="641">
                  <c:v>~match~ : [mætʃ]</c:v>
                </c:pt>
                <c:pt idx="642">
                  <c:v>~might~ : [maɪt]</c:v>
                </c:pt>
                <c:pt idx="643">
                  <c:v>~month~ : [mʌnθ]</c:v>
                </c:pt>
                <c:pt idx="644">
                  <c:v>~ndred~ : [ndɹɛd]</c:v>
                </c:pt>
                <c:pt idx="645">
                  <c:v>~never~ : [nɛvəɹ]</c:v>
                </c:pt>
                <c:pt idx="646">
                  <c:v>~night~ : [naɪt]</c:v>
                </c:pt>
                <c:pt idx="647">
                  <c:v>~nnect~ : [nɛkt]</c:v>
                </c:pt>
                <c:pt idx="648">
                  <c:v>~north~ : [nɔɹθ]</c:v>
                </c:pt>
                <c:pt idx="649">
                  <c:v>~nsect~ : [nsɛkt]</c:v>
                </c:pt>
                <c:pt idx="650">
                  <c:v>~nswer~ : [nsəɹ]</c:v>
                </c:pt>
                <c:pt idx="651">
                  <c:v>~ntrol~ : [ntɹoʊl]</c:v>
                </c:pt>
                <c:pt idx="652">
                  <c:v>~nvent~ : [nvɛnt]</c:v>
                </c:pt>
                <c:pt idx="653">
                  <c:v>~plant~ : [plænt]</c:v>
                </c:pt>
                <c:pt idx="654">
                  <c:v>~pport~ : [pɔɹt]</c:v>
                </c:pt>
                <c:pt idx="655">
                  <c:v>~press~ : [pɹɛs]</c:v>
                </c:pt>
                <c:pt idx="656">
                  <c:v>~print~ : [pɹɪnt]</c:v>
                </c:pt>
                <c:pt idx="657">
                  <c:v>~rhaps~ : [ɹhæps]</c:v>
                </c:pt>
                <c:pt idx="658">
                  <c:v>~right~ : [ɹaɪt]</c:v>
                </c:pt>
                <c:pt idx="659">
                  <c:v>~rning~ : [ɹnɪŋ]</c:v>
                </c:pt>
                <c:pt idx="660">
                  <c:v>~rrect~ : [ɹɛkt]</c:v>
                </c:pt>
                <c:pt idx="661">
                  <c:v>~rrent~ : [ɹənt]</c:v>
                </c:pt>
                <c:pt idx="662">
                  <c:v>~rrent~ : [ɹɛnt]</c:v>
                </c:pt>
                <c:pt idx="663">
                  <c:v>~rward~ : [ɹwəɹd]</c:v>
                </c:pt>
                <c:pt idx="664">
                  <c:v>~scuss~ : [skʌs]</c:v>
                </c:pt>
                <c:pt idx="665">
                  <c:v>~sense~ : [sɛns]</c:v>
                </c:pt>
                <c:pt idx="666">
                  <c:v>~serve~ : [sɜɹv]</c:v>
                </c:pt>
                <c:pt idx="667">
                  <c:v>~seven~ : [sɛvn]</c:v>
                </c:pt>
                <c:pt idx="668">
                  <c:v>~shall~ : [ʃæl]</c:v>
                </c:pt>
                <c:pt idx="669">
                  <c:v>~sharp~ : [ʃɑɹp]</c:v>
                </c:pt>
                <c:pt idx="670">
                  <c:v>~sheet~ : [ʃit]</c:v>
                </c:pt>
                <c:pt idx="671">
                  <c:v>~shell~ : [ʃɛl]</c:v>
                </c:pt>
                <c:pt idx="672">
                  <c:v>~short~ : [ʃɔɹt]</c:v>
                </c:pt>
                <c:pt idx="673">
                  <c:v>~sight~ : [saɪt]</c:v>
                </c:pt>
                <c:pt idx="674">
                  <c:v>~skill~ : [skɪl]</c:v>
                </c:pt>
                <c:pt idx="675">
                  <c:v>~sland~ : [lənd]</c:v>
                </c:pt>
                <c:pt idx="676">
                  <c:v>~sleep~ : [slip]</c:v>
                </c:pt>
                <c:pt idx="677">
                  <c:v>~small~ : [smɔl]</c:v>
                </c:pt>
                <c:pt idx="678">
                  <c:v>~smell~ : [smɛl]</c:v>
                </c:pt>
                <c:pt idx="679">
                  <c:v>~speed~ : [spid]</c:v>
                </c:pt>
                <c:pt idx="680">
                  <c:v>~spell~ : [spɛl]</c:v>
                </c:pt>
                <c:pt idx="681">
                  <c:v>~spend~ : [spɛnd]</c:v>
                </c:pt>
                <c:pt idx="682">
                  <c:v>~stand~ : [stænd]</c:v>
                </c:pt>
                <c:pt idx="683">
                  <c:v>~stant~ : [stənt]</c:v>
                </c:pt>
                <c:pt idx="684">
                  <c:v>~start~ : [stɑɹt]</c:v>
                </c:pt>
                <c:pt idx="685">
                  <c:v>~steel~ : [stil]</c:v>
                </c:pt>
                <c:pt idx="686">
                  <c:v>~stick~ : [stɪk]</c:v>
                </c:pt>
                <c:pt idx="687">
                  <c:v>~still~ : [stɪl]</c:v>
                </c:pt>
                <c:pt idx="688">
                  <c:v>~thank~ : [θæŋk]</c:v>
                </c:pt>
                <c:pt idx="689">
                  <c:v>~there~ : [ðɛə]</c:v>
                </c:pt>
                <c:pt idx="690">
                  <c:v>~these~ : [ðiz]</c:v>
                </c:pt>
                <c:pt idx="691">
                  <c:v>~thick~ : [θɪk]</c:v>
                </c:pt>
                <c:pt idx="692">
                  <c:v>~thing~ : [θɪŋ]</c:v>
                </c:pt>
                <c:pt idx="693">
                  <c:v>~think~ : [θɪŋk]</c:v>
                </c:pt>
                <c:pt idx="694">
                  <c:v>~third~ : [θɜɹd]</c:v>
                </c:pt>
                <c:pt idx="695">
                  <c:v>~three~ : [θɹi]</c:v>
                </c:pt>
                <c:pt idx="696">
                  <c:v>~throw~ : [θɹoʊ]</c:v>
                </c:pt>
                <c:pt idx="697">
                  <c:v>~track~ : [tɹæk]</c:v>
                </c:pt>
                <c:pt idx="698">
                  <c:v>~tract~ : [tɹækt]</c:v>
                </c:pt>
                <c:pt idx="699">
                  <c:v>~ttern~ : [təɹn]</c:v>
                </c:pt>
                <c:pt idx="700">
                  <c:v>~tween~ : [twin]</c:v>
                </c:pt>
                <c:pt idx="701">
                  <c:v>~visit~ : [vɪzɪt]</c:v>
                </c:pt>
                <c:pt idx="702">
                  <c:v>~watch~ : [wɑtʃ]</c:v>
                </c:pt>
                <c:pt idx="703">
                  <c:v>~wheel~ : [wil]</c:v>
                </c:pt>
                <c:pt idx="704">
                  <c:v>~where~ : [hwɛə]</c:v>
                </c:pt>
                <c:pt idx="705">
                  <c:v>~where~ : [wɛə]</c:v>
                </c:pt>
                <c:pt idx="706">
                  <c:v>~which~ : [hwɪtʃ]</c:v>
                </c:pt>
                <c:pt idx="707">
                  <c:v>~which~ : [wɪtʃ]</c:v>
                </c:pt>
                <c:pt idx="708">
                  <c:v>~world~ : [wɜɹld]</c:v>
                </c:pt>
                <c:pt idx="709">
                  <c:v>~wrong~ : [ɹɔŋ]</c:v>
                </c:pt>
                <c:pt idx="710">
                  <c:v>~xcept~ : [ksɛpt]</c:v>
                </c:pt>
                <c:pt idx="711">
                  <c:v>~xpect~ : [kspɛkt]</c:v>
                </c:pt>
                <c:pt idx="712">
                  <c:v>~carry~ : [kæɹɪ]</c:v>
                </c:pt>
                <c:pt idx="713">
                  <c:v>~enemy~ : [ɛnəmɪ]</c:v>
                </c:pt>
                <c:pt idx="714">
                  <c:v>~every~ : [ɛvɹɪ]</c:v>
                </c:pt>
                <c:pt idx="715">
                  <c:v>~happy~ : [hæpɪ]</c:v>
                </c:pt>
                <c:pt idx="716">
                  <c:v>~hurry~ : [hɜɹɪ]</c:v>
                </c:pt>
                <c:pt idx="717">
                  <c:v>~lways~ : [lweɪz]</c:v>
                </c:pt>
                <c:pt idx="718">
                  <c:v>~mpany~ : [mpəni]</c:v>
                </c:pt>
                <c:pt idx="719">
                  <c:v>~nergy~ : [nəɹdʒɪ]</c:v>
                </c:pt>
                <c:pt idx="720">
                  <c:v>~ntury~ : [ntʃəɹɪ]</c:v>
                </c:pt>
                <c:pt idx="721">
                  <c:v>~party~ : [pɑɹtɪ]</c:v>
                </c:pt>
                <c:pt idx="722">
                  <c:v>~perty~ : [pəɹtɪ]</c:v>
                </c:pt>
                <c:pt idx="723">
                  <c:v>~reply~ : [ɹɪplaɪ]</c:v>
                </c:pt>
                <c:pt idx="724">
                  <c:v>~ssary~ : [sɛɹɪ]</c:v>
                </c:pt>
                <c:pt idx="725">
                  <c:v>~story~ : [stɔɹɪ]</c:v>
                </c:pt>
                <c:pt idx="726">
                  <c:v>~story~ : [stəɹɪ]</c:v>
                </c:pt>
                <c:pt idx="727">
                  <c:v>~study~ : [stʌdɪ]</c:v>
                </c:pt>
                <c:pt idx="728">
                  <c:v>~xygen~ : [ksədʒɛn]</c:v>
                </c:pt>
                <c:pt idx="729">
                  <c:v>~after~ : [æftəɹ]</c:v>
                </c:pt>
                <c:pt idx="730">
                  <c:v>~again~ : [əɡɛn]</c:v>
                </c:pt>
                <c:pt idx="731">
                  <c:v>~agree~ : [əɡɹi]</c:v>
                </c:pt>
                <c:pt idx="732">
                  <c:v>~allow~ : [əlaʊ]</c:v>
                </c:pt>
                <c:pt idx="733">
                  <c:v>~among~ : [əmʌŋ]</c:v>
                </c:pt>
                <c:pt idx="734">
                  <c:v>~anger~ : [æŋɡəɹ]</c:v>
                </c:pt>
                <c:pt idx="735">
                  <c:v>~anima~ : [ænəmə]</c:v>
                </c:pt>
                <c:pt idx="736">
                  <c:v>~apple~ : [æpl]</c:v>
                </c:pt>
                <c:pt idx="737">
                  <c:v>~bable~ : [bəbl]</c:v>
                </c:pt>
                <c:pt idx="738">
                  <c:v>~basic~ : [beɪsɪk]</c:v>
                </c:pt>
                <c:pt idx="739">
                  <c:v>~began~ : [bɪɡæn]</c:v>
                </c:pt>
                <c:pt idx="740">
                  <c:v>~begin~ : [bɪɡɪn]</c:v>
                </c:pt>
                <c:pt idx="741">
                  <c:v>~board~ : [bɔɹd]</c:v>
                </c:pt>
                <c:pt idx="742">
                  <c:v>~bread~ : [bɹɛd]</c:v>
                </c:pt>
                <c:pt idx="743">
                  <c:v>~break~ : [bɹeɪk]</c:v>
                </c:pt>
                <c:pt idx="744">
                  <c:v>~broad~ : [bɹɔd]</c:v>
                </c:pt>
                <c:pt idx="745">
                  <c:v>~build~ : [bɪld]</c:v>
                </c:pt>
                <c:pt idx="746">
                  <c:v>~ceive~ : [siv]</c:v>
                </c:pt>
                <c:pt idx="747">
                  <c:v>~chair~ : [tʃɛə]</c:v>
                </c:pt>
                <c:pt idx="748">
                  <c:v>~chief~ : [tʃif]</c:v>
                </c:pt>
                <c:pt idx="749">
                  <c:v>~chine~ : [ʃin]</c:v>
                </c:pt>
                <c:pt idx="750">
                  <c:v>~cimal~ : [səməl]</c:v>
                </c:pt>
                <c:pt idx="751">
                  <c:v>~claim~ : [kleɪm]</c:v>
                </c:pt>
                <c:pt idx="752">
                  <c:v>~clean~ : [klin]</c:v>
                </c:pt>
                <c:pt idx="753">
                  <c:v>~clear~ : [klɪə]</c:v>
                </c:pt>
                <c:pt idx="754">
                  <c:v>~close~ : [kloʊs]</c:v>
                </c:pt>
                <c:pt idx="755">
                  <c:v>~cloud~ : [klaʊd]</c:v>
                </c:pt>
                <c:pt idx="756">
                  <c:v>~coast~ : [koʊst]</c:v>
                </c:pt>
                <c:pt idx="757">
                  <c:v>~could~ : [kʊd]</c:v>
                </c:pt>
                <c:pt idx="758">
                  <c:v>~count~ : [kaʊnt]</c:v>
                </c:pt>
                <c:pt idx="759">
                  <c:v>~cover~ : [kʌvəɹ]</c:v>
                </c:pt>
                <c:pt idx="760">
                  <c:v>~ctice~ : [ktɪs]</c:v>
                </c:pt>
                <c:pt idx="761">
                  <c:v>~ction~ : [kʃən]</c:v>
                </c:pt>
                <c:pt idx="762">
                  <c:v>~cture~ : [ktʃəɹ]</c:v>
                </c:pt>
                <c:pt idx="763">
                  <c:v>~cular~ : [kyʊləɹ]</c:v>
                </c:pt>
                <c:pt idx="764">
                  <c:v>~dance~ : [dæns]</c:v>
                </c:pt>
                <c:pt idx="765">
                  <c:v>~death~ : [dɛθ]</c:v>
                </c:pt>
                <c:pt idx="766">
                  <c:v>~dream~ : [dɹim]</c:v>
                </c:pt>
                <c:pt idx="767">
                  <c:v>~drive~ : [dɹaɪv]</c:v>
                </c:pt>
                <c:pt idx="768">
                  <c:v>~earth~ : [ɜɹθ]</c:v>
                </c:pt>
                <c:pt idx="769">
                  <c:v>~eight~ : [eɪt]</c:v>
                </c:pt>
                <c:pt idx="770">
                  <c:v>~exact~ : [ɪɡzækt]</c:v>
                </c:pt>
                <c:pt idx="771">
                  <c:v>~favor~ : [feɪvəɹ]</c:v>
                </c:pt>
                <c:pt idx="772">
                  <c:v>~ffice~ : [fəs]</c:v>
                </c:pt>
                <c:pt idx="773">
                  <c:v>~field~ : [fild]</c:v>
                </c:pt>
                <c:pt idx="774">
                  <c:v>~final~ : [faɪnəl]</c:v>
                </c:pt>
                <c:pt idx="775">
                  <c:v>~force~ : [fɔɹs]</c:v>
                </c:pt>
                <c:pt idx="776">
                  <c:v>~found~ : [faʊnd]</c:v>
                </c:pt>
                <c:pt idx="777">
                  <c:v>~fraid~ : [fɹeɪd]</c:v>
                </c:pt>
                <c:pt idx="778">
                  <c:v>~fruit~ : [fɹut]</c:v>
                </c:pt>
                <c:pt idx="779">
                  <c:v>~ginal~ : [dʒənəl]</c:v>
                </c:pt>
                <c:pt idx="780">
                  <c:v>~ginal~ : [dʒɪnəl]</c:v>
                </c:pt>
                <c:pt idx="781">
                  <c:v>~great~ : [ɡɹeɪt]</c:v>
                </c:pt>
                <c:pt idx="782">
                  <c:v>~group~ : [ɡɹup]</c:v>
                </c:pt>
                <c:pt idx="783">
                  <c:v>~guess~ : [ɡɛs]</c:v>
                </c:pt>
                <c:pt idx="784">
                  <c:v>~heard~ : [hɜɹd]</c:v>
                </c:pt>
                <c:pt idx="785">
                  <c:v>~heart~ : [hɑɹt]</c:v>
                </c:pt>
                <c:pt idx="786">
                  <c:v>~horse~ : [hɔɹs]</c:v>
                </c:pt>
                <c:pt idx="787">
                  <c:v>~human~ : [hyumən]</c:v>
                </c:pt>
                <c:pt idx="788">
                  <c:v>~imagi~ : [ɪmædʒə]</c:v>
                </c:pt>
                <c:pt idx="789">
                  <c:v>~large~ : [lɑɹdʒ]</c:v>
                </c:pt>
                <c:pt idx="790">
                  <c:v>~laugh~ : [lʌf]</c:v>
                </c:pt>
                <c:pt idx="791">
                  <c:v>~ldier~ : [ldʒəɹ]</c:v>
                </c:pt>
                <c:pt idx="792">
                  <c:v>~learn~ : [lɜɹn]</c:v>
                </c:pt>
                <c:pt idx="793">
                  <c:v>~least~ : [list]</c:v>
                </c:pt>
                <c:pt idx="794">
                  <c:v>~leave~ : [liv]</c:v>
                </c:pt>
                <c:pt idx="795">
                  <c:v>~lieve~ : [liv]</c:v>
                </c:pt>
                <c:pt idx="796">
                  <c:v>~llage~ : [lədʒ]</c:v>
                </c:pt>
                <c:pt idx="797">
                  <c:v>~llion~ : [lɪən]</c:v>
                </c:pt>
                <c:pt idx="798">
                  <c:v>~major~ : [meɪdʒəɹ]</c:v>
                </c:pt>
                <c:pt idx="799">
                  <c:v>~metal~ : [mɛtəl]</c:v>
                </c:pt>
                <c:pt idx="800">
                  <c:v>~milar~ : [mɪləɹ]</c:v>
                </c:pt>
                <c:pt idx="801">
                  <c:v>~mouth~ : [maʊθ]</c:v>
                </c:pt>
                <c:pt idx="802">
                  <c:v>~mpare~ : [mpɛə]</c:v>
                </c:pt>
                <c:pt idx="803">
                  <c:v>~music~ : [myuzɪk]</c:v>
                </c:pt>
                <c:pt idx="804">
                  <c:v>~neral~ : [nɛɹəl]</c:v>
                </c:pt>
                <c:pt idx="805">
                  <c:v>~ngine~ : [ndʒən]</c:v>
                </c:pt>
                <c:pt idx="806">
                  <c:v>~nimal~ : [nəməl]</c:v>
                </c:pt>
                <c:pt idx="807">
                  <c:v>~nough~ : [nʌf]</c:v>
                </c:pt>
                <c:pt idx="808">
                  <c:v>~ntain~ : [nteɪn]</c:v>
                </c:pt>
                <c:pt idx="809">
                  <c:v>~ntain~ : [ntn]</c:v>
                </c:pt>
                <c:pt idx="810">
                  <c:v>~ntain~ : [ntɛn]</c:v>
                </c:pt>
                <c:pt idx="811">
                  <c:v>~occur~ : [əkɜɹ]</c:v>
                </c:pt>
                <c:pt idx="812">
                  <c:v>~offer~ : [ɔfəɹ]</c:v>
                </c:pt>
                <c:pt idx="813">
                  <c:v>~often~ : [ɔfn]</c:v>
                </c:pt>
                <c:pt idx="814">
                  <c:v>~often~ : [ɔftən]</c:v>
                </c:pt>
                <c:pt idx="815">
                  <c:v>~order~ : [ɔɹdəɹ]</c:v>
                </c:pt>
                <c:pt idx="816">
                  <c:v>~organ~ : [ɔɹɡən]</c:v>
                </c:pt>
                <c:pt idx="817">
                  <c:v>~origi~ : [əɹɪdʒə]</c:v>
                </c:pt>
                <c:pt idx="818">
                  <c:v>~origi~ : [əɹɪdʒɪ]</c:v>
                </c:pt>
                <c:pt idx="819">
                  <c:v>~other~ : [ʌðəɹ]</c:v>
                </c:pt>
                <c:pt idx="820">
                  <c:v>~paint~ : [peɪnt]</c:v>
                </c:pt>
                <c:pt idx="821">
                  <c:v>~paper~ : [peɪpəɹ]</c:v>
                </c:pt>
                <c:pt idx="822">
                  <c:v>~piece~ : [pis]</c:v>
                </c:pt>
                <c:pt idx="823">
                  <c:v>~pital~ : [pɪtəl]</c:v>
                </c:pt>
                <c:pt idx="824">
                  <c:v>~place~ : [pleɪs]</c:v>
                </c:pt>
                <c:pt idx="825">
                  <c:v>~plain~ : [pleɪn]</c:v>
                </c:pt>
                <c:pt idx="826">
                  <c:v>~plane~ : [pleɪn]</c:v>
                </c:pt>
                <c:pt idx="827">
                  <c:v>~point~ : [pɔɪnt]</c:v>
                </c:pt>
                <c:pt idx="828">
                  <c:v>~pound~ : [paʊnd]</c:v>
                </c:pt>
                <c:pt idx="829">
                  <c:v>~power~ : [pawəɹ]</c:v>
                </c:pt>
                <c:pt idx="830">
                  <c:v>~ppear~ : [pɪə]</c:v>
                </c:pt>
                <c:pt idx="831">
                  <c:v>~prove~ : [pɹuv]</c:v>
                </c:pt>
                <c:pt idx="832">
                  <c:v>~ptain~ : [ptɛn]</c:v>
                </c:pt>
                <c:pt idx="833">
                  <c:v>~quart~ : [kwɔɹt]</c:v>
                </c:pt>
                <c:pt idx="834">
                  <c:v>~quick~ : [kwɪk]</c:v>
                </c:pt>
                <c:pt idx="835">
                  <c:v>~range~ : [ɹeɪndʒ]</c:v>
                </c:pt>
                <c:pt idx="836">
                  <c:v>~rcise~ : [ɹsaɪz]</c:v>
                </c:pt>
                <c:pt idx="837">
                  <c:v>~reach~ : [ɹitʃ]</c:v>
                </c:pt>
                <c:pt idx="838">
                  <c:v>~rface~ : [ɹfəs]</c:v>
                </c:pt>
                <c:pt idx="839">
                  <c:v>~river~ : [ɹɪvəɹ]</c:v>
                </c:pt>
                <c:pt idx="840">
                  <c:v>~rmine~ : [ɹmɪn]</c:v>
                </c:pt>
                <c:pt idx="841">
                  <c:v>~round~ : [ɹaʊnd]</c:v>
                </c:pt>
                <c:pt idx="842">
                  <c:v>~rrive~ : [ɹaɪv]</c:v>
                </c:pt>
                <c:pt idx="843">
                  <c:v>~rtain~ : [ɹtən]</c:v>
                </c:pt>
                <c:pt idx="844">
                  <c:v>~scale~ : [skeɪl]</c:v>
                </c:pt>
                <c:pt idx="845">
                  <c:v>~score~ : [skɔɹ]</c:v>
                </c:pt>
                <c:pt idx="846">
                  <c:v>~shape~ : [ʃeɪp]</c:v>
                </c:pt>
                <c:pt idx="847">
                  <c:v>~share~ : [ʃɛə]</c:v>
                </c:pt>
                <c:pt idx="848">
                  <c:v>~shine~ : [ʃaɪn]</c:v>
                </c:pt>
                <c:pt idx="849">
                  <c:v>~shore~ : [ʃɔɹ]</c:v>
                </c:pt>
                <c:pt idx="850">
                  <c:v>~shout~ : [ʃaʊt]</c:v>
                </c:pt>
                <c:pt idx="851">
                  <c:v>~since~ : [sɪns]</c:v>
                </c:pt>
                <c:pt idx="852">
                  <c:v>~slave~ : [sleɪv]</c:v>
                </c:pt>
                <c:pt idx="853">
                  <c:v>~smile~ : [smaɪl]</c:v>
                </c:pt>
                <c:pt idx="854">
                  <c:v>~solve~ : [sɑlv]</c:v>
                </c:pt>
                <c:pt idx="855">
                  <c:v>~sound~ : [saʊnd]</c:v>
                </c:pt>
                <c:pt idx="856">
                  <c:v>~south~ : [saʊθ]</c:v>
                </c:pt>
                <c:pt idx="857">
                  <c:v>~space~ : [speɪs]</c:v>
                </c:pt>
                <c:pt idx="858">
                  <c:v>~speak~ : [spik]</c:v>
                </c:pt>
                <c:pt idx="859">
                  <c:v>~state~ : [steɪt]</c:v>
                </c:pt>
                <c:pt idx="860">
                  <c:v>~steam~ : [stim]</c:v>
                </c:pt>
                <c:pt idx="861">
                  <c:v>~stion~ : [stʃən]</c:v>
                </c:pt>
                <c:pt idx="862">
                  <c:v>~stone~ : [stoʊn]</c:v>
                </c:pt>
                <c:pt idx="863">
                  <c:v>~store~ : [stɔɹ]</c:v>
                </c:pt>
                <c:pt idx="864">
                  <c:v>~sugar~ : [ʃʊɡəɹ]</c:v>
                </c:pt>
                <c:pt idx="865">
                  <c:v>~table~ : [teɪbl]</c:v>
                </c:pt>
                <c:pt idx="866">
                  <c:v>~teach~ : [titʃ]</c:v>
                </c:pt>
                <c:pt idx="867">
                  <c:v>~their~ : [ðɛə]</c:v>
                </c:pt>
                <c:pt idx="868">
                  <c:v>~those~ : [ðoʊz]</c:v>
                </c:pt>
                <c:pt idx="869">
                  <c:v>~total~ : [toʊtəl]</c:v>
                </c:pt>
                <c:pt idx="870">
                  <c:v>~touch~ : [tʌtʃ]</c:v>
                </c:pt>
                <c:pt idx="871">
                  <c:v>~trade~ : [tɹeɪd]</c:v>
                </c:pt>
                <c:pt idx="872">
                  <c:v>~train~ : [tɹeɪn]</c:v>
                </c:pt>
                <c:pt idx="873">
                  <c:v>~tural~ : [tʃʊɹəl]</c:v>
                </c:pt>
                <c:pt idx="874">
                  <c:v>~under~ : [ʌndəɹ]</c:v>
                </c:pt>
                <c:pt idx="875">
                  <c:v>~until~ : [əntɪl]</c:v>
                </c:pt>
                <c:pt idx="876">
                  <c:v>~velop~ : [vɛləp]</c:v>
                </c:pt>
                <c:pt idx="877">
                  <c:v>~veral~ : [vɹəl]</c:v>
                </c:pt>
                <c:pt idx="878">
                  <c:v>~vowel~ : [vaʊwɛl]</c:v>
                </c:pt>
                <c:pt idx="879">
                  <c:v>~water~ : [wɔtəɹ]</c:v>
                </c:pt>
                <c:pt idx="880">
                  <c:v>~while~ : [hwaɪl]</c:v>
                </c:pt>
                <c:pt idx="881">
                  <c:v>~while~ : [waɪl]</c:v>
                </c:pt>
                <c:pt idx="882">
                  <c:v>~white~ : [waɪt]</c:v>
                </c:pt>
                <c:pt idx="883">
                  <c:v>~whole~ : [hoʊl]</c:v>
                </c:pt>
                <c:pt idx="884">
                  <c:v>~whose~ : [huz]</c:v>
                </c:pt>
                <c:pt idx="885">
                  <c:v>~woman~ : [wʊmən]</c:v>
                </c:pt>
                <c:pt idx="886">
                  <c:v>~women~ : [wɪmən]</c:v>
                </c:pt>
                <c:pt idx="887">
                  <c:v>~would~ : [wʊd]</c:v>
                </c:pt>
                <c:pt idx="888">
                  <c:v>~write~ : [ɹaɪt]</c:v>
                </c:pt>
                <c:pt idx="889">
                  <c:v>~wrote~ : [ɹoʊt]</c:v>
                </c:pt>
                <c:pt idx="890">
                  <c:v>~xcite~ : [ksaɪt]</c:v>
                </c:pt>
                <c:pt idx="891">
                  <c:v>~early~ : [ɜɹlɪ]</c:v>
                </c:pt>
                <c:pt idx="892">
                  <c:v>~heavy~ : [hɛvɪ]</c:v>
                </c:pt>
                <c:pt idx="893">
                  <c:v>~money~ : [mʌnɪ]</c:v>
                </c:pt>
                <c:pt idx="894">
                  <c:v>~oxyge~ : [ɑksədʒɛ]</c:v>
                </c:pt>
                <c:pt idx="895">
                  <c:v>~ready~ : [ɹɛdɪ]</c:v>
                </c:pt>
                <c:pt idx="896">
                  <c:v>~young~ : [yʌŋ]</c:v>
                </c:pt>
                <c:pt idx="897">
                  <c:v>~about~ : [əbaʊt]</c:v>
                </c:pt>
                <c:pt idx="898">
                  <c:v>~above~ : [əbʌv]</c:v>
                </c:pt>
                <c:pt idx="899">
                  <c:v>~cause~ : [kɑz]</c:v>
                </c:pt>
                <c:pt idx="900">
                  <c:v>~equal~ : [ikwɔl]</c:v>
                </c:pt>
                <c:pt idx="901">
                  <c:v>~guide~ : [ɡaɪd]</c:v>
                </c:pt>
                <c:pt idx="902">
                  <c:v>~house~ : [haʊs]</c:v>
                </c:pt>
                <c:pt idx="903">
                  <c:v>~noise~ : [nɔɪz]</c:v>
                </c:pt>
                <c:pt idx="904">
                  <c:v>~ocean~ : [oʊʃən]</c:v>
                </c:pt>
                <c:pt idx="905">
                  <c:v>~opera~ : [ɑpəɹeɪ]</c:v>
                </c:pt>
                <c:pt idx="906">
                  <c:v>~perio~ : [pɪɹɪə]</c:v>
                </c:pt>
                <c:pt idx="907">
                  <c:v>~perio~ : [pyeɹɪə]</c:v>
                </c:pt>
                <c:pt idx="908">
                  <c:v>~quiet~ : [kwaɪɛt]</c:v>
                </c:pt>
                <c:pt idx="909">
                  <c:v>~quire~ : [kwaɪəɹ]</c:v>
                </c:pt>
                <c:pt idx="910">
                  <c:v>~quite~ : [kwaɪt]</c:v>
                </c:pt>
                <c:pt idx="911">
                  <c:v>~radio~ : [ɹeɪdɪoʊ]</c:v>
                </c:pt>
                <c:pt idx="912">
                  <c:v>~raise~ : [ɹeɪz]</c:v>
                </c:pt>
                <c:pt idx="913">
                  <c:v>~teria~ : [tɪɹɪə]</c:v>
                </c:pt>
                <c:pt idx="914">
                  <c:v>~value~ : [vælyu]</c:v>
                </c:pt>
                <c:pt idx="915">
                  <c:v>~voice~ : [vɔɪs]</c:v>
                </c:pt>
                <c:pt idx="916">
                  <c:v>~better~ : [bɛtəɹ]</c:v>
                </c:pt>
                <c:pt idx="917">
                  <c:v>~bottom~ : [bɑtəm]</c:v>
                </c:pt>
                <c:pt idx="918">
                  <c:v>~branch~ : [bɹæntʃ]</c:v>
                </c:pt>
                <c:pt idx="919">
                  <c:v>~bright~ : [bɹaɪt]</c:v>
                </c:pt>
                <c:pt idx="920">
                  <c:v>~bserve~ : [bzɜɹv]</c:v>
                </c:pt>
                <c:pt idx="921">
                  <c:v>~btract~ : [btɹækt]</c:v>
                </c:pt>
                <c:pt idx="922">
                  <c:v>~center~ : [sɛntəɹ]</c:v>
                </c:pt>
                <c:pt idx="923">
                  <c:v>~common~ : [kɑmən]</c:v>
                </c:pt>
                <c:pt idx="924">
                  <c:v>~cotton~ : [kɑtən]</c:v>
                </c:pt>
                <c:pt idx="925">
                  <c:v>~degree~ : [dɪɡɹi]</c:v>
                </c:pt>
                <c:pt idx="926">
                  <c:v>~depend~ : [dɪpɛnd]</c:v>
                </c:pt>
                <c:pt idx="927">
                  <c:v>~desert~ : [dɛzəɹt]</c:v>
                </c:pt>
                <c:pt idx="928">
                  <c:v>~doctor~ : [dɑktəɹ]</c:v>
                </c:pt>
                <c:pt idx="929">
                  <c:v>~effect~ : [ɪfɛkt]</c:v>
                </c:pt>
                <c:pt idx="930">
                  <c:v>~except~ : [ɪksɛpt]</c:v>
                </c:pt>
                <c:pt idx="931">
                  <c:v>~expect~ : [ɪkspɛkt]</c:v>
                </c:pt>
                <c:pt idx="932">
                  <c:v>~finish~ : [fɪnɪʃ]</c:v>
                </c:pt>
                <c:pt idx="933">
                  <c:v>~follow~ : [fɑləʊ]</c:v>
                </c:pt>
                <c:pt idx="934">
                  <c:v>~gentle~ : [dʒɛntl]</c:v>
                </c:pt>
                <c:pt idx="935">
                  <c:v>~gether~ : [ɡɛðəɹ]</c:v>
                </c:pt>
                <c:pt idx="936">
                  <c:v>~gether~ : [ɡæðəɹ]</c:v>
                </c:pt>
                <c:pt idx="937">
                  <c:v>~lement~ : [ləmənt]</c:v>
                </c:pt>
                <c:pt idx="938">
                  <c:v>~length~ : [lɛŋgθ]</c:v>
                </c:pt>
                <c:pt idx="939">
                  <c:v>~letter~ : [lɛtəɹ]</c:v>
                </c:pt>
                <c:pt idx="940">
                  <c:v>~member~ : [mɛmbəɹ]</c:v>
                </c:pt>
                <c:pt idx="941">
                  <c:v>~mplete~ : [mplit]</c:v>
                </c:pt>
                <c:pt idx="942">
                  <c:v>~nstant~ : [nstənt]</c:v>
                </c:pt>
                <c:pt idx="943">
                  <c:v>~ntence~ : [ntəns]</c:v>
                </c:pt>
                <c:pt idx="944">
                  <c:v>~school~ : [skul]</c:v>
                </c:pt>
                <c:pt idx="945">
                  <c:v>~select~ : [səlɛkt]</c:v>
                </c:pt>
                <c:pt idx="946">
                  <c:v>~settle~ : [sɛtl]</c:v>
                </c:pt>
                <c:pt idx="947">
                  <c:v>~speech~ : [spitʃ]</c:v>
                </c:pt>
                <c:pt idx="948">
                  <c:v>~spring~ : [spɹɪŋ]</c:v>
                </c:pt>
                <c:pt idx="949">
                  <c:v>~street~ : [stɹit]</c:v>
                </c:pt>
                <c:pt idx="950">
                  <c:v>~string~ : [stɹɪŋ]</c:v>
                </c:pt>
                <c:pt idx="951">
                  <c:v>~strong~ : [stɹɔŋ]</c:v>
                </c:pt>
                <c:pt idx="952">
                  <c:v>~always~ : [ɔlweɪz]</c:v>
                </c:pt>
                <c:pt idx="953">
                  <c:v>~colony~ : [kɑlənɪ]</c:v>
                </c:pt>
                <c:pt idx="954">
                  <c:v>~energy~ : [ɛnəɹdʒɪ]</c:v>
                </c:pt>
                <c:pt idx="955">
                  <c:v>~ltiply~ : [ltəplaɪ]</c:v>
                </c:pt>
                <c:pt idx="956">
                  <c:v>~pretty~ : [pɹɪtɪ]</c:v>
                </c:pt>
                <c:pt idx="957">
                  <c:v>~supply~ : [səplaɪ]</c:v>
                </c:pt>
                <c:pt idx="958">
                  <c:v>~system~ : [sɪstəm]</c:v>
                </c:pt>
                <c:pt idx="959">
                  <c:v>~twenty~ : [twɛntɪ]</c:v>
                </c:pt>
                <c:pt idx="960">
                  <c:v>~afraid~ : [əfɹeɪd]</c:v>
                </c:pt>
                <c:pt idx="961">
                  <c:v>~answer~ : [ænsəɹ]</c:v>
                </c:pt>
                <c:pt idx="962">
                  <c:v>~appear~ : [əpɪə]</c:v>
                </c:pt>
                <c:pt idx="963">
                  <c:v>~before~ : [bɪfɔɹ]</c:v>
                </c:pt>
                <c:pt idx="964">
                  <c:v>~behind~ : [bɪhaɪnd]</c:v>
                </c:pt>
                <c:pt idx="965">
                  <c:v>~capita~ : [kæpɪtə]</c:v>
                </c:pt>
                <c:pt idx="966">
                  <c:v>~chance~ : [tʃæns]</c:v>
                </c:pt>
                <c:pt idx="967">
                  <c:v>~change~ : [tʃeɪndʒ]</c:v>
                </c:pt>
                <c:pt idx="968">
                  <c:v>~charge~ : [tʃɑɹdʒ]</c:v>
                </c:pt>
                <c:pt idx="969">
                  <c:v>~choose~ : [tʃuz]</c:v>
                </c:pt>
                <c:pt idx="970">
                  <c:v>~circle~ : [sɜɹkəl]</c:v>
                </c:pt>
                <c:pt idx="971">
                  <c:v>~clothe~ : [kloʊð]</c:v>
                </c:pt>
                <c:pt idx="972">
                  <c:v>~corner~ : [kɔɹnəɹ]</c:v>
                </c:pt>
                <c:pt idx="973">
                  <c:v>~create~ : [kɹɪeɪt]</c:v>
                </c:pt>
                <c:pt idx="974">
                  <c:v>~danger~ : [deɪndʒəɹ]</c:v>
                </c:pt>
                <c:pt idx="975">
                  <c:v>~decide~ : [dɪsaɪd]</c:v>
                </c:pt>
                <c:pt idx="976">
                  <c:v>~design~ : [dɪzaɪn]</c:v>
                </c:pt>
                <c:pt idx="977">
                  <c:v>~develo~ : [dɪvɛlə]</c:v>
                </c:pt>
                <c:pt idx="978">
                  <c:v>~direct~ : [dəɹɛkt]</c:v>
                </c:pt>
                <c:pt idx="979">
                  <c:v>~direct~ : [dɪɹɛkt]</c:v>
                </c:pt>
                <c:pt idx="980">
                  <c:v>~divide~ : [dɪvaɪd]</c:v>
                </c:pt>
                <c:pt idx="981">
                  <c:v>~dollar~ : [dɑləɹ]</c:v>
                </c:pt>
                <c:pt idx="982">
                  <c:v>~during~ : [dʊɹɪŋ]</c:v>
                </c:pt>
                <c:pt idx="983">
                  <c:v>~either~ : [iðəɹ]</c:v>
                </c:pt>
                <c:pt idx="984">
                  <c:v>~engine~ : [ɛndʒən]</c:v>
                </c:pt>
                <c:pt idx="985">
                  <c:v>~excite~ : [ɪksaɪt]</c:v>
                </c:pt>
                <c:pt idx="986">
                  <c:v>~exerci~ : [ɛksəɹsaɪ]</c:v>
                </c:pt>
                <c:pt idx="987">
                  <c:v>~experi~ : [ɪkspɛɹɪ]</c:v>
                </c:pt>
                <c:pt idx="988">
                  <c:v>~experi~ : [ɪkspɪɹɪ]</c:v>
                </c:pt>
                <c:pt idx="989">
                  <c:v>~father~ : [fɑðəɹ]</c:v>
                </c:pt>
                <c:pt idx="990">
                  <c:v>~father~ : [fɑɹðəɹ]</c:v>
                </c:pt>
                <c:pt idx="991">
                  <c:v>~finger~ : [fɪŋɡəɹ]</c:v>
                </c:pt>
                <c:pt idx="992">
                  <c:v>~flower~ : [flawəɹ]</c:v>
                </c:pt>
                <c:pt idx="993">
                  <c:v>~forest~ : [fɔɹəst]</c:v>
                </c:pt>
                <c:pt idx="994">
                  <c:v>~friend~ : [fɹɛnd]</c:v>
                </c:pt>
                <c:pt idx="995">
                  <c:v>~gainst~ : [ɡɛnst]</c:v>
                </c:pt>
                <c:pt idx="996">
                  <c:v>~garden~ : [ɡɑɹdn]</c:v>
                </c:pt>
                <c:pt idx="997">
                  <c:v>~garden~ : [ɡɑɹdən]</c:v>
                </c:pt>
                <c:pt idx="998">
                  <c:v>~gather~ : [ɡæðəɹ]</c:v>
                </c:pt>
                <c:pt idx="999">
                  <c:v>~genera~ : [dʒɛnɛɹə]</c:v>
                </c:pt>
                <c:pt idx="1000">
                  <c:v>~govern~ : [ɡʌvəɹn]</c:v>
                </c:pt>
                <c:pt idx="1001">
                  <c:v>~ground~ : [ɡɹaʊnd]</c:v>
                </c:pt>
                <c:pt idx="1002">
                  <c:v>~happen~ : [hæpn]</c:v>
                </c:pt>
                <c:pt idx="1003">
                  <c:v>~indica~ : [ɪndəkeɪ]</c:v>
                </c:pt>
                <c:pt idx="1004">
                  <c:v>~insect~ : [ɪnsɛkt]</c:v>
                </c:pt>
                <c:pt idx="1005">
                  <c:v>~intere~ : [ɪntəɹɛ]</c:v>
                </c:pt>
                <c:pt idx="1006">
                  <c:v>~invent~ : [ɪnvɛnt]</c:v>
                </c:pt>
                <c:pt idx="1007">
                  <c:v>~island~ : [aɪlənd]</c:v>
                </c:pt>
                <c:pt idx="1008">
                  <c:v>~liquid~ : [lɪkwɪd]</c:v>
                </c:pt>
                <c:pt idx="1009">
                  <c:v>~listen~ : [lɪsn]</c:v>
                </c:pt>
                <c:pt idx="1010">
                  <c:v>~little~ : [lɪtl]</c:v>
                </c:pt>
                <c:pt idx="1011">
                  <c:v>~market~ : [mɑɹkɛt]</c:v>
                </c:pt>
                <c:pt idx="1012">
                  <c:v>~master~ : [mæstəɹ]</c:v>
                </c:pt>
                <c:pt idx="1013">
                  <c:v>~matter~ : [mætəɹ]</c:v>
                </c:pt>
                <c:pt idx="1014">
                  <c:v>~method~ : [mɛθəd]</c:v>
                </c:pt>
                <c:pt idx="1015">
                  <c:v>~middle~ : [mɪdl]</c:v>
                </c:pt>
                <c:pt idx="1016">
                  <c:v>~millio~ : [mɪlɪə]</c:v>
                </c:pt>
                <c:pt idx="1017">
                  <c:v>~modern~ : [mɑdəɹn]</c:v>
                </c:pt>
                <c:pt idx="1018">
                  <c:v>~moment~ : [moʊmənt]</c:v>
                </c:pt>
                <c:pt idx="1019">
                  <c:v>~mother~ : [mʌðəɹ]</c:v>
                </c:pt>
                <c:pt idx="1020">
                  <c:v>~motion~ : [moʊʃən]</c:v>
                </c:pt>
                <c:pt idx="1021">
                  <c:v>~natura~ : [nætʃʊɹə]</c:v>
                </c:pt>
                <c:pt idx="1022">
                  <c:v>~nclude~ : [nklud]</c:v>
                </c:pt>
                <c:pt idx="1023">
                  <c:v>~nsider~ : [nsɪdəɹ]</c:v>
                </c:pt>
                <c:pt idx="1024">
                  <c:v>~number~ : [nʌmbəɹ]</c:v>
                </c:pt>
                <c:pt idx="1025">
                  <c:v>~object~ : [ɑbdʒɛkt]</c:v>
                </c:pt>
                <c:pt idx="1026">
                  <c:v>~opposi~ : [ɑpəzɪ]</c:v>
                </c:pt>
                <c:pt idx="1027">
                  <c:v>~parate~ : [pəɹeɪt]</c:v>
                </c:pt>
                <c:pt idx="1028">
                  <c:v>~people~ : [pipl]</c:v>
                </c:pt>
                <c:pt idx="1029">
                  <c:v>~perate~ : [pəɹeɪt]</c:v>
                </c:pt>
                <c:pt idx="1030">
                  <c:v>~person~ : [pɜɹsən]</c:v>
                </c:pt>
                <c:pt idx="1031">
                  <c:v>~phrase~ : [fɹeɪz]</c:v>
                </c:pt>
                <c:pt idx="1032">
                  <c:v>~planet~ : [plænət]</c:v>
                </c:pt>
                <c:pt idx="1033">
                  <c:v>~please~ : [pliz]</c:v>
                </c:pt>
                <c:pt idx="1034">
                  <c:v>~plural~ : [plʊɹəl]</c:v>
                </c:pt>
                <c:pt idx="1035">
                  <c:v>~proper~ : [pɹɑpəɹ]</c:v>
                </c:pt>
                <c:pt idx="1036">
                  <c:v>~racter~ : [ɹæktəɹ]</c:v>
                </c:pt>
                <c:pt idx="1037">
                  <c:v>~racter~ : [ɹɪktəɹ]</c:v>
                </c:pt>
                <c:pt idx="1038">
                  <c:v>~rather~ : [ɹæðəɹ]</c:v>
                </c:pt>
                <c:pt idx="1039">
                  <c:v>~record~ : [ɹəkɔɹd]</c:v>
                </c:pt>
                <c:pt idx="1040">
                  <c:v>~repeat~ : [ɹɪpit]</c:v>
                </c:pt>
                <c:pt idx="1041">
                  <c:v>~result~ : [ɹɪzʌlt]</c:v>
                </c:pt>
                <c:pt idx="1042">
                  <c:v>~rience~ : [ɹɪəns]</c:v>
                </c:pt>
                <c:pt idx="1043">
                  <c:v>~rigina~ : [ɹɪdʒənə]</c:v>
                </c:pt>
                <c:pt idx="1044">
                  <c:v>~rigina~ : [ɹɪdʒɪnə]</c:v>
                </c:pt>
                <c:pt idx="1045">
                  <c:v>~riment~ : [ɹɪmənt]</c:v>
                </c:pt>
                <c:pt idx="1046">
                  <c:v>~rprise~ : [ɹpɹaɪz]</c:v>
                </c:pt>
                <c:pt idx="1047">
                  <c:v>~rrange~ : [ɹeɪndʒ]</c:v>
                </c:pt>
                <c:pt idx="1048">
                  <c:v>~scribe~ : [skɹaɪb]</c:v>
                </c:pt>
                <c:pt idx="1049">
                  <c:v>~search~ : [sɜɹtʃ]</c:v>
                </c:pt>
                <c:pt idx="1050">
                  <c:v>~second~ : [sɛkənd]</c:v>
                </c:pt>
                <c:pt idx="1051">
                  <c:v>~separa~ : [sɛpəɹeɪ]</c:v>
                </c:pt>
                <c:pt idx="1052">
                  <c:v>~should~ : [ʃʊd]</c:v>
                </c:pt>
                <c:pt idx="1053">
                  <c:v>~silent~ : [saɪlənt]</c:v>
                </c:pt>
                <c:pt idx="1054">
                  <c:v>~silver~ : [sɪlvəɹ]</c:v>
                </c:pt>
                <c:pt idx="1055">
                  <c:v>~simila~ : [sɪmɪlə]</c:v>
                </c:pt>
                <c:pt idx="1056">
                  <c:v>~simple~ : [sɪmpl]</c:v>
                </c:pt>
                <c:pt idx="1057">
                  <c:v>~single~ : [sɪŋɡl]</c:v>
                </c:pt>
                <c:pt idx="1058">
                  <c:v>~sister~ : [sɪstəɹ]</c:v>
                </c:pt>
                <c:pt idx="1059">
                  <c:v>~sition~ : [zɪʃən]</c:v>
                </c:pt>
                <c:pt idx="1060">
                  <c:v>~spread~ : [spɹɛd]</c:v>
                </c:pt>
                <c:pt idx="1061">
                  <c:v>~ssible~ : [səbl]</c:v>
                </c:pt>
                <c:pt idx="1062">
                  <c:v>~stance~ : [stəns]</c:v>
                </c:pt>
                <c:pt idx="1063">
                  <c:v>~stream~ : [stɹim]</c:v>
                </c:pt>
                <c:pt idx="1064">
                  <c:v>~substa~ : [sʌbstə]</c:v>
                </c:pt>
                <c:pt idx="1065">
                  <c:v>~subtra~ : [səbtɹæ]</c:v>
                </c:pt>
                <c:pt idx="1066">
                  <c:v>~sudden~ : [sʌdən]</c:v>
                </c:pt>
                <c:pt idx="1067">
                  <c:v>~summer~ : [sʌməɹ]</c:v>
                </c:pt>
                <c:pt idx="1068">
                  <c:v>~though~ : [ðoʊ]</c:v>
                </c:pt>
                <c:pt idx="1069">
                  <c:v>~toward~ : [təwɔɹd]</c:v>
                </c:pt>
                <c:pt idx="1070">
                  <c:v>~travel~ : [tɹævəl]</c:v>
                </c:pt>
                <c:pt idx="1071">
                  <c:v>~vening~ : [vnɪŋ]</c:v>
                </c:pt>
                <c:pt idx="1072">
                  <c:v>~vision~ : [vɪʒən]</c:v>
                </c:pt>
                <c:pt idx="1073">
                  <c:v>~weight~ : [weɪt]</c:v>
                </c:pt>
                <c:pt idx="1074">
                  <c:v>~window~ : [wɪndəʊ]</c:v>
                </c:pt>
                <c:pt idx="1075">
                  <c:v>~winter~ : [wɪntəɹ]</c:v>
                </c:pt>
                <c:pt idx="1076">
                  <c:v>~wonder~ : [wʌndəɹ]</c:v>
                </c:pt>
                <c:pt idx="1077">
                  <c:v>~xample~ : [ɡzæmpl]</c:v>
                </c:pt>
                <c:pt idx="1078">
                  <c:v>~xperie~ : [kspɪɹɪə]</c:v>
                </c:pt>
                <c:pt idx="1079">
                  <c:v>~cially~ : [ʃəlɪ]</c:v>
                </c:pt>
                <c:pt idx="1080">
                  <c:v>~family~ : [fæməlɪ]</c:v>
                </c:pt>
                <c:pt idx="1081">
                  <c:v>~valley~ : [vælɪ]</c:v>
                </c:pt>
                <c:pt idx="1082">
                  <c:v>~yellow~ : [yɛləʊ]</c:v>
                </c:pt>
                <c:pt idx="1083">
                  <c:v>~arrive~ : [əɹaɪv]</c:v>
                </c:pt>
                <c:pt idx="1084">
                  <c:v>~course~ : [kɔɹs]</c:v>
                </c:pt>
                <c:pt idx="1085">
                  <c:v>~decima~ : [dɛsəmə]</c:v>
                </c:pt>
                <c:pt idx="1086">
                  <c:v>~double~ : [dʌbl]</c:v>
                </c:pt>
                <c:pt idx="1087">
                  <c:v>~enough~ : [ɪnʌf]</c:v>
                </c:pt>
                <c:pt idx="1088">
                  <c:v>~famous~ : [feɪməs]</c:v>
                </c:pt>
                <c:pt idx="1089">
                  <c:v>~figure~ : [fɪɡyʊɹ]</c:v>
                </c:pt>
                <c:pt idx="1090">
                  <c:v>~locate~ : [loʊkeɪt]</c:v>
                </c:pt>
                <c:pt idx="1091">
                  <c:v>~lution~ : [luʃən]</c:v>
                </c:pt>
                <c:pt idx="1092">
                  <c:v>~magine~ : [mædʒən]</c:v>
                </c:pt>
                <c:pt idx="1093">
                  <c:v>~materi~ : [mətɪɹɪ]</c:v>
                </c:pt>
                <c:pt idx="1094">
                  <c:v>~minute~ : [mɪnət]</c:v>
                </c:pt>
                <c:pt idx="1095">
                  <c:v>~nation~ : [neɪʃən]</c:v>
                </c:pt>
                <c:pt idx="1096">
                  <c:v>~nature~ : [neɪtʃəɹ]</c:v>
                </c:pt>
                <c:pt idx="1097">
                  <c:v>~nguage~ : [ŋɡwədʒ]</c:v>
                </c:pt>
                <c:pt idx="1098">
                  <c:v>~notice~ : [noʊtəs]</c:v>
                </c:pt>
                <c:pt idx="1099">
                  <c:v>~ntinue~ : [ntɪnyu]</c:v>
                </c:pt>
                <c:pt idx="1100">
                  <c:v>~office~ : [ɔfəs]</c:v>
                </c:pt>
                <c:pt idx="1101">
                  <c:v>~reason~ : [ɹizən]</c:v>
                </c:pt>
                <c:pt idx="1102">
                  <c:v>~region~ : [ɹidʒən]</c:v>
                </c:pt>
                <c:pt idx="1103">
                  <c:v>~season~ : [sizən]</c:v>
                </c:pt>
                <c:pt idx="1104">
                  <c:v>~square~ : [skwɛə]</c:v>
                </c:pt>
                <c:pt idx="1105">
                  <c:v>~beauty~ : [byutɪ]</c:v>
                </c:pt>
                <c:pt idx="1106">
                  <c:v>~between~ : [bɪtwin]</c:v>
                </c:pt>
                <c:pt idx="1107">
                  <c:v>~control~ : [kəntɹoʊl]</c:v>
                </c:pt>
                <c:pt idx="1108">
                  <c:v>~nterest~ : [ntəɹɛst]</c:v>
                </c:pt>
                <c:pt idx="1109">
                  <c:v>~present~ : [pɹɛzənt]</c:v>
                </c:pt>
                <c:pt idx="1110">
                  <c:v>~present~ : [pɹɪzɛnt]</c:v>
                </c:pt>
                <c:pt idx="1111">
                  <c:v>~remembe~ : [ɹɪmɛmbə]</c:v>
                </c:pt>
                <c:pt idx="1112">
                  <c:v>~represe~ : [ɹɛpɹɪzɛ]</c:v>
                </c:pt>
                <c:pt idx="1113">
                  <c:v>~stretch~ : [stɹɛtʃ]</c:v>
                </c:pt>
                <c:pt idx="1114">
                  <c:v>~whether~ : [hwɛðəɹ]</c:v>
                </c:pt>
                <c:pt idx="1115">
                  <c:v>~whether~ : [wɛðəɹ]</c:v>
                </c:pt>
                <c:pt idx="1116">
                  <c:v>~ndustry~ : [ndəstɹɪ]</c:v>
                </c:pt>
                <c:pt idx="1117">
                  <c:v>~against~ : [əɡɛnst]</c:v>
                </c:pt>
                <c:pt idx="1118">
                  <c:v>~arrange~ : [əɹeɪndʒ]</c:v>
                </c:pt>
                <c:pt idx="1119">
                  <c:v>~believe~ : [bɪliv]</c:v>
                </c:pt>
                <c:pt idx="1120">
                  <c:v>~brother~ : [bɹʌðəɹ]</c:v>
                </c:pt>
                <c:pt idx="1121">
                  <c:v>~brought~ : [bɹɔt]</c:v>
                </c:pt>
                <c:pt idx="1122">
                  <c:v>~bstance~ : [bstəns]</c:v>
                </c:pt>
                <c:pt idx="1123">
                  <c:v>~captain~ : [kæptɛn]</c:v>
                </c:pt>
                <c:pt idx="1124">
                  <c:v>~collect~ : [kəlɛkt]</c:v>
                </c:pt>
                <c:pt idx="1125">
                  <c:v>~connect~ : [kənɛkt]</c:v>
                </c:pt>
                <c:pt idx="1126">
                  <c:v>~consona~ : [kɑnsənə]</c:v>
                </c:pt>
                <c:pt idx="1127">
                  <c:v>~correct~ : [kəɹɛkt]</c:v>
                </c:pt>
                <c:pt idx="1128">
                  <c:v>~current~ : [kɜɹənt]</c:v>
                </c:pt>
                <c:pt idx="1129">
                  <c:v>~current~ : [kʌɹɛnt]</c:v>
                </c:pt>
                <c:pt idx="1130">
                  <c:v>~determi~ : [dətɜɹmɪ]</c:v>
                </c:pt>
                <c:pt idx="1131">
                  <c:v>~difficu~ : [dɪfəkə]</c:v>
                </c:pt>
                <c:pt idx="1132">
                  <c:v>~discuss~ : [dɪskʌs]</c:v>
                </c:pt>
                <c:pt idx="1133">
                  <c:v>~distant~ : [dɪstənt]</c:v>
                </c:pt>
                <c:pt idx="1134">
                  <c:v>~divisio~ : [dɪvɪʒə]</c:v>
                </c:pt>
                <c:pt idx="1135">
                  <c:v>~electri~ : [ɪlɛktɹɪ]</c:v>
                </c:pt>
                <c:pt idx="1136">
                  <c:v>~evening~ : [ivnɪŋ]</c:v>
                </c:pt>
                <c:pt idx="1137">
                  <c:v>~example~ : [ɪɡzæmpl]</c:v>
                </c:pt>
                <c:pt idx="1138">
                  <c:v>~fficult~ : [fəkəlt]</c:v>
                </c:pt>
                <c:pt idx="1139">
                  <c:v>~forward~ : [fɔɹwəɹd]</c:v>
                </c:pt>
                <c:pt idx="1140">
                  <c:v>~hundred~ : [hʌndɹɛd]</c:v>
                </c:pt>
                <c:pt idx="1141">
                  <c:v>~instant~ : [ɪnstənt]</c:v>
                </c:pt>
                <c:pt idx="1142">
                  <c:v>~lectric~ : [lɛktɹɪk]</c:v>
                </c:pt>
                <c:pt idx="1143">
                  <c:v>~morning~ : [mɔɹnɪŋ]</c:v>
                </c:pt>
                <c:pt idx="1144">
                  <c:v>~ndition~ : [ndɪʃən]</c:v>
                </c:pt>
                <c:pt idx="1145">
                  <c:v>~necessa~ : [nɛsəsɛ]</c:v>
                </c:pt>
                <c:pt idx="1146">
                  <c:v>~nothing~ : [nʌθɪŋ]</c:v>
                </c:pt>
                <c:pt idx="1147">
                  <c:v>~nsonant~ : [nsənənt]</c:v>
                </c:pt>
                <c:pt idx="1148">
                  <c:v>~observe~ : [əbzɜɹv]</c:v>
                </c:pt>
                <c:pt idx="1149">
                  <c:v>~pattern~ : [pætəɹn]</c:v>
                </c:pt>
                <c:pt idx="1150">
                  <c:v>~perhaps~ : [pəɹhæps]</c:v>
                </c:pt>
                <c:pt idx="1151">
                  <c:v>~positio~ : [pəzɪʃə]</c:v>
                </c:pt>
                <c:pt idx="1152">
                  <c:v>~prepare~ : [pɹɪpɛə]</c:v>
                </c:pt>
                <c:pt idx="1153">
                  <c:v>~problem~ : [pɹɑbləm]</c:v>
                </c:pt>
                <c:pt idx="1154">
                  <c:v>~process~ : [pɹɑsɛs]</c:v>
                </c:pt>
                <c:pt idx="1155">
                  <c:v>~product~ : [pɹɑdəkt]</c:v>
                </c:pt>
                <c:pt idx="1156">
                  <c:v>~protect~ : [pɹətɛkt]</c:v>
                </c:pt>
                <c:pt idx="1157">
                  <c:v>~receive~ : [ɹəsiv]</c:v>
                </c:pt>
                <c:pt idx="1158">
                  <c:v>~science~ : [saɪɛns]</c:v>
                </c:pt>
                <c:pt idx="1159">
                  <c:v>~several~ : [sɛvɹəl]</c:v>
                </c:pt>
                <c:pt idx="1160">
                  <c:v>~strange~ : [stɹeɪndʒ]</c:v>
                </c:pt>
                <c:pt idx="1161">
                  <c:v>~student~ : [studənt]</c:v>
                </c:pt>
                <c:pt idx="1162">
                  <c:v>~subject~ : [səbdʒɛkt]</c:v>
                </c:pt>
                <c:pt idx="1163">
                  <c:v>~success~ : [səksɛs]</c:v>
                </c:pt>
                <c:pt idx="1164">
                  <c:v>~suggest~ : [sədʒɛst]</c:v>
                </c:pt>
                <c:pt idx="1165">
                  <c:v>~support~ : [səpɔɹt]</c:v>
                </c:pt>
                <c:pt idx="1166">
                  <c:v>~termine~ : [tɜɹmɪn]</c:v>
                </c:pt>
                <c:pt idx="1167">
                  <c:v>~thought~ : [θɔt]</c:v>
                </c:pt>
                <c:pt idx="1168">
                  <c:v>~through~ : [θɹu]</c:v>
                </c:pt>
                <c:pt idx="1169">
                  <c:v>~togethe~ : [təɡæðə]</c:v>
                </c:pt>
                <c:pt idx="1170">
                  <c:v>~togethe~ : [təɡɛðə]</c:v>
                </c:pt>
                <c:pt idx="1171">
                  <c:v>~weather~ : [wɛðəɹ]</c:v>
                </c:pt>
                <c:pt idx="1172">
                  <c:v>~written~ : [ɹɪtn]</c:v>
                </c:pt>
                <c:pt idx="1173">
                  <c:v>~written~ : [ɹɪtən]</c:v>
                </c:pt>
                <c:pt idx="1174">
                  <c:v>~xercise~ : [ksəɹsaɪz]</c:v>
                </c:pt>
                <c:pt idx="1175">
                  <c:v>~xperime~ : [kspɛɹɪmə]</c:v>
                </c:pt>
                <c:pt idx="1176">
                  <c:v>~century~ : [sɛntʃəɹɪ]</c:v>
                </c:pt>
                <c:pt idx="1177">
                  <c:v>~cessary~ : [səsɛɹɪ]</c:v>
                </c:pt>
                <c:pt idx="1178">
                  <c:v>~company~ : [kʌmpəni]</c:v>
                </c:pt>
                <c:pt idx="1179">
                  <c:v>~country~ : [kʌntɹɪ]</c:v>
                </c:pt>
                <c:pt idx="1180">
                  <c:v>~history~ : [hɪstəɹɪ]</c:v>
                </c:pt>
                <c:pt idx="1181">
                  <c:v>~certain~ : [sɜɹtən]</c:v>
                </c:pt>
                <c:pt idx="1182">
                  <c:v>~compare~ : [kəmpɛə]</c:v>
                </c:pt>
                <c:pt idx="1183">
                  <c:v>~conside~ : [kənsɪdə]</c:v>
                </c:pt>
                <c:pt idx="1184">
                  <c:v>~contain~ : [kənteɪn]</c:v>
                </c:pt>
                <c:pt idx="1185">
                  <c:v>~especia~ : [əspɛʃə]</c:v>
                </c:pt>
                <c:pt idx="1186">
                  <c:v>~include~ : [ɪnklud]</c:v>
                </c:pt>
                <c:pt idx="1187">
                  <c:v>~machine~ : [məʃin]</c:v>
                </c:pt>
                <c:pt idx="1188">
                  <c:v>~measure~ : [mɛʒəɹ]</c:v>
                </c:pt>
                <c:pt idx="1189">
                  <c:v>~ndicate~ : [ndəkeɪt]</c:v>
                </c:pt>
                <c:pt idx="1190">
                  <c:v>~particu~ : [pəɹtɪkyʊ]</c:v>
                </c:pt>
                <c:pt idx="1191">
                  <c:v>~picture~ : [pɪktʃəɹ]</c:v>
                </c:pt>
                <c:pt idx="1192">
                  <c:v>~pposite~ : [pəzɪt]</c:v>
                </c:pt>
                <c:pt idx="1193">
                  <c:v>~produce~ : [pɹədus]</c:v>
                </c:pt>
                <c:pt idx="1194">
                  <c:v>~provide~ : [pɹəvaɪd]</c:v>
                </c:pt>
                <c:pt idx="1195">
                  <c:v>~require~ : [ɹikwaɪə]</c:v>
                </c:pt>
                <c:pt idx="1196">
                  <c:v>~rticula~ : [ɹtɪkyʊlə]</c:v>
                </c:pt>
                <c:pt idx="1197">
                  <c:v>~section~ : [sɛkʃən]</c:v>
                </c:pt>
                <c:pt idx="1198">
                  <c:v>~soldier~ : [soʊldʒəɹ]</c:v>
                </c:pt>
                <c:pt idx="1199">
                  <c:v>~solutio~ : [səluʃə]</c:v>
                </c:pt>
                <c:pt idx="1200">
                  <c:v>~special~ : [spɛʃəl]</c:v>
                </c:pt>
                <c:pt idx="1201">
                  <c:v>~station~ : [steɪʃən]</c:v>
                </c:pt>
                <c:pt idx="1202">
                  <c:v>~surface~ : [sɜɹfəs]</c:v>
                </c:pt>
                <c:pt idx="1203">
                  <c:v>~trouble~ : [tɹʌbl]</c:v>
                </c:pt>
                <c:pt idx="1204">
                  <c:v>~village~ : [vɪlədʒ]</c:v>
                </c:pt>
                <c:pt idx="1205">
                  <c:v>~sentence~ : [sɛntəns]</c:v>
                </c:pt>
                <c:pt idx="1206">
                  <c:v>~characte~ : [kæɹæktə]</c:v>
                </c:pt>
                <c:pt idx="1207">
                  <c:v>~characte~ : [kɛɹɪktə]</c:v>
                </c:pt>
                <c:pt idx="1208">
                  <c:v>~children~ : [tʃɪldɹɛn]</c:v>
                </c:pt>
                <c:pt idx="1209">
                  <c:v>~complete~ : [kəmplit]</c:v>
                </c:pt>
                <c:pt idx="1210">
                  <c:v>~conditio~ : [kəndɪʃə]</c:v>
                </c:pt>
                <c:pt idx="1211">
                  <c:v>~describe~ : [dɪskɹaɪb]</c:v>
                </c:pt>
                <c:pt idx="1212">
                  <c:v>~straight~ : [stɹeɪt]</c:v>
                </c:pt>
                <c:pt idx="1213">
                  <c:v>~industry~ : [ɪndəstɹɪ]</c:v>
                </c:pt>
                <c:pt idx="1214">
                  <c:v>~multiply~ : [mʌltəplaɪ]</c:v>
                </c:pt>
                <c:pt idx="1215">
                  <c:v>~property~ : [pɹɑpəɹtɪ]</c:v>
                </c:pt>
                <c:pt idx="1216">
                  <c:v>~dictiona~ : [dɪkʃənɛ]</c:v>
                </c:pt>
                <c:pt idx="1217">
                  <c:v>~instrume~ : [ɪnstɹʊmə]</c:v>
                </c:pt>
                <c:pt idx="1218">
                  <c:v>~language~ : [læŋɡwədʒ]</c:v>
                </c:pt>
                <c:pt idx="1219">
                  <c:v>~neighbor~ : [neɪbəɹ]</c:v>
                </c:pt>
                <c:pt idx="1220">
                  <c:v>~possible~ : [pɑsəbl]</c:v>
                </c:pt>
                <c:pt idx="1221">
                  <c:v>~practice~ : [pɹæktɪs]</c:v>
                </c:pt>
                <c:pt idx="1222">
                  <c:v>~probable~ : [pɹɑbəbl]</c:v>
                </c:pt>
                <c:pt idx="1223">
                  <c:v>~shoulder~ : [ʃoʊldəɹ]</c:v>
                </c:pt>
                <c:pt idx="1224">
                  <c:v>~surprise~ : [səɹpɹaɪz]</c:v>
                </c:pt>
                <c:pt idx="1225">
                  <c:v>~thousand~ : [θaʊzənd]</c:v>
                </c:pt>
                <c:pt idx="1226">
                  <c:v>~ctionary~ : [kʃənɛɹɪ]</c:v>
                </c:pt>
                <c:pt idx="1227">
                  <c:v>~continue~ : [kəntɪnyu]</c:v>
                </c:pt>
                <c:pt idx="1228">
                  <c:v>~mountain~ : [maʊntn]</c:v>
                </c:pt>
                <c:pt idx="1229">
                  <c:v>~mountain~ : [maʊntɛn]</c:v>
                </c:pt>
                <c:pt idx="1230">
                  <c:v>~question~ : [kwɛstʃən]</c:v>
                </c:pt>
                <c:pt idx="1231">
                  <c:v>~nstrument~ : [nstɹʊmənt]</c:v>
                </c:pt>
                <c:pt idx="1232">
                  <c:v>~mperature~ : [mpɹətʃəɹ]</c:v>
                </c:pt>
                <c:pt idx="1233">
                  <c:v>~temperatu~ : [tɛmpɹətʃə]</c:v>
                </c:pt>
                <c:pt idx="1234">
                  <c:v>~specially~ : [spɛʃəlɪ]</c:v>
                </c:pt>
              </c:strCache>
            </c:strRef>
          </c:cat>
          <c:val>
            <c:numRef>
              <c:f>'3gram.r6e.1k'!$V$2:$V$1236</c:f>
              <c:numCache>
                <c:formatCode>0.0000_ </c:formatCode>
                <c:ptCount val="1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0.47712125471966244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0.3010299956639812</c:v>
                </c:pt>
                <c:pt idx="45">
                  <c:v>0</c:v>
                </c:pt>
                <c:pt idx="46">
                  <c:v>0.3010299956639812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0.6020599913279624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-0.47712125471966244</c:v>
                </c:pt>
                <c:pt idx="59">
                  <c:v>0.12493873660829993</c:v>
                </c:pt>
                <c:pt idx="60">
                  <c:v>0</c:v>
                </c:pt>
                <c:pt idx="61">
                  <c:v>-0.3010299956639812</c:v>
                </c:pt>
                <c:pt idx="62">
                  <c:v>0.3010299956639812</c:v>
                </c:pt>
                <c:pt idx="63">
                  <c:v>0</c:v>
                </c:pt>
                <c:pt idx="64">
                  <c:v>0</c:v>
                </c:pt>
                <c:pt idx="65">
                  <c:v>5.1152522447381291E-2</c:v>
                </c:pt>
                <c:pt idx="66">
                  <c:v>0.47712125471966244</c:v>
                </c:pt>
                <c:pt idx="67">
                  <c:v>0.3010299956639812</c:v>
                </c:pt>
                <c:pt idx="68">
                  <c:v>0</c:v>
                </c:pt>
                <c:pt idx="69">
                  <c:v>0.47712125471966244</c:v>
                </c:pt>
                <c:pt idx="70">
                  <c:v>0</c:v>
                </c:pt>
                <c:pt idx="71">
                  <c:v>0</c:v>
                </c:pt>
                <c:pt idx="72">
                  <c:v>0.95424250943932487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0.3010299956639812</c:v>
                </c:pt>
                <c:pt idx="77">
                  <c:v>0</c:v>
                </c:pt>
                <c:pt idx="78">
                  <c:v>0.3010299956639812</c:v>
                </c:pt>
                <c:pt idx="79">
                  <c:v>0</c:v>
                </c:pt>
                <c:pt idx="80">
                  <c:v>0</c:v>
                </c:pt>
                <c:pt idx="81">
                  <c:v>0.47712125471966244</c:v>
                </c:pt>
                <c:pt idx="82">
                  <c:v>0.3010299956639812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0.17609125905568124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0.3010299956639812</c:v>
                </c:pt>
                <c:pt idx="92">
                  <c:v>0</c:v>
                </c:pt>
                <c:pt idx="93">
                  <c:v>0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0</c:v>
                </c:pt>
                <c:pt idx="98">
                  <c:v>0</c:v>
                </c:pt>
                <c:pt idx="99">
                  <c:v>-0.17609125905568127</c:v>
                </c:pt>
                <c:pt idx="100">
                  <c:v>-0.17609125905568127</c:v>
                </c:pt>
                <c:pt idx="101">
                  <c:v>0.3010299956639812</c:v>
                </c:pt>
                <c:pt idx="102">
                  <c:v>0</c:v>
                </c:pt>
                <c:pt idx="103">
                  <c:v>0</c:v>
                </c:pt>
                <c:pt idx="104">
                  <c:v>0.6020599913279624</c:v>
                </c:pt>
                <c:pt idx="105">
                  <c:v>-0.3010299956639812</c:v>
                </c:pt>
                <c:pt idx="106">
                  <c:v>-0.3010299956639812</c:v>
                </c:pt>
                <c:pt idx="107">
                  <c:v>0.3010299956639812</c:v>
                </c:pt>
                <c:pt idx="108">
                  <c:v>0.3010299956639812</c:v>
                </c:pt>
                <c:pt idx="109">
                  <c:v>0</c:v>
                </c:pt>
                <c:pt idx="110">
                  <c:v>0.3010299956639812</c:v>
                </c:pt>
                <c:pt idx="111">
                  <c:v>-0.3010299956639812</c:v>
                </c:pt>
                <c:pt idx="112">
                  <c:v>-0.3010299956639812</c:v>
                </c:pt>
                <c:pt idx="113">
                  <c:v>0</c:v>
                </c:pt>
                <c:pt idx="114">
                  <c:v>7.9181246047624818E-2</c:v>
                </c:pt>
                <c:pt idx="115">
                  <c:v>0.77815125038364352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0.3010299956639812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0.3010299956639812</c:v>
                </c:pt>
                <c:pt idx="153">
                  <c:v>0</c:v>
                </c:pt>
                <c:pt idx="154">
                  <c:v>0</c:v>
                </c:pt>
                <c:pt idx="155">
                  <c:v>0.3010299956639812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0.3010299956639812</c:v>
                </c:pt>
                <c:pt idx="178">
                  <c:v>0.3010299956639812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0.17609125905568124</c:v>
                </c:pt>
                <c:pt idx="189">
                  <c:v>0.47712125471966244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-0.3010299956639812</c:v>
                </c:pt>
                <c:pt idx="206">
                  <c:v>-0.3010299956639812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-0.3010299956639812</c:v>
                </c:pt>
                <c:pt idx="229">
                  <c:v>-0.3010299956639812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0.3010299956639812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0.3010299956639812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0.3010299956639812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0.6020599913279624</c:v>
                </c:pt>
                <c:pt idx="269">
                  <c:v>-0.47712125471966244</c:v>
                </c:pt>
                <c:pt idx="270">
                  <c:v>-0.17609125905568127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0.3010299956639812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0.6020599913279624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-0.47712125471966244</c:v>
                </c:pt>
                <c:pt idx="298">
                  <c:v>-0.17609125905568127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0.3010299956639812</c:v>
                </c:pt>
                <c:pt idx="314">
                  <c:v>0</c:v>
                </c:pt>
                <c:pt idx="315">
                  <c:v>0.3010299956639812</c:v>
                </c:pt>
                <c:pt idx="316">
                  <c:v>0.3010299956639812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-0.3010299956639812</c:v>
                </c:pt>
                <c:pt idx="321">
                  <c:v>-0.3010299956639812</c:v>
                </c:pt>
                <c:pt idx="322">
                  <c:v>0</c:v>
                </c:pt>
                <c:pt idx="323">
                  <c:v>0.17609125905568124</c:v>
                </c:pt>
                <c:pt idx="324">
                  <c:v>-0.3010299956639812</c:v>
                </c:pt>
                <c:pt idx="325">
                  <c:v>0</c:v>
                </c:pt>
                <c:pt idx="326">
                  <c:v>-0.47712125471966244</c:v>
                </c:pt>
                <c:pt idx="327">
                  <c:v>-0.17609125905568127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-0.3010299956639812</c:v>
                </c:pt>
                <c:pt idx="340">
                  <c:v>-0.3010299956639812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0.3010299956639812</c:v>
                </c:pt>
                <c:pt idx="345">
                  <c:v>0</c:v>
                </c:pt>
                <c:pt idx="346">
                  <c:v>-0.47712125471966244</c:v>
                </c:pt>
                <c:pt idx="347">
                  <c:v>-0.47712125471966244</c:v>
                </c:pt>
                <c:pt idx="348">
                  <c:v>-0.17609125905568127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-0.3010299956639812</c:v>
                </c:pt>
                <c:pt idx="354">
                  <c:v>-0.3010299956639812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-1.1139433523068367</c:v>
                </c:pt>
                <c:pt idx="384">
                  <c:v>-3.4762106259211972E-2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-0.3010299956639812</c:v>
                </c:pt>
                <c:pt idx="396">
                  <c:v>0</c:v>
                </c:pt>
                <c:pt idx="397">
                  <c:v>0.1249387366083</c:v>
                </c:pt>
                <c:pt idx="398">
                  <c:v>0</c:v>
                </c:pt>
                <c:pt idx="399">
                  <c:v>0.3010299956639812</c:v>
                </c:pt>
                <c:pt idx="400">
                  <c:v>0.3010299956639812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-0.3010299956639812</c:v>
                </c:pt>
                <c:pt idx="417">
                  <c:v>-0.3010299956639812</c:v>
                </c:pt>
                <c:pt idx="418">
                  <c:v>-0.3010299956639812</c:v>
                </c:pt>
                <c:pt idx="419">
                  <c:v>-0.3010299956639812</c:v>
                </c:pt>
                <c:pt idx="420">
                  <c:v>0</c:v>
                </c:pt>
                <c:pt idx="421">
                  <c:v>0</c:v>
                </c:pt>
                <c:pt idx="422">
                  <c:v>-0.3010299956639812</c:v>
                </c:pt>
                <c:pt idx="423">
                  <c:v>-0.3010299956639812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0.3010299956639812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0.3010299956639812</c:v>
                </c:pt>
                <c:pt idx="451">
                  <c:v>-0.3010299956639812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0.84509804001425681</c:v>
                </c:pt>
                <c:pt idx="471">
                  <c:v>0</c:v>
                </c:pt>
                <c:pt idx="472">
                  <c:v>0.3010299956639812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0.47712125471966244</c:v>
                </c:pt>
                <c:pt idx="491">
                  <c:v>0.47712125471966244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0.3010299956639812</c:v>
                </c:pt>
                <c:pt idx="496">
                  <c:v>0.3010299956639812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0.3010299956639812</c:v>
                </c:pt>
                <c:pt idx="504">
                  <c:v>0</c:v>
                </c:pt>
                <c:pt idx="505">
                  <c:v>0.3010299956639812</c:v>
                </c:pt>
                <c:pt idx="506">
                  <c:v>0</c:v>
                </c:pt>
                <c:pt idx="507">
                  <c:v>0</c:v>
                </c:pt>
                <c:pt idx="508">
                  <c:v>0.3010299956639812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0.3010299956639812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0.3010299956639812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0.47712125471966244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0.3010299956639812</c:v>
                </c:pt>
                <c:pt idx="543">
                  <c:v>-0.3010299956639812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0.3010299956639812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0.3010299956639812</c:v>
                </c:pt>
                <c:pt idx="571">
                  <c:v>0</c:v>
                </c:pt>
                <c:pt idx="572">
                  <c:v>0.3010299956639812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-0.3010299956639812</c:v>
                </c:pt>
                <c:pt idx="579">
                  <c:v>-0.3010299956639812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6.6946789630613138E-2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0.3010299956639812</c:v>
                </c:pt>
                <c:pt idx="595">
                  <c:v>0</c:v>
                </c:pt>
                <c:pt idx="596">
                  <c:v>0.3010299956639812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0.3010299956639812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0.3010299956639812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0.3010299956639812</c:v>
                </c:pt>
                <c:pt idx="659">
                  <c:v>0</c:v>
                </c:pt>
                <c:pt idx="660">
                  <c:v>0.47712125471966244</c:v>
                </c:pt>
                <c:pt idx="661">
                  <c:v>-0.3010299956639812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0.3010299956639812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-0.3010299956639812</c:v>
                </c:pt>
                <c:pt idx="705">
                  <c:v>0</c:v>
                </c:pt>
                <c:pt idx="706">
                  <c:v>-0.3010299956639812</c:v>
                </c:pt>
                <c:pt idx="707">
                  <c:v>-0.3010299956639812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-0.3010299956639812</c:v>
                </c:pt>
                <c:pt idx="726">
                  <c:v>-0.3010299956639812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0.3010299956639812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-0.3010299956639812</c:v>
                </c:pt>
                <c:pt idx="780">
                  <c:v>-0.3010299956639812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0.3010299956639812</c:v>
                </c:pt>
                <c:pt idx="795">
                  <c:v>0.3010299956639812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-0.47712125471966244</c:v>
                </c:pt>
                <c:pt idx="809">
                  <c:v>-0.47712125471966244</c:v>
                </c:pt>
                <c:pt idx="810">
                  <c:v>-0.47712125471966244</c:v>
                </c:pt>
                <c:pt idx="811">
                  <c:v>0</c:v>
                </c:pt>
                <c:pt idx="812">
                  <c:v>0</c:v>
                </c:pt>
                <c:pt idx="813">
                  <c:v>-0.3010299956639812</c:v>
                </c:pt>
                <c:pt idx="814">
                  <c:v>-0.3010299956639812</c:v>
                </c:pt>
                <c:pt idx="815">
                  <c:v>0</c:v>
                </c:pt>
                <c:pt idx="816">
                  <c:v>0</c:v>
                </c:pt>
                <c:pt idx="817">
                  <c:v>-0.3010299956639812</c:v>
                </c:pt>
                <c:pt idx="818">
                  <c:v>-0.3010299956639812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0.3010299956639812</c:v>
                </c:pt>
                <c:pt idx="826">
                  <c:v>0.3010299956639812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0.3010299956639812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0.3010299956639812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-0.3010299956639812</c:v>
                </c:pt>
                <c:pt idx="881">
                  <c:v>-0.3010299956639812</c:v>
                </c:pt>
                <c:pt idx="882">
                  <c:v>0</c:v>
                </c:pt>
                <c:pt idx="883">
                  <c:v>0.3010299956639812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0.3010299956639812</c:v>
                </c:pt>
                <c:pt idx="888">
                  <c:v>0.3010299956639812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-0.3010299956639812</c:v>
                </c:pt>
                <c:pt idx="907">
                  <c:v>-0.3010299956639812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-0.3010299956639812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-0.3010299956639812</c:v>
                </c:pt>
                <c:pt idx="979">
                  <c:v>-0.3010299956639812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-0.3010299956639812</c:v>
                </c:pt>
                <c:pt idx="988">
                  <c:v>-0.3010299956639812</c:v>
                </c:pt>
                <c:pt idx="989">
                  <c:v>-0.3010299956639812</c:v>
                </c:pt>
                <c:pt idx="990">
                  <c:v>-0.3010299956639812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-0.3010299956639812</c:v>
                </c:pt>
                <c:pt idx="997">
                  <c:v>-0.3010299956639812</c:v>
                </c:pt>
                <c:pt idx="998">
                  <c:v>0.3010299956639812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0.3010299956639812</c:v>
                </c:pt>
                <c:pt idx="1028">
                  <c:v>0</c:v>
                </c:pt>
                <c:pt idx="1029">
                  <c:v>0.3010299956639812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-0.3010299956639812</c:v>
                </c:pt>
                <c:pt idx="1037">
                  <c:v>-0.3010299956639812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-0.3010299956639812</c:v>
                </c:pt>
                <c:pt idx="1044">
                  <c:v>-0.3010299956639812</c:v>
                </c:pt>
                <c:pt idx="1045">
                  <c:v>0</c:v>
                </c:pt>
                <c:pt idx="1046">
                  <c:v>0</c:v>
                </c:pt>
                <c:pt idx="1047">
                  <c:v>0.3010299956639812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0.3010299956639812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-0.3010299956639812</c:v>
                </c:pt>
                <c:pt idx="1110">
                  <c:v>-0.3010299956639812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-0.3010299956639812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-0.3010299956639812</c:v>
                </c:pt>
                <c:pt idx="1129">
                  <c:v>-0.3010299956639812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-0.3010299956639812</c:v>
                </c:pt>
                <c:pt idx="1170">
                  <c:v>-0.3010299956639812</c:v>
                </c:pt>
                <c:pt idx="1171">
                  <c:v>0.3010299956639812</c:v>
                </c:pt>
                <c:pt idx="1172">
                  <c:v>-0.3010299956639812</c:v>
                </c:pt>
                <c:pt idx="1173">
                  <c:v>-0.3010299956639812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-0.3010299956639812</c:v>
                </c:pt>
                <c:pt idx="1207">
                  <c:v>-0.3010299956639812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-0.3010299956639812</c:v>
                </c:pt>
                <c:pt idx="1229">
                  <c:v>-0.3010299956639812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A-C545-B0F6-E77B2F9A3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1-grams for English (1k most common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'2gram.r6e.1k'!$A$2:$A$1265</c:f>
              <c:strCache>
                <c:ptCount val="1264"/>
                <c:pt idx="0">
                  <c:v>~ther~ : [ɹðəɹ]</c:v>
                </c:pt>
                <c:pt idx="1">
                  <c:v>~man~ : [mæn]</c:v>
                </c:pt>
                <c:pt idx="2">
                  <c:v>~llow~ : [laʊ]</c:v>
                </c:pt>
                <c:pt idx="3">
                  <c:v>~sent~ : [zənt]</c:v>
                </c:pt>
                <c:pt idx="4">
                  <c:v>~sent~ : [zɛnt]</c:v>
                </c:pt>
                <c:pt idx="5">
                  <c:v>~rest~ : [ɹəst]</c:v>
                </c:pt>
                <c:pt idx="6">
                  <c:v>~nger~ : [ndʒəɹ]</c:v>
                </c:pt>
                <c:pt idx="7">
                  <c:v>~expe~ : [ɪkspɪ]</c:v>
                </c:pt>
                <c:pt idx="8">
                  <c:v>~ntain~ : [ntn]</c:v>
                </c:pt>
                <c:pt idx="9">
                  <c:v>~ntain~ : [ntɛn]</c:v>
                </c:pt>
                <c:pt idx="10">
                  <c:v>~ntain~ : [nteɪn]</c:v>
                </c:pt>
                <c:pt idx="11">
                  <c:v>~the~ : [ð]</c:v>
                </c:pt>
                <c:pt idx="12">
                  <c:v>~the~ : [ðə]</c:v>
                </c:pt>
                <c:pt idx="13">
                  <c:v>~are~ : [ɑɹ]</c:v>
                </c:pt>
                <c:pt idx="14">
                  <c:v>~and~ : [ænd]</c:v>
                </c:pt>
                <c:pt idx="15">
                  <c:v>~men~ : [mɛn]</c:v>
                </c:pt>
                <c:pt idx="16">
                  <c:v>~sub~ : [səb]</c:v>
                </c:pt>
                <c:pt idx="17">
                  <c:v>~sub~ : [sʌb]</c:v>
                </c:pt>
                <c:pt idx="18">
                  <c:v>~sic~ : [sɪk]</c:v>
                </c:pt>
                <c:pt idx="19">
                  <c:v>~sit~ : [sɪt]</c:v>
                </c:pt>
                <c:pt idx="20">
                  <c:v>~vel~ : [vəl]</c:v>
                </c:pt>
                <c:pt idx="21">
                  <c:v>~vel~ : [vɛl]</c:v>
                </c:pt>
                <c:pt idx="22">
                  <c:v>~why~ : [waɪ]</c:v>
                </c:pt>
                <c:pt idx="23">
                  <c:v>~sic~ : [zɪk]</c:v>
                </c:pt>
                <c:pt idx="24">
                  <c:v>~rea~ : [ɹiə]</c:v>
                </c:pt>
                <c:pt idx="25">
                  <c:v>~ele~ : [ɛlə]</c:v>
                </c:pt>
                <c:pt idx="26">
                  <c:v>~ele~ : [ɪlɛ]</c:v>
                </c:pt>
                <c:pt idx="27">
                  <c:v>~and~ : [ənd]</c:v>
                </c:pt>
                <c:pt idx="28">
                  <c:v>~eve~ : [ɛvə]</c:v>
                </c:pt>
                <c:pt idx="29">
                  <c:v>~eve~ : [ɪvɛ]</c:v>
                </c:pt>
                <c:pt idx="30">
                  <c:v>~are~ : [ɛɹɪ]</c:v>
                </c:pt>
                <c:pt idx="31">
                  <c:v>~why~ : [hwaɪ]</c:v>
                </c:pt>
                <c:pt idx="32">
                  <c:v>~ften~ : [fn]</c:v>
                </c:pt>
                <c:pt idx="33">
                  <c:v>~tten~ : [tn]</c:v>
                </c:pt>
                <c:pt idx="34">
                  <c:v>~very~ : [vɹɪ]</c:v>
                </c:pt>
                <c:pt idx="35">
                  <c:v>~when~ : [wɛn]</c:v>
                </c:pt>
                <c:pt idx="36">
                  <c:v>~what~ : [wʌt]</c:v>
                </c:pt>
                <c:pt idx="37">
                  <c:v>~rden~ : [ɹdn]</c:v>
                </c:pt>
                <c:pt idx="38">
                  <c:v>~ence~ : [əns]</c:v>
                </c:pt>
                <c:pt idx="39">
                  <c:v>~ence~ : [ɛns]</c:v>
                </c:pt>
                <c:pt idx="40">
                  <c:v>~sure~ : [ʃʊə]</c:v>
                </c:pt>
                <c:pt idx="41">
                  <c:v>~sure~ : [ʒəɹ]</c:v>
                </c:pt>
                <c:pt idx="42">
                  <c:v>~deci~ : [dɛsə]</c:v>
                </c:pt>
                <c:pt idx="43">
                  <c:v>~divi~ : [dɪvɪ]</c:v>
                </c:pt>
                <c:pt idx="44">
                  <c:v>~dire~ : [dəɹɛ]</c:v>
                </c:pt>
                <c:pt idx="45">
                  <c:v>~dire~ : [dɪɹɛ]</c:v>
                </c:pt>
                <c:pt idx="46">
                  <c:v>~ften~ : [ftən]</c:v>
                </c:pt>
                <c:pt idx="47">
                  <c:v>~fore~ : [fɔɹə]</c:v>
                </c:pt>
                <c:pt idx="48">
                  <c:v>~when~ : [hwɛn]</c:v>
                </c:pt>
                <c:pt idx="49">
                  <c:v>~what~ : [hwʌt]</c:v>
                </c:pt>
                <c:pt idx="50">
                  <c:v>~colo~ : [kɑlə]</c:v>
                </c:pt>
                <c:pt idx="51">
                  <c:v>~colo~ : [kʌlə]</c:v>
                </c:pt>
                <c:pt idx="52">
                  <c:v>~peri~ : [pɪɹɪ]</c:v>
                </c:pt>
                <c:pt idx="53">
                  <c:v>~sand~ : [sænd]</c:v>
                </c:pt>
                <c:pt idx="54">
                  <c:v>~sign~ : [saɪn]</c:v>
                </c:pt>
                <c:pt idx="55">
                  <c:v>~toge~ : [təɡæ]</c:v>
                </c:pt>
                <c:pt idx="56">
                  <c:v>~toge~ : [təɡɛ]</c:v>
                </c:pt>
                <c:pt idx="57">
                  <c:v>~wind~ : [wɪnd]</c:v>
                </c:pt>
                <c:pt idx="58">
                  <c:v>~sign~ : [zaɪn]</c:v>
                </c:pt>
                <c:pt idx="59">
                  <c:v>~sand~ : [zənd]</c:v>
                </c:pt>
                <c:pt idx="60">
                  <c:v>~rden~ : [ɹdən]</c:v>
                </c:pt>
                <c:pt idx="61">
                  <c:v>~deci~ : [dɪsaɪ]</c:v>
                </c:pt>
                <c:pt idx="62">
                  <c:v>~divi~ : [dɪvaɪ]</c:v>
                </c:pt>
                <c:pt idx="63">
                  <c:v>~gina~ : [dʒənə]</c:v>
                </c:pt>
                <c:pt idx="64">
                  <c:v>~gina~ : [dʒɪnə]</c:v>
                </c:pt>
                <c:pt idx="65">
                  <c:v>~natu~ : [nætʃʊ]</c:v>
                </c:pt>
                <c:pt idx="66">
                  <c:v>~peri~ : [pyeɹɪ]</c:v>
                </c:pt>
                <c:pt idx="67">
                  <c:v>~wind~ : [waɪnd]</c:v>
                </c:pt>
                <c:pt idx="68">
                  <c:v>~rigi~ : [ɹɪdʒə]</c:v>
                </c:pt>
                <c:pt idx="69">
                  <c:v>~rigi~ : [ɹɪdʒɪ]</c:v>
                </c:pt>
                <c:pt idx="70">
                  <c:v>~natu~ : [neɪtʃə]</c:v>
                </c:pt>
                <c:pt idx="71">
                  <c:v>~fathe~ : [fɑðə]</c:v>
                </c:pt>
                <c:pt idx="72">
                  <c:v>~where~ : [hwɛə]</c:v>
                </c:pt>
                <c:pt idx="73">
                  <c:v>~chara~ : [kæɹæ]</c:v>
                </c:pt>
                <c:pt idx="74">
                  <c:v>~chara~ : [kɛɹɪ]</c:v>
                </c:pt>
                <c:pt idx="75">
                  <c:v>~curre~ : [kɜɹə]</c:v>
                </c:pt>
                <c:pt idx="76">
                  <c:v>~curre~ : [kʌɹɛ]</c:v>
                </c:pt>
                <c:pt idx="77">
                  <c:v>~while~ : [waɪl]</c:v>
                </c:pt>
                <c:pt idx="78">
                  <c:v>~which~ : [wɪtʃ]</c:v>
                </c:pt>
                <c:pt idx="79">
                  <c:v>~rrent~ : [ɹənt]</c:v>
                </c:pt>
                <c:pt idx="80">
                  <c:v>~gethe~ : [ɡɛðə]</c:v>
                </c:pt>
                <c:pt idx="81">
                  <c:v>~fathe~ : [fɑɹðə]</c:v>
                </c:pt>
                <c:pt idx="82">
                  <c:v>~while~ : [hwaɪl]</c:v>
                </c:pt>
                <c:pt idx="83">
                  <c:v>~which~ : [hwɪtʃ]</c:v>
                </c:pt>
                <c:pt idx="84">
                  <c:v>~compa~ : [kəmpɛ]</c:v>
                </c:pt>
                <c:pt idx="85">
                  <c:v>~compa~ : [kʌmpə]</c:v>
                </c:pt>
                <c:pt idx="86">
                  <c:v>~plane~ : [plænə]</c:v>
                </c:pt>
                <c:pt idx="87">
                  <c:v>~produ~ : [pɹədu]</c:v>
                </c:pt>
                <c:pt idx="88">
                  <c:v>~produ~ : [pɹɑdə]</c:v>
                </c:pt>
                <c:pt idx="89">
                  <c:v>~prese~ : [pɹɛzə]</c:v>
                </c:pt>
                <c:pt idx="90">
                  <c:v>~prese~ : [pɹɪzɛ]</c:v>
                </c:pt>
                <c:pt idx="91">
                  <c:v>~story~ : [stɔɹɪ]</c:v>
                </c:pt>
                <c:pt idx="92">
                  <c:v>~story~ : [stəɹɪ]</c:v>
                </c:pt>
                <c:pt idx="93">
                  <c:v>~racte~ : [ɹæktə]</c:v>
                </c:pt>
                <c:pt idx="94">
                  <c:v>~racte~ : [ɹɪktə]</c:v>
                </c:pt>
                <c:pt idx="95">
                  <c:v>~xperi~ : [kspɛɹɪ]</c:v>
                </c:pt>
                <c:pt idx="96">
                  <c:v>~xperi~ : [kspɪɹɪ]</c:v>
                </c:pt>
                <c:pt idx="97">
                  <c:v>~whethe~ : [hwɛðə]</c:v>
                </c:pt>
                <c:pt idx="98">
                  <c:v>~son~ : [sʌn]</c:v>
                </c:pt>
                <c:pt idx="99">
                  <c:v>~son~ : [zən]</c:v>
                </c:pt>
                <c:pt idx="100">
                  <c:v>~llow~ : [ləʊ]</c:v>
                </c:pt>
                <c:pt idx="101">
                  <c:v>~sent~ : [sɛnt]</c:v>
                </c:pt>
                <c:pt idx="102">
                  <c:v>~rest~ : [ɹɛst]</c:v>
                </c:pt>
                <c:pt idx="103">
                  <c:v>~nger~ : [ŋɡəɹ]</c:v>
                </c:pt>
                <c:pt idx="104">
                  <c:v>~expe~ : [ɪkspɛ]</c:v>
                </c:pt>
                <c:pt idx="105">
                  <c:v>~ther~ : [ðəɹ]</c:v>
                </c:pt>
                <c:pt idx="106">
                  <c:v>~ght~ : [t]</c:v>
                </c:pt>
                <c:pt idx="107">
                  <c:v>~add~ : [æd]</c:v>
                </c:pt>
                <c:pt idx="108">
                  <c:v>~eye~ : [aɪ]</c:v>
                </c:pt>
                <c:pt idx="109">
                  <c:v>~dge~ : [dʒ]</c:v>
                </c:pt>
                <c:pt idx="110">
                  <c:v>~who~ : [hu]</c:v>
                </c:pt>
                <c:pt idx="111">
                  <c:v>~eat~ : [it]</c:v>
                </c:pt>
                <c:pt idx="112">
                  <c:v>~ear~ : [iə]</c:v>
                </c:pt>
                <c:pt idx="113">
                  <c:v>~key~ : [ki]</c:v>
                </c:pt>
                <c:pt idx="114">
                  <c:v>~lse~ : [ls]</c:v>
                </c:pt>
                <c:pt idx="115">
                  <c:v>~lve~ : [lv]</c:v>
                </c:pt>
                <c:pt idx="116">
                  <c:v>~law~ : [lɔ]</c:v>
                </c:pt>
                <c:pt idx="117">
                  <c:v>~ney~ : [nɪ]</c:v>
                </c:pt>
                <c:pt idx="118">
                  <c:v>~nth~ : [nθ]</c:v>
                </c:pt>
                <c:pt idx="119">
                  <c:v>~ppy~ : [pɪ]</c:v>
                </c:pt>
                <c:pt idx="120">
                  <c:v>~saw~ : [sɔ]</c:v>
                </c:pt>
                <c:pt idx="121">
                  <c:v>~tty~ : [tɪ]</c:v>
                </c:pt>
                <c:pt idx="122">
                  <c:v>~you~ : [yu]</c:v>
                </c:pt>
                <c:pt idx="123">
                  <c:v>~off~ : [ɔf]</c:v>
                </c:pt>
                <c:pt idx="124">
                  <c:v>~she~ : [ʃi]</c:v>
                </c:pt>
                <c:pt idx="125">
                  <c:v>~all~ : [ɔl]</c:v>
                </c:pt>
                <c:pt idx="126">
                  <c:v>~air~ : [ɛə]</c:v>
                </c:pt>
                <c:pt idx="127">
                  <c:v>~egg~ : [ɛɡ]</c:v>
                </c:pt>
                <c:pt idx="128">
                  <c:v>~ven~ : [vn]</c:v>
                </c:pt>
                <c:pt idx="129">
                  <c:v>~rve~ : [ɹv]</c:v>
                </c:pt>
                <c:pt idx="130">
                  <c:v>~rth~ : [ɹθ]</c:v>
                </c:pt>
                <c:pt idx="131">
                  <c:v>~tch~ : [tʃ]</c:v>
                </c:pt>
                <c:pt idx="132">
                  <c:v>~ble~ : [bl]</c:v>
                </c:pt>
                <c:pt idx="133">
                  <c:v>~sit~ : [zɪt]</c:v>
                </c:pt>
                <c:pt idx="134">
                  <c:v>~act~ : [ækt]</c:v>
                </c:pt>
                <c:pt idx="135">
                  <c:v>~ani~ : [ænə]</c:v>
                </c:pt>
                <c:pt idx="136">
                  <c:v>~ask~ : [æsk]</c:v>
                </c:pt>
                <c:pt idx="137">
                  <c:v>~ato~ : [ætə]</c:v>
                </c:pt>
                <c:pt idx="138">
                  <c:v>~ice~ : [aɪs]</c:v>
                </c:pt>
                <c:pt idx="139">
                  <c:v>~out~ : [aʊt]</c:v>
                </c:pt>
                <c:pt idx="140">
                  <c:v>~iro~ : [aɪə]</c:v>
                </c:pt>
                <c:pt idx="141">
                  <c:v>~bad~ : [bæd]</c:v>
                </c:pt>
                <c:pt idx="142">
                  <c:v>~bed~ : [bɛd]</c:v>
                </c:pt>
                <c:pt idx="143">
                  <c:v>~bit~ : [bɪt]</c:v>
                </c:pt>
                <c:pt idx="144">
                  <c:v>~but~ : [bʌt]</c:v>
                </c:pt>
                <c:pt idx="145">
                  <c:v>~bar~ : [bɑɹ]</c:v>
                </c:pt>
                <c:pt idx="146">
                  <c:v>~big~ : [bɪɡ]</c:v>
                </c:pt>
                <c:pt idx="147">
                  <c:v>~boy~ : [bɔɪ]</c:v>
                </c:pt>
                <c:pt idx="148">
                  <c:v>~die~ : [daɪ]</c:v>
                </c:pt>
                <c:pt idx="149">
                  <c:v>~day~ : [deɪ]</c:v>
                </c:pt>
                <c:pt idx="150">
                  <c:v>~dea~ : [diə]</c:v>
                </c:pt>
                <c:pt idx="151">
                  <c:v>~did~ : [dɪd]</c:v>
                </c:pt>
                <c:pt idx="152">
                  <c:v>~der~ : [dəɹ]</c:v>
                </c:pt>
                <c:pt idx="153">
                  <c:v>~dog~ : [dɔɡ]</c:v>
                </c:pt>
                <c:pt idx="154">
                  <c:v>~fat~ : [fæt]</c:v>
                </c:pt>
                <c:pt idx="155">
                  <c:v>~few~ : [fyu]</c:v>
                </c:pt>
                <c:pt idx="156">
                  <c:v>~fun~ : [fʌn]</c:v>
                </c:pt>
                <c:pt idx="157">
                  <c:v>~fit~ : [fɪt]</c:v>
                </c:pt>
                <c:pt idx="158">
                  <c:v>~far~ : [fɑɹ]</c:v>
                </c:pt>
                <c:pt idx="159">
                  <c:v>~had~ : [hæd]</c:v>
                </c:pt>
                <c:pt idx="160">
                  <c:v>~hat~ : [hæt]</c:v>
                </c:pt>
                <c:pt idx="161">
                  <c:v>~has~ : [hæz]</c:v>
                </c:pt>
                <c:pt idx="162">
                  <c:v>~how~ : [haʊ]</c:v>
                </c:pt>
                <c:pt idx="163">
                  <c:v>~him~ : [hɪm]</c:v>
                </c:pt>
                <c:pt idx="164">
                  <c:v>~hit~ : [hɪt]</c:v>
                </c:pt>
                <c:pt idx="165">
                  <c:v>~hot~ : [hɑt]</c:v>
                </c:pt>
                <c:pt idx="166">
                  <c:v>~his~ : [hɪz]</c:v>
                </c:pt>
                <c:pt idx="167">
                  <c:v>~her~ : [hɜɹ]</c:v>
                </c:pt>
                <c:pt idx="168">
                  <c:v>~can~ : [kæn]</c:v>
                </c:pt>
                <c:pt idx="169">
                  <c:v>~cat~ : [kæt]</c:v>
                </c:pt>
                <c:pt idx="170">
                  <c:v>~cow~ : [kaʊ]</c:v>
                </c:pt>
                <c:pt idx="171">
                  <c:v>~cut~ : [kʌt]</c:v>
                </c:pt>
                <c:pt idx="172">
                  <c:v>~car~ : [kɑɹ]</c:v>
                </c:pt>
                <c:pt idx="173">
                  <c:v>~lie~ : [laɪ]</c:v>
                </c:pt>
                <c:pt idx="174">
                  <c:v>~lay~ : [leɪ]</c:v>
                </c:pt>
                <c:pt idx="175">
                  <c:v>~low~ : [loʊ]</c:v>
                </c:pt>
                <c:pt idx="176">
                  <c:v>~lue~ : [lyu]</c:v>
                </c:pt>
                <c:pt idx="177">
                  <c:v>~lop~ : [ləp]</c:v>
                </c:pt>
                <c:pt idx="178">
                  <c:v>~let~ : [lɛt]</c:v>
                </c:pt>
                <c:pt idx="179">
                  <c:v>~lot~ : [lɑt]</c:v>
                </c:pt>
                <c:pt idx="180">
                  <c:v>~leg~ : [lɛɡ]</c:v>
                </c:pt>
                <c:pt idx="181">
                  <c:v>~log~ : [lɔɡ]</c:v>
                </c:pt>
                <c:pt idx="182">
                  <c:v>~map~ : [mæp]</c:v>
                </c:pt>
                <c:pt idx="183">
                  <c:v>~may~ : [meɪ]</c:v>
                </c:pt>
                <c:pt idx="184">
                  <c:v>~now~ : [naʊ]</c:v>
                </c:pt>
                <c:pt idx="185">
                  <c:v>~nly~ : [nlɪ]</c:v>
                </c:pt>
                <c:pt idx="186">
                  <c:v>~nst~ : [nst]</c:v>
                </c:pt>
                <c:pt idx="187">
                  <c:v>~nty~ : [ntɪ]</c:v>
                </c:pt>
                <c:pt idx="188">
                  <c:v>~nue~ : [nyu]</c:v>
                </c:pt>
                <c:pt idx="189">
                  <c:v>~nor~ : [nɔɹ]</c:v>
                </c:pt>
                <c:pt idx="190">
                  <c:v>~own~ : [oʊn]</c:v>
                </c:pt>
                <c:pt idx="191">
                  <c:v>~pay~ : [peɪ]</c:v>
                </c:pt>
                <c:pt idx="192">
                  <c:v>~put~ : [pʊt]</c:v>
                </c:pt>
                <c:pt idx="193">
                  <c:v>~say~ : [seɪ]</c:v>
                </c:pt>
                <c:pt idx="194">
                  <c:v>~set~ : [sɛt]</c:v>
                </c:pt>
                <c:pt idx="195">
                  <c:v>~tie~ : [taɪ]</c:v>
                </c:pt>
                <c:pt idx="196">
                  <c:v>~ten~ : [tɛn]</c:v>
                </c:pt>
                <c:pt idx="197">
                  <c:v>~top~ : [tɑp]</c:v>
                </c:pt>
                <c:pt idx="198">
                  <c:v>~way~ : [weɪ]</c:v>
                </c:pt>
                <c:pt idx="199">
                  <c:v>~one~ : [wʌn]</c:v>
                </c:pt>
                <c:pt idx="200">
                  <c:v>~win~ : [wɪn]</c:v>
                </c:pt>
                <c:pt idx="201">
                  <c:v>~was~ : [wɑz]</c:v>
                </c:pt>
                <c:pt idx="202">
                  <c:v>~war~ : [wɔɹ]</c:v>
                </c:pt>
                <c:pt idx="203">
                  <c:v>~use~ : [yus]</c:v>
                </c:pt>
                <c:pt idx="204">
                  <c:v>~yes~ : [yɛs]</c:v>
                </c:pt>
                <c:pt idx="205">
                  <c:v>~yet~ : [yɛt]</c:v>
                </c:pt>
                <c:pt idx="206">
                  <c:v>~yea~ : [yɪə]</c:v>
                </c:pt>
                <c:pt idx="207">
                  <c:v>~gan~ : [ɡæn]</c:v>
                </c:pt>
                <c:pt idx="208">
                  <c:v>~gas~ : [ɡæs]</c:v>
                </c:pt>
                <c:pt idx="209">
                  <c:v>~abo~ : [əbʌ]</c:v>
                </c:pt>
                <c:pt idx="210">
                  <c:v>~rld~ : [ɹld]</c:v>
                </c:pt>
                <c:pt idx="211">
                  <c:v>~rly~ : [ɹlɪ]</c:v>
                </c:pt>
                <c:pt idx="212">
                  <c:v>~ima~ : [ɪmæ]</c:v>
                </c:pt>
                <c:pt idx="213">
                  <c:v>~amo~ : [əmʌ]</c:v>
                </c:pt>
                <c:pt idx="214">
                  <c:v>~end~ : [ɛnd]</c:v>
                </c:pt>
                <c:pt idx="215">
                  <c:v>~any~ : [ɛnɪ]</c:v>
                </c:pt>
                <c:pt idx="216">
                  <c:v>~row~ : [ɹoʊ]</c:v>
                </c:pt>
                <c:pt idx="217">
                  <c:v>~rst~ : [ɹst]</c:v>
                </c:pt>
                <c:pt idx="218">
                  <c:v>~rch~ : [ɹtʃ]</c:v>
                </c:pt>
                <c:pt idx="219">
                  <c:v>~rub~ : [ɹʌb]</c:v>
                </c:pt>
                <c:pt idx="220">
                  <c:v>~oil~ : [ɔɪl]</c:v>
                </c:pt>
                <c:pt idx="221">
                  <c:v>~arm~ : [ɑɹm]</c:v>
                </c:pt>
                <c:pt idx="222">
                  <c:v>~gin~ : [ɡɪn]</c:v>
                </c:pt>
                <c:pt idx="223">
                  <c:v>~gun~ : [ɡʌn]</c:v>
                </c:pt>
                <c:pt idx="224">
                  <c:v>~run~ : [ɹʌn]</c:v>
                </c:pt>
                <c:pt idx="225">
                  <c:v>~art~ : [ɑɹt]</c:v>
                </c:pt>
                <c:pt idx="226">
                  <c:v>~get~ : [ɡɛt]</c:v>
                </c:pt>
                <c:pt idx="227">
                  <c:v>~got~ : [ɡɑt]</c:v>
                </c:pt>
                <c:pt idx="228">
                  <c:v>~gar~ : [ɡəɹ]</c:v>
                </c:pt>
                <c:pt idx="229">
                  <c:v>~mal~ : [məl]</c:v>
                </c:pt>
                <c:pt idx="230">
                  <c:v>~nch~ : [ntʃ]</c:v>
                </c:pt>
                <c:pt idx="231">
                  <c:v>~per~ : [pəɹ]</c:v>
                </c:pt>
                <c:pt idx="232">
                  <c:v>~wer~ : [wəɹ]</c:v>
                </c:pt>
                <c:pt idx="233">
                  <c:v>~rge~ : [ɹdʒ]</c:v>
                </c:pt>
                <c:pt idx="234">
                  <c:v>~ene~ : [ɛnə]</c:v>
                </c:pt>
                <c:pt idx="235">
                  <c:v>~rty~ : [ɹtɪ]</c:v>
                </c:pt>
                <c:pt idx="236">
                  <c:v>~ori~ : [əɹɪ]</c:v>
                </c:pt>
                <c:pt idx="237">
                  <c:v>~nal~ : [nəl]</c:v>
                </c:pt>
                <c:pt idx="238">
                  <c:v>~tal~ : [təl]</c:v>
                </c:pt>
                <c:pt idx="239">
                  <c:v>~ral~ : [ɹəl]</c:v>
                </c:pt>
                <c:pt idx="240">
                  <c:v>~nge~ : [ndʒ]</c:v>
                </c:pt>
                <c:pt idx="241">
                  <c:v>~ide~ : [aɪdi]</c:v>
                </c:pt>
                <c:pt idx="242">
                  <c:v>~box~ : [bɑks]</c:v>
                </c:pt>
                <c:pt idx="243">
                  <c:v>~dry~ : [dɹaɪ]</c:v>
                </c:pt>
                <c:pt idx="244">
                  <c:v>~dio~ : [dɪoʊ]</c:v>
                </c:pt>
                <c:pt idx="245">
                  <c:v>~job~ : [dʒɑb]</c:v>
                </c:pt>
                <c:pt idx="246">
                  <c:v>~gen~ : [dʒɛn]</c:v>
                </c:pt>
                <c:pt idx="247">
                  <c:v>~jor~ : [dʒəɹ]</c:v>
                </c:pt>
                <c:pt idx="248">
                  <c:v>~joy~ : [dʒɔɪ]</c:v>
                </c:pt>
                <c:pt idx="249">
                  <c:v>~age~ : [eɪdʒ]</c:v>
                </c:pt>
                <c:pt idx="250">
                  <c:v>~fly~ : [flaɪ]</c:v>
                </c:pt>
                <c:pt idx="251">
                  <c:v>~cry~ : [kɹaɪ]</c:v>
                </c:pt>
                <c:pt idx="252">
                  <c:v>~lso~ : [lsəʊ]</c:v>
                </c:pt>
                <c:pt idx="253">
                  <c:v>~mix~ : [mɪks]</c:v>
                </c:pt>
                <c:pt idx="254">
                  <c:v>~old~ : [oʊld]</c:v>
                </c:pt>
                <c:pt idx="255">
                  <c:v>~ove~ : [oʊvə]</c:v>
                </c:pt>
                <c:pt idx="256">
                  <c:v>~poe~ : [poʊɛ]</c:v>
                </c:pt>
                <c:pt idx="257">
                  <c:v>~sky~ : [skaɪ]</c:v>
                </c:pt>
                <c:pt idx="258">
                  <c:v>~six~ : [sɪks]</c:v>
                </c:pt>
                <c:pt idx="259">
                  <c:v>~try~ : [tɹaɪ]</c:v>
                </c:pt>
                <c:pt idx="260">
                  <c:v>~uni~ : [yunə]</c:v>
                </c:pt>
                <c:pt idx="261">
                  <c:v>~usu~ : [yuʒu]</c:v>
                </c:pt>
                <c:pt idx="262">
                  <c:v>~rgy~ : [ɹdʒɪ]</c:v>
                </c:pt>
                <c:pt idx="263">
                  <c:v>~exe~ : [ɛksə]</c:v>
                </c:pt>
                <c:pt idx="264">
                  <c:v>~oxy~ : [ɑksə]</c:v>
                </c:pt>
                <c:pt idx="265">
                  <c:v>~sua~ : [ʒuwə]</c:v>
                </c:pt>
                <c:pt idx="266">
                  <c:v>~ago~ : [əɡoʊ]</c:v>
                </c:pt>
                <c:pt idx="267">
                  <c:v>~exa~ : [ɪɡzæ]</c:v>
                </c:pt>
                <c:pt idx="268">
                  <c:v>~ron~ : [ən]</c:v>
                </c:pt>
                <c:pt idx="269">
                  <c:v>~buy~ : [baɪ]</c:v>
                </c:pt>
                <c:pt idx="270">
                  <c:v>~rry~ : [ɹɪ]</c:v>
                </c:pt>
                <c:pt idx="271">
                  <c:v>~ddle~ : [dl]</c:v>
                </c:pt>
                <c:pt idx="272">
                  <c:v>~ease~ : [iz]</c:v>
                </c:pt>
                <c:pt idx="273">
                  <c:v>~sten~ : [sn]</c:v>
                </c:pt>
                <c:pt idx="274">
                  <c:v>~shoe~ : [ʃu]</c:v>
                </c:pt>
                <c:pt idx="275">
                  <c:v>~ttle~ : [tl]</c:v>
                </c:pt>
                <c:pt idx="276">
                  <c:v>~tten~ : [tən]</c:v>
                </c:pt>
                <c:pt idx="277">
                  <c:v>~back~ : [bæk]</c:v>
                </c:pt>
                <c:pt idx="278">
                  <c:v>~beat~ : [bit]</c:v>
                </c:pt>
                <c:pt idx="279">
                  <c:v>~blue~ : [blu]</c:v>
                </c:pt>
                <c:pt idx="280">
                  <c:v>~book~ : [bʊk]</c:v>
                </c:pt>
                <c:pt idx="281">
                  <c:v>~ball~ : [bɔl]</c:v>
                </c:pt>
                <c:pt idx="282">
                  <c:v>~bell~ : [bɛl]</c:v>
                </c:pt>
                <c:pt idx="283">
                  <c:v>~been~ : [bɪn]</c:v>
                </c:pt>
                <c:pt idx="284">
                  <c:v>~bove~ : [bʌv]</c:v>
                </c:pt>
                <c:pt idx="285">
                  <c:v>~bear~ : [bɛə]</c:v>
                </c:pt>
                <c:pt idx="286">
                  <c:v>~deal~ : [dil]</c:v>
                </c:pt>
                <c:pt idx="287">
                  <c:v>~deep~ : [dip]</c:v>
                </c:pt>
                <c:pt idx="288">
                  <c:v>~duce~ : [dus]</c:v>
                </c:pt>
                <c:pt idx="289">
                  <c:v>~dead~ : [dɛd]</c:v>
                </c:pt>
                <c:pt idx="290">
                  <c:v>~duck~ : [dʌk]</c:v>
                </c:pt>
                <c:pt idx="291">
                  <c:v>~dden~ : [dən]</c:v>
                </c:pt>
                <c:pt idx="292">
                  <c:v>~done~ : [dʌn]</c:v>
                </c:pt>
                <c:pt idx="293">
                  <c:v>~does~ : [dʌz]</c:v>
                </c:pt>
                <c:pt idx="294">
                  <c:v>~dear~ : [dɪə]</c:v>
                </c:pt>
                <c:pt idx="295">
                  <c:v>~door~ : [dɔɹ]</c:v>
                </c:pt>
                <c:pt idx="296">
                  <c:v>~draw~ : [dɹɔ]</c:v>
                </c:pt>
                <c:pt idx="297">
                  <c:v>~feed~ : [fid]</c:v>
                </c:pt>
                <c:pt idx="298">
                  <c:v>~feel~ : [fil]</c:v>
                </c:pt>
                <c:pt idx="299">
                  <c:v>~feet~ : [fit]</c:v>
                </c:pt>
                <c:pt idx="300">
                  <c:v>~food~ : [fud]</c:v>
                </c:pt>
                <c:pt idx="301">
                  <c:v>~free~ : [fɹi]</c:v>
                </c:pt>
                <c:pt idx="302">
                  <c:v>~fall~ : [fɔl]</c:v>
                </c:pt>
                <c:pt idx="303">
                  <c:v>~fill~ : [fɪl]</c:v>
                </c:pt>
                <c:pt idx="304">
                  <c:v>~full~ : [fʊl]</c:v>
                </c:pt>
                <c:pt idx="305">
                  <c:v>~foot~ : [fʊt]</c:v>
                </c:pt>
                <c:pt idx="306">
                  <c:v>~fair~ : [fɛə]</c:v>
                </c:pt>
                <c:pt idx="307">
                  <c:v>~fear~ : [fɪə]</c:v>
                </c:pt>
                <c:pt idx="308">
                  <c:v>~ffer~ : [fəɹ]</c:v>
                </c:pt>
                <c:pt idx="309">
                  <c:v>~fish~ : [fɪʃ]</c:v>
                </c:pt>
                <c:pt idx="310">
                  <c:v>~half~ : [hæf]</c:v>
                </c:pt>
                <c:pt idx="311">
                  <c:v>~have~ : [hæv]</c:v>
                </c:pt>
                <c:pt idx="312">
                  <c:v>~high~ : [haɪ]</c:v>
                </c:pt>
                <c:pt idx="313">
                  <c:v>~heat~ : [hit]</c:v>
                </c:pt>
                <c:pt idx="314">
                  <c:v>~head~ : [hɛd]</c:v>
                </c:pt>
                <c:pt idx="315">
                  <c:v>~hill~ : [hɪl]</c:v>
                </c:pt>
                <c:pt idx="316">
                  <c:v>~hair~ : [hɛə]</c:v>
                </c:pt>
                <c:pt idx="317">
                  <c:v>~east~ : [ist]</c:v>
                </c:pt>
                <c:pt idx="318">
                  <c:v>~each~ : [itʃ]</c:v>
                </c:pt>
                <c:pt idx="319">
                  <c:v>~even~ : [ivn]</c:v>
                </c:pt>
                <c:pt idx="320">
                  <c:v>~keep~ : [kip]</c:v>
                </c:pt>
                <c:pt idx="321">
                  <c:v>~cool~ : [kul]</c:v>
                </c:pt>
                <c:pt idx="322">
                  <c:v>~cook~ : [kʊk]</c:v>
                </c:pt>
                <c:pt idx="323">
                  <c:v>~call~ : [kɔl]</c:v>
                </c:pt>
                <c:pt idx="324">
                  <c:v>~kill~ : [kɪl]</c:v>
                </c:pt>
                <c:pt idx="325">
                  <c:v>~come~ : [kʌm]</c:v>
                </c:pt>
                <c:pt idx="326">
                  <c:v>~care~ : [kɛə]</c:v>
                </c:pt>
                <c:pt idx="327">
                  <c:v>~ccur~ : [kɜɹ]</c:v>
                </c:pt>
                <c:pt idx="328">
                  <c:v>~king~ : [kɪŋ]</c:v>
                </c:pt>
                <c:pt idx="329">
                  <c:v>~look~ : [lʊk]</c:v>
                </c:pt>
                <c:pt idx="330">
                  <c:v>~less~ : [lɛs]</c:v>
                </c:pt>
                <c:pt idx="331">
                  <c:v>~love~ : [lʌv]</c:v>
                </c:pt>
                <c:pt idx="332">
                  <c:v>~llio~ : [lɪə]</c:v>
                </c:pt>
                <c:pt idx="333">
                  <c:v>~long~ : [lɔŋ]</c:v>
                </c:pt>
                <c:pt idx="334">
                  <c:v>~mass~ : [mæs]</c:v>
                </c:pt>
                <c:pt idx="335">
                  <c:v>~mean~ : [min]</c:v>
                </c:pt>
                <c:pt idx="336">
                  <c:v>~moon~ : [mun]</c:v>
                </c:pt>
                <c:pt idx="337">
                  <c:v>~move~ : [muv]</c:v>
                </c:pt>
                <c:pt idx="338">
                  <c:v>~miss~ : [mɪs]</c:v>
                </c:pt>
                <c:pt idx="339">
                  <c:v>~mous~ : [məs]</c:v>
                </c:pt>
                <c:pt idx="340">
                  <c:v>~mmer~ : [məɹ]</c:v>
                </c:pt>
                <c:pt idx="341">
                  <c:v>~mong~ : [mʌŋ]</c:v>
                </c:pt>
                <c:pt idx="342">
                  <c:v>~more~ : [mɔɹ]</c:v>
                </c:pt>
                <c:pt idx="343">
                  <c:v>~need~ : [nid]</c:v>
                </c:pt>
                <c:pt idx="344">
                  <c:v>~ntle~ : [ntl]</c:v>
                </c:pt>
                <c:pt idx="345">
                  <c:v>~noon~ : [nun]</c:v>
                </c:pt>
                <c:pt idx="346">
                  <c:v>~neck~ : [nɛk]</c:v>
                </c:pt>
                <c:pt idx="347">
                  <c:v>~near~ : [nɪə]</c:v>
                </c:pt>
                <c:pt idx="348">
                  <c:v>~nish~ : [nɪʃ]</c:v>
                </c:pt>
                <c:pt idx="349">
                  <c:v>~pass~ : [pæs]</c:v>
                </c:pt>
                <c:pt idx="350">
                  <c:v>~path~ : [pæθ]</c:v>
                </c:pt>
                <c:pt idx="351">
                  <c:v>~peat~ : [pit]</c:v>
                </c:pt>
                <c:pt idx="352">
                  <c:v>~poor~ : [puɹ]</c:v>
                </c:pt>
                <c:pt idx="353">
                  <c:v>~pick~ : [pɪk]</c:v>
                </c:pt>
                <c:pt idx="354">
                  <c:v>~pull~ : [pʊl]</c:v>
                </c:pt>
                <c:pt idx="355">
                  <c:v>~push~ : [pʊʃ]</c:v>
                </c:pt>
                <c:pt idx="356">
                  <c:v>~seed~ : [sid]</c:v>
                </c:pt>
                <c:pt idx="357">
                  <c:v>~seem~ : [sim]</c:v>
                </c:pt>
                <c:pt idx="358">
                  <c:v>~seat~ : [sit]</c:v>
                </c:pt>
                <c:pt idx="359">
                  <c:v>~soon~ : [sun]</c:v>
                </c:pt>
                <c:pt idx="360">
                  <c:v>~suit~ : [sut]</c:v>
                </c:pt>
                <c:pt idx="361">
                  <c:v>~said~ : [sɛd]</c:v>
                </c:pt>
                <c:pt idx="362">
                  <c:v>~some~ : [sʌm]</c:v>
                </c:pt>
                <c:pt idx="363">
                  <c:v>~cess~ : [sɛs]</c:v>
                </c:pt>
                <c:pt idx="364">
                  <c:v>~sing~ : [sɪŋ]</c:v>
                </c:pt>
                <c:pt idx="365">
                  <c:v>~song~ : [sɔŋ]</c:v>
                </c:pt>
                <c:pt idx="366">
                  <c:v>~team~ : [tim]</c:v>
                </c:pt>
                <c:pt idx="367">
                  <c:v>~tube~ : [tub]</c:v>
                </c:pt>
                <c:pt idx="368">
                  <c:v>~tool~ : [tul]</c:v>
                </c:pt>
                <c:pt idx="369">
                  <c:v>~tree~ : [tɹi]</c:v>
                </c:pt>
                <c:pt idx="370">
                  <c:v>~talk~ : [tɔk]</c:v>
                </c:pt>
                <c:pt idx="371">
                  <c:v>~took~ : [tʊk]</c:v>
                </c:pt>
                <c:pt idx="372">
                  <c:v>~tall~ : [tɔl]</c:v>
                </c:pt>
                <c:pt idx="373">
                  <c:v>~tell~ : [tɛl]</c:v>
                </c:pt>
                <c:pt idx="374">
                  <c:v>~tice~ : [təs]</c:v>
                </c:pt>
                <c:pt idx="375">
                  <c:v>~true~ : [tɹu]</c:v>
                </c:pt>
                <c:pt idx="376">
                  <c:v>~view~ : [vyu]</c:v>
                </c:pt>
                <c:pt idx="377">
                  <c:v>~week~ : [wik]</c:v>
                </c:pt>
                <c:pt idx="378">
                  <c:v>~walk~ : [wɔk]</c:v>
                </c:pt>
                <c:pt idx="379">
                  <c:v>~wall~ : [wɔl]</c:v>
                </c:pt>
                <c:pt idx="380">
                  <c:v>~will~ : [wɪl]</c:v>
                </c:pt>
                <c:pt idx="381">
                  <c:v>~with~ : [wɪð]</c:v>
                </c:pt>
                <c:pt idx="382">
                  <c:v>~wash~ : [wɑʃ]</c:v>
                </c:pt>
                <c:pt idx="383">
                  <c:v>~were~ : [wɜɹ]</c:v>
                </c:pt>
                <c:pt idx="384">
                  <c:v>~wing~ : [wɪŋ]</c:v>
                </c:pt>
                <c:pt idx="385">
                  <c:v>~wish~ : [wɪʃ]</c:v>
                </c:pt>
                <c:pt idx="386">
                  <c:v>~your~ : [yʊə]</c:v>
                </c:pt>
                <c:pt idx="387">
                  <c:v>~than~ : [ðæn]</c:v>
                </c:pt>
                <c:pt idx="388">
                  <c:v>~that~ : [ðæt]</c:v>
                </c:pt>
                <c:pt idx="389">
                  <c:v>~they~ : [ðeɪ]</c:v>
                </c:pt>
                <c:pt idx="390">
                  <c:v>~them~ : [ðɛm]</c:v>
                </c:pt>
                <c:pt idx="391">
                  <c:v>~then~ : [ðɛn]</c:v>
                </c:pt>
                <c:pt idx="392">
                  <c:v>~this~ : [ðɪs]</c:v>
                </c:pt>
                <c:pt idx="393">
                  <c:v>~thus~ : [ðʌs]</c:v>
                </c:pt>
                <c:pt idx="394">
                  <c:v>~edge~ : [ɛdʒ]</c:v>
                </c:pt>
                <c:pt idx="395">
                  <c:v>~effe~ : [ɪfɛ]</c:v>
                </c:pt>
                <c:pt idx="396">
                  <c:v>~ngth~ : [ŋgθ]</c:v>
                </c:pt>
                <c:pt idx="397">
                  <c:v>~occu~ : [əkɜ]</c:v>
                </c:pt>
                <c:pt idx="398">
                  <c:v>~else~ : [ɛls]</c:v>
                </c:pt>
                <c:pt idx="399">
                  <c:v>~enou~ : [ɪnʌ]</c:v>
                </c:pt>
                <c:pt idx="400">
                  <c:v>~show~ : [ʃoʊ]</c:v>
                </c:pt>
                <c:pt idx="401">
                  <c:v>~rule~ : [ɹul]</c:v>
                </c:pt>
                <c:pt idx="402">
                  <c:v>~room~ : [ɹum]</c:v>
                </c:pt>
                <c:pt idx="403">
                  <c:v>~root~ : [ɹut]</c:v>
                </c:pt>
                <c:pt idx="404">
                  <c:v>~othe~ : [ʌðə]</c:v>
                </c:pt>
                <c:pt idx="405">
                  <c:v>~good~ : [ɡʊd]</c:v>
                </c:pt>
                <c:pt idx="406">
                  <c:v>~thod~ : [θəd]</c:v>
                </c:pt>
                <c:pt idx="407">
                  <c:v>~rock~ : [ɹɑk]</c:v>
                </c:pt>
                <c:pt idx="408">
                  <c:v>~cial~ : [ʃəl]</c:v>
                </c:pt>
                <c:pt idx="409">
                  <c:v>~ngle~ : [ŋɡl]</c:v>
                </c:pt>
                <c:pt idx="410">
                  <c:v>~gain~ : [ɡɛn]</c:v>
                </c:pt>
                <c:pt idx="411">
                  <c:v>~gone~ : [ɡɔn]</c:v>
                </c:pt>
                <c:pt idx="412">
                  <c:v>~sion~ : [ʒən]</c:v>
                </c:pt>
                <c:pt idx="413">
                  <c:v>~thin~ : [θɪn]</c:v>
                </c:pt>
                <c:pt idx="414">
                  <c:v>~ship~ : [ʃɪp]</c:v>
                </c:pt>
                <c:pt idx="415">
                  <c:v>~shop~ : [ʃɑp]</c:v>
                </c:pt>
                <c:pt idx="416">
                  <c:v>~grew~ : [ɡɹu]</c:v>
                </c:pt>
                <c:pt idx="417">
                  <c:v>~give~ : [ɡɪv]</c:v>
                </c:pt>
                <c:pt idx="418">
                  <c:v>~mple~ : [mpl]</c:v>
                </c:pt>
                <c:pt idx="419">
                  <c:v>~gree~ : [ɡɹi]</c:v>
                </c:pt>
                <c:pt idx="420">
                  <c:v>~agai~ : [əɡɛ]</c:v>
                </c:pt>
                <c:pt idx="421">
                  <c:v>~ring~ : [ɹɪŋ]</c:v>
                </c:pt>
                <c:pt idx="422">
                  <c:v>~very~ : [vɛɹɪ]</c:v>
                </c:pt>
                <c:pt idx="423">
                  <c:v>~afte~ : [æftə]</c:v>
                </c:pt>
                <c:pt idx="424">
                  <c:v>~isla~ : [aɪlə]</c:v>
                </c:pt>
                <c:pt idx="425">
                  <c:v>~ange~ : [æŋɡə]</c:v>
                </c:pt>
                <c:pt idx="426">
                  <c:v>~band~ : [bænd]</c:v>
                </c:pt>
                <c:pt idx="427">
                  <c:v>~bank~ : [bæŋk]</c:v>
                </c:pt>
                <c:pt idx="428">
                  <c:v>~bout~ : [baʊt]</c:v>
                </c:pt>
                <c:pt idx="429">
                  <c:v>~base~ : [beɪs]</c:v>
                </c:pt>
                <c:pt idx="430">
                  <c:v>~blow~ : [bloʊ]</c:v>
                </c:pt>
                <c:pt idx="431">
                  <c:v>~blem~ : [bləm]</c:v>
                </c:pt>
                <c:pt idx="432">
                  <c:v>~bone~ : [boʊn]</c:v>
                </c:pt>
                <c:pt idx="433">
                  <c:v>~boat~ : [boʊt]</c:v>
                </c:pt>
                <c:pt idx="434">
                  <c:v>~both~ : [boʊθ]</c:v>
                </c:pt>
                <c:pt idx="435">
                  <c:v>~bsta~ : [bstə]</c:v>
                </c:pt>
                <c:pt idx="436">
                  <c:v>~btra~ : [btɹæ]</c:v>
                </c:pt>
                <c:pt idx="437">
                  <c:v>~body~ : [bɑdɪ]</c:v>
                </c:pt>
                <c:pt idx="438">
                  <c:v>~befo~ : [bɪfɔ]</c:v>
                </c:pt>
                <c:pt idx="439">
                  <c:v>~best~ : [bɛst]</c:v>
                </c:pt>
                <c:pt idx="440">
                  <c:v>~busy~ : [bɪzɪ]</c:v>
                </c:pt>
                <c:pt idx="441">
                  <c:v>~bega~ : [bɪɡæ]</c:v>
                </c:pt>
                <c:pt idx="442">
                  <c:v>~bird~ : [bɜɹd]</c:v>
                </c:pt>
                <c:pt idx="443">
                  <c:v>~born~ : [bɔɹn]</c:v>
                </c:pt>
                <c:pt idx="444">
                  <c:v>~burn~ : [bɜɹn]</c:v>
                </c:pt>
                <c:pt idx="445">
                  <c:v>~begi~ : [bɪɡɪ]</c:v>
                </c:pt>
                <c:pt idx="446">
                  <c:v>~down~ : [daʊn]</c:v>
                </c:pt>
                <c:pt idx="447">
                  <c:v>~duct~ : [dəkt]</c:v>
                </c:pt>
                <c:pt idx="448">
                  <c:v>~dent~ : [dənt]</c:v>
                </c:pt>
                <c:pt idx="449">
                  <c:v>~depe~ : [dɪpɛ]</c:v>
                </c:pt>
                <c:pt idx="450">
                  <c:v>~dete~ : [dətɜ]</c:v>
                </c:pt>
                <c:pt idx="451">
                  <c:v>~deve~ : [dɪvɛ]</c:v>
                </c:pt>
                <c:pt idx="452">
                  <c:v>~dese~ : [dɛzə]</c:v>
                </c:pt>
                <c:pt idx="453">
                  <c:v>~dark~ : [dɑɹk]</c:v>
                </c:pt>
                <c:pt idx="454">
                  <c:v>~dern~ : [dəɹn]</c:v>
                </c:pt>
                <c:pt idx="455">
                  <c:v>~drop~ : [dɹɑp]</c:v>
                </c:pt>
                <c:pt idx="456">
                  <c:v>~duri~ : [dʊɹɪ]</c:v>
                </c:pt>
                <c:pt idx="457">
                  <c:v>~able~ : [eɪbl]</c:v>
                </c:pt>
                <c:pt idx="458">
                  <c:v>~fact~ : [fækt]</c:v>
                </c:pt>
                <c:pt idx="459">
                  <c:v>~fami~ : [fæmə]</c:v>
                </c:pt>
                <c:pt idx="460">
                  <c:v>~fast~ : [fæst]</c:v>
                </c:pt>
                <c:pt idx="461">
                  <c:v>~fine~ : [faɪn]</c:v>
                </c:pt>
                <c:pt idx="462">
                  <c:v>~five~ : [faɪv]</c:v>
                </c:pt>
                <c:pt idx="463">
                  <c:v>~fire~ : [faɪə]</c:v>
                </c:pt>
                <c:pt idx="464">
                  <c:v>~face~ : [feɪs]</c:v>
                </c:pt>
                <c:pt idx="465">
                  <c:v>~flat~ : [flæt]</c:v>
                </c:pt>
                <c:pt idx="466">
                  <c:v>~flow~ : [floʊ]</c:v>
                </c:pt>
                <c:pt idx="467">
                  <c:v>~fter~ : [ftəɹ]</c:v>
                </c:pt>
                <c:pt idx="468">
                  <c:v>~felt~ : [fɛlt]</c:v>
                </c:pt>
                <c:pt idx="469">
                  <c:v>~fini~ : [fɪnɪ]</c:v>
                </c:pt>
                <c:pt idx="470">
                  <c:v>~farm~ : [fɑɹm]</c:v>
                </c:pt>
                <c:pt idx="471">
                  <c:v>~form~ : [fɔɹm]</c:v>
                </c:pt>
                <c:pt idx="472">
                  <c:v>~from~ : [fɹʌm]</c:v>
                </c:pt>
                <c:pt idx="473">
                  <c:v>~hand~ : [hænd]</c:v>
                </c:pt>
                <c:pt idx="474">
                  <c:v>~home~ : [hoʊm]</c:v>
                </c:pt>
                <c:pt idx="475">
                  <c:v>~hope~ : [hoʊp]</c:v>
                </c:pt>
                <c:pt idx="476">
                  <c:v>~held~ : [hɛld]</c:v>
                </c:pt>
                <c:pt idx="477">
                  <c:v>~help~ : [hɛlp]</c:v>
                </c:pt>
                <c:pt idx="478">
                  <c:v>~hunt~ : [hʌnt]</c:v>
                </c:pt>
                <c:pt idx="479">
                  <c:v>~hard~ : [hɑɹd]</c:v>
                </c:pt>
                <c:pt idx="480">
                  <c:v>~equa~ : [ikwɔ]</c:v>
                </c:pt>
                <c:pt idx="481">
                  <c:v>~camp~ : [kæmp]</c:v>
                </c:pt>
                <c:pt idx="482">
                  <c:v>~capi~ : [kæpɪ]</c:v>
                </c:pt>
                <c:pt idx="483">
                  <c:v>~came~ : [keɪm]</c:v>
                </c:pt>
                <c:pt idx="484">
                  <c:v>~case~ : [keɪs]</c:v>
                </c:pt>
                <c:pt idx="485">
                  <c:v>~coat~ : [koʊt]</c:v>
                </c:pt>
                <c:pt idx="486">
                  <c:v>~quid~ : [kwɪd]</c:v>
                </c:pt>
                <c:pt idx="487">
                  <c:v>~qual~ : [kwɔl]</c:v>
                </c:pt>
                <c:pt idx="488">
                  <c:v>~cult~ : [kəlt]</c:v>
                </c:pt>
                <c:pt idx="489">
                  <c:v>~cond~ : [kənd]</c:v>
                </c:pt>
                <c:pt idx="490">
                  <c:v>~copy~ : [kɑpɪ]</c:v>
                </c:pt>
                <c:pt idx="491">
                  <c:v>~cost~ : [kɑst]</c:v>
                </c:pt>
                <c:pt idx="492">
                  <c:v>~cove~ : [kʌvə]</c:v>
                </c:pt>
                <c:pt idx="493">
                  <c:v>~card~ : [kɑɹd]</c:v>
                </c:pt>
                <c:pt idx="494">
                  <c:v>~cord~ : [kɔɹd]</c:v>
                </c:pt>
                <c:pt idx="495">
                  <c:v>~corn~ : [kɔɹn]</c:v>
                </c:pt>
                <c:pt idx="496">
                  <c:v>~crop~ : [kɹɑp]</c:v>
                </c:pt>
                <c:pt idx="497">
                  <c:v>~land~ : [lænd]</c:v>
                </c:pt>
                <c:pt idx="498">
                  <c:v>~last~ : [læst]</c:v>
                </c:pt>
                <c:pt idx="499">
                  <c:v>~loud~ : [laʊd]</c:v>
                </c:pt>
                <c:pt idx="500">
                  <c:v>~life~ : [laɪf]</c:v>
                </c:pt>
                <c:pt idx="501">
                  <c:v>~like~ : [laɪk]</c:v>
                </c:pt>
                <c:pt idx="502">
                  <c:v>~line~ : [laɪn]</c:v>
                </c:pt>
                <c:pt idx="503">
                  <c:v>~live~ : [laɪv]</c:v>
                </c:pt>
                <c:pt idx="504">
                  <c:v>~lder~ : [ldəɹ]</c:v>
                </c:pt>
                <c:pt idx="505">
                  <c:v>~lake~ : [leɪk]</c:v>
                </c:pt>
                <c:pt idx="506">
                  <c:v>~late~ : [leɪt]</c:v>
                </c:pt>
                <c:pt idx="507">
                  <c:v>~lver~ : [lvəɹ]</c:v>
                </c:pt>
                <c:pt idx="508">
                  <c:v>~left~ : [lɛft]</c:v>
                </c:pt>
                <c:pt idx="509">
                  <c:v>~lift~ : [lɪft]</c:v>
                </c:pt>
                <c:pt idx="510">
                  <c:v>~leme~ : [ləmə]</c:v>
                </c:pt>
                <c:pt idx="511">
                  <c:v>~lent~ : [lənt]</c:v>
                </c:pt>
                <c:pt idx="512">
                  <c:v>~lony~ : [lənɪ]</c:v>
                </c:pt>
                <c:pt idx="513">
                  <c:v>~list~ : [lɪst]</c:v>
                </c:pt>
                <c:pt idx="514">
                  <c:v>~lost~ : [lɔst]</c:v>
                </c:pt>
                <c:pt idx="515">
                  <c:v>~leve~ : [lɛvɛ]</c:v>
                </c:pt>
                <c:pt idx="516">
                  <c:v>~leng~ : [lɛŋg]</c:v>
                </c:pt>
                <c:pt idx="517">
                  <c:v>~mile~ : [maɪl]</c:v>
                </c:pt>
                <c:pt idx="518">
                  <c:v>~mine~ : [maɪn]</c:v>
                </c:pt>
                <c:pt idx="519">
                  <c:v>~made~ : [meɪd]</c:v>
                </c:pt>
                <c:pt idx="520">
                  <c:v>~make~ : [meɪk]</c:v>
                </c:pt>
                <c:pt idx="521">
                  <c:v>~main~ : [meɪn]</c:v>
                </c:pt>
                <c:pt idx="522">
                  <c:v>~mode~ : [mɑdə]</c:v>
                </c:pt>
                <c:pt idx="523">
                  <c:v>~milk~ : [mɪlk]</c:v>
                </c:pt>
                <c:pt idx="524">
                  <c:v>~mila~ : [mɪlə]</c:v>
                </c:pt>
                <c:pt idx="525">
                  <c:v>~mily~ : [məlɪ]</c:v>
                </c:pt>
                <c:pt idx="526">
                  <c:v>~many~ : [mɛnɪ]</c:v>
                </c:pt>
                <c:pt idx="527">
                  <c:v>~minu~ : [mɪnə]</c:v>
                </c:pt>
                <c:pt idx="528">
                  <c:v>~must~ : [mʌst]</c:v>
                </c:pt>
                <c:pt idx="529">
                  <c:v>~mate~ : [mətɪ]</c:v>
                </c:pt>
                <c:pt idx="530">
                  <c:v>~meta~ : [mɛtə]</c:v>
                </c:pt>
                <c:pt idx="531">
                  <c:v>~much~ : [mʌtʃ]</c:v>
                </c:pt>
                <c:pt idx="532">
                  <c:v>~mark~ : [mɑɹk]</c:v>
                </c:pt>
                <c:pt idx="533">
                  <c:v>~nine~ : [naɪn]</c:v>
                </c:pt>
                <c:pt idx="534">
                  <c:v>~noun~ : [naʊn]</c:v>
                </c:pt>
                <c:pt idx="535">
                  <c:v>~ndow~ : [ndəʊ]</c:v>
                </c:pt>
                <c:pt idx="536">
                  <c:v>~name~ : [neɪm]</c:v>
                </c:pt>
                <c:pt idx="537">
                  <c:v>~note~ : [noʊt]</c:v>
                </c:pt>
                <c:pt idx="538">
                  <c:v>~nose~ : [noʊz]</c:v>
                </c:pt>
                <c:pt idx="539">
                  <c:v>~ntil~ : [ntɪl]</c:v>
                </c:pt>
                <c:pt idx="540">
                  <c:v>~ntry~ : [ntɹɪ]</c:v>
                </c:pt>
                <c:pt idx="541">
                  <c:v>~nemy~ : [nəmɪ]</c:v>
                </c:pt>
                <c:pt idx="542">
                  <c:v>~nima~ : [nəmə]</c:v>
                </c:pt>
                <c:pt idx="543">
                  <c:v>~nant~ : [nənt]</c:v>
                </c:pt>
                <c:pt idx="544">
                  <c:v>~nece~ : [nɛsə]</c:v>
                </c:pt>
                <c:pt idx="545">
                  <c:v>~neve~ : [nɛvə]</c:v>
                </c:pt>
                <c:pt idx="546">
                  <c:v>~nary~ : [nɛɹɪ]</c:v>
                </c:pt>
                <c:pt idx="547">
                  <c:v>~nera~ : [nɛɹə]</c:v>
                </c:pt>
                <c:pt idx="548">
                  <c:v>~open~ : [oʊpn]</c:v>
                </c:pt>
                <c:pt idx="549">
                  <c:v>~ocea~ : [oʊʃə]</c:v>
                </c:pt>
                <c:pt idx="550">
                  <c:v>~past~ : [pæst]</c:v>
                </c:pt>
                <c:pt idx="551">
                  <c:v>~powe~ : [pawə]</c:v>
                </c:pt>
                <c:pt idx="552">
                  <c:v>~plan~ : [plæn]</c:v>
                </c:pt>
                <c:pt idx="553">
                  <c:v>~play~ : [pleɪ]</c:v>
                </c:pt>
                <c:pt idx="554">
                  <c:v>~pend~ : [pɛnd]</c:v>
                </c:pt>
                <c:pt idx="555">
                  <c:v>~pita~ : [pɪtə]</c:v>
                </c:pt>
                <c:pt idx="556">
                  <c:v>~part~ : [pɑɹt]</c:v>
                </c:pt>
                <c:pt idx="557">
                  <c:v>~size~ : [saɪz]</c:v>
                </c:pt>
                <c:pt idx="558">
                  <c:v>~scie~ : [saɪɛ]</c:v>
                </c:pt>
                <c:pt idx="559">
                  <c:v>~safe~ : [seɪf]</c:v>
                </c:pt>
                <c:pt idx="560">
                  <c:v>~sail~ : [seɪl]</c:v>
                </c:pt>
                <c:pt idx="561">
                  <c:v>~same~ : [seɪm]</c:v>
                </c:pt>
                <c:pt idx="562">
                  <c:v>~save~ : [seɪv]</c:v>
                </c:pt>
                <c:pt idx="563">
                  <c:v>~skin~ : [skɪn]</c:v>
                </c:pt>
                <c:pt idx="564">
                  <c:v>~slow~ : [sloʊ]</c:v>
                </c:pt>
                <c:pt idx="565">
                  <c:v>~slip~ : [slɪp]</c:v>
                </c:pt>
                <c:pt idx="566">
                  <c:v>~snow~ : [snoʊ]</c:v>
                </c:pt>
                <c:pt idx="567">
                  <c:v>~spot~ : [spɑt]</c:v>
                </c:pt>
                <c:pt idx="568">
                  <c:v>~stay~ : [steɪ]</c:v>
                </c:pt>
                <c:pt idx="569">
                  <c:v>~stem~ : [stəm]</c:v>
                </c:pt>
                <c:pt idx="570">
                  <c:v>~step~ : [stɛp]</c:v>
                </c:pt>
                <c:pt idx="571">
                  <c:v>~stop~ : [stɑp]</c:v>
                </c:pt>
                <c:pt idx="572">
                  <c:v>~star~ : [stɑɹ]</c:v>
                </c:pt>
                <c:pt idx="573">
                  <c:v>~stry~ : [stɹɪ]</c:v>
                </c:pt>
                <c:pt idx="574">
                  <c:v>~swim~ : [swɪm]</c:v>
                </c:pt>
                <c:pt idx="575">
                  <c:v>~soft~ : [sɑft]</c:v>
                </c:pt>
                <c:pt idx="576">
                  <c:v>~seco~ : [sɛkə]</c:v>
                </c:pt>
                <c:pt idx="577">
                  <c:v>~self~ : [sɛlf]</c:v>
                </c:pt>
                <c:pt idx="578">
                  <c:v>~salt~ : [sɔlt]</c:v>
                </c:pt>
                <c:pt idx="579">
                  <c:v>~solu~ : [səlu]</c:v>
                </c:pt>
                <c:pt idx="580">
                  <c:v>~sele~ : [səlɛ]</c:v>
                </c:pt>
                <c:pt idx="581">
                  <c:v>~cima~ : [səmə]</c:v>
                </c:pt>
                <c:pt idx="582">
                  <c:v>~simi~ : [sɪmɪ]</c:v>
                </c:pt>
                <c:pt idx="583">
                  <c:v>~send~ : [sɛnd]</c:v>
                </c:pt>
                <c:pt idx="584">
                  <c:v>~sepa~ : [sɛpə]</c:v>
                </c:pt>
                <c:pt idx="585">
                  <c:v>~city~ : [sɪtɪ]</c:v>
                </c:pt>
                <c:pt idx="586">
                  <c:v>~such~ : [sʌtʃ]</c:v>
                </c:pt>
                <c:pt idx="587">
                  <c:v>~soil~ : [sɔɪl]</c:v>
                </c:pt>
                <c:pt idx="588">
                  <c:v>~time~ : [taɪm]</c:v>
                </c:pt>
                <c:pt idx="589">
                  <c:v>~town~ : [taʊn]</c:v>
                </c:pt>
                <c:pt idx="590">
                  <c:v>~type~ : [taɪp]</c:v>
                </c:pt>
                <c:pt idx="591">
                  <c:v>~tire~ : [taɪə]</c:v>
                </c:pt>
                <c:pt idx="592">
                  <c:v>~take~ : [teɪk]</c:v>
                </c:pt>
                <c:pt idx="593">
                  <c:v>~tail~ : [teɪl]</c:v>
                </c:pt>
                <c:pt idx="594">
                  <c:v>~tect~ : [tɛkt]</c:v>
                </c:pt>
                <c:pt idx="595">
                  <c:v>~test~ : [tɛst]</c:v>
                </c:pt>
                <c:pt idx="596">
                  <c:v>~towa~ : [təwɔ]</c:v>
                </c:pt>
                <c:pt idx="597">
                  <c:v>~term~ : [tɜɹm]</c:v>
                </c:pt>
                <c:pt idx="598">
                  <c:v>~turn~ : [tɜɹn]</c:v>
                </c:pt>
                <c:pt idx="599">
                  <c:v>~trip~ : [tɹɪp]</c:v>
                </c:pt>
                <c:pt idx="600">
                  <c:v>~teri~ : [tɪɹɪ]</c:v>
                </c:pt>
                <c:pt idx="601">
                  <c:v>~velo~ : [vɛlə]</c:v>
                </c:pt>
                <c:pt idx="602">
                  <c:v>~vent~ : [vɛnt]</c:v>
                </c:pt>
                <c:pt idx="603">
                  <c:v>~visi~ : [vɪzɪ]</c:v>
                </c:pt>
                <c:pt idx="604">
                  <c:v>~verb~ : [vɜɹb]</c:v>
                </c:pt>
                <c:pt idx="605">
                  <c:v>~vern~ : [vəɹn]</c:v>
                </c:pt>
                <c:pt idx="606">
                  <c:v>~wide~ : [waɪd]</c:v>
                </c:pt>
                <c:pt idx="607">
                  <c:v>~wife~ : [waɪf]</c:v>
                </c:pt>
                <c:pt idx="608">
                  <c:v>~wire~ : [waɪə]</c:v>
                </c:pt>
                <c:pt idx="609">
                  <c:v>~wave~ : [weɪv]</c:v>
                </c:pt>
                <c:pt idx="610">
                  <c:v>~woma~ : [wʊmə]</c:v>
                </c:pt>
                <c:pt idx="611">
                  <c:v>~wome~ : [wɪmə]</c:v>
                </c:pt>
                <c:pt idx="612">
                  <c:v>~once~ : [wʌns]</c:v>
                </c:pt>
                <c:pt idx="613">
                  <c:v>~want~ : [wɑnt]</c:v>
                </c:pt>
                <c:pt idx="614">
                  <c:v>~went~ : [wɛnt]</c:v>
                </c:pt>
                <c:pt idx="615">
                  <c:v>~west~ : [wɛst]</c:v>
                </c:pt>
                <c:pt idx="616">
                  <c:v>~wate~ : [wɔtə]</c:v>
                </c:pt>
                <c:pt idx="617">
                  <c:v>~ward~ : [wɔɹd]</c:v>
                </c:pt>
                <c:pt idx="618">
                  <c:v>~word~ : [wɜɹd]</c:v>
                </c:pt>
                <c:pt idx="619">
                  <c:v>~work~ : [wɜɹk]</c:v>
                </c:pt>
                <c:pt idx="620">
                  <c:v>~warm~ : [wɔɹm]</c:v>
                </c:pt>
                <c:pt idx="621">
                  <c:v>~yard~ : [yɑɹd]</c:v>
                </c:pt>
                <c:pt idx="622">
                  <c:v>~sult~ : [zʌlt]</c:v>
                </c:pt>
                <c:pt idx="623">
                  <c:v>~sert~ : [zəɹt]</c:v>
                </c:pt>
                <c:pt idx="624">
                  <c:v>~ride~ : [ɹaɪd]</c:v>
                </c:pt>
                <c:pt idx="625">
                  <c:v>~rise~ : [ɹaɪz]</c:v>
                </c:pt>
                <c:pt idx="626">
                  <c:v>~abou~ : [əbaʊ]</c:v>
                </c:pt>
                <c:pt idx="627">
                  <c:v>~obse~ : [əbzɜ]</c:v>
                </c:pt>
                <c:pt idx="628">
                  <c:v>~rder~ : [ɹdəɹ]</c:v>
                </c:pt>
                <c:pt idx="629">
                  <c:v>~rail~ : [ɹeɪl]</c:v>
                </c:pt>
                <c:pt idx="630">
                  <c:v>~game~ : [ɡeɪm]</c:v>
                </c:pt>
                <c:pt idx="631">
                  <c:v>~rain~ : [ɹeɪn]</c:v>
                </c:pt>
                <c:pt idx="632">
                  <c:v>~race~ : [ɹeɪs]</c:v>
                </c:pt>
                <c:pt idx="633">
                  <c:v>~gave~ : [ɡeɪv]</c:v>
                </c:pt>
                <c:pt idx="634">
                  <c:v>~ofte~ : [ɔftə]</c:v>
                </c:pt>
                <c:pt idx="635">
                  <c:v>~exce~ : [ɪksɛ]</c:v>
                </c:pt>
                <c:pt idx="636">
                  <c:v>~rcle~ : [ɹkəl]</c:v>
                </c:pt>
                <c:pt idx="637">
                  <c:v>~rket~ : [ɹkɛt]</c:v>
                </c:pt>
                <c:pt idx="638">
                  <c:v>~glad~ : [ɡlæd]</c:v>
                </c:pt>
                <c:pt idx="639">
                  <c:v>~unde~ : [ʌndə]</c:v>
                </c:pt>
                <c:pt idx="640">
                  <c:v>~inse~ : [ɪnsɛ]</c:v>
                </c:pt>
                <c:pt idx="641">
                  <c:v>~ente~ : [ɛntə]</c:v>
                </c:pt>
                <c:pt idx="642">
                  <c:v>~inch~ : [ɪntʃ]</c:v>
                </c:pt>
                <c:pt idx="643">
                  <c:v>~inte~ : [ɪntə]</c:v>
                </c:pt>
                <c:pt idx="644">
                  <c:v>~unti~ : [əntɪ]</c:v>
                </c:pt>
                <c:pt idx="645">
                  <c:v>~inve~ : [ɪnvɛ]</c:v>
                </c:pt>
                <c:pt idx="646">
                  <c:v>~rner~ : [ɹnəɹ]</c:v>
                </c:pt>
                <c:pt idx="647">
                  <c:v>~road~ : [ɹoʊd]</c:v>
                </c:pt>
                <c:pt idx="648">
                  <c:v>~roll~ : [ɹoʊl]</c:v>
                </c:pt>
                <c:pt idx="649">
                  <c:v>~rope~ : [ɹoʊp]</c:v>
                </c:pt>
                <c:pt idx="650">
                  <c:v>~rose~ : [ɹoʊz]</c:v>
                </c:pt>
                <c:pt idx="651">
                  <c:v>~espe~ : [əspɛ]</c:v>
                </c:pt>
                <c:pt idx="652">
                  <c:v>~rson~ : [ɹsən]</c:v>
                </c:pt>
                <c:pt idx="653">
                  <c:v>~gure~ : [ɡyʊɹ]</c:v>
                </c:pt>
                <c:pt idx="654">
                  <c:v>~arri~ : [əɹaɪ]</c:v>
                </c:pt>
                <c:pt idx="655">
                  <c:v>~orde~ : [ɔɹdə]</c:v>
                </c:pt>
                <c:pt idx="656">
                  <c:v>~arra~ : [əɹeɪ]</c:v>
                </c:pt>
                <c:pt idx="657">
                  <c:v>~gray~ : [ɡɹeɪ]</c:v>
                </c:pt>
                <c:pt idx="658">
                  <c:v>~reco~ : [ɹəkɔ]</c:v>
                </c:pt>
                <c:pt idx="659">
                  <c:v>~reme~ : [ɹɪmɛ]</c:v>
                </c:pt>
                <c:pt idx="660">
                  <c:v>~rime~ : [ɹɪmə]</c:v>
                </c:pt>
                <c:pt idx="661">
                  <c:v>~grow~ : [ɡɹoʊ]</c:v>
                </c:pt>
                <c:pt idx="662">
                  <c:v>~rich~ : [ɹɪtʃ]</c:v>
                </c:pt>
                <c:pt idx="663">
                  <c:v>~gove~ : [ɡʌvə]</c:v>
                </c:pt>
                <c:pt idx="664">
                  <c:v>~rive~ : [ɹɪvə]</c:v>
                </c:pt>
                <c:pt idx="665">
                  <c:v>~resu~ : [ɹɪzʌ]</c:v>
                </c:pt>
                <c:pt idx="666">
                  <c:v>~girl~ : [ɡɜɹl]</c:v>
                </c:pt>
                <c:pt idx="667">
                  <c:v>~rgan~ : [ɹɡən]</c:v>
                </c:pt>
                <c:pt idx="668">
                  <c:v>~orga~ : [ɔɹɡə]</c:v>
                </c:pt>
                <c:pt idx="669">
                  <c:v>~suga~ : [ʃʊɡə]</c:v>
                </c:pt>
                <c:pt idx="670">
                  <c:v>~cate~ : [keɪt]</c:v>
                </c:pt>
                <c:pt idx="671">
                  <c:v>~mber~ : [mbəɹ]</c:v>
                </c:pt>
                <c:pt idx="672">
                  <c:v>~nder~ : [ndəɹ]</c:v>
                </c:pt>
                <c:pt idx="673">
                  <c:v>~ster~ : [stəɹ]</c:v>
                </c:pt>
                <c:pt idx="674">
                  <c:v>~ture~ : [tʃəɹ]</c:v>
                </c:pt>
                <c:pt idx="675">
                  <c:v>~vide~ : [vaɪd]</c:v>
                </c:pt>
                <c:pt idx="676">
                  <c:v>~rate~ : [ɹeɪt]</c:v>
                </c:pt>
                <c:pt idx="677">
                  <c:v>~nter~ : [ntəɹ]</c:v>
                </c:pt>
                <c:pt idx="678">
                  <c:v>~ment~ : [mənt]</c:v>
                </c:pt>
                <c:pt idx="679">
                  <c:v>~baby~ : [beɪbɪ]</c:v>
                </c:pt>
                <c:pt idx="680">
                  <c:v>~basi~ : [beɪsɪ]</c:v>
                </c:pt>
                <c:pt idx="681">
                  <c:v>~behi~ : [bɪhaɪ]</c:v>
                </c:pt>
                <c:pt idx="682">
                  <c:v>~desi~ : [dɪzaɪ]</c:v>
                </c:pt>
                <c:pt idx="683">
                  <c:v>~jump~ : [dʒʌmp]</c:v>
                </c:pt>
                <c:pt idx="684">
                  <c:v>~gene~ : [dʒɛnɛ]</c:v>
                </c:pt>
                <c:pt idx="685">
                  <c:v>~just~ : [dʒʌst]</c:v>
                </c:pt>
                <c:pt idx="686">
                  <c:v>~join~ : [dʒɔɪn]</c:v>
                </c:pt>
                <c:pt idx="687">
                  <c:v>~find~ : [faɪnd]</c:v>
                </c:pt>
                <c:pt idx="688">
                  <c:v>~fina~ : [faɪnə]</c:v>
                </c:pt>
                <c:pt idx="689">
                  <c:v>~favo~ : [feɪvə]</c:v>
                </c:pt>
                <c:pt idx="690">
                  <c:v>~figu~ : [fɪɡyʊ]</c:v>
                </c:pt>
                <c:pt idx="691">
                  <c:v>~hind~ : [haɪnd]</c:v>
                </c:pt>
                <c:pt idx="692">
                  <c:v>~hold~ : [hoʊld]</c:v>
                </c:pt>
                <c:pt idx="693">
                  <c:v>~huge~ : [hyudʒ]</c:v>
                </c:pt>
                <c:pt idx="694">
                  <c:v>~huma~ : [hyumə]</c:v>
                </c:pt>
                <c:pt idx="695">
                  <c:v>~kind~ : [kaɪnd]</c:v>
                </c:pt>
                <c:pt idx="696">
                  <c:v>~cold~ : [koʊld]</c:v>
                </c:pt>
                <c:pt idx="697">
                  <c:v>~quie~ : [kwaɪɛ]</c:v>
                </c:pt>
                <c:pt idx="698">
                  <c:v>~cula~ : [kyʊlə]</c:v>
                </c:pt>
                <c:pt idx="699">
                  <c:v>~crea~ : [kɹɪeɪ]</c:v>
                </c:pt>
                <c:pt idx="700">
                  <c:v>~lady~ : [leɪdɪ]</c:v>
                </c:pt>
                <c:pt idx="701">
                  <c:v>~magi~ : [mædʒə]</c:v>
                </c:pt>
                <c:pt idx="702">
                  <c:v>~mind~ : [maɪnd]</c:v>
                </c:pt>
                <c:pt idx="703">
                  <c:v>~mome~ : [moʊmə]</c:v>
                </c:pt>
                <c:pt idx="704">
                  <c:v>~most~ : [moʊst]</c:v>
                </c:pt>
                <c:pt idx="705">
                  <c:v>~musi~ : [myuzɪ]</c:v>
                </c:pt>
                <c:pt idx="706">
                  <c:v>~noti~ : [noʊtə]</c:v>
                </c:pt>
                <c:pt idx="707">
                  <c:v>~next~ : [nɛkst]</c:v>
                </c:pt>
                <c:pt idx="708">
                  <c:v>~only~ : [oʊnlɪ]</c:v>
                </c:pt>
                <c:pt idx="709">
                  <c:v>~page~ : [peɪdʒ]</c:v>
                </c:pt>
                <c:pt idx="710">
                  <c:v>~pape~ : [peɪpə]</c:v>
                </c:pt>
                <c:pt idx="711">
                  <c:v>~post~ : [poʊst]</c:v>
                </c:pt>
                <c:pt idx="712">
                  <c:v>~sile~ : [saɪlə]</c:v>
                </c:pt>
                <c:pt idx="713">
                  <c:v>~circ~ : [sɜɹkə]</c:v>
                </c:pt>
                <c:pt idx="714">
                  <c:v>~tiny~ : [taɪnɪ]</c:v>
                </c:pt>
                <c:pt idx="715">
                  <c:v>~told~ : [toʊld]</c:v>
                </c:pt>
                <c:pt idx="716">
                  <c:v>~tota~ : [toʊtə]</c:v>
                </c:pt>
                <c:pt idx="717">
                  <c:v>~tura~ : [tʃʊɹə]</c:v>
                </c:pt>
                <c:pt idx="718">
                  <c:v>~vowe~ : [vaʊwɛ]</c:v>
                </c:pt>
                <c:pt idx="719">
                  <c:v>~wild~ : [waɪld]</c:v>
                </c:pt>
                <c:pt idx="720">
                  <c:v>~obje~ : [ɑbdʒɛ]</c:v>
                </c:pt>
                <c:pt idx="721">
                  <c:v>~radi~ : [ɹeɪdɪ]</c:v>
                </c:pt>
                <c:pt idx="722">
                  <c:v>~exci~ : [ɪksaɪ]</c:v>
                </c:pt>
                <c:pt idx="723">
                  <c:v>~also~ : [ɔlsəʊ]</c:v>
                </c:pt>
                <c:pt idx="724">
                  <c:v>~engi~ : [ɛndʒə]</c:v>
                </c:pt>
                <c:pt idx="725">
                  <c:v>~gold~ : [ɡoʊld]</c:v>
                </c:pt>
                <c:pt idx="726">
                  <c:v>~xact~ : [ɡzækt]</c:v>
                </c:pt>
                <c:pt idx="727">
                  <c:v>~xyge~ : [ksədʒɛ]</c:v>
                </c:pt>
                <c:pt idx="728">
                  <c:v>~loca~ : [loʊkeɪ]</c:v>
                </c:pt>
                <c:pt idx="729">
                  <c:v>~majo~ : [meɪdʒə]</c:v>
                </c:pt>
                <c:pt idx="730">
                  <c:v>~know~ : [noʊ]</c:v>
                </c:pt>
                <c:pt idx="731">
                  <c:v>~well~ : [wɛl]</c:v>
                </c:pt>
                <c:pt idx="732">
                  <c:v>~where~ : [wɛə]</c:v>
                </c:pt>
                <c:pt idx="733">
                  <c:v>~apple~ : [æpl]</c:v>
                </c:pt>
                <c:pt idx="734">
                  <c:v>~ghbor~ : [bəɹ]</c:v>
                </c:pt>
                <c:pt idx="735">
                  <c:v>~death~ : [dɛθ]</c:v>
                </c:pt>
                <c:pt idx="736">
                  <c:v>~ffice~ : [fəs]</c:v>
                </c:pt>
                <c:pt idx="737">
                  <c:v>~whose~ : [huz]</c:v>
                </c:pt>
                <c:pt idx="738">
                  <c:v>~eithe~ : [iðə]</c:v>
                </c:pt>
                <c:pt idx="739">
                  <c:v>~could~ : [kʊd]</c:v>
                </c:pt>
                <c:pt idx="740">
                  <c:v>~cause~ : [kɑz]</c:v>
                </c:pt>
                <c:pt idx="741">
                  <c:v>~laugh~ : [lʌf]</c:v>
                </c:pt>
                <c:pt idx="742">
                  <c:v>~nough~ : [nʌf]</c:v>
                </c:pt>
                <c:pt idx="743">
                  <c:v>~piece~ : [pis]</c:v>
                </c:pt>
                <c:pt idx="744">
                  <c:v>~ppear~ : [pɪə]</c:v>
                </c:pt>
                <c:pt idx="745">
                  <c:v>~ceive~ : [siv]</c:v>
                </c:pt>
                <c:pt idx="746">
                  <c:v>~wheel~ : [wil]</c:v>
                </c:pt>
                <c:pt idx="747">
                  <c:v>~young~ : [yʌŋ]</c:v>
                </c:pt>
                <c:pt idx="748">
                  <c:v>~these~ : [ðiz]</c:v>
                </c:pt>
                <c:pt idx="749">
                  <c:v>~shall~ : [ʃæl]</c:v>
                </c:pt>
                <c:pt idx="750">
                  <c:v>~often~ : [ɔfn]</c:v>
                </c:pt>
                <c:pt idx="751">
                  <c:v>~chine~ : [ʃin]</c:v>
                </c:pt>
                <c:pt idx="752">
                  <c:v>~sheet~ : [ʃit]</c:v>
                </c:pt>
                <c:pt idx="753">
                  <c:v>~appea~ : [əpɪ]</c:v>
                </c:pt>
                <c:pt idx="754">
                  <c:v>~three~ : [θɹi]</c:v>
                </c:pt>
                <c:pt idx="755">
                  <c:v>~thick~ : [θɪk]</c:v>
                </c:pt>
                <c:pt idx="756">
                  <c:v>~shell~ : [ʃɛl]</c:v>
                </c:pt>
                <c:pt idx="757">
                  <c:v>~guess~ : [ɡɛs]</c:v>
                </c:pt>
                <c:pt idx="758">
                  <c:v>~earth~ : [ɜɹθ]</c:v>
                </c:pt>
                <c:pt idx="759">
                  <c:v>~share~ : [ʃɛə]</c:v>
                </c:pt>
                <c:pt idx="760">
                  <c:v>~shore~ : [ʃɔɹ]</c:v>
                </c:pt>
                <c:pt idx="761">
                  <c:v>~wrong~ : [ɹɔŋ]</c:v>
                </c:pt>
                <c:pt idx="762">
                  <c:v>~thing~ : [θɪŋ]</c:v>
                </c:pt>
                <c:pt idx="763">
                  <c:v>~gethe~ : [ɡæðə]</c:v>
                </c:pt>
                <c:pt idx="764">
                  <c:v>~rrent~ : [ɹɛnt]</c:v>
                </c:pt>
                <c:pt idx="765">
                  <c:v>~answe~ : [ænsə]</c:v>
                </c:pt>
                <c:pt idx="766">
                  <c:v>~black~ : [blæk]</c:v>
                </c:pt>
                <c:pt idx="767">
                  <c:v>~blood~ : [blʌd]</c:v>
                </c:pt>
                <c:pt idx="768">
                  <c:v>~block~ : [blɑk]</c:v>
                </c:pt>
                <c:pt idx="769">
                  <c:v>~bable~ : [bəbl]</c:v>
                </c:pt>
                <c:pt idx="770">
                  <c:v>~build~ : [bɪld]</c:v>
                </c:pt>
                <c:pt idx="771">
                  <c:v>~belie~ : [bɪli]</c:v>
                </c:pt>
                <c:pt idx="772">
                  <c:v>~bette~ : [bɛtə]</c:v>
                </c:pt>
                <c:pt idx="773">
                  <c:v>~botto~ : [bɑtə]</c:v>
                </c:pt>
                <c:pt idx="774">
                  <c:v>~board~ : [bɔɹd]</c:v>
                </c:pt>
                <c:pt idx="775">
                  <c:v>~bread~ : [bɹɛd]</c:v>
                </c:pt>
                <c:pt idx="776">
                  <c:v>~broad~ : [bɹɔd]</c:v>
                </c:pt>
                <c:pt idx="777">
                  <c:v>~bring~ : [bɹɪŋ]</c:v>
                </c:pt>
                <c:pt idx="778">
                  <c:v>~dance~ : [dæns]</c:v>
                </c:pt>
                <c:pt idx="779">
                  <c:v>~diffi~ : [dɪfə]</c:v>
                </c:pt>
                <c:pt idx="780">
                  <c:v>~dream~ : [dɹim]</c:v>
                </c:pt>
                <c:pt idx="781">
                  <c:v>~dolla~ : [dɑlə]</c:v>
                </c:pt>
                <c:pt idx="782">
                  <c:v>~dress~ : [dɹɛs]</c:v>
                </c:pt>
                <c:pt idx="783">
                  <c:v>~fight~ : [faɪt]</c:v>
                </c:pt>
                <c:pt idx="784">
                  <c:v>~field~ : [fild]</c:v>
                </c:pt>
                <c:pt idx="785">
                  <c:v>~floor~ : [flɔɹ]</c:v>
                </c:pt>
                <c:pt idx="786">
                  <c:v>~ffect~ : [fɛkt]</c:v>
                </c:pt>
                <c:pt idx="787">
                  <c:v>~fficu~ : [fəkə]</c:v>
                </c:pt>
                <c:pt idx="788">
                  <c:v>~fruit~ : [fɹut]</c:v>
                </c:pt>
                <c:pt idx="789">
                  <c:v>~force~ : [fɔɹs]</c:v>
                </c:pt>
                <c:pt idx="790">
                  <c:v>~fresh~ : [fɹɛʃ]</c:v>
                </c:pt>
                <c:pt idx="791">
                  <c:v>~happy~ : [hæpɪ]</c:v>
                </c:pt>
                <c:pt idx="792">
                  <c:v>~house~ : [haʊs]</c:v>
                </c:pt>
                <c:pt idx="793">
                  <c:v>~heavy~ : [hɛvɪ]</c:v>
                </c:pt>
                <c:pt idx="794">
                  <c:v>~heard~ : [hɜɹd]</c:v>
                </c:pt>
                <c:pt idx="795">
                  <c:v>~horse~ : [hɔɹs]</c:v>
                </c:pt>
                <c:pt idx="796">
                  <c:v>~heart~ : [hɑɹt]</c:v>
                </c:pt>
                <c:pt idx="797">
                  <c:v>~hurry~ : [hɜɹɪ]</c:v>
                </c:pt>
                <c:pt idx="798">
                  <c:v>~eveni~ : [ivnɪ]</c:v>
                </c:pt>
                <c:pt idx="799">
                  <c:v>~catch~ : [kætʃ]</c:v>
                </c:pt>
                <c:pt idx="800">
                  <c:v>~carry~ : [kæɹɪ]</c:v>
                </c:pt>
                <c:pt idx="801">
                  <c:v>~class~ : [klæs]</c:v>
                </c:pt>
                <c:pt idx="802">
                  <c:v>~clean~ : [klin]</c:v>
                </c:pt>
                <c:pt idx="803">
                  <c:v>~clock~ : [klɑk]</c:v>
                </c:pt>
                <c:pt idx="804">
                  <c:v>~clear~ : [klɪə]</c:v>
                </c:pt>
                <c:pt idx="805">
                  <c:v>~ccess~ : [ksɛs]</c:v>
                </c:pt>
                <c:pt idx="806">
                  <c:v>~ctice~ : [ktɪs]</c:v>
                </c:pt>
                <c:pt idx="807">
                  <c:v>~quick~ : [kwɪk]</c:v>
                </c:pt>
                <c:pt idx="808">
                  <c:v>~colle~ : [kəlɛ]</c:v>
                </c:pt>
                <c:pt idx="809">
                  <c:v>~commo~ : [kɑmə]</c:v>
                </c:pt>
                <c:pt idx="810">
                  <c:v>~conne~ : [kənɛ]</c:v>
                </c:pt>
                <c:pt idx="811">
                  <c:v>~cotto~ : [kɑtə]</c:v>
                </c:pt>
                <c:pt idx="812">
                  <c:v>~ction~ : [kʃən]</c:v>
                </c:pt>
                <c:pt idx="813">
                  <c:v>~cross~ : [kɹɔs]</c:v>
                </c:pt>
                <c:pt idx="814">
                  <c:v>~corre~ : [kəɹɛ]</c:v>
                </c:pt>
                <c:pt idx="815">
                  <c:v>~light~ : [laɪt]</c:v>
                </c:pt>
                <c:pt idx="816">
                  <c:v>~least~ : [list]</c:v>
                </c:pt>
                <c:pt idx="817">
                  <c:v>~lutio~ : [luʃə]</c:v>
                </c:pt>
                <c:pt idx="818">
                  <c:v>~llage~ : [lədʒ]</c:v>
                </c:pt>
                <c:pt idx="819">
                  <c:v>~sland~ : [lənd]</c:v>
                </c:pt>
                <c:pt idx="820">
                  <c:v>~lette~ : [lɛtə]</c:v>
                </c:pt>
                <c:pt idx="821">
                  <c:v>~learn~ : [lɜɹn]</c:v>
                </c:pt>
                <c:pt idx="822">
                  <c:v>~match~ : [mætʃ]</c:v>
                </c:pt>
                <c:pt idx="823">
                  <c:v>~matte~ : [mætə]</c:v>
                </c:pt>
                <c:pt idx="824">
                  <c:v>~might~ : [maɪt]</c:v>
                </c:pt>
                <c:pt idx="825">
                  <c:v>~mouth~ : [maʊθ]</c:v>
                </c:pt>
                <c:pt idx="826">
                  <c:v>~mpare~ : [mpɛə]</c:v>
                </c:pt>
                <c:pt idx="827">
                  <c:v>~milli~ : [mɪlɪ]</c:v>
                </c:pt>
                <c:pt idx="828">
                  <c:v>~money~ : [mʌnɪ]</c:v>
                </c:pt>
                <c:pt idx="829">
                  <c:v>~month~ : [mʌnθ]</c:v>
                </c:pt>
                <c:pt idx="830">
                  <c:v>~mothe~ : [mʌðə]</c:v>
                </c:pt>
                <c:pt idx="831">
                  <c:v>~machi~ : [məʃi]</c:v>
                </c:pt>
                <c:pt idx="832">
                  <c:v>~measu~ : [mɛʒə]</c:v>
                </c:pt>
                <c:pt idx="833">
                  <c:v>~metho~ : [mɛθə]</c:v>
                </c:pt>
                <c:pt idx="834">
                  <c:v>~night~ : [naɪt]</c:v>
                </c:pt>
                <c:pt idx="835">
                  <c:v>~nswer~ : [nsəɹ]</c:v>
                </c:pt>
                <c:pt idx="836">
                  <c:v>~nnect~ : [nɛkt]</c:v>
                </c:pt>
                <c:pt idx="837">
                  <c:v>~noise~ : [nɔɪz]</c:v>
                </c:pt>
                <c:pt idx="838">
                  <c:v>~north~ : [nɔɹθ]</c:v>
                </c:pt>
                <c:pt idx="839">
                  <c:v>~nothi~ : [nʌθɪ]</c:v>
                </c:pt>
                <c:pt idx="840">
                  <c:v>~patte~ : [pætə]</c:v>
                </c:pt>
                <c:pt idx="841">
                  <c:v>~ptain~ : [ptɛn]</c:v>
                </c:pt>
                <c:pt idx="842">
                  <c:v>~possi~ : [pɑsə]</c:v>
                </c:pt>
                <c:pt idx="843">
                  <c:v>~prove~ : [pɹuv]</c:v>
                </c:pt>
                <c:pt idx="844">
                  <c:v>~press~ : [pɹɛs]</c:v>
                </c:pt>
                <c:pt idx="845">
                  <c:v>~sight~ : [saɪt]</c:v>
                </c:pt>
                <c:pt idx="846">
                  <c:v>~south~ : [saʊθ]</c:v>
                </c:pt>
                <c:pt idx="847">
                  <c:v>~seaso~ : [sizə]</c:v>
                </c:pt>
                <c:pt idx="848">
                  <c:v>~skill~ : [skɪl]</c:v>
                </c:pt>
                <c:pt idx="849">
                  <c:v>~scuss~ : [skʌs]</c:v>
                </c:pt>
                <c:pt idx="850">
                  <c:v>~score~ : [skɔɹ]</c:v>
                </c:pt>
                <c:pt idx="851">
                  <c:v>~sleep~ : [slip]</c:v>
                </c:pt>
                <c:pt idx="852">
                  <c:v>~small~ : [smɔl]</c:v>
                </c:pt>
                <c:pt idx="853">
                  <c:v>~smell~ : [smɛl]</c:v>
                </c:pt>
                <c:pt idx="854">
                  <c:v>~speed~ : [spid]</c:v>
                </c:pt>
                <c:pt idx="855">
                  <c:v>~speak~ : [spik]</c:v>
                </c:pt>
                <c:pt idx="856">
                  <c:v>~spell~ : [spɛl]</c:v>
                </c:pt>
                <c:pt idx="857">
                  <c:v>~steel~ : [stil]</c:v>
                </c:pt>
                <c:pt idx="858">
                  <c:v>~steam~ : [stim]</c:v>
                </c:pt>
                <c:pt idx="859">
                  <c:v>~stick~ : [stɪk]</c:v>
                </c:pt>
                <c:pt idx="860">
                  <c:v>~still~ : [stɪl]</c:v>
                </c:pt>
                <c:pt idx="861">
                  <c:v>~store~ : [stɔɹ]</c:v>
                </c:pt>
                <c:pt idx="862">
                  <c:v>~sudde~ : [sʌdə]</c:v>
                </c:pt>
                <c:pt idx="863">
                  <c:v>~solve~ : [sɑlv]</c:v>
                </c:pt>
                <c:pt idx="864">
                  <c:v>~summe~ : [sʌmə]</c:v>
                </c:pt>
                <c:pt idx="865">
                  <c:v>~sense~ : [sɛns]</c:v>
                </c:pt>
                <c:pt idx="866">
                  <c:v>~since~ : [sɪns]</c:v>
                </c:pt>
                <c:pt idx="867">
                  <c:v>~suppo~ : [səpɔ]</c:v>
                </c:pt>
                <c:pt idx="868">
                  <c:v>~cessa~ : [səsɛ]</c:v>
                </c:pt>
                <c:pt idx="869">
                  <c:v>~seven~ : [sɛvn]</c:v>
                </c:pt>
                <c:pt idx="870">
                  <c:v>~serve~ : [sɜɹv]</c:v>
                </c:pt>
                <c:pt idx="871">
                  <c:v>~ssary~ : [sɛɹɪ]</c:v>
                </c:pt>
                <c:pt idx="872">
                  <c:v>~teach~ : [titʃ]</c:v>
                </c:pt>
                <c:pt idx="873">
                  <c:v>~tween~ : [twin]</c:v>
                </c:pt>
                <c:pt idx="874">
                  <c:v>~track~ : [tɹæk]</c:v>
                </c:pt>
                <c:pt idx="875">
                  <c:v>~chief~ : [tʃif]</c:v>
                </c:pt>
                <c:pt idx="876">
                  <c:v>~touch~ : [tʌtʃ]</c:v>
                </c:pt>
                <c:pt idx="877">
                  <c:v>~check~ : [tʃɛk]</c:v>
                </c:pt>
                <c:pt idx="878">
                  <c:v>~ttern~ : [təɹn]</c:v>
                </c:pt>
                <c:pt idx="879">
                  <c:v>~chair~ : [tʃɛə]</c:v>
                </c:pt>
                <c:pt idx="880">
                  <c:v>~villa~ : [vɪlə]</c:v>
                </c:pt>
                <c:pt idx="881">
                  <c:v>~veral~ : [vɹəl]</c:v>
                </c:pt>
                <c:pt idx="882">
                  <c:v>~voice~ : [vɔɪs]</c:v>
                </c:pt>
                <c:pt idx="883">
                  <c:v>~visio~ : [vɪʒə]</c:v>
                </c:pt>
                <c:pt idx="884">
                  <c:v>~white~ : [waɪt]</c:v>
                </c:pt>
                <c:pt idx="885">
                  <c:v>~watch~ : [wɑtʃ]</c:v>
                </c:pt>
                <c:pt idx="886">
                  <c:v>~sitio~ : [zɪʃə]</c:v>
                </c:pt>
                <c:pt idx="887">
                  <c:v>~those~ : [ðoʊz]</c:v>
                </c:pt>
                <c:pt idx="888">
                  <c:v>~rathe~ : [ɹæðə]</c:v>
                </c:pt>
                <c:pt idx="889">
                  <c:v>~guide~ : [ɡaɪd]</c:v>
                </c:pt>
                <c:pt idx="890">
                  <c:v>~thank~ : [θæŋk]</c:v>
                </c:pt>
                <c:pt idx="891">
                  <c:v>~shine~ : [ʃaɪn]</c:v>
                </c:pt>
                <c:pt idx="892">
                  <c:v>~shout~ : [ʃaʊt]</c:v>
                </c:pt>
                <c:pt idx="893">
                  <c:v>~rrive~ : [ɹaɪv]</c:v>
                </c:pt>
                <c:pt idx="894">
                  <c:v>~shape~ : [ʃeɪp]</c:v>
                </c:pt>
                <c:pt idx="895">
                  <c:v>~raise~ : [ɹeɪz]</c:v>
                </c:pt>
                <c:pt idx="896">
                  <c:v>~rface~ : [ɹfəs]</c:v>
                </c:pt>
                <c:pt idx="897">
                  <c:v>~reach~ : [ɹitʃ]</c:v>
                </c:pt>
                <c:pt idx="898">
                  <c:v>~reaso~ : [ɹizə]</c:v>
                </c:pt>
                <c:pt idx="899">
                  <c:v>~glass~ : [ɡlæs]</c:v>
                </c:pt>
                <c:pt idx="900">
                  <c:v>~allow~ : [əlaʊ]</c:v>
                </c:pt>
                <c:pt idx="901">
                  <c:v>~rmine~ : [ɹmɪn]</c:v>
                </c:pt>
                <c:pt idx="902">
                  <c:v>~rning~ : [ɹnɪŋ]</c:v>
                </c:pt>
                <c:pt idx="903">
                  <c:v>~wrote~ : [ɹoʊt]</c:v>
                </c:pt>
                <c:pt idx="904">
                  <c:v>~rtain~ : [ɹtən]</c:v>
                </c:pt>
                <c:pt idx="905">
                  <c:v>~every~ : [ɛvɹɪ]</c:v>
                </c:pt>
                <c:pt idx="906">
                  <c:v>~grass~ : [ɡɹæs]</c:v>
                </c:pt>
                <c:pt idx="907">
                  <c:v>~ready~ : [ɹɛdɪ]</c:v>
                </c:pt>
                <c:pt idx="908">
                  <c:v>~green~ : [ɡɹin]</c:v>
                </c:pt>
                <c:pt idx="909">
                  <c:v>~early~ : [ɜɹlɪ]</c:v>
                </c:pt>
                <c:pt idx="910">
                  <c:v>~throw~ : [θɹoʊ]</c:v>
                </c:pt>
                <c:pt idx="911">
                  <c:v>~repea~ : [ɹɪpi]</c:v>
                </c:pt>
                <c:pt idx="912">
                  <c:v>~recei~ : [ɹəsi]</c:v>
                </c:pt>
                <c:pt idx="913">
                  <c:v>~group~ : [ɡɹup]</c:v>
                </c:pt>
                <c:pt idx="914">
                  <c:v>~third~ : [θɜɹd]</c:v>
                </c:pt>
                <c:pt idx="915">
                  <c:v>~agree~ : [əɡɹi]</c:v>
                </c:pt>
                <c:pt idx="916">
                  <c:v>~think~ : [θɪŋk]</c:v>
                </c:pt>
                <c:pt idx="917">
                  <c:v>~sharp~ : [ʃɑɹp]</c:v>
                </c:pt>
                <c:pt idx="918">
                  <c:v>~short~ : [ʃɔɹt]</c:v>
                </c:pt>
                <c:pt idx="919">
                  <c:v>~plane~ : [pleɪn]</c:v>
                </c:pt>
                <c:pt idx="920">
                  <c:v>~brown~ : [bɹaʊn]</c:v>
                </c:pt>
                <c:pt idx="921">
                  <c:v>~break~ : [bɹeɪk]</c:v>
                </c:pt>
                <c:pt idx="922">
                  <c:v>~drive~ : [dɹaɪv]</c:v>
                </c:pt>
                <c:pt idx="923">
                  <c:v>~docto~ : [dɑktə]</c:v>
                </c:pt>
                <c:pt idx="924">
                  <c:v>~discu~ : [dɪskʌ]</c:v>
                </c:pt>
                <c:pt idx="925">
                  <c:v>~dista~ : [dɪstə]</c:v>
                </c:pt>
                <c:pt idx="926">
                  <c:v>~ggest~ : [dʒɛst]</c:v>
                </c:pt>
                <c:pt idx="927">
                  <c:v>~drink~ : [dɹɪŋk]</c:v>
                </c:pt>
                <c:pt idx="928">
                  <c:v>~found~ : [faʊnd]</c:v>
                </c:pt>
                <c:pt idx="929">
                  <c:v>~famou~ : [feɪmə]</c:v>
                </c:pt>
                <c:pt idx="930">
                  <c:v>~flowe~ : [flawə]</c:v>
                </c:pt>
                <c:pt idx="931">
                  <c:v>~fraid~ : [fɹeɪd]</c:v>
                </c:pt>
                <c:pt idx="932">
                  <c:v>~front~ : [fɹʌnt]</c:v>
                </c:pt>
                <c:pt idx="933">
                  <c:v>~first~ : [fɜɹst]</c:v>
                </c:pt>
                <c:pt idx="934">
                  <c:v>~forwa~ : [fɔɹwə]</c:v>
                </c:pt>
                <c:pt idx="935">
                  <c:v>~finge~ : [fɪŋɡə]</c:v>
                </c:pt>
                <c:pt idx="936">
                  <c:v>~histo~ : [hɪstə]</c:v>
                </c:pt>
                <c:pt idx="937">
                  <c:v>~count~ : [kaʊnt]</c:v>
                </c:pt>
                <c:pt idx="938">
                  <c:v>~cloud~ : [klaʊd]</c:v>
                </c:pt>
                <c:pt idx="939">
                  <c:v>~climb~ : [klaɪm]</c:v>
                </c:pt>
                <c:pt idx="940">
                  <c:v>~claim~ : [kleɪm]</c:v>
                </c:pt>
                <c:pt idx="941">
                  <c:v>~close~ : [kloʊs]</c:v>
                </c:pt>
                <c:pt idx="942">
                  <c:v>~coast~ : [koʊst]</c:v>
                </c:pt>
                <c:pt idx="943">
                  <c:v>~xcite~ : [ksaɪt]</c:v>
                </c:pt>
                <c:pt idx="944">
                  <c:v>~xcept~ : [ksɛpt]</c:v>
                </c:pt>
                <c:pt idx="945">
                  <c:v>~ctric~ : [ktɹɪk]</c:v>
                </c:pt>
                <c:pt idx="946">
                  <c:v>~cture~ : [ktʃəɹ]</c:v>
                </c:pt>
                <c:pt idx="947">
                  <c:v>~quite~ : [kwaɪt]</c:v>
                </c:pt>
                <c:pt idx="948">
                  <c:v>~quire~ : [kwaɪə]</c:v>
                </c:pt>
                <c:pt idx="949">
                  <c:v>~quart~ : [kwɔɹt]</c:v>
                </c:pt>
                <c:pt idx="950">
                  <c:v>~crowd~ : [kɹaʊd]</c:v>
                </c:pt>
                <c:pt idx="951">
                  <c:v>~condi~ : [kəndɪ]</c:v>
                </c:pt>
                <c:pt idx="952">
                  <c:v>~consi~ : [kənsɪ]</c:v>
                </c:pt>
                <c:pt idx="953">
                  <c:v>~conso~ : [kɑnsə]</c:v>
                </c:pt>
                <c:pt idx="954">
                  <c:v>~conti~ : [kəntɪ]</c:v>
                </c:pt>
                <c:pt idx="955">
                  <c:v>~corne~ : [kɔɹnə]</c:v>
                </c:pt>
                <c:pt idx="956">
                  <c:v>~ldren~ : [ldɹɛn]</c:v>
                </c:pt>
                <c:pt idx="957">
                  <c:v>~ldier~ : [ldʒəɹ]</c:v>
                </c:pt>
                <c:pt idx="958">
                  <c:v>~lways~ : [lweɪz]</c:v>
                </c:pt>
                <c:pt idx="959">
                  <c:v>~liqui~ : [lɪkwɪ]</c:v>
                </c:pt>
                <c:pt idx="960">
                  <c:v>~large~ : [lɑɹdʒ]</c:v>
                </c:pt>
                <c:pt idx="961">
                  <c:v>~maste~ : [mæstə]</c:v>
                </c:pt>
                <c:pt idx="962">
                  <c:v>~motio~ : [moʊʃə]</c:v>
                </c:pt>
                <c:pt idx="963">
                  <c:v>~mpany~ : [mpəni]</c:v>
                </c:pt>
                <c:pt idx="964">
                  <c:v>~multi~ : [mʌltə]</c:v>
                </c:pt>
                <c:pt idx="965">
                  <c:v>~membe~ : [mɛmbə]</c:v>
                </c:pt>
                <c:pt idx="966">
                  <c:v>~marke~ : [mɑɹkɛ]</c:v>
                </c:pt>
                <c:pt idx="967">
                  <c:v>~morni~ : [mɔɹnɪ]</c:v>
                </c:pt>
                <c:pt idx="968">
                  <c:v>~ndred~ : [ndɹɛd]</c:v>
                </c:pt>
                <c:pt idx="969">
                  <c:v>~ngine~ : [ndʒən]</c:v>
                </c:pt>
                <c:pt idx="970">
                  <c:v>~natio~ : [neɪʃə]</c:v>
                </c:pt>
                <c:pt idx="971">
                  <c:v>~nside~ : [nsɪdə]</c:v>
                </c:pt>
                <c:pt idx="972">
                  <c:v>~nsect~ : [nsɛkt]</c:v>
                </c:pt>
                <c:pt idx="973">
                  <c:v>~nsona~ : [nsənə]</c:v>
                </c:pt>
                <c:pt idx="974">
                  <c:v>~ntere~ : [ntəɹɛ]</c:v>
                </c:pt>
                <c:pt idx="975">
                  <c:v>~nvent~ : [nvɛnt]</c:v>
                </c:pt>
                <c:pt idx="976">
                  <c:v>~numbe~ : [nʌmbə]</c:v>
                </c:pt>
                <c:pt idx="977">
                  <c:v>~pound~ : [paʊnd]</c:v>
                </c:pt>
                <c:pt idx="978">
                  <c:v>~paint~ : [peɪnt]</c:v>
                </c:pt>
                <c:pt idx="979">
                  <c:v>~plant~ : [plænt]</c:v>
                </c:pt>
                <c:pt idx="980">
                  <c:v>~place~ : [pleɪs]</c:v>
                </c:pt>
                <c:pt idx="981">
                  <c:v>~plura~ : [plʊɹə]</c:v>
                </c:pt>
                <c:pt idx="982">
                  <c:v>~proba~ : [pɹɑbə]</c:v>
                </c:pt>
                <c:pt idx="983">
                  <c:v>~perha~ : [pəɹhæ]</c:v>
                </c:pt>
                <c:pt idx="984">
                  <c:v>~point~ : [pɔɪnt]</c:v>
                </c:pt>
                <c:pt idx="985">
                  <c:v>~print~ : [pɹɪnt]</c:v>
                </c:pt>
                <c:pt idx="986">
                  <c:v>~prepa~ : [pɹɪpɛ]</c:v>
                </c:pt>
                <c:pt idx="987">
                  <c:v>~perso~ : [pɜɹsə]</c:v>
                </c:pt>
                <c:pt idx="988">
                  <c:v>~proce~ : [pɹɑsɛ]</c:v>
                </c:pt>
                <c:pt idx="989">
                  <c:v>~party~ : [pɑɹtɪ]</c:v>
                </c:pt>
                <c:pt idx="990">
                  <c:v>~prote~ : [pɹətɛ]</c:v>
                </c:pt>
                <c:pt idx="991">
                  <c:v>~sound~ : [saʊnd]</c:v>
                </c:pt>
                <c:pt idx="992">
                  <c:v>~scale~ : [skeɪl]</c:v>
                </c:pt>
                <c:pt idx="993">
                  <c:v>~slave~ : [sleɪv]</c:v>
                </c:pt>
                <c:pt idx="994">
                  <c:v>~smile~ : [smaɪl]</c:v>
                </c:pt>
                <c:pt idx="995">
                  <c:v>~space~ : [speɪs]</c:v>
                </c:pt>
                <c:pt idx="996">
                  <c:v>~spend~ : [spɛnd]</c:v>
                </c:pt>
                <c:pt idx="997">
                  <c:v>~stand~ : [stænd]</c:v>
                </c:pt>
                <c:pt idx="998">
                  <c:v>~state~ : [steɪt]</c:v>
                </c:pt>
                <c:pt idx="999">
                  <c:v>~stone~ : [stoʊn]</c:v>
                </c:pt>
                <c:pt idx="1000">
                  <c:v>~stude~ : [studə]</c:v>
                </c:pt>
                <c:pt idx="1001">
                  <c:v>~study~ : [stʌdɪ]</c:v>
                </c:pt>
                <c:pt idx="1002">
                  <c:v>~stant~ : [stənt]</c:v>
                </c:pt>
                <c:pt idx="1003">
                  <c:v>~stion~ : [stʃən]</c:v>
                </c:pt>
                <c:pt idx="1004">
                  <c:v>~start~ : [stɑɹt]</c:v>
                </c:pt>
                <c:pt idx="1005">
                  <c:v>~sugge~ : [sədʒɛ]</c:v>
                </c:pt>
                <c:pt idx="1006">
                  <c:v>~succe~ : [səksɛ]</c:v>
                </c:pt>
                <c:pt idx="1007">
                  <c:v>~silve~ : [sɪlvə]</c:v>
                </c:pt>
                <c:pt idx="1008">
                  <c:v>~surfa~ : [sɜɹfə]</c:v>
                </c:pt>
                <c:pt idx="1009">
                  <c:v>~table~ : [teɪbl]</c:v>
                </c:pt>
                <c:pt idx="1010">
                  <c:v>~tract~ : [tɹækt]</c:v>
                </c:pt>
                <c:pt idx="1011">
                  <c:v>~trave~ : [tɹævə]</c:v>
                </c:pt>
                <c:pt idx="1012">
                  <c:v>~trade~ : [tɹeɪd]</c:v>
                </c:pt>
                <c:pt idx="1013">
                  <c:v>~train~ : [tɹeɪn]</c:v>
                </c:pt>
                <c:pt idx="1014">
                  <c:v>~termi~ : [tɜɹmɪ]</c:v>
                </c:pt>
                <c:pt idx="1015">
                  <c:v>~value~ : [vælyu]</c:v>
                </c:pt>
                <c:pt idx="1016">
                  <c:v>~wonde~ : [wʌndə]</c:v>
                </c:pt>
                <c:pt idx="1017">
                  <c:v>~winte~ : [wɪntə]</c:v>
                </c:pt>
                <c:pt idx="1018">
                  <c:v>~world~ : [wɜɹld]</c:v>
                </c:pt>
                <c:pt idx="1019">
                  <c:v>~round~ : [ɹaʊnd]</c:v>
                </c:pt>
                <c:pt idx="1020">
                  <c:v>~afrai~ : [əfɹeɪ]</c:v>
                </c:pt>
                <c:pt idx="1021">
                  <c:v>~rhaps~ : [ɹhæps]</c:v>
                </c:pt>
                <c:pt idx="1022">
                  <c:v>~regio~ : [ɹidʒə]</c:v>
                </c:pt>
                <c:pt idx="1023">
                  <c:v>~alway~ : [ɔlweɪ]</c:v>
                </c:pt>
                <c:pt idx="1024">
                  <c:v>~inclu~ : [ɪnklu]</c:v>
                </c:pt>
                <c:pt idx="1025">
                  <c:v>~insta~ : [ɪnstə]</c:v>
                </c:pt>
                <c:pt idx="1026">
                  <c:v>~rcise~ : [ɹsaɪz]</c:v>
                </c:pt>
                <c:pt idx="1027">
                  <c:v>~rward~ : [ɹwəɹd]</c:v>
                </c:pt>
                <c:pt idx="1028">
                  <c:v>~grand~ : [ɡɹænd]</c:v>
                </c:pt>
                <c:pt idx="1029">
                  <c:v>~great~ : [ɡɹeɪt]</c:v>
                </c:pt>
                <c:pt idx="1030">
                  <c:v>~repre~ : [ɹɛpɹɪ]</c:v>
                </c:pt>
                <c:pt idx="1031">
                  <c:v>~garde~ : [ɡɑɹdə]</c:v>
                </c:pt>
                <c:pt idx="1032">
                  <c:v>~prope~ : [pɹɑpə]</c:v>
                </c:pt>
                <c:pt idx="1033">
                  <c:v>~xpect~ : [kspɛkt]</c:v>
                </c:pt>
                <c:pt idx="1034">
                  <c:v>~ndica~ : [ndəkeɪ]</c:v>
                </c:pt>
                <c:pt idx="1035">
                  <c:v>~ntrol~ : [ntɹoʊl]</c:v>
                </c:pt>
                <c:pt idx="1036">
                  <c:v>~ntury~ : [ntʃəɹɪ]</c:v>
                </c:pt>
                <c:pt idx="1037">
                  <c:v>~nergy~ : [nəɹdʒɪ]</c:v>
                </c:pt>
                <c:pt idx="1038">
                  <c:v>~pictu~ : [pɪktʃə]</c:v>
                </c:pt>
                <c:pt idx="1039">
                  <c:v>~provi~ : [pɹəvaɪ]</c:v>
                </c:pt>
                <c:pt idx="1040">
                  <c:v>~subje~ : [səbdʒɛ]</c:v>
                </c:pt>
                <c:pt idx="1041">
                  <c:v>~centu~ : [sɛntʃə]</c:v>
                </c:pt>
                <c:pt idx="1042">
                  <c:v>~child~ : [tʃaɪld]</c:v>
                </c:pt>
                <c:pt idx="1043">
                  <c:v>~requi~ : [ɹikwaɪ]</c:v>
                </c:pt>
                <c:pt idx="1044">
                  <c:v>~rticu~ : [ɹtɪkyʊ]</c:v>
                </c:pt>
                <c:pt idx="1045">
                  <c:v>~reply~ : [ɹɪplaɪ]</c:v>
                </c:pt>
                <c:pt idx="1046">
                  <c:v>~bject~ : [bdʒɛkt]</c:v>
                </c:pt>
                <c:pt idx="1047">
                  <c:v>~dange~ : [deɪndʒə]</c:v>
                </c:pt>
                <c:pt idx="1048">
                  <c:v>~xerci~ : [ksəɹsaɪ]</c:v>
                </c:pt>
                <c:pt idx="1049">
                  <c:v>~though~ : [ðoʊ]</c:v>
                </c:pt>
                <c:pt idx="1050">
                  <c:v>~should~ : [ʃʊd]</c:v>
                </c:pt>
                <c:pt idx="1051">
                  <c:v>~whethe~ : [wɛðə]</c:v>
                </c:pt>
                <c:pt idx="1052">
                  <c:v>~double~ : [dʌbl]</c:v>
                </c:pt>
                <c:pt idx="1053">
                  <c:v>~happen~ : [hæpn]</c:v>
                </c:pt>
                <c:pt idx="1054">
                  <c:v>~course~ : [kɔɹs]</c:v>
                </c:pt>
                <c:pt idx="1055">
                  <c:v>~listen~ : [lɪsn]</c:v>
                </c:pt>
                <c:pt idx="1056">
                  <c:v>~little~ : [lɪtl]</c:v>
                </c:pt>
                <c:pt idx="1057">
                  <c:v>~middle~ : [mɪdl]</c:v>
                </c:pt>
                <c:pt idx="1058">
                  <c:v>~people~ : [pipl]</c:v>
                </c:pt>
                <c:pt idx="1059">
                  <c:v>~please~ : [pliz]</c:v>
                </c:pt>
                <c:pt idx="1060">
                  <c:v>~school~ : [skul]</c:v>
                </c:pt>
                <c:pt idx="1061">
                  <c:v>~ssible~ : [səbl]</c:v>
                </c:pt>
                <c:pt idx="1062">
                  <c:v>~settle~ : [sɛtl]</c:v>
                </c:pt>
                <c:pt idx="1063">
                  <c:v>~choose~ : [tʃuz]</c:v>
                </c:pt>
                <c:pt idx="1064">
                  <c:v>~valley~ : [vælɪ]</c:v>
                </c:pt>
                <c:pt idx="1065">
                  <c:v>~vening~ : [vnɪŋ]</c:v>
                </c:pt>
                <c:pt idx="1066">
                  <c:v>~cially~ : [ʃəlɪ]</c:v>
                </c:pt>
                <c:pt idx="1067">
                  <c:v>~writte~ : [ɹɪtə]</c:v>
                </c:pt>
                <c:pt idx="1068">
                  <c:v>~beauty~ : [byutɪ]</c:v>
                </c:pt>
                <c:pt idx="1069">
                  <c:v>~bserve~ : [bzɜɹv]</c:v>
                </c:pt>
                <c:pt idx="1070">
                  <c:v>~bright~ : [bɹaɪt]</c:v>
                </c:pt>
                <c:pt idx="1071">
                  <c:v>~betwee~ : [bɪtwi]</c:v>
                </c:pt>
                <c:pt idx="1072">
                  <c:v>~brothe~ : [bɹʌðə]</c:v>
                </c:pt>
                <c:pt idx="1073">
                  <c:v>~dictio~ : [dɪkʃə]</c:v>
                </c:pt>
                <c:pt idx="1074">
                  <c:v>~degree~ : [dɪɡɹi]</c:v>
                </c:pt>
                <c:pt idx="1075">
                  <c:v>~phrase~ : [fɹeɪz]</c:v>
                </c:pt>
                <c:pt idx="1076">
                  <c:v>~follow~ : [fɑləʊ]</c:v>
                </c:pt>
                <c:pt idx="1077">
                  <c:v>~friend~ : [fɹɛnd]</c:v>
                </c:pt>
                <c:pt idx="1078">
                  <c:v>~captai~ : [kæptɛ]</c:v>
                </c:pt>
                <c:pt idx="1079">
                  <c:v>~clothe~ : [kloʊð]</c:v>
                </c:pt>
                <c:pt idx="1080">
                  <c:v>~ctiona~ : [kʃənɛ]</c:v>
                </c:pt>
                <c:pt idx="1081">
                  <c:v>~mplete~ : [mplit]</c:v>
                </c:pt>
                <c:pt idx="1082">
                  <c:v>~nditio~ : [ndɪʃə]</c:v>
                </c:pt>
                <c:pt idx="1083">
                  <c:v>~nclude~ : [nklud]</c:v>
                </c:pt>
                <c:pt idx="1084">
                  <c:v>~ntence~ : [ntəns]</c:v>
                </c:pt>
                <c:pt idx="1085">
                  <c:v>~pretty~ : [pɹɪtɪ]</c:v>
                </c:pt>
                <c:pt idx="1086">
                  <c:v>~square~ : [skwɛə]</c:v>
                </c:pt>
                <c:pt idx="1087">
                  <c:v>~speech~ : [spitʃ]</c:v>
                </c:pt>
                <c:pt idx="1088">
                  <c:v>~spread~ : [spɹɛd]</c:v>
                </c:pt>
                <c:pt idx="1089">
                  <c:v>~spring~ : [spɹɪŋ]</c:v>
                </c:pt>
                <c:pt idx="1090">
                  <c:v>~stream~ : [stɹim]</c:v>
                </c:pt>
                <c:pt idx="1091">
                  <c:v>~street~ : [stɹit]</c:v>
                </c:pt>
                <c:pt idx="1092">
                  <c:v>~stance~ : [stəns]</c:v>
                </c:pt>
                <c:pt idx="1093">
                  <c:v>~string~ : [stɹɪŋ]</c:v>
                </c:pt>
                <c:pt idx="1094">
                  <c:v>~strong~ : [stɹɔŋ]</c:v>
                </c:pt>
                <c:pt idx="1095">
                  <c:v>~sectio~ : [sɛkʃə]</c:v>
                </c:pt>
                <c:pt idx="1096">
                  <c:v>~simple~ : [sɪmpl]</c:v>
                </c:pt>
                <c:pt idx="1097">
                  <c:v>~severa~ : [sɛvɹə]</c:v>
                </c:pt>
                <c:pt idx="1098">
                  <c:v>~certai~ : [sɜɹtə]</c:v>
                </c:pt>
                <c:pt idx="1099">
                  <c:v>~search~ : [sɜɹtʃ]</c:v>
                </c:pt>
                <c:pt idx="1100">
                  <c:v>~single~ : [sɪŋɡl]</c:v>
                </c:pt>
                <c:pt idx="1101">
                  <c:v>~chance~ : [tʃæns]</c:v>
                </c:pt>
                <c:pt idx="1102">
                  <c:v>~yellow~ : [yɛləʊ]</c:v>
                </c:pt>
                <c:pt idx="1103">
                  <c:v>~thousa~ : [θaʊzə]</c:v>
                </c:pt>
                <c:pt idx="1104">
                  <c:v>~gainst~ : [ɡɛnst]</c:v>
                </c:pt>
                <c:pt idx="1105">
                  <c:v>~garden~ : [ɡɑɹdn]</c:v>
                </c:pt>
                <c:pt idx="1106">
                  <c:v>~specia~ : [spɛʃə]</c:v>
                </c:pt>
                <c:pt idx="1107">
                  <c:v>~branch~ : [bɹæntʃ]</c:v>
                </c:pt>
                <c:pt idx="1108">
                  <c:v>~gentle~ : [dʒɛntl]</c:v>
                </c:pt>
                <c:pt idx="1109">
                  <c:v>~hundre~ : [hʌndɹɛ]</c:v>
                </c:pt>
                <c:pt idx="1110">
                  <c:v>~comple~ : [kəmpli]</c:v>
                </c:pt>
                <c:pt idx="1111">
                  <c:v>~contai~ : [kənteɪ]</c:v>
                </c:pt>
                <c:pt idx="1112">
                  <c:v>~langua~ : [læŋɡwə]</c:v>
                </c:pt>
                <c:pt idx="1113">
                  <c:v>~lectri~ : [lɛktɹɪ]</c:v>
                </c:pt>
                <c:pt idx="1114">
                  <c:v>~nstant~ : [nstənt]</c:v>
                </c:pt>
                <c:pt idx="1115">
                  <c:v>~ntinue~ : [ntɪnyu]</c:v>
                </c:pt>
                <c:pt idx="1116">
                  <c:v>~practi~ : [pɹæktɪ]</c:v>
                </c:pt>
                <c:pt idx="1117">
                  <c:v>~proble~ : [pɹɑblə]</c:v>
                </c:pt>
                <c:pt idx="1118">
                  <c:v>~scribe~ : [skɹaɪb]</c:v>
                </c:pt>
                <c:pt idx="1119">
                  <c:v>~statio~ : [steɪʃə]</c:v>
                </c:pt>
                <c:pt idx="1120">
                  <c:v>~supply~ : [səplaɪ]</c:v>
                </c:pt>
                <c:pt idx="1121">
                  <c:v>~twenty~ : [twɛntɪ]</c:v>
                </c:pt>
                <c:pt idx="1122">
                  <c:v>~charge~ : [tʃɑɹdʒ]</c:v>
                </c:pt>
                <c:pt idx="1123">
                  <c:v>~window~ : [wɪndəʊ]</c:v>
                </c:pt>
                <c:pt idx="1124">
                  <c:v>~instru~ : [ɪnstɹʊ]</c:v>
                </c:pt>
                <c:pt idx="1125">
                  <c:v>~rprise~ : [ɹpɹaɪz]</c:v>
                </c:pt>
                <c:pt idx="1126">
                  <c:v>~xample~ : [ɡzæmpl]</c:v>
                </c:pt>
                <c:pt idx="1127">
                  <c:v>~ground~ : [ɡɹaʊnd]</c:v>
                </c:pt>
                <c:pt idx="1128">
                  <c:v>~nguage~ : [ŋɡwədʒ]</c:v>
                </c:pt>
                <c:pt idx="1129">
                  <c:v>~descri~ : [dɪskɹaɪ]</c:v>
                </c:pt>
                <c:pt idx="1130">
                  <c:v>~contro~ : [kəntɹoʊ]</c:v>
                </c:pt>
                <c:pt idx="1131">
                  <c:v>~ltiply~ : [ltəplaɪ]</c:v>
                </c:pt>
                <c:pt idx="1132">
                  <c:v>~soldie~ : [soʊldʒə]</c:v>
                </c:pt>
                <c:pt idx="1133">
                  <c:v>~surpri~ : [səɹpɹaɪ]</c:v>
                </c:pt>
                <c:pt idx="1134">
                  <c:v>~change~ : [tʃeɪndʒ]</c:v>
                </c:pt>
                <c:pt idx="1135">
                  <c:v>~thought~ : [θɔt]</c:v>
                </c:pt>
                <c:pt idx="1136">
                  <c:v>~through~ : [θɹu]</c:v>
                </c:pt>
                <c:pt idx="1137">
                  <c:v>~brought~ : [bɹɔt]</c:v>
                </c:pt>
                <c:pt idx="1138">
                  <c:v>~written~ : [ɹɪtn]</c:v>
                </c:pt>
                <c:pt idx="1139">
                  <c:v>~neighbo~ : [neɪbə]</c:v>
                </c:pt>
                <c:pt idx="1140">
                  <c:v>~trouble~ : [tɹʌbl]</c:v>
                </c:pt>
                <c:pt idx="1141">
                  <c:v>~country~ : [kʌntɹɪ]</c:v>
                </c:pt>
                <c:pt idx="1142">
                  <c:v>~mountai~ : [maʊntɛ]</c:v>
                </c:pt>
                <c:pt idx="1143">
                  <c:v>~stretch~ : [stɹɛtʃ]</c:v>
                </c:pt>
                <c:pt idx="1144">
                  <c:v>~tempera~ : [tɛmpɹə]</c:v>
                </c:pt>
                <c:pt idx="1145">
                  <c:v>~shoulde~ : [ʃoʊldə]</c:v>
                </c:pt>
                <c:pt idx="1146">
                  <c:v>~questio~ : [kwɛstʃə]</c:v>
                </c:pt>
                <c:pt idx="1147">
                  <c:v>~mperatu~ : [mpɹətʃə]</c:v>
                </c:pt>
                <c:pt idx="1148">
                  <c:v>~ndustry~ : [ndəstɹɪ]</c:v>
                </c:pt>
                <c:pt idx="1149">
                  <c:v>~nstrume~ : [nstɹʊmə]</c:v>
                </c:pt>
                <c:pt idx="1150">
                  <c:v>~childre~ : [tʃɪldɹɛ]</c:v>
                </c:pt>
                <c:pt idx="1151">
                  <c:v>~strange~ : [stɹeɪndʒ]</c:v>
                </c:pt>
                <c:pt idx="1152">
                  <c:v>~mountain~ : [maʊntn]</c:v>
                </c:pt>
                <c:pt idx="1153">
                  <c:v>~straight~ : [stɹeɪt]</c:v>
                </c:pt>
                <c:pt idx="1154">
                  <c:v>~nce~ : [ns]</c:v>
                </c:pt>
                <c:pt idx="1155">
                  <c:v>~tion~ : [ʃən]</c:v>
                </c:pt>
                <c:pt idx="1156">
                  <c:v>~ver~ : [vəɹ]</c:v>
                </c:pt>
                <c:pt idx="1157">
                  <c:v>~man~ : [mən]</c:v>
                </c:pt>
                <c:pt idx="1158">
                  <c:v>~tter~ : [təɹ]</c:v>
                </c:pt>
                <c:pt idx="1159">
                  <c:v>~rse~ : [ɹs]</c:v>
                </c:pt>
                <c:pt idx="1160">
                  <c:v>~ply~ : [plaɪ]</c:v>
                </c:pt>
                <c:pt idx="1161">
                  <c:v>~fore~ : [fɔɹ]</c:v>
                </c:pt>
                <c:pt idx="1162">
                  <c:v>~cter~ : [ktəɹ]</c:v>
                </c:pt>
                <c:pt idx="1163">
                  <c:v>~rect~ : [ɹɛkt]</c:v>
                </c:pt>
                <c:pt idx="1164">
                  <c:v>~lly~ : [lɪ]</c:v>
                </c:pt>
                <c:pt idx="1165">
                  <c:v>~new~ : [nu]</c:v>
                </c:pt>
                <c:pt idx="1166">
                  <c:v>~ple~ : [pl]</c:v>
                </c:pt>
                <c:pt idx="1167">
                  <c:v>~pen~ : [pn]</c:v>
                </c:pt>
                <c:pt idx="1168">
                  <c:v>~sea~ : [si]</c:v>
                </c:pt>
                <c:pt idx="1169">
                  <c:v>~see~ : [si]</c:v>
                </c:pt>
                <c:pt idx="1170">
                  <c:v>~too~ : [tu]</c:v>
                </c:pt>
                <c:pt idx="1171">
                  <c:v>~two~ : [tu]</c:v>
                </c:pt>
                <c:pt idx="1172">
                  <c:v>~men~ : [mən]</c:v>
                </c:pt>
                <c:pt idx="1173">
                  <c:v>~our~ : [aʊə]</c:v>
                </c:pt>
                <c:pt idx="1174">
                  <c:v>~ate~ : [eɪt]</c:v>
                </c:pt>
                <c:pt idx="1175">
                  <c:v>~led~ : [lɛd]</c:v>
                </c:pt>
                <c:pt idx="1176">
                  <c:v>~sun~ : [sʌn]</c:v>
                </c:pt>
                <c:pt idx="1177">
                  <c:v>~tom~ : [təm]</c:v>
                </c:pt>
                <c:pt idx="1178">
                  <c:v>~ope~ : [ɑpə]</c:v>
                </c:pt>
                <c:pt idx="1179">
                  <c:v>~red~ : [ɹɛd]</c:v>
                </c:pt>
                <c:pt idx="1180">
                  <c:v>~lar~ : [ləɹ]</c:v>
                </c:pt>
                <c:pt idx="1181">
                  <c:v>~lley~ : [lɪ]</c:v>
                </c:pt>
                <c:pt idx="1182">
                  <c:v>~knew~ : [nu]</c:v>
                </c:pt>
                <c:pt idx="1183">
                  <c:v>~pple~ : [pl]</c:v>
                </c:pt>
                <c:pt idx="1184">
                  <c:v>~ppen~ : [pn]</c:v>
                </c:pt>
                <c:pt idx="1185">
                  <c:v>~hour~ : [aʊə]</c:v>
                </c:pt>
                <c:pt idx="1186">
                  <c:v>~hear~ : [hiə]</c:v>
                </c:pt>
                <c:pt idx="1187">
                  <c:v>~here~ : [hiə]</c:v>
                </c:pt>
                <c:pt idx="1188">
                  <c:v>~lead~ : [lɛd]</c:v>
                </c:pt>
                <c:pt idx="1189">
                  <c:v>~meat~ : [mit]</c:v>
                </c:pt>
                <c:pt idx="1190">
                  <c:v>~meet~ : [mit]</c:v>
                </c:pt>
                <c:pt idx="1191">
                  <c:v>~cell~ : [sɛl]</c:v>
                </c:pt>
                <c:pt idx="1192">
                  <c:v>~sell~ : [sɛl]</c:v>
                </c:pt>
                <c:pt idx="1193">
                  <c:v>~ttom~ : [təm]</c:v>
                </c:pt>
                <c:pt idx="1194">
                  <c:v>~tton~ : [tən]</c:v>
                </c:pt>
                <c:pt idx="1195">
                  <c:v>~wood~ : [wʊd]</c:v>
                </c:pt>
                <c:pt idx="1196">
                  <c:v>~wear~ : [wɛə]</c:v>
                </c:pt>
                <c:pt idx="1197">
                  <c:v>~site~ : [zɪt]</c:v>
                </c:pt>
                <c:pt idx="1198">
                  <c:v>~offe~ : [ɔfə]</c:v>
                </c:pt>
                <c:pt idx="1199">
                  <c:v>~offi~ : [ɔfə]</c:v>
                </c:pt>
                <c:pt idx="1200">
                  <c:v>~oppo~ : [ɑpə]</c:v>
                </c:pt>
                <c:pt idx="1201">
                  <c:v>~read~ : [ɹɛd]</c:v>
                </c:pt>
                <c:pt idx="1202">
                  <c:v>~gine~ : [dʒən]</c:v>
                </c:pt>
                <c:pt idx="1203">
                  <c:v>~gion~ : [dʒən]</c:v>
                </c:pt>
                <c:pt idx="1204">
                  <c:v>~hole~ : [hoʊl]</c:v>
                </c:pt>
                <c:pt idx="1205">
                  <c:v>~lect~ : [lɛkt]</c:v>
                </c:pt>
                <c:pt idx="1206">
                  <c:v>~posi~ : [pəzɪ]</c:v>
                </c:pt>
                <c:pt idx="1207">
                  <c:v>~port~ : [pɔɹt]</c:v>
                </c:pt>
                <c:pt idx="1208">
                  <c:v>~cide~ : [saɪd]</c:v>
                </c:pt>
                <c:pt idx="1209">
                  <c:v>~side~ : [saɪd]</c:v>
                </c:pt>
                <c:pt idx="1210">
                  <c:v>~cent~ : [sɛnt]</c:v>
                </c:pt>
                <c:pt idx="1211">
                  <c:v>~vary~ : [vɛɹɪ]</c:v>
                </c:pt>
                <c:pt idx="1212">
                  <c:v>~wait~ : [weɪt]</c:v>
                </c:pt>
                <c:pt idx="1213">
                  <c:v>~indi~ : [ɪndə]</c:v>
                </c:pt>
                <c:pt idx="1214">
                  <c:v>~indu~ : [ɪndə]</c:v>
                </c:pt>
                <c:pt idx="1215">
                  <c:v>~rent~ : [ɹɛnt]</c:v>
                </c:pt>
                <c:pt idx="1216">
                  <c:v>~para~ : [pəɹeɪ]</c:v>
                </c:pt>
                <c:pt idx="1217">
                  <c:v>~pera~ : [pəɹeɪ]</c:v>
                </c:pt>
                <c:pt idx="1218">
                  <c:v>~pair~ : [pɛə]</c:v>
                </c:pt>
                <c:pt idx="1219">
                  <c:v>~pare~ : [pɛə]</c:v>
                </c:pt>
                <c:pt idx="1220">
                  <c:v>~eight~ : [eɪt]</c:v>
                </c:pt>
                <c:pt idx="1221">
                  <c:v>~leave~ : [liv]</c:v>
                </c:pt>
                <c:pt idx="1222">
                  <c:v>~lieve~ : [liv]</c:v>
                </c:pt>
                <c:pt idx="1223">
                  <c:v>~would~ : [wʊd]</c:v>
                </c:pt>
                <c:pt idx="1224">
                  <c:v>~their~ : [ðɛə]</c:v>
                </c:pt>
                <c:pt idx="1225">
                  <c:v>~there~ : [ðɛə]</c:v>
                </c:pt>
                <c:pt idx="1226">
                  <c:v>~whole~ : [hoʊl]</c:v>
                </c:pt>
                <c:pt idx="1227">
                  <c:v>~llect~ : [lɛkt]</c:v>
                </c:pt>
                <c:pt idx="1228">
                  <c:v>~pposi~ : [pəzɪ]</c:v>
                </c:pt>
                <c:pt idx="1229">
                  <c:v>~pport~ : [pɔɹt]</c:v>
                </c:pt>
                <c:pt idx="1230">
                  <c:v>~gathe~ : [ɡæðə]</c:v>
                </c:pt>
                <c:pt idx="1231">
                  <c:v>~right~ : [ɹaɪt]</c:v>
                </c:pt>
                <c:pt idx="1232">
                  <c:v>~write~ : [ɹaɪt]</c:v>
                </c:pt>
                <c:pt idx="1233">
                  <c:v>~plain~ : [pleɪn]</c:v>
                </c:pt>
                <c:pt idx="1234">
                  <c:v>~parti~ : [pəɹtɪ]</c:v>
                </c:pt>
                <c:pt idx="1235">
                  <c:v>~perty~ : [pəɹtɪ]</c:v>
                </c:pt>
                <c:pt idx="1236">
                  <c:v>~cente~ : [sɛntə]</c:v>
                </c:pt>
                <c:pt idx="1237">
                  <c:v>~sente~ : [sɛntə]</c:v>
                </c:pt>
                <c:pt idx="1238">
                  <c:v>~siste~ : [sɪstə]</c:v>
                </c:pt>
                <c:pt idx="1239">
                  <c:v>~syste~ : [sɪstə]</c:v>
                </c:pt>
                <c:pt idx="1240">
                  <c:v>~range~ : [ɹeɪndʒ]</c:v>
                </c:pt>
                <c:pt idx="1241">
                  <c:v>~weight~ : [weɪt]</c:v>
                </c:pt>
                <c:pt idx="1242">
                  <c:v>~weathe~ : [wɛðə]</c:v>
                </c:pt>
                <c:pt idx="1243">
                  <c:v>~rrange~ : [ɹeɪndʒ]</c:v>
                </c:pt>
                <c:pt idx="1244">
                  <c:v>~rea~ : [ɹɪə]</c:v>
                </c:pt>
                <c:pt idx="1245">
                  <c:v>~rio~ : [ɹɪə]</c:v>
                </c:pt>
                <c:pt idx="1246">
                  <c:v>~rce~ : [ɹs]</c:v>
                </c:pt>
                <c:pt idx="1247">
                  <c:v>~for~ : [fɔɹ]</c:v>
                </c:pt>
                <c:pt idx="1248">
                  <c:v>~net~ : [nət]</c:v>
                </c:pt>
                <c:pt idx="1249">
                  <c:v>~nit~ : [nət]</c:v>
                </c:pt>
                <c:pt idx="1250">
                  <c:v>~four~ : [fɔɹ]</c:v>
                </c:pt>
                <c:pt idx="1251">
                  <c:v>~nute~ : [nət]</c:v>
                </c:pt>
                <c:pt idx="1252">
                  <c:v>~ctor~ : [ktəɹ]</c:v>
                </c:pt>
                <c:pt idx="1253">
                  <c:v>~pply~ : [plaɪ]</c:v>
                </c:pt>
                <c:pt idx="1254">
                  <c:v>~rrect~ : [ɹɛkt]</c:v>
                </c:pt>
                <c:pt idx="1255">
                  <c:v>~lor~ : [ləɹ]</c:v>
                </c:pt>
                <c:pt idx="1256">
                  <c:v>~ter~ : [təɹ]</c:v>
                </c:pt>
                <c:pt idx="1257">
                  <c:v>~llar~ : [ləɹ]</c:v>
                </c:pt>
                <c:pt idx="1258">
                  <c:v>~mmon~ : [mən]</c:v>
                </c:pt>
                <c:pt idx="1259">
                  <c:v>~ria~ : [ɹɪə]</c:v>
                </c:pt>
                <c:pt idx="1260">
                  <c:v>~rie~ : [ɹɪə]</c:v>
                </c:pt>
                <c:pt idx="1261">
                  <c:v>~vor~ : [vəɹ]</c:v>
                </c:pt>
                <c:pt idx="1262">
                  <c:v>~cean~ : [ʃən]</c:v>
                </c:pt>
                <c:pt idx="1263">
                  <c:v>~nse~ : [ns]</c:v>
                </c:pt>
              </c:strCache>
            </c:strRef>
          </c:cat>
          <c:val>
            <c:numRef>
              <c:f>'2gram.r6e.1k'!$U$2:$U$1265</c:f>
              <c:numCache>
                <c:formatCode>0.0000_ </c:formatCode>
                <c:ptCount val="1264"/>
                <c:pt idx="0">
                  <c:v>-1.1139433523068367</c:v>
                </c:pt>
                <c:pt idx="1">
                  <c:v>-0.47712125471966238</c:v>
                </c:pt>
                <c:pt idx="2">
                  <c:v>-0.47712125471966238</c:v>
                </c:pt>
                <c:pt idx="3">
                  <c:v>-0.47712125471966238</c:v>
                </c:pt>
                <c:pt idx="4">
                  <c:v>-0.47712125471966238</c:v>
                </c:pt>
                <c:pt idx="5">
                  <c:v>-0.47712125471966238</c:v>
                </c:pt>
                <c:pt idx="6">
                  <c:v>-0.47712125471966238</c:v>
                </c:pt>
                <c:pt idx="7">
                  <c:v>-0.47712125471966238</c:v>
                </c:pt>
                <c:pt idx="8">
                  <c:v>-0.47712125471966238</c:v>
                </c:pt>
                <c:pt idx="9">
                  <c:v>-0.47712125471966238</c:v>
                </c:pt>
                <c:pt idx="10">
                  <c:v>-0.47712125471966238</c:v>
                </c:pt>
                <c:pt idx="11">
                  <c:v>-0.3010299956639812</c:v>
                </c:pt>
                <c:pt idx="12">
                  <c:v>-0.3010299956639812</c:v>
                </c:pt>
                <c:pt idx="13">
                  <c:v>-0.3010299956639812</c:v>
                </c:pt>
                <c:pt idx="14">
                  <c:v>-0.3010299956639812</c:v>
                </c:pt>
                <c:pt idx="15">
                  <c:v>-0.3010299956639812</c:v>
                </c:pt>
                <c:pt idx="16">
                  <c:v>-0.3010299956639812</c:v>
                </c:pt>
                <c:pt idx="17">
                  <c:v>-0.3010299956639812</c:v>
                </c:pt>
                <c:pt idx="18">
                  <c:v>-0.3010299956639812</c:v>
                </c:pt>
                <c:pt idx="19">
                  <c:v>-0.3010299956639812</c:v>
                </c:pt>
                <c:pt idx="20">
                  <c:v>-0.3010299956639812</c:v>
                </c:pt>
                <c:pt idx="21">
                  <c:v>-0.3010299956639812</c:v>
                </c:pt>
                <c:pt idx="22">
                  <c:v>-0.3010299956639812</c:v>
                </c:pt>
                <c:pt idx="23">
                  <c:v>-0.3010299956639812</c:v>
                </c:pt>
                <c:pt idx="24">
                  <c:v>-0.3010299956639812</c:v>
                </c:pt>
                <c:pt idx="25">
                  <c:v>-0.3010299956639812</c:v>
                </c:pt>
                <c:pt idx="26">
                  <c:v>-0.3010299956639812</c:v>
                </c:pt>
                <c:pt idx="27">
                  <c:v>-0.3010299956639812</c:v>
                </c:pt>
                <c:pt idx="28">
                  <c:v>-0.3010299956639812</c:v>
                </c:pt>
                <c:pt idx="29">
                  <c:v>-0.3010299956639812</c:v>
                </c:pt>
                <c:pt idx="30">
                  <c:v>-0.3010299956639812</c:v>
                </c:pt>
                <c:pt idx="31">
                  <c:v>-0.3010299956639812</c:v>
                </c:pt>
                <c:pt idx="32">
                  <c:v>-0.3010299956639812</c:v>
                </c:pt>
                <c:pt idx="33">
                  <c:v>-0.3010299956639812</c:v>
                </c:pt>
                <c:pt idx="34">
                  <c:v>-0.3010299956639812</c:v>
                </c:pt>
                <c:pt idx="35">
                  <c:v>-0.3010299956639812</c:v>
                </c:pt>
                <c:pt idx="36">
                  <c:v>-0.3010299956639812</c:v>
                </c:pt>
                <c:pt idx="37">
                  <c:v>-0.3010299956639812</c:v>
                </c:pt>
                <c:pt idx="38">
                  <c:v>-0.3010299956639812</c:v>
                </c:pt>
                <c:pt idx="39">
                  <c:v>-0.3010299956639812</c:v>
                </c:pt>
                <c:pt idx="40">
                  <c:v>-0.3010299956639812</c:v>
                </c:pt>
                <c:pt idx="41">
                  <c:v>-0.3010299956639812</c:v>
                </c:pt>
                <c:pt idx="42">
                  <c:v>-0.3010299956639812</c:v>
                </c:pt>
                <c:pt idx="43">
                  <c:v>-0.3010299956639812</c:v>
                </c:pt>
                <c:pt idx="44">
                  <c:v>-0.3010299956639812</c:v>
                </c:pt>
                <c:pt idx="45">
                  <c:v>-0.3010299956639812</c:v>
                </c:pt>
                <c:pt idx="46">
                  <c:v>-0.3010299956639812</c:v>
                </c:pt>
                <c:pt idx="47">
                  <c:v>-0.3010299956639812</c:v>
                </c:pt>
                <c:pt idx="48">
                  <c:v>-0.3010299956639812</c:v>
                </c:pt>
                <c:pt idx="49">
                  <c:v>-0.3010299956639812</c:v>
                </c:pt>
                <c:pt idx="50">
                  <c:v>-0.3010299956639812</c:v>
                </c:pt>
                <c:pt idx="51">
                  <c:v>-0.3010299956639812</c:v>
                </c:pt>
                <c:pt idx="52">
                  <c:v>-0.3010299956639812</c:v>
                </c:pt>
                <c:pt idx="53">
                  <c:v>-0.3010299956639812</c:v>
                </c:pt>
                <c:pt idx="54">
                  <c:v>-0.3010299956639812</c:v>
                </c:pt>
                <c:pt idx="55">
                  <c:v>-0.3010299956639812</c:v>
                </c:pt>
                <c:pt idx="56">
                  <c:v>-0.3010299956639812</c:v>
                </c:pt>
                <c:pt idx="57">
                  <c:v>-0.3010299956639812</c:v>
                </c:pt>
                <c:pt idx="58">
                  <c:v>-0.3010299956639812</c:v>
                </c:pt>
                <c:pt idx="59">
                  <c:v>-0.3010299956639812</c:v>
                </c:pt>
                <c:pt idx="60">
                  <c:v>-0.3010299956639812</c:v>
                </c:pt>
                <c:pt idx="61">
                  <c:v>-0.3010299956639812</c:v>
                </c:pt>
                <c:pt idx="62">
                  <c:v>-0.3010299956639812</c:v>
                </c:pt>
                <c:pt idx="63">
                  <c:v>-0.3010299956639812</c:v>
                </c:pt>
                <c:pt idx="64">
                  <c:v>-0.3010299956639812</c:v>
                </c:pt>
                <c:pt idx="65">
                  <c:v>-0.3010299956639812</c:v>
                </c:pt>
                <c:pt idx="66">
                  <c:v>-0.3010299956639812</c:v>
                </c:pt>
                <c:pt idx="67">
                  <c:v>-0.3010299956639812</c:v>
                </c:pt>
                <c:pt idx="68">
                  <c:v>-0.3010299956639812</c:v>
                </c:pt>
                <c:pt idx="69">
                  <c:v>-0.3010299956639812</c:v>
                </c:pt>
                <c:pt idx="70">
                  <c:v>-0.3010299956639812</c:v>
                </c:pt>
                <c:pt idx="71">
                  <c:v>-0.3010299956639812</c:v>
                </c:pt>
                <c:pt idx="72">
                  <c:v>-0.3010299956639812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-0.3010299956639812</c:v>
                </c:pt>
                <c:pt idx="78">
                  <c:v>-0.3010299956639812</c:v>
                </c:pt>
                <c:pt idx="79">
                  <c:v>-0.3010299956639812</c:v>
                </c:pt>
                <c:pt idx="80">
                  <c:v>-0.3010299956639812</c:v>
                </c:pt>
                <c:pt idx="81">
                  <c:v>-0.3010299956639812</c:v>
                </c:pt>
                <c:pt idx="82">
                  <c:v>-0.3010299956639812</c:v>
                </c:pt>
                <c:pt idx="83">
                  <c:v>-0.3010299956639812</c:v>
                </c:pt>
                <c:pt idx="84">
                  <c:v>-0.3010299956639812</c:v>
                </c:pt>
                <c:pt idx="85">
                  <c:v>-0.3010299956639812</c:v>
                </c:pt>
                <c:pt idx="86">
                  <c:v>-0.3010299956639812</c:v>
                </c:pt>
                <c:pt idx="87">
                  <c:v>-0.3010299956639812</c:v>
                </c:pt>
                <c:pt idx="88">
                  <c:v>-0.3010299956639812</c:v>
                </c:pt>
                <c:pt idx="89">
                  <c:v>-0.3010299956639812</c:v>
                </c:pt>
                <c:pt idx="90">
                  <c:v>-0.3010299956639812</c:v>
                </c:pt>
                <c:pt idx="91">
                  <c:v>-0.3010299956639812</c:v>
                </c:pt>
                <c:pt idx="92">
                  <c:v>-0.3010299956639812</c:v>
                </c:pt>
                <c:pt idx="93">
                  <c:v>-0.3010299956639812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-0.3010299956639812</c:v>
                </c:pt>
                <c:pt idx="98">
                  <c:v>-0.17609125905568118</c:v>
                </c:pt>
                <c:pt idx="99">
                  <c:v>-0.17609125905568118</c:v>
                </c:pt>
                <c:pt idx="100">
                  <c:v>-0.17609125905568118</c:v>
                </c:pt>
                <c:pt idx="101">
                  <c:v>-0.17609125905568118</c:v>
                </c:pt>
                <c:pt idx="102">
                  <c:v>-0.17609125905568118</c:v>
                </c:pt>
                <c:pt idx="103">
                  <c:v>-0.17609125905568118</c:v>
                </c:pt>
                <c:pt idx="104">
                  <c:v>-0.17609125905568118</c:v>
                </c:pt>
                <c:pt idx="105">
                  <c:v>-3.4762106259211917E-2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5.1152522447381291E-2</c:v>
                </c:pt>
                <c:pt idx="1155">
                  <c:v>6.6946789630613221E-2</c:v>
                </c:pt>
                <c:pt idx="1156">
                  <c:v>7.9181246047624818E-2</c:v>
                </c:pt>
                <c:pt idx="1157">
                  <c:v>0.1249387366083</c:v>
                </c:pt>
                <c:pt idx="1158">
                  <c:v>0.1249387366083</c:v>
                </c:pt>
                <c:pt idx="1159">
                  <c:v>0.17609125905568118</c:v>
                </c:pt>
                <c:pt idx="1160">
                  <c:v>0.17609125905568118</c:v>
                </c:pt>
                <c:pt idx="1161">
                  <c:v>0.17609125905568118</c:v>
                </c:pt>
                <c:pt idx="1162">
                  <c:v>0.17609125905568118</c:v>
                </c:pt>
                <c:pt idx="1163">
                  <c:v>0.17609125905568118</c:v>
                </c:pt>
                <c:pt idx="1164">
                  <c:v>0.3010299956639812</c:v>
                </c:pt>
                <c:pt idx="1165">
                  <c:v>0.3010299956639812</c:v>
                </c:pt>
                <c:pt idx="1166">
                  <c:v>0.3010299956639812</c:v>
                </c:pt>
                <c:pt idx="1167">
                  <c:v>0.3010299956639812</c:v>
                </c:pt>
                <c:pt idx="1168">
                  <c:v>0.3010299956639812</c:v>
                </c:pt>
                <c:pt idx="1169">
                  <c:v>0.3010299956639812</c:v>
                </c:pt>
                <c:pt idx="1170">
                  <c:v>0.3010299956639812</c:v>
                </c:pt>
                <c:pt idx="1171">
                  <c:v>0.3010299956639812</c:v>
                </c:pt>
                <c:pt idx="1172">
                  <c:v>0.3010299956639812</c:v>
                </c:pt>
                <c:pt idx="1173">
                  <c:v>0.3010299956639812</c:v>
                </c:pt>
                <c:pt idx="1174">
                  <c:v>0.3010299956639812</c:v>
                </c:pt>
                <c:pt idx="1175">
                  <c:v>0.3010299956639812</c:v>
                </c:pt>
                <c:pt idx="1176">
                  <c:v>0.3010299956639812</c:v>
                </c:pt>
                <c:pt idx="1177">
                  <c:v>0.3010299956639812</c:v>
                </c:pt>
                <c:pt idx="1178">
                  <c:v>0.3010299956639812</c:v>
                </c:pt>
                <c:pt idx="1179">
                  <c:v>0.3010299956639812</c:v>
                </c:pt>
                <c:pt idx="1180">
                  <c:v>0.3010299956639812</c:v>
                </c:pt>
                <c:pt idx="1181">
                  <c:v>0.3010299956639812</c:v>
                </c:pt>
                <c:pt idx="1182">
                  <c:v>0.3010299956639812</c:v>
                </c:pt>
                <c:pt idx="1183">
                  <c:v>0.3010299956639812</c:v>
                </c:pt>
                <c:pt idx="1184">
                  <c:v>0.3010299956639812</c:v>
                </c:pt>
                <c:pt idx="1185">
                  <c:v>0.3010299956639812</c:v>
                </c:pt>
                <c:pt idx="1186">
                  <c:v>0.3010299956639812</c:v>
                </c:pt>
                <c:pt idx="1187">
                  <c:v>0.3010299956639812</c:v>
                </c:pt>
                <c:pt idx="1188">
                  <c:v>0.3010299956639812</c:v>
                </c:pt>
                <c:pt idx="1189">
                  <c:v>0.3010299956639812</c:v>
                </c:pt>
                <c:pt idx="1190">
                  <c:v>0.3010299956639812</c:v>
                </c:pt>
                <c:pt idx="1191">
                  <c:v>0.3010299956639812</c:v>
                </c:pt>
                <c:pt idx="1192">
                  <c:v>0.3010299956639812</c:v>
                </c:pt>
                <c:pt idx="1193">
                  <c:v>0.3010299956639812</c:v>
                </c:pt>
                <c:pt idx="1194">
                  <c:v>0.3010299956639812</c:v>
                </c:pt>
                <c:pt idx="1195">
                  <c:v>0.3010299956639812</c:v>
                </c:pt>
                <c:pt idx="1196">
                  <c:v>0.3010299956639812</c:v>
                </c:pt>
                <c:pt idx="1197">
                  <c:v>0.3010299956639812</c:v>
                </c:pt>
                <c:pt idx="1198">
                  <c:v>0.3010299956639812</c:v>
                </c:pt>
                <c:pt idx="1199">
                  <c:v>0.3010299956639812</c:v>
                </c:pt>
                <c:pt idx="1200">
                  <c:v>0.3010299956639812</c:v>
                </c:pt>
                <c:pt idx="1201">
                  <c:v>0.3010299956639812</c:v>
                </c:pt>
                <c:pt idx="1202">
                  <c:v>0.3010299956639812</c:v>
                </c:pt>
                <c:pt idx="1203">
                  <c:v>0.3010299956639812</c:v>
                </c:pt>
                <c:pt idx="1204">
                  <c:v>0.3010299956639812</c:v>
                </c:pt>
                <c:pt idx="1205">
                  <c:v>0.3010299956639812</c:v>
                </c:pt>
                <c:pt idx="1206">
                  <c:v>0.3010299956639812</c:v>
                </c:pt>
                <c:pt idx="1207">
                  <c:v>0.3010299956639812</c:v>
                </c:pt>
                <c:pt idx="1208">
                  <c:v>0.3010299956639812</c:v>
                </c:pt>
                <c:pt idx="1209">
                  <c:v>0.3010299956639812</c:v>
                </c:pt>
                <c:pt idx="1210">
                  <c:v>0.3010299956639812</c:v>
                </c:pt>
                <c:pt idx="1211">
                  <c:v>0.3010299956639812</c:v>
                </c:pt>
                <c:pt idx="1212">
                  <c:v>0.3010299956639812</c:v>
                </c:pt>
                <c:pt idx="1213">
                  <c:v>0.3010299956639812</c:v>
                </c:pt>
                <c:pt idx="1214">
                  <c:v>0.3010299956639812</c:v>
                </c:pt>
                <c:pt idx="1215">
                  <c:v>0.3010299956639812</c:v>
                </c:pt>
                <c:pt idx="1216">
                  <c:v>0.3010299956639812</c:v>
                </c:pt>
                <c:pt idx="1217">
                  <c:v>0.3010299956639812</c:v>
                </c:pt>
                <c:pt idx="1218">
                  <c:v>0.3010299956639812</c:v>
                </c:pt>
                <c:pt idx="1219">
                  <c:v>0.3010299956639812</c:v>
                </c:pt>
                <c:pt idx="1220">
                  <c:v>0.3010299956639812</c:v>
                </c:pt>
                <c:pt idx="1221">
                  <c:v>0.3010299956639812</c:v>
                </c:pt>
                <c:pt idx="1222">
                  <c:v>0.3010299956639812</c:v>
                </c:pt>
                <c:pt idx="1223">
                  <c:v>0.3010299956639812</c:v>
                </c:pt>
                <c:pt idx="1224">
                  <c:v>0.3010299956639812</c:v>
                </c:pt>
                <c:pt idx="1225">
                  <c:v>0.3010299956639812</c:v>
                </c:pt>
                <c:pt idx="1226">
                  <c:v>0.3010299956639812</c:v>
                </c:pt>
                <c:pt idx="1227">
                  <c:v>0.3010299956639812</c:v>
                </c:pt>
                <c:pt idx="1228">
                  <c:v>0.3010299956639812</c:v>
                </c:pt>
                <c:pt idx="1229">
                  <c:v>0.3010299956639812</c:v>
                </c:pt>
                <c:pt idx="1230">
                  <c:v>0.3010299956639812</c:v>
                </c:pt>
                <c:pt idx="1231">
                  <c:v>0.3010299956639812</c:v>
                </c:pt>
                <c:pt idx="1232">
                  <c:v>0.3010299956639812</c:v>
                </c:pt>
                <c:pt idx="1233">
                  <c:v>0.3010299956639812</c:v>
                </c:pt>
                <c:pt idx="1234">
                  <c:v>0.3010299956639812</c:v>
                </c:pt>
                <c:pt idx="1235">
                  <c:v>0.3010299956639812</c:v>
                </c:pt>
                <c:pt idx="1236">
                  <c:v>0.3010299956639812</c:v>
                </c:pt>
                <c:pt idx="1237">
                  <c:v>0.3010299956639812</c:v>
                </c:pt>
                <c:pt idx="1238">
                  <c:v>0.3010299956639812</c:v>
                </c:pt>
                <c:pt idx="1239">
                  <c:v>0.3010299956639812</c:v>
                </c:pt>
                <c:pt idx="1240">
                  <c:v>0.3010299956639812</c:v>
                </c:pt>
                <c:pt idx="1241">
                  <c:v>0.3010299956639812</c:v>
                </c:pt>
                <c:pt idx="1242">
                  <c:v>0.3010299956639812</c:v>
                </c:pt>
                <c:pt idx="1243">
                  <c:v>0.3010299956639812</c:v>
                </c:pt>
                <c:pt idx="1244">
                  <c:v>0.3979400086720376</c:v>
                </c:pt>
                <c:pt idx="1245">
                  <c:v>0.3979400086720376</c:v>
                </c:pt>
                <c:pt idx="1246">
                  <c:v>0.47712125471966238</c:v>
                </c:pt>
                <c:pt idx="1247">
                  <c:v>0.47712125471966238</c:v>
                </c:pt>
                <c:pt idx="1248">
                  <c:v>0.47712125471966238</c:v>
                </c:pt>
                <c:pt idx="1249">
                  <c:v>0.47712125471966238</c:v>
                </c:pt>
                <c:pt idx="1250">
                  <c:v>0.47712125471966238</c:v>
                </c:pt>
                <c:pt idx="1251">
                  <c:v>0.47712125471966238</c:v>
                </c:pt>
                <c:pt idx="1252">
                  <c:v>0.47712125471966238</c:v>
                </c:pt>
                <c:pt idx="1253">
                  <c:v>0.47712125471966238</c:v>
                </c:pt>
                <c:pt idx="1254">
                  <c:v>0.47712125471966238</c:v>
                </c:pt>
                <c:pt idx="1255">
                  <c:v>0.6020599913279624</c:v>
                </c:pt>
                <c:pt idx="1256">
                  <c:v>0.6020599913279624</c:v>
                </c:pt>
                <c:pt idx="1257">
                  <c:v>0.6020599913279624</c:v>
                </c:pt>
                <c:pt idx="1258">
                  <c:v>0.6020599913279624</c:v>
                </c:pt>
                <c:pt idx="1259">
                  <c:v>0.69897000433601886</c:v>
                </c:pt>
                <c:pt idx="1260">
                  <c:v>0.69897000433601886</c:v>
                </c:pt>
                <c:pt idx="1261">
                  <c:v>0.77815125038364352</c:v>
                </c:pt>
                <c:pt idx="1262">
                  <c:v>0.84509804001425681</c:v>
                </c:pt>
                <c:pt idx="1263">
                  <c:v>0.95424250943932487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8-D746-8EBF-4D2F3A55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1-grams for English (1k most common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'1gram.r6e.1k'!$A$2:$A$863</c:f>
              <c:strCache>
                <c:ptCount val="862"/>
                <c:pt idx="0">
                  <c:v>~~ : [ə]</c:v>
                </c:pt>
                <c:pt idx="1">
                  <c:v>~a~ : [wə]</c:v>
                </c:pt>
                <c:pt idx="2">
                  <c:v>~a~ : [eɪ]</c:v>
                </c:pt>
                <c:pt idx="3">
                  <c:v>~o~ : [wʌ]</c:v>
                </c:pt>
                <c:pt idx="4">
                  <c:v>~o~ : [ʌ]</c:v>
                </c:pt>
                <c:pt idx="5">
                  <c:v>~a~ : [ɑ]</c:v>
                </c:pt>
                <c:pt idx="6">
                  <c:v>~a~ : [ɔ]</c:v>
                </c:pt>
                <c:pt idx="7">
                  <c:v>~o~ : [ɑ]</c:v>
                </c:pt>
                <c:pt idx="8">
                  <c:v>~o~ : [oʊ]</c:v>
                </c:pt>
                <c:pt idx="9">
                  <c:v>~e~ : [wɛ]</c:v>
                </c:pt>
                <c:pt idx="10">
                  <c:v>~e~ : [i]</c:v>
                </c:pt>
                <c:pt idx="11">
                  <c:v>~a~ : [æ]</c:v>
                </c:pt>
                <c:pt idx="12">
                  <c:v>~i~ : [aɪ]</c:v>
                </c:pt>
                <c:pt idx="13">
                  <c:v>~o~ : [ɔ]</c:v>
                </c:pt>
                <c:pt idx="14">
                  <c:v>~a~ : [ɛ]</c:v>
                </c:pt>
                <c:pt idx="15">
                  <c:v>~e~ : [ɛ]</c:v>
                </c:pt>
                <c:pt idx="16">
                  <c:v>~u~ : [yu]</c:v>
                </c:pt>
                <c:pt idx="17">
                  <c:v>~r~ : [ə]</c:v>
                </c:pt>
                <c:pt idx="18">
                  <c:v>~u~ : [ʌ]</c:v>
                </c:pt>
                <c:pt idx="19">
                  <c:v>~e~ : [ɪ]</c:v>
                </c:pt>
                <c:pt idx="20">
                  <c:v>~r~ : [ɹ]</c:v>
                </c:pt>
                <c:pt idx="21">
                  <c:v>~x~ : [ks]</c:v>
                </c:pt>
                <c:pt idx="22">
                  <c:v>~n~ : [n]</c:v>
                </c:pt>
                <c:pt idx="23">
                  <c:v>~g~ : [ɡ]</c:v>
                </c:pt>
                <c:pt idx="24">
                  <c:v>~p~ : [p]</c:v>
                </c:pt>
                <c:pt idx="25">
                  <c:v>~i~ : [ɪ]</c:v>
                </c:pt>
                <c:pt idx="26">
                  <c:v>~a~ : [ə]</c:v>
                </c:pt>
                <c:pt idx="27">
                  <c:v>~d~ : [d]</c:v>
                </c:pt>
                <c:pt idx="28">
                  <c:v>~b~ : [b]</c:v>
                </c:pt>
                <c:pt idx="29">
                  <c:v>~m~ : [m]</c:v>
                </c:pt>
                <c:pt idx="30">
                  <c:v>~t~ : [t]</c:v>
                </c:pt>
                <c:pt idx="31">
                  <c:v>~s~ : [z]</c:v>
                </c:pt>
                <c:pt idx="32">
                  <c:v>~e~ : [ə]</c:v>
                </c:pt>
                <c:pt idx="33">
                  <c:v>~l~ : [l]</c:v>
                </c:pt>
                <c:pt idx="34">
                  <c:v>~o~ : [ə]</c:v>
                </c:pt>
                <c:pt idx="35">
                  <c:v>~s~ : [s]</c:v>
                </c:pt>
                <c:pt idx="36">
                  <c:v>~f~ : [f]</c:v>
                </c:pt>
                <c:pt idx="37">
                  <c:v>~k~ : [k]</c:v>
                </c:pt>
                <c:pt idx="38">
                  <c:v>~f~ : [v]</c:v>
                </c:pt>
                <c:pt idx="39">
                  <c:v>~u~ : [ə]</c:v>
                </c:pt>
                <c:pt idx="40">
                  <c:v>~c~ : [k]</c:v>
                </c:pt>
                <c:pt idx="41">
                  <c:v>~se~ : [zɛ]</c:v>
                </c:pt>
                <c:pt idx="42">
                  <c:v>~ve~ : [vɜ]</c:v>
                </c:pt>
                <c:pt idx="43">
                  <c:v>~si~ : [zaɪ]</c:v>
                </c:pt>
                <c:pt idx="44">
                  <c:v>~ng~ : [ŋg]</c:v>
                </c:pt>
                <c:pt idx="45">
                  <c:v>~su~ : [zʌ]</c:v>
                </c:pt>
                <c:pt idx="46">
                  <c:v>~su~ : [ʒu]</c:v>
                </c:pt>
                <c:pt idx="47">
                  <c:v>~fi~ : [fɜ]</c:v>
                </c:pt>
                <c:pt idx="48">
                  <c:v>~pe~ : [pɜ]</c:v>
                </c:pt>
                <c:pt idx="49">
                  <c:v>~pe~ : [pye]</c:v>
                </c:pt>
                <c:pt idx="50">
                  <c:v>~su~ : [ʒə]</c:v>
                </c:pt>
                <c:pt idx="51">
                  <c:v>~na~ : [næ]</c:v>
                </c:pt>
                <c:pt idx="52">
                  <c:v>~re~ : [ɹi]</c:v>
                </c:pt>
                <c:pt idx="53">
                  <c:v>~co~ : [koʊ]</c:v>
                </c:pt>
                <c:pt idx="54">
                  <c:v>~te~ : [tɜ]</c:v>
                </c:pt>
                <c:pt idx="55">
                  <c:v>~to~ : [tɑ]</c:v>
                </c:pt>
                <c:pt idx="56">
                  <c:v>~ga~ : [ɡə]</c:v>
                </c:pt>
                <c:pt idx="57">
                  <c:v>~de~ : [di]</c:v>
                </c:pt>
                <c:pt idx="58">
                  <c:v>~se~ : [sɜ]</c:v>
                </c:pt>
                <c:pt idx="59">
                  <c:v>~se~ : [zə]</c:v>
                </c:pt>
                <c:pt idx="60">
                  <c:v>~ca~ : [kɛ]</c:v>
                </c:pt>
                <c:pt idx="61">
                  <c:v>~be~ : [bi]</c:v>
                </c:pt>
                <c:pt idx="62">
                  <c:v>~ma~ : [mɑ]</c:v>
                </c:pt>
                <c:pt idx="63">
                  <c:v>~re~ : [ɹə]</c:v>
                </c:pt>
                <c:pt idx="64">
                  <c:v>~te~ : [tɪ]</c:v>
                </c:pt>
                <c:pt idx="65">
                  <c:v>~su~ : [ʃʊ]</c:v>
                </c:pt>
                <c:pt idx="66">
                  <c:v>~ho~ : [hɔ]</c:v>
                </c:pt>
                <c:pt idx="67">
                  <c:v>~po~ : [pa]</c:v>
                </c:pt>
                <c:pt idx="68">
                  <c:v>~sa~ : [sæ]</c:v>
                </c:pt>
                <c:pt idx="69">
                  <c:v>~gi~ : [ɡɜ]</c:v>
                </c:pt>
                <c:pt idx="70">
                  <c:v>~go~ : [ɡɔ]</c:v>
                </c:pt>
                <c:pt idx="71">
                  <c:v>~gi~ : [dʒɪ]</c:v>
                </c:pt>
                <c:pt idx="72">
                  <c:v>~ve~ : [vɛ]</c:v>
                </c:pt>
                <c:pt idx="73">
                  <c:v>~de~ : [dɛ]</c:v>
                </c:pt>
                <c:pt idx="74">
                  <c:v>~mo~ : [mu]</c:v>
                </c:pt>
                <c:pt idx="75">
                  <c:v>~mo~ : [mɔ]</c:v>
                </c:pt>
                <c:pt idx="76">
                  <c:v>~ra~ : [ɹæ]</c:v>
                </c:pt>
                <c:pt idx="77">
                  <c:v>~ba~ : [bə]</c:v>
                </c:pt>
                <c:pt idx="78">
                  <c:v>~co~ : [kɔ]</c:v>
                </c:pt>
                <c:pt idx="79">
                  <c:v>~ro~ : [ɹɑ]</c:v>
                </c:pt>
                <c:pt idx="80">
                  <c:v>~cu~ : [kyʊ]</c:v>
                </c:pt>
                <c:pt idx="81">
                  <c:v>~tu~ : [tʃʊ]</c:v>
                </c:pt>
                <c:pt idx="82">
                  <c:v>~so~ : [sɑ]</c:v>
                </c:pt>
                <c:pt idx="83">
                  <c:v>~so~ : [soʊ]</c:v>
                </c:pt>
                <c:pt idx="84">
                  <c:v>~te~ : [tɛ]</c:v>
                </c:pt>
                <c:pt idx="85">
                  <c:v>~me~ : [mi]</c:v>
                </c:pt>
                <c:pt idx="86">
                  <c:v>~la~ : [lɑ]</c:v>
                </c:pt>
                <c:pt idx="87">
                  <c:v>~lo~ : [lɑ]</c:v>
                </c:pt>
                <c:pt idx="88">
                  <c:v>~lo~ : [lʌ]</c:v>
                </c:pt>
                <c:pt idx="89">
                  <c:v>~lo~ : [loʊ]</c:v>
                </c:pt>
                <c:pt idx="90">
                  <c:v>~re~ : [ɹɛ]</c:v>
                </c:pt>
                <c:pt idx="91">
                  <c:v>~pa~ : [pɑ]</c:v>
                </c:pt>
                <c:pt idx="92">
                  <c:v>~si~ : [zɪ]</c:v>
                </c:pt>
                <c:pt idx="93">
                  <c:v>~du~ : [dʊ]</c:v>
                </c:pt>
                <c:pt idx="94">
                  <c:v>~ye~ : [yɪ]</c:v>
                </c:pt>
                <c:pt idx="95">
                  <c:v>~mu~ : [myu]</c:v>
                </c:pt>
                <c:pt idx="96">
                  <c:v>~to~ : [toʊ]</c:v>
                </c:pt>
                <c:pt idx="97">
                  <c:v>~ga~ : [ɡeɪ]</c:v>
                </c:pt>
                <c:pt idx="98">
                  <c:v>~fa~ : [feɪ]</c:v>
                </c:pt>
                <c:pt idx="99">
                  <c:v>~ce~ : [sɜ]</c:v>
                </c:pt>
                <c:pt idx="100">
                  <c:v>~ma~ : [meɪ]</c:v>
                </c:pt>
                <c:pt idx="101">
                  <c:v>~ca~ : [keɪ]</c:v>
                </c:pt>
                <c:pt idx="102">
                  <c:v>~mo~ : [moʊ]</c:v>
                </c:pt>
                <c:pt idx="103">
                  <c:v>~mo~ : [mɑ]</c:v>
                </c:pt>
                <c:pt idx="104">
                  <c:v>~ve~ : [və]</c:v>
                </c:pt>
                <c:pt idx="105">
                  <c:v>~su~ : [sɜ]</c:v>
                </c:pt>
                <c:pt idx="106">
                  <c:v>~co~ : [kʌ]</c:v>
                </c:pt>
                <c:pt idx="107">
                  <c:v>~bo~ : [bʌ]</c:v>
                </c:pt>
                <c:pt idx="108">
                  <c:v>~th~ : [ð]</c:v>
                </c:pt>
                <c:pt idx="109">
                  <c:v>~no~ : [nɔ]</c:v>
                </c:pt>
                <c:pt idx="110">
                  <c:v>~ta~ : [tɔ]</c:v>
                </c:pt>
                <c:pt idx="111">
                  <c:v>~ea~ : [ɜ]</c:v>
                </c:pt>
                <c:pt idx="112">
                  <c:v>~hi~ : [haɪ]</c:v>
                </c:pt>
                <c:pt idx="113">
                  <c:v>~ne~ : [nɪ]</c:v>
                </c:pt>
                <c:pt idx="114">
                  <c:v>~ne~ : [nɛ]</c:v>
                </c:pt>
                <c:pt idx="115">
                  <c:v>~ba~ : [beɪ]</c:v>
                </c:pt>
                <c:pt idx="116">
                  <c:v>~ba~ : [bɔ]</c:v>
                </c:pt>
                <c:pt idx="117">
                  <c:v>~so~ : [sɔ]</c:v>
                </c:pt>
                <c:pt idx="118">
                  <c:v>~de~ : [də]</c:v>
                </c:pt>
                <c:pt idx="119">
                  <c:v>~pe~ : [pɛ]</c:v>
                </c:pt>
                <c:pt idx="120">
                  <c:v>~ma~ : [mɛ]</c:v>
                </c:pt>
                <c:pt idx="121">
                  <c:v>~se~ : [sə]</c:v>
                </c:pt>
                <c:pt idx="122">
                  <c:v>~ca~ : [kɔ]</c:v>
                </c:pt>
                <c:pt idx="123">
                  <c:v>~ha~ : [hɑ]</c:v>
                </c:pt>
                <c:pt idx="124">
                  <c:v>~po~ : [pɔ]</c:v>
                </c:pt>
                <c:pt idx="125">
                  <c:v>~go~ : [ɡʌ]</c:v>
                </c:pt>
                <c:pt idx="126">
                  <c:v>~pa~ : [pɛ]</c:v>
                </c:pt>
                <c:pt idx="127">
                  <c:v>~pa~ : [peɪ]</c:v>
                </c:pt>
                <c:pt idx="128">
                  <c:v>~me~ : [mɛ]</c:v>
                </c:pt>
                <c:pt idx="129">
                  <c:v>~da~ : [dæ]</c:v>
                </c:pt>
                <c:pt idx="130">
                  <c:v>~lk~ : [lk]</c:v>
                </c:pt>
                <c:pt idx="131">
                  <c:v>~ki~ : [kaɪ]</c:v>
                </c:pt>
                <c:pt idx="132">
                  <c:v>~gi~ : [ɡɪ]</c:v>
                </c:pt>
                <c:pt idx="133">
                  <c:v>~po~ : [poʊ]</c:v>
                </c:pt>
                <c:pt idx="134">
                  <c:v>~la~ : [læ]</c:v>
                </c:pt>
                <c:pt idx="135">
                  <c:v>~fa~ : [fæ]</c:v>
                </c:pt>
                <c:pt idx="136">
                  <c:v>~pa~ : [pæ]</c:v>
                </c:pt>
                <c:pt idx="137">
                  <c:v>~si~ : [saɪ]</c:v>
                </c:pt>
                <c:pt idx="138">
                  <c:v>~ri~ : [ɹaɪ]</c:v>
                </c:pt>
                <c:pt idx="139">
                  <c:v>~co~ : [kɑ]</c:v>
                </c:pt>
                <c:pt idx="140">
                  <c:v>~ge~ : [dʒɛ]</c:v>
                </c:pt>
                <c:pt idx="141">
                  <c:v>~ge~ : [ɡæ]</c:v>
                </c:pt>
                <c:pt idx="142">
                  <c:v>~wa~ : [weɪ]</c:v>
                </c:pt>
                <c:pt idx="143">
                  <c:v>~wa~ : [wɑ]</c:v>
                </c:pt>
                <c:pt idx="144">
                  <c:v>~ma~ : [mæ]</c:v>
                </c:pt>
                <c:pt idx="145">
                  <c:v>~ga~ : [ɡɑ]</c:v>
                </c:pt>
                <c:pt idx="146">
                  <c:v>~be~ : [bɛ]</c:v>
                </c:pt>
                <c:pt idx="147">
                  <c:v>~su~ : [sʌ]</c:v>
                </c:pt>
                <c:pt idx="148">
                  <c:v>~ba~ : [bɑ]</c:v>
                </c:pt>
                <c:pt idx="149">
                  <c:v>~do~ : [du]</c:v>
                </c:pt>
                <c:pt idx="150">
                  <c:v>~do~ : [dɔ]</c:v>
                </c:pt>
                <c:pt idx="151">
                  <c:v>~cu~ : [kɜ]</c:v>
                </c:pt>
                <c:pt idx="152">
                  <c:v>~ny~ : [ni]</c:v>
                </c:pt>
                <c:pt idx="153">
                  <c:v>~hu~ : [hʌ]</c:v>
                </c:pt>
                <c:pt idx="154">
                  <c:v>~hu~ : [hyu]</c:v>
                </c:pt>
                <c:pt idx="155">
                  <c:v>~ni~ : [naɪ]</c:v>
                </c:pt>
                <c:pt idx="156">
                  <c:v>~tu~ : [tʃə]</c:v>
                </c:pt>
                <c:pt idx="157">
                  <c:v>~vi~ : [vaɪ]</c:v>
                </c:pt>
                <c:pt idx="158">
                  <c:v>~ba~ : [bæ]</c:v>
                </c:pt>
                <c:pt idx="159">
                  <c:v>~fa~ : [fɑ]</c:v>
                </c:pt>
                <c:pt idx="160">
                  <c:v>~mi~ : [maɪ]</c:v>
                </c:pt>
                <c:pt idx="161">
                  <c:v>~ne~ : [nə]</c:v>
                </c:pt>
                <c:pt idx="162">
                  <c:v>~bo~ : [bɔ]</c:v>
                </c:pt>
                <c:pt idx="163">
                  <c:v>~no~ : [nʌ]</c:v>
                </c:pt>
                <c:pt idx="164">
                  <c:v>~we~ : [wi]</c:v>
                </c:pt>
                <c:pt idx="165">
                  <c:v>~we~ : [wə]</c:v>
                </c:pt>
                <c:pt idx="166">
                  <c:v>~bo~ : [boʊ]</c:v>
                </c:pt>
                <c:pt idx="167">
                  <c:v>~ta~ : [teɪ]</c:v>
                </c:pt>
                <c:pt idx="168">
                  <c:v>~lo~ : [lɔ]</c:v>
                </c:pt>
                <c:pt idx="169">
                  <c:v>~la~ : [leɪ]</c:v>
                </c:pt>
                <c:pt idx="170">
                  <c:v>~na~ : [neɪ]</c:v>
                </c:pt>
                <c:pt idx="171">
                  <c:v>~ge~ : [ɡɛ]</c:v>
                </c:pt>
                <c:pt idx="172">
                  <c:v>~be~ : [b]</c:v>
                </c:pt>
                <c:pt idx="173">
                  <c:v>~fi~ : [faɪ]</c:v>
                </c:pt>
                <c:pt idx="174">
                  <c:v>~le~ : [lə]</c:v>
                </c:pt>
                <c:pt idx="175">
                  <c:v>~co~ : [kə]</c:v>
                </c:pt>
                <c:pt idx="176">
                  <c:v>~ho~ : [hɑ]</c:v>
                </c:pt>
                <c:pt idx="177">
                  <c:v>~po~ : [pɑ]</c:v>
                </c:pt>
                <c:pt idx="178">
                  <c:v>~sa~ : [sɔ]</c:v>
                </c:pt>
                <c:pt idx="179">
                  <c:v>~wo~ : [wʊ]</c:v>
                </c:pt>
                <c:pt idx="180">
                  <c:v>~go~ : [ɡɑ]</c:v>
                </c:pt>
                <c:pt idx="181">
                  <c:v>~so~ : [zə]</c:v>
                </c:pt>
                <c:pt idx="182">
                  <c:v>~du~ : [du]</c:v>
                </c:pt>
                <c:pt idx="183">
                  <c:v>~ga~ : [ɡæ]</c:v>
                </c:pt>
                <c:pt idx="184">
                  <c:v>~fu~ : [fʌ]</c:v>
                </c:pt>
                <c:pt idx="185">
                  <c:v>~lf~ : [lf]</c:v>
                </c:pt>
                <c:pt idx="186">
                  <c:v>~jo~ : [dʒɑ]</c:v>
                </c:pt>
                <c:pt idx="187">
                  <c:v>~gu~ : [ɡyʊ]</c:v>
                </c:pt>
                <c:pt idx="188">
                  <c:v>~go~ : [ɡoʊ]</c:v>
                </c:pt>
                <c:pt idx="189">
                  <c:v>~se~ : [sɛ]</c:v>
                </c:pt>
                <c:pt idx="190">
                  <c:v>~ca~ : [kæ]</c:v>
                </c:pt>
                <c:pt idx="191">
                  <c:v>~pe~ : [pɪ]</c:v>
                </c:pt>
                <c:pt idx="192">
                  <c:v>~fi~ : [fɪ]</c:v>
                </c:pt>
                <c:pt idx="193">
                  <c:v>~ge~ : [dʒ]</c:v>
                </c:pt>
                <c:pt idx="194">
                  <c:v>~wa~ : [wɔ]</c:v>
                </c:pt>
                <c:pt idx="195">
                  <c:v>~we~ : [wɜ]</c:v>
                </c:pt>
                <c:pt idx="196">
                  <c:v>~bo~ : [bɑ]</c:v>
                </c:pt>
                <c:pt idx="197">
                  <c:v>~le~ : [lɛ]</c:v>
                </c:pt>
                <c:pt idx="198">
                  <c:v>~ca~ : [kɑ]</c:v>
                </c:pt>
                <c:pt idx="199">
                  <c:v>~li~ : [laɪ]</c:v>
                </c:pt>
                <c:pt idx="200">
                  <c:v>~si~ : [sɪ]</c:v>
                </c:pt>
                <c:pt idx="201">
                  <c:v>~gh~ : []</c:v>
                </c:pt>
                <c:pt idx="202">
                  <c:v>~he~ : [hɜ]</c:v>
                </c:pt>
                <c:pt idx="203">
                  <c:v>~hu~ : [hɜ]</c:v>
                </c:pt>
                <c:pt idx="204">
                  <c:v>~tu~ : [tɜ]</c:v>
                </c:pt>
                <c:pt idx="205">
                  <c:v>~do~ : [dɑ]</c:v>
                </c:pt>
                <c:pt idx="206">
                  <c:v>~se~ : [z]</c:v>
                </c:pt>
                <c:pt idx="207">
                  <c:v>~wi~ : [waɪ]</c:v>
                </c:pt>
                <c:pt idx="208">
                  <c:v>~ve~ : [v]</c:v>
                </c:pt>
                <c:pt idx="209">
                  <c:v>~to~ : [tu]</c:v>
                </c:pt>
                <c:pt idx="210">
                  <c:v>~ce~ : [sə]</c:v>
                </c:pt>
                <c:pt idx="211">
                  <c:v>~re~ : [ɹɪ]</c:v>
                </c:pt>
                <c:pt idx="212">
                  <c:v>~ra~ : [ɹə]</c:v>
                </c:pt>
                <c:pt idx="213">
                  <c:v>~mo~ : [mʌ]</c:v>
                </c:pt>
                <c:pt idx="214">
                  <c:v>~te~ : [tə]</c:v>
                </c:pt>
                <c:pt idx="215">
                  <c:v>~fa~ : [fɔ]</c:v>
                </c:pt>
                <c:pt idx="216">
                  <c:v>~wo~ : [wʌ]</c:v>
                </c:pt>
                <c:pt idx="217">
                  <c:v>~bi~ : [bɜ]</c:v>
                </c:pt>
                <c:pt idx="218">
                  <c:v>~bu~ : [bɜ]</c:v>
                </c:pt>
                <c:pt idx="219">
                  <c:v>~bu~ : [bʌ]</c:v>
                </c:pt>
                <c:pt idx="220">
                  <c:v>~da~ : [deɪ]</c:v>
                </c:pt>
                <c:pt idx="221">
                  <c:v>~gi~ : [dʒə]</c:v>
                </c:pt>
                <c:pt idx="222">
                  <c:v>~su~ : [sə]</c:v>
                </c:pt>
                <c:pt idx="223">
                  <c:v>~wo~ : [wɜ]</c:v>
                </c:pt>
                <c:pt idx="224">
                  <c:v>~ki~ : [kɪ]</c:v>
                </c:pt>
                <c:pt idx="225">
                  <c:v>~va~ : [væ]</c:v>
                </c:pt>
                <c:pt idx="226">
                  <c:v>~ru~ : [ɹʌ]</c:v>
                </c:pt>
                <c:pt idx="227">
                  <c:v>~mi~ : [mɪ]</c:v>
                </c:pt>
                <c:pt idx="228">
                  <c:v>~pe~ : [pə]</c:v>
                </c:pt>
                <c:pt idx="229">
                  <c:v>~di~ : [də]</c:v>
                </c:pt>
                <c:pt idx="230">
                  <c:v>~so~ : [sʌ]</c:v>
                </c:pt>
                <c:pt idx="231">
                  <c:v>~fo~ : [fɑ]</c:v>
                </c:pt>
                <c:pt idx="232">
                  <c:v>~no~ : [noʊ]</c:v>
                </c:pt>
                <c:pt idx="233">
                  <c:v>~hi~ : [hɪ]</c:v>
                </c:pt>
                <c:pt idx="234">
                  <c:v>~pa~ : [pə]</c:v>
                </c:pt>
                <c:pt idx="235">
                  <c:v>~fe~ : [fɛ]</c:v>
                </c:pt>
                <c:pt idx="236">
                  <c:v>~ye~ : [yɛ]</c:v>
                </c:pt>
                <c:pt idx="237">
                  <c:v>~wi~ : [wɪ]</c:v>
                </c:pt>
                <c:pt idx="238">
                  <c:v>~ld~ : [ld]</c:v>
                </c:pt>
                <c:pt idx="239">
                  <c:v>~na~ : [nɛ]</c:v>
                </c:pt>
                <c:pt idx="240">
                  <c:v>~ma~ : [mə]</c:v>
                </c:pt>
                <c:pt idx="241">
                  <c:v>~vi~ : [vɪ]</c:v>
                </c:pt>
                <c:pt idx="242">
                  <c:v>~do~ : [dʌ]</c:v>
                </c:pt>
                <c:pt idx="243">
                  <c:v>~he~ : [hi]</c:v>
                </c:pt>
                <c:pt idx="244">
                  <c:v>~ra~ : [ɹeɪ]</c:v>
                </c:pt>
                <c:pt idx="245">
                  <c:v>~sa~ : [zə]</c:v>
                </c:pt>
                <c:pt idx="246">
                  <c:v>~ho~ : [hoʊ]</c:v>
                </c:pt>
                <c:pt idx="247">
                  <c:v>~me~ : [mə]</c:v>
                </c:pt>
                <c:pt idx="248">
                  <c:v>~sa~ : [seɪ]</c:v>
                </c:pt>
                <c:pt idx="249">
                  <c:v>~th~ : [θ]</c:v>
                </c:pt>
                <c:pt idx="250">
                  <c:v>~de~ : [dɪ]</c:v>
                </c:pt>
                <c:pt idx="251">
                  <c:v>~ha~ : [hæ]</c:v>
                </c:pt>
                <c:pt idx="252">
                  <c:v>~li~ : [lɪ]</c:v>
                </c:pt>
                <c:pt idx="253">
                  <c:v>~be~ : [bɪ]</c:v>
                </c:pt>
                <c:pt idx="254">
                  <c:v>~ng~ : [ŋ]</c:v>
                </c:pt>
                <c:pt idx="255">
                  <c:v>~se~ : [s]</c:v>
                </c:pt>
                <c:pt idx="256">
                  <c:v>~tu~ : [tu]</c:v>
                </c:pt>
                <c:pt idx="257">
                  <c:v>~du~ : [dʌ]</c:v>
                </c:pt>
                <c:pt idx="258">
                  <c:v>~da~ : [dɑ]</c:v>
                </c:pt>
                <c:pt idx="259">
                  <c:v>~ru~ : [ɹu]</c:v>
                </c:pt>
                <c:pt idx="260">
                  <c:v>~he~ : [hɛ]</c:v>
                </c:pt>
                <c:pt idx="261">
                  <c:v>~fu~ : [fʊ]</c:v>
                </c:pt>
                <c:pt idx="262">
                  <c:v>~gu~ : [ɡʌ]</c:v>
                </c:pt>
                <c:pt idx="263">
                  <c:v>~by~ : [baɪ]</c:v>
                </c:pt>
                <c:pt idx="264">
                  <c:v>~lp~ : [lp]</c:v>
                </c:pt>
                <c:pt idx="265">
                  <c:v>~lu~ : [lu]</c:v>
                </c:pt>
                <c:pt idx="266">
                  <c:v>~ps~ : [ps]</c:v>
                </c:pt>
                <c:pt idx="267">
                  <c:v>~pt~ : [pt]</c:v>
                </c:pt>
                <c:pt idx="268">
                  <c:v>~sk~ : [sk]</c:v>
                </c:pt>
                <c:pt idx="269">
                  <c:v>~ya~ : [yɑ]</c:v>
                </c:pt>
                <c:pt idx="270">
                  <c:v>~rb~ : [ɹb]</c:v>
                </c:pt>
                <c:pt idx="271">
                  <c:v>~rl~ : [ɹl]</c:v>
                </c:pt>
                <c:pt idx="272">
                  <c:v>~rp~ : [ɹp]</c:v>
                </c:pt>
                <c:pt idx="273">
                  <c:v>~oi~ : [ɔɪ]</c:v>
                </c:pt>
                <c:pt idx="274">
                  <c:v>~xt~ : [kst]</c:v>
                </c:pt>
                <c:pt idx="275">
                  <c:v>~rc~ : [ɹkə]</c:v>
                </c:pt>
                <c:pt idx="276">
                  <c:v>~mp~ : [mp]</c:v>
                </c:pt>
                <c:pt idx="277">
                  <c:v>~ju~ : [dʒʌ]</c:v>
                </c:pt>
                <c:pt idx="278">
                  <c:v>~xa~ : [ɡzæ]</c:v>
                </c:pt>
                <c:pt idx="279">
                  <c:v>~ft~ : [ft]</c:v>
                </c:pt>
                <c:pt idx="280">
                  <c:v>~pu~ : [pʊ]</c:v>
                </c:pt>
                <c:pt idx="281">
                  <c:v>~rk~ : [ɹk]</c:v>
                </c:pt>
                <c:pt idx="282">
                  <c:v>~lt~ : [lt]</c:v>
                </c:pt>
                <c:pt idx="283">
                  <c:v>~nk~ : [ŋk]</c:v>
                </c:pt>
                <c:pt idx="284">
                  <c:v>~rm~ : [ɹm]</c:v>
                </c:pt>
                <c:pt idx="285">
                  <c:v>~sh~ : [ʃ]</c:v>
                </c:pt>
                <c:pt idx="286">
                  <c:v>~rn~ : [ɹn]</c:v>
                </c:pt>
                <c:pt idx="287">
                  <c:v>~rt~ : [ɹt]</c:v>
                </c:pt>
                <c:pt idx="288">
                  <c:v>~rd~ : [ɹd]</c:v>
                </c:pt>
                <c:pt idx="289">
                  <c:v>~ct~ : [kt]</c:v>
                </c:pt>
                <c:pt idx="290">
                  <c:v>~st~ : [st]</c:v>
                </c:pt>
                <c:pt idx="291">
                  <c:v>~nd~ : [nd]</c:v>
                </c:pt>
                <c:pt idx="292">
                  <c:v>~nt~ : [nt]</c:v>
                </c:pt>
                <c:pt idx="293">
                  <c:v>~ce~ : [sɛ]</c:v>
                </c:pt>
                <c:pt idx="294">
                  <c:v>~la~ : [lə]</c:v>
                </c:pt>
                <c:pt idx="295">
                  <c:v>~na~ : [nə]</c:v>
                </c:pt>
                <c:pt idx="296">
                  <c:v>~lo~ : [lə]</c:v>
                </c:pt>
                <c:pt idx="297">
                  <c:v>~fo~ : [fɔ]</c:v>
                </c:pt>
                <c:pt idx="298">
                  <c:v>~ro~ : [ɹoʊ]</c:v>
                </c:pt>
                <c:pt idx="299">
                  <c:v>~so~ : [sə]</c:v>
                </c:pt>
                <c:pt idx="300">
                  <c:v>~mi~ : [mə]</c:v>
                </c:pt>
                <c:pt idx="301">
                  <c:v>~ci~ : [sɜ]</c:v>
                </c:pt>
                <c:pt idx="302">
                  <c:v>~ti~ : [taɪ]</c:v>
                </c:pt>
                <c:pt idx="303">
                  <c:v>~ea~ : [i]</c:v>
                </c:pt>
                <c:pt idx="304">
                  <c:v>~we~ : [wɛ]</c:v>
                </c:pt>
                <c:pt idx="305">
                  <c:v>~ty~ : [tɪ]</c:v>
                </c:pt>
                <c:pt idx="306">
                  <c:v>~ch~ : [tʃ]</c:v>
                </c:pt>
                <c:pt idx="307">
                  <c:v>~ni~ : [nɪ]</c:v>
                </c:pt>
                <c:pt idx="308">
                  <c:v>~cu~ : [kʌ]</c:v>
                </c:pt>
                <c:pt idx="309">
                  <c:v>~ny~ : [nɪ]</c:v>
                </c:pt>
                <c:pt idx="310">
                  <c:v>~re~ : [ə]</c:v>
                </c:pt>
                <c:pt idx="311">
                  <c:v>~me~ : [m]</c:v>
                </c:pt>
                <c:pt idx="312">
                  <c:v>~po~ : [pə]</c:v>
                </c:pt>
                <c:pt idx="313">
                  <c:v>~nu~ : [nʌ]</c:v>
                </c:pt>
                <c:pt idx="314">
                  <c:v>~ou~ : [aʊ]</c:v>
                </c:pt>
                <c:pt idx="315">
                  <c:v>~pe~ : [p]</c:v>
                </c:pt>
                <c:pt idx="316">
                  <c:v>~wo~ : [wɪ]</c:v>
                </c:pt>
                <c:pt idx="317">
                  <c:v>~va~ : [vɛ]</c:v>
                </c:pt>
                <c:pt idx="318">
                  <c:v>~ty~ : [taɪ]</c:v>
                </c:pt>
                <c:pt idx="319">
                  <c:v>~du~ : [də]</c:v>
                </c:pt>
                <c:pt idx="320">
                  <c:v>~ci~ : [saɪ]</c:v>
                </c:pt>
                <c:pt idx="321">
                  <c:v>~mu~ : [mʌ]</c:v>
                </c:pt>
                <c:pt idx="322">
                  <c:v>~gh~ : [f]</c:v>
                </c:pt>
                <c:pt idx="323">
                  <c:v>~ce~ : [s]</c:v>
                </c:pt>
                <c:pt idx="324">
                  <c:v>~re~ : [ɹ]</c:v>
                </c:pt>
                <c:pt idx="325">
                  <c:v>~ni~ : [nə]</c:v>
                </c:pt>
                <c:pt idx="326">
                  <c:v>~ei~ : [eɪ]</c:v>
                </c:pt>
                <c:pt idx="327">
                  <c:v>~jo~ : [dʒə]</c:v>
                </c:pt>
                <c:pt idx="328">
                  <c:v>~to~ : [tə]</c:v>
                </c:pt>
                <c:pt idx="329">
                  <c:v>~ri~ : [ɹɪ]</c:v>
                </c:pt>
                <c:pt idx="330">
                  <c:v>~di~ : [dɪ]</c:v>
                </c:pt>
                <c:pt idx="331">
                  <c:v>~xe~ : [ksə]</c:v>
                </c:pt>
                <c:pt idx="332">
                  <c:v>~xy~ : [ksə]</c:v>
                </c:pt>
                <c:pt idx="333">
                  <c:v>~de~ : [d]</c:v>
                </c:pt>
                <c:pt idx="334">
                  <c:v>~ck~ : [k]</c:v>
                </c:pt>
                <c:pt idx="335">
                  <c:v>~fe~ : [f]</c:v>
                </c:pt>
                <c:pt idx="336">
                  <c:v>~ta~ : [tə]</c:v>
                </c:pt>
                <c:pt idx="337">
                  <c:v>~pi~ : [pɪ]</c:v>
                </c:pt>
                <c:pt idx="338">
                  <c:v>~cu~ : [kə]</c:v>
                </c:pt>
                <c:pt idx="339">
                  <c:v>~sy~ : [zɪ]</c:v>
                </c:pt>
                <c:pt idx="340">
                  <c:v>~my~ : [maɪ]</c:v>
                </c:pt>
                <c:pt idx="341">
                  <c:v>~ra~ : [ɹɪ]</c:v>
                </c:pt>
                <c:pt idx="342">
                  <c:v>~ss~ : [s]</c:v>
                </c:pt>
                <c:pt idx="343">
                  <c:v>~ll~ : [l]</c:v>
                </c:pt>
                <c:pt idx="344">
                  <c:v>~ci~ : [sə]</c:v>
                </c:pt>
                <c:pt idx="345">
                  <c:v>~ci~ : [sɪ]</c:v>
                </c:pt>
                <c:pt idx="346">
                  <c:v>~te~ : [t]</c:v>
                </c:pt>
                <c:pt idx="347">
                  <c:v>~le~ : [l]</c:v>
                </c:pt>
                <c:pt idx="348">
                  <c:v>~ld~ : [d]</c:v>
                </c:pt>
                <c:pt idx="349">
                  <c:v>~ne~ : [n]</c:v>
                </c:pt>
                <c:pt idx="350">
                  <c:v>~ti~ : [tə]</c:v>
                </c:pt>
                <c:pt idx="351">
                  <c:v>~bu~ : [bɪ]</c:v>
                </c:pt>
                <c:pt idx="352">
                  <c:v>~my~ : [mɪ]</c:v>
                </c:pt>
                <c:pt idx="353">
                  <c:v>~bi~ : [bɪ]</c:v>
                </c:pt>
                <c:pt idx="354">
                  <c:v>~vy~ : [vɪ]</c:v>
                </c:pt>
                <c:pt idx="355">
                  <c:v>~ry~ : [ɹɪ]</c:v>
                </c:pt>
                <c:pt idx="356">
                  <c:v>~lf~ : [f]</c:v>
                </c:pt>
                <c:pt idx="357">
                  <c:v>~ei~ : [i]</c:v>
                </c:pt>
                <c:pt idx="358">
                  <c:v>~nu~ : [nə]</c:v>
                </c:pt>
                <c:pt idx="359">
                  <c:v>~gg~ : [ɡ]</c:v>
                </c:pt>
                <c:pt idx="360">
                  <c:v>~dy~ : [dɪ]</c:v>
                </c:pt>
                <c:pt idx="361">
                  <c:v>~by~ : [bɪ]</c:v>
                </c:pt>
                <c:pt idx="362">
                  <c:v>~sy~ : [sɪ]</c:v>
                </c:pt>
                <c:pt idx="363">
                  <c:v>~py~ : [pɪ]</c:v>
                </c:pt>
                <c:pt idx="364">
                  <c:v>~ke~ : [k]</c:v>
                </c:pt>
                <c:pt idx="365">
                  <c:v>~oh~ : [oʊ]</c:v>
                </c:pt>
                <c:pt idx="366">
                  <c:v>~ow~ : [oʊ]</c:v>
                </c:pt>
                <c:pt idx="367">
                  <c:v>~vo~ : [və]</c:v>
                </c:pt>
                <c:pt idx="368">
                  <c:v>~ff~ : [f]</c:v>
                </c:pt>
                <c:pt idx="369">
                  <c:v>~ly~ : [lɪ]</c:v>
                </c:pt>
                <c:pt idx="370">
                  <c:v>~lk~ : [k]</c:v>
                </c:pt>
                <c:pt idx="371">
                  <c:v>~ro~ : [ə]</c:v>
                </c:pt>
                <c:pt idx="372">
                  <c:v>~ai~ : [ɛ]</c:v>
                </c:pt>
                <c:pt idx="373">
                  <c:v>~ze~ : [z]</c:v>
                </c:pt>
                <c:pt idx="374">
                  <c:v>~mb~ : [m]</c:v>
                </c:pt>
                <c:pt idx="375">
                  <c:v>~gn~ : [n]</c:v>
                </c:pt>
                <c:pt idx="376">
                  <c:v>~dd~ : [d]</c:v>
                </c:pt>
                <c:pt idx="377">
                  <c:v>~ar~ : [ə]</c:v>
                </c:pt>
                <c:pt idx="378">
                  <c:v>~the~ : [ði]</c:v>
                </c:pt>
                <c:pt idx="379">
                  <c:v>~the~ : [ɹðə]</c:v>
                </c:pt>
                <c:pt idx="380">
                  <c:v>~pro~ : [pɹu]</c:v>
                </c:pt>
                <c:pt idx="381">
                  <c:v>~the~ : [ð]</c:v>
                </c:pt>
                <c:pt idx="382">
                  <c:v>~ble~ : [blə]</c:v>
                </c:pt>
                <c:pt idx="383">
                  <c:v>~sta~ : [stæ]</c:v>
                </c:pt>
                <c:pt idx="384">
                  <c:v>~thi~ : [ðɪ]</c:v>
                </c:pt>
                <c:pt idx="385">
                  <c:v>~thi~ : [θɜ]</c:v>
                </c:pt>
                <c:pt idx="386">
                  <c:v>~whi~ : [hwɪ]</c:v>
                </c:pt>
                <c:pt idx="387">
                  <c:v>~cha~ : [tʃæ]</c:v>
                </c:pt>
                <c:pt idx="388">
                  <c:v>~cha~ : [tʃɑ]</c:v>
                </c:pt>
                <c:pt idx="389">
                  <c:v>~sto~ : [stoʊ]</c:v>
                </c:pt>
                <c:pt idx="390">
                  <c:v>~cha~ : [tʃeɪ]</c:v>
                </c:pt>
                <c:pt idx="391">
                  <c:v>~the~ : [ðɛ]</c:v>
                </c:pt>
                <c:pt idx="392">
                  <c:v>~lea~ : [lɜ]</c:v>
                </c:pt>
                <c:pt idx="393">
                  <c:v>~ste~ : [stɛ]</c:v>
                </c:pt>
                <c:pt idx="394">
                  <c:v>~sha~ : [ʃæ]</c:v>
                </c:pt>
                <c:pt idx="395">
                  <c:v>~sha~ : [ʃeɪ]</c:v>
                </c:pt>
                <c:pt idx="396">
                  <c:v>~nge~ : [ndʒə]</c:v>
                </c:pt>
                <c:pt idx="397">
                  <c:v>~nge~ : [ŋɡə]</c:v>
                </c:pt>
                <c:pt idx="398">
                  <c:v>~pro~ : [pɹə]</c:v>
                </c:pt>
                <c:pt idx="399">
                  <c:v>~clo~ : [klɑ]</c:v>
                </c:pt>
                <c:pt idx="400">
                  <c:v>~too~ : [tʊ]</c:v>
                </c:pt>
                <c:pt idx="401">
                  <c:v>~chi~ : [tʃɪ]</c:v>
                </c:pt>
                <c:pt idx="402">
                  <c:v>~you~ : [yʊ]</c:v>
                </c:pt>
                <c:pt idx="403">
                  <c:v>~you~ : [yʌ]</c:v>
                </c:pt>
                <c:pt idx="404">
                  <c:v>~tha~ : [θæ]</c:v>
                </c:pt>
                <c:pt idx="405">
                  <c:v>~xpe~ : [kspɪ]</c:v>
                </c:pt>
                <c:pt idx="406">
                  <c:v>~chi~ : [tʃaɪ]</c:v>
                </c:pt>
                <c:pt idx="407">
                  <c:v>~cha~ : [kɛ]</c:v>
                </c:pt>
                <c:pt idx="408">
                  <c:v>~whi~ : [hwaɪ]</c:v>
                </c:pt>
                <c:pt idx="409">
                  <c:v>~qui~ : [kwɪ]</c:v>
                </c:pt>
                <c:pt idx="410">
                  <c:v>~pre~ : [pɹɛ]</c:v>
                </c:pt>
                <c:pt idx="411">
                  <c:v>~sto~ : [stɔ]</c:v>
                </c:pt>
                <c:pt idx="412">
                  <c:v>~sta~ : [stɑ]</c:v>
                </c:pt>
                <c:pt idx="413">
                  <c:v>~sta~ : [steɪ]</c:v>
                </c:pt>
                <c:pt idx="414">
                  <c:v>~hea~ : [hɑ]</c:v>
                </c:pt>
                <c:pt idx="415">
                  <c:v>~hea~ : [hɜ]</c:v>
                </c:pt>
                <c:pt idx="416">
                  <c:v>~cou~ : [kaʊ]</c:v>
                </c:pt>
                <c:pt idx="417">
                  <c:v>~cou~ : [kʊ]</c:v>
                </c:pt>
                <c:pt idx="418">
                  <c:v>~sha~ : [ʃɑ]</c:v>
                </c:pt>
                <c:pt idx="419">
                  <c:v>~sha~ : [ʃɛ]</c:v>
                </c:pt>
                <c:pt idx="420">
                  <c:v>~tra~ : [tɹeɪ]</c:v>
                </c:pt>
                <c:pt idx="421">
                  <c:v>~bri~ : [bɹɪ]</c:v>
                </c:pt>
                <c:pt idx="422">
                  <c:v>~dri~ : [dɹɪ]</c:v>
                </c:pt>
                <c:pt idx="423">
                  <c:v>~fou~ : [faʊ]</c:v>
                </c:pt>
                <c:pt idx="424">
                  <c:v>~foo~ : [fu]</c:v>
                </c:pt>
                <c:pt idx="425">
                  <c:v>~wha~ : [hwʌ]</c:v>
                </c:pt>
                <c:pt idx="426">
                  <c:v>~coo~ : [ku]</c:v>
                </c:pt>
                <c:pt idx="427">
                  <c:v>~cro~ : [kɹɑ]</c:v>
                </c:pt>
                <c:pt idx="428">
                  <c:v>~cro~ : [kɹɔ]</c:v>
                </c:pt>
                <c:pt idx="429">
                  <c:v>~lve~ : [lv]</c:v>
                </c:pt>
                <c:pt idx="430">
                  <c:v>~lve~ : [lvə]</c:v>
                </c:pt>
                <c:pt idx="431">
                  <c:v>~mpa~ : [mpə]</c:v>
                </c:pt>
                <c:pt idx="432">
                  <c:v>~mpa~ : [mpɛ]</c:v>
                </c:pt>
                <c:pt idx="433">
                  <c:v>~ndi~ : [ndɪ]</c:v>
                </c:pt>
                <c:pt idx="434">
                  <c:v>~nse~ : [nsɛ]</c:v>
                </c:pt>
                <c:pt idx="435">
                  <c:v>~stu~ : [stu]</c:v>
                </c:pt>
                <c:pt idx="436">
                  <c:v>~stu~ : [stʌ]</c:v>
                </c:pt>
                <c:pt idx="437">
                  <c:v>~shi~ : [ʃaɪ]</c:v>
                </c:pt>
                <c:pt idx="438">
                  <c:v>~shi~ : [ʃɪ]</c:v>
                </c:pt>
                <c:pt idx="439">
                  <c:v>~tho~ : [θə]</c:v>
                </c:pt>
                <c:pt idx="440">
                  <c:v>~wro~ : [ɹɔ]</c:v>
                </c:pt>
                <c:pt idx="441">
                  <c:v>~bri~ : [bɹaɪ]</c:v>
                </c:pt>
                <c:pt idx="442">
                  <c:v>~sla~ : [sleɪ]</c:v>
                </c:pt>
                <c:pt idx="443">
                  <c:v>~whe~ : [hwɛ]</c:v>
                </c:pt>
                <c:pt idx="444">
                  <c:v>~nge~ : [ndʒ]</c:v>
                </c:pt>
                <c:pt idx="445">
                  <c:v>~pla~ : [plæ]</c:v>
                </c:pt>
                <c:pt idx="446">
                  <c:v>~qui~ : [kwaɪ]</c:v>
                </c:pt>
                <c:pt idx="447">
                  <c:v>~pro~ : [pɹɑ]</c:v>
                </c:pt>
                <c:pt idx="448">
                  <c:v>~sto~ : [stɑ]</c:v>
                </c:pt>
                <c:pt idx="449">
                  <c:v>~sho~ : [ʃɑ]</c:v>
                </c:pt>
                <c:pt idx="450">
                  <c:v>~hea~ : [hi]</c:v>
                </c:pt>
                <c:pt idx="451">
                  <c:v>~who~ : [hu]</c:v>
                </c:pt>
                <c:pt idx="452">
                  <c:v>~tha~ : [ðæ]</c:v>
                </c:pt>
                <c:pt idx="453">
                  <c:v>~sho~ : [ʃɔ]</c:v>
                </c:pt>
                <c:pt idx="454">
                  <c:v>~clo~ : [kloʊ]</c:v>
                </c:pt>
                <c:pt idx="455">
                  <c:v>~xpe~ : [kspɛ]</c:v>
                </c:pt>
                <c:pt idx="456">
                  <c:v>~the~ : [ðə]</c:v>
                </c:pt>
                <c:pt idx="457">
                  <c:v>~thi~ : [θɪ]</c:v>
                </c:pt>
                <c:pt idx="458">
                  <c:v>~dea~ : [di]</c:v>
                </c:pt>
                <c:pt idx="459">
                  <c:v>~lea~ : [li]</c:v>
                </c:pt>
                <c:pt idx="460">
                  <c:v>~mou~ : [maʊ]</c:v>
                </c:pt>
                <c:pt idx="461">
                  <c:v>~tra~ : [tɹæ]</c:v>
                </c:pt>
                <c:pt idx="462">
                  <c:v>~pre~ : [pɹɪ]</c:v>
                </c:pt>
                <c:pt idx="463">
                  <c:v>~pla~ : [pleɪ]</c:v>
                </c:pt>
                <c:pt idx="464">
                  <c:v>~hea~ : [hɛ]</c:v>
                </c:pt>
                <c:pt idx="465">
                  <c:v>~sta~ : [stə]</c:v>
                </c:pt>
                <c:pt idx="466">
                  <c:v>~ble~ : [bl]</c:v>
                </c:pt>
                <c:pt idx="467">
                  <c:v>~chi~ : [ʃi]</c:v>
                </c:pt>
                <c:pt idx="468">
                  <c:v>~bea~ : [bi]</c:v>
                </c:pt>
                <c:pt idx="469">
                  <c:v>~foo~ : [fʊ]</c:v>
                </c:pt>
                <c:pt idx="470">
                  <c:v>~hou~ : [haʊ]</c:v>
                </c:pt>
                <c:pt idx="471">
                  <c:v>~coo~ : [kʊ]</c:v>
                </c:pt>
                <c:pt idx="472">
                  <c:v>~nou~ : [naʊ]</c:v>
                </c:pt>
                <c:pt idx="473">
                  <c:v>~ppo~ : [pɔ]</c:v>
                </c:pt>
                <c:pt idx="474">
                  <c:v>~tho~ : [ðoʊ]</c:v>
                </c:pt>
                <c:pt idx="475">
                  <c:v>~she~ : [ʃɛ]</c:v>
                </c:pt>
                <c:pt idx="476">
                  <c:v>~dri~ : [dɹaɪ]</c:v>
                </c:pt>
                <c:pt idx="477">
                  <c:v>~why~ : [hwaɪ]</c:v>
                </c:pt>
                <c:pt idx="478">
                  <c:v>~dea~ : [dɛ]</c:v>
                </c:pt>
                <c:pt idx="479">
                  <c:v>~bou~ : [baʊ]</c:v>
                </c:pt>
                <c:pt idx="480">
                  <c:v>~bla~ : [blæ]</c:v>
                </c:pt>
                <c:pt idx="481">
                  <c:v>~blo~ : [blɑ]</c:v>
                </c:pt>
                <c:pt idx="482">
                  <c:v>~bse~ : [bzɜ]</c:v>
                </c:pt>
                <c:pt idx="483">
                  <c:v>~boo~ : [bʊ]</c:v>
                </c:pt>
                <c:pt idx="484">
                  <c:v>~bra~ : [bɹæ]</c:v>
                </c:pt>
                <c:pt idx="485">
                  <c:v>~boy~ : [bɔɪ]</c:v>
                </c:pt>
                <c:pt idx="486">
                  <c:v>~bro~ : [bɹʌ]</c:v>
                </c:pt>
                <c:pt idx="487">
                  <c:v>~die~ : [daɪ]</c:v>
                </c:pt>
                <c:pt idx="488">
                  <c:v>~dow~ : [daʊ]</c:v>
                </c:pt>
                <c:pt idx="489">
                  <c:v>~dre~ : [dɹɛ]</c:v>
                </c:pt>
                <c:pt idx="490">
                  <c:v>~dro~ : [dɹɑ]</c:v>
                </c:pt>
                <c:pt idx="491">
                  <c:v>~fla~ : [flæ]</c:v>
                </c:pt>
                <c:pt idx="492">
                  <c:v>~flo~ : [fla]</c:v>
                </c:pt>
                <c:pt idx="493">
                  <c:v>~few~ : [fyu]</c:v>
                </c:pt>
                <c:pt idx="494">
                  <c:v>~cla~ : [klæ]</c:v>
                </c:pt>
                <c:pt idx="495">
                  <c:v>~cti~ : [ktɪ]</c:v>
                </c:pt>
                <c:pt idx="496">
                  <c:v>~que~ : [kwɛ]</c:v>
                </c:pt>
                <c:pt idx="497">
                  <c:v>~cre~ : [kɹɪ]</c:v>
                </c:pt>
                <c:pt idx="498">
                  <c:v>~lde~ : [ldə]</c:v>
                </c:pt>
                <c:pt idx="499">
                  <c:v>~lse~ : [ls]</c:v>
                </c:pt>
                <c:pt idx="500">
                  <c:v>~lti~ : [ltə]</c:v>
                </c:pt>
                <c:pt idx="501">
                  <c:v>~lue~ : [lyu]</c:v>
                </c:pt>
                <c:pt idx="502">
                  <c:v>~loo~ : [lʊ]</c:v>
                </c:pt>
                <c:pt idx="503">
                  <c:v>~nly~ : [nlɪ]</c:v>
                </c:pt>
                <c:pt idx="504">
                  <c:v>~nst~ : [nst]</c:v>
                </c:pt>
                <c:pt idx="505">
                  <c:v>~nsi~ : [nsɪ]</c:v>
                </c:pt>
                <c:pt idx="506">
                  <c:v>~nve~ : [nvɛ]</c:v>
                </c:pt>
                <c:pt idx="507">
                  <c:v>~nue~ : [nyu]</c:v>
                </c:pt>
                <c:pt idx="508">
                  <c:v>~nth~ : [nθ]</c:v>
                </c:pt>
                <c:pt idx="509">
                  <c:v>~noi~ : [nɔɪ]</c:v>
                </c:pt>
                <c:pt idx="510">
                  <c:v>~pou~ : [paʊ]</c:v>
                </c:pt>
                <c:pt idx="511">
                  <c:v>~plu~ : [plʊ]</c:v>
                </c:pt>
                <c:pt idx="512">
                  <c:v>~poo~ : [pu]</c:v>
                </c:pt>
                <c:pt idx="513">
                  <c:v>~pra~ : [pɹæ]</c:v>
                </c:pt>
                <c:pt idx="514">
                  <c:v>~poi~ : [pɔɪ]</c:v>
                </c:pt>
                <c:pt idx="515">
                  <c:v>~sco~ : [skɔ]</c:v>
                </c:pt>
                <c:pt idx="516">
                  <c:v>~scu~ : [skʌ]</c:v>
                </c:pt>
                <c:pt idx="517">
                  <c:v>~sli~ : [slɪ]</c:v>
                </c:pt>
                <c:pt idx="518">
                  <c:v>~sma~ : [smɔ]</c:v>
                </c:pt>
                <c:pt idx="519">
                  <c:v>~sme~ : [smɛ]</c:v>
                </c:pt>
                <c:pt idx="520">
                  <c:v>~spo~ : [spɑ]</c:v>
                </c:pt>
                <c:pt idx="521">
                  <c:v>~swi~ : [swɪ]</c:v>
                </c:pt>
                <c:pt idx="522">
                  <c:v>~soi~ : [sɔɪ]</c:v>
                </c:pt>
                <c:pt idx="523">
                  <c:v>~tow~ : [taʊ]</c:v>
                </c:pt>
                <c:pt idx="524">
                  <c:v>~twe~ : [twɛ]</c:v>
                </c:pt>
                <c:pt idx="525">
                  <c:v>~tou~ : [tʌ]</c:v>
                </c:pt>
                <c:pt idx="526">
                  <c:v>~tri~ : [tɹɪ]</c:v>
                </c:pt>
                <c:pt idx="527">
                  <c:v>~vow~ : [vaʊ]</c:v>
                </c:pt>
                <c:pt idx="528">
                  <c:v>~voi~ : [vɔɪ]</c:v>
                </c:pt>
                <c:pt idx="529">
                  <c:v>~thu~ : [ðʌ]</c:v>
                </c:pt>
                <c:pt idx="530">
                  <c:v>~gui~ : [ɡaɪ]</c:v>
                </c:pt>
                <c:pt idx="531">
                  <c:v>~rou~ : [ɹaʊ]</c:v>
                </c:pt>
                <c:pt idx="532">
                  <c:v>~rfa~ : [ɹfə]</c:v>
                </c:pt>
                <c:pt idx="533">
                  <c:v>~rha~ : [ɹhæ]</c:v>
                </c:pt>
                <c:pt idx="534">
                  <c:v>~rke~ : [ɹkɛ]</c:v>
                </c:pt>
                <c:pt idx="535">
                  <c:v>~rld~ : [ɹld]</c:v>
                </c:pt>
                <c:pt idx="536">
                  <c:v>~rly~ : [ɹlɪ]</c:v>
                </c:pt>
                <c:pt idx="537">
                  <c:v>~rmi~ : [ɹmɪ]</c:v>
                </c:pt>
                <c:pt idx="538">
                  <c:v>~rne~ : [ɹnə]</c:v>
                </c:pt>
                <c:pt idx="539">
                  <c:v>~rni~ : [ɹnɪ]</c:v>
                </c:pt>
                <c:pt idx="540">
                  <c:v>~rst~ : [ɹst]</c:v>
                </c:pt>
                <c:pt idx="541">
                  <c:v>~rso~ : [ɹsə]</c:v>
                </c:pt>
                <c:pt idx="542">
                  <c:v>~rch~ : [ɹtʃ]</c:v>
                </c:pt>
                <c:pt idx="543">
                  <c:v>~rwa~ : [ɹwə]</c:v>
                </c:pt>
                <c:pt idx="544">
                  <c:v>~goo~ : [ɡʊ]</c:v>
                </c:pt>
                <c:pt idx="545">
                  <c:v>~rga~ : [ɹɡə]</c:v>
                </c:pt>
                <c:pt idx="546">
                  <c:v>~fly~ : [flaɪ]</c:v>
                </c:pt>
                <c:pt idx="547">
                  <c:v>~cli~ : [klaɪ]</c:v>
                </c:pt>
                <c:pt idx="548">
                  <c:v>~xci~ : [ksaɪ]</c:v>
                </c:pt>
                <c:pt idx="549">
                  <c:v>~ctu~ : [ktʃə]</c:v>
                </c:pt>
                <c:pt idx="550">
                  <c:v>~cry~ : [kɹaɪ]</c:v>
                </c:pt>
                <c:pt idx="551">
                  <c:v>~lso~ : [lsəʊ]</c:v>
                </c:pt>
                <c:pt idx="552">
                  <c:v>~ntu~ : [ntʃə]</c:v>
                </c:pt>
                <c:pt idx="553">
                  <c:v>~sky~ : [skaɪ]</c:v>
                </c:pt>
                <c:pt idx="554">
                  <c:v>~sca~ : [skeɪ]</c:v>
                </c:pt>
                <c:pt idx="555">
                  <c:v>~smi~ : [smaɪ]</c:v>
                </c:pt>
                <c:pt idx="556">
                  <c:v>~spa~ : [speɪ]</c:v>
                </c:pt>
                <c:pt idx="557">
                  <c:v>~try~ : [tɹaɪ]</c:v>
                </c:pt>
                <c:pt idx="558">
                  <c:v>~rgy~ : [ɹdʒɪ]</c:v>
                </c:pt>
                <c:pt idx="559">
                  <c:v>~rci~ : [ɹsaɪ]</c:v>
                </c:pt>
                <c:pt idx="560">
                  <c:v>~fte~ : [ftə]</c:v>
                </c:pt>
                <c:pt idx="561">
                  <c:v>~fro~ : [fɹʌ]</c:v>
                </c:pt>
                <c:pt idx="562">
                  <c:v>~qua~ : [kwɔ]</c:v>
                </c:pt>
                <c:pt idx="563">
                  <c:v>~mbe~ : [mbə]</c:v>
                </c:pt>
                <c:pt idx="564">
                  <c:v>~nch~ : [ntʃ]</c:v>
                </c:pt>
                <c:pt idx="565">
                  <c:v>~sou~ : [saʊ]</c:v>
                </c:pt>
                <c:pt idx="566">
                  <c:v>~ski~ : [skɪ]</c:v>
                </c:pt>
                <c:pt idx="567">
                  <c:v>~sti~ : [stɪ]</c:v>
                </c:pt>
                <c:pt idx="568">
                  <c:v>~tea~ : [ti]</c:v>
                </c:pt>
                <c:pt idx="569">
                  <c:v>~ven~ : [vn]</c:v>
                </c:pt>
                <c:pt idx="570">
                  <c:v>~rde~ : [ɹdə]</c:v>
                </c:pt>
                <c:pt idx="571">
                  <c:v>~rge~ : [ɹdʒ]</c:v>
                </c:pt>
                <c:pt idx="572">
                  <c:v>~gla~ : [ɡlæ]</c:v>
                </c:pt>
                <c:pt idx="573">
                  <c:v>~rve~ : [ɹv]</c:v>
                </c:pt>
                <c:pt idx="574">
                  <c:v>~rth~ : [ɹθ]</c:v>
                </c:pt>
                <c:pt idx="575">
                  <c:v>~gra~ : [ɡɹæ]</c:v>
                </c:pt>
                <c:pt idx="576">
                  <c:v>~bje~ : [bdʒɛ]</c:v>
                </c:pt>
                <c:pt idx="577">
                  <c:v>~spe~ : [spɛ]</c:v>
                </c:pt>
                <c:pt idx="578">
                  <c:v>~nte~ : [ntə]</c:v>
                </c:pt>
                <c:pt idx="579">
                  <c:v>~nce~ : [ns]</c:v>
                </c:pt>
                <c:pt idx="580">
                  <c:v>~sto~ : [stə]</c:v>
                </c:pt>
                <c:pt idx="581">
                  <c:v>~cou~ : [kɔ]</c:v>
                </c:pt>
                <c:pt idx="582">
                  <c:v>~sea~ : [sɜ]</c:v>
                </c:pt>
                <c:pt idx="583">
                  <c:v>~rea~ : [ɹi]</c:v>
                </c:pt>
                <c:pt idx="584">
                  <c:v>~you~ : [yu]</c:v>
                </c:pt>
                <c:pt idx="585">
                  <c:v>~mea~ : [mi]</c:v>
                </c:pt>
                <c:pt idx="586">
                  <c:v>~fee~ : [fi]</c:v>
                </c:pt>
                <c:pt idx="587">
                  <c:v>~hou~ : [aʊ]</c:v>
                </c:pt>
                <c:pt idx="588">
                  <c:v>~boa~ : [boʊ]</c:v>
                </c:pt>
                <c:pt idx="589">
                  <c:v>~boa~ : [bɔ]</c:v>
                </c:pt>
                <c:pt idx="590">
                  <c:v>~ffe~ : [fə]</c:v>
                </c:pt>
                <c:pt idx="591">
                  <c:v>~ffe~ : [fɛ]</c:v>
                </c:pt>
                <c:pt idx="592">
                  <c:v>~lie~ : [li]</c:v>
                </c:pt>
                <c:pt idx="593">
                  <c:v>~nou~ : [nʌ]</c:v>
                </c:pt>
                <c:pt idx="594">
                  <c:v>~she~ : [ʃi]</c:v>
                </c:pt>
                <c:pt idx="595">
                  <c:v>~whe~ : [wɛ]</c:v>
                </c:pt>
                <c:pt idx="596">
                  <c:v>~ste~ : [stə]</c:v>
                </c:pt>
                <c:pt idx="597">
                  <c:v>~ffi~ : [fə]</c:v>
                </c:pt>
                <c:pt idx="598">
                  <c:v>~coa~ : [koʊ]</c:v>
                </c:pt>
                <c:pt idx="599">
                  <c:v>~cte~ : [ktə]</c:v>
                </c:pt>
                <c:pt idx="600">
                  <c:v>~nti~ : [ntɪ]</c:v>
                </c:pt>
                <c:pt idx="601">
                  <c:v>~rse~ : [ɹs]</c:v>
                </c:pt>
                <c:pt idx="602">
                  <c:v>~rty~ : [ɹtɪ]</c:v>
                </c:pt>
                <c:pt idx="603">
                  <c:v>~roo~ : [ɹu]</c:v>
                </c:pt>
                <c:pt idx="604">
                  <c:v>~ply~ : [plaɪ]</c:v>
                </c:pt>
                <c:pt idx="605">
                  <c:v>~tio~ : [ʃə]</c:v>
                </c:pt>
                <c:pt idx="606">
                  <c:v>~cha~ : [kæ]</c:v>
                </c:pt>
                <c:pt idx="607">
                  <c:v>~whi~ : [waɪ]</c:v>
                </c:pt>
                <c:pt idx="608">
                  <c:v>~who~ : [hoʊ]</c:v>
                </c:pt>
                <c:pt idx="609">
                  <c:v>~wri~ : [ɹaɪ]</c:v>
                </c:pt>
                <c:pt idx="610">
                  <c:v>~too~ : [tu]</c:v>
                </c:pt>
                <c:pt idx="611">
                  <c:v>~cou~ : [kʌ]</c:v>
                </c:pt>
                <c:pt idx="612">
                  <c:v>~sea~ : [si]</c:v>
                </c:pt>
                <c:pt idx="613">
                  <c:v>~whi~ : [wɪ]</c:v>
                </c:pt>
                <c:pt idx="614">
                  <c:v>~mea~ : [mɛ]</c:v>
                </c:pt>
                <c:pt idx="615">
                  <c:v>~ndi~ : [ndə]</c:v>
                </c:pt>
                <c:pt idx="616">
                  <c:v>~pai~ : [peɪ]</c:v>
                </c:pt>
                <c:pt idx="617">
                  <c:v>~pai~ : [pɛ]</c:v>
                </c:pt>
                <c:pt idx="618">
                  <c:v>~wha~ : [wʌ]</c:v>
                </c:pt>
                <c:pt idx="619">
                  <c:v>~buy~ : [baɪ]</c:v>
                </c:pt>
                <c:pt idx="620">
                  <c:v>~day~ : [deɪ]</c:v>
                </c:pt>
                <c:pt idx="621">
                  <c:v>~doo~ : [dɔ]</c:v>
                </c:pt>
                <c:pt idx="622">
                  <c:v>~fre~ : [fɹɛ]</c:v>
                </c:pt>
                <c:pt idx="623">
                  <c:v>~how~ : [haʊ]</c:v>
                </c:pt>
                <c:pt idx="624">
                  <c:v>~cow~ : [kaʊ]</c:v>
                </c:pt>
                <c:pt idx="625">
                  <c:v>~kee~ : [ki]</c:v>
                </c:pt>
                <c:pt idx="626">
                  <c:v>~key~ : [ki]</c:v>
                </c:pt>
                <c:pt idx="627">
                  <c:v>~cce~ : [ksɛ]</c:v>
                </c:pt>
                <c:pt idx="628">
                  <c:v>~xce~ : [ksɛ]</c:v>
                </c:pt>
                <c:pt idx="629">
                  <c:v>~ccu~ : [kɜ]</c:v>
                </c:pt>
                <c:pt idx="630">
                  <c:v>~lou~ : [laʊ]</c:v>
                </c:pt>
                <c:pt idx="631">
                  <c:v>~low~ : [loʊ]</c:v>
                </c:pt>
                <c:pt idx="632">
                  <c:v>~lau~ : [lʌ]</c:v>
                </c:pt>
                <c:pt idx="633">
                  <c:v>~moo~ : [mu]</c:v>
                </c:pt>
                <c:pt idx="634">
                  <c:v>~now~ : [naʊ]</c:v>
                </c:pt>
                <c:pt idx="635">
                  <c:v>~nee~ : [ni]</c:v>
                </c:pt>
                <c:pt idx="636">
                  <c:v>~nso~ : [nsə]</c:v>
                </c:pt>
                <c:pt idx="637">
                  <c:v>~ple~ : [pl]</c:v>
                </c:pt>
                <c:pt idx="638">
                  <c:v>~pen~ : [pn]</c:v>
                </c:pt>
                <c:pt idx="639">
                  <c:v>~soo~ : [su]</c:v>
                </c:pt>
                <c:pt idx="640">
                  <c:v>~sui~ : [su]</c:v>
                </c:pt>
                <c:pt idx="641">
                  <c:v>~che~ : [tʃɛ]</c:v>
                </c:pt>
                <c:pt idx="642">
                  <c:v>~sio~ : [ʒə]</c:v>
                </c:pt>
                <c:pt idx="643">
                  <c:v>~dry~ : [dɹaɪ]</c:v>
                </c:pt>
                <c:pt idx="644">
                  <c:v>~joi~ : [dʒɔɪ]</c:v>
                </c:pt>
                <c:pt idx="645">
                  <c:v>~joy~ : [dʒɔɪ]</c:v>
                </c:pt>
                <c:pt idx="646">
                  <c:v>~ngi~ : [ndʒə]</c:v>
                </c:pt>
                <c:pt idx="647">
                  <c:v>~nde~ : [ndə]</c:v>
                </c:pt>
                <c:pt idx="648">
                  <c:v>~rre~ : [ɹə]</c:v>
                </c:pt>
                <c:pt idx="649">
                  <c:v>~see~ : [si]</c:v>
                </c:pt>
                <c:pt idx="650">
                  <c:v>~bea~ : [bɛ]</c:v>
                </c:pt>
                <c:pt idx="651">
                  <c:v>~sai~ : [seɪ]</c:v>
                </c:pt>
                <c:pt idx="652">
                  <c:v>~gai~ : [ɡɛ]</c:v>
                </c:pt>
                <c:pt idx="653">
                  <c:v>~rea~ : [ɹɛ]</c:v>
                </c:pt>
                <c:pt idx="654">
                  <c:v>~lea~ : [lɛ]</c:v>
                </c:pt>
                <c:pt idx="655">
                  <c:v>~lie~ : [laɪ]</c:v>
                </c:pt>
                <c:pt idx="656">
                  <c:v>~wro~ : [ɹoʊ]</c:v>
                </c:pt>
                <c:pt idx="657">
                  <c:v>~dee~ : [di]</c:v>
                </c:pt>
                <c:pt idx="658">
                  <c:v>~fai~ : [fɛ]</c:v>
                </c:pt>
                <c:pt idx="659">
                  <c:v>~cto~ : [ktə]</c:v>
                </c:pt>
                <c:pt idx="660">
                  <c:v>~nty~ : [ntɪ]</c:v>
                </c:pt>
                <c:pt idx="661">
                  <c:v>~new~ : [nu]</c:v>
                </c:pt>
                <c:pt idx="662">
                  <c:v>~noo~ : [nu]</c:v>
                </c:pt>
                <c:pt idx="663">
                  <c:v>~pea~ : [pi]</c:v>
                </c:pt>
                <c:pt idx="664">
                  <c:v>~peo~ : [pi]</c:v>
                </c:pt>
                <c:pt idx="665">
                  <c:v>~pie~ : [pi]</c:v>
                </c:pt>
                <c:pt idx="666">
                  <c:v>~saw~ : [sɔ]</c:v>
                </c:pt>
                <c:pt idx="667">
                  <c:v>~tai~ : [teɪ]</c:v>
                </c:pt>
                <c:pt idx="668">
                  <c:v>~wee~ : [wi]</c:v>
                </c:pt>
                <c:pt idx="669">
                  <c:v>~woo~ : [wʊ]</c:v>
                </c:pt>
                <c:pt idx="670">
                  <c:v>~wou~ : [wʊ]</c:v>
                </c:pt>
                <c:pt idx="671">
                  <c:v>~rce~ : [ɹs]</c:v>
                </c:pt>
                <c:pt idx="672">
                  <c:v>~rti~ : [ɹtɪ]</c:v>
                </c:pt>
                <c:pt idx="673">
                  <c:v>~rai~ : [ɹeɪ]</c:v>
                </c:pt>
                <c:pt idx="674">
                  <c:v>~tte~ : [tə]</c:v>
                </c:pt>
                <c:pt idx="675">
                  <c:v>~tch~ : [tʃ]</c:v>
                </c:pt>
                <c:pt idx="676">
                  <c:v>~rre~ : [ɹɛ]</c:v>
                </c:pt>
                <c:pt idx="677">
                  <c:v>~mou~ : [mə]</c:v>
                </c:pt>
                <c:pt idx="678">
                  <c:v>~fou~ : [fɔ]</c:v>
                </c:pt>
                <c:pt idx="679">
                  <c:v>~why~ : [waɪ]</c:v>
                </c:pt>
                <c:pt idx="680">
                  <c:v>~doe~ : [dʌ]</c:v>
                </c:pt>
                <c:pt idx="681">
                  <c:v>~dou~ : [dʌ]</c:v>
                </c:pt>
                <c:pt idx="682">
                  <c:v>~gge~ : [dʒɛ]</c:v>
                </c:pt>
                <c:pt idx="683">
                  <c:v>~gio~ : [dʒə]</c:v>
                </c:pt>
                <c:pt idx="684">
                  <c:v>~fie~ : [fi]</c:v>
                </c:pt>
                <c:pt idx="685">
                  <c:v>~lay~ : [leɪ]</c:v>
                </c:pt>
                <c:pt idx="686">
                  <c:v>~law~ : [lɔ]</c:v>
                </c:pt>
                <c:pt idx="687">
                  <c:v>~mee~ : [mi]</c:v>
                </c:pt>
                <c:pt idx="688">
                  <c:v>~ndu~ : [ndə]</c:v>
                </c:pt>
                <c:pt idx="689">
                  <c:v>~nei~ : [neɪ]</c:v>
                </c:pt>
                <c:pt idx="690">
                  <c:v>~pay~ : [peɪ]</c:v>
                </c:pt>
                <c:pt idx="691">
                  <c:v>~pri~ : [pɹɪ]</c:v>
                </c:pt>
                <c:pt idx="692">
                  <c:v>~tty~ : [tɪ]</c:v>
                </c:pt>
                <c:pt idx="693">
                  <c:v>~wai~ : [weɪ]</c:v>
                </c:pt>
                <c:pt idx="694">
                  <c:v>~way~ : [weɪ]</c:v>
                </c:pt>
                <c:pt idx="695">
                  <c:v>~wei~ : [weɪ]</c:v>
                </c:pt>
                <c:pt idx="696">
                  <c:v>~nse~ : [ns]</c:v>
                </c:pt>
                <c:pt idx="697">
                  <c:v>~ppo~ : [pə]</c:v>
                </c:pt>
                <c:pt idx="698">
                  <c:v>~wea~ : [wɛ]</c:v>
                </c:pt>
                <c:pt idx="699">
                  <c:v>~cia~ : [ʃə]</c:v>
                </c:pt>
                <c:pt idx="700">
                  <c:v>~dea~ : [dɪ]</c:v>
                </c:pt>
                <c:pt idx="701">
                  <c:v>~sla~ : [lə]</c:v>
                </c:pt>
                <c:pt idx="702">
                  <c:v>~hai~ : [hɛ]</c:v>
                </c:pt>
                <c:pt idx="703">
                  <c:v>~mai~ : [meɪ]</c:v>
                </c:pt>
                <c:pt idx="704">
                  <c:v>~may~ : [meɪ]</c:v>
                </c:pt>
                <c:pt idx="705">
                  <c:v>~say~ : [seɪ]</c:v>
                </c:pt>
                <c:pt idx="706">
                  <c:v>~tie~ : [taɪ]</c:v>
                </c:pt>
                <c:pt idx="707">
                  <c:v>~two~ : [tu]</c:v>
                </c:pt>
                <c:pt idx="708">
                  <c:v>~rri~ : [ɹaɪ]</c:v>
                </c:pt>
                <c:pt idx="709">
                  <c:v>~gue~ : [ɡɛ]</c:v>
                </c:pt>
                <c:pt idx="710">
                  <c:v>~lla~ : [lə]</c:v>
                </c:pt>
                <c:pt idx="711">
                  <c:v>~eye~ : [aɪ]</c:v>
                </c:pt>
                <c:pt idx="712">
                  <c:v>~dge~ : [dʒ]</c:v>
                </c:pt>
                <c:pt idx="713">
                  <c:v>~roa~ : [ɹoʊ]</c:v>
                </c:pt>
                <c:pt idx="714">
                  <c:v>~row~ : [ɹoʊ]</c:v>
                </c:pt>
                <c:pt idx="715">
                  <c:v>~ght~ : [t]</c:v>
                </c:pt>
                <c:pt idx="716">
                  <c:v>~dde~ : [də]</c:v>
                </c:pt>
                <c:pt idx="717">
                  <c:v>~fea~ : [fɪ]</c:v>
                </c:pt>
                <c:pt idx="718">
                  <c:v>~ney~ : [nɪ]</c:v>
                </c:pt>
                <c:pt idx="719">
                  <c:v>~nne~ : [nɛ]</c:v>
                </c:pt>
                <c:pt idx="720">
                  <c:v>~ppy~ : [pɪ]</c:v>
                </c:pt>
                <c:pt idx="721">
                  <c:v>~sci~ : [saɪ]</c:v>
                </c:pt>
                <c:pt idx="722">
                  <c:v>~cei~ : [si]</c:v>
                </c:pt>
                <c:pt idx="723">
                  <c:v>~tto~ : [tə]</c:v>
                </c:pt>
                <c:pt idx="724">
                  <c:v>~cau~ : [kɑ]</c:v>
                </c:pt>
                <c:pt idx="725">
                  <c:v>~lli~ : [lɪ]</c:v>
                </c:pt>
                <c:pt idx="726">
                  <c:v>~lly~ : [lɪ]</c:v>
                </c:pt>
                <c:pt idx="727">
                  <c:v>~rra~ : [ɹeɪ]</c:v>
                </c:pt>
                <c:pt idx="728">
                  <c:v>~cea~ : [ʃə]</c:v>
                </c:pt>
                <c:pt idx="729">
                  <c:v>~wri~ : [ɹɪ]</c:v>
                </c:pt>
                <c:pt idx="730">
                  <c:v>~sai~ : [sɛ]</c:v>
                </c:pt>
                <c:pt idx="731">
                  <c:v>~bee~ : [bɪ]</c:v>
                </c:pt>
                <c:pt idx="732">
                  <c:v>~bui~ : [bɪ]</c:v>
                </c:pt>
                <c:pt idx="733">
                  <c:v>~lle~ : [lɛ]</c:v>
                </c:pt>
                <c:pt idx="734">
                  <c:v>~ssi~ : [sə]</c:v>
                </c:pt>
                <c:pt idx="735">
                  <c:v>~rry~ : [ɹɪ]</c:v>
                </c:pt>
                <c:pt idx="736">
                  <c:v>~mme~ : [mə]</c:v>
                </c:pt>
                <c:pt idx="737">
                  <c:v>~mmo~ : [mə]</c:v>
                </c:pt>
                <c:pt idx="738">
                  <c:v>~ssa~ : [sɛ]</c:v>
                </c:pt>
                <c:pt idx="739">
                  <c:v>~mple~ : [mpli]</c:v>
                </c:pt>
                <c:pt idx="740">
                  <c:v>~shou~ : [ʃaʊ]</c:v>
                </c:pt>
                <c:pt idx="741">
                  <c:v>~thou~ : [θaʊ]</c:v>
                </c:pt>
                <c:pt idx="742">
                  <c:v>~thou~ : [θɔ]</c:v>
                </c:pt>
                <c:pt idx="743">
                  <c:v>~brea~ : [bɹeɪ]</c:v>
                </c:pt>
                <c:pt idx="744">
                  <c:v>~brea~ : [bɹɛ]</c:v>
                </c:pt>
                <c:pt idx="745">
                  <c:v>~clea~ : [kli]</c:v>
                </c:pt>
                <c:pt idx="746">
                  <c:v>~clea~ : [klɪ]</c:v>
                </c:pt>
                <c:pt idx="747">
                  <c:v>~ntai~ : [nteɪ]</c:v>
                </c:pt>
                <c:pt idx="748">
                  <c:v>~ntai~ : [ntɛ]</c:v>
                </c:pt>
                <c:pt idx="749">
                  <c:v>~grou~ : [ɡɹaʊ]</c:v>
                </c:pt>
                <c:pt idx="750">
                  <c:v>~llow~ : [laʊ]</c:v>
                </c:pt>
                <c:pt idx="751">
                  <c:v>~thou~ : [ðoʊ]</c:v>
                </c:pt>
                <c:pt idx="752">
                  <c:v>~shou~ : [ʃoʊ]</c:v>
                </c:pt>
                <c:pt idx="753">
                  <c:v>~llow~ : [ləʊ]</c:v>
                </c:pt>
                <c:pt idx="754">
                  <c:v>~mple~ : [mpl]</c:v>
                </c:pt>
                <c:pt idx="755">
                  <c:v>~shou~ : [ʃʊ]</c:v>
                </c:pt>
                <c:pt idx="756">
                  <c:v>~grou~ : [ɡɹu]</c:v>
                </c:pt>
                <c:pt idx="757">
                  <c:v>~blow~ : [bloʊ]</c:v>
                </c:pt>
                <c:pt idx="758">
                  <c:v>~blue~ : [blu]</c:v>
                </c:pt>
                <c:pt idx="759">
                  <c:v>~bloo~ : [blʌ]</c:v>
                </c:pt>
                <c:pt idx="760">
                  <c:v>~beau~ : [byu]</c:v>
                </c:pt>
                <c:pt idx="761">
                  <c:v>~brow~ : [bɹaʊ]</c:v>
                </c:pt>
                <c:pt idx="762">
                  <c:v>~ddle~ : [dl]</c:v>
                </c:pt>
                <c:pt idx="763">
                  <c:v>~drea~ : [dɹi]</c:v>
                </c:pt>
                <c:pt idx="764">
                  <c:v>~draw~ : [dɹɔ]</c:v>
                </c:pt>
                <c:pt idx="765">
                  <c:v>~flow~ : [floʊ]</c:v>
                </c:pt>
                <c:pt idx="766">
                  <c:v>~floo~ : [flɔ]</c:v>
                </c:pt>
                <c:pt idx="767">
                  <c:v>~ften~ : [fn]</c:v>
                </c:pt>
                <c:pt idx="768">
                  <c:v>~free~ : [fɹi]</c:v>
                </c:pt>
                <c:pt idx="769">
                  <c:v>~frui~ : [fɹu]</c:v>
                </c:pt>
                <c:pt idx="770">
                  <c:v>~clou~ : [klaʊ]</c:v>
                </c:pt>
                <c:pt idx="771">
                  <c:v>~clai~ : [kleɪ]</c:v>
                </c:pt>
                <c:pt idx="772">
                  <c:v>~ctri~ : [ktɹɪ]</c:v>
                </c:pt>
                <c:pt idx="773">
                  <c:v>~crow~ : [kɹaʊ]</c:v>
                </c:pt>
                <c:pt idx="774">
                  <c:v>~ldie~ : [ldʒə]</c:v>
                </c:pt>
                <c:pt idx="775">
                  <c:v>~ldre~ : [ldɹɛ]</c:v>
                </c:pt>
                <c:pt idx="776">
                  <c:v>~lway~ : [lweɪ]</c:v>
                </c:pt>
                <c:pt idx="777">
                  <c:v>~ndow~ : [ndəʊ]</c:v>
                </c:pt>
                <c:pt idx="778">
                  <c:v>~ndre~ : [ndɹɛ]</c:v>
                </c:pt>
                <c:pt idx="779">
                  <c:v>~nclu~ : [nklu]</c:v>
                </c:pt>
                <c:pt idx="780">
                  <c:v>~nsta~ : [nstə]</c:v>
                </c:pt>
                <c:pt idx="781">
                  <c:v>~ntle~ : [ntl]</c:v>
                </c:pt>
                <c:pt idx="782">
                  <c:v>~ntry~ : [ntɹɪ]</c:v>
                </c:pt>
                <c:pt idx="783">
                  <c:v>~plea~ : [pli]</c:v>
                </c:pt>
                <c:pt idx="784">
                  <c:v>~ptai~ : [ptɛ]</c:v>
                </c:pt>
                <c:pt idx="785">
                  <c:v>~squa~ : [skwɛ]</c:v>
                </c:pt>
                <c:pt idx="786">
                  <c:v>~slee~ : [sli]</c:v>
                </c:pt>
                <c:pt idx="787">
                  <c:v>~slow~ : [sloʊ]</c:v>
                </c:pt>
                <c:pt idx="788">
                  <c:v>~sten~ : [sn]</c:v>
                </c:pt>
                <c:pt idx="789">
                  <c:v>~snow~ : [snoʊ]</c:v>
                </c:pt>
                <c:pt idx="790">
                  <c:v>~spri~ : [spɹɪ]</c:v>
                </c:pt>
                <c:pt idx="791">
                  <c:v>~stio~ : [stʃə]</c:v>
                </c:pt>
                <c:pt idx="792">
                  <c:v>~stre~ : [stɹɛ]</c:v>
                </c:pt>
                <c:pt idx="793">
                  <c:v>~stro~ : [stɹɔ]</c:v>
                </c:pt>
                <c:pt idx="794">
                  <c:v>~tten~ : [tn]</c:v>
                </c:pt>
                <c:pt idx="795">
                  <c:v>~twee~ : [twi]</c:v>
                </c:pt>
                <c:pt idx="796">
                  <c:v>~chie~ : [tʃi]</c:v>
                </c:pt>
                <c:pt idx="797">
                  <c:v>~tree~ : [tɹi]</c:v>
                </c:pt>
                <c:pt idx="798">
                  <c:v>~choo~ : [tʃu]</c:v>
                </c:pt>
                <c:pt idx="799">
                  <c:v>~true~ : [tɹu]</c:v>
                </c:pt>
                <c:pt idx="800">
                  <c:v>~trou~ : [tɹʌ]</c:v>
                </c:pt>
                <c:pt idx="801">
                  <c:v>~veni~ : [vnɪ]</c:v>
                </c:pt>
                <c:pt idx="802">
                  <c:v>~view~ : [vyu]</c:v>
                </c:pt>
                <c:pt idx="803">
                  <c:v>~vera~ : [vɹə]</c:v>
                </c:pt>
                <c:pt idx="804">
                  <c:v>~very~ : [vɹɪ]</c:v>
                </c:pt>
                <c:pt idx="805">
                  <c:v>~they~ : [ðeɪ]</c:v>
                </c:pt>
                <c:pt idx="806">
                  <c:v>~rden~ : [ɹdn]</c:v>
                </c:pt>
                <c:pt idx="807">
                  <c:v>~rtai~ : [ɹtə]</c:v>
                </c:pt>
                <c:pt idx="808">
                  <c:v>~shoe~ : [ʃu]</c:v>
                </c:pt>
                <c:pt idx="809">
                  <c:v>~ngle~ : [ŋɡl]</c:v>
                </c:pt>
                <c:pt idx="810">
                  <c:v>~grow~ : [ɡɹoʊ]</c:v>
                </c:pt>
                <c:pt idx="811">
                  <c:v>~ngua~ : [ŋɡwə]</c:v>
                </c:pt>
                <c:pt idx="812">
                  <c:v>~ntro~ : [ntɹoʊ]</c:v>
                </c:pt>
                <c:pt idx="813">
                  <c:v>~scri~ : [skɹaɪ]</c:v>
                </c:pt>
                <c:pt idx="814">
                  <c:v>~rpri~ : [ɹpɹaɪ]</c:v>
                </c:pt>
                <c:pt idx="815">
                  <c:v>~ctio~ : [kʃə]</c:v>
                </c:pt>
                <c:pt idx="816">
                  <c:v>~ttle~ : [tl]</c:v>
                </c:pt>
                <c:pt idx="817">
                  <c:v>~gree~ : [ɡɹi]</c:v>
                </c:pt>
                <c:pt idx="818">
                  <c:v>~spee~ : [spi]</c:v>
                </c:pt>
                <c:pt idx="819">
                  <c:v>~ghbo~ : [bə]</c:v>
                </c:pt>
                <c:pt idx="820">
                  <c:v>~broa~ : [bɹɔ]</c:v>
                </c:pt>
                <c:pt idx="821">
                  <c:v>~brou~ : [bɹɔ]</c:v>
                </c:pt>
                <c:pt idx="822">
                  <c:v>~frai~ : [fɹeɪ]</c:v>
                </c:pt>
                <c:pt idx="823">
                  <c:v>~phra~ : [fɹeɪ]</c:v>
                </c:pt>
                <c:pt idx="824">
                  <c:v>~frie~ : [fɹɛ]</c:v>
                </c:pt>
                <c:pt idx="825">
                  <c:v>~nswe~ : [nsə]</c:v>
                </c:pt>
                <c:pt idx="826">
                  <c:v>~pple~ : [pl]</c:v>
                </c:pt>
                <c:pt idx="827">
                  <c:v>~ppen~ : [pn]</c:v>
                </c:pt>
                <c:pt idx="828">
                  <c:v>~stea~ : [sti]</c:v>
                </c:pt>
                <c:pt idx="829">
                  <c:v>~stee~ : [sti]</c:v>
                </c:pt>
                <c:pt idx="830">
                  <c:v>~stri~ : [stɹɪ]</c:v>
                </c:pt>
                <c:pt idx="831">
                  <c:v>~stry~ : [stɹɪ]</c:v>
                </c:pt>
                <c:pt idx="832">
                  <c:v>~trai~ : [tɹeɪ]</c:v>
                </c:pt>
                <c:pt idx="833">
                  <c:v>~chai~ : [tʃɛ]</c:v>
                </c:pt>
                <c:pt idx="834">
                  <c:v>~show~ : [ʃoʊ]</c:v>
                </c:pt>
                <c:pt idx="835">
                  <c:v>~gray~ : [ɡɹeɪ]</c:v>
                </c:pt>
                <c:pt idx="836">
                  <c:v>~grea~ : [ɡɹeɪ]</c:v>
                </c:pt>
                <c:pt idx="837">
                  <c:v>~grew~ : [ɡɹu]</c:v>
                </c:pt>
                <c:pt idx="838">
                  <c:v>~stra~ : [stɹeɪ]</c:v>
                </c:pt>
                <c:pt idx="839">
                  <c:v>~knew~ : [nu]</c:v>
                </c:pt>
                <c:pt idx="840">
                  <c:v>~pply~ : [plaɪ]</c:v>
                </c:pt>
                <c:pt idx="841">
                  <c:v>~spea~ : [spi]</c:v>
                </c:pt>
                <c:pt idx="842">
                  <c:v>~stay~ : [steɪ]</c:v>
                </c:pt>
                <c:pt idx="843">
                  <c:v>~whee~ : [wi]</c:v>
                </c:pt>
                <c:pt idx="844">
                  <c:v>~shee~ : [ʃi]</c:v>
                </c:pt>
                <c:pt idx="845">
                  <c:v>~plai~ : [pleɪ]</c:v>
                </c:pt>
                <c:pt idx="846">
                  <c:v>~play~ : [pleɪ]</c:v>
                </c:pt>
                <c:pt idx="847">
                  <c:v>~thei~ : [ðɛ]</c:v>
                </c:pt>
                <c:pt idx="848">
                  <c:v>~know~ : [noʊ]</c:v>
                </c:pt>
                <c:pt idx="849">
                  <c:v>~ppea~ : [pɪ]</c:v>
                </c:pt>
                <c:pt idx="850">
                  <c:v>~lley~ : [lɪ]</c:v>
                </c:pt>
                <c:pt idx="851">
                  <c:v>~mpera~ : [mpɹə]</c:v>
                </c:pt>
                <c:pt idx="852">
                  <c:v>~nstru~ : [nstɹʊ]</c:v>
                </c:pt>
                <c:pt idx="853">
                  <c:v>~ntain~ : [ntn]</c:v>
                </c:pt>
                <c:pt idx="854">
                  <c:v>~schoo~ : [sku]</c:v>
                </c:pt>
                <c:pt idx="855">
                  <c:v>~sprea~ : [spɹɛ]</c:v>
                </c:pt>
                <c:pt idx="856">
                  <c:v>~three~ : [θɹi]</c:v>
                </c:pt>
                <c:pt idx="857">
                  <c:v>~throw~ : [θɹoʊ]</c:v>
                </c:pt>
                <c:pt idx="858">
                  <c:v>~throu~ : [θɹu]</c:v>
                </c:pt>
                <c:pt idx="859">
                  <c:v>~strai~ : [stɹeɪ]</c:v>
                </c:pt>
                <c:pt idx="860">
                  <c:v>~strea~ : [stɹi]</c:v>
                </c:pt>
                <c:pt idx="861">
                  <c:v>~stree~ : [stɹi]</c:v>
                </c:pt>
              </c:strCache>
            </c:strRef>
          </c:cat>
          <c:val>
            <c:numRef>
              <c:f>'1gram.r6e.1k'!$U$2:$U$863</c:f>
              <c:numCache>
                <c:formatCode>0.0000_ </c:formatCode>
                <c:ptCount val="862"/>
                <c:pt idx="0">
                  <c:v>1.7993405494535817</c:v>
                </c:pt>
                <c:pt idx="1">
                  <c:v>-1.1760912590556811</c:v>
                </c:pt>
                <c:pt idx="2">
                  <c:v>-1.0511525224473812</c:v>
                </c:pt>
                <c:pt idx="3">
                  <c:v>-0.87506126339170009</c:v>
                </c:pt>
                <c:pt idx="4">
                  <c:v>-0.77815125038364363</c:v>
                </c:pt>
                <c:pt idx="5">
                  <c:v>-0.75012252678340008</c:v>
                </c:pt>
                <c:pt idx="6">
                  <c:v>-0.61181982861711859</c:v>
                </c:pt>
                <c:pt idx="7">
                  <c:v>-0.57403126772771884</c:v>
                </c:pt>
                <c:pt idx="8">
                  <c:v>-0.57403126772771884</c:v>
                </c:pt>
                <c:pt idx="9">
                  <c:v>-0.55090746888058106</c:v>
                </c:pt>
                <c:pt idx="10">
                  <c:v>-0.55090746888058106</c:v>
                </c:pt>
                <c:pt idx="11">
                  <c:v>-0.50708447809710566</c:v>
                </c:pt>
                <c:pt idx="12">
                  <c:v>-0.50060235056918534</c:v>
                </c:pt>
                <c:pt idx="13">
                  <c:v>-0.43572856956143741</c:v>
                </c:pt>
                <c:pt idx="14">
                  <c:v>-0.3979400086720376</c:v>
                </c:pt>
                <c:pt idx="15">
                  <c:v>-0.24987747321659989</c:v>
                </c:pt>
                <c:pt idx="16">
                  <c:v>-0.24303804868629447</c:v>
                </c:pt>
                <c:pt idx="17">
                  <c:v>-0.15970084286751199</c:v>
                </c:pt>
                <c:pt idx="18">
                  <c:v>-0.14612803567823801</c:v>
                </c:pt>
                <c:pt idx="19">
                  <c:v>-0.10720996964786837</c:v>
                </c:pt>
                <c:pt idx="20">
                  <c:v>-2.4542941077525891E-2</c:v>
                </c:pt>
                <c:pt idx="21">
                  <c:v>0</c:v>
                </c:pt>
                <c:pt idx="22">
                  <c:v>9.0919649318868992E-2</c:v>
                </c:pt>
                <c:pt idx="23">
                  <c:v>9.691001300805642E-2</c:v>
                </c:pt>
                <c:pt idx="24">
                  <c:v>9.691001300805642E-2</c:v>
                </c:pt>
                <c:pt idx="25">
                  <c:v>0.1191864077192086</c:v>
                </c:pt>
                <c:pt idx="26">
                  <c:v>0.14612803567823801</c:v>
                </c:pt>
                <c:pt idx="27">
                  <c:v>0.15358391805783009</c:v>
                </c:pt>
                <c:pt idx="28">
                  <c:v>0.17609125905568124</c:v>
                </c:pt>
                <c:pt idx="29">
                  <c:v>0.18452442659254401</c:v>
                </c:pt>
                <c:pt idx="30">
                  <c:v>0.19312459835446161</c:v>
                </c:pt>
                <c:pt idx="31">
                  <c:v>0.24778448371075604</c:v>
                </c:pt>
                <c:pt idx="32">
                  <c:v>0.29419057113367569</c:v>
                </c:pt>
                <c:pt idx="33">
                  <c:v>0.3010299956639812</c:v>
                </c:pt>
                <c:pt idx="34">
                  <c:v>0.32221929473391919</c:v>
                </c:pt>
                <c:pt idx="35">
                  <c:v>0.45425837176015826</c:v>
                </c:pt>
                <c:pt idx="36">
                  <c:v>0.47712125471966244</c:v>
                </c:pt>
                <c:pt idx="37">
                  <c:v>0.61729995788469916</c:v>
                </c:pt>
                <c:pt idx="38">
                  <c:v>0.77815125038364363</c:v>
                </c:pt>
                <c:pt idx="39">
                  <c:v>0.95424250943932476</c:v>
                </c:pt>
                <c:pt idx="40">
                  <c:v>0.98527674317929359</c:v>
                </c:pt>
                <c:pt idx="41">
                  <c:v>-1.5797835966168101</c:v>
                </c:pt>
                <c:pt idx="42">
                  <c:v>-1.4623979978989561</c:v>
                </c:pt>
                <c:pt idx="43">
                  <c:v>-1.3010299956639813</c:v>
                </c:pt>
                <c:pt idx="44">
                  <c:v>-1.2787536009528291</c:v>
                </c:pt>
                <c:pt idx="45">
                  <c:v>-1.255272505103306</c:v>
                </c:pt>
                <c:pt idx="46">
                  <c:v>-1.255272505103306</c:v>
                </c:pt>
                <c:pt idx="47">
                  <c:v>-1.1139433523068367</c:v>
                </c:pt>
                <c:pt idx="48">
                  <c:v>-1.1139433523068367</c:v>
                </c:pt>
                <c:pt idx="49">
                  <c:v>-1.1139433523068367</c:v>
                </c:pt>
                <c:pt idx="50">
                  <c:v>-0.95424250943932487</c:v>
                </c:pt>
                <c:pt idx="51">
                  <c:v>-0.95424250943932487</c:v>
                </c:pt>
                <c:pt idx="52">
                  <c:v>-0.94448267215016868</c:v>
                </c:pt>
                <c:pt idx="53">
                  <c:v>-0.92081875395237511</c:v>
                </c:pt>
                <c:pt idx="54">
                  <c:v>-0.92081875395237511</c:v>
                </c:pt>
                <c:pt idx="55">
                  <c:v>-0.90308998699194354</c:v>
                </c:pt>
                <c:pt idx="56">
                  <c:v>-0.90308998699194354</c:v>
                </c:pt>
                <c:pt idx="57">
                  <c:v>-0.88460658129793046</c:v>
                </c:pt>
                <c:pt idx="58">
                  <c:v>-0.88081359228079137</c:v>
                </c:pt>
                <c:pt idx="59">
                  <c:v>-0.88081359228079137</c:v>
                </c:pt>
                <c:pt idx="60">
                  <c:v>-0.87506126339170009</c:v>
                </c:pt>
                <c:pt idx="61">
                  <c:v>-0.81291335664285558</c:v>
                </c:pt>
                <c:pt idx="62">
                  <c:v>-0.80163234623316659</c:v>
                </c:pt>
                <c:pt idx="63">
                  <c:v>-0.79835463647193061</c:v>
                </c:pt>
                <c:pt idx="64">
                  <c:v>-0.79588001734407521</c:v>
                </c:pt>
                <c:pt idx="65">
                  <c:v>-0.77815125038364363</c:v>
                </c:pt>
                <c:pt idx="66">
                  <c:v>-0.77815125038364363</c:v>
                </c:pt>
                <c:pt idx="67">
                  <c:v>-0.77815125038364363</c:v>
                </c:pt>
                <c:pt idx="68">
                  <c:v>-0.77815125038364363</c:v>
                </c:pt>
                <c:pt idx="69">
                  <c:v>-0.77815125038364363</c:v>
                </c:pt>
                <c:pt idx="70">
                  <c:v>-0.77815125038364363</c:v>
                </c:pt>
                <c:pt idx="71">
                  <c:v>-0.77815125038364363</c:v>
                </c:pt>
                <c:pt idx="72">
                  <c:v>-0.76342799356293733</c:v>
                </c:pt>
                <c:pt idx="73">
                  <c:v>-0.75966784468963056</c:v>
                </c:pt>
                <c:pt idx="74">
                  <c:v>-0.74036268949424389</c:v>
                </c:pt>
                <c:pt idx="75">
                  <c:v>-0.74036268949424389</c:v>
                </c:pt>
                <c:pt idx="76">
                  <c:v>-0.74036268949424389</c:v>
                </c:pt>
                <c:pt idx="77">
                  <c:v>-0.69897000433601875</c:v>
                </c:pt>
                <c:pt idx="78">
                  <c:v>-0.69897000433601875</c:v>
                </c:pt>
                <c:pt idx="79">
                  <c:v>-0.69897000433601875</c:v>
                </c:pt>
                <c:pt idx="80">
                  <c:v>-0.69897000433601875</c:v>
                </c:pt>
                <c:pt idx="81">
                  <c:v>-0.69897000433601875</c:v>
                </c:pt>
                <c:pt idx="82">
                  <c:v>-0.69897000433601875</c:v>
                </c:pt>
                <c:pt idx="83">
                  <c:v>-0.69897000433601875</c:v>
                </c:pt>
                <c:pt idx="84">
                  <c:v>-0.69897000433601875</c:v>
                </c:pt>
                <c:pt idx="85">
                  <c:v>-0.65321251377534373</c:v>
                </c:pt>
                <c:pt idx="86">
                  <c:v>-0.65321251377534373</c:v>
                </c:pt>
                <c:pt idx="87">
                  <c:v>-0.65321251377534373</c:v>
                </c:pt>
                <c:pt idx="88">
                  <c:v>-0.65321251377534373</c:v>
                </c:pt>
                <c:pt idx="89">
                  <c:v>-0.65321251377534373</c:v>
                </c:pt>
                <c:pt idx="90">
                  <c:v>-0.6020599913279624</c:v>
                </c:pt>
                <c:pt idx="91">
                  <c:v>-0.6020599913279624</c:v>
                </c:pt>
                <c:pt idx="92">
                  <c:v>-0.6020599913279624</c:v>
                </c:pt>
                <c:pt idx="93">
                  <c:v>-0.6020599913279624</c:v>
                </c:pt>
                <c:pt idx="94">
                  <c:v>-0.6020599913279624</c:v>
                </c:pt>
                <c:pt idx="95">
                  <c:v>-0.6020599913279624</c:v>
                </c:pt>
                <c:pt idx="96">
                  <c:v>-0.6020599913279624</c:v>
                </c:pt>
                <c:pt idx="97">
                  <c:v>-0.6020599913279624</c:v>
                </c:pt>
                <c:pt idx="98">
                  <c:v>-0.6020599913279624</c:v>
                </c:pt>
                <c:pt idx="99">
                  <c:v>-0.57978359661681023</c:v>
                </c:pt>
                <c:pt idx="100">
                  <c:v>-0.57978359661681023</c:v>
                </c:pt>
                <c:pt idx="101">
                  <c:v>-0.57403126772771884</c:v>
                </c:pt>
                <c:pt idx="102">
                  <c:v>-0.56427143043856265</c:v>
                </c:pt>
                <c:pt idx="103">
                  <c:v>-0.56427143043856254</c:v>
                </c:pt>
                <c:pt idx="104">
                  <c:v>-0.55930801090701254</c:v>
                </c:pt>
                <c:pt idx="105">
                  <c:v>-0.55630250076728738</c:v>
                </c:pt>
                <c:pt idx="106">
                  <c:v>-0.55284196865778079</c:v>
                </c:pt>
                <c:pt idx="107">
                  <c:v>-0.54406804435027567</c:v>
                </c:pt>
                <c:pt idx="108">
                  <c:v>-0.54406804435027567</c:v>
                </c:pt>
                <c:pt idx="109">
                  <c:v>-0.54406804435027567</c:v>
                </c:pt>
                <c:pt idx="110">
                  <c:v>-0.54406804435027567</c:v>
                </c:pt>
                <c:pt idx="111">
                  <c:v>-0.54406804435027567</c:v>
                </c:pt>
                <c:pt idx="112">
                  <c:v>-0.54406804435027567</c:v>
                </c:pt>
                <c:pt idx="113">
                  <c:v>-0.53511320169734922</c:v>
                </c:pt>
                <c:pt idx="114">
                  <c:v>-0.53511320169734922</c:v>
                </c:pt>
                <c:pt idx="115">
                  <c:v>-0.52287874528033762</c:v>
                </c:pt>
                <c:pt idx="116">
                  <c:v>-0.52287874528033751</c:v>
                </c:pt>
                <c:pt idx="117">
                  <c:v>-0.52287874528033751</c:v>
                </c:pt>
                <c:pt idx="118">
                  <c:v>-0.51662979600333603</c:v>
                </c:pt>
                <c:pt idx="119">
                  <c:v>-0.51188336097887432</c:v>
                </c:pt>
                <c:pt idx="120">
                  <c:v>-0.50060235056918534</c:v>
                </c:pt>
                <c:pt idx="121">
                  <c:v>-0.50060235056918534</c:v>
                </c:pt>
                <c:pt idx="122">
                  <c:v>-0.47712125471966244</c:v>
                </c:pt>
                <c:pt idx="123">
                  <c:v>-0.47712125471966244</c:v>
                </c:pt>
                <c:pt idx="124">
                  <c:v>-0.47712125471966244</c:v>
                </c:pt>
                <c:pt idx="125">
                  <c:v>-0.47712125471966244</c:v>
                </c:pt>
                <c:pt idx="126">
                  <c:v>-0.47712125471966244</c:v>
                </c:pt>
                <c:pt idx="127">
                  <c:v>-0.47712125471966244</c:v>
                </c:pt>
                <c:pt idx="128">
                  <c:v>-0.47712125471966244</c:v>
                </c:pt>
                <c:pt idx="129">
                  <c:v>-0.47712125471966244</c:v>
                </c:pt>
                <c:pt idx="130">
                  <c:v>-0.47712125471966244</c:v>
                </c:pt>
                <c:pt idx="131">
                  <c:v>-0.47712125471966244</c:v>
                </c:pt>
                <c:pt idx="132">
                  <c:v>-0.47712125471966244</c:v>
                </c:pt>
                <c:pt idx="133">
                  <c:v>-0.47712125471966244</c:v>
                </c:pt>
                <c:pt idx="134">
                  <c:v>-0.47712125471966244</c:v>
                </c:pt>
                <c:pt idx="135">
                  <c:v>-0.47712125471966244</c:v>
                </c:pt>
                <c:pt idx="136">
                  <c:v>-0.47712125471966244</c:v>
                </c:pt>
                <c:pt idx="137">
                  <c:v>-0.45593195564972439</c:v>
                </c:pt>
                <c:pt idx="138">
                  <c:v>-0.44715803134221921</c:v>
                </c:pt>
                <c:pt idx="139">
                  <c:v>-0.44369749923271273</c:v>
                </c:pt>
                <c:pt idx="140">
                  <c:v>-0.43933269383026269</c:v>
                </c:pt>
                <c:pt idx="141">
                  <c:v>-0.43933269383026263</c:v>
                </c:pt>
                <c:pt idx="142">
                  <c:v>-0.43933269383026263</c:v>
                </c:pt>
                <c:pt idx="143">
                  <c:v>-0.43933269383026263</c:v>
                </c:pt>
                <c:pt idx="144">
                  <c:v>-0.43365556093857216</c:v>
                </c:pt>
                <c:pt idx="145">
                  <c:v>-0.42596873227228116</c:v>
                </c:pt>
                <c:pt idx="146">
                  <c:v>-0.41497334797081792</c:v>
                </c:pt>
                <c:pt idx="147">
                  <c:v>-0.41017446508904926</c:v>
                </c:pt>
                <c:pt idx="148">
                  <c:v>-0.3979400086720376</c:v>
                </c:pt>
                <c:pt idx="149">
                  <c:v>-0.3979400086720376</c:v>
                </c:pt>
                <c:pt idx="150">
                  <c:v>-0.3979400086720376</c:v>
                </c:pt>
                <c:pt idx="151">
                  <c:v>-0.3979400086720376</c:v>
                </c:pt>
                <c:pt idx="152">
                  <c:v>-0.3979400086720376</c:v>
                </c:pt>
                <c:pt idx="153">
                  <c:v>-0.3979400086720376</c:v>
                </c:pt>
                <c:pt idx="154">
                  <c:v>-0.3979400086720376</c:v>
                </c:pt>
                <c:pt idx="155">
                  <c:v>-0.3979400086720376</c:v>
                </c:pt>
                <c:pt idx="156">
                  <c:v>-0.3979400086720376</c:v>
                </c:pt>
                <c:pt idx="157">
                  <c:v>-0.3979400086720376</c:v>
                </c:pt>
                <c:pt idx="158">
                  <c:v>-0.3979400086720376</c:v>
                </c:pt>
                <c:pt idx="159">
                  <c:v>-0.38021124171160608</c:v>
                </c:pt>
                <c:pt idx="160">
                  <c:v>-0.38021124171160608</c:v>
                </c:pt>
                <c:pt idx="161">
                  <c:v>-0.38021124171160603</c:v>
                </c:pt>
                <c:pt idx="162">
                  <c:v>-0.36797678529459443</c:v>
                </c:pt>
                <c:pt idx="163">
                  <c:v>-0.36797678529459443</c:v>
                </c:pt>
                <c:pt idx="164">
                  <c:v>-0.36797678529459443</c:v>
                </c:pt>
                <c:pt idx="165">
                  <c:v>-0.36797678529459443</c:v>
                </c:pt>
                <c:pt idx="166">
                  <c:v>-0.36797678529459443</c:v>
                </c:pt>
                <c:pt idx="167">
                  <c:v>-0.36797678529459443</c:v>
                </c:pt>
                <c:pt idx="168">
                  <c:v>-0.35218251811136253</c:v>
                </c:pt>
                <c:pt idx="169">
                  <c:v>-0.35218251811136253</c:v>
                </c:pt>
                <c:pt idx="170">
                  <c:v>-0.35218251811136253</c:v>
                </c:pt>
                <c:pt idx="171">
                  <c:v>-0.34242268082220623</c:v>
                </c:pt>
                <c:pt idx="172">
                  <c:v>-0.33579210192319309</c:v>
                </c:pt>
                <c:pt idx="173">
                  <c:v>-0.33579210192319309</c:v>
                </c:pt>
                <c:pt idx="174">
                  <c:v>-0.3222192947339193</c:v>
                </c:pt>
                <c:pt idx="175">
                  <c:v>-0.31875876262441277</c:v>
                </c:pt>
                <c:pt idx="176">
                  <c:v>-0.3010299956639812</c:v>
                </c:pt>
                <c:pt idx="177">
                  <c:v>-0.3010299956639812</c:v>
                </c:pt>
                <c:pt idx="178">
                  <c:v>-0.3010299956639812</c:v>
                </c:pt>
                <c:pt idx="179">
                  <c:v>-0.3010299956639812</c:v>
                </c:pt>
                <c:pt idx="180">
                  <c:v>-0.3010299956639812</c:v>
                </c:pt>
                <c:pt idx="181">
                  <c:v>-0.3010299956639812</c:v>
                </c:pt>
                <c:pt idx="182">
                  <c:v>-0.3010299956639812</c:v>
                </c:pt>
                <c:pt idx="183">
                  <c:v>-0.3010299956639812</c:v>
                </c:pt>
                <c:pt idx="184">
                  <c:v>-0.3010299956639812</c:v>
                </c:pt>
                <c:pt idx="185">
                  <c:v>-0.3010299956639812</c:v>
                </c:pt>
                <c:pt idx="186">
                  <c:v>-0.3010299956639812</c:v>
                </c:pt>
                <c:pt idx="187">
                  <c:v>-0.3010299956639812</c:v>
                </c:pt>
                <c:pt idx="188">
                  <c:v>-0.3010299956639812</c:v>
                </c:pt>
                <c:pt idx="189">
                  <c:v>-0.27875360095282897</c:v>
                </c:pt>
                <c:pt idx="190">
                  <c:v>-0.27300127206373764</c:v>
                </c:pt>
                <c:pt idx="191">
                  <c:v>-0.26884531229257985</c:v>
                </c:pt>
                <c:pt idx="192">
                  <c:v>-0.26884531229257985</c:v>
                </c:pt>
                <c:pt idx="193">
                  <c:v>-0.26324143477458145</c:v>
                </c:pt>
                <c:pt idx="194">
                  <c:v>-0.26324143477458145</c:v>
                </c:pt>
                <c:pt idx="195">
                  <c:v>-0.24303804868629447</c:v>
                </c:pt>
                <c:pt idx="196">
                  <c:v>-0.24303804868629447</c:v>
                </c:pt>
                <c:pt idx="197">
                  <c:v>-0.24303804868629447</c:v>
                </c:pt>
                <c:pt idx="198">
                  <c:v>-0.22184874961635639</c:v>
                </c:pt>
                <c:pt idx="199">
                  <c:v>-0.22184874961635639</c:v>
                </c:pt>
                <c:pt idx="200">
                  <c:v>-0.22184874961635639</c:v>
                </c:pt>
                <c:pt idx="201">
                  <c:v>-0.22184874961635639</c:v>
                </c:pt>
                <c:pt idx="202">
                  <c:v>-0.22184874961635631</c:v>
                </c:pt>
                <c:pt idx="203">
                  <c:v>-0.22184874961635631</c:v>
                </c:pt>
                <c:pt idx="204">
                  <c:v>-0.22184874961635631</c:v>
                </c:pt>
                <c:pt idx="205">
                  <c:v>-0.22184874961635631</c:v>
                </c:pt>
                <c:pt idx="206">
                  <c:v>-0.21805576059921727</c:v>
                </c:pt>
                <c:pt idx="207">
                  <c:v>-0.21085336531489315</c:v>
                </c:pt>
                <c:pt idx="208">
                  <c:v>-0.20712549279565007</c:v>
                </c:pt>
                <c:pt idx="209">
                  <c:v>-0.20411998265592479</c:v>
                </c:pt>
                <c:pt idx="210">
                  <c:v>-0.19957235490520417</c:v>
                </c:pt>
                <c:pt idx="211">
                  <c:v>-0.19629464514396822</c:v>
                </c:pt>
                <c:pt idx="212">
                  <c:v>-0.19629464514396822</c:v>
                </c:pt>
                <c:pt idx="213">
                  <c:v>-0.19629464514396813</c:v>
                </c:pt>
                <c:pt idx="214">
                  <c:v>-0.19382002601611281</c:v>
                </c:pt>
                <c:pt idx="215">
                  <c:v>-0.17609125905568127</c:v>
                </c:pt>
                <c:pt idx="216">
                  <c:v>-0.17609125905568127</c:v>
                </c:pt>
                <c:pt idx="217">
                  <c:v>-0.17609125905568127</c:v>
                </c:pt>
                <c:pt idx="218">
                  <c:v>-0.17609125905568127</c:v>
                </c:pt>
                <c:pt idx="219">
                  <c:v>-0.17609125905568127</c:v>
                </c:pt>
                <c:pt idx="220">
                  <c:v>-0.17609125905568127</c:v>
                </c:pt>
                <c:pt idx="221">
                  <c:v>-0.17609125905568127</c:v>
                </c:pt>
                <c:pt idx="222">
                  <c:v>-0.17609125905568127</c:v>
                </c:pt>
                <c:pt idx="223">
                  <c:v>-0.17609125905568127</c:v>
                </c:pt>
                <c:pt idx="224">
                  <c:v>-0.17609125905568127</c:v>
                </c:pt>
                <c:pt idx="225">
                  <c:v>-0.17609125905568127</c:v>
                </c:pt>
                <c:pt idx="226">
                  <c:v>-0.17609125905568127</c:v>
                </c:pt>
                <c:pt idx="227">
                  <c:v>-0.17609125905568118</c:v>
                </c:pt>
                <c:pt idx="228">
                  <c:v>-0.15970084286751191</c:v>
                </c:pt>
                <c:pt idx="229">
                  <c:v>-0.15490195998574313</c:v>
                </c:pt>
                <c:pt idx="230">
                  <c:v>-0.15490195998574313</c:v>
                </c:pt>
                <c:pt idx="231">
                  <c:v>-0.14612803567823809</c:v>
                </c:pt>
                <c:pt idx="232">
                  <c:v>-0.14612803567823809</c:v>
                </c:pt>
                <c:pt idx="233">
                  <c:v>-0.14612803567823801</c:v>
                </c:pt>
                <c:pt idx="234">
                  <c:v>-0.12493873660829995</c:v>
                </c:pt>
                <c:pt idx="235">
                  <c:v>-0.12493873660829995</c:v>
                </c:pt>
                <c:pt idx="236">
                  <c:v>-0.12493873660829995</c:v>
                </c:pt>
                <c:pt idx="237">
                  <c:v>-0.11394335230683675</c:v>
                </c:pt>
                <c:pt idx="238">
                  <c:v>-0.11394335230683675</c:v>
                </c:pt>
                <c:pt idx="239">
                  <c:v>-0.10914446942506803</c:v>
                </c:pt>
                <c:pt idx="240">
                  <c:v>-0.10266234189714778</c:v>
                </c:pt>
                <c:pt idx="241">
                  <c:v>-9.6910013008056448E-2</c:v>
                </c:pt>
                <c:pt idx="242">
                  <c:v>-9.6910013008056392E-2</c:v>
                </c:pt>
                <c:pt idx="243">
                  <c:v>-9.6910013008056392E-2</c:v>
                </c:pt>
                <c:pt idx="244">
                  <c:v>-8.71501757189002E-2</c:v>
                </c:pt>
                <c:pt idx="245">
                  <c:v>-7.9181246047624873E-2</c:v>
                </c:pt>
                <c:pt idx="246">
                  <c:v>-7.9181246047624873E-2</c:v>
                </c:pt>
                <c:pt idx="247">
                  <c:v>-7.9181246047624804E-2</c:v>
                </c:pt>
                <c:pt idx="248">
                  <c:v>-7.9181246047624804E-2</c:v>
                </c:pt>
                <c:pt idx="249">
                  <c:v>-6.6946789630613221E-2</c:v>
                </c:pt>
                <c:pt idx="250">
                  <c:v>-6.0697840353611698E-2</c:v>
                </c:pt>
                <c:pt idx="251">
                  <c:v>-5.1152522447381311E-2</c:v>
                </c:pt>
                <c:pt idx="252">
                  <c:v>-4.5757490560675171E-2</c:v>
                </c:pt>
                <c:pt idx="253">
                  <c:v>-3.4762106259211917E-2</c:v>
                </c:pt>
                <c:pt idx="254">
                  <c:v>-2.3481095849522914E-2</c:v>
                </c:pt>
                <c:pt idx="255">
                  <c:v>-1.1581872549815197E-2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2.2276394711152208E-2</c:v>
                </c:pt>
                <c:pt idx="294">
                  <c:v>4.575749056067506E-2</c:v>
                </c:pt>
                <c:pt idx="295">
                  <c:v>4.575749056067506E-2</c:v>
                </c:pt>
                <c:pt idx="296">
                  <c:v>4.5757490560675143E-2</c:v>
                </c:pt>
                <c:pt idx="297">
                  <c:v>5.7991946977686733E-2</c:v>
                </c:pt>
                <c:pt idx="298">
                  <c:v>7.9181246047624818E-2</c:v>
                </c:pt>
                <c:pt idx="299">
                  <c:v>7.9181246047624887E-2</c:v>
                </c:pt>
                <c:pt idx="300">
                  <c:v>9.691001300805642E-2</c:v>
                </c:pt>
                <c:pt idx="301">
                  <c:v>9.691001300805642E-2</c:v>
                </c:pt>
                <c:pt idx="302">
                  <c:v>9.691001300805642E-2</c:v>
                </c:pt>
                <c:pt idx="303">
                  <c:v>0.109144469425068</c:v>
                </c:pt>
                <c:pt idx="304">
                  <c:v>0.10914446942506807</c:v>
                </c:pt>
                <c:pt idx="305">
                  <c:v>0.12493873660829993</c:v>
                </c:pt>
                <c:pt idx="306">
                  <c:v>0.14612803567823801</c:v>
                </c:pt>
                <c:pt idx="307">
                  <c:v>0.14612803567823807</c:v>
                </c:pt>
                <c:pt idx="308">
                  <c:v>0.14612803567823807</c:v>
                </c:pt>
                <c:pt idx="309">
                  <c:v>0.14612803567823807</c:v>
                </c:pt>
                <c:pt idx="310">
                  <c:v>0.15588787296739415</c:v>
                </c:pt>
                <c:pt idx="311">
                  <c:v>0.15970084286751182</c:v>
                </c:pt>
                <c:pt idx="312">
                  <c:v>0.17609125905568124</c:v>
                </c:pt>
                <c:pt idx="313">
                  <c:v>0.17609125905568124</c:v>
                </c:pt>
                <c:pt idx="314">
                  <c:v>0.17609125905568124</c:v>
                </c:pt>
                <c:pt idx="315">
                  <c:v>0.18708664335714445</c:v>
                </c:pt>
                <c:pt idx="316">
                  <c:v>0.22184874961635634</c:v>
                </c:pt>
                <c:pt idx="317">
                  <c:v>0.22184874961635634</c:v>
                </c:pt>
                <c:pt idx="318">
                  <c:v>0.22184874961635634</c:v>
                </c:pt>
                <c:pt idx="319">
                  <c:v>0.24303804868629444</c:v>
                </c:pt>
                <c:pt idx="320">
                  <c:v>0.24303804868629444</c:v>
                </c:pt>
                <c:pt idx="321">
                  <c:v>0.24303804868629444</c:v>
                </c:pt>
                <c:pt idx="322">
                  <c:v>0.25527250510330612</c:v>
                </c:pt>
                <c:pt idx="323">
                  <c:v>0.28944812311416601</c:v>
                </c:pt>
                <c:pt idx="324">
                  <c:v>0.29104577475738025</c:v>
                </c:pt>
                <c:pt idx="325">
                  <c:v>0.3010299956639812</c:v>
                </c:pt>
                <c:pt idx="326">
                  <c:v>0.3010299956639812</c:v>
                </c:pt>
                <c:pt idx="327">
                  <c:v>0.3010299956639812</c:v>
                </c:pt>
                <c:pt idx="328">
                  <c:v>0.3010299956639812</c:v>
                </c:pt>
                <c:pt idx="329">
                  <c:v>0.3010299956639812</c:v>
                </c:pt>
                <c:pt idx="330">
                  <c:v>0.3010299956639812</c:v>
                </c:pt>
                <c:pt idx="331">
                  <c:v>0.3010299956639812</c:v>
                </c:pt>
                <c:pt idx="332">
                  <c:v>0.3010299956639812</c:v>
                </c:pt>
                <c:pt idx="333">
                  <c:v>0.31037002191812463</c:v>
                </c:pt>
                <c:pt idx="334">
                  <c:v>0.34845464559211931</c:v>
                </c:pt>
                <c:pt idx="335">
                  <c:v>0.35218251811136247</c:v>
                </c:pt>
                <c:pt idx="336">
                  <c:v>0.35902194264166792</c:v>
                </c:pt>
                <c:pt idx="337">
                  <c:v>0.36797678529459443</c:v>
                </c:pt>
                <c:pt idx="338">
                  <c:v>0.38021124171160608</c:v>
                </c:pt>
                <c:pt idx="339">
                  <c:v>0.3979400086720376</c:v>
                </c:pt>
                <c:pt idx="340">
                  <c:v>0.3979400086720376</c:v>
                </c:pt>
                <c:pt idx="341">
                  <c:v>0.40576534618399424</c:v>
                </c:pt>
                <c:pt idx="342">
                  <c:v>0.42207368838875697</c:v>
                </c:pt>
                <c:pt idx="343">
                  <c:v>0.43456890403419868</c:v>
                </c:pt>
                <c:pt idx="344">
                  <c:v>0.47712125471966244</c:v>
                </c:pt>
                <c:pt idx="345">
                  <c:v>0.47712125471966244</c:v>
                </c:pt>
                <c:pt idx="346">
                  <c:v>0.49415459401844281</c:v>
                </c:pt>
                <c:pt idx="347">
                  <c:v>0.51028961797231698</c:v>
                </c:pt>
                <c:pt idx="348">
                  <c:v>0.5581545056288808</c:v>
                </c:pt>
                <c:pt idx="349">
                  <c:v>0.57403126772771884</c:v>
                </c:pt>
                <c:pt idx="350">
                  <c:v>0.6020599913279624</c:v>
                </c:pt>
                <c:pt idx="351">
                  <c:v>0.6020599913279624</c:v>
                </c:pt>
                <c:pt idx="352">
                  <c:v>0.6020599913279624</c:v>
                </c:pt>
                <c:pt idx="353">
                  <c:v>0.6020599913279624</c:v>
                </c:pt>
                <c:pt idx="354">
                  <c:v>0.6020599913279624</c:v>
                </c:pt>
                <c:pt idx="355">
                  <c:v>0.6020599913279624</c:v>
                </c:pt>
                <c:pt idx="356">
                  <c:v>0.65321251377534373</c:v>
                </c:pt>
                <c:pt idx="357">
                  <c:v>0.65321251377534373</c:v>
                </c:pt>
                <c:pt idx="358">
                  <c:v>0.69897000433601886</c:v>
                </c:pt>
                <c:pt idx="359">
                  <c:v>0.69897000433601886</c:v>
                </c:pt>
                <c:pt idx="360">
                  <c:v>0.69897000433601886</c:v>
                </c:pt>
                <c:pt idx="361">
                  <c:v>0.77815125038364363</c:v>
                </c:pt>
                <c:pt idx="362">
                  <c:v>0.77815125038364363</c:v>
                </c:pt>
                <c:pt idx="363">
                  <c:v>0.84509804001425681</c:v>
                </c:pt>
                <c:pt idx="364">
                  <c:v>0.86033800657099369</c:v>
                </c:pt>
                <c:pt idx="365">
                  <c:v>0.90308998699194354</c:v>
                </c:pt>
                <c:pt idx="366">
                  <c:v>0.90308998699194354</c:v>
                </c:pt>
                <c:pt idx="367">
                  <c:v>0.90308998699194354</c:v>
                </c:pt>
                <c:pt idx="368">
                  <c:v>0.95424250943932487</c:v>
                </c:pt>
                <c:pt idx="369">
                  <c:v>0.95424250943932487</c:v>
                </c:pt>
                <c:pt idx="370">
                  <c:v>0.98527674317929359</c:v>
                </c:pt>
                <c:pt idx="371">
                  <c:v>1.1003705451175629</c:v>
                </c:pt>
                <c:pt idx="372">
                  <c:v>1.255272505103306</c:v>
                </c:pt>
                <c:pt idx="373">
                  <c:v>1.3617278360175928</c:v>
                </c:pt>
                <c:pt idx="374">
                  <c:v>1.414973347970818</c:v>
                </c:pt>
                <c:pt idx="375">
                  <c:v>1.6532125137753437</c:v>
                </c:pt>
                <c:pt idx="376">
                  <c:v>1.6720978579357175</c:v>
                </c:pt>
                <c:pt idx="377">
                  <c:v>1.7993405494535817</c:v>
                </c:pt>
                <c:pt idx="378">
                  <c:v>-1.2787536009528291</c:v>
                </c:pt>
                <c:pt idx="379">
                  <c:v>-1.2787536009528291</c:v>
                </c:pt>
                <c:pt idx="380">
                  <c:v>-1</c:v>
                </c:pt>
                <c:pt idx="381">
                  <c:v>-0.97772360528884783</c:v>
                </c:pt>
                <c:pt idx="382">
                  <c:v>-0.84509804001425681</c:v>
                </c:pt>
                <c:pt idx="383">
                  <c:v>-0.84509804001425681</c:v>
                </c:pt>
                <c:pt idx="384">
                  <c:v>-0.84509804001425681</c:v>
                </c:pt>
                <c:pt idx="385">
                  <c:v>-0.84509804001425681</c:v>
                </c:pt>
                <c:pt idx="386">
                  <c:v>-0.69897000433601875</c:v>
                </c:pt>
                <c:pt idx="387">
                  <c:v>-0.69897000433601875</c:v>
                </c:pt>
                <c:pt idx="388">
                  <c:v>-0.69897000433601875</c:v>
                </c:pt>
                <c:pt idx="389">
                  <c:v>-0.69897000433601875</c:v>
                </c:pt>
                <c:pt idx="390">
                  <c:v>-0.69897000433601875</c:v>
                </c:pt>
                <c:pt idx="391">
                  <c:v>-0.67669360962486658</c:v>
                </c:pt>
                <c:pt idx="392">
                  <c:v>-0.6020599913279624</c:v>
                </c:pt>
                <c:pt idx="393">
                  <c:v>-0.6020599913279624</c:v>
                </c:pt>
                <c:pt idx="394">
                  <c:v>-0.6020599913279624</c:v>
                </c:pt>
                <c:pt idx="395">
                  <c:v>-0.6020599913279624</c:v>
                </c:pt>
                <c:pt idx="396">
                  <c:v>-0.54406804435027567</c:v>
                </c:pt>
                <c:pt idx="397">
                  <c:v>-0.54406804435027567</c:v>
                </c:pt>
                <c:pt idx="398">
                  <c:v>-0.52287874528033762</c:v>
                </c:pt>
                <c:pt idx="399">
                  <c:v>-0.47712125471966244</c:v>
                </c:pt>
                <c:pt idx="400">
                  <c:v>-0.47712125471966244</c:v>
                </c:pt>
                <c:pt idx="401">
                  <c:v>-0.47712125471966244</c:v>
                </c:pt>
                <c:pt idx="402">
                  <c:v>-0.47712125471966244</c:v>
                </c:pt>
                <c:pt idx="403">
                  <c:v>-0.47712125471966244</c:v>
                </c:pt>
                <c:pt idx="404">
                  <c:v>-0.47712125471966244</c:v>
                </c:pt>
                <c:pt idx="405">
                  <c:v>-0.47712125471966244</c:v>
                </c:pt>
                <c:pt idx="406">
                  <c:v>-0.47712125471966244</c:v>
                </c:pt>
                <c:pt idx="407">
                  <c:v>-0.3979400086720376</c:v>
                </c:pt>
                <c:pt idx="408">
                  <c:v>-0.3979400086720376</c:v>
                </c:pt>
                <c:pt idx="409">
                  <c:v>-0.3979400086720376</c:v>
                </c:pt>
                <c:pt idx="410">
                  <c:v>-0.3979400086720376</c:v>
                </c:pt>
                <c:pt idx="411">
                  <c:v>-0.3979400086720376</c:v>
                </c:pt>
                <c:pt idx="412">
                  <c:v>-0.36797678529459443</c:v>
                </c:pt>
                <c:pt idx="413">
                  <c:v>-0.36797678529459443</c:v>
                </c:pt>
                <c:pt idx="414">
                  <c:v>-0.3010299956639812</c:v>
                </c:pt>
                <c:pt idx="415">
                  <c:v>-0.3010299956639812</c:v>
                </c:pt>
                <c:pt idx="416">
                  <c:v>-0.3010299956639812</c:v>
                </c:pt>
                <c:pt idx="417">
                  <c:v>-0.3010299956639812</c:v>
                </c:pt>
                <c:pt idx="418">
                  <c:v>-0.3010299956639812</c:v>
                </c:pt>
                <c:pt idx="419">
                  <c:v>-0.3010299956639812</c:v>
                </c:pt>
                <c:pt idx="420">
                  <c:v>-0.3010299956639812</c:v>
                </c:pt>
                <c:pt idx="421">
                  <c:v>-0.3010299956639812</c:v>
                </c:pt>
                <c:pt idx="422">
                  <c:v>-0.3010299956639812</c:v>
                </c:pt>
                <c:pt idx="423">
                  <c:v>-0.3010299956639812</c:v>
                </c:pt>
                <c:pt idx="424">
                  <c:v>-0.3010299956639812</c:v>
                </c:pt>
                <c:pt idx="425">
                  <c:v>-0.3010299956639812</c:v>
                </c:pt>
                <c:pt idx="426">
                  <c:v>-0.3010299956639812</c:v>
                </c:pt>
                <c:pt idx="427">
                  <c:v>-0.3010299956639812</c:v>
                </c:pt>
                <c:pt idx="428">
                  <c:v>-0.3010299956639812</c:v>
                </c:pt>
                <c:pt idx="429">
                  <c:v>-0.3010299956639812</c:v>
                </c:pt>
                <c:pt idx="430">
                  <c:v>-0.3010299956639812</c:v>
                </c:pt>
                <c:pt idx="431">
                  <c:v>-0.3010299956639812</c:v>
                </c:pt>
                <c:pt idx="432">
                  <c:v>-0.3010299956639812</c:v>
                </c:pt>
                <c:pt idx="433">
                  <c:v>-0.3010299956639812</c:v>
                </c:pt>
                <c:pt idx="434">
                  <c:v>-0.3010299956639812</c:v>
                </c:pt>
                <c:pt idx="435">
                  <c:v>-0.3010299956639812</c:v>
                </c:pt>
                <c:pt idx="436">
                  <c:v>-0.3010299956639812</c:v>
                </c:pt>
                <c:pt idx="437">
                  <c:v>-0.3010299956639812</c:v>
                </c:pt>
                <c:pt idx="438">
                  <c:v>-0.3010299956639812</c:v>
                </c:pt>
                <c:pt idx="439">
                  <c:v>-0.3010299956639812</c:v>
                </c:pt>
                <c:pt idx="440">
                  <c:v>-0.3010299956639812</c:v>
                </c:pt>
                <c:pt idx="441">
                  <c:v>-0.3010299956639812</c:v>
                </c:pt>
                <c:pt idx="442">
                  <c:v>-0.3010299956639812</c:v>
                </c:pt>
                <c:pt idx="443">
                  <c:v>-0.3010299956639812</c:v>
                </c:pt>
                <c:pt idx="444">
                  <c:v>-0.24303804868629447</c:v>
                </c:pt>
                <c:pt idx="445">
                  <c:v>-0.22184874961635639</c:v>
                </c:pt>
                <c:pt idx="446">
                  <c:v>-0.22184874961635639</c:v>
                </c:pt>
                <c:pt idx="447">
                  <c:v>-0.22184874961635639</c:v>
                </c:pt>
                <c:pt idx="448">
                  <c:v>-0.22184874961635631</c:v>
                </c:pt>
                <c:pt idx="449">
                  <c:v>-0.17609125905568127</c:v>
                </c:pt>
                <c:pt idx="450">
                  <c:v>-0.17609125905568127</c:v>
                </c:pt>
                <c:pt idx="451">
                  <c:v>-0.17609125905568127</c:v>
                </c:pt>
                <c:pt idx="452">
                  <c:v>-0.17609125905568127</c:v>
                </c:pt>
                <c:pt idx="453">
                  <c:v>-0.17609125905568127</c:v>
                </c:pt>
                <c:pt idx="454">
                  <c:v>-0.17609125905568127</c:v>
                </c:pt>
                <c:pt idx="455">
                  <c:v>-0.17609125905568127</c:v>
                </c:pt>
                <c:pt idx="456">
                  <c:v>-0.16481024864599217</c:v>
                </c:pt>
                <c:pt idx="457">
                  <c:v>-0.14612803567823801</c:v>
                </c:pt>
                <c:pt idx="458">
                  <c:v>-0.12493873660829995</c:v>
                </c:pt>
                <c:pt idx="459">
                  <c:v>-0.12493873660829995</c:v>
                </c:pt>
                <c:pt idx="460">
                  <c:v>-0.12493873660829995</c:v>
                </c:pt>
                <c:pt idx="461">
                  <c:v>-0.12493873660829995</c:v>
                </c:pt>
                <c:pt idx="462">
                  <c:v>-9.6910013008056448E-2</c:v>
                </c:pt>
                <c:pt idx="463">
                  <c:v>-9.6910013008056392E-2</c:v>
                </c:pt>
                <c:pt idx="464">
                  <c:v>-7.9181246047624873E-2</c:v>
                </c:pt>
                <c:pt idx="465">
                  <c:v>-6.6946789630613221E-2</c:v>
                </c:pt>
                <c:pt idx="466">
                  <c:v>-6.6946789630613221E-2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5.1152522447381291E-2</c:v>
                </c:pt>
                <c:pt idx="580">
                  <c:v>7.9181246047624887E-2</c:v>
                </c:pt>
                <c:pt idx="581">
                  <c:v>9.691001300805642E-2</c:v>
                </c:pt>
                <c:pt idx="582">
                  <c:v>9.691001300805642E-2</c:v>
                </c:pt>
                <c:pt idx="583">
                  <c:v>9.691001300805642E-2</c:v>
                </c:pt>
                <c:pt idx="584">
                  <c:v>0.12493873660829993</c:v>
                </c:pt>
                <c:pt idx="585">
                  <c:v>0.12493873660829993</c:v>
                </c:pt>
                <c:pt idx="586">
                  <c:v>0.12493873660829993</c:v>
                </c:pt>
                <c:pt idx="587">
                  <c:v>0.17609125905568124</c:v>
                </c:pt>
                <c:pt idx="588">
                  <c:v>0.17609125905568124</c:v>
                </c:pt>
                <c:pt idx="589">
                  <c:v>0.17609125905568124</c:v>
                </c:pt>
                <c:pt idx="590">
                  <c:v>0.17609125905568124</c:v>
                </c:pt>
                <c:pt idx="591">
                  <c:v>0.17609125905568124</c:v>
                </c:pt>
                <c:pt idx="592">
                  <c:v>0.17609125905568124</c:v>
                </c:pt>
                <c:pt idx="593">
                  <c:v>0.17609125905568124</c:v>
                </c:pt>
                <c:pt idx="594">
                  <c:v>0.17609125905568124</c:v>
                </c:pt>
                <c:pt idx="595">
                  <c:v>0.17609125905568124</c:v>
                </c:pt>
                <c:pt idx="596">
                  <c:v>0.17609125905568124</c:v>
                </c:pt>
                <c:pt idx="597">
                  <c:v>0.17609125905568124</c:v>
                </c:pt>
                <c:pt idx="598">
                  <c:v>0.17609125905568124</c:v>
                </c:pt>
                <c:pt idx="599">
                  <c:v>0.17609125905568124</c:v>
                </c:pt>
                <c:pt idx="600">
                  <c:v>0.17609125905568124</c:v>
                </c:pt>
                <c:pt idx="601">
                  <c:v>0.17609125905568124</c:v>
                </c:pt>
                <c:pt idx="602">
                  <c:v>0.17609125905568124</c:v>
                </c:pt>
                <c:pt idx="603">
                  <c:v>0.17609125905568124</c:v>
                </c:pt>
                <c:pt idx="604">
                  <c:v>0.17609125905568124</c:v>
                </c:pt>
                <c:pt idx="605">
                  <c:v>0.17609125905568124</c:v>
                </c:pt>
                <c:pt idx="606">
                  <c:v>0.20411998265592479</c:v>
                </c:pt>
                <c:pt idx="607">
                  <c:v>0.20411998265592479</c:v>
                </c:pt>
                <c:pt idx="608">
                  <c:v>0.22184874961635634</c:v>
                </c:pt>
                <c:pt idx="609">
                  <c:v>0.22184874961635634</c:v>
                </c:pt>
                <c:pt idx="610">
                  <c:v>0.22184874961635634</c:v>
                </c:pt>
                <c:pt idx="611">
                  <c:v>0.24303804868629444</c:v>
                </c:pt>
                <c:pt idx="612">
                  <c:v>0.24303804868629444</c:v>
                </c:pt>
                <c:pt idx="613">
                  <c:v>0.3010299956639812</c:v>
                </c:pt>
                <c:pt idx="614">
                  <c:v>0.3010299956639812</c:v>
                </c:pt>
                <c:pt idx="615">
                  <c:v>0.3010299956639812</c:v>
                </c:pt>
                <c:pt idx="616">
                  <c:v>0.3010299956639812</c:v>
                </c:pt>
                <c:pt idx="617">
                  <c:v>0.3010299956639812</c:v>
                </c:pt>
                <c:pt idx="618">
                  <c:v>0.3010299956639812</c:v>
                </c:pt>
                <c:pt idx="619">
                  <c:v>0.3010299956639812</c:v>
                </c:pt>
                <c:pt idx="620">
                  <c:v>0.3010299956639812</c:v>
                </c:pt>
                <c:pt idx="621">
                  <c:v>0.3010299956639812</c:v>
                </c:pt>
                <c:pt idx="622">
                  <c:v>0.3010299956639812</c:v>
                </c:pt>
                <c:pt idx="623">
                  <c:v>0.3010299956639812</c:v>
                </c:pt>
                <c:pt idx="624">
                  <c:v>0.3010299956639812</c:v>
                </c:pt>
                <c:pt idx="625">
                  <c:v>0.3010299956639812</c:v>
                </c:pt>
                <c:pt idx="626">
                  <c:v>0.3010299956639812</c:v>
                </c:pt>
                <c:pt idx="627">
                  <c:v>0.3010299956639812</c:v>
                </c:pt>
                <c:pt idx="628">
                  <c:v>0.3010299956639812</c:v>
                </c:pt>
                <c:pt idx="629">
                  <c:v>0.3010299956639812</c:v>
                </c:pt>
                <c:pt idx="630">
                  <c:v>0.3010299956639812</c:v>
                </c:pt>
                <c:pt idx="631">
                  <c:v>0.3010299956639812</c:v>
                </c:pt>
                <c:pt idx="632">
                  <c:v>0.3010299956639812</c:v>
                </c:pt>
                <c:pt idx="633">
                  <c:v>0.3010299956639812</c:v>
                </c:pt>
                <c:pt idx="634">
                  <c:v>0.3010299956639812</c:v>
                </c:pt>
                <c:pt idx="635">
                  <c:v>0.3010299956639812</c:v>
                </c:pt>
                <c:pt idx="636">
                  <c:v>0.3010299956639812</c:v>
                </c:pt>
                <c:pt idx="637">
                  <c:v>0.3010299956639812</c:v>
                </c:pt>
                <c:pt idx="638">
                  <c:v>0.3010299956639812</c:v>
                </c:pt>
                <c:pt idx="639">
                  <c:v>0.3010299956639812</c:v>
                </c:pt>
                <c:pt idx="640">
                  <c:v>0.3010299956639812</c:v>
                </c:pt>
                <c:pt idx="641">
                  <c:v>0.3010299956639812</c:v>
                </c:pt>
                <c:pt idx="642">
                  <c:v>0.3010299956639812</c:v>
                </c:pt>
                <c:pt idx="643">
                  <c:v>0.3010299956639812</c:v>
                </c:pt>
                <c:pt idx="644">
                  <c:v>0.3010299956639812</c:v>
                </c:pt>
                <c:pt idx="645">
                  <c:v>0.3010299956639812</c:v>
                </c:pt>
                <c:pt idx="646">
                  <c:v>0.3010299956639812</c:v>
                </c:pt>
                <c:pt idx="647">
                  <c:v>0.3010299956639812</c:v>
                </c:pt>
                <c:pt idx="648">
                  <c:v>0.36797678529459443</c:v>
                </c:pt>
                <c:pt idx="649">
                  <c:v>0.36797678529459443</c:v>
                </c:pt>
                <c:pt idx="650">
                  <c:v>0.3979400086720376</c:v>
                </c:pt>
                <c:pt idx="651">
                  <c:v>0.3979400086720376</c:v>
                </c:pt>
                <c:pt idx="652">
                  <c:v>0.3979400086720376</c:v>
                </c:pt>
                <c:pt idx="653">
                  <c:v>0.43933269383026263</c:v>
                </c:pt>
                <c:pt idx="654">
                  <c:v>0.47712125471966244</c:v>
                </c:pt>
                <c:pt idx="655">
                  <c:v>0.47712125471966244</c:v>
                </c:pt>
                <c:pt idx="656">
                  <c:v>0.47712125471966244</c:v>
                </c:pt>
                <c:pt idx="657">
                  <c:v>0.47712125471966244</c:v>
                </c:pt>
                <c:pt idx="658">
                  <c:v>0.47712125471966244</c:v>
                </c:pt>
                <c:pt idx="659">
                  <c:v>0.47712125471966244</c:v>
                </c:pt>
                <c:pt idx="660">
                  <c:v>0.47712125471966244</c:v>
                </c:pt>
                <c:pt idx="661">
                  <c:v>0.47712125471966244</c:v>
                </c:pt>
                <c:pt idx="662">
                  <c:v>0.47712125471966244</c:v>
                </c:pt>
                <c:pt idx="663">
                  <c:v>0.47712125471966244</c:v>
                </c:pt>
                <c:pt idx="664">
                  <c:v>0.47712125471966244</c:v>
                </c:pt>
                <c:pt idx="665">
                  <c:v>0.47712125471966244</c:v>
                </c:pt>
                <c:pt idx="666">
                  <c:v>0.47712125471966244</c:v>
                </c:pt>
                <c:pt idx="667">
                  <c:v>0.47712125471966244</c:v>
                </c:pt>
                <c:pt idx="668">
                  <c:v>0.47712125471966244</c:v>
                </c:pt>
                <c:pt idx="669">
                  <c:v>0.47712125471966244</c:v>
                </c:pt>
                <c:pt idx="670">
                  <c:v>0.47712125471966244</c:v>
                </c:pt>
                <c:pt idx="671">
                  <c:v>0.47712125471966244</c:v>
                </c:pt>
                <c:pt idx="672">
                  <c:v>0.47712125471966244</c:v>
                </c:pt>
                <c:pt idx="673">
                  <c:v>0.47712125471966244</c:v>
                </c:pt>
                <c:pt idx="674">
                  <c:v>0.50514997831990605</c:v>
                </c:pt>
                <c:pt idx="675">
                  <c:v>0.54406804435027567</c:v>
                </c:pt>
                <c:pt idx="676">
                  <c:v>0.56427143043856254</c:v>
                </c:pt>
                <c:pt idx="677">
                  <c:v>0.57403126772771884</c:v>
                </c:pt>
                <c:pt idx="678">
                  <c:v>0.6020599913279624</c:v>
                </c:pt>
                <c:pt idx="679">
                  <c:v>0.6020599913279624</c:v>
                </c:pt>
                <c:pt idx="680">
                  <c:v>0.6020599913279624</c:v>
                </c:pt>
                <c:pt idx="681">
                  <c:v>0.6020599913279624</c:v>
                </c:pt>
                <c:pt idx="682">
                  <c:v>0.6020599913279624</c:v>
                </c:pt>
                <c:pt idx="683">
                  <c:v>0.6020599913279624</c:v>
                </c:pt>
                <c:pt idx="684">
                  <c:v>0.6020599913279624</c:v>
                </c:pt>
                <c:pt idx="685">
                  <c:v>0.6020599913279624</c:v>
                </c:pt>
                <c:pt idx="686">
                  <c:v>0.6020599913279624</c:v>
                </c:pt>
                <c:pt idx="687">
                  <c:v>0.6020599913279624</c:v>
                </c:pt>
                <c:pt idx="688">
                  <c:v>0.6020599913279624</c:v>
                </c:pt>
                <c:pt idx="689">
                  <c:v>0.6020599913279624</c:v>
                </c:pt>
                <c:pt idx="690">
                  <c:v>0.6020599913279624</c:v>
                </c:pt>
                <c:pt idx="691">
                  <c:v>0.6020599913279624</c:v>
                </c:pt>
                <c:pt idx="692">
                  <c:v>0.6020599913279624</c:v>
                </c:pt>
                <c:pt idx="693">
                  <c:v>0.6020599913279624</c:v>
                </c:pt>
                <c:pt idx="694">
                  <c:v>0.6020599913279624</c:v>
                </c:pt>
                <c:pt idx="695">
                  <c:v>0.6020599913279624</c:v>
                </c:pt>
                <c:pt idx="696">
                  <c:v>0.65321251377534373</c:v>
                </c:pt>
                <c:pt idx="697">
                  <c:v>0.65321251377534373</c:v>
                </c:pt>
                <c:pt idx="698">
                  <c:v>0.65321251377534373</c:v>
                </c:pt>
                <c:pt idx="699">
                  <c:v>0.65321251377534373</c:v>
                </c:pt>
                <c:pt idx="700">
                  <c:v>0.69897000433601886</c:v>
                </c:pt>
                <c:pt idx="701">
                  <c:v>0.69897000433601886</c:v>
                </c:pt>
                <c:pt idx="702">
                  <c:v>0.69897000433601886</c:v>
                </c:pt>
                <c:pt idx="703">
                  <c:v>0.69897000433601886</c:v>
                </c:pt>
                <c:pt idx="704">
                  <c:v>0.69897000433601886</c:v>
                </c:pt>
                <c:pt idx="705">
                  <c:v>0.69897000433601886</c:v>
                </c:pt>
                <c:pt idx="706">
                  <c:v>0.69897000433601886</c:v>
                </c:pt>
                <c:pt idx="707">
                  <c:v>0.69897000433601886</c:v>
                </c:pt>
                <c:pt idx="708">
                  <c:v>0.69897000433601886</c:v>
                </c:pt>
                <c:pt idx="709">
                  <c:v>0.69897000433601886</c:v>
                </c:pt>
                <c:pt idx="710">
                  <c:v>0.69897000433601886</c:v>
                </c:pt>
                <c:pt idx="711">
                  <c:v>0.77815125038364363</c:v>
                </c:pt>
                <c:pt idx="712">
                  <c:v>0.77815125038364363</c:v>
                </c:pt>
                <c:pt idx="713">
                  <c:v>0.77815125038364363</c:v>
                </c:pt>
                <c:pt idx="714">
                  <c:v>0.77815125038364363</c:v>
                </c:pt>
                <c:pt idx="715">
                  <c:v>0.81291335664285558</c:v>
                </c:pt>
                <c:pt idx="716">
                  <c:v>0.84509804001425681</c:v>
                </c:pt>
                <c:pt idx="717">
                  <c:v>0.84509804001425681</c:v>
                </c:pt>
                <c:pt idx="718">
                  <c:v>0.84509804001425681</c:v>
                </c:pt>
                <c:pt idx="719">
                  <c:v>0.84509804001425681</c:v>
                </c:pt>
                <c:pt idx="720">
                  <c:v>0.84509804001425681</c:v>
                </c:pt>
                <c:pt idx="721">
                  <c:v>0.84509804001425681</c:v>
                </c:pt>
                <c:pt idx="722">
                  <c:v>0.84509804001425681</c:v>
                </c:pt>
                <c:pt idx="723">
                  <c:v>0.90308998699194354</c:v>
                </c:pt>
                <c:pt idx="724">
                  <c:v>0.95424250943932487</c:v>
                </c:pt>
                <c:pt idx="725">
                  <c:v>0.95424250943932487</c:v>
                </c:pt>
                <c:pt idx="726">
                  <c:v>0.95424250943932487</c:v>
                </c:pt>
                <c:pt idx="727">
                  <c:v>0.95424250943932487</c:v>
                </c:pt>
                <c:pt idx="728">
                  <c:v>0.95424250943932487</c:v>
                </c:pt>
                <c:pt idx="729">
                  <c:v>0.97003677662255683</c:v>
                </c:pt>
                <c:pt idx="730">
                  <c:v>1</c:v>
                </c:pt>
                <c:pt idx="731">
                  <c:v>1.0791812460476249</c:v>
                </c:pt>
                <c:pt idx="732">
                  <c:v>1.0791812460476249</c:v>
                </c:pt>
                <c:pt idx="733">
                  <c:v>1.0791812460476249</c:v>
                </c:pt>
                <c:pt idx="734">
                  <c:v>1.0791812460476249</c:v>
                </c:pt>
                <c:pt idx="735">
                  <c:v>1.146128035678238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1.3010299956639813</c:v>
                </c:pt>
                <c:pt idx="739">
                  <c:v>-0.47712125471966244</c:v>
                </c:pt>
                <c:pt idx="740">
                  <c:v>-0.47712125471966244</c:v>
                </c:pt>
                <c:pt idx="741">
                  <c:v>-0.47712125471966244</c:v>
                </c:pt>
                <c:pt idx="742">
                  <c:v>-0.47712125471966244</c:v>
                </c:pt>
                <c:pt idx="743">
                  <c:v>-0.3010299956639812</c:v>
                </c:pt>
                <c:pt idx="744">
                  <c:v>-0.3010299956639812</c:v>
                </c:pt>
                <c:pt idx="745">
                  <c:v>-0.3010299956639812</c:v>
                </c:pt>
                <c:pt idx="746">
                  <c:v>-0.3010299956639812</c:v>
                </c:pt>
                <c:pt idx="747">
                  <c:v>-0.3010299956639812</c:v>
                </c:pt>
                <c:pt idx="748">
                  <c:v>-0.3010299956639812</c:v>
                </c:pt>
                <c:pt idx="749">
                  <c:v>-0.3010299956639812</c:v>
                </c:pt>
                <c:pt idx="750">
                  <c:v>-0.17609125905568127</c:v>
                </c:pt>
                <c:pt idx="751">
                  <c:v>-0.17609125905568127</c:v>
                </c:pt>
                <c:pt idx="752">
                  <c:v>-0.17609125905568127</c:v>
                </c:pt>
                <c:pt idx="753">
                  <c:v>-0.17609125905568127</c:v>
                </c:pt>
                <c:pt idx="754">
                  <c:v>-0.17609125905568127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0.17609125905568124</c:v>
                </c:pt>
                <c:pt idx="819">
                  <c:v>0.3010299956639812</c:v>
                </c:pt>
                <c:pt idx="820">
                  <c:v>0.3010299956639812</c:v>
                </c:pt>
                <c:pt idx="821">
                  <c:v>0.3010299956639812</c:v>
                </c:pt>
                <c:pt idx="822">
                  <c:v>0.3010299956639812</c:v>
                </c:pt>
                <c:pt idx="823">
                  <c:v>0.3010299956639812</c:v>
                </c:pt>
                <c:pt idx="824">
                  <c:v>0.3010299956639812</c:v>
                </c:pt>
                <c:pt idx="825">
                  <c:v>0.3010299956639812</c:v>
                </c:pt>
                <c:pt idx="826">
                  <c:v>0.3010299956639812</c:v>
                </c:pt>
                <c:pt idx="827">
                  <c:v>0.3010299956639812</c:v>
                </c:pt>
                <c:pt idx="828">
                  <c:v>0.3010299956639812</c:v>
                </c:pt>
                <c:pt idx="829">
                  <c:v>0.3010299956639812</c:v>
                </c:pt>
                <c:pt idx="830">
                  <c:v>0.3010299956639812</c:v>
                </c:pt>
                <c:pt idx="831">
                  <c:v>0.3010299956639812</c:v>
                </c:pt>
                <c:pt idx="832">
                  <c:v>0.3010299956639812</c:v>
                </c:pt>
                <c:pt idx="833">
                  <c:v>0.3010299956639812</c:v>
                </c:pt>
                <c:pt idx="834">
                  <c:v>0.3010299956639812</c:v>
                </c:pt>
                <c:pt idx="835">
                  <c:v>0.3010299956639812</c:v>
                </c:pt>
                <c:pt idx="836">
                  <c:v>0.3010299956639812</c:v>
                </c:pt>
                <c:pt idx="837">
                  <c:v>0.3010299956639812</c:v>
                </c:pt>
                <c:pt idx="838">
                  <c:v>0.3010299956639812</c:v>
                </c:pt>
                <c:pt idx="839">
                  <c:v>0.47712125471966244</c:v>
                </c:pt>
                <c:pt idx="840">
                  <c:v>0.47712125471966244</c:v>
                </c:pt>
                <c:pt idx="841">
                  <c:v>0.47712125471966244</c:v>
                </c:pt>
                <c:pt idx="842">
                  <c:v>0.47712125471966244</c:v>
                </c:pt>
                <c:pt idx="843">
                  <c:v>0.47712125471966244</c:v>
                </c:pt>
                <c:pt idx="844">
                  <c:v>0.47712125471966244</c:v>
                </c:pt>
                <c:pt idx="845">
                  <c:v>0.6020599913279624</c:v>
                </c:pt>
                <c:pt idx="846">
                  <c:v>0.6020599913279624</c:v>
                </c:pt>
                <c:pt idx="847">
                  <c:v>0.6020599913279624</c:v>
                </c:pt>
                <c:pt idx="848">
                  <c:v>0.69897000433601886</c:v>
                </c:pt>
                <c:pt idx="849">
                  <c:v>0.84509804001425681</c:v>
                </c:pt>
                <c:pt idx="850">
                  <c:v>0.95424250943932487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0.3010299956639812</c:v>
                </c:pt>
                <c:pt idx="860">
                  <c:v>0.3010299956639812</c:v>
                </c:pt>
                <c:pt idx="861">
                  <c:v>0.3010299956639812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D-A347-A83C-AC6F964E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577871</xdr:colOff>
      <xdr:row>1239</xdr:row>
      <xdr:rowOff>38100</xdr:rowOff>
    </xdr:from>
    <xdr:ext cx="5400000" cy="122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7650D-296B-D243-9EF5-07635B4E6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463571</xdr:colOff>
      <xdr:row>1268</xdr:row>
      <xdr:rowOff>215900</xdr:rowOff>
    </xdr:from>
    <xdr:ext cx="5400000" cy="122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D49AD-859E-A841-B473-2D9120475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6371</xdr:colOff>
      <xdr:row>865</xdr:row>
      <xdr:rowOff>228604</xdr:rowOff>
    </xdr:from>
    <xdr:to>
      <xdr:col>17</xdr:col>
      <xdr:colOff>795771</xdr:colOff>
      <xdr:row>910</xdr:row>
      <xdr:rowOff>44104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2946-6890-C740-9C55-AF2C59C19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24391F-CC4A-DA4C-82A5-F2FC4D9D2733}" name="Table1342324" displayName="Table1342324" ref="A1:W1236" totalsRowShown="0" headerRowDxfId="82" dataDxfId="81">
  <autoFilter ref="A1:W1236" xr:uid="{6B59FD81-D952-564C-9DCF-6A90B471533E}"/>
  <sortState xmlns:xlrd2="http://schemas.microsoft.com/office/spreadsheetml/2017/richdata2" ref="A2:W1236">
    <sortCondition ref="K1:K1236"/>
  </sortState>
  <tableColumns count="23">
    <tableColumn id="1" xr3:uid="{21FB08D1-C0E6-0D45-89D7-313F39DFB8B5}" name="spell-sound.pair" dataDxfId="80">
      <calculatedColumnFormula>_xlfn.LET(_xlpm.sep," : ",CONCATENATE(N2,_xlpm.sep,O2))</calculatedColumnFormula>
    </tableColumn>
    <tableColumn id="11" xr3:uid="{A5E30578-2B02-8446-91D8-E6D7293C0B55}" name="ɹ-intial" dataDxfId="79">
      <calculatedColumnFormula>_xlfn.LET(_xlpm.d,$F2,_xlpm.k,_xlfn.CONCAT(LEFT(TRIM(B$1),1),"*"),COUNTIF(_xlpm.d,_xlpm.k))</calculatedColumnFormula>
    </tableColumn>
    <tableColumn id="12" xr3:uid="{8B311BE2-FA8B-CF4D-803F-81C9F302FE09}" name="m-intial" dataDxfId="78">
      <calculatedColumnFormula>_xlfn.LET(_xlpm.d,$F2,_xlpm.k,_xlfn.CONCAT(LEFT(TRIM(C$1),1),"*"),COUNTIF(_xlpm.d,_xlpm.k))</calculatedColumnFormula>
    </tableColumn>
    <tableColumn id="13" xr3:uid="{B86380C1-4099-7C43-AF12-6B77CE5F1057}" name="n-initial" dataDxfId="77">
      <calculatedColumnFormula>_xlfn.LET(_xlpm.d,$F2,_xlpm.k,_xlfn.CONCAT(LEFT(TRIM(D$1),1),"*"),COUNTIF(_xlpm.d,_xlpm.k))</calculatedColumnFormula>
    </tableColumn>
    <tableColumn id="2" xr3:uid="{54783465-5980-A644-80EB-97D1A06F9E73}" name="pair.freq" dataDxfId="76"/>
    <tableColumn id="14" xr3:uid="{00962FD8-A25E-A24C-86AB-DB22276C6277}" name="sound-spell.pair" dataDxfId="75"/>
    <tableColumn id="6" xr3:uid="{24730B10-AD83-724B-B8A2-70EC1C375957}" name="freq.ratio" dataDxfId="74">
      <calculatedColumnFormula>E2/freq.sum.r6e</calculatedColumnFormula>
    </tableColumn>
    <tableColumn id="19" xr3:uid="{35F09356-17BE-6840-8D90-7F272C41D060}" name="sound0" dataDxfId="73">
      <calculatedColumnFormula>_xlfn.LET(_xlpm.sep,":",_xlpm.w,$F2,LEFT(_xlpm.w,FIND(_xlpm.sep,_xlpm.w)-1))</calculatedColumnFormula>
    </tableColumn>
    <tableColumn id="20" xr3:uid="{BC917591-9986-2040-9A44-0076A06BBFFA}" name="spell0" dataDxfId="72">
      <calculatedColumnFormula>_xlfn.LET(_xlpm.sep,":",_xlpm.w,$F2,RIGHT(_xlpm.w,LEN(_xlpm.w)-FIND(_xlpm.sep,_xlpm.w)))</calculatedColumnFormula>
    </tableColumn>
    <tableColumn id="18" xr3:uid="{82982F9C-2D0D-7E40-B2EC-98CE0D9243E5}" name="sound.size" dataDxfId="71">
      <calculatedColumnFormula>_xlfn.LET(_xlpm.w,H2,LEN(_xlpm.w))</calculatedColumnFormula>
    </tableColumn>
    <tableColumn id="15" xr3:uid="{E9DEF27E-6DD1-2045-9C89-3BF2FED73CA2}" name="spell.length" dataDxfId="70">
      <calculatedColumnFormula>_xlfn.LET(_xlpm.w,I2,LEN(_xlpm.w))</calculatedColumnFormula>
    </tableColumn>
    <tableColumn id="21" xr3:uid="{6FDE0676-58FA-534D-A400-5D1D78DD148F}" name="size.min" dataDxfId="69">
      <calculatedColumnFormula>_xlfn.LET(_xlpm.a,J2,_xlpm.b,K2,MAX(_xlpm.a,_xlpm.b))</calculatedColumnFormula>
    </tableColumn>
    <tableColumn id="23" xr3:uid="{A7EF6576-38F2-F141-A9F0-9BD818A03BEC}" name="v.count" dataDxfId="68">
      <calculatedColumnFormula>_xlfn.LET(_xlpm.x,I2,SUM(COUNTIF(_xlpm.x,"*a*"),COUNTIF(_xlpm.x,"*e*"),COUNTIF(_xlpm.x,"*i*"),COUNTIF(_xlpm.x,"*o*"),COUNTIF(_xlpm.x,"*u*"),COUNTIF(_xlpm.x,"*y*")))</calculatedColumnFormula>
    </tableColumn>
    <tableColumn id="4" xr3:uid="{4C7B8D24-DA92-D749-850D-254567CACD05}" name="spell" dataDxfId="67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66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65">
      <calculatedColumnFormula>_xlfn.LET(_xlpm.freq,E2,_xlpm.size,L2+1,_xlpm.F,Q2,LOG(1+_xlpm.freq)*LOG(1+_xlpm.size)*_xlpm.F)</calculatedColumnFormula>
    </tableColumn>
    <tableColumn id="17" xr3:uid="{CE22DEF7-2928-D743-B100-B78F733BE53C}" name="F(spell.rel;sound.rel)" dataDxfId="64">
      <calculatedColumnFormula>_xlfn.LET(_xlpm.a,U2,_xlpm.b,S2,2*_xlpm.a*_xlpm.b/(_xlpm.a+_xlpm.b))</calculatedColumnFormula>
    </tableColumn>
    <tableColumn id="7" xr3:uid="{5B7D1093-445D-A848-9267-3D3C98FE87EE}" name="sum.spellwise" dataDxfId="63">
      <calculatedColumnFormula array="1">SUM(_xlfn._xlws.FILTER($G$2:$G$1350,_xlfn.MAP($N$2:$N$1350,_xlfn.LAMBDA(_xlpm.x,_xlpm.x=$N2))))</calculatedColumnFormula>
    </tableColumn>
    <tableColumn id="10" xr3:uid="{FF691E1B-2409-6348-9FF8-269BD4070655}" name="spell.reliability" dataDxfId="62">
      <calculatedColumnFormula>$G2/R2</calculatedColumnFormula>
    </tableColumn>
    <tableColumn id="8" xr3:uid="{9A9CBFEB-6C2A-D244-B0B7-BFF832F8985B}" name="sum.soundwise" dataDxfId="61">
      <calculatedColumnFormula array="1">SUM(_xlfn._xlws.FILTER($G$2:$G$1350,_xlfn.MAP($O$2:$O$1350,_xlfn.LAMBDA(_xlpm.x,_xlpm.x=$O2))))</calculatedColumnFormula>
    </tableColumn>
    <tableColumn id="9" xr3:uid="{E6EE1521-9E95-8E4D-8DA6-DD9E49659B67}" name="sound.reliability" dataDxfId="60">
      <calculatedColumnFormula>$G2/T2</calculatedColumnFormula>
    </tableColumn>
    <tableColumn id="22" xr3:uid="{F0C73914-316D-384D-A7CA-9FDEE2D184A0}" name="log(spell.rel/sound.rel)" dataDxfId="59">
      <calculatedColumnFormula>_xlfn.LET(_xlpm.p,S2,_xlpm.q,U2,LOG(_xlpm.p/_xlpm.q))</calculatedColumnFormula>
    </tableColumn>
    <tableColumn id="3" xr3:uid="{90EC1DDE-F332-E646-A390-33392294D42B}" name="Note" dataDxfId="5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673C33-4E3E-3248-8FBB-5632F0521F21}" name="Table1342323" displayName="Table1342323" ref="A1:V1265" totalsRowShown="0" headerRowDxfId="57" dataDxfId="56">
  <autoFilter ref="A1:V1265" xr:uid="{6B59FD81-D952-564C-9DCF-6A90B471533E}"/>
  <sortState xmlns:xlrd2="http://schemas.microsoft.com/office/spreadsheetml/2017/richdata2" ref="A2:V1265">
    <sortCondition ref="U1:U1265"/>
  </sortState>
  <tableColumns count="22">
    <tableColumn id="1" xr3:uid="{21FB08D1-C0E6-0D45-89D7-313F39DFB8B5}" name="spell-sound.pair" dataDxfId="55">
      <calculatedColumnFormula>_xlfn.LET(_xlpm.sep," : ",CONCATENATE(M2,_xlpm.sep,N2))</calculatedColumnFormula>
    </tableColumn>
    <tableColumn id="11" xr3:uid="{A5E30578-2B02-8446-91D8-E6D7293C0B55}" name="ɹ-intial" dataDxfId="54">
      <calculatedColumnFormula>_xlfn.LET(_xlpm.d,$F2,_xlpm.k,_xlfn.CONCAT(LEFT(TRIM(B$1),1),"*"),COUNTIF(_xlpm.d,_xlpm.k))</calculatedColumnFormula>
    </tableColumn>
    <tableColumn id="12" xr3:uid="{8B311BE2-FA8B-CF4D-803F-81C9F302FE09}" name="m-intial" dataDxfId="53">
      <calculatedColumnFormula>_xlfn.LET(_xlpm.d,$F2,_xlpm.k,_xlfn.CONCAT(LEFT(TRIM(C$1),1),"*"),COUNTIF(_xlpm.d,_xlpm.k))</calculatedColumnFormula>
    </tableColumn>
    <tableColumn id="13" xr3:uid="{B86380C1-4099-7C43-AF12-6B77CE5F1057}" name="n-initial" dataDxfId="52">
      <calculatedColumnFormula>_xlfn.LET(_xlpm.d,$F2,_xlpm.k,_xlfn.CONCAT(LEFT(TRIM(D$1),1),"*"),COUNTIF(_xlpm.d,_xlpm.k))</calculatedColumnFormula>
    </tableColumn>
    <tableColumn id="2" xr3:uid="{54783465-5980-A644-80EB-97D1A06F9E73}" name="pair.freq" dataDxfId="51"/>
    <tableColumn id="14" xr3:uid="{00962FD8-A25E-A24C-86AB-DB22276C6277}" name="sound-spell.pair" dataDxfId="50"/>
    <tableColumn id="6" xr3:uid="{24730B10-AD83-724B-B8A2-70EC1C375957}" name="freq.ratio" dataDxfId="49">
      <calculatedColumnFormula>E2/freq.sum.r6e</calculatedColumnFormula>
    </tableColumn>
    <tableColumn id="19" xr3:uid="{35F09356-17BE-6840-8D90-7F272C41D060}" name="sound0" dataDxfId="48">
      <calculatedColumnFormula>_xlfn.LET(_xlpm.sep,":",_xlpm.w,$F2,LEFT(_xlpm.w,FIND(_xlpm.sep,_xlpm.w)-1))</calculatedColumnFormula>
    </tableColumn>
    <tableColumn id="20" xr3:uid="{BC917591-9986-2040-9A44-0076A06BBFFA}" name="spell0" dataDxfId="47">
      <calculatedColumnFormula>_xlfn.LET(_xlpm.sep,":",_xlpm.w,$F2,RIGHT(_xlpm.w,LEN(_xlpm.w)-FIND(_xlpm.sep,_xlpm.w)))</calculatedColumnFormula>
    </tableColumn>
    <tableColumn id="18" xr3:uid="{82982F9C-2D0D-7E40-B2EC-98CE0D9243E5}" name="sound.size" dataDxfId="46">
      <calculatedColumnFormula>_xlfn.LET(_xlpm.w,H2,LEN(_xlpm.w))</calculatedColumnFormula>
    </tableColumn>
    <tableColumn id="15" xr3:uid="{E9DEF27E-6DD1-2045-9C89-3BF2FED73CA2}" name="spell.length" dataDxfId="45">
      <calculatedColumnFormula>_xlfn.LET(_xlpm.w,I2,LEN(_xlpm.w))</calculatedColumnFormula>
    </tableColumn>
    <tableColumn id="21" xr3:uid="{6FDE0676-58FA-534D-A400-5D1D78DD148F}" name="size.min" dataDxfId="44">
      <calculatedColumnFormula>_xlfn.LET(_xlpm.a,J2,_xlpm.b,K2,MAX(_xlpm.a,_xlpm.b))</calculatedColumnFormula>
    </tableColumn>
    <tableColumn id="4" xr3:uid="{4C7B8D24-DA92-D749-850D-254567CACD05}" name="spell" dataDxfId="43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42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41">
      <calculatedColumnFormula>_xlfn.LET(_xlpm.freq,E2,_xlpm.size,L2+1,_xlpm.F,P2,LOG(1+_xlpm.freq)*LOG(1+_xlpm.size)*_xlpm.F)</calculatedColumnFormula>
    </tableColumn>
    <tableColumn id="17" xr3:uid="{CE22DEF7-2928-D743-B100-B78F733BE53C}" name="F(spell.rel;sound.rel)" dataDxfId="40">
      <calculatedColumnFormula>_xlfn.LET(_xlpm.a,T2,_xlpm.b,R2,2*_xlpm.a*_xlpm.b/(_xlpm.a+_xlpm.b))</calculatedColumnFormula>
    </tableColumn>
    <tableColumn id="7" xr3:uid="{5B7D1093-445D-A848-9267-3D3C98FE87EE}" name="sum.spellwise" dataDxfId="39">
      <calculatedColumnFormula array="1">SUM(_xlfn._xlws.FILTER($G$2:$G$1265,_xlfn.MAP($M$2:$M$1265,_xlfn.LAMBDA(_xlpm.x,_xlpm.x=$M2))))</calculatedColumnFormula>
    </tableColumn>
    <tableColumn id="10" xr3:uid="{FF691E1B-2409-6348-9FF8-269BD4070655}" name="spell.reliability" dataDxfId="38">
      <calculatedColumnFormula>$G2/Q2</calculatedColumnFormula>
    </tableColumn>
    <tableColumn id="8" xr3:uid="{9A9CBFEB-6C2A-D244-B0B7-BFF832F8985B}" name="sum.soundwise" dataDxfId="37">
      <calculatedColumnFormula array="1">SUM(_xlfn._xlws.FILTER($G$2:$G$1265,_xlfn.MAP($N$2:$N$1265,_xlfn.LAMBDA(_xlpm.x,_xlpm.x=$N2))))</calculatedColumnFormula>
    </tableColumn>
    <tableColumn id="9" xr3:uid="{E6EE1521-9E95-8E4D-8DA6-DD9E49659B67}" name="sound.reliability" dataDxfId="36">
      <calculatedColumnFormula>$G2/S2</calculatedColumnFormula>
    </tableColumn>
    <tableColumn id="22" xr3:uid="{F0C73914-316D-384D-A7CA-9FDEE2D184A0}" name="log(spell.rel/sound.rel)" dataDxfId="35">
      <calculatedColumnFormula>_xlfn.LET(_xlpm.p,R2,_xlpm.q,T2,LOG(_xlpm.p/_xlpm.q))</calculatedColumnFormula>
    </tableColumn>
    <tableColumn id="3" xr3:uid="{90EC1DDE-F332-E646-A390-33392294D42B}" name="Note" dataDxfId="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9E94A-2916-AD4C-971F-7CB2181FE89A}" name="Table134232" displayName="Table134232" ref="A1:AC863" totalsRowShown="0" headerRowDxfId="33" dataDxfId="32">
  <autoFilter ref="A1:AC863" xr:uid="{6B59FD81-D952-564C-9DCF-6A90B471533E}"/>
  <sortState xmlns:xlrd2="http://schemas.microsoft.com/office/spreadsheetml/2017/richdata2" ref="A2:AC863">
    <sortCondition ref="K1:K863"/>
  </sortState>
  <tableColumns count="29">
    <tableColumn id="1" xr3:uid="{21FB08D1-C0E6-0D45-89D7-313F39DFB8B5}" name="spell-sound.pair" dataDxfId="31">
      <calculatedColumnFormula>_xlfn.LET(_xlpm.sep," : ",CONCATENATE(M2,_xlpm.sep,N2))</calculatedColumnFormula>
    </tableColumn>
    <tableColumn id="11" xr3:uid="{A5E30578-2B02-8446-91D8-E6D7293C0B55}" name="ɹ-intial" dataDxfId="30">
      <calculatedColumnFormula>_xlfn.LET(_xlpm.d,$F2,_xlpm.k,_xlfn.CONCAT(LEFT(TRIM(B$1),1),"*"),COUNTIF(_xlpm.d,_xlpm.k))</calculatedColumnFormula>
    </tableColumn>
    <tableColumn id="12" xr3:uid="{8B311BE2-FA8B-CF4D-803F-81C9F302FE09}" name="m-intial" dataDxfId="29">
      <calculatedColumnFormula>_xlfn.LET(_xlpm.d,$F2,_xlpm.k,_xlfn.CONCAT(LEFT(TRIM(C$1),1),"*"),COUNTIF(_xlpm.d,_xlpm.k))</calculatedColumnFormula>
    </tableColumn>
    <tableColumn id="13" xr3:uid="{B86380C1-4099-7C43-AF12-6B77CE5F1057}" name="n-initial" dataDxfId="28">
      <calculatedColumnFormula>_xlfn.LET(_xlpm.d,$F2,_xlpm.k,_xlfn.CONCAT(LEFT(TRIM(D$1),1),"*"),COUNTIF(_xlpm.d,_xlpm.k))</calculatedColumnFormula>
    </tableColumn>
    <tableColumn id="2" xr3:uid="{54783465-5980-A644-80EB-97D1A06F9E73}" name="pair.freq" dataDxfId="27"/>
    <tableColumn id="14" xr3:uid="{00962FD8-A25E-A24C-86AB-DB22276C6277}" name="sound-spell.pair" dataDxfId="26"/>
    <tableColumn id="6" xr3:uid="{24730B10-AD83-724B-B8A2-70EC1C375957}" name="freq.ratio" dataDxfId="25">
      <calculatedColumnFormula>E2/freq.sum.r6e</calculatedColumnFormula>
    </tableColumn>
    <tableColumn id="19" xr3:uid="{35F09356-17BE-6840-8D90-7F272C41D060}" name="sound0" dataDxfId="24">
      <calculatedColumnFormula>_xlfn.LET(_xlpm.sep,":",_xlpm.w,$F2,LEFT(_xlpm.w,FIND(_xlpm.sep,_xlpm.w)-1))</calculatedColumnFormula>
    </tableColumn>
    <tableColumn id="20" xr3:uid="{BC917591-9986-2040-9A44-0076A06BBFFA}" name="spell0" dataDxfId="23">
      <calculatedColumnFormula>_xlfn.LET(_xlpm.sep,":",_xlpm.w,$F2,RIGHT(_xlpm.w,LEN(_xlpm.w)-FIND(_xlpm.sep,_xlpm.w)))</calculatedColumnFormula>
    </tableColumn>
    <tableColumn id="18" xr3:uid="{82982F9C-2D0D-7E40-B2EC-98CE0D9243E5}" name="sound.size" dataDxfId="22">
      <calculatedColumnFormula>_xlfn.LET(_xlpm.w,H2,LEN(_xlpm.w))</calculatedColumnFormula>
    </tableColumn>
    <tableColumn id="15" xr3:uid="{E9DEF27E-6DD1-2045-9C89-3BF2FED73CA2}" name="spell.size" dataDxfId="21">
      <calculatedColumnFormula>_xlfn.LET(_xlpm.w,I2,LEN(_xlpm.w))</calculatedColumnFormula>
    </tableColumn>
    <tableColumn id="21" xr3:uid="{6FDE0676-58FA-534D-A400-5D1D78DD148F}" name="size.min" dataDxfId="20">
      <calculatedColumnFormula>_xlfn.LET(_xlpm.a,J2,_xlpm.b,K2,MAX(_xlpm.a,_xlpm.b))</calculatedColumnFormula>
    </tableColumn>
    <tableColumn id="4" xr3:uid="{4C7B8D24-DA92-D749-850D-254567CACD05}" name="spell" dataDxfId="19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18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17">
      <calculatedColumnFormula>_xlfn.LET(_xlpm.freq,E2,_xlpm.size,L2+1,_xlpm.F,P2,LOG(1+_xlpm.freq)*LOG(1+_xlpm.size)*_xlpm.F)</calculatedColumnFormula>
    </tableColumn>
    <tableColumn id="17" xr3:uid="{CE22DEF7-2928-D743-B100-B78F733BE53C}" name="F(spell.rel;sound.rel)" dataDxfId="16">
      <calculatedColumnFormula>_xlfn.LET(_xlpm.a,T2,_xlpm.b,R2,2*_xlpm.a*_xlpm.b/(_xlpm.a+_xlpm.b))</calculatedColumnFormula>
    </tableColumn>
    <tableColumn id="7" xr3:uid="{5B7D1093-445D-A848-9267-3D3C98FE87EE}" name="sum.spellwise" dataDxfId="15">
      <calculatedColumnFormula array="1">SUM(_xlfn._xlws.FILTER($G$2:$G$863,_xlfn.MAP($M$2:$M$863,_xlfn.LAMBDA(_xlpm.x,_xlpm.x=$M2))))</calculatedColumnFormula>
    </tableColumn>
    <tableColumn id="10" xr3:uid="{FF691E1B-2409-6348-9FF8-269BD4070655}" name="spell.reliability" dataDxfId="14">
      <calculatedColumnFormula>$G2/Q2</calculatedColumnFormula>
    </tableColumn>
    <tableColumn id="8" xr3:uid="{9A9CBFEB-6C2A-D244-B0B7-BFF832F8985B}" name="sum.soundwise" dataDxfId="13">
      <calculatedColumnFormula array="1">SUM(_xlfn._xlws.FILTER($G$2:$G$863,_xlfn.MAP($N$2:$N$863,_xlfn.LAMBDA(_xlpm.x,_xlpm.x=$N2))))</calculatedColumnFormula>
    </tableColumn>
    <tableColumn id="9" xr3:uid="{E6EE1521-9E95-8E4D-8DA6-DD9E49659B67}" name="sound.reliability" dataDxfId="12">
      <calculatedColumnFormula>$G2/S2</calculatedColumnFormula>
    </tableColumn>
    <tableColumn id="22" xr3:uid="{F0C73914-316D-384D-A7CA-9FDEE2D184A0}" name="log(spell.rel/sound.rel)" dataDxfId="11">
      <calculatedColumnFormula>_xlfn.LET(_xlpm.p,R2,_xlpm.q,T2,LOG(_xlpm.p/_xlpm.q))</calculatedColumnFormula>
    </tableColumn>
    <tableColumn id="28" xr3:uid="{20FEA37B-C4E9-A54D-9B3B-FFB65A1DC06D}" name="v.spell.class" dataDxfId="10"/>
    <tableColumn id="29" xr3:uid="{BCFAF486-31C0-BB46-9732-416565DE3741}" name="v.sound.class" dataDxfId="9"/>
    <tableColumn id="23" xr3:uid="{4B60A017-9865-F04F-8AFB-E725624370DD}" name="spellwise.sum2" dataDxfId="8">
      <calculatedColumnFormula array="1">SUM(_xlfn._xlws.FILTER($E$2:$E$863,_xlfn.MAP($V$2:$V$863,_xlfn.LAMBDA(_xlpm.x,_xlpm.x=$V2))))</calculatedColumnFormula>
    </tableColumn>
    <tableColumn id="24" xr3:uid="{40924F40-E5CF-2D45-9A26-1174A95AE90E}" name="spell.prob" dataDxfId="7">
      <calculatedColumnFormula>$E2/X2</calculatedColumnFormula>
    </tableColumn>
    <tableColumn id="26" xr3:uid="{069A62BE-2357-5E4D-B09F-CA7B920AB512}" name="soundwise.sum2" dataDxfId="6">
      <calculatedColumnFormula array="1">SUM(_xlfn._xlws.FILTER($E$2:$E$863,_xlfn.MAP($W$2:$W$863,_xlfn.LAMBDA(_xlpm.x,_xlpm.x=$W2))))</calculatedColumnFormula>
    </tableColumn>
    <tableColumn id="25" xr3:uid="{DED3FFD9-D2D8-7745-B70A-BCC4866ACD51}" name="sound.prob" dataDxfId="5">
      <calculatedColumnFormula>$E2/Z2</calculatedColumnFormula>
    </tableColumn>
    <tableColumn id="27" xr3:uid="{EF286640-6DEA-BF4C-80E4-E23A5E1AE422}" name="log(spell.prob/sound.pro)" dataDxfId="4">
      <calculatedColumnFormula>_xlfn.LET(_xlpm.a,Y2,_xlpm.b,AA2,LOG(_xlpm.a/_xlpm.b))</calculatedColumnFormula>
    </tableColumn>
    <tableColumn id="3" xr3:uid="{90EC1DDE-F332-E646-A390-33392294D42B}" name="Not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34447-F635-DF49-B28E-BB6480B20813}">
  <dimension ref="A1:AJ1243"/>
  <sheetViews>
    <sheetView topLeftCell="C1" workbookViewId="0">
      <pane xSplit="13300" ySplit="5060" topLeftCell="P360"/>
      <selection activeCell="G4" sqref="G4"/>
      <selection pane="topRight" activeCell="M4" sqref="M4"/>
      <selection pane="bottomLeft" activeCell="J542" sqref="J542"/>
      <selection pane="bottomRight" activeCell="L195" sqref="L195"/>
    </sheetView>
  </sheetViews>
  <sheetFormatPr baseColWidth="10" defaultRowHeight="23"/>
  <cols>
    <col min="1" max="1" width="21.1093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18.6640625" style="2" customWidth="1"/>
    <col min="7" max="7" width="9" style="2" customWidth="1"/>
    <col min="8" max="8" width="9.44140625" style="2" customWidth="1"/>
    <col min="9" max="9" width="8.44140625" style="2" customWidth="1"/>
    <col min="10" max="10" width="5.88671875" style="2" customWidth="1"/>
    <col min="11" max="11" width="7.44140625" style="2" customWidth="1"/>
    <col min="12" max="12" width="5.88671875" style="2" customWidth="1"/>
    <col min="13" max="13" width="8.21875" style="2" customWidth="1"/>
    <col min="14" max="14" width="12.5546875" customWidth="1"/>
    <col min="15" max="15" width="13.109375" style="2" customWidth="1"/>
    <col min="16" max="16" width="9.33203125" style="2" customWidth="1"/>
    <col min="19" max="19" width="10" customWidth="1"/>
    <col min="21" max="21" width="9.33203125" style="2" customWidth="1"/>
    <col min="22" max="22" width="9.5546875" style="2" customWidth="1"/>
    <col min="23" max="23" width="10.5546875" style="2" customWidth="1"/>
    <col min="24" max="24" width="9.5546875" style="2" customWidth="1"/>
    <col min="25" max="26" width="9" style="2" customWidth="1"/>
    <col min="27" max="27" width="8.5546875" style="2" customWidth="1"/>
    <col min="28" max="28" width="10.44140625" style="2" customWidth="1"/>
    <col min="29" max="29" width="9.88671875" style="2" customWidth="1"/>
    <col min="30" max="30" width="9.33203125" customWidth="1"/>
    <col min="31" max="32" width="10.77734375" style="2"/>
    <col min="33" max="33" width="9.77734375" style="2" customWidth="1"/>
    <col min="34" max="34" width="10.77734375" style="2"/>
    <col min="37" max="16384" width="10.77734375" style="2"/>
  </cols>
  <sheetData>
    <row r="1" spans="1:36">
      <c r="A1" s="2" t="s">
        <v>925</v>
      </c>
      <c r="B1" s="2" t="s">
        <v>4</v>
      </c>
      <c r="C1" s="2" t="s">
        <v>5</v>
      </c>
      <c r="D1" s="2" t="s">
        <v>6</v>
      </c>
      <c r="E1" s="2" t="s">
        <v>880</v>
      </c>
      <c r="F1" s="2" t="s">
        <v>177</v>
      </c>
      <c r="G1" s="2" t="s">
        <v>3</v>
      </c>
      <c r="H1" s="2" t="s">
        <v>178</v>
      </c>
      <c r="I1" s="2" t="s">
        <v>179</v>
      </c>
      <c r="J1" s="2" t="s">
        <v>878</v>
      </c>
      <c r="K1" s="2" t="s">
        <v>877</v>
      </c>
      <c r="L1" s="2" t="s">
        <v>879</v>
      </c>
      <c r="M1" s="2" t="s">
        <v>2412</v>
      </c>
      <c r="N1" s="2" t="s">
        <v>1</v>
      </c>
      <c r="O1" s="2" t="s">
        <v>0</v>
      </c>
      <c r="P1" s="2" t="s">
        <v>876</v>
      </c>
      <c r="Q1" s="2" t="s">
        <v>882</v>
      </c>
      <c r="R1" s="2" t="s">
        <v>874</v>
      </c>
      <c r="S1" s="2" t="s">
        <v>872</v>
      </c>
      <c r="T1" s="2" t="s">
        <v>873</v>
      </c>
      <c r="U1" s="2" t="s">
        <v>875</v>
      </c>
      <c r="V1" s="2" t="s">
        <v>881</v>
      </c>
      <c r="W1" s="2" t="s">
        <v>2</v>
      </c>
      <c r="AD1" s="2"/>
      <c r="AI1" s="2"/>
      <c r="AJ1" s="2"/>
    </row>
    <row r="2" spans="1:36">
      <c r="A2" s="1" t="str">
        <f t="shared" ref="A2:A65" si="0">_xlfn.LET(_xlpm.sep," : ",CONCATENATE(N2,_xlpm.sep,O2))</f>
        <v>~bad~ : [bæd]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1966</v>
      </c>
      <c r="G2" s="4">
        <f t="shared" ref="G2:G65" si="2">E2/freq.sum.r6e</f>
        <v>7.6219512195121954E-4</v>
      </c>
      <c r="H2" s="1" t="str">
        <f t="shared" ref="H2:H65" si="3">_xlfn.LET(_xlpm.sep,":",_xlpm.w,$F2,LEFT(_xlpm.w,FIND(_xlpm.sep,_xlpm.w)-1))</f>
        <v>bæd</v>
      </c>
      <c r="I2" s="1" t="str">
        <f t="shared" ref="I2:I65" si="4">_xlfn.LET(_xlpm.sep,":",_xlpm.w,$F2,RIGHT(_xlpm.w,LEN(_xlpm.w)-FIND(_xlpm.sep,_xlpm.w)))</f>
        <v>bad</v>
      </c>
      <c r="J2" s="10">
        <f t="shared" ref="J2:J65" si="5">_xlfn.LET(_xlpm.w,H2,LEN(_xlpm.w))</f>
        <v>3</v>
      </c>
      <c r="K2" s="10">
        <f t="shared" ref="K2:K65" si="6">_xlfn.LET(_xlpm.w,I2,LEN(_xlpm.w))</f>
        <v>3</v>
      </c>
      <c r="L2" s="10">
        <f t="shared" ref="L2:L65" si="7">_xlfn.LET(_xlpm.a,J2,_xlpm.b,K2,MAX(_xlpm.a,_xlpm.b))</f>
        <v>3</v>
      </c>
      <c r="M2" s="10">
        <f t="shared" ref="M2:M65" si="8">_xlfn.LET(_xlpm.x,I2,SUM(COUNTIF(_xlpm.x,"*a*"),COUNTIF(_xlpm.x,"*e*"),COUNTIF(_xlpm.x,"*i*"),COUNTIF(_xlpm.x,"*o*"),COUNTIF(_xlpm.x,"*u*"),COUNTIF(_xlpm.x,"*y*")))</f>
        <v>1</v>
      </c>
      <c r="N2" s="1" t="str">
        <f t="shared" ref="N2:N65" si="9">_xlfn.LET(_xlpm.sep,":",_xlpm.w,$F2,_xlfn.CONCAT("~",RIGHT(_xlpm.w,LEN(_xlpm.w)-FIND(_xlpm.sep,_xlpm.w)),"~"))</f>
        <v>~bad~</v>
      </c>
      <c r="O2" s="1" t="str">
        <f t="shared" ref="O2:O65" si="10">_xlfn.LET(_xlpm.sep,":",_xlpm.w,$F2,_xlfn.CONCAT("[",LEFT(_xlpm.w,FIND(_xlpm.sep,_xlpm.w)-1),"]"))</f>
        <v>[bæd]</v>
      </c>
      <c r="P2" s="4">
        <f t="shared" ref="P2:P65" si="11">_xlfn.LET(_xlpm.freq,E2,_xlpm.size,L2+1,_xlpm.F,Q2,LOG(1+_xlpm.freq)*LOG(1+_xlpm.size)*_xlpm.F)</f>
        <v>0.21041093737452468</v>
      </c>
      <c r="Q2" s="4">
        <f t="shared" ref="Q2:Q65" si="12">_xlfn.LET(_xlpm.a,U2,_xlpm.b,S2,2*_xlpm.a*_xlpm.b/(_xlpm.a+_xlpm.b))</f>
        <v>1</v>
      </c>
      <c r="R2" s="4" cm="1">
        <f t="array" ref="R2">SUM(_xlfn._xlws.FILTER($G$2:$G$1236,_xlfn.MAP($N$2:$N$1236,_xlfn.LAMBDA(_xlpm.x,_xlpm.x=$N2))))</f>
        <v>7.6219512195121954E-4</v>
      </c>
      <c r="S2" s="4">
        <f t="shared" ref="S2:S65" si="13">$G2/R2</f>
        <v>1</v>
      </c>
      <c r="T2" s="15" cm="1">
        <f t="array" ref="T2">SUM(_xlfn._xlws.FILTER($G$2:$G$1236,_xlfn.MAP($O$2:$O$1236,_xlfn.LAMBDA(_xlpm.x,_xlpm.x=$O2))))</f>
        <v>7.6219512195121954E-4</v>
      </c>
      <c r="U2" s="4">
        <f t="shared" ref="U2:U65" si="14">$G2/T2</f>
        <v>1</v>
      </c>
      <c r="V2" s="4">
        <f t="shared" ref="V2:V65" si="15">_xlfn.LET(_xlpm.p,S2,_xlpm.q,U2,LOG(_xlpm.p/_xlpm.q))</f>
        <v>0</v>
      </c>
      <c r="AD2" s="2"/>
      <c r="AI2" s="2"/>
      <c r="AJ2" s="2"/>
    </row>
    <row r="3" spans="1:36">
      <c r="A3" s="1" t="str">
        <f t="shared" si="0"/>
        <v>~bar~ : [bɑɹ]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1</v>
      </c>
      <c r="F3" s="9" t="s">
        <v>1962</v>
      </c>
      <c r="G3" s="4">
        <f t="shared" si="2"/>
        <v>7.6219512195121954E-4</v>
      </c>
      <c r="H3" s="4" t="str">
        <f t="shared" si="3"/>
        <v>bɑɹ</v>
      </c>
      <c r="I3" s="4" t="str">
        <f t="shared" si="4"/>
        <v>bar</v>
      </c>
      <c r="J3" s="10">
        <f t="shared" si="5"/>
        <v>3</v>
      </c>
      <c r="K3" s="10">
        <f t="shared" si="6"/>
        <v>3</v>
      </c>
      <c r="L3" s="10">
        <f t="shared" si="7"/>
        <v>3</v>
      </c>
      <c r="M3" s="10">
        <f t="shared" si="8"/>
        <v>1</v>
      </c>
      <c r="N3" s="1" t="str">
        <f t="shared" si="9"/>
        <v>~bar~</v>
      </c>
      <c r="O3" s="1" t="str">
        <f t="shared" si="10"/>
        <v>[bɑɹ]</v>
      </c>
      <c r="P3" s="4">
        <f t="shared" si="11"/>
        <v>0.21041093737452468</v>
      </c>
      <c r="Q3" s="4">
        <f t="shared" si="12"/>
        <v>1</v>
      </c>
      <c r="R3" s="4" cm="1">
        <f t="array" ref="R3">SUM(_xlfn._xlws.FILTER($G$2:$G$1236,_xlfn.MAP($N$2:$N$1236,_xlfn.LAMBDA(_xlpm.x,_xlpm.x=$N3))))</f>
        <v>7.6219512195121954E-4</v>
      </c>
      <c r="S3" s="4">
        <f t="shared" si="13"/>
        <v>1</v>
      </c>
      <c r="T3" s="15" cm="1">
        <f t="array" ref="T3">SUM(_xlfn._xlws.FILTER($G$2:$G$1236,_xlfn.MAP($O$2:$O$1236,_xlfn.LAMBDA(_xlpm.x,_xlpm.x=$O3))))</f>
        <v>7.6219512195121954E-4</v>
      </c>
      <c r="U3" s="4">
        <f t="shared" si="14"/>
        <v>1</v>
      </c>
      <c r="V3" s="4">
        <f t="shared" si="15"/>
        <v>0</v>
      </c>
      <c r="AD3" s="2"/>
      <c r="AI3" s="2"/>
      <c r="AJ3" s="2"/>
    </row>
    <row r="4" spans="1:36">
      <c r="A4" s="1" t="str">
        <f t="shared" si="0"/>
        <v>~bed~ : [bɛd]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1965</v>
      </c>
      <c r="G4" s="4">
        <f t="shared" si="2"/>
        <v>7.6219512195121954E-4</v>
      </c>
      <c r="H4" s="1" t="str">
        <f t="shared" si="3"/>
        <v>bɛd</v>
      </c>
      <c r="I4" s="1" t="str">
        <f t="shared" si="4"/>
        <v>bed</v>
      </c>
      <c r="J4" s="10">
        <f t="shared" si="5"/>
        <v>3</v>
      </c>
      <c r="K4" s="10">
        <f t="shared" si="6"/>
        <v>3</v>
      </c>
      <c r="L4" s="10">
        <f t="shared" si="7"/>
        <v>3</v>
      </c>
      <c r="M4" s="10">
        <f t="shared" si="8"/>
        <v>1</v>
      </c>
      <c r="N4" s="1" t="str">
        <f t="shared" si="9"/>
        <v>~bed~</v>
      </c>
      <c r="O4" s="1" t="str">
        <f t="shared" si="10"/>
        <v>[bɛd]</v>
      </c>
      <c r="P4" s="4">
        <f t="shared" si="11"/>
        <v>0.21041093737452468</v>
      </c>
      <c r="Q4" s="4">
        <f t="shared" si="12"/>
        <v>1</v>
      </c>
      <c r="R4" s="4" cm="1">
        <f t="array" ref="R4">SUM(_xlfn._xlws.FILTER($G$2:$G$1236,_xlfn.MAP($N$2:$N$1236,_xlfn.LAMBDA(_xlpm.x,_xlpm.x=$N4))))</f>
        <v>7.6219512195121954E-4</v>
      </c>
      <c r="S4" s="4">
        <f t="shared" si="13"/>
        <v>1</v>
      </c>
      <c r="T4" s="15" cm="1">
        <f t="array" ref="T4">SUM(_xlfn._xlws.FILTER($G$2:$G$1236,_xlfn.MAP($O$2:$O$1236,_xlfn.LAMBDA(_xlpm.x,_xlpm.x=$O4))))</f>
        <v>7.6219512195121954E-4</v>
      </c>
      <c r="U4" s="4">
        <f t="shared" si="14"/>
        <v>1</v>
      </c>
      <c r="V4" s="4">
        <f t="shared" si="15"/>
        <v>0</v>
      </c>
      <c r="AD4" s="2"/>
      <c r="AI4" s="2"/>
      <c r="AJ4" s="2"/>
    </row>
    <row r="5" spans="1:36">
      <c r="A5" s="1" t="str">
        <f t="shared" si="0"/>
        <v>~big~ : [bɪɡ]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1</v>
      </c>
      <c r="F5" s="9" t="s">
        <v>1961</v>
      </c>
      <c r="G5" s="4">
        <f t="shared" si="2"/>
        <v>7.6219512195121954E-4</v>
      </c>
      <c r="H5" s="4" t="str">
        <f t="shared" si="3"/>
        <v>bɪɡ</v>
      </c>
      <c r="I5" s="4" t="str">
        <f t="shared" si="4"/>
        <v>big</v>
      </c>
      <c r="J5" s="10">
        <f t="shared" si="5"/>
        <v>3</v>
      </c>
      <c r="K5" s="10">
        <f t="shared" si="6"/>
        <v>3</v>
      </c>
      <c r="L5" s="10">
        <f t="shared" si="7"/>
        <v>3</v>
      </c>
      <c r="M5" s="10">
        <f t="shared" si="8"/>
        <v>1</v>
      </c>
      <c r="N5" s="1" t="str">
        <f t="shared" si="9"/>
        <v>~big~</v>
      </c>
      <c r="O5" s="1" t="str">
        <f t="shared" si="10"/>
        <v>[bɪɡ]</v>
      </c>
      <c r="P5" s="4">
        <f t="shared" si="11"/>
        <v>0.21041093737452468</v>
      </c>
      <c r="Q5" s="4">
        <f t="shared" si="12"/>
        <v>1</v>
      </c>
      <c r="R5" s="4" cm="1">
        <f t="array" ref="R5">SUM(_xlfn._xlws.FILTER($G$2:$G$1236,_xlfn.MAP($N$2:$N$1236,_xlfn.LAMBDA(_xlpm.x,_xlpm.x=$N5))))</f>
        <v>7.6219512195121954E-4</v>
      </c>
      <c r="S5" s="4">
        <f t="shared" si="13"/>
        <v>1</v>
      </c>
      <c r="T5" s="15" cm="1">
        <f t="array" ref="T5">SUM(_xlfn._xlws.FILTER($G$2:$G$1236,_xlfn.MAP($O$2:$O$1236,_xlfn.LAMBDA(_xlpm.x,_xlpm.x=$O5))))</f>
        <v>7.6219512195121954E-4</v>
      </c>
      <c r="U5" s="4">
        <f t="shared" si="14"/>
        <v>1</v>
      </c>
      <c r="V5" s="4">
        <f t="shared" si="15"/>
        <v>0</v>
      </c>
      <c r="AD5" s="2"/>
      <c r="AI5" s="2"/>
      <c r="AJ5" s="2"/>
    </row>
    <row r="6" spans="1:36">
      <c r="A6" s="1" t="str">
        <f t="shared" si="0"/>
        <v>~bit~ : [bɪt]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1964</v>
      </c>
      <c r="G6" s="4">
        <f t="shared" si="2"/>
        <v>7.6219512195121954E-4</v>
      </c>
      <c r="H6" s="4" t="str">
        <f t="shared" si="3"/>
        <v>bɪt</v>
      </c>
      <c r="I6" s="4" t="str">
        <f t="shared" si="4"/>
        <v>bit</v>
      </c>
      <c r="J6" s="10">
        <f t="shared" si="5"/>
        <v>3</v>
      </c>
      <c r="K6" s="10">
        <f t="shared" si="6"/>
        <v>3</v>
      </c>
      <c r="L6" s="10">
        <f t="shared" si="7"/>
        <v>3</v>
      </c>
      <c r="M6" s="10">
        <f t="shared" si="8"/>
        <v>1</v>
      </c>
      <c r="N6" s="1" t="str">
        <f t="shared" si="9"/>
        <v>~bit~</v>
      </c>
      <c r="O6" s="1" t="str">
        <f t="shared" si="10"/>
        <v>[bɪt]</v>
      </c>
      <c r="P6" s="4">
        <f t="shared" si="11"/>
        <v>0.21041093737452468</v>
      </c>
      <c r="Q6" s="4">
        <f t="shared" si="12"/>
        <v>1</v>
      </c>
      <c r="R6" s="4" cm="1">
        <f t="array" ref="R6">SUM(_xlfn._xlws.FILTER($G$2:$G$1236,_xlfn.MAP($N$2:$N$1236,_xlfn.LAMBDA(_xlpm.x,_xlpm.x=$N6))))</f>
        <v>7.6219512195121954E-4</v>
      </c>
      <c r="S6" s="4">
        <f t="shared" si="13"/>
        <v>1</v>
      </c>
      <c r="T6" s="15" cm="1">
        <f t="array" ref="T6">SUM(_xlfn._xlws.FILTER($G$2:$G$1236,_xlfn.MAP($O$2:$O$1236,_xlfn.LAMBDA(_xlpm.x,_xlpm.x=$O6))))</f>
        <v>7.6219512195121954E-4</v>
      </c>
      <c r="U6" s="4">
        <f t="shared" si="14"/>
        <v>1</v>
      </c>
      <c r="V6" s="4">
        <f t="shared" si="15"/>
        <v>0</v>
      </c>
      <c r="AD6" s="2"/>
      <c r="AI6" s="2"/>
      <c r="AJ6" s="2"/>
    </row>
    <row r="7" spans="1:36">
      <c r="A7" s="1" t="str">
        <f t="shared" si="0"/>
        <v>~ble~ : [bl]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6</v>
      </c>
      <c r="F7" s="9" t="s">
        <v>11</v>
      </c>
      <c r="G7" s="4">
        <f t="shared" si="2"/>
        <v>4.5731707317073168E-3</v>
      </c>
      <c r="H7" s="4" t="str">
        <f t="shared" si="3"/>
        <v>bl</v>
      </c>
      <c r="I7" s="4" t="str">
        <f t="shared" si="4"/>
        <v>ble</v>
      </c>
      <c r="J7" s="10">
        <f t="shared" si="5"/>
        <v>2</v>
      </c>
      <c r="K7" s="10">
        <f t="shared" si="6"/>
        <v>3</v>
      </c>
      <c r="L7" s="10">
        <f t="shared" si="7"/>
        <v>3</v>
      </c>
      <c r="M7" s="10">
        <f t="shared" si="8"/>
        <v>1</v>
      </c>
      <c r="N7" s="1" t="str">
        <f t="shared" si="9"/>
        <v>~ble~</v>
      </c>
      <c r="O7" s="1" t="str">
        <f t="shared" si="10"/>
        <v>[bl]</v>
      </c>
      <c r="P7" s="4">
        <f t="shared" si="11"/>
        <v>0.59069818069312607</v>
      </c>
      <c r="Q7" s="4">
        <f t="shared" si="12"/>
        <v>1</v>
      </c>
      <c r="R7" s="4" cm="1">
        <f t="array" ref="R7">SUM(_xlfn._xlws.FILTER($G$2:$G$1236,_xlfn.MAP($N$2:$N$1236,_xlfn.LAMBDA(_xlpm.x,_xlpm.x=$N7))))</f>
        <v>4.5731707317073168E-3</v>
      </c>
      <c r="S7" s="4">
        <f t="shared" si="13"/>
        <v>1</v>
      </c>
      <c r="T7" s="15" cm="1">
        <f t="array" ref="T7">SUM(_xlfn._xlws.FILTER($G$2:$G$1236,_xlfn.MAP($O$2:$O$1236,_xlfn.LAMBDA(_xlpm.x,_xlpm.x=$O7))))</f>
        <v>4.5731707317073168E-3</v>
      </c>
      <c r="U7" s="4">
        <f t="shared" si="14"/>
        <v>1</v>
      </c>
      <c r="V7" s="4">
        <f t="shared" si="15"/>
        <v>0</v>
      </c>
      <c r="AD7" s="2"/>
      <c r="AI7" s="2"/>
      <c r="AJ7" s="2"/>
    </row>
    <row r="8" spans="1:36">
      <c r="A8" s="1" t="str">
        <f t="shared" si="0"/>
        <v>~box~ : [bɑks]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1</v>
      </c>
      <c r="F8" s="9" t="s">
        <v>1894</v>
      </c>
      <c r="G8" s="4">
        <f t="shared" si="2"/>
        <v>7.6219512195121954E-4</v>
      </c>
      <c r="H8" s="4" t="str">
        <f t="shared" si="3"/>
        <v>bɑks</v>
      </c>
      <c r="I8" s="4" t="str">
        <f t="shared" si="4"/>
        <v>box</v>
      </c>
      <c r="J8" s="10">
        <f t="shared" si="5"/>
        <v>4</v>
      </c>
      <c r="K8" s="10">
        <f t="shared" si="6"/>
        <v>3</v>
      </c>
      <c r="L8" s="10">
        <f t="shared" si="7"/>
        <v>4</v>
      </c>
      <c r="M8" s="10">
        <f t="shared" si="8"/>
        <v>1</v>
      </c>
      <c r="N8" s="1" t="str">
        <f t="shared" si="9"/>
        <v>~box~</v>
      </c>
      <c r="O8" s="1" t="str">
        <f t="shared" si="10"/>
        <v>[bɑks]</v>
      </c>
      <c r="P8" s="4">
        <f t="shared" si="11"/>
        <v>0.2342468675289098</v>
      </c>
      <c r="Q8" s="4">
        <f t="shared" si="12"/>
        <v>1</v>
      </c>
      <c r="R8" s="4" cm="1">
        <f t="array" ref="R8">SUM(_xlfn._xlws.FILTER($G$2:$G$1236,_xlfn.MAP($N$2:$N$1236,_xlfn.LAMBDA(_xlpm.x,_xlpm.x=$N8))))</f>
        <v>7.6219512195121954E-4</v>
      </c>
      <c r="S8" s="4">
        <f t="shared" si="13"/>
        <v>1</v>
      </c>
      <c r="T8" s="15" cm="1">
        <f t="array" ref="T8">SUM(_xlfn._xlws.FILTER($G$2:$G$1236,_xlfn.MAP($O$2:$O$1236,_xlfn.LAMBDA(_xlpm.x,_xlpm.x=$O8))))</f>
        <v>7.6219512195121954E-4</v>
      </c>
      <c r="U8" s="4">
        <f t="shared" si="14"/>
        <v>1</v>
      </c>
      <c r="V8" s="4">
        <f t="shared" si="15"/>
        <v>0</v>
      </c>
      <c r="AD8" s="2"/>
      <c r="AI8" s="2"/>
      <c r="AJ8" s="2"/>
    </row>
    <row r="9" spans="1:36">
      <c r="A9" s="1" t="str">
        <f t="shared" si="0"/>
        <v>~but~ : [bʌt]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1963</v>
      </c>
      <c r="G9" s="4">
        <f t="shared" si="2"/>
        <v>7.6219512195121954E-4</v>
      </c>
      <c r="H9" s="4" t="str">
        <f t="shared" si="3"/>
        <v>bʌt</v>
      </c>
      <c r="I9" s="4" t="str">
        <f t="shared" si="4"/>
        <v>but</v>
      </c>
      <c r="J9" s="10">
        <f t="shared" si="5"/>
        <v>3</v>
      </c>
      <c r="K9" s="10">
        <f t="shared" si="6"/>
        <v>3</v>
      </c>
      <c r="L9" s="10">
        <f t="shared" si="7"/>
        <v>3</v>
      </c>
      <c r="M9" s="10">
        <f t="shared" si="8"/>
        <v>1</v>
      </c>
      <c r="N9" s="1" t="str">
        <f t="shared" si="9"/>
        <v>~but~</v>
      </c>
      <c r="O9" s="1" t="str">
        <f t="shared" si="10"/>
        <v>[bʌt]</v>
      </c>
      <c r="P9" s="4">
        <f t="shared" si="11"/>
        <v>0.21041093737452468</v>
      </c>
      <c r="Q9" s="4">
        <f t="shared" si="12"/>
        <v>1</v>
      </c>
      <c r="R9" s="4" cm="1">
        <f t="array" ref="R9">SUM(_xlfn._xlws.FILTER($G$2:$G$1236,_xlfn.MAP($N$2:$N$1236,_xlfn.LAMBDA(_xlpm.x,_xlpm.x=$N9))))</f>
        <v>7.6219512195121954E-4</v>
      </c>
      <c r="S9" s="4">
        <f t="shared" si="13"/>
        <v>1</v>
      </c>
      <c r="T9" s="15" cm="1">
        <f t="array" ref="T9">SUM(_xlfn._xlws.FILTER($G$2:$G$1236,_xlfn.MAP($O$2:$O$1236,_xlfn.LAMBDA(_xlpm.x,_xlpm.x=$O9))))</f>
        <v>7.6219512195121954E-4</v>
      </c>
      <c r="U9" s="4">
        <f t="shared" si="14"/>
        <v>1</v>
      </c>
      <c r="V9" s="4">
        <f t="shared" si="15"/>
        <v>0</v>
      </c>
      <c r="AD9" s="2"/>
      <c r="AI9" s="2"/>
      <c r="AJ9" s="2"/>
    </row>
    <row r="10" spans="1:36">
      <c r="A10" s="1" t="str">
        <f t="shared" si="0"/>
        <v>~can~ : [kæn]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1</v>
      </c>
      <c r="F10" s="9" t="s">
        <v>1944</v>
      </c>
      <c r="G10" s="4">
        <f t="shared" si="2"/>
        <v>7.6219512195121954E-4</v>
      </c>
      <c r="H10" s="1" t="str">
        <f t="shared" si="3"/>
        <v>kæn</v>
      </c>
      <c r="I10" s="1" t="str">
        <f t="shared" si="4"/>
        <v>can</v>
      </c>
      <c r="J10" s="10">
        <f t="shared" si="5"/>
        <v>3</v>
      </c>
      <c r="K10" s="10">
        <f t="shared" si="6"/>
        <v>3</v>
      </c>
      <c r="L10" s="10">
        <f t="shared" si="7"/>
        <v>3</v>
      </c>
      <c r="M10" s="10">
        <f t="shared" si="8"/>
        <v>1</v>
      </c>
      <c r="N10" s="1" t="str">
        <f t="shared" si="9"/>
        <v>~can~</v>
      </c>
      <c r="O10" s="1" t="str">
        <f t="shared" si="10"/>
        <v>[kæn]</v>
      </c>
      <c r="P10" s="4">
        <f t="shared" si="11"/>
        <v>0.21041093737452468</v>
      </c>
      <c r="Q10" s="4">
        <f t="shared" si="12"/>
        <v>1</v>
      </c>
      <c r="R10" s="4" cm="1">
        <f t="array" ref="R10">SUM(_xlfn._xlws.FILTER($G$2:$G$1236,_xlfn.MAP($N$2:$N$1236,_xlfn.LAMBDA(_xlpm.x,_xlpm.x=$N10))))</f>
        <v>7.6219512195121954E-4</v>
      </c>
      <c r="S10" s="4">
        <f t="shared" si="13"/>
        <v>1</v>
      </c>
      <c r="T10" s="15" cm="1">
        <f t="array" ref="T10">SUM(_xlfn._xlws.FILTER($G$2:$G$1236,_xlfn.MAP($O$2:$O$1236,_xlfn.LAMBDA(_xlpm.x,_xlpm.x=$O10))))</f>
        <v>7.6219512195121954E-4</v>
      </c>
      <c r="U10" s="4">
        <f t="shared" si="14"/>
        <v>1</v>
      </c>
      <c r="V10" s="4">
        <f t="shared" si="15"/>
        <v>0</v>
      </c>
      <c r="AD10" s="2"/>
      <c r="AI10" s="2"/>
      <c r="AJ10" s="2"/>
    </row>
    <row r="11" spans="1:36">
      <c r="A11" s="1" t="str">
        <f t="shared" si="0"/>
        <v>~car~ : [kɑɹ]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1941</v>
      </c>
      <c r="G11" s="4">
        <f t="shared" si="2"/>
        <v>7.6219512195121954E-4</v>
      </c>
      <c r="H11" s="1" t="str">
        <f t="shared" si="3"/>
        <v>kɑɹ</v>
      </c>
      <c r="I11" s="1" t="str">
        <f t="shared" si="4"/>
        <v>car</v>
      </c>
      <c r="J11" s="10">
        <f t="shared" si="5"/>
        <v>3</v>
      </c>
      <c r="K11" s="10">
        <f t="shared" si="6"/>
        <v>3</v>
      </c>
      <c r="L11" s="10">
        <f t="shared" si="7"/>
        <v>3</v>
      </c>
      <c r="M11" s="10">
        <f t="shared" si="8"/>
        <v>1</v>
      </c>
      <c r="N11" s="1" t="str">
        <f t="shared" si="9"/>
        <v>~car~</v>
      </c>
      <c r="O11" s="1" t="str">
        <f t="shared" si="10"/>
        <v>[kɑɹ]</v>
      </c>
      <c r="P11" s="4">
        <f t="shared" si="11"/>
        <v>0.21041093737452468</v>
      </c>
      <c r="Q11" s="4">
        <f t="shared" si="12"/>
        <v>1</v>
      </c>
      <c r="R11" s="4" cm="1">
        <f t="array" ref="R11">SUM(_xlfn._xlws.FILTER($G$2:$G$1236,_xlfn.MAP($N$2:$N$1236,_xlfn.LAMBDA(_xlpm.x,_xlpm.x=$N11))))</f>
        <v>7.6219512195121954E-4</v>
      </c>
      <c r="S11" s="4">
        <f t="shared" si="13"/>
        <v>1</v>
      </c>
      <c r="T11" s="15" cm="1">
        <f t="array" ref="T11">SUM(_xlfn._xlws.FILTER($G$2:$G$1236,_xlfn.MAP($O$2:$O$1236,_xlfn.LAMBDA(_xlpm.x,_xlpm.x=$O11))))</f>
        <v>7.6219512195121954E-4</v>
      </c>
      <c r="U11" s="4">
        <f t="shared" si="14"/>
        <v>1</v>
      </c>
      <c r="V11" s="4">
        <f t="shared" si="15"/>
        <v>0</v>
      </c>
      <c r="AD11" s="2"/>
      <c r="AI11" s="2"/>
      <c r="AJ11" s="2"/>
    </row>
    <row r="12" spans="1:36">
      <c r="A12" s="1" t="str">
        <f t="shared" si="0"/>
        <v>~cat~ : [kæt]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1</v>
      </c>
      <c r="F12" s="9" t="s">
        <v>1943</v>
      </c>
      <c r="G12" s="4">
        <f t="shared" si="2"/>
        <v>7.6219512195121954E-4</v>
      </c>
      <c r="H12" s="4" t="str">
        <f t="shared" si="3"/>
        <v>kæt</v>
      </c>
      <c r="I12" s="4" t="str">
        <f t="shared" si="4"/>
        <v>cat</v>
      </c>
      <c r="J12" s="10">
        <f t="shared" si="5"/>
        <v>3</v>
      </c>
      <c r="K12" s="10">
        <f t="shared" si="6"/>
        <v>3</v>
      </c>
      <c r="L12" s="10">
        <f t="shared" si="7"/>
        <v>3</v>
      </c>
      <c r="M12" s="10">
        <f t="shared" si="8"/>
        <v>1</v>
      </c>
      <c r="N12" s="1" t="str">
        <f t="shared" si="9"/>
        <v>~cat~</v>
      </c>
      <c r="O12" s="1" t="str">
        <f t="shared" si="10"/>
        <v>[kæt]</v>
      </c>
      <c r="P12" s="4">
        <f t="shared" si="11"/>
        <v>0.21041093737452468</v>
      </c>
      <c r="Q12" s="4">
        <f t="shared" si="12"/>
        <v>1</v>
      </c>
      <c r="R12" s="4" cm="1">
        <f t="array" ref="R12">SUM(_xlfn._xlws.FILTER($G$2:$G$1236,_xlfn.MAP($N$2:$N$1236,_xlfn.LAMBDA(_xlpm.x,_xlpm.x=$N12))))</f>
        <v>7.6219512195121954E-4</v>
      </c>
      <c r="S12" s="4">
        <f t="shared" si="13"/>
        <v>1</v>
      </c>
      <c r="T12" s="15" cm="1">
        <f t="array" ref="T12">SUM(_xlfn._xlws.FILTER($G$2:$G$1236,_xlfn.MAP($O$2:$O$1236,_xlfn.LAMBDA(_xlpm.x,_xlpm.x=$O12))))</f>
        <v>7.6219512195121954E-4</v>
      </c>
      <c r="U12" s="4">
        <f t="shared" si="14"/>
        <v>1</v>
      </c>
      <c r="V12" s="4">
        <f t="shared" si="15"/>
        <v>0</v>
      </c>
      <c r="AD12" s="2"/>
      <c r="AI12" s="2"/>
      <c r="AJ12" s="2"/>
    </row>
    <row r="13" spans="1:36">
      <c r="A13" s="1" t="str">
        <f t="shared" si="0"/>
        <v>~cow~ : [kaʊ]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757</v>
      </c>
      <c r="G13" s="4">
        <f t="shared" si="2"/>
        <v>7.6219512195121954E-4</v>
      </c>
      <c r="H13" s="1" t="str">
        <f t="shared" si="3"/>
        <v>kaʊ</v>
      </c>
      <c r="I13" s="1" t="str">
        <f t="shared" si="4"/>
        <v>cow</v>
      </c>
      <c r="J13" s="10">
        <f t="shared" si="5"/>
        <v>3</v>
      </c>
      <c r="K13" s="10">
        <f t="shared" si="6"/>
        <v>3</v>
      </c>
      <c r="L13" s="10">
        <f t="shared" si="7"/>
        <v>3</v>
      </c>
      <c r="M13" s="10">
        <f t="shared" si="8"/>
        <v>1</v>
      </c>
      <c r="N13" s="1" t="str">
        <f t="shared" si="9"/>
        <v>~cow~</v>
      </c>
      <c r="O13" s="1" t="str">
        <f t="shared" si="10"/>
        <v>[kaʊ]</v>
      </c>
      <c r="P13" s="4">
        <f t="shared" si="11"/>
        <v>0.21041093737452468</v>
      </c>
      <c r="Q13" s="4">
        <f t="shared" si="12"/>
        <v>1</v>
      </c>
      <c r="R13" s="4" cm="1">
        <f t="array" ref="R13">SUM(_xlfn._xlws.FILTER($G$2:$G$1236,_xlfn.MAP($N$2:$N$1236,_xlfn.LAMBDA(_xlpm.x,_xlpm.x=$N13))))</f>
        <v>7.6219512195121954E-4</v>
      </c>
      <c r="S13" s="4">
        <f t="shared" si="13"/>
        <v>1</v>
      </c>
      <c r="T13" s="15" cm="1">
        <f t="array" ref="T13">SUM(_xlfn._xlws.FILTER($G$2:$G$1236,_xlfn.MAP($O$2:$O$1236,_xlfn.LAMBDA(_xlpm.x,_xlpm.x=$O13))))</f>
        <v>7.6219512195121954E-4</v>
      </c>
      <c r="U13" s="4">
        <f t="shared" si="14"/>
        <v>1</v>
      </c>
      <c r="V13" s="4">
        <f t="shared" si="15"/>
        <v>0</v>
      </c>
      <c r="AD13" s="2"/>
      <c r="AI13" s="2"/>
      <c r="AJ13" s="2"/>
    </row>
    <row r="14" spans="1:36">
      <c r="A14" s="1" t="str">
        <f t="shared" si="0"/>
        <v>~cut~ : [kʌt]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1</v>
      </c>
      <c r="F14" s="9" t="s">
        <v>1942</v>
      </c>
      <c r="G14" s="4">
        <f t="shared" si="2"/>
        <v>7.6219512195121954E-4</v>
      </c>
      <c r="H14" s="4" t="str">
        <f t="shared" si="3"/>
        <v>kʌt</v>
      </c>
      <c r="I14" s="4" t="str">
        <f t="shared" si="4"/>
        <v>cut</v>
      </c>
      <c r="J14" s="10">
        <f t="shared" si="5"/>
        <v>3</v>
      </c>
      <c r="K14" s="10">
        <f t="shared" si="6"/>
        <v>3</v>
      </c>
      <c r="L14" s="10">
        <f t="shared" si="7"/>
        <v>3</v>
      </c>
      <c r="M14" s="10">
        <f t="shared" si="8"/>
        <v>1</v>
      </c>
      <c r="N14" s="1" t="str">
        <f t="shared" si="9"/>
        <v>~cut~</v>
      </c>
      <c r="O14" s="1" t="str">
        <f t="shared" si="10"/>
        <v>[kʌt]</v>
      </c>
      <c r="P14" s="4">
        <f t="shared" si="11"/>
        <v>0.21041093737452468</v>
      </c>
      <c r="Q14" s="4">
        <f t="shared" si="12"/>
        <v>1</v>
      </c>
      <c r="R14" s="4" cm="1">
        <f t="array" ref="R14">SUM(_xlfn._xlws.FILTER($G$2:$G$1236,_xlfn.MAP($N$2:$N$1236,_xlfn.LAMBDA(_xlpm.x,_xlpm.x=$N14))))</f>
        <v>7.6219512195121954E-4</v>
      </c>
      <c r="S14" s="4">
        <f t="shared" si="13"/>
        <v>1</v>
      </c>
      <c r="T14" s="15" cm="1">
        <f t="array" ref="T14">SUM(_xlfn._xlws.FILTER($G$2:$G$1236,_xlfn.MAP($O$2:$O$1236,_xlfn.LAMBDA(_xlpm.x,_xlpm.x=$O14))))</f>
        <v>7.6219512195121954E-4</v>
      </c>
      <c r="U14" s="4">
        <f t="shared" si="14"/>
        <v>1</v>
      </c>
      <c r="V14" s="4">
        <f t="shared" si="15"/>
        <v>0</v>
      </c>
      <c r="AD14" s="2"/>
      <c r="AI14" s="2"/>
      <c r="AJ14" s="2"/>
    </row>
    <row r="15" spans="1:36">
      <c r="A15" s="1" t="str">
        <f t="shared" si="0"/>
        <v>~der~ : [dəɹ]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1958</v>
      </c>
      <c r="G15" s="4">
        <f t="shared" si="2"/>
        <v>7.6219512195121954E-4</v>
      </c>
      <c r="H15" s="4" t="str">
        <f t="shared" si="3"/>
        <v>dəɹ</v>
      </c>
      <c r="I15" s="4" t="str">
        <f t="shared" si="4"/>
        <v>der</v>
      </c>
      <c r="J15" s="10">
        <f t="shared" si="5"/>
        <v>3</v>
      </c>
      <c r="K15" s="10">
        <f t="shared" si="6"/>
        <v>3</v>
      </c>
      <c r="L15" s="10">
        <f t="shared" si="7"/>
        <v>3</v>
      </c>
      <c r="M15" s="10">
        <f t="shared" si="8"/>
        <v>1</v>
      </c>
      <c r="N15" s="1" t="str">
        <f t="shared" si="9"/>
        <v>~der~</v>
      </c>
      <c r="O15" s="1" t="str">
        <f t="shared" si="10"/>
        <v>[dəɹ]</v>
      </c>
      <c r="P15" s="4">
        <f t="shared" si="11"/>
        <v>0.21041093737452468</v>
      </c>
      <c r="Q15" s="4">
        <f t="shared" si="12"/>
        <v>1</v>
      </c>
      <c r="R15" s="4" cm="1">
        <f t="array" ref="R15">SUM(_xlfn._xlws.FILTER($G$2:$G$1236,_xlfn.MAP($N$2:$N$1236,_xlfn.LAMBDA(_xlpm.x,_xlpm.x=$N15))))</f>
        <v>7.6219512195121954E-4</v>
      </c>
      <c r="S15" s="4">
        <f t="shared" si="13"/>
        <v>1</v>
      </c>
      <c r="T15" s="15" cm="1">
        <f t="array" ref="T15">SUM(_xlfn._xlws.FILTER($G$2:$G$1236,_xlfn.MAP($O$2:$O$1236,_xlfn.LAMBDA(_xlpm.x,_xlpm.x=$O15))))</f>
        <v>7.6219512195121954E-4</v>
      </c>
      <c r="U15" s="4">
        <f t="shared" si="14"/>
        <v>1</v>
      </c>
      <c r="V15" s="4">
        <f t="shared" si="15"/>
        <v>0</v>
      </c>
      <c r="AD15" s="2"/>
      <c r="AI15" s="2"/>
      <c r="AJ15" s="2"/>
    </row>
    <row r="16" spans="1:36">
      <c r="A16" s="1" t="str">
        <f t="shared" si="0"/>
        <v>~dge~ : [dʒ]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490</v>
      </c>
      <c r="G16" s="4">
        <f t="shared" si="2"/>
        <v>7.6219512195121954E-4</v>
      </c>
      <c r="H16" s="1" t="str">
        <f t="shared" si="3"/>
        <v>dʒ</v>
      </c>
      <c r="I16" s="1" t="str">
        <f t="shared" si="4"/>
        <v>dge</v>
      </c>
      <c r="J16" s="10">
        <f t="shared" si="5"/>
        <v>2</v>
      </c>
      <c r="K16" s="10">
        <f t="shared" si="6"/>
        <v>3</v>
      </c>
      <c r="L16" s="10">
        <f t="shared" si="7"/>
        <v>3</v>
      </c>
      <c r="M16" s="10">
        <f t="shared" si="8"/>
        <v>1</v>
      </c>
      <c r="N16" s="1" t="str">
        <f t="shared" si="9"/>
        <v>~dge~</v>
      </c>
      <c r="O16" s="1" t="str">
        <f t="shared" si="10"/>
        <v>[dʒ]</v>
      </c>
      <c r="P16" s="4">
        <f t="shared" si="11"/>
        <v>0.21041093737452468</v>
      </c>
      <c r="Q16" s="4">
        <f t="shared" si="12"/>
        <v>1</v>
      </c>
      <c r="R16" s="4" cm="1">
        <f t="array" ref="R16">SUM(_xlfn._xlws.FILTER($G$2:$G$1236,_xlfn.MAP($N$2:$N$1236,_xlfn.LAMBDA(_xlpm.x,_xlpm.x=$N16))))</f>
        <v>7.6219512195121954E-4</v>
      </c>
      <c r="S16" s="4">
        <f t="shared" si="13"/>
        <v>1</v>
      </c>
      <c r="T16" s="15" cm="1">
        <f t="array" ref="T16">SUM(_xlfn._xlws.FILTER($G$2:$G$1236,_xlfn.MAP($O$2:$O$1236,_xlfn.LAMBDA(_xlpm.x,_xlpm.x=$O16))))</f>
        <v>7.6219512195121954E-4</v>
      </c>
      <c r="U16" s="4">
        <f t="shared" si="14"/>
        <v>1</v>
      </c>
      <c r="V16" s="4">
        <f t="shared" si="15"/>
        <v>0</v>
      </c>
      <c r="AD16" s="2"/>
      <c r="AI16" s="2"/>
      <c r="AJ16" s="2"/>
    </row>
    <row r="17" spans="1:36">
      <c r="A17" s="1" t="str">
        <f t="shared" si="0"/>
        <v>~did~ : [dɪd]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</v>
      </c>
      <c r="F17" s="9" t="s">
        <v>1959</v>
      </c>
      <c r="G17" s="4">
        <f t="shared" si="2"/>
        <v>7.6219512195121954E-4</v>
      </c>
      <c r="H17" s="1" t="str">
        <f t="shared" si="3"/>
        <v>dɪd</v>
      </c>
      <c r="I17" s="1" t="str">
        <f t="shared" si="4"/>
        <v>did</v>
      </c>
      <c r="J17" s="10">
        <f t="shared" si="5"/>
        <v>3</v>
      </c>
      <c r="K17" s="10">
        <f t="shared" si="6"/>
        <v>3</v>
      </c>
      <c r="L17" s="10">
        <f t="shared" si="7"/>
        <v>3</v>
      </c>
      <c r="M17" s="10">
        <f t="shared" si="8"/>
        <v>1</v>
      </c>
      <c r="N17" s="1" t="str">
        <f t="shared" si="9"/>
        <v>~did~</v>
      </c>
      <c r="O17" s="1" t="str">
        <f t="shared" si="10"/>
        <v>[dɪd]</v>
      </c>
      <c r="P17" s="4">
        <f t="shared" si="11"/>
        <v>0.21041093737452468</v>
      </c>
      <c r="Q17" s="4">
        <f t="shared" si="12"/>
        <v>1</v>
      </c>
      <c r="R17" s="4" cm="1">
        <f t="array" ref="R17">SUM(_xlfn._xlws.FILTER($G$2:$G$1236,_xlfn.MAP($N$2:$N$1236,_xlfn.LAMBDA(_xlpm.x,_xlpm.x=$N17))))</f>
        <v>7.6219512195121954E-4</v>
      </c>
      <c r="S17" s="4">
        <f t="shared" si="13"/>
        <v>1</v>
      </c>
      <c r="T17" s="15" cm="1">
        <f t="array" ref="T17">SUM(_xlfn._xlws.FILTER($G$2:$G$1236,_xlfn.MAP($O$2:$O$1236,_xlfn.LAMBDA(_xlpm.x,_xlpm.x=$O17))))</f>
        <v>7.6219512195121954E-4</v>
      </c>
      <c r="U17" s="4">
        <f t="shared" si="14"/>
        <v>1</v>
      </c>
      <c r="V17" s="4">
        <f t="shared" si="15"/>
        <v>0</v>
      </c>
      <c r="AD17" s="2"/>
      <c r="AI17" s="2"/>
      <c r="AJ17" s="2"/>
    </row>
    <row r="18" spans="1:36">
      <c r="A18" s="1" t="str">
        <f t="shared" si="0"/>
        <v>~dog~ : [dɔɡ]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1957</v>
      </c>
      <c r="G18" s="4">
        <f t="shared" si="2"/>
        <v>7.6219512195121954E-4</v>
      </c>
      <c r="H18" s="4" t="str">
        <f t="shared" si="3"/>
        <v>dɔɡ</v>
      </c>
      <c r="I18" s="4" t="str">
        <f t="shared" si="4"/>
        <v>dog</v>
      </c>
      <c r="J18" s="10">
        <f t="shared" si="5"/>
        <v>3</v>
      </c>
      <c r="K18" s="10">
        <f t="shared" si="6"/>
        <v>3</v>
      </c>
      <c r="L18" s="10">
        <f t="shared" si="7"/>
        <v>3</v>
      </c>
      <c r="M18" s="10">
        <f t="shared" si="8"/>
        <v>1</v>
      </c>
      <c r="N18" s="1" t="str">
        <f t="shared" si="9"/>
        <v>~dog~</v>
      </c>
      <c r="O18" s="1" t="str">
        <f t="shared" si="10"/>
        <v>[dɔɡ]</v>
      </c>
      <c r="P18" s="4">
        <f t="shared" si="11"/>
        <v>0.21041093737452468</v>
      </c>
      <c r="Q18" s="4">
        <f t="shared" si="12"/>
        <v>1</v>
      </c>
      <c r="R18" s="4" cm="1">
        <f t="array" ref="R18">SUM(_xlfn._xlws.FILTER($G$2:$G$1236,_xlfn.MAP($N$2:$N$1236,_xlfn.LAMBDA(_xlpm.x,_xlpm.x=$N18))))</f>
        <v>7.6219512195121954E-4</v>
      </c>
      <c r="S18" s="4">
        <f t="shared" si="13"/>
        <v>1</v>
      </c>
      <c r="T18" s="15" cm="1">
        <f t="array" ref="T18">SUM(_xlfn._xlws.FILTER($G$2:$G$1236,_xlfn.MAP($O$2:$O$1236,_xlfn.LAMBDA(_xlpm.x,_xlpm.x=$O18))))</f>
        <v>7.6219512195121954E-4</v>
      </c>
      <c r="U18" s="4">
        <f t="shared" si="14"/>
        <v>1</v>
      </c>
      <c r="V18" s="4">
        <f t="shared" si="15"/>
        <v>0</v>
      </c>
      <c r="AD18" s="2"/>
      <c r="AI18" s="2"/>
      <c r="AJ18" s="2"/>
    </row>
    <row r="19" spans="1:36">
      <c r="A19" s="1" t="str">
        <f t="shared" si="0"/>
        <v>~egg~ : [ɛɡ]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1975</v>
      </c>
      <c r="G19" s="4">
        <f t="shared" si="2"/>
        <v>7.6219512195121954E-4</v>
      </c>
      <c r="H19" s="1" t="str">
        <f t="shared" si="3"/>
        <v>ɛɡ</v>
      </c>
      <c r="I19" s="1" t="str">
        <f t="shared" si="4"/>
        <v>egg</v>
      </c>
      <c r="J19" s="10">
        <f t="shared" si="5"/>
        <v>2</v>
      </c>
      <c r="K19" s="10">
        <f t="shared" si="6"/>
        <v>3</v>
      </c>
      <c r="L19" s="10">
        <f t="shared" si="7"/>
        <v>3</v>
      </c>
      <c r="M19" s="10">
        <f t="shared" si="8"/>
        <v>1</v>
      </c>
      <c r="N19" s="1" t="str">
        <f t="shared" si="9"/>
        <v>~egg~</v>
      </c>
      <c r="O19" s="1" t="str">
        <f t="shared" si="10"/>
        <v>[ɛɡ]</v>
      </c>
      <c r="P19" s="4">
        <f t="shared" si="11"/>
        <v>0.21041093737452468</v>
      </c>
      <c r="Q19" s="4">
        <f t="shared" si="12"/>
        <v>1</v>
      </c>
      <c r="R19" s="4" cm="1">
        <f t="array" ref="R19">SUM(_xlfn._xlws.FILTER($G$2:$G$1236,_xlfn.MAP($N$2:$N$1236,_xlfn.LAMBDA(_xlpm.x,_xlpm.x=$N19))))</f>
        <v>7.6219512195121954E-4</v>
      </c>
      <c r="S19" s="4">
        <f t="shared" si="13"/>
        <v>1</v>
      </c>
      <c r="T19" s="15" cm="1">
        <f t="array" ref="T19">SUM(_xlfn._xlws.FILTER($G$2:$G$1236,_xlfn.MAP($O$2:$O$1236,_xlfn.LAMBDA(_xlpm.x,_xlpm.x=$O19))))</f>
        <v>7.6219512195121954E-4</v>
      </c>
      <c r="U19" s="4">
        <f t="shared" si="14"/>
        <v>1</v>
      </c>
      <c r="V19" s="4">
        <f t="shared" si="15"/>
        <v>0</v>
      </c>
      <c r="AD19" s="2"/>
      <c r="AI19" s="2"/>
      <c r="AJ19" s="2"/>
    </row>
    <row r="20" spans="1:36">
      <c r="A20" s="1" t="str">
        <f t="shared" si="0"/>
        <v>~end~ : [ɛnd]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1</v>
      </c>
      <c r="F20" s="9" t="s">
        <v>1915</v>
      </c>
      <c r="G20" s="4">
        <f t="shared" si="2"/>
        <v>7.6219512195121954E-4</v>
      </c>
      <c r="H20" s="1" t="str">
        <f t="shared" si="3"/>
        <v>ɛnd</v>
      </c>
      <c r="I20" s="1" t="str">
        <f t="shared" si="4"/>
        <v>end</v>
      </c>
      <c r="J20" s="10">
        <f t="shared" si="5"/>
        <v>3</v>
      </c>
      <c r="K20" s="10">
        <f t="shared" si="6"/>
        <v>3</v>
      </c>
      <c r="L20" s="10">
        <f t="shared" si="7"/>
        <v>3</v>
      </c>
      <c r="M20" s="10">
        <f t="shared" si="8"/>
        <v>1</v>
      </c>
      <c r="N20" s="1" t="str">
        <f t="shared" si="9"/>
        <v>~end~</v>
      </c>
      <c r="O20" s="1" t="str">
        <f t="shared" si="10"/>
        <v>[ɛnd]</v>
      </c>
      <c r="P20" s="4">
        <f t="shared" si="11"/>
        <v>0.21041093737452468</v>
      </c>
      <c r="Q20" s="4">
        <f t="shared" si="12"/>
        <v>1</v>
      </c>
      <c r="R20" s="4" cm="1">
        <f t="array" ref="R20">SUM(_xlfn._xlws.FILTER($G$2:$G$1236,_xlfn.MAP($N$2:$N$1236,_xlfn.LAMBDA(_xlpm.x,_xlpm.x=$N20))))</f>
        <v>7.6219512195121954E-4</v>
      </c>
      <c r="S20" s="4">
        <f t="shared" si="13"/>
        <v>1</v>
      </c>
      <c r="T20" s="15" cm="1">
        <f t="array" ref="T20">SUM(_xlfn._xlws.FILTER($G$2:$G$1236,_xlfn.MAP($O$2:$O$1236,_xlfn.LAMBDA(_xlpm.x,_xlpm.x=$O20))))</f>
        <v>7.6219512195121954E-4</v>
      </c>
      <c r="U20" s="4">
        <f t="shared" si="14"/>
        <v>1</v>
      </c>
      <c r="V20" s="4">
        <f t="shared" si="15"/>
        <v>0</v>
      </c>
      <c r="AD20" s="2"/>
      <c r="AI20" s="2"/>
      <c r="AJ20" s="2"/>
    </row>
    <row r="21" spans="1:36">
      <c r="A21" s="1" t="str">
        <f t="shared" si="0"/>
        <v>~far~ : [fɑɹ]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1</v>
      </c>
      <c r="F21" s="9" t="s">
        <v>1953</v>
      </c>
      <c r="G21" s="4">
        <f t="shared" si="2"/>
        <v>7.6219512195121954E-4</v>
      </c>
      <c r="H21" s="1" t="str">
        <f t="shared" si="3"/>
        <v>fɑɹ</v>
      </c>
      <c r="I21" s="1" t="str">
        <f t="shared" si="4"/>
        <v>far</v>
      </c>
      <c r="J21" s="10">
        <f t="shared" si="5"/>
        <v>3</v>
      </c>
      <c r="K21" s="10">
        <f t="shared" si="6"/>
        <v>3</v>
      </c>
      <c r="L21" s="10">
        <f t="shared" si="7"/>
        <v>3</v>
      </c>
      <c r="M21" s="10">
        <f t="shared" si="8"/>
        <v>1</v>
      </c>
      <c r="N21" s="1" t="str">
        <f t="shared" si="9"/>
        <v>~far~</v>
      </c>
      <c r="O21" s="1" t="str">
        <f t="shared" si="10"/>
        <v>[fɑɹ]</v>
      </c>
      <c r="P21" s="4">
        <f t="shared" si="11"/>
        <v>0.21041093737452468</v>
      </c>
      <c r="Q21" s="4">
        <f t="shared" si="12"/>
        <v>1</v>
      </c>
      <c r="R21" s="4" cm="1">
        <f t="array" ref="R21">SUM(_xlfn._xlws.FILTER($G$2:$G$1236,_xlfn.MAP($N$2:$N$1236,_xlfn.LAMBDA(_xlpm.x,_xlpm.x=$N21))))</f>
        <v>7.6219512195121954E-4</v>
      </c>
      <c r="S21" s="4">
        <f t="shared" si="13"/>
        <v>1</v>
      </c>
      <c r="T21" s="15" cm="1">
        <f t="array" ref="T21">SUM(_xlfn._xlws.FILTER($G$2:$G$1236,_xlfn.MAP($O$2:$O$1236,_xlfn.LAMBDA(_xlpm.x,_xlpm.x=$O21))))</f>
        <v>7.6219512195121954E-4</v>
      </c>
      <c r="U21" s="4">
        <f t="shared" si="14"/>
        <v>1</v>
      </c>
      <c r="V21" s="4">
        <f t="shared" si="15"/>
        <v>0</v>
      </c>
      <c r="AD21" s="2"/>
      <c r="AI21" s="2"/>
      <c r="AJ21" s="2"/>
    </row>
    <row r="22" spans="1:36">
      <c r="A22" s="1" t="str">
        <f t="shared" si="0"/>
        <v>~fat~ : [fæt]</v>
      </c>
      <c r="B22" s="1">
        <f t="shared" ref="B22:D41" si="16">_xlfn.LET(_xlpm.d,$F22,_xlpm.k,_xlfn.CONCAT(LEFT(TRIM(B$1),1),"*"),COUNTIF(_xlpm.d,_xlpm.k))</f>
        <v>0</v>
      </c>
      <c r="C22" s="1">
        <f t="shared" si="16"/>
        <v>0</v>
      </c>
      <c r="D22" s="1">
        <f t="shared" si="16"/>
        <v>0</v>
      </c>
      <c r="E22" s="7">
        <v>1</v>
      </c>
      <c r="F22" s="9" t="s">
        <v>1956</v>
      </c>
      <c r="G22" s="4">
        <f t="shared" si="2"/>
        <v>7.6219512195121954E-4</v>
      </c>
      <c r="H22" s="4" t="str">
        <f t="shared" si="3"/>
        <v>fæt</v>
      </c>
      <c r="I22" s="4" t="str">
        <f t="shared" si="4"/>
        <v>fat</v>
      </c>
      <c r="J22" s="10">
        <f t="shared" si="5"/>
        <v>3</v>
      </c>
      <c r="K22" s="10">
        <f t="shared" si="6"/>
        <v>3</v>
      </c>
      <c r="L22" s="10">
        <f t="shared" si="7"/>
        <v>3</v>
      </c>
      <c r="M22" s="10">
        <f t="shared" si="8"/>
        <v>1</v>
      </c>
      <c r="N22" s="1" t="str">
        <f t="shared" si="9"/>
        <v>~fat~</v>
      </c>
      <c r="O22" s="1" t="str">
        <f t="shared" si="10"/>
        <v>[fæt]</v>
      </c>
      <c r="P22" s="4">
        <f t="shared" si="11"/>
        <v>0.21041093737452468</v>
      </c>
      <c r="Q22" s="4">
        <f t="shared" si="12"/>
        <v>1</v>
      </c>
      <c r="R22" s="4" cm="1">
        <f t="array" ref="R22">SUM(_xlfn._xlws.FILTER($G$2:$G$1236,_xlfn.MAP($N$2:$N$1236,_xlfn.LAMBDA(_xlpm.x,_xlpm.x=$N22))))</f>
        <v>7.6219512195121954E-4</v>
      </c>
      <c r="S22" s="4">
        <f t="shared" si="13"/>
        <v>1</v>
      </c>
      <c r="T22" s="15" cm="1">
        <f t="array" ref="T22">SUM(_xlfn._xlws.FILTER($G$2:$G$1236,_xlfn.MAP($O$2:$O$1236,_xlfn.LAMBDA(_xlpm.x,_xlpm.x=$O22))))</f>
        <v>7.6219512195121954E-4</v>
      </c>
      <c r="U22" s="4">
        <f t="shared" si="14"/>
        <v>1</v>
      </c>
      <c r="V22" s="4">
        <f t="shared" si="15"/>
        <v>0</v>
      </c>
      <c r="AD22" s="2"/>
      <c r="AI22" s="2"/>
      <c r="AJ22" s="2"/>
    </row>
    <row r="23" spans="1:36">
      <c r="A23" s="1" t="str">
        <f t="shared" si="0"/>
        <v>~few~ : [fyu]</v>
      </c>
      <c r="B23" s="1">
        <f t="shared" si="16"/>
        <v>0</v>
      </c>
      <c r="C23" s="1">
        <f t="shared" si="16"/>
        <v>0</v>
      </c>
      <c r="D23" s="1">
        <f t="shared" si="16"/>
        <v>0</v>
      </c>
      <c r="E23" s="7">
        <v>1</v>
      </c>
      <c r="F23" s="9" t="s">
        <v>38</v>
      </c>
      <c r="G23" s="4">
        <f t="shared" si="2"/>
        <v>7.6219512195121954E-4</v>
      </c>
      <c r="H23" s="4" t="str">
        <f t="shared" si="3"/>
        <v>fyu</v>
      </c>
      <c r="I23" s="4" t="str">
        <f t="shared" si="4"/>
        <v>few</v>
      </c>
      <c r="J23" s="10">
        <f t="shared" si="5"/>
        <v>3</v>
      </c>
      <c r="K23" s="10">
        <f t="shared" si="6"/>
        <v>3</v>
      </c>
      <c r="L23" s="10">
        <f t="shared" si="7"/>
        <v>3</v>
      </c>
      <c r="M23" s="10">
        <f t="shared" si="8"/>
        <v>1</v>
      </c>
      <c r="N23" s="1" t="str">
        <f t="shared" si="9"/>
        <v>~few~</v>
      </c>
      <c r="O23" s="1" t="str">
        <f t="shared" si="10"/>
        <v>[fyu]</v>
      </c>
      <c r="P23" s="4">
        <f t="shared" si="11"/>
        <v>0.21041093737452468</v>
      </c>
      <c r="Q23" s="4">
        <f t="shared" si="12"/>
        <v>1</v>
      </c>
      <c r="R23" s="4" cm="1">
        <f t="array" ref="R23">SUM(_xlfn._xlws.FILTER($G$2:$G$1236,_xlfn.MAP($N$2:$N$1236,_xlfn.LAMBDA(_xlpm.x,_xlpm.x=$N23))))</f>
        <v>7.6219512195121954E-4</v>
      </c>
      <c r="S23" s="4">
        <f t="shared" si="13"/>
        <v>1</v>
      </c>
      <c r="T23" s="15" cm="1">
        <f t="array" ref="T23">SUM(_xlfn._xlws.FILTER($G$2:$G$1236,_xlfn.MAP($O$2:$O$1236,_xlfn.LAMBDA(_xlpm.x,_xlpm.x=$O23))))</f>
        <v>7.6219512195121954E-4</v>
      </c>
      <c r="U23" s="4">
        <f t="shared" si="14"/>
        <v>1</v>
      </c>
      <c r="V23" s="4">
        <f t="shared" si="15"/>
        <v>0</v>
      </c>
      <c r="AD23" s="2"/>
      <c r="AI23" s="2"/>
      <c r="AJ23" s="2"/>
    </row>
    <row r="24" spans="1:36">
      <c r="A24" s="1" t="str">
        <f t="shared" si="0"/>
        <v>~fit~ : [fɪt]</v>
      </c>
      <c r="B24" s="1">
        <f t="shared" si="16"/>
        <v>0</v>
      </c>
      <c r="C24" s="1">
        <f t="shared" si="16"/>
        <v>0</v>
      </c>
      <c r="D24" s="1">
        <f t="shared" si="16"/>
        <v>0</v>
      </c>
      <c r="E24" s="7">
        <v>1</v>
      </c>
      <c r="F24" s="9" t="s">
        <v>1954</v>
      </c>
      <c r="G24" s="4">
        <f t="shared" si="2"/>
        <v>7.6219512195121954E-4</v>
      </c>
      <c r="H24" s="1" t="str">
        <f t="shared" si="3"/>
        <v>fɪt</v>
      </c>
      <c r="I24" s="1" t="str">
        <f t="shared" si="4"/>
        <v>fit</v>
      </c>
      <c r="J24" s="10">
        <f t="shared" si="5"/>
        <v>3</v>
      </c>
      <c r="K24" s="10">
        <f t="shared" si="6"/>
        <v>3</v>
      </c>
      <c r="L24" s="10">
        <f t="shared" si="7"/>
        <v>3</v>
      </c>
      <c r="M24" s="10">
        <f t="shared" si="8"/>
        <v>1</v>
      </c>
      <c r="N24" s="1" t="str">
        <f t="shared" si="9"/>
        <v>~fit~</v>
      </c>
      <c r="O24" s="1" t="str">
        <f t="shared" si="10"/>
        <v>[fɪt]</v>
      </c>
      <c r="P24" s="4">
        <f t="shared" si="11"/>
        <v>0.21041093737452468</v>
      </c>
      <c r="Q24" s="4">
        <f t="shared" si="12"/>
        <v>1</v>
      </c>
      <c r="R24" s="4" cm="1">
        <f t="array" ref="R24">SUM(_xlfn._xlws.FILTER($G$2:$G$1236,_xlfn.MAP($N$2:$N$1236,_xlfn.LAMBDA(_xlpm.x,_xlpm.x=$N24))))</f>
        <v>7.6219512195121954E-4</v>
      </c>
      <c r="S24" s="4">
        <f t="shared" si="13"/>
        <v>1</v>
      </c>
      <c r="T24" s="15" cm="1">
        <f t="array" ref="T24">SUM(_xlfn._xlws.FILTER($G$2:$G$1236,_xlfn.MAP($O$2:$O$1236,_xlfn.LAMBDA(_xlpm.x,_xlpm.x=$O24))))</f>
        <v>7.6219512195121954E-4</v>
      </c>
      <c r="U24" s="4">
        <f t="shared" si="14"/>
        <v>1</v>
      </c>
      <c r="V24" s="4">
        <f t="shared" si="15"/>
        <v>0</v>
      </c>
      <c r="AD24" s="2"/>
      <c r="AI24" s="2"/>
      <c r="AJ24" s="2"/>
    </row>
    <row r="25" spans="1:36">
      <c r="A25" s="1" t="str">
        <f t="shared" si="0"/>
        <v>~for~ : [fɔɹ]</v>
      </c>
      <c r="B25" s="1">
        <f t="shared" si="16"/>
        <v>0</v>
      </c>
      <c r="C25" s="1">
        <f t="shared" si="16"/>
        <v>0</v>
      </c>
      <c r="D25" s="1">
        <f t="shared" si="16"/>
        <v>0</v>
      </c>
      <c r="E25" s="7">
        <v>1</v>
      </c>
      <c r="F25" s="9" t="s">
        <v>946</v>
      </c>
      <c r="G25" s="4">
        <f t="shared" si="2"/>
        <v>7.6219512195121954E-4</v>
      </c>
      <c r="H25" s="1" t="str">
        <f t="shared" si="3"/>
        <v>fɔɹ</v>
      </c>
      <c r="I25" s="1" t="str">
        <f t="shared" si="4"/>
        <v>for</v>
      </c>
      <c r="J25" s="10">
        <f t="shared" si="5"/>
        <v>3</v>
      </c>
      <c r="K25" s="10">
        <f t="shared" si="6"/>
        <v>3</v>
      </c>
      <c r="L25" s="10">
        <f t="shared" si="7"/>
        <v>3</v>
      </c>
      <c r="M25" s="10">
        <f t="shared" si="8"/>
        <v>1</v>
      </c>
      <c r="N25" s="1" t="str">
        <f t="shared" si="9"/>
        <v>~for~</v>
      </c>
      <c r="O25" s="1" t="str">
        <f t="shared" si="10"/>
        <v>[fɔɹ]</v>
      </c>
      <c r="P25" s="4">
        <f t="shared" si="11"/>
        <v>0.10520546868726234</v>
      </c>
      <c r="Q25" s="4">
        <f t="shared" si="12"/>
        <v>0.5</v>
      </c>
      <c r="R25" s="4" cm="1">
        <f t="array" ref="R25">SUM(_xlfn._xlws.FILTER($G$2:$G$1236,_xlfn.MAP($N$2:$N$1236,_xlfn.LAMBDA(_xlpm.x,_xlpm.x=$N25))))</f>
        <v>7.6219512195121954E-4</v>
      </c>
      <c r="S25" s="4">
        <f t="shared" si="13"/>
        <v>1</v>
      </c>
      <c r="T25" s="15" cm="1">
        <f t="array" ref="T25">SUM(_xlfn._xlws.FILTER($G$2:$G$1236,_xlfn.MAP($O$2:$O$1236,_xlfn.LAMBDA(_xlpm.x,_xlpm.x=$O25))))</f>
        <v>2.2865853658536588E-3</v>
      </c>
      <c r="U25" s="4">
        <f t="shared" si="14"/>
        <v>0.33333333333333331</v>
      </c>
      <c r="V25" s="4">
        <f t="shared" si="15"/>
        <v>0.47712125471966244</v>
      </c>
      <c r="AD25" s="2"/>
      <c r="AI25" s="2"/>
      <c r="AJ25" s="2"/>
    </row>
    <row r="26" spans="1:36">
      <c r="A26" s="1" t="str">
        <f t="shared" si="0"/>
        <v>~fun~ : [fʌn]</v>
      </c>
      <c r="B26" s="1">
        <f t="shared" si="16"/>
        <v>0</v>
      </c>
      <c r="C26" s="1">
        <f t="shared" si="16"/>
        <v>0</v>
      </c>
      <c r="D26" s="1">
        <f t="shared" si="16"/>
        <v>0</v>
      </c>
      <c r="E26" s="7">
        <v>1</v>
      </c>
      <c r="F26" s="9" t="s">
        <v>1955</v>
      </c>
      <c r="G26" s="4">
        <f t="shared" si="2"/>
        <v>7.6219512195121954E-4</v>
      </c>
      <c r="H26" s="1" t="str">
        <f t="shared" si="3"/>
        <v>fʌn</v>
      </c>
      <c r="I26" s="1" t="str">
        <f t="shared" si="4"/>
        <v>fun</v>
      </c>
      <c r="J26" s="10">
        <f t="shared" si="5"/>
        <v>3</v>
      </c>
      <c r="K26" s="10">
        <f t="shared" si="6"/>
        <v>3</v>
      </c>
      <c r="L26" s="10">
        <f t="shared" si="7"/>
        <v>3</v>
      </c>
      <c r="M26" s="10">
        <f t="shared" si="8"/>
        <v>1</v>
      </c>
      <c r="N26" s="1" t="str">
        <f t="shared" si="9"/>
        <v>~fun~</v>
      </c>
      <c r="O26" s="1" t="str">
        <f t="shared" si="10"/>
        <v>[fʌn]</v>
      </c>
      <c r="P26" s="4">
        <f t="shared" si="11"/>
        <v>0.21041093737452468</v>
      </c>
      <c r="Q26" s="4">
        <f t="shared" si="12"/>
        <v>1</v>
      </c>
      <c r="R26" s="4" cm="1">
        <f t="array" ref="R26">SUM(_xlfn._xlws.FILTER($G$2:$G$1236,_xlfn.MAP($N$2:$N$1236,_xlfn.LAMBDA(_xlpm.x,_xlpm.x=$N26))))</f>
        <v>7.6219512195121954E-4</v>
      </c>
      <c r="S26" s="4">
        <f t="shared" si="13"/>
        <v>1</v>
      </c>
      <c r="T26" s="15" cm="1">
        <f t="array" ref="T26">SUM(_xlfn._xlws.FILTER($G$2:$G$1236,_xlfn.MAP($O$2:$O$1236,_xlfn.LAMBDA(_xlpm.x,_xlpm.x=$O26))))</f>
        <v>7.6219512195121954E-4</v>
      </c>
      <c r="U26" s="4">
        <f t="shared" si="14"/>
        <v>1</v>
      </c>
      <c r="V26" s="4">
        <f t="shared" si="15"/>
        <v>0</v>
      </c>
      <c r="AD26" s="2"/>
      <c r="AI26" s="2"/>
      <c r="AJ26" s="2"/>
    </row>
    <row r="27" spans="1:36">
      <c r="A27" s="1" t="str">
        <f t="shared" si="0"/>
        <v>~gan~ : [ɡæn]</v>
      </c>
      <c r="B27" s="1">
        <f t="shared" si="16"/>
        <v>0</v>
      </c>
      <c r="C27" s="1">
        <f t="shared" si="16"/>
        <v>0</v>
      </c>
      <c r="D27" s="1">
        <f t="shared" si="16"/>
        <v>0</v>
      </c>
      <c r="E27" s="7">
        <v>1</v>
      </c>
      <c r="F27" s="9" t="s">
        <v>1920</v>
      </c>
      <c r="G27" s="4">
        <f t="shared" si="2"/>
        <v>7.6219512195121954E-4</v>
      </c>
      <c r="H27" s="4" t="str">
        <f t="shared" si="3"/>
        <v>ɡæn</v>
      </c>
      <c r="I27" s="4" t="str">
        <f t="shared" si="4"/>
        <v>gan</v>
      </c>
      <c r="J27" s="10">
        <f t="shared" si="5"/>
        <v>3</v>
      </c>
      <c r="K27" s="10">
        <f t="shared" si="6"/>
        <v>3</v>
      </c>
      <c r="L27" s="10">
        <f t="shared" si="7"/>
        <v>3</v>
      </c>
      <c r="M27" s="10">
        <f t="shared" si="8"/>
        <v>1</v>
      </c>
      <c r="N27" s="1" t="str">
        <f t="shared" si="9"/>
        <v>~gan~</v>
      </c>
      <c r="O27" s="1" t="str">
        <f t="shared" si="10"/>
        <v>[ɡæn]</v>
      </c>
      <c r="P27" s="4">
        <f t="shared" si="11"/>
        <v>0.21041093737452468</v>
      </c>
      <c r="Q27" s="4">
        <f t="shared" si="12"/>
        <v>1</v>
      </c>
      <c r="R27" s="4" cm="1">
        <f t="array" ref="R27">SUM(_xlfn._xlws.FILTER($G$2:$G$1236,_xlfn.MAP($N$2:$N$1236,_xlfn.LAMBDA(_xlpm.x,_xlpm.x=$N27))))</f>
        <v>7.6219512195121954E-4</v>
      </c>
      <c r="S27" s="4">
        <f t="shared" si="13"/>
        <v>1</v>
      </c>
      <c r="T27" s="15" cm="1">
        <f t="array" ref="T27">SUM(_xlfn._xlws.FILTER($G$2:$G$1236,_xlfn.MAP($O$2:$O$1236,_xlfn.LAMBDA(_xlpm.x,_xlpm.x=$O27))))</f>
        <v>7.6219512195121954E-4</v>
      </c>
      <c r="U27" s="4">
        <f t="shared" si="14"/>
        <v>1</v>
      </c>
      <c r="V27" s="4">
        <f t="shared" si="15"/>
        <v>0</v>
      </c>
      <c r="AD27" s="2"/>
      <c r="AI27" s="2"/>
      <c r="AJ27" s="2"/>
    </row>
    <row r="28" spans="1:36">
      <c r="A28" s="1" t="str">
        <f t="shared" si="0"/>
        <v>~gar~ : [ɡəɹ]</v>
      </c>
      <c r="B28" s="1">
        <f t="shared" si="16"/>
        <v>0</v>
      </c>
      <c r="C28" s="1">
        <f t="shared" si="16"/>
        <v>0</v>
      </c>
      <c r="D28" s="1">
        <f t="shared" si="16"/>
        <v>0</v>
      </c>
      <c r="E28" s="7">
        <v>1</v>
      </c>
      <c r="F28" s="9" t="s">
        <v>1904</v>
      </c>
      <c r="G28" s="4">
        <f t="shared" si="2"/>
        <v>7.6219512195121954E-4</v>
      </c>
      <c r="H28" s="1" t="str">
        <f t="shared" si="3"/>
        <v>ɡəɹ</v>
      </c>
      <c r="I28" s="1" t="str">
        <f t="shared" si="4"/>
        <v>gar</v>
      </c>
      <c r="J28" s="10">
        <f t="shared" si="5"/>
        <v>3</v>
      </c>
      <c r="K28" s="10">
        <f t="shared" si="6"/>
        <v>3</v>
      </c>
      <c r="L28" s="10">
        <f t="shared" si="7"/>
        <v>3</v>
      </c>
      <c r="M28" s="10">
        <f t="shared" si="8"/>
        <v>1</v>
      </c>
      <c r="N28" s="1" t="str">
        <f t="shared" si="9"/>
        <v>~gar~</v>
      </c>
      <c r="O28" s="1" t="str">
        <f t="shared" si="10"/>
        <v>[ɡəɹ]</v>
      </c>
      <c r="P28" s="4">
        <f t="shared" si="11"/>
        <v>0.21041093737452468</v>
      </c>
      <c r="Q28" s="4">
        <f t="shared" si="12"/>
        <v>1</v>
      </c>
      <c r="R28" s="4" cm="1">
        <f t="array" ref="R28">SUM(_xlfn._xlws.FILTER($G$2:$G$1255,_xlfn.MAP($N$2:$N$1255,_xlfn.LAMBDA(_xlpm.x,_xlpm.x=$N28))))</f>
        <v>7.6219512195121954E-4</v>
      </c>
      <c r="S28" s="4">
        <f t="shared" si="13"/>
        <v>1</v>
      </c>
      <c r="T28" s="15" cm="1">
        <f t="array" ref="T28">SUM(_xlfn._xlws.FILTER($G$2:$G$1255,_xlfn.MAP($O$2:$O$1255,_xlfn.LAMBDA(_xlpm.x,_xlpm.x=$O28))))</f>
        <v>7.6219512195121954E-4</v>
      </c>
      <c r="U28" s="4">
        <f t="shared" si="14"/>
        <v>1</v>
      </c>
      <c r="V28" s="4">
        <f t="shared" si="15"/>
        <v>0</v>
      </c>
      <c r="AD28" s="2"/>
      <c r="AI28" s="2"/>
      <c r="AJ28" s="2"/>
    </row>
    <row r="29" spans="1:36">
      <c r="A29" s="1" t="str">
        <f t="shared" si="0"/>
        <v>~gas~ : [ɡæs]</v>
      </c>
      <c r="B29" s="1">
        <f t="shared" si="16"/>
        <v>0</v>
      </c>
      <c r="C29" s="1">
        <f t="shared" si="16"/>
        <v>0</v>
      </c>
      <c r="D29" s="1">
        <f t="shared" si="16"/>
        <v>0</v>
      </c>
      <c r="E29" s="7">
        <v>1</v>
      </c>
      <c r="F29" s="9" t="s">
        <v>1919</v>
      </c>
      <c r="G29" s="4">
        <f t="shared" si="2"/>
        <v>7.6219512195121954E-4</v>
      </c>
      <c r="H29" s="4" t="str">
        <f t="shared" si="3"/>
        <v>ɡæs</v>
      </c>
      <c r="I29" s="4" t="str">
        <f t="shared" si="4"/>
        <v>gas</v>
      </c>
      <c r="J29" s="10">
        <f t="shared" si="5"/>
        <v>3</v>
      </c>
      <c r="K29" s="10">
        <f t="shared" si="6"/>
        <v>3</v>
      </c>
      <c r="L29" s="10">
        <f t="shared" si="7"/>
        <v>3</v>
      </c>
      <c r="M29" s="10">
        <f t="shared" si="8"/>
        <v>1</v>
      </c>
      <c r="N29" s="1" t="str">
        <f t="shared" si="9"/>
        <v>~gas~</v>
      </c>
      <c r="O29" s="1" t="str">
        <f t="shared" si="10"/>
        <v>[ɡæs]</v>
      </c>
      <c r="P29" s="4">
        <f t="shared" si="11"/>
        <v>0.21041093737452468</v>
      </c>
      <c r="Q29" s="4">
        <f t="shared" si="12"/>
        <v>1</v>
      </c>
      <c r="R29" s="4" cm="1">
        <f t="array" ref="R29">SUM(_xlfn._xlws.FILTER($G$2:$G$1236,_xlfn.MAP($N$2:$N$1236,_xlfn.LAMBDA(_xlpm.x,_xlpm.x=$N29))))</f>
        <v>7.6219512195121954E-4</v>
      </c>
      <c r="S29" s="4">
        <f t="shared" si="13"/>
        <v>1</v>
      </c>
      <c r="T29" s="15" cm="1">
        <f t="array" ref="T29">SUM(_xlfn._xlws.FILTER($G$2:$G$1236,_xlfn.MAP($O$2:$O$1236,_xlfn.LAMBDA(_xlpm.x,_xlpm.x=$O29))))</f>
        <v>7.6219512195121954E-4</v>
      </c>
      <c r="U29" s="4">
        <f t="shared" si="14"/>
        <v>1</v>
      </c>
      <c r="V29" s="4">
        <f t="shared" si="15"/>
        <v>0</v>
      </c>
      <c r="AD29" s="2"/>
      <c r="AI29" s="2"/>
      <c r="AJ29" s="2"/>
    </row>
    <row r="30" spans="1:36">
      <c r="A30" s="1" t="str">
        <f t="shared" si="0"/>
        <v>~gen~ : [dʒɛn]</v>
      </c>
      <c r="B30" s="1">
        <f t="shared" si="16"/>
        <v>0</v>
      </c>
      <c r="C30" s="1">
        <f t="shared" si="16"/>
        <v>0</v>
      </c>
      <c r="D30" s="1">
        <f t="shared" si="16"/>
        <v>0</v>
      </c>
      <c r="E30" s="7">
        <v>1</v>
      </c>
      <c r="F30" s="9" t="s">
        <v>1891</v>
      </c>
      <c r="G30" s="4">
        <f t="shared" si="2"/>
        <v>7.6219512195121954E-4</v>
      </c>
      <c r="H30" s="4" t="str">
        <f t="shared" si="3"/>
        <v>dʒɛn</v>
      </c>
      <c r="I30" s="4" t="str">
        <f t="shared" si="4"/>
        <v>gen</v>
      </c>
      <c r="J30" s="10">
        <f t="shared" si="5"/>
        <v>4</v>
      </c>
      <c r="K30" s="10">
        <f t="shared" si="6"/>
        <v>3</v>
      </c>
      <c r="L30" s="10">
        <f t="shared" si="7"/>
        <v>4</v>
      </c>
      <c r="M30" s="10">
        <f t="shared" si="8"/>
        <v>1</v>
      </c>
      <c r="N30" s="1" t="str">
        <f t="shared" si="9"/>
        <v>~gen~</v>
      </c>
      <c r="O30" s="1" t="str">
        <f t="shared" si="10"/>
        <v>[dʒɛn]</v>
      </c>
      <c r="P30" s="4">
        <f t="shared" si="11"/>
        <v>0.2342468675289098</v>
      </c>
      <c r="Q30" s="4">
        <f t="shared" si="12"/>
        <v>1</v>
      </c>
      <c r="R30" s="4" cm="1">
        <f t="array" ref="R30">SUM(_xlfn._xlws.FILTER($G$2:$G$1236,_xlfn.MAP($N$2:$N$1236,_xlfn.LAMBDA(_xlpm.x,_xlpm.x=$N30))))</f>
        <v>7.6219512195121954E-4</v>
      </c>
      <c r="S30" s="4">
        <f t="shared" si="13"/>
        <v>1</v>
      </c>
      <c r="T30" s="15" cm="1">
        <f t="array" ref="T30">SUM(_xlfn._xlws.FILTER($G$2:$G$1236,_xlfn.MAP($O$2:$O$1236,_xlfn.LAMBDA(_xlpm.x,_xlpm.x=$O30))))</f>
        <v>7.6219512195121954E-4</v>
      </c>
      <c r="U30" s="4">
        <f t="shared" si="14"/>
        <v>1</v>
      </c>
      <c r="V30" s="4">
        <f t="shared" si="15"/>
        <v>0</v>
      </c>
      <c r="AD30" s="2"/>
      <c r="AI30" s="2"/>
      <c r="AJ30" s="2"/>
    </row>
    <row r="31" spans="1:36">
      <c r="A31" s="1" t="str">
        <f t="shared" si="0"/>
        <v>~get~ : [ɡɛt]</v>
      </c>
      <c r="B31" s="1">
        <f t="shared" si="16"/>
        <v>0</v>
      </c>
      <c r="C31" s="1">
        <f t="shared" si="16"/>
        <v>0</v>
      </c>
      <c r="D31" s="1">
        <f t="shared" si="16"/>
        <v>0</v>
      </c>
      <c r="E31" s="7">
        <v>1</v>
      </c>
      <c r="F31" s="9" t="s">
        <v>1906</v>
      </c>
      <c r="G31" s="4">
        <f t="shared" si="2"/>
        <v>7.6219512195121954E-4</v>
      </c>
      <c r="H31" s="1" t="str">
        <f t="shared" si="3"/>
        <v>ɡɛt</v>
      </c>
      <c r="I31" s="1" t="str">
        <f t="shared" si="4"/>
        <v>get</v>
      </c>
      <c r="J31" s="10">
        <f t="shared" si="5"/>
        <v>3</v>
      </c>
      <c r="K31" s="10">
        <f t="shared" si="6"/>
        <v>3</v>
      </c>
      <c r="L31" s="10">
        <f t="shared" si="7"/>
        <v>3</v>
      </c>
      <c r="M31" s="10">
        <f t="shared" si="8"/>
        <v>1</v>
      </c>
      <c r="N31" s="1" t="str">
        <f t="shared" si="9"/>
        <v>~get~</v>
      </c>
      <c r="O31" s="1" t="str">
        <f t="shared" si="10"/>
        <v>[ɡɛt]</v>
      </c>
      <c r="P31" s="4">
        <f t="shared" si="11"/>
        <v>0.21041093737452468</v>
      </c>
      <c r="Q31" s="4">
        <f t="shared" si="12"/>
        <v>1</v>
      </c>
      <c r="R31" s="4" cm="1">
        <f t="array" ref="R31">SUM(_xlfn._xlws.FILTER($G$2:$G$1255,_xlfn.MAP($N$2:$N$1255,_xlfn.LAMBDA(_xlpm.x,_xlpm.x=$N31))))</f>
        <v>7.6219512195121954E-4</v>
      </c>
      <c r="S31" s="4">
        <f t="shared" si="13"/>
        <v>1</v>
      </c>
      <c r="T31" s="15" cm="1">
        <f t="array" ref="T31">SUM(_xlfn._xlws.FILTER($G$2:$G$1255,_xlfn.MAP($O$2:$O$1255,_xlfn.LAMBDA(_xlpm.x,_xlpm.x=$O31))))</f>
        <v>7.6219512195121954E-4</v>
      </c>
      <c r="U31" s="4">
        <f t="shared" si="14"/>
        <v>1</v>
      </c>
      <c r="V31" s="4">
        <f t="shared" si="15"/>
        <v>0</v>
      </c>
      <c r="AD31" s="2"/>
      <c r="AI31" s="2"/>
      <c r="AJ31" s="2"/>
    </row>
    <row r="32" spans="1:36">
      <c r="A32" s="1" t="str">
        <f t="shared" si="0"/>
        <v>~gin~ : [ɡɪn]</v>
      </c>
      <c r="B32" s="1">
        <f t="shared" si="16"/>
        <v>0</v>
      </c>
      <c r="C32" s="1">
        <f t="shared" si="16"/>
        <v>0</v>
      </c>
      <c r="D32" s="1">
        <f t="shared" si="16"/>
        <v>0</v>
      </c>
      <c r="E32" s="7">
        <v>1</v>
      </c>
      <c r="F32" s="9" t="s">
        <v>1910</v>
      </c>
      <c r="G32" s="4">
        <f t="shared" si="2"/>
        <v>7.6219512195121954E-4</v>
      </c>
      <c r="H32" s="1" t="str">
        <f t="shared" si="3"/>
        <v>ɡɪn</v>
      </c>
      <c r="I32" s="1" t="str">
        <f t="shared" si="4"/>
        <v>gin</v>
      </c>
      <c r="J32" s="10">
        <f t="shared" si="5"/>
        <v>3</v>
      </c>
      <c r="K32" s="10">
        <f t="shared" si="6"/>
        <v>3</v>
      </c>
      <c r="L32" s="10">
        <f t="shared" si="7"/>
        <v>3</v>
      </c>
      <c r="M32" s="10">
        <f t="shared" si="8"/>
        <v>1</v>
      </c>
      <c r="N32" s="1" t="str">
        <f t="shared" si="9"/>
        <v>~gin~</v>
      </c>
      <c r="O32" s="1" t="str">
        <f t="shared" si="10"/>
        <v>[ɡɪn]</v>
      </c>
      <c r="P32" s="4">
        <f t="shared" si="11"/>
        <v>0.21041093737452468</v>
      </c>
      <c r="Q32" s="4">
        <f t="shared" si="12"/>
        <v>1</v>
      </c>
      <c r="R32" s="4" cm="1">
        <f t="array" ref="R32">SUM(_xlfn._xlws.FILTER($G$2:$G$1255,_xlfn.MAP($N$2:$N$1255,_xlfn.LAMBDA(_xlpm.x,_xlpm.x=$N32))))</f>
        <v>7.6219512195121954E-4</v>
      </c>
      <c r="S32" s="4">
        <f t="shared" si="13"/>
        <v>1</v>
      </c>
      <c r="T32" s="15" cm="1">
        <f t="array" ref="T32">SUM(_xlfn._xlws.FILTER($G$2:$G$1255,_xlfn.MAP($O$2:$O$1255,_xlfn.LAMBDA(_xlpm.x,_xlpm.x=$O32))))</f>
        <v>7.6219512195121954E-4</v>
      </c>
      <c r="U32" s="4">
        <f t="shared" si="14"/>
        <v>1</v>
      </c>
      <c r="V32" s="4">
        <f t="shared" si="15"/>
        <v>0</v>
      </c>
      <c r="AD32" s="2"/>
      <c r="AI32" s="2"/>
      <c r="AJ32" s="2"/>
    </row>
    <row r="33" spans="1:36">
      <c r="A33" s="1" t="str">
        <f t="shared" si="0"/>
        <v>~got~ : [ɡɑt]</v>
      </c>
      <c r="B33" s="1">
        <f t="shared" si="16"/>
        <v>0</v>
      </c>
      <c r="C33" s="1">
        <f t="shared" si="16"/>
        <v>0</v>
      </c>
      <c r="D33" s="1">
        <f t="shared" si="16"/>
        <v>0</v>
      </c>
      <c r="E33" s="7">
        <v>1</v>
      </c>
      <c r="F33" s="9" t="s">
        <v>1905</v>
      </c>
      <c r="G33" s="4">
        <f t="shared" si="2"/>
        <v>7.6219512195121954E-4</v>
      </c>
      <c r="H33" s="1" t="str">
        <f t="shared" si="3"/>
        <v>ɡɑt</v>
      </c>
      <c r="I33" s="1" t="str">
        <f t="shared" si="4"/>
        <v>got</v>
      </c>
      <c r="J33" s="10">
        <f t="shared" si="5"/>
        <v>3</v>
      </c>
      <c r="K33" s="10">
        <f t="shared" si="6"/>
        <v>3</v>
      </c>
      <c r="L33" s="10">
        <f t="shared" si="7"/>
        <v>3</v>
      </c>
      <c r="M33" s="10">
        <f t="shared" si="8"/>
        <v>1</v>
      </c>
      <c r="N33" s="1" t="str">
        <f t="shared" si="9"/>
        <v>~got~</v>
      </c>
      <c r="O33" s="1" t="str">
        <f t="shared" si="10"/>
        <v>[ɡɑt]</v>
      </c>
      <c r="P33" s="4">
        <f t="shared" si="11"/>
        <v>0.21041093737452468</v>
      </c>
      <c r="Q33" s="4">
        <f t="shared" si="12"/>
        <v>1</v>
      </c>
      <c r="R33" s="4" cm="1">
        <f t="array" ref="R33">SUM(_xlfn._xlws.FILTER($G$2:$G$1255,_xlfn.MAP($N$2:$N$1255,_xlfn.LAMBDA(_xlpm.x,_xlpm.x=$N33))))</f>
        <v>7.6219512195121954E-4</v>
      </c>
      <c r="S33" s="4">
        <f t="shared" si="13"/>
        <v>1</v>
      </c>
      <c r="T33" s="15" cm="1">
        <f t="array" ref="T33">SUM(_xlfn._xlws.FILTER($G$2:$G$1255,_xlfn.MAP($O$2:$O$1255,_xlfn.LAMBDA(_xlpm.x,_xlpm.x=$O33))))</f>
        <v>7.6219512195121954E-4</v>
      </c>
      <c r="U33" s="4">
        <f t="shared" si="14"/>
        <v>1</v>
      </c>
      <c r="V33" s="4">
        <f t="shared" si="15"/>
        <v>0</v>
      </c>
      <c r="AD33" s="2"/>
      <c r="AI33" s="2"/>
      <c r="AJ33" s="2"/>
    </row>
    <row r="34" spans="1:36">
      <c r="A34" s="1" t="str">
        <f t="shared" si="0"/>
        <v>~gun~ : [ɡʌn]</v>
      </c>
      <c r="B34" s="1">
        <f t="shared" si="16"/>
        <v>0</v>
      </c>
      <c r="C34" s="1">
        <f t="shared" si="16"/>
        <v>0</v>
      </c>
      <c r="D34" s="1">
        <f t="shared" si="16"/>
        <v>0</v>
      </c>
      <c r="E34" s="7">
        <v>1</v>
      </c>
      <c r="F34" s="9" t="s">
        <v>1909</v>
      </c>
      <c r="G34" s="4">
        <f t="shared" si="2"/>
        <v>7.6219512195121954E-4</v>
      </c>
      <c r="H34" s="1" t="str">
        <f t="shared" si="3"/>
        <v>ɡʌn</v>
      </c>
      <c r="I34" s="1" t="str">
        <f t="shared" si="4"/>
        <v>gun</v>
      </c>
      <c r="J34" s="10">
        <f t="shared" si="5"/>
        <v>3</v>
      </c>
      <c r="K34" s="10">
        <f t="shared" si="6"/>
        <v>3</v>
      </c>
      <c r="L34" s="10">
        <f t="shared" si="7"/>
        <v>3</v>
      </c>
      <c r="M34" s="10">
        <f t="shared" si="8"/>
        <v>1</v>
      </c>
      <c r="N34" s="1" t="str">
        <f t="shared" si="9"/>
        <v>~gun~</v>
      </c>
      <c r="O34" s="1" t="str">
        <f t="shared" si="10"/>
        <v>[ɡʌn]</v>
      </c>
      <c r="P34" s="4">
        <f t="shared" si="11"/>
        <v>0.21041093737452468</v>
      </c>
      <c r="Q34" s="4">
        <f t="shared" si="12"/>
        <v>1</v>
      </c>
      <c r="R34" s="4" cm="1">
        <f t="array" ref="R34">SUM(_xlfn._xlws.FILTER($G$2:$G$1255,_xlfn.MAP($N$2:$N$1255,_xlfn.LAMBDA(_xlpm.x,_xlpm.x=$N34))))</f>
        <v>7.6219512195121954E-4</v>
      </c>
      <c r="S34" s="4">
        <f t="shared" si="13"/>
        <v>1</v>
      </c>
      <c r="T34" s="15" cm="1">
        <f t="array" ref="T34">SUM(_xlfn._xlws.FILTER($G$2:$G$1255,_xlfn.MAP($O$2:$O$1255,_xlfn.LAMBDA(_xlpm.x,_xlpm.x=$O34))))</f>
        <v>7.6219512195121954E-4</v>
      </c>
      <c r="U34" s="4">
        <f t="shared" si="14"/>
        <v>1</v>
      </c>
      <c r="V34" s="4">
        <f t="shared" si="15"/>
        <v>0</v>
      </c>
      <c r="AD34" s="2"/>
      <c r="AI34" s="2"/>
      <c r="AJ34" s="2"/>
    </row>
    <row r="35" spans="1:36">
      <c r="A35" s="1" t="str">
        <f t="shared" si="0"/>
        <v>~had~ : [hæd]</v>
      </c>
      <c r="B35" s="1">
        <f t="shared" si="16"/>
        <v>0</v>
      </c>
      <c r="C35" s="1">
        <f t="shared" si="16"/>
        <v>0</v>
      </c>
      <c r="D35" s="1">
        <f t="shared" si="16"/>
        <v>0</v>
      </c>
      <c r="E35" s="7">
        <v>1</v>
      </c>
      <c r="F35" s="9" t="s">
        <v>1952</v>
      </c>
      <c r="G35" s="4">
        <f t="shared" si="2"/>
        <v>7.6219512195121954E-4</v>
      </c>
      <c r="H35" s="1" t="str">
        <f t="shared" si="3"/>
        <v>hæd</v>
      </c>
      <c r="I35" s="1" t="str">
        <f t="shared" si="4"/>
        <v>had</v>
      </c>
      <c r="J35" s="10">
        <f t="shared" si="5"/>
        <v>3</v>
      </c>
      <c r="K35" s="10">
        <f t="shared" si="6"/>
        <v>3</v>
      </c>
      <c r="L35" s="10">
        <f t="shared" si="7"/>
        <v>3</v>
      </c>
      <c r="M35" s="10">
        <f t="shared" si="8"/>
        <v>1</v>
      </c>
      <c r="N35" s="1" t="str">
        <f t="shared" si="9"/>
        <v>~had~</v>
      </c>
      <c r="O35" s="1" t="str">
        <f t="shared" si="10"/>
        <v>[hæd]</v>
      </c>
      <c r="P35" s="4">
        <f t="shared" si="11"/>
        <v>0.21041093737452468</v>
      </c>
      <c r="Q35" s="4">
        <f t="shared" si="12"/>
        <v>1</v>
      </c>
      <c r="R35" s="4" cm="1">
        <f t="array" ref="R35">SUM(_xlfn._xlws.FILTER($G$2:$G$1236,_xlfn.MAP($N$2:$N$1236,_xlfn.LAMBDA(_xlpm.x,_xlpm.x=$N35))))</f>
        <v>7.6219512195121954E-4</v>
      </c>
      <c r="S35" s="4">
        <f t="shared" si="13"/>
        <v>1</v>
      </c>
      <c r="T35" s="15" cm="1">
        <f t="array" ref="T35">SUM(_xlfn._xlws.FILTER($G$2:$G$1236,_xlfn.MAP($O$2:$O$1236,_xlfn.LAMBDA(_xlpm.x,_xlpm.x=$O35))))</f>
        <v>7.6219512195121954E-4</v>
      </c>
      <c r="U35" s="4">
        <f t="shared" si="14"/>
        <v>1</v>
      </c>
      <c r="V35" s="4">
        <f t="shared" si="15"/>
        <v>0</v>
      </c>
      <c r="AD35" s="2"/>
      <c r="AI35" s="2"/>
      <c r="AJ35" s="2"/>
    </row>
    <row r="36" spans="1:36">
      <c r="A36" s="1" t="str">
        <f t="shared" si="0"/>
        <v>~has~ : [hæz]</v>
      </c>
      <c r="B36" s="1">
        <f t="shared" si="16"/>
        <v>0</v>
      </c>
      <c r="C36" s="1">
        <f t="shared" si="16"/>
        <v>0</v>
      </c>
      <c r="D36" s="1">
        <f t="shared" si="16"/>
        <v>0</v>
      </c>
      <c r="E36" s="7">
        <v>1</v>
      </c>
      <c r="F36" s="9" t="s">
        <v>1950</v>
      </c>
      <c r="G36" s="4">
        <f t="shared" si="2"/>
        <v>7.6219512195121954E-4</v>
      </c>
      <c r="H36" s="1" t="str">
        <f t="shared" si="3"/>
        <v>hæz</v>
      </c>
      <c r="I36" s="1" t="str">
        <f t="shared" si="4"/>
        <v>has</v>
      </c>
      <c r="J36" s="10">
        <f t="shared" si="5"/>
        <v>3</v>
      </c>
      <c r="K36" s="10">
        <f t="shared" si="6"/>
        <v>3</v>
      </c>
      <c r="L36" s="10">
        <f t="shared" si="7"/>
        <v>3</v>
      </c>
      <c r="M36" s="10">
        <f t="shared" si="8"/>
        <v>1</v>
      </c>
      <c r="N36" s="1" t="str">
        <f t="shared" si="9"/>
        <v>~has~</v>
      </c>
      <c r="O36" s="1" t="str">
        <f t="shared" si="10"/>
        <v>[hæz]</v>
      </c>
      <c r="P36" s="4">
        <f t="shared" si="11"/>
        <v>0.21041093737452468</v>
      </c>
      <c r="Q36" s="4">
        <f t="shared" si="12"/>
        <v>1</v>
      </c>
      <c r="R36" s="4" cm="1">
        <f t="array" ref="R36">SUM(_xlfn._xlws.FILTER($G$2:$G$1236,_xlfn.MAP($N$2:$N$1236,_xlfn.LAMBDA(_xlpm.x,_xlpm.x=$N36))))</f>
        <v>7.6219512195121954E-4</v>
      </c>
      <c r="S36" s="4">
        <f t="shared" si="13"/>
        <v>1</v>
      </c>
      <c r="T36" s="15" cm="1">
        <f t="array" ref="T36">SUM(_xlfn._xlws.FILTER($G$2:$G$1236,_xlfn.MAP($O$2:$O$1236,_xlfn.LAMBDA(_xlpm.x,_xlpm.x=$O36))))</f>
        <v>7.6219512195121954E-4</v>
      </c>
      <c r="U36" s="4">
        <f t="shared" si="14"/>
        <v>1</v>
      </c>
      <c r="V36" s="4">
        <f t="shared" si="15"/>
        <v>0</v>
      </c>
      <c r="AD36" s="2"/>
      <c r="AI36" s="2"/>
      <c r="AJ36" s="2"/>
    </row>
    <row r="37" spans="1:36">
      <c r="A37" s="1" t="str">
        <f t="shared" si="0"/>
        <v>~hat~ : [hæt]</v>
      </c>
      <c r="B37" s="1">
        <f t="shared" si="16"/>
        <v>0</v>
      </c>
      <c r="C37" s="1">
        <f t="shared" si="16"/>
        <v>0</v>
      </c>
      <c r="D37" s="1">
        <f t="shared" si="16"/>
        <v>0</v>
      </c>
      <c r="E37" s="7">
        <v>1</v>
      </c>
      <c r="F37" s="9" t="s">
        <v>1951</v>
      </c>
      <c r="G37" s="4">
        <f t="shared" si="2"/>
        <v>7.6219512195121954E-4</v>
      </c>
      <c r="H37" s="1" t="str">
        <f t="shared" si="3"/>
        <v>hæt</v>
      </c>
      <c r="I37" s="1" t="str">
        <f t="shared" si="4"/>
        <v>hat</v>
      </c>
      <c r="J37" s="10">
        <f t="shared" si="5"/>
        <v>3</v>
      </c>
      <c r="K37" s="10">
        <f t="shared" si="6"/>
        <v>3</v>
      </c>
      <c r="L37" s="10">
        <f t="shared" si="7"/>
        <v>3</v>
      </c>
      <c r="M37" s="10">
        <f t="shared" si="8"/>
        <v>1</v>
      </c>
      <c r="N37" s="1" t="str">
        <f t="shared" si="9"/>
        <v>~hat~</v>
      </c>
      <c r="O37" s="1" t="str">
        <f t="shared" si="10"/>
        <v>[hæt]</v>
      </c>
      <c r="P37" s="4">
        <f t="shared" si="11"/>
        <v>0.21041093737452468</v>
      </c>
      <c r="Q37" s="4">
        <f t="shared" si="12"/>
        <v>1</v>
      </c>
      <c r="R37" s="4" cm="1">
        <f t="array" ref="R37">SUM(_xlfn._xlws.FILTER($G$2:$G$1236,_xlfn.MAP($N$2:$N$1236,_xlfn.LAMBDA(_xlpm.x,_xlpm.x=$N37))))</f>
        <v>7.6219512195121954E-4</v>
      </c>
      <c r="S37" s="4">
        <f t="shared" si="13"/>
        <v>1</v>
      </c>
      <c r="T37" s="15" cm="1">
        <f t="array" ref="T37">SUM(_xlfn._xlws.FILTER($G$2:$G$1236,_xlfn.MAP($O$2:$O$1236,_xlfn.LAMBDA(_xlpm.x,_xlpm.x=$O37))))</f>
        <v>7.6219512195121954E-4</v>
      </c>
      <c r="U37" s="4">
        <f t="shared" si="14"/>
        <v>1</v>
      </c>
      <c r="V37" s="4">
        <f t="shared" si="15"/>
        <v>0</v>
      </c>
      <c r="AD37" s="2"/>
      <c r="AI37" s="2"/>
      <c r="AJ37" s="2"/>
    </row>
    <row r="38" spans="1:36">
      <c r="A38" s="1" t="str">
        <f t="shared" si="0"/>
        <v>~her~ : [hɜɹ]</v>
      </c>
      <c r="B38" s="1">
        <f t="shared" si="16"/>
        <v>0</v>
      </c>
      <c r="C38" s="1">
        <f t="shared" si="16"/>
        <v>0</v>
      </c>
      <c r="D38" s="1">
        <f t="shared" si="16"/>
        <v>0</v>
      </c>
      <c r="E38" s="7">
        <v>1</v>
      </c>
      <c r="F38" s="9" t="s">
        <v>1945</v>
      </c>
      <c r="G38" s="4">
        <f t="shared" si="2"/>
        <v>7.6219512195121954E-4</v>
      </c>
      <c r="H38" s="4" t="str">
        <f t="shared" si="3"/>
        <v>hɜɹ</v>
      </c>
      <c r="I38" s="4" t="str">
        <f t="shared" si="4"/>
        <v>her</v>
      </c>
      <c r="J38" s="10">
        <f t="shared" si="5"/>
        <v>3</v>
      </c>
      <c r="K38" s="10">
        <f t="shared" si="6"/>
        <v>3</v>
      </c>
      <c r="L38" s="10">
        <f t="shared" si="7"/>
        <v>3</v>
      </c>
      <c r="M38" s="10">
        <f t="shared" si="8"/>
        <v>1</v>
      </c>
      <c r="N38" s="1" t="str">
        <f t="shared" si="9"/>
        <v>~her~</v>
      </c>
      <c r="O38" s="1" t="str">
        <f t="shared" si="10"/>
        <v>[hɜɹ]</v>
      </c>
      <c r="P38" s="4">
        <f t="shared" si="11"/>
        <v>0.21041093737452468</v>
      </c>
      <c r="Q38" s="4">
        <f t="shared" si="12"/>
        <v>1</v>
      </c>
      <c r="R38" s="4" cm="1">
        <f t="array" ref="R38">SUM(_xlfn._xlws.FILTER($G$2:$G$1236,_xlfn.MAP($N$2:$N$1236,_xlfn.LAMBDA(_xlpm.x,_xlpm.x=$N38))))</f>
        <v>7.6219512195121954E-4</v>
      </c>
      <c r="S38" s="4">
        <f t="shared" si="13"/>
        <v>1</v>
      </c>
      <c r="T38" s="15" cm="1">
        <f t="array" ref="T38">SUM(_xlfn._xlws.FILTER($G$2:$G$1236,_xlfn.MAP($O$2:$O$1236,_xlfn.LAMBDA(_xlpm.x,_xlpm.x=$O38))))</f>
        <v>7.6219512195121954E-4</v>
      </c>
      <c r="U38" s="4">
        <f t="shared" si="14"/>
        <v>1</v>
      </c>
      <c r="V38" s="4">
        <f t="shared" si="15"/>
        <v>0</v>
      </c>
      <c r="AD38" s="2"/>
      <c r="AI38" s="2"/>
      <c r="AJ38" s="2"/>
    </row>
    <row r="39" spans="1:36">
      <c r="A39" s="1" t="str">
        <f t="shared" si="0"/>
        <v>~him~ : [hɪm]</v>
      </c>
      <c r="B39" s="1">
        <f t="shared" si="16"/>
        <v>0</v>
      </c>
      <c r="C39" s="1">
        <f t="shared" si="16"/>
        <v>0</v>
      </c>
      <c r="D39" s="1">
        <f t="shared" si="16"/>
        <v>0</v>
      </c>
      <c r="E39" s="7">
        <v>1</v>
      </c>
      <c r="F39" s="9" t="s">
        <v>1949</v>
      </c>
      <c r="G39" s="4">
        <f t="shared" si="2"/>
        <v>7.6219512195121954E-4</v>
      </c>
      <c r="H39" s="1" t="str">
        <f t="shared" si="3"/>
        <v>hɪm</v>
      </c>
      <c r="I39" s="1" t="str">
        <f t="shared" si="4"/>
        <v>him</v>
      </c>
      <c r="J39" s="10">
        <f t="shared" si="5"/>
        <v>3</v>
      </c>
      <c r="K39" s="10">
        <f t="shared" si="6"/>
        <v>3</v>
      </c>
      <c r="L39" s="10">
        <f t="shared" si="7"/>
        <v>3</v>
      </c>
      <c r="M39" s="10">
        <f t="shared" si="8"/>
        <v>1</v>
      </c>
      <c r="N39" s="1" t="str">
        <f t="shared" si="9"/>
        <v>~him~</v>
      </c>
      <c r="O39" s="1" t="str">
        <f t="shared" si="10"/>
        <v>[hɪm]</v>
      </c>
      <c r="P39" s="4">
        <f t="shared" si="11"/>
        <v>0.21041093737452468</v>
      </c>
      <c r="Q39" s="4">
        <f t="shared" si="12"/>
        <v>1</v>
      </c>
      <c r="R39" s="4" cm="1">
        <f t="array" ref="R39">SUM(_xlfn._xlws.FILTER($G$2:$G$1236,_xlfn.MAP($N$2:$N$1236,_xlfn.LAMBDA(_xlpm.x,_xlpm.x=$N39))))</f>
        <v>7.6219512195121954E-4</v>
      </c>
      <c r="S39" s="4">
        <f t="shared" si="13"/>
        <v>1</v>
      </c>
      <c r="T39" s="15" cm="1">
        <f t="array" ref="T39">SUM(_xlfn._xlws.FILTER($G$2:$G$1236,_xlfn.MAP($O$2:$O$1236,_xlfn.LAMBDA(_xlpm.x,_xlpm.x=$O39))))</f>
        <v>7.6219512195121954E-4</v>
      </c>
      <c r="U39" s="4">
        <f t="shared" si="14"/>
        <v>1</v>
      </c>
      <c r="V39" s="4">
        <f t="shared" si="15"/>
        <v>0</v>
      </c>
      <c r="AD39" s="2"/>
      <c r="AI39" s="2"/>
      <c r="AJ39" s="2"/>
    </row>
    <row r="40" spans="1:36">
      <c r="A40" s="1" t="str">
        <f t="shared" si="0"/>
        <v>~his~ : [hɪz]</v>
      </c>
      <c r="B40" s="1">
        <f t="shared" si="16"/>
        <v>0</v>
      </c>
      <c r="C40" s="1">
        <f t="shared" si="16"/>
        <v>0</v>
      </c>
      <c r="D40" s="1">
        <f t="shared" si="16"/>
        <v>0</v>
      </c>
      <c r="E40" s="7">
        <v>1</v>
      </c>
      <c r="F40" s="9" t="s">
        <v>1946</v>
      </c>
      <c r="G40" s="4">
        <f t="shared" si="2"/>
        <v>7.6219512195121954E-4</v>
      </c>
      <c r="H40" s="4" t="str">
        <f t="shared" si="3"/>
        <v>hɪz</v>
      </c>
      <c r="I40" s="4" t="str">
        <f t="shared" si="4"/>
        <v>his</v>
      </c>
      <c r="J40" s="10">
        <f t="shared" si="5"/>
        <v>3</v>
      </c>
      <c r="K40" s="10">
        <f t="shared" si="6"/>
        <v>3</v>
      </c>
      <c r="L40" s="10">
        <f t="shared" si="7"/>
        <v>3</v>
      </c>
      <c r="M40" s="10">
        <f t="shared" si="8"/>
        <v>1</v>
      </c>
      <c r="N40" s="1" t="str">
        <f t="shared" si="9"/>
        <v>~his~</v>
      </c>
      <c r="O40" s="1" t="str">
        <f t="shared" si="10"/>
        <v>[hɪz]</v>
      </c>
      <c r="P40" s="4">
        <f t="shared" si="11"/>
        <v>0.21041093737452468</v>
      </c>
      <c r="Q40" s="4">
        <f t="shared" si="12"/>
        <v>1</v>
      </c>
      <c r="R40" s="4" cm="1">
        <f t="array" ref="R40">SUM(_xlfn._xlws.FILTER($G$2:$G$1236,_xlfn.MAP($N$2:$N$1236,_xlfn.LAMBDA(_xlpm.x,_xlpm.x=$N40))))</f>
        <v>7.6219512195121954E-4</v>
      </c>
      <c r="S40" s="4">
        <f t="shared" si="13"/>
        <v>1</v>
      </c>
      <c r="T40" s="15" cm="1">
        <f t="array" ref="T40">SUM(_xlfn._xlws.FILTER($G$2:$G$1236,_xlfn.MAP($O$2:$O$1236,_xlfn.LAMBDA(_xlpm.x,_xlpm.x=$O40))))</f>
        <v>7.6219512195121954E-4</v>
      </c>
      <c r="U40" s="4">
        <f t="shared" si="14"/>
        <v>1</v>
      </c>
      <c r="V40" s="4">
        <f t="shared" si="15"/>
        <v>0</v>
      </c>
      <c r="AD40" s="2"/>
      <c r="AI40" s="2"/>
      <c r="AJ40" s="2"/>
    </row>
    <row r="41" spans="1:36">
      <c r="A41" s="1" t="str">
        <f t="shared" si="0"/>
        <v>~hit~ : [hɪt]</v>
      </c>
      <c r="B41" s="1">
        <f t="shared" si="16"/>
        <v>0</v>
      </c>
      <c r="C41" s="1">
        <f t="shared" si="16"/>
        <v>0</v>
      </c>
      <c r="D41" s="1">
        <f t="shared" si="16"/>
        <v>0</v>
      </c>
      <c r="E41" s="7">
        <v>1</v>
      </c>
      <c r="F41" s="9" t="s">
        <v>1948</v>
      </c>
      <c r="G41" s="4">
        <f t="shared" si="2"/>
        <v>7.6219512195121954E-4</v>
      </c>
      <c r="H41" s="4" t="str">
        <f t="shared" si="3"/>
        <v>hɪt</v>
      </c>
      <c r="I41" s="4" t="str">
        <f t="shared" si="4"/>
        <v>hit</v>
      </c>
      <c r="J41" s="10">
        <f t="shared" si="5"/>
        <v>3</v>
      </c>
      <c r="K41" s="10">
        <f t="shared" si="6"/>
        <v>3</v>
      </c>
      <c r="L41" s="10">
        <f t="shared" si="7"/>
        <v>3</v>
      </c>
      <c r="M41" s="10">
        <f t="shared" si="8"/>
        <v>1</v>
      </c>
      <c r="N41" s="1" t="str">
        <f t="shared" si="9"/>
        <v>~hit~</v>
      </c>
      <c r="O41" s="1" t="str">
        <f t="shared" si="10"/>
        <v>[hɪt]</v>
      </c>
      <c r="P41" s="4">
        <f t="shared" si="11"/>
        <v>0.21041093737452468</v>
      </c>
      <c r="Q41" s="4">
        <f t="shared" si="12"/>
        <v>1</v>
      </c>
      <c r="R41" s="4" cm="1">
        <f t="array" ref="R41">SUM(_xlfn._xlws.FILTER($G$2:$G$1236,_xlfn.MAP($N$2:$N$1236,_xlfn.LAMBDA(_xlpm.x,_xlpm.x=$N41))))</f>
        <v>7.6219512195121954E-4</v>
      </c>
      <c r="S41" s="4">
        <f t="shared" si="13"/>
        <v>1</v>
      </c>
      <c r="T41" s="15" cm="1">
        <f t="array" ref="T41">SUM(_xlfn._xlws.FILTER($G$2:$G$1236,_xlfn.MAP($O$2:$O$1236,_xlfn.LAMBDA(_xlpm.x,_xlpm.x=$O41))))</f>
        <v>7.6219512195121954E-4</v>
      </c>
      <c r="U41" s="4">
        <f t="shared" si="14"/>
        <v>1</v>
      </c>
      <c r="V41" s="4">
        <f t="shared" si="15"/>
        <v>0</v>
      </c>
      <c r="AD41" s="2"/>
      <c r="AI41" s="2"/>
      <c r="AJ41" s="2"/>
    </row>
    <row r="42" spans="1:36">
      <c r="A42" s="1" t="str">
        <f t="shared" si="0"/>
        <v>~hot~ : [hɑt]</v>
      </c>
      <c r="B42" s="1">
        <f t="shared" ref="B42:D61" si="17">_xlfn.LET(_xlpm.d,$F42,_xlpm.k,_xlfn.CONCAT(LEFT(TRIM(B$1),1),"*"),COUNTIF(_xlpm.d,_xlpm.k))</f>
        <v>0</v>
      </c>
      <c r="C42" s="1">
        <f t="shared" si="17"/>
        <v>0</v>
      </c>
      <c r="D42" s="1">
        <f t="shared" si="17"/>
        <v>0</v>
      </c>
      <c r="E42" s="7">
        <v>1</v>
      </c>
      <c r="F42" s="9" t="s">
        <v>1947</v>
      </c>
      <c r="G42" s="4">
        <f t="shared" si="2"/>
        <v>7.6219512195121954E-4</v>
      </c>
      <c r="H42" s="4" t="str">
        <f t="shared" si="3"/>
        <v>hɑt</v>
      </c>
      <c r="I42" s="4" t="str">
        <f t="shared" si="4"/>
        <v>hot</v>
      </c>
      <c r="J42" s="10">
        <f t="shared" si="5"/>
        <v>3</v>
      </c>
      <c r="K42" s="10">
        <f t="shared" si="6"/>
        <v>3</v>
      </c>
      <c r="L42" s="10">
        <f t="shared" si="7"/>
        <v>3</v>
      </c>
      <c r="M42" s="10">
        <f t="shared" si="8"/>
        <v>1</v>
      </c>
      <c r="N42" s="1" t="str">
        <f t="shared" si="9"/>
        <v>~hot~</v>
      </c>
      <c r="O42" s="1" t="str">
        <f t="shared" si="10"/>
        <v>[hɑt]</v>
      </c>
      <c r="P42" s="4">
        <f t="shared" si="11"/>
        <v>0.21041093737452468</v>
      </c>
      <c r="Q42" s="4">
        <f t="shared" si="12"/>
        <v>1</v>
      </c>
      <c r="R42" s="4" cm="1">
        <f t="array" ref="R42">SUM(_xlfn._xlws.FILTER($G$2:$G$1236,_xlfn.MAP($N$2:$N$1236,_xlfn.LAMBDA(_xlpm.x,_xlpm.x=$N42))))</f>
        <v>7.6219512195121954E-4</v>
      </c>
      <c r="S42" s="4">
        <f t="shared" si="13"/>
        <v>1</v>
      </c>
      <c r="T42" s="15" cm="1">
        <f t="array" ref="T42">SUM(_xlfn._xlws.FILTER($G$2:$G$1236,_xlfn.MAP($O$2:$O$1236,_xlfn.LAMBDA(_xlpm.x,_xlpm.x=$O42))))</f>
        <v>7.6219512195121954E-4</v>
      </c>
      <c r="U42" s="4">
        <f t="shared" si="14"/>
        <v>1</v>
      </c>
      <c r="V42" s="4">
        <f t="shared" si="15"/>
        <v>0</v>
      </c>
      <c r="AD42" s="2"/>
      <c r="AI42" s="2"/>
      <c r="AJ42" s="2"/>
    </row>
    <row r="43" spans="1:36">
      <c r="A43" s="1" t="str">
        <f t="shared" si="0"/>
        <v>~how~ : [haʊ]</v>
      </c>
      <c r="B43" s="1">
        <f t="shared" si="17"/>
        <v>0</v>
      </c>
      <c r="C43" s="1">
        <f t="shared" si="17"/>
        <v>0</v>
      </c>
      <c r="D43" s="1">
        <f t="shared" si="17"/>
        <v>0</v>
      </c>
      <c r="E43" s="7">
        <v>1</v>
      </c>
      <c r="F43" s="9" t="s">
        <v>241</v>
      </c>
      <c r="G43" s="4">
        <f t="shared" si="2"/>
        <v>7.6219512195121954E-4</v>
      </c>
      <c r="H43" s="4" t="str">
        <f t="shared" si="3"/>
        <v>haʊ</v>
      </c>
      <c r="I43" s="4" t="str">
        <f t="shared" si="4"/>
        <v>how</v>
      </c>
      <c r="J43" s="10">
        <f t="shared" si="5"/>
        <v>3</v>
      </c>
      <c r="K43" s="10">
        <f t="shared" si="6"/>
        <v>3</v>
      </c>
      <c r="L43" s="10">
        <f t="shared" si="7"/>
        <v>3</v>
      </c>
      <c r="M43" s="10">
        <f t="shared" si="8"/>
        <v>1</v>
      </c>
      <c r="N43" s="1" t="str">
        <f t="shared" si="9"/>
        <v>~how~</v>
      </c>
      <c r="O43" s="1" t="str">
        <f t="shared" si="10"/>
        <v>[haʊ]</v>
      </c>
      <c r="P43" s="4">
        <f t="shared" si="11"/>
        <v>0.21041093737452468</v>
      </c>
      <c r="Q43" s="4">
        <f t="shared" si="12"/>
        <v>1</v>
      </c>
      <c r="R43" s="4" cm="1">
        <f t="array" ref="R43">SUM(_xlfn._xlws.FILTER($G$2:$G$1236,_xlfn.MAP($N$2:$N$1236,_xlfn.LAMBDA(_xlpm.x,_xlpm.x=$N43))))</f>
        <v>7.6219512195121954E-4</v>
      </c>
      <c r="S43" s="4">
        <f t="shared" si="13"/>
        <v>1</v>
      </c>
      <c r="T43" s="15" cm="1">
        <f t="array" ref="T43">SUM(_xlfn._xlws.FILTER($G$2:$G$1236,_xlfn.MAP($O$2:$O$1236,_xlfn.LAMBDA(_xlpm.x,_xlpm.x=$O43))))</f>
        <v>7.6219512195121954E-4</v>
      </c>
      <c r="U43" s="4">
        <f t="shared" si="14"/>
        <v>1</v>
      </c>
      <c r="V43" s="4">
        <f t="shared" si="15"/>
        <v>0</v>
      </c>
      <c r="AD43" s="2"/>
      <c r="AI43" s="2"/>
      <c r="AJ43" s="2"/>
    </row>
    <row r="44" spans="1:36">
      <c r="A44" s="1" t="str">
        <f t="shared" si="0"/>
        <v>~job~ : [dʒɑb]</v>
      </c>
      <c r="B44" s="1">
        <f t="shared" si="17"/>
        <v>0</v>
      </c>
      <c r="C44" s="1">
        <f t="shared" si="17"/>
        <v>0</v>
      </c>
      <c r="D44" s="1">
        <f t="shared" si="17"/>
        <v>0</v>
      </c>
      <c r="E44" s="7">
        <v>1</v>
      </c>
      <c r="F44" s="9" t="s">
        <v>1892</v>
      </c>
      <c r="G44" s="4">
        <f t="shared" si="2"/>
        <v>7.6219512195121954E-4</v>
      </c>
      <c r="H44" s="4" t="str">
        <f t="shared" si="3"/>
        <v>dʒɑb</v>
      </c>
      <c r="I44" s="4" t="str">
        <f t="shared" si="4"/>
        <v>job</v>
      </c>
      <c r="J44" s="10">
        <f t="shared" si="5"/>
        <v>4</v>
      </c>
      <c r="K44" s="10">
        <f t="shared" si="6"/>
        <v>3</v>
      </c>
      <c r="L44" s="10">
        <f t="shared" si="7"/>
        <v>4</v>
      </c>
      <c r="M44" s="10">
        <f t="shared" si="8"/>
        <v>1</v>
      </c>
      <c r="N44" s="1" t="str">
        <f t="shared" si="9"/>
        <v>~job~</v>
      </c>
      <c r="O44" s="1" t="str">
        <f t="shared" si="10"/>
        <v>[dʒɑb]</v>
      </c>
      <c r="P44" s="4">
        <f t="shared" si="11"/>
        <v>0.2342468675289098</v>
      </c>
      <c r="Q44" s="4">
        <f t="shared" si="12"/>
        <v>1</v>
      </c>
      <c r="R44" s="4" cm="1">
        <f t="array" ref="R44">SUM(_xlfn._xlws.FILTER($G$2:$G$1236,_xlfn.MAP($N$2:$N$1236,_xlfn.LAMBDA(_xlpm.x,_xlpm.x=$N44))))</f>
        <v>7.6219512195121954E-4</v>
      </c>
      <c r="S44" s="4">
        <f t="shared" si="13"/>
        <v>1</v>
      </c>
      <c r="T44" s="15" cm="1">
        <f t="array" ref="T44">SUM(_xlfn._xlws.FILTER($G$2:$G$1236,_xlfn.MAP($O$2:$O$1236,_xlfn.LAMBDA(_xlpm.x,_xlpm.x=$O44))))</f>
        <v>7.6219512195121954E-4</v>
      </c>
      <c r="U44" s="4">
        <f t="shared" si="14"/>
        <v>1</v>
      </c>
      <c r="V44" s="4">
        <f t="shared" si="15"/>
        <v>0</v>
      </c>
      <c r="AD44" s="2"/>
      <c r="AI44" s="2"/>
      <c r="AJ44" s="2"/>
    </row>
    <row r="45" spans="1:36">
      <c r="A45" s="1" t="str">
        <f t="shared" si="0"/>
        <v>~jor~ : [dʒəɹ]</v>
      </c>
      <c r="B45" s="1">
        <f t="shared" si="17"/>
        <v>0</v>
      </c>
      <c r="C45" s="1">
        <f t="shared" si="17"/>
        <v>0</v>
      </c>
      <c r="D45" s="1">
        <f t="shared" si="17"/>
        <v>0</v>
      </c>
      <c r="E45" s="7">
        <v>1</v>
      </c>
      <c r="F45" s="9" t="s">
        <v>1890</v>
      </c>
      <c r="G45" s="4">
        <f t="shared" si="2"/>
        <v>7.6219512195121954E-4</v>
      </c>
      <c r="H45" s="1" t="str">
        <f t="shared" si="3"/>
        <v>dʒəɹ</v>
      </c>
      <c r="I45" s="1" t="str">
        <f t="shared" si="4"/>
        <v>jor</v>
      </c>
      <c r="J45" s="10">
        <f t="shared" si="5"/>
        <v>4</v>
      </c>
      <c r="K45" s="10">
        <f t="shared" si="6"/>
        <v>3</v>
      </c>
      <c r="L45" s="10">
        <f t="shared" si="7"/>
        <v>4</v>
      </c>
      <c r="M45" s="10">
        <f t="shared" si="8"/>
        <v>1</v>
      </c>
      <c r="N45" s="1" t="str">
        <f t="shared" si="9"/>
        <v>~jor~</v>
      </c>
      <c r="O45" s="1" t="str">
        <f t="shared" si="10"/>
        <v>[dʒəɹ]</v>
      </c>
      <c r="P45" s="4">
        <f t="shared" si="11"/>
        <v>0.2342468675289098</v>
      </c>
      <c r="Q45" s="4">
        <f t="shared" si="12"/>
        <v>1</v>
      </c>
      <c r="R45" s="4" cm="1">
        <f t="array" ref="R45">SUM(_xlfn._xlws.FILTER($G$2:$G$1236,_xlfn.MAP($N$2:$N$1236,_xlfn.LAMBDA(_xlpm.x,_xlpm.x=$N45))))</f>
        <v>7.6219512195121954E-4</v>
      </c>
      <c r="S45" s="4">
        <f t="shared" si="13"/>
        <v>1</v>
      </c>
      <c r="T45" s="15" cm="1">
        <f t="array" ref="T45">SUM(_xlfn._xlws.FILTER($G$2:$G$1236,_xlfn.MAP($O$2:$O$1236,_xlfn.LAMBDA(_xlpm.x,_xlpm.x=$O45))))</f>
        <v>7.6219512195121954E-4</v>
      </c>
      <c r="U45" s="4">
        <f t="shared" si="14"/>
        <v>1</v>
      </c>
      <c r="V45" s="4">
        <f t="shared" si="15"/>
        <v>0</v>
      </c>
      <c r="AD45" s="2"/>
      <c r="AI45" s="2"/>
      <c r="AJ45" s="2"/>
    </row>
    <row r="46" spans="1:36">
      <c r="A46" s="1" t="str">
        <f t="shared" si="0"/>
        <v>~lar~ : [ləɹ]</v>
      </c>
      <c r="B46" s="1">
        <f t="shared" si="17"/>
        <v>0</v>
      </c>
      <c r="C46" s="1">
        <f t="shared" si="17"/>
        <v>0</v>
      </c>
      <c r="D46" s="1">
        <f t="shared" si="17"/>
        <v>0</v>
      </c>
      <c r="E46" s="7">
        <v>2</v>
      </c>
      <c r="F46" s="9" t="s">
        <v>1008</v>
      </c>
      <c r="G46" s="4">
        <f t="shared" si="2"/>
        <v>1.5243902439024391E-3</v>
      </c>
      <c r="H46" s="4" t="str">
        <f t="shared" si="3"/>
        <v>ləɹ</v>
      </c>
      <c r="I46" s="4" t="str">
        <f t="shared" si="4"/>
        <v>lar</v>
      </c>
      <c r="J46" s="10">
        <f t="shared" si="5"/>
        <v>3</v>
      </c>
      <c r="K46" s="10">
        <f t="shared" si="6"/>
        <v>3</v>
      </c>
      <c r="L46" s="10">
        <f t="shared" si="7"/>
        <v>3</v>
      </c>
      <c r="M46" s="10">
        <f t="shared" si="8"/>
        <v>1</v>
      </c>
      <c r="N46" s="1" t="str">
        <f t="shared" si="9"/>
        <v>~lar~</v>
      </c>
      <c r="O46" s="1" t="str">
        <f t="shared" si="10"/>
        <v>[ləɹ]</v>
      </c>
      <c r="P46" s="4">
        <f t="shared" si="11"/>
        <v>0.22232896365347279</v>
      </c>
      <c r="Q46" s="4">
        <f t="shared" si="12"/>
        <v>0.66666666666666663</v>
      </c>
      <c r="R46" s="4" cm="1">
        <f t="array" ref="R46">SUM(_xlfn._xlws.FILTER($G$2:$G$1236,_xlfn.MAP($N$2:$N$1236,_xlfn.LAMBDA(_xlpm.x,_xlpm.x=$N46))))</f>
        <v>1.5243902439024391E-3</v>
      </c>
      <c r="S46" s="4">
        <f t="shared" si="13"/>
        <v>1</v>
      </c>
      <c r="T46" s="15" cm="1">
        <f t="array" ref="T46">SUM(_xlfn._xlws.FILTER($G$2:$G$1236,_xlfn.MAP($O$2:$O$1236,_xlfn.LAMBDA(_xlpm.x,_xlpm.x=$O46))))</f>
        <v>3.0487804878048782E-3</v>
      </c>
      <c r="U46" s="4">
        <f t="shared" si="14"/>
        <v>0.5</v>
      </c>
      <c r="V46" s="4">
        <f t="shared" si="15"/>
        <v>0.3010299956639812</v>
      </c>
      <c r="AD46" s="2"/>
      <c r="AI46" s="2"/>
      <c r="AJ46" s="2"/>
    </row>
    <row r="47" spans="1:36">
      <c r="A47" s="1" t="str">
        <f t="shared" si="0"/>
        <v>~law~ : [lɔ]</v>
      </c>
      <c r="B47" s="1">
        <f t="shared" si="17"/>
        <v>0</v>
      </c>
      <c r="C47" s="1">
        <f t="shared" si="17"/>
        <v>0</v>
      </c>
      <c r="D47" s="1">
        <f t="shared" si="17"/>
        <v>0</v>
      </c>
      <c r="E47" s="7">
        <v>1</v>
      </c>
      <c r="F47" s="9" t="s">
        <v>670</v>
      </c>
      <c r="G47" s="4">
        <f t="shared" si="2"/>
        <v>7.6219512195121954E-4</v>
      </c>
      <c r="H47" s="4" t="str">
        <f t="shared" si="3"/>
        <v>lɔ</v>
      </c>
      <c r="I47" s="4" t="str">
        <f t="shared" si="4"/>
        <v>law</v>
      </c>
      <c r="J47" s="10">
        <f t="shared" si="5"/>
        <v>2</v>
      </c>
      <c r="K47" s="10">
        <f t="shared" si="6"/>
        <v>3</v>
      </c>
      <c r="L47" s="10">
        <f t="shared" si="7"/>
        <v>3</v>
      </c>
      <c r="M47" s="10">
        <f t="shared" si="8"/>
        <v>1</v>
      </c>
      <c r="N47" s="1" t="str">
        <f t="shared" si="9"/>
        <v>~law~</v>
      </c>
      <c r="O47" s="1" t="str">
        <f t="shared" si="10"/>
        <v>[lɔ]</v>
      </c>
      <c r="P47" s="4">
        <f t="shared" si="11"/>
        <v>0.21041093737452468</v>
      </c>
      <c r="Q47" s="4">
        <f t="shared" si="12"/>
        <v>1</v>
      </c>
      <c r="R47" s="4" cm="1">
        <f t="array" ref="R47">SUM(_xlfn._xlws.FILTER($G$2:$G$1236,_xlfn.MAP($N$2:$N$1236,_xlfn.LAMBDA(_xlpm.x,_xlpm.x=$N47))))</f>
        <v>7.6219512195121954E-4</v>
      </c>
      <c r="S47" s="4">
        <f t="shared" si="13"/>
        <v>1</v>
      </c>
      <c r="T47" s="15" cm="1">
        <f t="array" ref="T47">SUM(_xlfn._xlws.FILTER($G$2:$G$1236,_xlfn.MAP($O$2:$O$1236,_xlfn.LAMBDA(_xlpm.x,_xlpm.x=$O47))))</f>
        <v>7.6219512195121954E-4</v>
      </c>
      <c r="U47" s="4">
        <f t="shared" si="14"/>
        <v>1</v>
      </c>
      <c r="V47" s="4">
        <f t="shared" si="15"/>
        <v>0</v>
      </c>
      <c r="AD47" s="2"/>
      <c r="AI47" s="2"/>
      <c r="AJ47" s="2"/>
    </row>
    <row r="48" spans="1:36">
      <c r="A48" s="1" t="str">
        <f t="shared" si="0"/>
        <v>~led~ : [lɛd]</v>
      </c>
      <c r="B48" s="1">
        <f t="shared" si="17"/>
        <v>0</v>
      </c>
      <c r="C48" s="1">
        <f t="shared" si="17"/>
        <v>0</v>
      </c>
      <c r="D48" s="1">
        <f t="shared" si="17"/>
        <v>0</v>
      </c>
      <c r="E48" s="7">
        <v>1</v>
      </c>
      <c r="F48" s="9" t="s">
        <v>1013</v>
      </c>
      <c r="G48" s="4">
        <f t="shared" si="2"/>
        <v>7.6219512195121954E-4</v>
      </c>
      <c r="H48" s="4" t="str">
        <f t="shared" si="3"/>
        <v>lɛd</v>
      </c>
      <c r="I48" s="4" t="str">
        <f t="shared" si="4"/>
        <v>led</v>
      </c>
      <c r="J48" s="10">
        <f t="shared" si="5"/>
        <v>3</v>
      </c>
      <c r="K48" s="10">
        <f t="shared" si="6"/>
        <v>3</v>
      </c>
      <c r="L48" s="10">
        <f t="shared" si="7"/>
        <v>3</v>
      </c>
      <c r="M48" s="10">
        <f t="shared" si="8"/>
        <v>1</v>
      </c>
      <c r="N48" s="1" t="str">
        <f t="shared" si="9"/>
        <v>~led~</v>
      </c>
      <c r="O48" s="1" t="str">
        <f t="shared" si="10"/>
        <v>[lɛd]</v>
      </c>
      <c r="P48" s="4">
        <f t="shared" si="11"/>
        <v>0.14027395824968311</v>
      </c>
      <c r="Q48" s="4">
        <f t="shared" si="12"/>
        <v>0.66666666666666663</v>
      </c>
      <c r="R48" s="4" cm="1">
        <f t="array" ref="R48">SUM(_xlfn._xlws.FILTER($G$2:$G$1236,_xlfn.MAP($N$2:$N$1236,_xlfn.LAMBDA(_xlpm.x,_xlpm.x=$N48))))</f>
        <v>7.6219512195121954E-4</v>
      </c>
      <c r="S48" s="4">
        <f t="shared" si="13"/>
        <v>1</v>
      </c>
      <c r="T48" s="15" cm="1">
        <f t="array" ref="T48">SUM(_xlfn._xlws.FILTER($G$2:$G$1236,_xlfn.MAP($O$2:$O$1236,_xlfn.LAMBDA(_xlpm.x,_xlpm.x=$O48))))</f>
        <v>1.5243902439024391E-3</v>
      </c>
      <c r="U48" s="4">
        <f t="shared" si="14"/>
        <v>0.5</v>
      </c>
      <c r="V48" s="4">
        <f t="shared" si="15"/>
        <v>0.3010299956639812</v>
      </c>
      <c r="AD48" s="2"/>
      <c r="AI48" s="2"/>
      <c r="AJ48" s="2"/>
    </row>
    <row r="49" spans="1:36">
      <c r="A49" s="1" t="str">
        <f t="shared" si="0"/>
        <v>~leg~ : [lɛɡ]</v>
      </c>
      <c r="B49" s="1">
        <f t="shared" si="17"/>
        <v>0</v>
      </c>
      <c r="C49" s="1">
        <f t="shared" si="17"/>
        <v>0</v>
      </c>
      <c r="D49" s="1">
        <f t="shared" si="17"/>
        <v>0</v>
      </c>
      <c r="E49" s="7">
        <v>1</v>
      </c>
      <c r="F49" s="9" t="s">
        <v>1937</v>
      </c>
      <c r="G49" s="4">
        <f t="shared" si="2"/>
        <v>7.6219512195121954E-4</v>
      </c>
      <c r="H49" s="4" t="str">
        <f t="shared" si="3"/>
        <v>lɛɡ</v>
      </c>
      <c r="I49" s="4" t="str">
        <f t="shared" si="4"/>
        <v>leg</v>
      </c>
      <c r="J49" s="10">
        <f t="shared" si="5"/>
        <v>3</v>
      </c>
      <c r="K49" s="10">
        <f t="shared" si="6"/>
        <v>3</v>
      </c>
      <c r="L49" s="10">
        <f t="shared" si="7"/>
        <v>3</v>
      </c>
      <c r="M49" s="10">
        <f t="shared" si="8"/>
        <v>1</v>
      </c>
      <c r="N49" s="1" t="str">
        <f t="shared" si="9"/>
        <v>~leg~</v>
      </c>
      <c r="O49" s="1" t="str">
        <f t="shared" si="10"/>
        <v>[lɛɡ]</v>
      </c>
      <c r="P49" s="4">
        <f t="shared" si="11"/>
        <v>0.21041093737452468</v>
      </c>
      <c r="Q49" s="4">
        <f t="shared" si="12"/>
        <v>1</v>
      </c>
      <c r="R49" s="4" cm="1">
        <f t="array" ref="R49">SUM(_xlfn._xlws.FILTER($G$2:$G$1236,_xlfn.MAP($N$2:$N$1236,_xlfn.LAMBDA(_xlpm.x,_xlpm.x=$N49))))</f>
        <v>7.6219512195121954E-4</v>
      </c>
      <c r="S49" s="4">
        <f t="shared" si="13"/>
        <v>1</v>
      </c>
      <c r="T49" s="15" cm="1">
        <f t="array" ref="T49">SUM(_xlfn._xlws.FILTER($G$2:$G$1236,_xlfn.MAP($O$2:$O$1236,_xlfn.LAMBDA(_xlpm.x,_xlpm.x=$O49))))</f>
        <v>7.6219512195121954E-4</v>
      </c>
      <c r="U49" s="4">
        <f t="shared" si="14"/>
        <v>1</v>
      </c>
      <c r="V49" s="4">
        <f t="shared" si="15"/>
        <v>0</v>
      </c>
      <c r="AD49" s="2"/>
      <c r="AI49" s="2"/>
      <c r="AJ49" s="2"/>
    </row>
    <row r="50" spans="1:36">
      <c r="A50" s="1" t="str">
        <f t="shared" si="0"/>
        <v>~let~ : [lɛt]</v>
      </c>
      <c r="B50" s="1">
        <f t="shared" si="17"/>
        <v>0</v>
      </c>
      <c r="C50" s="1">
        <f t="shared" si="17"/>
        <v>0</v>
      </c>
      <c r="D50" s="1">
        <f t="shared" si="17"/>
        <v>0</v>
      </c>
      <c r="E50" s="7">
        <v>1</v>
      </c>
      <c r="F50" s="9" t="s">
        <v>1939</v>
      </c>
      <c r="G50" s="4">
        <f t="shared" si="2"/>
        <v>7.6219512195121954E-4</v>
      </c>
      <c r="H50" s="4" t="str">
        <f t="shared" si="3"/>
        <v>lɛt</v>
      </c>
      <c r="I50" s="4" t="str">
        <f t="shared" si="4"/>
        <v>let</v>
      </c>
      <c r="J50" s="10">
        <f t="shared" si="5"/>
        <v>3</v>
      </c>
      <c r="K50" s="10">
        <f t="shared" si="6"/>
        <v>3</v>
      </c>
      <c r="L50" s="10">
        <f t="shared" si="7"/>
        <v>3</v>
      </c>
      <c r="M50" s="10">
        <f t="shared" si="8"/>
        <v>1</v>
      </c>
      <c r="N50" s="1" t="str">
        <f t="shared" si="9"/>
        <v>~let~</v>
      </c>
      <c r="O50" s="1" t="str">
        <f t="shared" si="10"/>
        <v>[lɛt]</v>
      </c>
      <c r="P50" s="4">
        <f t="shared" si="11"/>
        <v>0.21041093737452468</v>
      </c>
      <c r="Q50" s="4">
        <f t="shared" si="12"/>
        <v>1</v>
      </c>
      <c r="R50" s="4" cm="1">
        <f t="array" ref="R50">SUM(_xlfn._xlws.FILTER($G$2:$G$1236,_xlfn.MAP($N$2:$N$1236,_xlfn.LAMBDA(_xlpm.x,_xlpm.x=$N50))))</f>
        <v>7.6219512195121954E-4</v>
      </c>
      <c r="S50" s="4">
        <f t="shared" si="13"/>
        <v>1</v>
      </c>
      <c r="T50" s="15" cm="1">
        <f t="array" ref="T50">SUM(_xlfn._xlws.FILTER($G$2:$G$1236,_xlfn.MAP($O$2:$O$1236,_xlfn.LAMBDA(_xlpm.x,_xlpm.x=$O50))))</f>
        <v>7.6219512195121954E-4</v>
      </c>
      <c r="U50" s="4">
        <f t="shared" si="14"/>
        <v>1</v>
      </c>
      <c r="V50" s="4">
        <f t="shared" si="15"/>
        <v>0</v>
      </c>
      <c r="AD50" s="2"/>
      <c r="AI50" s="2"/>
      <c r="AJ50" s="2"/>
    </row>
    <row r="51" spans="1:36">
      <c r="A51" s="1" t="str">
        <f t="shared" si="0"/>
        <v>~log~ : [lɔɡ]</v>
      </c>
      <c r="B51" s="1">
        <f t="shared" si="17"/>
        <v>0</v>
      </c>
      <c r="C51" s="1">
        <f t="shared" si="17"/>
        <v>0</v>
      </c>
      <c r="D51" s="1">
        <f t="shared" si="17"/>
        <v>0</v>
      </c>
      <c r="E51" s="7">
        <v>1</v>
      </c>
      <c r="F51" s="9" t="s">
        <v>1936</v>
      </c>
      <c r="G51" s="4">
        <f t="shared" si="2"/>
        <v>7.6219512195121954E-4</v>
      </c>
      <c r="H51" s="1" t="str">
        <f t="shared" si="3"/>
        <v>lɔɡ</v>
      </c>
      <c r="I51" s="1" t="str">
        <f t="shared" si="4"/>
        <v>log</v>
      </c>
      <c r="J51" s="10">
        <f t="shared" si="5"/>
        <v>3</v>
      </c>
      <c r="K51" s="10">
        <f t="shared" si="6"/>
        <v>3</v>
      </c>
      <c r="L51" s="10">
        <f t="shared" si="7"/>
        <v>3</v>
      </c>
      <c r="M51" s="10">
        <f t="shared" si="8"/>
        <v>1</v>
      </c>
      <c r="N51" s="1" t="str">
        <f t="shared" si="9"/>
        <v>~log~</v>
      </c>
      <c r="O51" s="1" t="str">
        <f t="shared" si="10"/>
        <v>[lɔɡ]</v>
      </c>
      <c r="P51" s="4">
        <f t="shared" si="11"/>
        <v>0.21041093737452468</v>
      </c>
      <c r="Q51" s="4">
        <f t="shared" si="12"/>
        <v>1</v>
      </c>
      <c r="R51" s="4" cm="1">
        <f t="array" ref="R51">SUM(_xlfn._xlws.FILTER($G$2:$G$1236,_xlfn.MAP($N$2:$N$1236,_xlfn.LAMBDA(_xlpm.x,_xlpm.x=$N51))))</f>
        <v>7.6219512195121954E-4</v>
      </c>
      <c r="S51" s="4">
        <f t="shared" si="13"/>
        <v>1</v>
      </c>
      <c r="T51" s="15" cm="1">
        <f t="array" ref="T51">SUM(_xlfn._xlws.FILTER($G$2:$G$1236,_xlfn.MAP($O$2:$O$1236,_xlfn.LAMBDA(_xlpm.x,_xlpm.x=$O51))))</f>
        <v>7.6219512195121954E-4</v>
      </c>
      <c r="U51" s="4">
        <f t="shared" si="14"/>
        <v>1</v>
      </c>
      <c r="V51" s="4">
        <f t="shared" si="15"/>
        <v>0</v>
      </c>
      <c r="AD51" s="2"/>
      <c r="AI51" s="2"/>
      <c r="AJ51" s="2"/>
    </row>
    <row r="52" spans="1:36">
      <c r="A52" s="1" t="str">
        <f t="shared" si="0"/>
        <v>~lop~ : [ləp]</v>
      </c>
      <c r="B52" s="1">
        <f t="shared" si="17"/>
        <v>0</v>
      </c>
      <c r="C52" s="1">
        <f t="shared" si="17"/>
        <v>0</v>
      </c>
      <c r="D52" s="1">
        <f t="shared" si="17"/>
        <v>0</v>
      </c>
      <c r="E52" s="7">
        <v>1</v>
      </c>
      <c r="F52" s="9" t="s">
        <v>1940</v>
      </c>
      <c r="G52" s="4">
        <f t="shared" si="2"/>
        <v>7.6219512195121954E-4</v>
      </c>
      <c r="H52" s="4" t="str">
        <f t="shared" si="3"/>
        <v>ləp</v>
      </c>
      <c r="I52" s="4" t="str">
        <f t="shared" si="4"/>
        <v>lop</v>
      </c>
      <c r="J52" s="10">
        <f t="shared" si="5"/>
        <v>3</v>
      </c>
      <c r="K52" s="10">
        <f t="shared" si="6"/>
        <v>3</v>
      </c>
      <c r="L52" s="10">
        <f t="shared" si="7"/>
        <v>3</v>
      </c>
      <c r="M52" s="10">
        <f t="shared" si="8"/>
        <v>1</v>
      </c>
      <c r="N52" s="1" t="str">
        <f t="shared" si="9"/>
        <v>~lop~</v>
      </c>
      <c r="O52" s="1" t="str">
        <f t="shared" si="10"/>
        <v>[ləp]</v>
      </c>
      <c r="P52" s="4">
        <f t="shared" si="11"/>
        <v>0.21041093737452468</v>
      </c>
      <c r="Q52" s="4">
        <f t="shared" si="12"/>
        <v>1</v>
      </c>
      <c r="R52" s="4" cm="1">
        <f t="array" ref="R52">SUM(_xlfn._xlws.FILTER($G$2:$G$1236,_xlfn.MAP($N$2:$N$1236,_xlfn.LAMBDA(_xlpm.x,_xlpm.x=$N52))))</f>
        <v>7.6219512195121954E-4</v>
      </c>
      <c r="S52" s="4">
        <f t="shared" si="13"/>
        <v>1</v>
      </c>
      <c r="T52" s="15" cm="1">
        <f t="array" ref="T52">SUM(_xlfn._xlws.FILTER($G$2:$G$1236,_xlfn.MAP($O$2:$O$1236,_xlfn.LAMBDA(_xlpm.x,_xlpm.x=$O52))))</f>
        <v>7.6219512195121954E-4</v>
      </c>
      <c r="U52" s="4">
        <f t="shared" si="14"/>
        <v>1</v>
      </c>
      <c r="V52" s="4">
        <f t="shared" si="15"/>
        <v>0</v>
      </c>
      <c r="AD52" s="2"/>
      <c r="AI52" s="2"/>
      <c r="AJ52" s="2"/>
    </row>
    <row r="53" spans="1:36">
      <c r="A53" s="1" t="str">
        <f t="shared" si="0"/>
        <v>~lor~ : [ləɹ]</v>
      </c>
      <c r="B53" s="1">
        <f t="shared" si="17"/>
        <v>0</v>
      </c>
      <c r="C53" s="1">
        <f t="shared" si="17"/>
        <v>0</v>
      </c>
      <c r="D53" s="1">
        <f t="shared" si="17"/>
        <v>0</v>
      </c>
      <c r="E53" s="7">
        <v>1</v>
      </c>
      <c r="F53" s="9" t="s">
        <v>939</v>
      </c>
      <c r="G53" s="4">
        <f t="shared" si="2"/>
        <v>7.6219512195121954E-4</v>
      </c>
      <c r="H53" s="4" t="str">
        <f t="shared" si="3"/>
        <v>ləɹ</v>
      </c>
      <c r="I53" s="4" t="str">
        <f t="shared" si="4"/>
        <v>lor</v>
      </c>
      <c r="J53" s="10">
        <f t="shared" si="5"/>
        <v>3</v>
      </c>
      <c r="K53" s="10">
        <f t="shared" si="6"/>
        <v>3</v>
      </c>
      <c r="L53" s="10">
        <f t="shared" si="7"/>
        <v>3</v>
      </c>
      <c r="M53" s="10">
        <f t="shared" si="8"/>
        <v>1</v>
      </c>
      <c r="N53" s="1" t="str">
        <f t="shared" si="9"/>
        <v>~lor~</v>
      </c>
      <c r="O53" s="1" t="str">
        <f t="shared" si="10"/>
        <v>[ləɹ]</v>
      </c>
      <c r="P53" s="4">
        <f t="shared" si="11"/>
        <v>8.4164374949809884E-2</v>
      </c>
      <c r="Q53" s="4">
        <f t="shared" si="12"/>
        <v>0.4</v>
      </c>
      <c r="R53" s="4" cm="1">
        <f t="array" ref="R53">SUM(_xlfn._xlws.FILTER($G$2:$G$1236,_xlfn.MAP($N$2:$N$1236,_xlfn.LAMBDA(_xlpm.x,_xlpm.x=$N53))))</f>
        <v>7.6219512195121954E-4</v>
      </c>
      <c r="S53" s="4">
        <f t="shared" si="13"/>
        <v>1</v>
      </c>
      <c r="T53" s="15" cm="1">
        <f t="array" ref="T53">SUM(_xlfn._xlws.FILTER($G$2:$G$1236,_xlfn.MAP($O$2:$O$1236,_xlfn.LAMBDA(_xlpm.x,_xlpm.x=$O53))))</f>
        <v>3.0487804878048782E-3</v>
      </c>
      <c r="U53" s="4">
        <f t="shared" si="14"/>
        <v>0.25</v>
      </c>
      <c r="V53" s="4">
        <f t="shared" si="15"/>
        <v>0.6020599913279624</v>
      </c>
      <c r="AD53" s="2"/>
      <c r="AI53" s="2"/>
      <c r="AJ53" s="2"/>
    </row>
    <row r="54" spans="1:36">
      <c r="A54" s="1" t="str">
        <f t="shared" si="0"/>
        <v>~lot~ : [lɑt]</v>
      </c>
      <c r="B54" s="1">
        <f t="shared" si="17"/>
        <v>0</v>
      </c>
      <c r="C54" s="1">
        <f t="shared" si="17"/>
        <v>0</v>
      </c>
      <c r="D54" s="1">
        <f t="shared" si="17"/>
        <v>0</v>
      </c>
      <c r="E54" s="7">
        <v>1</v>
      </c>
      <c r="F54" s="9" t="s">
        <v>1938</v>
      </c>
      <c r="G54" s="4">
        <f t="shared" si="2"/>
        <v>7.6219512195121954E-4</v>
      </c>
      <c r="H54" s="4" t="str">
        <f t="shared" si="3"/>
        <v>lɑt</v>
      </c>
      <c r="I54" s="4" t="str">
        <f t="shared" si="4"/>
        <v>lot</v>
      </c>
      <c r="J54" s="10">
        <f t="shared" si="5"/>
        <v>3</v>
      </c>
      <c r="K54" s="10">
        <f t="shared" si="6"/>
        <v>3</v>
      </c>
      <c r="L54" s="10">
        <f t="shared" si="7"/>
        <v>3</v>
      </c>
      <c r="M54" s="10">
        <f t="shared" si="8"/>
        <v>1</v>
      </c>
      <c r="N54" s="1" t="str">
        <f t="shared" si="9"/>
        <v>~lot~</v>
      </c>
      <c r="O54" s="1" t="str">
        <f t="shared" si="10"/>
        <v>[lɑt]</v>
      </c>
      <c r="P54" s="4">
        <f t="shared" si="11"/>
        <v>0.21041093737452468</v>
      </c>
      <c r="Q54" s="4">
        <f t="shared" si="12"/>
        <v>1</v>
      </c>
      <c r="R54" s="4" cm="1">
        <f t="array" ref="R54">SUM(_xlfn._xlws.FILTER($G$2:$G$1236,_xlfn.MAP($N$2:$N$1236,_xlfn.LAMBDA(_xlpm.x,_xlpm.x=$N54))))</f>
        <v>7.6219512195121954E-4</v>
      </c>
      <c r="S54" s="4">
        <f t="shared" si="13"/>
        <v>1</v>
      </c>
      <c r="T54" s="15" cm="1">
        <f t="array" ref="T54">SUM(_xlfn._xlws.FILTER($G$2:$G$1236,_xlfn.MAP($O$2:$O$1236,_xlfn.LAMBDA(_xlpm.x,_xlpm.x=$O54))))</f>
        <v>7.6219512195121954E-4</v>
      </c>
      <c r="U54" s="4">
        <f t="shared" si="14"/>
        <v>1</v>
      </c>
      <c r="V54" s="4">
        <f t="shared" si="15"/>
        <v>0</v>
      </c>
      <c r="AD54" s="2"/>
      <c r="AI54" s="2"/>
      <c r="AJ54" s="2"/>
    </row>
    <row r="55" spans="1:36">
      <c r="A55" s="1" t="str">
        <f t="shared" si="0"/>
        <v>~low~ : [loʊ]</v>
      </c>
      <c r="B55" s="1">
        <f t="shared" si="17"/>
        <v>0</v>
      </c>
      <c r="C55" s="1">
        <f t="shared" si="17"/>
        <v>0</v>
      </c>
      <c r="D55" s="1">
        <f t="shared" si="17"/>
        <v>0</v>
      </c>
      <c r="E55" s="7">
        <v>1</v>
      </c>
      <c r="F55" s="9" t="s">
        <v>588</v>
      </c>
      <c r="G55" s="4">
        <f t="shared" si="2"/>
        <v>7.6219512195121954E-4</v>
      </c>
      <c r="H55" s="4" t="str">
        <f t="shared" si="3"/>
        <v>loʊ</v>
      </c>
      <c r="I55" s="4" t="str">
        <f t="shared" si="4"/>
        <v>low</v>
      </c>
      <c r="J55" s="10">
        <f t="shared" si="5"/>
        <v>3</v>
      </c>
      <c r="K55" s="10">
        <f t="shared" si="6"/>
        <v>3</v>
      </c>
      <c r="L55" s="10">
        <f t="shared" si="7"/>
        <v>3</v>
      </c>
      <c r="M55" s="10">
        <f t="shared" si="8"/>
        <v>1</v>
      </c>
      <c r="N55" s="1" t="str">
        <f t="shared" si="9"/>
        <v>~low~</v>
      </c>
      <c r="O55" s="1" t="str">
        <f t="shared" si="10"/>
        <v>[loʊ]</v>
      </c>
      <c r="P55" s="4">
        <f t="shared" si="11"/>
        <v>0.21041093737452468</v>
      </c>
      <c r="Q55" s="4">
        <f t="shared" si="12"/>
        <v>1</v>
      </c>
      <c r="R55" s="4" cm="1">
        <f t="array" ref="R55">SUM(_xlfn._xlws.FILTER($G$2:$G$1236,_xlfn.MAP($N$2:$N$1236,_xlfn.LAMBDA(_xlpm.x,_xlpm.x=$N55))))</f>
        <v>7.6219512195121954E-4</v>
      </c>
      <c r="S55" s="4">
        <f t="shared" si="13"/>
        <v>1</v>
      </c>
      <c r="T55" s="15" cm="1">
        <f t="array" ref="T55">SUM(_xlfn._xlws.FILTER($G$2:$G$1236,_xlfn.MAP($O$2:$O$1236,_xlfn.LAMBDA(_xlpm.x,_xlpm.x=$O55))))</f>
        <v>7.6219512195121954E-4</v>
      </c>
      <c r="U55" s="4">
        <f t="shared" si="14"/>
        <v>1</v>
      </c>
      <c r="V55" s="4">
        <f t="shared" si="15"/>
        <v>0</v>
      </c>
      <c r="AD55" s="2"/>
      <c r="AI55" s="2"/>
      <c r="AJ55" s="2"/>
    </row>
    <row r="56" spans="1:36">
      <c r="A56" s="1" t="str">
        <f t="shared" si="0"/>
        <v>~lse~ : [ls]</v>
      </c>
      <c r="B56" s="1">
        <f t="shared" si="17"/>
        <v>0</v>
      </c>
      <c r="C56" s="1">
        <f t="shared" si="17"/>
        <v>0</v>
      </c>
      <c r="D56" s="1">
        <f t="shared" si="17"/>
        <v>0</v>
      </c>
      <c r="E56" s="7">
        <v>1</v>
      </c>
      <c r="F56" s="9" t="s">
        <v>72</v>
      </c>
      <c r="G56" s="4">
        <f t="shared" si="2"/>
        <v>7.6219512195121954E-4</v>
      </c>
      <c r="H56" s="4" t="str">
        <f t="shared" si="3"/>
        <v>ls</v>
      </c>
      <c r="I56" s="4" t="str">
        <f t="shared" si="4"/>
        <v>lse</v>
      </c>
      <c r="J56" s="10">
        <f t="shared" si="5"/>
        <v>2</v>
      </c>
      <c r="K56" s="10">
        <f t="shared" si="6"/>
        <v>3</v>
      </c>
      <c r="L56" s="10">
        <f t="shared" si="7"/>
        <v>3</v>
      </c>
      <c r="M56" s="10">
        <f t="shared" si="8"/>
        <v>1</v>
      </c>
      <c r="N56" s="1" t="str">
        <f t="shared" si="9"/>
        <v>~lse~</v>
      </c>
      <c r="O56" s="1" t="str">
        <f t="shared" si="10"/>
        <v>[ls]</v>
      </c>
      <c r="P56" s="4">
        <f t="shared" si="11"/>
        <v>0.21041093737452468</v>
      </c>
      <c r="Q56" s="4">
        <f t="shared" si="12"/>
        <v>1</v>
      </c>
      <c r="R56" s="4" cm="1">
        <f t="array" ref="R56">SUM(_xlfn._xlws.FILTER($G$2:$G$1236,_xlfn.MAP($N$2:$N$1236,_xlfn.LAMBDA(_xlpm.x,_xlpm.x=$N56))))</f>
        <v>7.6219512195121954E-4</v>
      </c>
      <c r="S56" s="4">
        <f t="shared" si="13"/>
        <v>1</v>
      </c>
      <c r="T56" s="15" cm="1">
        <f t="array" ref="T56">SUM(_xlfn._xlws.FILTER($G$2:$G$1236,_xlfn.MAP($O$2:$O$1236,_xlfn.LAMBDA(_xlpm.x,_xlpm.x=$O56))))</f>
        <v>7.6219512195121954E-4</v>
      </c>
      <c r="U56" s="4">
        <f t="shared" si="14"/>
        <v>1</v>
      </c>
      <c r="V56" s="4">
        <f t="shared" si="15"/>
        <v>0</v>
      </c>
      <c r="AD56" s="2"/>
      <c r="AI56" s="2"/>
      <c r="AJ56" s="2"/>
    </row>
    <row r="57" spans="1:36">
      <c r="A57" s="1" t="str">
        <f t="shared" si="0"/>
        <v>~lso~ : [lsəʊ]</v>
      </c>
      <c r="B57" s="1">
        <f t="shared" si="17"/>
        <v>0</v>
      </c>
      <c r="C57" s="1">
        <f t="shared" si="17"/>
        <v>0</v>
      </c>
      <c r="D57" s="1">
        <f t="shared" si="17"/>
        <v>0</v>
      </c>
      <c r="E57" s="7">
        <v>1</v>
      </c>
      <c r="F57" s="9" t="s">
        <v>558</v>
      </c>
      <c r="G57" s="4">
        <f t="shared" si="2"/>
        <v>7.6219512195121954E-4</v>
      </c>
      <c r="H57" s="4" t="str">
        <f t="shared" si="3"/>
        <v>lsəʊ</v>
      </c>
      <c r="I57" s="4" t="str">
        <f t="shared" si="4"/>
        <v>lso</v>
      </c>
      <c r="J57" s="10">
        <f t="shared" si="5"/>
        <v>4</v>
      </c>
      <c r="K57" s="10">
        <f t="shared" si="6"/>
        <v>3</v>
      </c>
      <c r="L57" s="10">
        <f t="shared" si="7"/>
        <v>4</v>
      </c>
      <c r="M57" s="10">
        <f t="shared" si="8"/>
        <v>1</v>
      </c>
      <c r="N57" s="1" t="str">
        <f t="shared" si="9"/>
        <v>~lso~</v>
      </c>
      <c r="O57" s="1" t="str">
        <f t="shared" si="10"/>
        <v>[lsəʊ]</v>
      </c>
      <c r="P57" s="4">
        <f t="shared" si="11"/>
        <v>0.2342468675289098</v>
      </c>
      <c r="Q57" s="4">
        <f t="shared" si="12"/>
        <v>1</v>
      </c>
      <c r="R57" s="4" cm="1">
        <f t="array" ref="R57">SUM(_xlfn._xlws.FILTER($G$2:$G$1236,_xlfn.MAP($N$2:$N$1236,_xlfn.LAMBDA(_xlpm.x,_xlpm.x=$N57))))</f>
        <v>7.6219512195121954E-4</v>
      </c>
      <c r="S57" s="4">
        <f t="shared" si="13"/>
        <v>1</v>
      </c>
      <c r="T57" s="15" cm="1">
        <f t="array" ref="T57">SUM(_xlfn._xlws.FILTER($G$2:$G$1236,_xlfn.MAP($O$2:$O$1236,_xlfn.LAMBDA(_xlpm.x,_xlpm.x=$O57))))</f>
        <v>7.6219512195121954E-4</v>
      </c>
      <c r="U57" s="4">
        <f t="shared" si="14"/>
        <v>1</v>
      </c>
      <c r="V57" s="4">
        <f t="shared" si="15"/>
        <v>0</v>
      </c>
      <c r="AD57" s="2"/>
      <c r="AI57" s="2"/>
      <c r="AJ57" s="2"/>
    </row>
    <row r="58" spans="1:36">
      <c r="A58" s="1" t="str">
        <f t="shared" si="0"/>
        <v>~lve~ : [lv]</v>
      </c>
      <c r="B58" s="1">
        <f t="shared" si="17"/>
        <v>0</v>
      </c>
      <c r="C58" s="1">
        <f t="shared" si="17"/>
        <v>0</v>
      </c>
      <c r="D58" s="1">
        <f t="shared" si="17"/>
        <v>0</v>
      </c>
      <c r="E58" s="7">
        <v>1</v>
      </c>
      <c r="F58" s="9" t="s">
        <v>75</v>
      </c>
      <c r="G58" s="4">
        <f t="shared" si="2"/>
        <v>7.6219512195121954E-4</v>
      </c>
      <c r="H58" s="4" t="str">
        <f t="shared" si="3"/>
        <v>lv</v>
      </c>
      <c r="I58" s="4" t="str">
        <f t="shared" si="4"/>
        <v>lve</v>
      </c>
      <c r="J58" s="10">
        <f t="shared" si="5"/>
        <v>2</v>
      </c>
      <c r="K58" s="10">
        <f t="shared" si="6"/>
        <v>3</v>
      </c>
      <c r="L58" s="10">
        <f t="shared" si="7"/>
        <v>3</v>
      </c>
      <c r="M58" s="10">
        <f t="shared" si="8"/>
        <v>1</v>
      </c>
      <c r="N58" s="1" t="str">
        <f t="shared" si="9"/>
        <v>~lve~</v>
      </c>
      <c r="O58" s="1" t="str">
        <f t="shared" si="10"/>
        <v>[lv]</v>
      </c>
      <c r="P58" s="4">
        <f t="shared" si="11"/>
        <v>0.21041093737452468</v>
      </c>
      <c r="Q58" s="4">
        <f t="shared" si="12"/>
        <v>1</v>
      </c>
      <c r="R58" s="4" cm="1">
        <f t="array" ref="R58">SUM(_xlfn._xlws.FILTER($G$2:$G$1236,_xlfn.MAP($N$2:$N$1236,_xlfn.LAMBDA(_xlpm.x,_xlpm.x=$N58))))</f>
        <v>7.6219512195121954E-4</v>
      </c>
      <c r="S58" s="4">
        <f t="shared" si="13"/>
        <v>1</v>
      </c>
      <c r="T58" s="15" cm="1">
        <f t="array" ref="T58">SUM(_xlfn._xlws.FILTER($G$2:$G$1236,_xlfn.MAP($O$2:$O$1236,_xlfn.LAMBDA(_xlpm.x,_xlpm.x=$O58))))</f>
        <v>7.6219512195121954E-4</v>
      </c>
      <c r="U58" s="4">
        <f t="shared" si="14"/>
        <v>1</v>
      </c>
      <c r="V58" s="4">
        <f t="shared" si="15"/>
        <v>0</v>
      </c>
      <c r="AD58" s="2"/>
      <c r="AI58" s="2"/>
      <c r="AJ58" s="2"/>
    </row>
    <row r="59" spans="1:36">
      <c r="A59" s="1" t="str">
        <f t="shared" si="0"/>
        <v>~mal~ : [məl]</v>
      </c>
      <c r="B59" s="1">
        <f t="shared" si="17"/>
        <v>0</v>
      </c>
      <c r="C59" s="1">
        <f t="shared" si="17"/>
        <v>1</v>
      </c>
      <c r="D59" s="1">
        <f t="shared" si="17"/>
        <v>0</v>
      </c>
      <c r="E59" s="7">
        <v>2</v>
      </c>
      <c r="F59" s="9" t="s">
        <v>1903</v>
      </c>
      <c r="G59" s="4">
        <f t="shared" si="2"/>
        <v>1.5243902439024391E-3</v>
      </c>
      <c r="H59" s="1" t="str">
        <f t="shared" si="3"/>
        <v>məl</v>
      </c>
      <c r="I59" s="1" t="str">
        <f t="shared" si="4"/>
        <v>mal</v>
      </c>
      <c r="J59" s="10">
        <f t="shared" si="5"/>
        <v>3</v>
      </c>
      <c r="K59" s="10">
        <f t="shared" si="6"/>
        <v>3</v>
      </c>
      <c r="L59" s="10">
        <f t="shared" si="7"/>
        <v>3</v>
      </c>
      <c r="M59" s="10">
        <f t="shared" si="8"/>
        <v>1</v>
      </c>
      <c r="N59" s="1" t="str">
        <f t="shared" si="9"/>
        <v>~mal~</v>
      </c>
      <c r="O59" s="1" t="str">
        <f t="shared" si="10"/>
        <v>[məl]</v>
      </c>
      <c r="P59" s="4">
        <f t="shared" si="11"/>
        <v>0.33349344548020921</v>
      </c>
      <c r="Q59" s="4">
        <f t="shared" si="12"/>
        <v>1</v>
      </c>
      <c r="R59" s="4" cm="1">
        <f t="array" ref="R59">SUM(_xlfn._xlws.FILTER($G$2:$G$1236,_xlfn.MAP($N$2:$N$1236,_xlfn.LAMBDA(_xlpm.x,_xlpm.x=$N59))))</f>
        <v>1.5243902439024391E-3</v>
      </c>
      <c r="S59" s="4">
        <f t="shared" si="13"/>
        <v>1</v>
      </c>
      <c r="T59" s="15" cm="1">
        <f t="array" ref="T59">SUM(_xlfn._xlws.FILTER($G$2:$G$1236,_xlfn.MAP($O$2:$O$1236,_xlfn.LAMBDA(_xlpm.x,_xlpm.x=$O59))))</f>
        <v>1.5243902439024391E-3</v>
      </c>
      <c r="U59" s="4">
        <f t="shared" si="14"/>
        <v>1</v>
      </c>
      <c r="V59" s="4">
        <f t="shared" si="15"/>
        <v>0</v>
      </c>
      <c r="AD59" s="2"/>
      <c r="AI59" s="2"/>
      <c r="AJ59" s="2"/>
    </row>
    <row r="60" spans="1:36">
      <c r="A60" s="1" t="str">
        <f t="shared" si="0"/>
        <v>~man~ : [mæn]</v>
      </c>
      <c r="B60" s="1">
        <f t="shared" si="17"/>
        <v>0</v>
      </c>
      <c r="C60" s="1">
        <f t="shared" si="17"/>
        <v>1</v>
      </c>
      <c r="D60" s="1">
        <f t="shared" si="17"/>
        <v>0</v>
      </c>
      <c r="E60" s="7">
        <v>1</v>
      </c>
      <c r="F60" s="9" t="s">
        <v>2075</v>
      </c>
      <c r="G60" s="4">
        <f t="shared" si="2"/>
        <v>7.6219512195121954E-4</v>
      </c>
      <c r="H60" s="1" t="str">
        <f t="shared" si="3"/>
        <v>mæn</v>
      </c>
      <c r="I60" s="1" t="str">
        <f t="shared" si="4"/>
        <v>man</v>
      </c>
      <c r="J60" s="10">
        <f t="shared" si="5"/>
        <v>3</v>
      </c>
      <c r="K60" s="10">
        <f t="shared" si="6"/>
        <v>3</v>
      </c>
      <c r="L60" s="10">
        <f t="shared" si="7"/>
        <v>3</v>
      </c>
      <c r="M60" s="10">
        <f t="shared" si="8"/>
        <v>1</v>
      </c>
      <c r="N60" s="1" t="str">
        <f t="shared" si="9"/>
        <v>~man~</v>
      </c>
      <c r="O60" s="1" t="str">
        <f t="shared" si="10"/>
        <v>[mæn]</v>
      </c>
      <c r="P60" s="4">
        <f t="shared" si="11"/>
        <v>0.10520546868726234</v>
      </c>
      <c r="Q60" s="4">
        <f t="shared" si="12"/>
        <v>0.5</v>
      </c>
      <c r="R60" s="4" cm="1">
        <f t="array" ref="R60">SUM(_xlfn._xlws.FILTER($G$2:$G$1236,_xlfn.MAP($N$2:$N$1236,_xlfn.LAMBDA(_xlpm.x,_xlpm.x=$N60))))</f>
        <v>2.2865853658536588E-3</v>
      </c>
      <c r="S60" s="4">
        <f t="shared" si="13"/>
        <v>0.33333333333333331</v>
      </c>
      <c r="T60" s="15" cm="1">
        <f t="array" ref="T60">SUM(_xlfn._xlws.FILTER($G$2:$G$1236,_xlfn.MAP($O$2:$O$1236,_xlfn.LAMBDA(_xlpm.x,_xlpm.x=$O60))))</f>
        <v>7.6219512195121954E-4</v>
      </c>
      <c r="U60" s="4">
        <f t="shared" si="14"/>
        <v>1</v>
      </c>
      <c r="V60" s="4">
        <f t="shared" si="15"/>
        <v>-0.47712125471966244</v>
      </c>
      <c r="AD60" s="2"/>
      <c r="AI60" s="2"/>
      <c r="AJ60" s="2"/>
    </row>
    <row r="61" spans="1:36">
      <c r="A61" s="1" t="str">
        <f t="shared" si="0"/>
        <v>~man~ : [mən]</v>
      </c>
      <c r="B61" s="1">
        <f t="shared" si="17"/>
        <v>0</v>
      </c>
      <c r="C61" s="1">
        <f t="shared" si="17"/>
        <v>1</v>
      </c>
      <c r="D61" s="1">
        <f t="shared" si="17"/>
        <v>0</v>
      </c>
      <c r="E61" s="7">
        <v>2</v>
      </c>
      <c r="F61" s="9" t="s">
        <v>1021</v>
      </c>
      <c r="G61" s="4">
        <f t="shared" si="2"/>
        <v>1.5243902439024391E-3</v>
      </c>
      <c r="H61" s="1" t="str">
        <f t="shared" si="3"/>
        <v>mən</v>
      </c>
      <c r="I61" s="1" t="str">
        <f t="shared" si="4"/>
        <v>man</v>
      </c>
      <c r="J61" s="10">
        <f t="shared" si="5"/>
        <v>3</v>
      </c>
      <c r="K61" s="10">
        <f t="shared" si="6"/>
        <v>3</v>
      </c>
      <c r="L61" s="10">
        <f t="shared" si="7"/>
        <v>3</v>
      </c>
      <c r="M61" s="10">
        <f t="shared" si="8"/>
        <v>1</v>
      </c>
      <c r="N61" s="1" t="str">
        <f t="shared" si="9"/>
        <v>~man~</v>
      </c>
      <c r="O61" s="1" t="str">
        <f t="shared" si="10"/>
        <v>[mən]</v>
      </c>
      <c r="P61" s="4">
        <f t="shared" si="11"/>
        <v>0.19056768313154815</v>
      </c>
      <c r="Q61" s="4">
        <f t="shared" si="12"/>
        <v>0.57142857142857151</v>
      </c>
      <c r="R61" s="4" cm="1">
        <f t="array" ref="R61">SUM(_xlfn._xlws.FILTER($G$2:$G$1236,_xlfn.MAP($N$2:$N$1236,_xlfn.LAMBDA(_xlpm.x,_xlpm.x=$N61))))</f>
        <v>2.2865853658536588E-3</v>
      </c>
      <c r="S61" s="4">
        <f t="shared" si="13"/>
        <v>0.66666666666666663</v>
      </c>
      <c r="T61" s="15" cm="1">
        <f t="array" ref="T61">SUM(_xlfn._xlws.FILTER($G$2:$G$1236,_xlfn.MAP($O$2:$O$1236,_xlfn.LAMBDA(_xlpm.x,_xlpm.x=$O61))))</f>
        <v>3.0487804878048782E-3</v>
      </c>
      <c r="U61" s="4">
        <f t="shared" si="14"/>
        <v>0.5</v>
      </c>
      <c r="V61" s="4">
        <f t="shared" si="15"/>
        <v>0.12493873660829993</v>
      </c>
      <c r="AD61" s="2"/>
      <c r="AI61" s="2"/>
      <c r="AJ61" s="2"/>
    </row>
    <row r="62" spans="1:36">
      <c r="A62" s="1" t="str">
        <f t="shared" si="0"/>
        <v>~map~ : [mæp]</v>
      </c>
      <c r="B62" s="1">
        <f t="shared" ref="B62:D81" si="18">_xlfn.LET(_xlpm.d,$F62,_xlpm.k,_xlfn.CONCAT(LEFT(TRIM(B$1),1),"*"),COUNTIF(_xlpm.d,_xlpm.k))</f>
        <v>0</v>
      </c>
      <c r="C62" s="1">
        <f t="shared" si="18"/>
        <v>1</v>
      </c>
      <c r="D62" s="1">
        <f t="shared" si="18"/>
        <v>0</v>
      </c>
      <c r="E62" s="7">
        <v>1</v>
      </c>
      <c r="F62" s="9" t="s">
        <v>1935</v>
      </c>
      <c r="G62" s="4">
        <f t="shared" si="2"/>
        <v>7.6219512195121954E-4</v>
      </c>
      <c r="H62" s="1" t="str">
        <f t="shared" si="3"/>
        <v>mæp</v>
      </c>
      <c r="I62" s="1" t="str">
        <f t="shared" si="4"/>
        <v>map</v>
      </c>
      <c r="J62" s="10">
        <f t="shared" si="5"/>
        <v>3</v>
      </c>
      <c r="K62" s="10">
        <f t="shared" si="6"/>
        <v>3</v>
      </c>
      <c r="L62" s="10">
        <f t="shared" si="7"/>
        <v>3</v>
      </c>
      <c r="M62" s="10">
        <f t="shared" si="8"/>
        <v>1</v>
      </c>
      <c r="N62" s="1" t="str">
        <f t="shared" si="9"/>
        <v>~map~</v>
      </c>
      <c r="O62" s="1" t="str">
        <f t="shared" si="10"/>
        <v>[mæp]</v>
      </c>
      <c r="P62" s="4">
        <f t="shared" si="11"/>
        <v>0.21041093737452468</v>
      </c>
      <c r="Q62" s="4">
        <f t="shared" si="12"/>
        <v>1</v>
      </c>
      <c r="R62" s="4" cm="1">
        <f t="array" ref="R62">SUM(_xlfn._xlws.FILTER($G$2:$G$1236,_xlfn.MAP($N$2:$N$1236,_xlfn.LAMBDA(_xlpm.x,_xlpm.x=$N62))))</f>
        <v>7.6219512195121954E-4</v>
      </c>
      <c r="S62" s="4">
        <f t="shared" si="13"/>
        <v>1</v>
      </c>
      <c r="T62" s="15" cm="1">
        <f t="array" ref="T62">SUM(_xlfn._xlws.FILTER($G$2:$G$1236,_xlfn.MAP($O$2:$O$1236,_xlfn.LAMBDA(_xlpm.x,_xlpm.x=$O62))))</f>
        <v>7.6219512195121954E-4</v>
      </c>
      <c r="U62" s="4">
        <f t="shared" si="14"/>
        <v>1</v>
      </c>
      <c r="V62" s="4">
        <f t="shared" si="15"/>
        <v>0</v>
      </c>
      <c r="AD62" s="2"/>
      <c r="AI62" s="2"/>
      <c r="AJ62" s="2"/>
    </row>
    <row r="63" spans="1:36">
      <c r="A63" s="1" t="str">
        <f t="shared" si="0"/>
        <v>~men~ : [mɛn]</v>
      </c>
      <c r="B63" s="1">
        <f t="shared" si="18"/>
        <v>0</v>
      </c>
      <c r="C63" s="1">
        <f t="shared" si="18"/>
        <v>1</v>
      </c>
      <c r="D63" s="1">
        <f t="shared" si="18"/>
        <v>0</v>
      </c>
      <c r="E63" s="7">
        <v>1</v>
      </c>
      <c r="F63" s="9" t="s">
        <v>2065</v>
      </c>
      <c r="G63" s="4">
        <f t="shared" si="2"/>
        <v>7.6219512195121954E-4</v>
      </c>
      <c r="H63" s="1" t="str">
        <f t="shared" si="3"/>
        <v>mɛn</v>
      </c>
      <c r="I63" s="1" t="str">
        <f t="shared" si="4"/>
        <v>men</v>
      </c>
      <c r="J63" s="10">
        <f t="shared" si="5"/>
        <v>3</v>
      </c>
      <c r="K63" s="10">
        <f t="shared" si="6"/>
        <v>3</v>
      </c>
      <c r="L63" s="10">
        <f t="shared" si="7"/>
        <v>3</v>
      </c>
      <c r="M63" s="10">
        <f t="shared" si="8"/>
        <v>1</v>
      </c>
      <c r="N63" s="1" t="str">
        <f t="shared" si="9"/>
        <v>~men~</v>
      </c>
      <c r="O63" s="1" t="str">
        <f t="shared" si="10"/>
        <v>[mɛn]</v>
      </c>
      <c r="P63" s="4">
        <f t="shared" si="11"/>
        <v>0.14027395824968311</v>
      </c>
      <c r="Q63" s="4">
        <f t="shared" si="12"/>
        <v>0.66666666666666663</v>
      </c>
      <c r="R63" s="4" cm="1">
        <f t="array" ref="R63">SUM(_xlfn._xlws.FILTER($G$2:$G$1236,_xlfn.MAP($N$2:$N$1236,_xlfn.LAMBDA(_xlpm.x,_xlpm.x=$N63))))</f>
        <v>1.5243902439024391E-3</v>
      </c>
      <c r="S63" s="4">
        <f t="shared" si="13"/>
        <v>0.5</v>
      </c>
      <c r="T63" s="15" cm="1">
        <f t="array" ref="T63">SUM(_xlfn._xlws.FILTER($G$2:$G$1236,_xlfn.MAP($O$2:$O$1236,_xlfn.LAMBDA(_xlpm.x,_xlpm.x=$O63))))</f>
        <v>7.6219512195121954E-4</v>
      </c>
      <c r="U63" s="4">
        <f t="shared" si="14"/>
        <v>1</v>
      </c>
      <c r="V63" s="4">
        <f t="shared" si="15"/>
        <v>-0.3010299956639812</v>
      </c>
      <c r="AD63" s="2"/>
      <c r="AI63" s="2"/>
      <c r="AJ63" s="2"/>
    </row>
    <row r="64" spans="1:36">
      <c r="A64" s="1" t="str">
        <f t="shared" si="0"/>
        <v>~men~ : [mən]</v>
      </c>
      <c r="B64" s="1">
        <f t="shared" si="18"/>
        <v>0</v>
      </c>
      <c r="C64" s="1">
        <f t="shared" si="18"/>
        <v>1</v>
      </c>
      <c r="D64" s="1">
        <f t="shared" si="18"/>
        <v>0</v>
      </c>
      <c r="E64" s="7">
        <v>1</v>
      </c>
      <c r="F64" s="9" t="s">
        <v>1016</v>
      </c>
      <c r="G64" s="4">
        <f t="shared" si="2"/>
        <v>7.6219512195121954E-4</v>
      </c>
      <c r="H64" s="1" t="str">
        <f t="shared" si="3"/>
        <v>mən</v>
      </c>
      <c r="I64" s="1" t="str">
        <f t="shared" si="4"/>
        <v>men</v>
      </c>
      <c r="J64" s="10">
        <f t="shared" si="5"/>
        <v>3</v>
      </c>
      <c r="K64" s="10">
        <f t="shared" si="6"/>
        <v>3</v>
      </c>
      <c r="L64" s="10">
        <f t="shared" si="7"/>
        <v>3</v>
      </c>
      <c r="M64" s="10">
        <f t="shared" si="8"/>
        <v>1</v>
      </c>
      <c r="N64" s="1" t="str">
        <f t="shared" si="9"/>
        <v>~men~</v>
      </c>
      <c r="O64" s="1" t="str">
        <f t="shared" si="10"/>
        <v>[mən]</v>
      </c>
      <c r="P64" s="4">
        <f t="shared" si="11"/>
        <v>7.0136979124841556E-2</v>
      </c>
      <c r="Q64" s="4">
        <f t="shared" si="12"/>
        <v>0.33333333333333331</v>
      </c>
      <c r="R64" s="4" cm="1">
        <f t="array" ref="R64">SUM(_xlfn._xlws.FILTER($G$2:$G$1236,_xlfn.MAP($N$2:$N$1236,_xlfn.LAMBDA(_xlpm.x,_xlpm.x=$N64))))</f>
        <v>1.5243902439024391E-3</v>
      </c>
      <c r="S64" s="4">
        <f t="shared" si="13"/>
        <v>0.5</v>
      </c>
      <c r="T64" s="15" cm="1">
        <f t="array" ref="T64">SUM(_xlfn._xlws.FILTER($G$2:$G$1236,_xlfn.MAP($O$2:$O$1236,_xlfn.LAMBDA(_xlpm.x,_xlpm.x=$O64))))</f>
        <v>3.0487804878048782E-3</v>
      </c>
      <c r="U64" s="4">
        <f t="shared" si="14"/>
        <v>0.25</v>
      </c>
      <c r="V64" s="4">
        <f t="shared" si="15"/>
        <v>0.3010299956639812</v>
      </c>
      <c r="AD64" s="2"/>
      <c r="AI64" s="2"/>
      <c r="AJ64" s="2"/>
    </row>
    <row r="65" spans="1:36">
      <c r="A65" s="1" t="str">
        <f t="shared" si="0"/>
        <v>~mix~ : [mɪks]</v>
      </c>
      <c r="B65" s="1">
        <f t="shared" si="18"/>
        <v>0</v>
      </c>
      <c r="C65" s="1">
        <f t="shared" si="18"/>
        <v>1</v>
      </c>
      <c r="D65" s="1">
        <f t="shared" si="18"/>
        <v>0</v>
      </c>
      <c r="E65" s="7">
        <v>1</v>
      </c>
      <c r="F65" s="9" t="s">
        <v>1888</v>
      </c>
      <c r="G65" s="4">
        <f t="shared" si="2"/>
        <v>7.6219512195121954E-4</v>
      </c>
      <c r="H65" s="1" t="str">
        <f t="shared" si="3"/>
        <v>mɪks</v>
      </c>
      <c r="I65" s="1" t="str">
        <f t="shared" si="4"/>
        <v>mix</v>
      </c>
      <c r="J65" s="10">
        <f t="shared" si="5"/>
        <v>4</v>
      </c>
      <c r="K65" s="10">
        <f t="shared" si="6"/>
        <v>3</v>
      </c>
      <c r="L65" s="10">
        <f t="shared" si="7"/>
        <v>4</v>
      </c>
      <c r="M65" s="10">
        <f t="shared" si="8"/>
        <v>1</v>
      </c>
      <c r="N65" s="1" t="str">
        <f t="shared" si="9"/>
        <v>~mix~</v>
      </c>
      <c r="O65" s="1" t="str">
        <f t="shared" si="10"/>
        <v>[mɪks]</v>
      </c>
      <c r="P65" s="4">
        <f t="shared" si="11"/>
        <v>0.2342468675289098</v>
      </c>
      <c r="Q65" s="4">
        <f t="shared" si="12"/>
        <v>1</v>
      </c>
      <c r="R65" s="4" cm="1">
        <f t="array" ref="R65">SUM(_xlfn._xlws.FILTER($G$2:$G$1236,_xlfn.MAP($N$2:$N$1236,_xlfn.LAMBDA(_xlpm.x,_xlpm.x=$N65))))</f>
        <v>7.6219512195121954E-4</v>
      </c>
      <c r="S65" s="4">
        <f t="shared" si="13"/>
        <v>1</v>
      </c>
      <c r="T65" s="15" cm="1">
        <f t="array" ref="T65">SUM(_xlfn._xlws.FILTER($G$2:$G$1236,_xlfn.MAP($O$2:$O$1236,_xlfn.LAMBDA(_xlpm.x,_xlpm.x=$O65))))</f>
        <v>7.6219512195121954E-4</v>
      </c>
      <c r="U65" s="4">
        <f t="shared" si="14"/>
        <v>1</v>
      </c>
      <c r="V65" s="4">
        <f t="shared" si="15"/>
        <v>0</v>
      </c>
      <c r="AD65" s="2"/>
      <c r="AI65" s="2"/>
      <c r="AJ65" s="2"/>
    </row>
    <row r="66" spans="1:36">
      <c r="A66" s="1" t="str">
        <f t="shared" ref="A66:A129" si="19">_xlfn.LET(_xlpm.sep," : ",CONCATENATE(N66,_xlpm.sep,O66))</f>
        <v>~nal~ : [nəl]</v>
      </c>
      <c r="B66" s="1">
        <f t="shared" si="18"/>
        <v>0</v>
      </c>
      <c r="C66" s="1">
        <f t="shared" si="18"/>
        <v>0</v>
      </c>
      <c r="D66" s="1">
        <f t="shared" si="18"/>
        <v>1</v>
      </c>
      <c r="E66" s="7">
        <v>3</v>
      </c>
      <c r="F66" s="9" t="s">
        <v>1898</v>
      </c>
      <c r="G66" s="4">
        <f t="shared" ref="G66:G129" si="20">E66/freq.sum.r6e</f>
        <v>2.2865853658536584E-3</v>
      </c>
      <c r="H66" s="1" t="str">
        <f t="shared" ref="H66:H129" si="21">_xlfn.LET(_xlpm.sep,":",_xlpm.w,$F66,LEFT(_xlpm.w,FIND(_xlpm.sep,_xlpm.w)-1))</f>
        <v>nəl</v>
      </c>
      <c r="I66" s="1" t="str">
        <f t="shared" ref="I66:I129" si="22">_xlfn.LET(_xlpm.sep,":",_xlpm.w,$F66,RIGHT(_xlpm.w,LEN(_xlpm.w)-FIND(_xlpm.sep,_xlpm.w)))</f>
        <v>nal</v>
      </c>
      <c r="J66" s="10">
        <f t="shared" ref="J66:J129" si="23">_xlfn.LET(_xlpm.w,H66,LEN(_xlpm.w))</f>
        <v>3</v>
      </c>
      <c r="K66" s="10">
        <f t="shared" ref="K66:K129" si="24">_xlfn.LET(_xlpm.w,I66,LEN(_xlpm.w))</f>
        <v>3</v>
      </c>
      <c r="L66" s="10">
        <f t="shared" ref="L66:L129" si="25">_xlfn.LET(_xlpm.a,J66,_xlpm.b,K66,MAX(_xlpm.a,_xlpm.b))</f>
        <v>3</v>
      </c>
      <c r="M66" s="10">
        <f t="shared" ref="M66:M129" si="26">_xlfn.LET(_xlpm.x,I66,SUM(COUNTIF(_xlpm.x,"*a*"),COUNTIF(_xlpm.x,"*e*"),COUNTIF(_xlpm.x,"*i*"),COUNTIF(_xlpm.x,"*o*"),COUNTIF(_xlpm.x,"*u*"),COUNTIF(_xlpm.x,"*y*")))</f>
        <v>1</v>
      </c>
      <c r="N66" s="1" t="str">
        <f t="shared" ref="N66:N129" si="27">_xlfn.LET(_xlpm.sep,":",_xlpm.w,$F66,_xlfn.CONCAT("~",RIGHT(_xlpm.w,LEN(_xlpm.w)-FIND(_xlpm.sep,_xlpm.w)),"~"))</f>
        <v>~nal~</v>
      </c>
      <c r="O66" s="1" t="str">
        <f t="shared" ref="O66:O129" si="28">_xlfn.LET(_xlpm.sep,":",_xlpm.w,$F66,_xlfn.CONCAT("[",LEFT(_xlpm.w,FIND(_xlpm.sep,_xlpm.w)-1),"]"))</f>
        <v>[nəl]</v>
      </c>
      <c r="P66" s="4">
        <f t="shared" ref="P66:P129" si="29">_xlfn.LET(_xlpm.freq,E66,_xlpm.size,L66+1,_xlpm.F,Q66,LOG(1+_xlpm.freq)*LOG(1+_xlpm.size)*_xlpm.F)</f>
        <v>0.42082187474904936</v>
      </c>
      <c r="Q66" s="4">
        <f t="shared" ref="Q66:Q129" si="30">_xlfn.LET(_xlpm.a,U66,_xlpm.b,S66,2*_xlpm.a*_xlpm.b/(_xlpm.a+_xlpm.b))</f>
        <v>1</v>
      </c>
      <c r="R66" s="4" cm="1">
        <f t="array" ref="R66">SUM(_xlfn._xlws.FILTER($G$2:$G$1236,_xlfn.MAP($N$2:$N$1236,_xlfn.LAMBDA(_xlpm.x,_xlpm.x=$N66))))</f>
        <v>2.2865853658536584E-3</v>
      </c>
      <c r="S66" s="4">
        <f t="shared" ref="S66:S129" si="31">$G66/R66</f>
        <v>1</v>
      </c>
      <c r="T66" s="15" cm="1">
        <f t="array" ref="T66">SUM(_xlfn._xlws.FILTER($G$2:$G$1236,_xlfn.MAP($O$2:$O$1236,_xlfn.LAMBDA(_xlpm.x,_xlpm.x=$O66))))</f>
        <v>2.2865853658536584E-3</v>
      </c>
      <c r="U66" s="4">
        <f t="shared" ref="U66:U129" si="32">$G66/T66</f>
        <v>1</v>
      </c>
      <c r="V66" s="4">
        <f t="shared" ref="V66:V129" si="33">_xlfn.LET(_xlpm.p,S66,_xlpm.q,U66,LOG(_xlpm.p/_xlpm.q))</f>
        <v>0</v>
      </c>
      <c r="AD66" s="2"/>
      <c r="AI66" s="2"/>
      <c r="AJ66" s="2"/>
    </row>
    <row r="67" spans="1:36">
      <c r="A67" s="1" t="str">
        <f t="shared" si="19"/>
        <v>~nce~ : [ns]</v>
      </c>
      <c r="B67" s="1">
        <f t="shared" si="18"/>
        <v>0</v>
      </c>
      <c r="C67" s="1">
        <f t="shared" si="18"/>
        <v>0</v>
      </c>
      <c r="D67" s="1">
        <f t="shared" si="18"/>
        <v>1</v>
      </c>
      <c r="E67" s="7">
        <v>8</v>
      </c>
      <c r="F67" s="9" t="s">
        <v>98</v>
      </c>
      <c r="G67" s="4">
        <f t="shared" si="20"/>
        <v>6.0975609756097563E-3</v>
      </c>
      <c r="H67" s="1" t="str">
        <f t="shared" si="21"/>
        <v>ns</v>
      </c>
      <c r="I67" s="1" t="str">
        <f t="shared" si="22"/>
        <v>nce</v>
      </c>
      <c r="J67" s="10">
        <f t="shared" si="23"/>
        <v>2</v>
      </c>
      <c r="K67" s="10">
        <f t="shared" si="24"/>
        <v>3</v>
      </c>
      <c r="L67" s="10">
        <f t="shared" si="25"/>
        <v>3</v>
      </c>
      <c r="M67" s="10">
        <f t="shared" si="26"/>
        <v>1</v>
      </c>
      <c r="N67" s="1" t="str">
        <f t="shared" si="27"/>
        <v>~nce~</v>
      </c>
      <c r="O67" s="1" t="str">
        <f t="shared" si="28"/>
        <v>[ns]</v>
      </c>
      <c r="P67" s="4">
        <f t="shared" si="29"/>
        <v>0.6277523679627468</v>
      </c>
      <c r="Q67" s="4">
        <f t="shared" si="30"/>
        <v>0.94117647058823539</v>
      </c>
      <c r="R67" s="4" cm="1">
        <f t="array" ref="R67">SUM(_xlfn._xlws.FILTER($G$2:$G$1236,_xlfn.MAP($N$2:$N$1236,_xlfn.LAMBDA(_xlpm.x,_xlpm.x=$N67))))</f>
        <v>6.0975609756097563E-3</v>
      </c>
      <c r="S67" s="4">
        <f t="shared" si="31"/>
        <v>1</v>
      </c>
      <c r="T67" s="15" cm="1">
        <f t="array" ref="T67">SUM(_xlfn._xlws.FILTER($G$2:$G$1236,_xlfn.MAP($O$2:$O$1236,_xlfn.LAMBDA(_xlpm.x,_xlpm.x=$O67))))</f>
        <v>6.8597560975609756E-3</v>
      </c>
      <c r="U67" s="4">
        <f t="shared" si="32"/>
        <v>0.88888888888888895</v>
      </c>
      <c r="V67" s="4">
        <f t="shared" si="33"/>
        <v>5.1152522447381291E-2</v>
      </c>
      <c r="AD67" s="2"/>
      <c r="AI67" s="2"/>
      <c r="AJ67" s="2"/>
    </row>
    <row r="68" spans="1:36">
      <c r="A68" s="1" t="str">
        <f t="shared" si="19"/>
        <v>~net~ : [nət]</v>
      </c>
      <c r="B68" s="1">
        <f t="shared" si="18"/>
        <v>0</v>
      </c>
      <c r="C68" s="1">
        <f t="shared" si="18"/>
        <v>0</v>
      </c>
      <c r="D68" s="1">
        <f t="shared" si="18"/>
        <v>1</v>
      </c>
      <c r="E68" s="7">
        <v>1</v>
      </c>
      <c r="F68" s="9" t="s">
        <v>945</v>
      </c>
      <c r="G68" s="4">
        <f t="shared" si="20"/>
        <v>7.6219512195121954E-4</v>
      </c>
      <c r="H68" s="1" t="str">
        <f t="shared" si="21"/>
        <v>nət</v>
      </c>
      <c r="I68" s="1" t="str">
        <f t="shared" si="22"/>
        <v>net</v>
      </c>
      <c r="J68" s="10">
        <f t="shared" si="23"/>
        <v>3</v>
      </c>
      <c r="K68" s="10">
        <f t="shared" si="24"/>
        <v>3</v>
      </c>
      <c r="L68" s="10">
        <f t="shared" si="25"/>
        <v>3</v>
      </c>
      <c r="M68" s="10">
        <f t="shared" si="26"/>
        <v>1</v>
      </c>
      <c r="N68" s="1" t="str">
        <f t="shared" si="27"/>
        <v>~net~</v>
      </c>
      <c r="O68" s="1" t="str">
        <f t="shared" si="28"/>
        <v>[nət]</v>
      </c>
      <c r="P68" s="4">
        <f t="shared" si="29"/>
        <v>0.10520546868726234</v>
      </c>
      <c r="Q68" s="4">
        <f t="shared" si="30"/>
        <v>0.5</v>
      </c>
      <c r="R68" s="4" cm="1">
        <f t="array" ref="R68">SUM(_xlfn._xlws.FILTER($G$2:$G$1236,_xlfn.MAP($N$2:$N$1236,_xlfn.LAMBDA(_xlpm.x,_xlpm.x=$N68))))</f>
        <v>7.6219512195121954E-4</v>
      </c>
      <c r="S68" s="4">
        <f t="shared" si="31"/>
        <v>1</v>
      </c>
      <c r="T68" s="15" cm="1">
        <f t="array" ref="T68">SUM(_xlfn._xlws.FILTER($G$2:$G$1236,_xlfn.MAP($O$2:$O$1236,_xlfn.LAMBDA(_xlpm.x,_xlpm.x=$O68))))</f>
        <v>2.2865853658536588E-3</v>
      </c>
      <c r="U68" s="4">
        <f t="shared" si="32"/>
        <v>0.33333333333333331</v>
      </c>
      <c r="V68" s="4">
        <f t="shared" si="33"/>
        <v>0.47712125471966244</v>
      </c>
      <c r="AD68" s="2"/>
      <c r="AI68" s="2"/>
      <c r="AJ68" s="2"/>
    </row>
    <row r="69" spans="1:36">
      <c r="A69" s="1" t="str">
        <f t="shared" si="19"/>
        <v>~new~ : [nu]</v>
      </c>
      <c r="B69" s="1">
        <f t="shared" si="18"/>
        <v>0</v>
      </c>
      <c r="C69" s="1">
        <f t="shared" si="18"/>
        <v>0</v>
      </c>
      <c r="D69" s="1">
        <f t="shared" si="18"/>
        <v>1</v>
      </c>
      <c r="E69" s="7">
        <v>1</v>
      </c>
      <c r="F69" s="9" t="s">
        <v>105</v>
      </c>
      <c r="G69" s="4">
        <f t="shared" si="20"/>
        <v>7.6219512195121954E-4</v>
      </c>
      <c r="H69" s="1" t="str">
        <f t="shared" si="21"/>
        <v>nu</v>
      </c>
      <c r="I69" s="1" t="str">
        <f t="shared" si="22"/>
        <v>new</v>
      </c>
      <c r="J69" s="10">
        <f t="shared" si="23"/>
        <v>2</v>
      </c>
      <c r="K69" s="10">
        <f t="shared" si="24"/>
        <v>3</v>
      </c>
      <c r="L69" s="10">
        <f t="shared" si="25"/>
        <v>3</v>
      </c>
      <c r="M69" s="10">
        <f t="shared" si="26"/>
        <v>1</v>
      </c>
      <c r="N69" s="1" t="str">
        <f t="shared" si="27"/>
        <v>~new~</v>
      </c>
      <c r="O69" s="1" t="str">
        <f t="shared" si="28"/>
        <v>[nu]</v>
      </c>
      <c r="P69" s="4">
        <f t="shared" si="29"/>
        <v>0.14027395824968311</v>
      </c>
      <c r="Q69" s="4">
        <f t="shared" si="30"/>
        <v>0.66666666666666663</v>
      </c>
      <c r="R69" s="4" cm="1">
        <f t="array" ref="R69">SUM(_xlfn._xlws.FILTER($G$2:$G$1236,_xlfn.MAP($N$2:$N$1236,_xlfn.LAMBDA(_xlpm.x,_xlpm.x=$N69))))</f>
        <v>7.6219512195121954E-4</v>
      </c>
      <c r="S69" s="4">
        <f t="shared" si="31"/>
        <v>1</v>
      </c>
      <c r="T69" s="15" cm="1">
        <f t="array" ref="T69">SUM(_xlfn._xlws.FILTER($G$2:$G$1236,_xlfn.MAP($O$2:$O$1236,_xlfn.LAMBDA(_xlpm.x,_xlpm.x=$O69))))</f>
        <v>1.5243902439024391E-3</v>
      </c>
      <c r="U69" s="4">
        <f t="shared" si="32"/>
        <v>0.5</v>
      </c>
      <c r="V69" s="4">
        <f t="shared" si="33"/>
        <v>0.3010299956639812</v>
      </c>
      <c r="AD69" s="2"/>
      <c r="AI69" s="2"/>
      <c r="AJ69" s="2"/>
    </row>
    <row r="70" spans="1:36">
      <c r="A70" s="1" t="str">
        <f t="shared" si="19"/>
        <v>~nge~ : [ndʒ]</v>
      </c>
      <c r="B70" s="1">
        <f t="shared" si="18"/>
        <v>0</v>
      </c>
      <c r="C70" s="1">
        <f t="shared" si="18"/>
        <v>0</v>
      </c>
      <c r="D70" s="1">
        <f t="shared" si="18"/>
        <v>1</v>
      </c>
      <c r="E70" s="7">
        <v>4</v>
      </c>
      <c r="F70" s="9" t="s">
        <v>270</v>
      </c>
      <c r="G70" s="4">
        <f t="shared" si="20"/>
        <v>3.0487804878048782E-3</v>
      </c>
      <c r="H70" s="1" t="str">
        <f t="shared" si="21"/>
        <v>ndʒ</v>
      </c>
      <c r="I70" s="1" t="str">
        <f t="shared" si="22"/>
        <v>nge</v>
      </c>
      <c r="J70" s="10">
        <f t="shared" si="23"/>
        <v>3</v>
      </c>
      <c r="K70" s="10">
        <f t="shared" si="24"/>
        <v>3</v>
      </c>
      <c r="L70" s="10">
        <f t="shared" si="25"/>
        <v>3</v>
      </c>
      <c r="M70" s="10">
        <f t="shared" si="26"/>
        <v>1</v>
      </c>
      <c r="N70" s="1" t="str">
        <f t="shared" si="27"/>
        <v>~nge~</v>
      </c>
      <c r="O70" s="1" t="str">
        <f t="shared" si="28"/>
        <v>[ndʒ]</v>
      </c>
      <c r="P70" s="4">
        <f t="shared" si="29"/>
        <v>0.4885590669614942</v>
      </c>
      <c r="Q70" s="4">
        <f t="shared" si="30"/>
        <v>1</v>
      </c>
      <c r="R70" s="4" cm="1">
        <f t="array" ref="R70">SUM(_xlfn._xlws.FILTER($G$2:$G$1236,_xlfn.MAP($N$2:$N$1236,_xlfn.LAMBDA(_xlpm.x,_xlpm.x=$N70))))</f>
        <v>3.0487804878048782E-3</v>
      </c>
      <c r="S70" s="4">
        <f t="shared" si="31"/>
        <v>1</v>
      </c>
      <c r="T70" s="15" cm="1">
        <f t="array" ref="T70">SUM(_xlfn._xlws.FILTER($G$2:$G$1236,_xlfn.MAP($O$2:$O$1236,_xlfn.LAMBDA(_xlpm.x,_xlpm.x=$O70))))</f>
        <v>3.0487804878048782E-3</v>
      </c>
      <c r="U70" s="4">
        <f t="shared" si="32"/>
        <v>1</v>
      </c>
      <c r="V70" s="4">
        <f t="shared" si="33"/>
        <v>0</v>
      </c>
      <c r="AD70" s="2"/>
      <c r="AI70" s="2"/>
      <c r="AJ70" s="2"/>
    </row>
    <row r="71" spans="1:36">
      <c r="A71" s="1" t="str">
        <f t="shared" si="19"/>
        <v>~nit~ : [nət]</v>
      </c>
      <c r="B71" s="1">
        <f t="shared" si="18"/>
        <v>0</v>
      </c>
      <c r="C71" s="1">
        <f t="shared" si="18"/>
        <v>0</v>
      </c>
      <c r="D71" s="1">
        <f t="shared" si="18"/>
        <v>1</v>
      </c>
      <c r="E71" s="7">
        <v>1</v>
      </c>
      <c r="F71" s="9" t="s">
        <v>944</v>
      </c>
      <c r="G71" s="4">
        <f t="shared" si="20"/>
        <v>7.6219512195121954E-4</v>
      </c>
      <c r="H71" s="1" t="str">
        <f t="shared" si="21"/>
        <v>nət</v>
      </c>
      <c r="I71" s="1" t="str">
        <f t="shared" si="22"/>
        <v>nit</v>
      </c>
      <c r="J71" s="10">
        <f t="shared" si="23"/>
        <v>3</v>
      </c>
      <c r="K71" s="10">
        <f t="shared" si="24"/>
        <v>3</v>
      </c>
      <c r="L71" s="10">
        <f t="shared" si="25"/>
        <v>3</v>
      </c>
      <c r="M71" s="10">
        <f t="shared" si="26"/>
        <v>1</v>
      </c>
      <c r="N71" s="1" t="str">
        <f t="shared" si="27"/>
        <v>~nit~</v>
      </c>
      <c r="O71" s="1" t="str">
        <f t="shared" si="28"/>
        <v>[nət]</v>
      </c>
      <c r="P71" s="4">
        <f t="shared" si="29"/>
        <v>0.10520546868726234</v>
      </c>
      <c r="Q71" s="4">
        <f t="shared" si="30"/>
        <v>0.5</v>
      </c>
      <c r="R71" s="4" cm="1">
        <f t="array" ref="R71">SUM(_xlfn._xlws.FILTER($G$2:$G$1236,_xlfn.MAP($N$2:$N$1236,_xlfn.LAMBDA(_xlpm.x,_xlpm.x=$N71))))</f>
        <v>7.6219512195121954E-4</v>
      </c>
      <c r="S71" s="4">
        <f t="shared" si="31"/>
        <v>1</v>
      </c>
      <c r="T71" s="15" cm="1">
        <f t="array" ref="T71">SUM(_xlfn._xlws.FILTER($G$2:$G$1236,_xlfn.MAP($O$2:$O$1236,_xlfn.LAMBDA(_xlpm.x,_xlpm.x=$O71))))</f>
        <v>2.2865853658536588E-3</v>
      </c>
      <c r="U71" s="4">
        <f t="shared" si="32"/>
        <v>0.33333333333333331</v>
      </c>
      <c r="V71" s="4">
        <f t="shared" si="33"/>
        <v>0.47712125471966244</v>
      </c>
      <c r="AD71" s="2"/>
      <c r="AI71" s="2"/>
      <c r="AJ71" s="2"/>
    </row>
    <row r="72" spans="1:36">
      <c r="A72" s="1" t="str">
        <f t="shared" si="19"/>
        <v>~nor~ : [nɔɹ]</v>
      </c>
      <c r="B72" s="1">
        <f t="shared" si="18"/>
        <v>0</v>
      </c>
      <c r="C72" s="1">
        <f t="shared" si="18"/>
        <v>0</v>
      </c>
      <c r="D72" s="1">
        <f t="shared" si="18"/>
        <v>1</v>
      </c>
      <c r="E72" s="7">
        <v>1</v>
      </c>
      <c r="F72" s="9" t="s">
        <v>1934</v>
      </c>
      <c r="G72" s="4">
        <f t="shared" si="20"/>
        <v>7.6219512195121954E-4</v>
      </c>
      <c r="H72" s="1" t="str">
        <f t="shared" si="21"/>
        <v>nɔɹ</v>
      </c>
      <c r="I72" s="1" t="str">
        <f t="shared" si="22"/>
        <v>nor</v>
      </c>
      <c r="J72" s="10">
        <f t="shared" si="23"/>
        <v>3</v>
      </c>
      <c r="K72" s="10">
        <f t="shared" si="24"/>
        <v>3</v>
      </c>
      <c r="L72" s="10">
        <f t="shared" si="25"/>
        <v>3</v>
      </c>
      <c r="M72" s="10">
        <f t="shared" si="26"/>
        <v>1</v>
      </c>
      <c r="N72" s="1" t="str">
        <f t="shared" si="27"/>
        <v>~nor~</v>
      </c>
      <c r="O72" s="1" t="str">
        <f t="shared" si="28"/>
        <v>[nɔɹ]</v>
      </c>
      <c r="P72" s="4">
        <f t="shared" si="29"/>
        <v>0.21041093737452468</v>
      </c>
      <c r="Q72" s="4">
        <f t="shared" si="30"/>
        <v>1</v>
      </c>
      <c r="R72" s="4" cm="1">
        <f t="array" ref="R72">SUM(_xlfn._xlws.FILTER($G$2:$G$1236,_xlfn.MAP($N$2:$N$1236,_xlfn.LAMBDA(_xlpm.x,_xlpm.x=$N72))))</f>
        <v>7.6219512195121954E-4</v>
      </c>
      <c r="S72" s="4">
        <f t="shared" si="31"/>
        <v>1</v>
      </c>
      <c r="T72" s="15" cm="1">
        <f t="array" ref="T72">SUM(_xlfn._xlws.FILTER($G$2:$G$1236,_xlfn.MAP($O$2:$O$1236,_xlfn.LAMBDA(_xlpm.x,_xlpm.x=$O72))))</f>
        <v>7.6219512195121954E-4</v>
      </c>
      <c r="U72" s="4">
        <f t="shared" si="32"/>
        <v>1</v>
      </c>
      <c r="V72" s="4">
        <f t="shared" si="33"/>
        <v>0</v>
      </c>
      <c r="AD72" s="2"/>
      <c r="AI72" s="2"/>
      <c r="AJ72" s="2"/>
    </row>
    <row r="73" spans="1:36">
      <c r="A73" s="1" t="str">
        <f t="shared" si="19"/>
        <v>~now~ : [naʊ]</v>
      </c>
      <c r="B73" s="1">
        <f t="shared" si="18"/>
        <v>0</v>
      </c>
      <c r="C73" s="1">
        <f t="shared" si="18"/>
        <v>0</v>
      </c>
      <c r="D73" s="1">
        <f t="shared" si="18"/>
        <v>1</v>
      </c>
      <c r="E73" s="7">
        <v>1</v>
      </c>
      <c r="F73" s="9" t="s">
        <v>496</v>
      </c>
      <c r="G73" s="4">
        <f t="shared" si="20"/>
        <v>7.6219512195121954E-4</v>
      </c>
      <c r="H73" s="1" t="str">
        <f t="shared" si="21"/>
        <v>naʊ</v>
      </c>
      <c r="I73" s="1" t="str">
        <f t="shared" si="22"/>
        <v>now</v>
      </c>
      <c r="J73" s="10">
        <f t="shared" si="23"/>
        <v>3</v>
      </c>
      <c r="K73" s="10">
        <f t="shared" si="24"/>
        <v>3</v>
      </c>
      <c r="L73" s="10">
        <f t="shared" si="25"/>
        <v>3</v>
      </c>
      <c r="M73" s="10">
        <f t="shared" si="26"/>
        <v>1</v>
      </c>
      <c r="N73" s="1" t="str">
        <f t="shared" si="27"/>
        <v>~now~</v>
      </c>
      <c r="O73" s="1" t="str">
        <f t="shared" si="28"/>
        <v>[naʊ]</v>
      </c>
      <c r="P73" s="4">
        <f t="shared" si="29"/>
        <v>0.21041093737452468</v>
      </c>
      <c r="Q73" s="4">
        <f t="shared" si="30"/>
        <v>1</v>
      </c>
      <c r="R73" s="4" cm="1">
        <f t="array" ref="R73">SUM(_xlfn._xlws.FILTER($G$2:$G$1236,_xlfn.MAP($N$2:$N$1236,_xlfn.LAMBDA(_xlpm.x,_xlpm.x=$N73))))</f>
        <v>7.6219512195121954E-4</v>
      </c>
      <c r="S73" s="4">
        <f t="shared" si="31"/>
        <v>1</v>
      </c>
      <c r="T73" s="15" cm="1">
        <f t="array" ref="T73">SUM(_xlfn._xlws.FILTER($G$2:$G$1236,_xlfn.MAP($O$2:$O$1236,_xlfn.LAMBDA(_xlpm.x,_xlpm.x=$O73))))</f>
        <v>7.6219512195121954E-4</v>
      </c>
      <c r="U73" s="4">
        <f t="shared" si="32"/>
        <v>1</v>
      </c>
      <c r="V73" s="4">
        <f t="shared" si="33"/>
        <v>0</v>
      </c>
      <c r="AD73" s="2"/>
      <c r="AI73" s="2"/>
      <c r="AJ73" s="2"/>
    </row>
    <row r="74" spans="1:36">
      <c r="A74" s="1" t="str">
        <f t="shared" si="19"/>
        <v>~nse~ : [ns]</v>
      </c>
      <c r="B74" s="1">
        <f t="shared" si="18"/>
        <v>0</v>
      </c>
      <c r="C74" s="1">
        <f t="shared" si="18"/>
        <v>0</v>
      </c>
      <c r="D74" s="1">
        <f t="shared" si="18"/>
        <v>1</v>
      </c>
      <c r="E74" s="7">
        <v>1</v>
      </c>
      <c r="F74" s="9" t="s">
        <v>99</v>
      </c>
      <c r="G74" s="4">
        <f t="shared" si="20"/>
        <v>7.6219512195121954E-4</v>
      </c>
      <c r="H74" s="1" t="str">
        <f t="shared" si="21"/>
        <v>ns</v>
      </c>
      <c r="I74" s="1" t="str">
        <f t="shared" si="22"/>
        <v>nse</v>
      </c>
      <c r="J74" s="10">
        <f t="shared" si="23"/>
        <v>2</v>
      </c>
      <c r="K74" s="10">
        <f t="shared" si="24"/>
        <v>3</v>
      </c>
      <c r="L74" s="10">
        <f t="shared" si="25"/>
        <v>3</v>
      </c>
      <c r="M74" s="10">
        <f t="shared" si="26"/>
        <v>1</v>
      </c>
      <c r="N74" s="1" t="str">
        <f t="shared" si="27"/>
        <v>~nse~</v>
      </c>
      <c r="O74" s="1" t="str">
        <f t="shared" si="28"/>
        <v>[ns]</v>
      </c>
      <c r="P74" s="4">
        <f t="shared" si="29"/>
        <v>4.2082187474904942E-2</v>
      </c>
      <c r="Q74" s="4">
        <f t="shared" si="30"/>
        <v>0.2</v>
      </c>
      <c r="R74" s="4" cm="1">
        <f t="array" ref="R74">SUM(_xlfn._xlws.FILTER($G$2:$G$1236,_xlfn.MAP($N$2:$N$1236,_xlfn.LAMBDA(_xlpm.x,_xlpm.x=$N74))))</f>
        <v>7.6219512195121954E-4</v>
      </c>
      <c r="S74" s="4">
        <f t="shared" si="31"/>
        <v>1</v>
      </c>
      <c r="T74" s="15" cm="1">
        <f t="array" ref="T74">SUM(_xlfn._xlws.FILTER($G$2:$G$1236,_xlfn.MAP($O$2:$O$1236,_xlfn.LAMBDA(_xlpm.x,_xlpm.x=$O74))))</f>
        <v>6.8597560975609756E-3</v>
      </c>
      <c r="U74" s="4">
        <f t="shared" si="32"/>
        <v>0.11111111111111112</v>
      </c>
      <c r="V74" s="4">
        <f t="shared" si="33"/>
        <v>0.95424250943932487</v>
      </c>
      <c r="AD74" s="2"/>
      <c r="AI74" s="2"/>
      <c r="AJ74" s="2"/>
    </row>
    <row r="75" spans="1:36">
      <c r="A75" s="1" t="str">
        <f t="shared" si="19"/>
        <v>~off~ : [ɔf]</v>
      </c>
      <c r="B75" s="1">
        <f t="shared" si="18"/>
        <v>0</v>
      </c>
      <c r="C75" s="1">
        <f t="shared" si="18"/>
        <v>0</v>
      </c>
      <c r="D75" s="1">
        <f t="shared" si="18"/>
        <v>0</v>
      </c>
      <c r="E75" s="7">
        <v>1</v>
      </c>
      <c r="F75" s="9" t="s">
        <v>1978</v>
      </c>
      <c r="G75" s="4">
        <f t="shared" si="20"/>
        <v>7.6219512195121954E-4</v>
      </c>
      <c r="H75" s="1" t="str">
        <f t="shared" si="21"/>
        <v>ɔf</v>
      </c>
      <c r="I75" s="1" t="str">
        <f t="shared" si="22"/>
        <v>off</v>
      </c>
      <c r="J75" s="10">
        <f t="shared" si="23"/>
        <v>2</v>
      </c>
      <c r="K75" s="10">
        <f t="shared" si="24"/>
        <v>3</v>
      </c>
      <c r="L75" s="10">
        <f t="shared" si="25"/>
        <v>3</v>
      </c>
      <c r="M75" s="10">
        <f t="shared" si="26"/>
        <v>1</v>
      </c>
      <c r="N75" s="1" t="str">
        <f t="shared" si="27"/>
        <v>~off~</v>
      </c>
      <c r="O75" s="1" t="str">
        <f t="shared" si="28"/>
        <v>[ɔf]</v>
      </c>
      <c r="P75" s="4">
        <f t="shared" si="29"/>
        <v>0.21041093737452468</v>
      </c>
      <c r="Q75" s="4">
        <f t="shared" si="30"/>
        <v>1</v>
      </c>
      <c r="R75" s="4" cm="1">
        <f t="array" ref="R75">SUM(_xlfn._xlws.FILTER($G$2:$G$1236,_xlfn.MAP($N$2:$N$1236,_xlfn.LAMBDA(_xlpm.x,_xlpm.x=$N75))))</f>
        <v>7.6219512195121954E-4</v>
      </c>
      <c r="S75" s="4">
        <f t="shared" si="31"/>
        <v>1</v>
      </c>
      <c r="T75" s="15" cm="1">
        <f t="array" ref="T75">SUM(_xlfn._xlws.FILTER($G$2:$G$1236,_xlfn.MAP($O$2:$O$1236,_xlfn.LAMBDA(_xlpm.x,_xlpm.x=$O75))))</f>
        <v>7.6219512195121954E-4</v>
      </c>
      <c r="U75" s="4">
        <f t="shared" si="32"/>
        <v>1</v>
      </c>
      <c r="V75" s="4">
        <f t="shared" si="33"/>
        <v>0</v>
      </c>
      <c r="AD75" s="2"/>
      <c r="AI75" s="2"/>
      <c r="AJ75" s="2"/>
    </row>
    <row r="76" spans="1:36">
      <c r="A76" s="1" t="str">
        <f t="shared" si="19"/>
        <v>~old~ : [oʊld]</v>
      </c>
      <c r="B76" s="1">
        <f t="shared" si="18"/>
        <v>0</v>
      </c>
      <c r="C76" s="1">
        <f t="shared" si="18"/>
        <v>0</v>
      </c>
      <c r="D76" s="1">
        <f t="shared" si="18"/>
        <v>0</v>
      </c>
      <c r="E76" s="7">
        <v>1</v>
      </c>
      <c r="F76" s="9" t="s">
        <v>1887</v>
      </c>
      <c r="G76" s="4">
        <f t="shared" si="20"/>
        <v>7.6219512195121954E-4</v>
      </c>
      <c r="H76" s="1" t="str">
        <f t="shared" si="21"/>
        <v>oʊld</v>
      </c>
      <c r="I76" s="1" t="str">
        <f t="shared" si="22"/>
        <v>old</v>
      </c>
      <c r="J76" s="10">
        <f t="shared" si="23"/>
        <v>4</v>
      </c>
      <c r="K76" s="10">
        <f t="shared" si="24"/>
        <v>3</v>
      </c>
      <c r="L76" s="10">
        <f t="shared" si="25"/>
        <v>4</v>
      </c>
      <c r="M76" s="10">
        <f t="shared" si="26"/>
        <v>1</v>
      </c>
      <c r="N76" s="1" t="str">
        <f t="shared" si="27"/>
        <v>~old~</v>
      </c>
      <c r="O76" s="1" t="str">
        <f t="shared" si="28"/>
        <v>[oʊld]</v>
      </c>
      <c r="P76" s="4">
        <f t="shared" si="29"/>
        <v>0.2342468675289098</v>
      </c>
      <c r="Q76" s="4">
        <f t="shared" si="30"/>
        <v>1</v>
      </c>
      <c r="R76" s="4" cm="1">
        <f t="array" ref="R76">SUM(_xlfn._xlws.FILTER($G$2:$G$1236,_xlfn.MAP($N$2:$N$1236,_xlfn.LAMBDA(_xlpm.x,_xlpm.x=$N76))))</f>
        <v>7.6219512195121954E-4</v>
      </c>
      <c r="S76" s="4">
        <f t="shared" si="31"/>
        <v>1</v>
      </c>
      <c r="T76" s="15" cm="1">
        <f t="array" ref="T76">SUM(_xlfn._xlws.FILTER($G$2:$G$1236,_xlfn.MAP($O$2:$O$1236,_xlfn.LAMBDA(_xlpm.x,_xlpm.x=$O76))))</f>
        <v>7.6219512195121954E-4</v>
      </c>
      <c r="U76" s="4">
        <f t="shared" si="32"/>
        <v>1</v>
      </c>
      <c r="V76" s="4">
        <f t="shared" si="33"/>
        <v>0</v>
      </c>
      <c r="AD76" s="2"/>
      <c r="AI76" s="2"/>
      <c r="AJ76" s="2"/>
    </row>
    <row r="77" spans="1:36">
      <c r="A77" s="1" t="str">
        <f t="shared" si="19"/>
        <v>~own~ : [oʊn]</v>
      </c>
      <c r="B77" s="1">
        <f t="shared" si="18"/>
        <v>0</v>
      </c>
      <c r="C77" s="1">
        <f t="shared" si="18"/>
        <v>0</v>
      </c>
      <c r="D77" s="1">
        <f t="shared" si="18"/>
        <v>0</v>
      </c>
      <c r="E77" s="7">
        <v>1</v>
      </c>
      <c r="F77" s="9" t="s">
        <v>1933</v>
      </c>
      <c r="G77" s="4">
        <f t="shared" si="20"/>
        <v>7.6219512195121954E-4</v>
      </c>
      <c r="H77" s="1" t="str">
        <f t="shared" si="21"/>
        <v>oʊn</v>
      </c>
      <c r="I77" s="1" t="str">
        <f t="shared" si="22"/>
        <v>own</v>
      </c>
      <c r="J77" s="10">
        <f t="shared" si="23"/>
        <v>3</v>
      </c>
      <c r="K77" s="10">
        <f t="shared" si="24"/>
        <v>3</v>
      </c>
      <c r="L77" s="10">
        <f t="shared" si="25"/>
        <v>3</v>
      </c>
      <c r="M77" s="10">
        <f t="shared" si="26"/>
        <v>1</v>
      </c>
      <c r="N77" s="1" t="str">
        <f t="shared" si="27"/>
        <v>~own~</v>
      </c>
      <c r="O77" s="1" t="str">
        <f t="shared" si="28"/>
        <v>[oʊn]</v>
      </c>
      <c r="P77" s="4">
        <f t="shared" si="29"/>
        <v>0.21041093737452468</v>
      </c>
      <c r="Q77" s="4">
        <f t="shared" si="30"/>
        <v>1</v>
      </c>
      <c r="R77" s="4" cm="1">
        <f t="array" ref="R77">SUM(_xlfn._xlws.FILTER($G$2:$G$1236,_xlfn.MAP($N$2:$N$1236,_xlfn.LAMBDA(_xlpm.x,_xlpm.x=$N77))))</f>
        <v>7.6219512195121954E-4</v>
      </c>
      <c r="S77" s="4">
        <f t="shared" si="31"/>
        <v>1</v>
      </c>
      <c r="T77" s="15" cm="1">
        <f t="array" ref="T77">SUM(_xlfn._xlws.FILTER($G$2:$G$1236,_xlfn.MAP($O$2:$O$1236,_xlfn.LAMBDA(_xlpm.x,_xlpm.x=$O77))))</f>
        <v>7.6219512195121954E-4</v>
      </c>
      <c r="U77" s="4">
        <f t="shared" si="32"/>
        <v>1</v>
      </c>
      <c r="V77" s="4">
        <f t="shared" si="33"/>
        <v>0</v>
      </c>
      <c r="AD77" s="2"/>
      <c r="AI77" s="2"/>
      <c r="AJ77" s="2"/>
    </row>
    <row r="78" spans="1:36">
      <c r="A78" s="1" t="str">
        <f t="shared" si="19"/>
        <v>~pen~ : [pn]</v>
      </c>
      <c r="B78" s="1">
        <f t="shared" si="18"/>
        <v>0</v>
      </c>
      <c r="C78" s="1">
        <f t="shared" si="18"/>
        <v>0</v>
      </c>
      <c r="D78" s="1">
        <f t="shared" si="18"/>
        <v>0</v>
      </c>
      <c r="E78" s="7">
        <v>1</v>
      </c>
      <c r="F78" s="9" t="s">
        <v>119</v>
      </c>
      <c r="G78" s="4">
        <f t="shared" si="20"/>
        <v>7.6219512195121954E-4</v>
      </c>
      <c r="H78" s="4" t="str">
        <f t="shared" si="21"/>
        <v>pn</v>
      </c>
      <c r="I78" s="4" t="str">
        <f t="shared" si="22"/>
        <v>pen</v>
      </c>
      <c r="J78" s="10">
        <f t="shared" si="23"/>
        <v>2</v>
      </c>
      <c r="K78" s="10">
        <f t="shared" si="24"/>
        <v>3</v>
      </c>
      <c r="L78" s="10">
        <f t="shared" si="25"/>
        <v>3</v>
      </c>
      <c r="M78" s="10">
        <f t="shared" si="26"/>
        <v>1</v>
      </c>
      <c r="N78" s="1" t="str">
        <f t="shared" si="27"/>
        <v>~pen~</v>
      </c>
      <c r="O78" s="1" t="str">
        <f t="shared" si="28"/>
        <v>[pn]</v>
      </c>
      <c r="P78" s="4">
        <f t="shared" si="29"/>
        <v>0.14027395824968311</v>
      </c>
      <c r="Q78" s="4">
        <f t="shared" si="30"/>
        <v>0.66666666666666663</v>
      </c>
      <c r="R78" s="4" cm="1">
        <f t="array" ref="R78">SUM(_xlfn._xlws.FILTER($G$2:$G$1236,_xlfn.MAP($N$2:$N$1236,_xlfn.LAMBDA(_xlpm.x,_xlpm.x=$N78))))</f>
        <v>7.6219512195121954E-4</v>
      </c>
      <c r="S78" s="4">
        <f t="shared" si="31"/>
        <v>1</v>
      </c>
      <c r="T78" s="15" cm="1">
        <f t="array" ref="T78">SUM(_xlfn._xlws.FILTER($G$2:$G$1236,_xlfn.MAP($O$2:$O$1236,_xlfn.LAMBDA(_xlpm.x,_xlpm.x=$O78))))</f>
        <v>1.5243902439024391E-3</v>
      </c>
      <c r="U78" s="4">
        <f t="shared" si="32"/>
        <v>0.5</v>
      </c>
      <c r="V78" s="4">
        <f t="shared" si="33"/>
        <v>0.3010299956639812</v>
      </c>
      <c r="AD78" s="2"/>
      <c r="AI78" s="2"/>
      <c r="AJ78" s="2"/>
    </row>
    <row r="79" spans="1:36">
      <c r="A79" s="1" t="str">
        <f t="shared" si="19"/>
        <v>~per~ : [pəɹ]</v>
      </c>
      <c r="B79" s="1">
        <f t="shared" si="18"/>
        <v>0</v>
      </c>
      <c r="C79" s="1">
        <f t="shared" si="18"/>
        <v>0</v>
      </c>
      <c r="D79" s="1">
        <f t="shared" si="18"/>
        <v>0</v>
      </c>
      <c r="E79" s="7">
        <v>2</v>
      </c>
      <c r="F79" s="9" t="s">
        <v>1902</v>
      </c>
      <c r="G79" s="4">
        <f t="shared" si="20"/>
        <v>1.5243902439024391E-3</v>
      </c>
      <c r="H79" s="4" t="str">
        <f t="shared" si="21"/>
        <v>pəɹ</v>
      </c>
      <c r="I79" s="4" t="str">
        <f t="shared" si="22"/>
        <v>per</v>
      </c>
      <c r="J79" s="10">
        <f t="shared" si="23"/>
        <v>3</v>
      </c>
      <c r="K79" s="10">
        <f t="shared" si="24"/>
        <v>3</v>
      </c>
      <c r="L79" s="10">
        <f t="shared" si="25"/>
        <v>3</v>
      </c>
      <c r="M79" s="10">
        <f t="shared" si="26"/>
        <v>1</v>
      </c>
      <c r="N79" s="1" t="str">
        <f t="shared" si="27"/>
        <v>~per~</v>
      </c>
      <c r="O79" s="1" t="str">
        <f t="shared" si="28"/>
        <v>[pəɹ]</v>
      </c>
      <c r="P79" s="4">
        <f t="shared" si="29"/>
        <v>0.33349344548020921</v>
      </c>
      <c r="Q79" s="4">
        <f t="shared" si="30"/>
        <v>1</v>
      </c>
      <c r="R79" s="4" cm="1">
        <f t="array" ref="R79">SUM(_xlfn._xlws.FILTER($G$2:$G$1236,_xlfn.MAP($N$2:$N$1236,_xlfn.LAMBDA(_xlpm.x,_xlpm.x=$N79))))</f>
        <v>1.5243902439024391E-3</v>
      </c>
      <c r="S79" s="4">
        <f t="shared" si="31"/>
        <v>1</v>
      </c>
      <c r="T79" s="15" cm="1">
        <f t="array" ref="T79">SUM(_xlfn._xlws.FILTER($G$2:$G$1236,_xlfn.MAP($O$2:$O$1236,_xlfn.LAMBDA(_xlpm.x,_xlpm.x=$O79))))</f>
        <v>1.5243902439024391E-3</v>
      </c>
      <c r="U79" s="4">
        <f t="shared" si="32"/>
        <v>1</v>
      </c>
      <c r="V79" s="4">
        <f t="shared" si="33"/>
        <v>0</v>
      </c>
      <c r="AD79" s="2"/>
      <c r="AI79" s="2"/>
      <c r="AJ79" s="2"/>
    </row>
    <row r="80" spans="1:36">
      <c r="A80" s="1" t="str">
        <f t="shared" si="19"/>
        <v>~ple~ : [pl]</v>
      </c>
      <c r="B80" s="1">
        <f t="shared" si="18"/>
        <v>0</v>
      </c>
      <c r="C80" s="1">
        <f t="shared" si="18"/>
        <v>0</v>
      </c>
      <c r="D80" s="1">
        <f t="shared" si="18"/>
        <v>0</v>
      </c>
      <c r="E80" s="7">
        <v>1</v>
      </c>
      <c r="F80" s="9" t="s">
        <v>115</v>
      </c>
      <c r="G80" s="4">
        <f t="shared" si="20"/>
        <v>7.6219512195121954E-4</v>
      </c>
      <c r="H80" s="4" t="str">
        <f t="shared" si="21"/>
        <v>pl</v>
      </c>
      <c r="I80" s="4" t="str">
        <f t="shared" si="22"/>
        <v>ple</v>
      </c>
      <c r="J80" s="10">
        <f t="shared" si="23"/>
        <v>2</v>
      </c>
      <c r="K80" s="10">
        <f t="shared" si="24"/>
        <v>3</v>
      </c>
      <c r="L80" s="10">
        <f t="shared" si="25"/>
        <v>3</v>
      </c>
      <c r="M80" s="10">
        <f t="shared" si="26"/>
        <v>1</v>
      </c>
      <c r="N80" s="1" t="str">
        <f t="shared" si="27"/>
        <v>~ple~</v>
      </c>
      <c r="O80" s="1" t="str">
        <f t="shared" si="28"/>
        <v>[pl]</v>
      </c>
      <c r="P80" s="4">
        <f t="shared" si="29"/>
        <v>0.14027395824968311</v>
      </c>
      <c r="Q80" s="4">
        <f t="shared" si="30"/>
        <v>0.66666666666666663</v>
      </c>
      <c r="R80" s="4" cm="1">
        <f t="array" ref="R80">SUM(_xlfn._xlws.FILTER($G$2:$G$1236,_xlfn.MAP($N$2:$N$1236,_xlfn.LAMBDA(_xlpm.x,_xlpm.x=$N80))))</f>
        <v>7.6219512195121954E-4</v>
      </c>
      <c r="S80" s="4">
        <f t="shared" si="31"/>
        <v>1</v>
      </c>
      <c r="T80" s="15" cm="1">
        <f t="array" ref="T80">SUM(_xlfn._xlws.FILTER($G$2:$G$1236,_xlfn.MAP($O$2:$O$1236,_xlfn.LAMBDA(_xlpm.x,_xlpm.x=$O80))))</f>
        <v>1.5243902439024391E-3</v>
      </c>
      <c r="U80" s="4">
        <f t="shared" si="32"/>
        <v>0.5</v>
      </c>
      <c r="V80" s="4">
        <f t="shared" si="33"/>
        <v>0.3010299956639812</v>
      </c>
      <c r="AD80" s="2"/>
      <c r="AI80" s="2"/>
      <c r="AJ80" s="2"/>
    </row>
    <row r="81" spans="1:36">
      <c r="A81" s="1" t="str">
        <f t="shared" si="19"/>
        <v>~put~ : [pʊt]</v>
      </c>
      <c r="B81" s="1">
        <f t="shared" si="18"/>
        <v>0</v>
      </c>
      <c r="C81" s="1">
        <f t="shared" si="18"/>
        <v>0</v>
      </c>
      <c r="D81" s="1">
        <f t="shared" si="18"/>
        <v>0</v>
      </c>
      <c r="E81" s="7">
        <v>1</v>
      </c>
      <c r="F81" s="9" t="s">
        <v>1932</v>
      </c>
      <c r="G81" s="4">
        <f t="shared" si="20"/>
        <v>7.6219512195121954E-4</v>
      </c>
      <c r="H81" s="4" t="str">
        <f t="shared" si="21"/>
        <v>pʊt</v>
      </c>
      <c r="I81" s="4" t="str">
        <f t="shared" si="22"/>
        <v>put</v>
      </c>
      <c r="J81" s="10">
        <f t="shared" si="23"/>
        <v>3</v>
      </c>
      <c r="K81" s="10">
        <f t="shared" si="24"/>
        <v>3</v>
      </c>
      <c r="L81" s="10">
        <f t="shared" si="25"/>
        <v>3</v>
      </c>
      <c r="M81" s="10">
        <f t="shared" si="26"/>
        <v>1</v>
      </c>
      <c r="N81" s="1" t="str">
        <f t="shared" si="27"/>
        <v>~put~</v>
      </c>
      <c r="O81" s="1" t="str">
        <f t="shared" si="28"/>
        <v>[pʊt]</v>
      </c>
      <c r="P81" s="4">
        <f t="shared" si="29"/>
        <v>0.21041093737452468</v>
      </c>
      <c r="Q81" s="4">
        <f t="shared" si="30"/>
        <v>1</v>
      </c>
      <c r="R81" s="4" cm="1">
        <f t="array" ref="R81">SUM(_xlfn._xlws.FILTER($G$2:$G$1236,_xlfn.MAP($N$2:$N$1236,_xlfn.LAMBDA(_xlpm.x,_xlpm.x=$N81))))</f>
        <v>7.6219512195121954E-4</v>
      </c>
      <c r="S81" s="4">
        <f t="shared" si="31"/>
        <v>1</v>
      </c>
      <c r="T81" s="15" cm="1">
        <f t="array" ref="T81">SUM(_xlfn._xlws.FILTER($G$2:$G$1236,_xlfn.MAP($O$2:$O$1236,_xlfn.LAMBDA(_xlpm.x,_xlpm.x=$O81))))</f>
        <v>7.6219512195121954E-4</v>
      </c>
      <c r="U81" s="4">
        <f t="shared" si="32"/>
        <v>1</v>
      </c>
      <c r="V81" s="4">
        <f t="shared" si="33"/>
        <v>0</v>
      </c>
      <c r="AD81" s="2"/>
      <c r="AI81" s="2"/>
      <c r="AJ81" s="2"/>
    </row>
    <row r="82" spans="1:36">
      <c r="A82" s="1" t="str">
        <f t="shared" si="19"/>
        <v>~ral~ : [ɹəl]</v>
      </c>
      <c r="B82" s="1">
        <f t="shared" ref="B82:D101" si="34">_xlfn.LET(_xlpm.d,$F82,_xlpm.k,_xlfn.CONCAT(LEFT(TRIM(B$1),1),"*"),COUNTIF(_xlpm.d,_xlpm.k))</f>
        <v>1</v>
      </c>
      <c r="C82" s="1">
        <f t="shared" si="34"/>
        <v>0</v>
      </c>
      <c r="D82" s="1">
        <f t="shared" si="34"/>
        <v>0</v>
      </c>
      <c r="E82" s="7">
        <v>3</v>
      </c>
      <c r="F82" s="9" t="s">
        <v>1896</v>
      </c>
      <c r="G82" s="4">
        <f t="shared" si="20"/>
        <v>2.2865853658536584E-3</v>
      </c>
      <c r="H82" s="1" t="str">
        <f t="shared" si="21"/>
        <v>ɹəl</v>
      </c>
      <c r="I82" s="1" t="str">
        <f t="shared" si="22"/>
        <v>ral</v>
      </c>
      <c r="J82" s="10">
        <f t="shared" si="23"/>
        <v>3</v>
      </c>
      <c r="K82" s="10">
        <f t="shared" si="24"/>
        <v>3</v>
      </c>
      <c r="L82" s="10">
        <f t="shared" si="25"/>
        <v>3</v>
      </c>
      <c r="M82" s="10">
        <f t="shared" si="26"/>
        <v>1</v>
      </c>
      <c r="N82" s="1" t="str">
        <f t="shared" si="27"/>
        <v>~ral~</v>
      </c>
      <c r="O82" s="1" t="str">
        <f t="shared" si="28"/>
        <v>[ɹəl]</v>
      </c>
      <c r="P82" s="4">
        <f t="shared" si="29"/>
        <v>0.42082187474904936</v>
      </c>
      <c r="Q82" s="4">
        <f t="shared" si="30"/>
        <v>1</v>
      </c>
      <c r="R82" s="4" cm="1">
        <f t="array" ref="R82">SUM(_xlfn._xlws.FILTER($G$2:$G$1255,_xlfn.MAP($N$2:$N$1255,_xlfn.LAMBDA(_xlpm.x,_xlpm.x=$N82))))</f>
        <v>2.2865853658536584E-3</v>
      </c>
      <c r="S82" s="4">
        <f t="shared" si="31"/>
        <v>1</v>
      </c>
      <c r="T82" s="15" cm="1">
        <f t="array" ref="T82">SUM(_xlfn._xlws.FILTER($G$2:$G$1255,_xlfn.MAP($O$2:$O$1255,_xlfn.LAMBDA(_xlpm.x,_xlpm.x=$O82))))</f>
        <v>2.2865853658536584E-3</v>
      </c>
      <c r="U82" s="4">
        <f t="shared" si="32"/>
        <v>1</v>
      </c>
      <c r="V82" s="4">
        <f t="shared" si="33"/>
        <v>0</v>
      </c>
      <c r="AD82" s="2"/>
      <c r="AI82" s="2"/>
      <c r="AJ82" s="2"/>
    </row>
    <row r="83" spans="1:36">
      <c r="A83" s="1" t="str">
        <f t="shared" si="19"/>
        <v>~rce~ : [ɹs]</v>
      </c>
      <c r="B83" s="1">
        <f t="shared" si="34"/>
        <v>1</v>
      </c>
      <c r="C83" s="1">
        <f t="shared" si="34"/>
        <v>0</v>
      </c>
      <c r="D83" s="1">
        <f t="shared" si="34"/>
        <v>0</v>
      </c>
      <c r="E83" s="7">
        <v>1</v>
      </c>
      <c r="F83" s="9" t="s">
        <v>347</v>
      </c>
      <c r="G83" s="4">
        <f t="shared" si="20"/>
        <v>7.6219512195121954E-4</v>
      </c>
      <c r="H83" s="1" t="str">
        <f t="shared" si="21"/>
        <v>ɹs</v>
      </c>
      <c r="I83" s="1" t="str">
        <f t="shared" si="22"/>
        <v>rce</v>
      </c>
      <c r="J83" s="10">
        <f t="shared" si="23"/>
        <v>2</v>
      </c>
      <c r="K83" s="10">
        <f t="shared" si="24"/>
        <v>3</v>
      </c>
      <c r="L83" s="10">
        <f t="shared" si="25"/>
        <v>3</v>
      </c>
      <c r="M83" s="10">
        <f t="shared" si="26"/>
        <v>1</v>
      </c>
      <c r="N83" s="1" t="str">
        <f t="shared" si="27"/>
        <v>~rce~</v>
      </c>
      <c r="O83" s="1" t="str">
        <f t="shared" si="28"/>
        <v>[ɹs]</v>
      </c>
      <c r="P83" s="4">
        <f t="shared" si="29"/>
        <v>0.10520546868726234</v>
      </c>
      <c r="Q83" s="4">
        <f t="shared" si="30"/>
        <v>0.5</v>
      </c>
      <c r="R83" s="4" cm="1">
        <f t="array" ref="R83">SUM(_xlfn._xlws.FILTER($G$2:$G$1236,_xlfn.MAP($N$2:$N$1236,_xlfn.LAMBDA(_xlpm.x,_xlpm.x=$N83))))</f>
        <v>7.6219512195121954E-4</v>
      </c>
      <c r="S83" s="4">
        <f t="shared" si="31"/>
        <v>1</v>
      </c>
      <c r="T83" s="15" cm="1">
        <f t="array" ref="T83">SUM(_xlfn._xlws.FILTER($G$2:$G$1236,_xlfn.MAP($O$2:$O$1236,_xlfn.LAMBDA(_xlpm.x,_xlpm.x=$O83))))</f>
        <v>2.2865853658536588E-3</v>
      </c>
      <c r="U83" s="4">
        <f t="shared" si="32"/>
        <v>0.33333333333333331</v>
      </c>
      <c r="V83" s="4">
        <f t="shared" si="33"/>
        <v>0.47712125471966244</v>
      </c>
      <c r="AD83" s="2"/>
      <c r="AI83" s="2"/>
      <c r="AJ83" s="2"/>
    </row>
    <row r="84" spans="1:36">
      <c r="A84" s="1" t="str">
        <f t="shared" si="19"/>
        <v>~red~ : [ɹɛd]</v>
      </c>
      <c r="B84" s="1">
        <f t="shared" si="34"/>
        <v>1</v>
      </c>
      <c r="C84" s="1">
        <f t="shared" si="34"/>
        <v>0</v>
      </c>
      <c r="D84" s="1">
        <f t="shared" si="34"/>
        <v>0</v>
      </c>
      <c r="E84" s="7">
        <v>1</v>
      </c>
      <c r="F84" s="9" t="s">
        <v>1009</v>
      </c>
      <c r="G84" s="4">
        <f t="shared" si="20"/>
        <v>7.6219512195121954E-4</v>
      </c>
      <c r="H84" s="1" t="str">
        <f t="shared" si="21"/>
        <v>ɹɛd</v>
      </c>
      <c r="I84" s="1" t="str">
        <f t="shared" si="22"/>
        <v>red</v>
      </c>
      <c r="J84" s="10">
        <f t="shared" si="23"/>
        <v>3</v>
      </c>
      <c r="K84" s="10">
        <f t="shared" si="24"/>
        <v>3</v>
      </c>
      <c r="L84" s="10">
        <f t="shared" si="25"/>
        <v>3</v>
      </c>
      <c r="M84" s="10">
        <f t="shared" si="26"/>
        <v>1</v>
      </c>
      <c r="N84" s="1" t="str">
        <f t="shared" si="27"/>
        <v>~red~</v>
      </c>
      <c r="O84" s="1" t="str">
        <f t="shared" si="28"/>
        <v>[ɹɛd]</v>
      </c>
      <c r="P84" s="4">
        <f t="shared" si="29"/>
        <v>0.14027395824968311</v>
      </c>
      <c r="Q84" s="4">
        <f t="shared" si="30"/>
        <v>0.66666666666666663</v>
      </c>
      <c r="R84" s="4" cm="1">
        <f t="array" ref="R84">SUM(_xlfn._xlws.FILTER($G$2:$G$1236,_xlfn.MAP($N$2:$N$1236,_xlfn.LAMBDA(_xlpm.x,_xlpm.x=$N84))))</f>
        <v>7.6219512195121954E-4</v>
      </c>
      <c r="S84" s="4">
        <f t="shared" si="31"/>
        <v>1</v>
      </c>
      <c r="T84" s="15" cm="1">
        <f t="array" ref="T84">SUM(_xlfn._xlws.FILTER($G$2:$G$1236,_xlfn.MAP($O$2:$O$1236,_xlfn.LAMBDA(_xlpm.x,_xlpm.x=$O84))))</f>
        <v>1.5243902439024391E-3</v>
      </c>
      <c r="U84" s="4">
        <f t="shared" si="32"/>
        <v>0.5</v>
      </c>
      <c r="V84" s="4">
        <f t="shared" si="33"/>
        <v>0.3010299956639812</v>
      </c>
      <c r="AD84" s="2"/>
      <c r="AI84" s="2"/>
      <c r="AJ84" s="2"/>
    </row>
    <row r="85" spans="1:36">
      <c r="A85" s="1" t="str">
        <f t="shared" si="19"/>
        <v>~rge~ : [ɹdʒ]</v>
      </c>
      <c r="B85" s="1">
        <f t="shared" si="34"/>
        <v>1</v>
      </c>
      <c r="C85" s="1">
        <f t="shared" si="34"/>
        <v>0</v>
      </c>
      <c r="D85" s="1">
        <f t="shared" si="34"/>
        <v>0</v>
      </c>
      <c r="E85" s="7">
        <v>2</v>
      </c>
      <c r="F85" s="9" t="s">
        <v>301</v>
      </c>
      <c r="G85" s="4">
        <f t="shared" si="20"/>
        <v>1.5243902439024391E-3</v>
      </c>
      <c r="H85" s="1" t="str">
        <f t="shared" si="21"/>
        <v>ɹdʒ</v>
      </c>
      <c r="I85" s="1" t="str">
        <f t="shared" si="22"/>
        <v>rge</v>
      </c>
      <c r="J85" s="10">
        <f t="shared" si="23"/>
        <v>3</v>
      </c>
      <c r="K85" s="10">
        <f t="shared" si="24"/>
        <v>3</v>
      </c>
      <c r="L85" s="10">
        <f t="shared" si="25"/>
        <v>3</v>
      </c>
      <c r="M85" s="10">
        <f t="shared" si="26"/>
        <v>1</v>
      </c>
      <c r="N85" s="1" t="str">
        <f t="shared" si="27"/>
        <v>~rge~</v>
      </c>
      <c r="O85" s="1" t="str">
        <f t="shared" si="28"/>
        <v>[ɹdʒ]</v>
      </c>
      <c r="P85" s="4">
        <f t="shared" si="29"/>
        <v>0.33349344548020921</v>
      </c>
      <c r="Q85" s="4">
        <f t="shared" si="30"/>
        <v>1</v>
      </c>
      <c r="R85" s="4" cm="1">
        <f t="array" ref="R85">SUM(_xlfn._xlws.FILTER($G$2:$G$1236,_xlfn.MAP($N$2:$N$1236,_xlfn.LAMBDA(_xlpm.x,_xlpm.x=$N85))))</f>
        <v>1.5243902439024391E-3</v>
      </c>
      <c r="S85" s="4">
        <f t="shared" si="31"/>
        <v>1</v>
      </c>
      <c r="T85" s="15" cm="1">
        <f t="array" ref="T85">SUM(_xlfn._xlws.FILTER($G$2:$G$1236,_xlfn.MAP($O$2:$O$1236,_xlfn.LAMBDA(_xlpm.x,_xlpm.x=$O85))))</f>
        <v>1.5243902439024391E-3</v>
      </c>
      <c r="U85" s="4">
        <f t="shared" si="32"/>
        <v>1</v>
      </c>
      <c r="V85" s="4">
        <f t="shared" si="33"/>
        <v>0</v>
      </c>
      <c r="AD85" s="2"/>
      <c r="AI85" s="2"/>
      <c r="AJ85" s="2"/>
    </row>
    <row r="86" spans="1:36">
      <c r="A86" s="1" t="str">
        <f t="shared" si="19"/>
        <v>~ron~ : [ən]</v>
      </c>
      <c r="B86" s="1">
        <f t="shared" si="34"/>
        <v>0</v>
      </c>
      <c r="C86" s="1">
        <f t="shared" si="34"/>
        <v>0</v>
      </c>
      <c r="D86" s="1">
        <f t="shared" si="34"/>
        <v>0</v>
      </c>
      <c r="E86" s="7">
        <v>1</v>
      </c>
      <c r="F86" s="9" t="s">
        <v>1876</v>
      </c>
      <c r="G86" s="4">
        <f t="shared" si="20"/>
        <v>7.6219512195121954E-4</v>
      </c>
      <c r="H86" s="1" t="str">
        <f t="shared" si="21"/>
        <v>ən</v>
      </c>
      <c r="I86" s="1" t="str">
        <f t="shared" si="22"/>
        <v>ron</v>
      </c>
      <c r="J86" s="10">
        <f t="shared" si="23"/>
        <v>2</v>
      </c>
      <c r="K86" s="10">
        <f t="shared" si="24"/>
        <v>3</v>
      </c>
      <c r="L86" s="10">
        <f t="shared" si="25"/>
        <v>3</v>
      </c>
      <c r="M86" s="10">
        <f t="shared" si="26"/>
        <v>1</v>
      </c>
      <c r="N86" s="1" t="str">
        <f t="shared" si="27"/>
        <v>~ron~</v>
      </c>
      <c r="O86" s="1" t="str">
        <f t="shared" si="28"/>
        <v>[ən]</v>
      </c>
      <c r="P86" s="4">
        <f t="shared" si="29"/>
        <v>0.21041093737452468</v>
      </c>
      <c r="Q86" s="4">
        <f t="shared" si="30"/>
        <v>1</v>
      </c>
      <c r="R86" s="4" cm="1">
        <f t="array" ref="R86">SUM(_xlfn._xlws.FILTER($G$2:$G$1236,_xlfn.MAP($N$2:$N$1236,_xlfn.LAMBDA(_xlpm.x,_xlpm.x=$N86))))</f>
        <v>7.6219512195121954E-4</v>
      </c>
      <c r="S86" s="4">
        <f t="shared" si="31"/>
        <v>1</v>
      </c>
      <c r="T86" s="15" cm="1">
        <f t="array" ref="T86">SUM(_xlfn._xlws.FILTER($G$2:$G$1236,_xlfn.MAP($O$2:$O$1236,_xlfn.LAMBDA(_xlpm.x,_xlpm.x=$O86))))</f>
        <v>7.6219512195121954E-4</v>
      </c>
      <c r="U86" s="4">
        <f t="shared" si="32"/>
        <v>1</v>
      </c>
      <c r="V86" s="4">
        <f t="shared" si="33"/>
        <v>0</v>
      </c>
      <c r="AD86" s="2"/>
      <c r="AI86" s="2"/>
      <c r="AJ86" s="2"/>
    </row>
    <row r="87" spans="1:36">
      <c r="A87" s="1" t="str">
        <f t="shared" si="19"/>
        <v>~row~ : [ɹoʊ]</v>
      </c>
      <c r="B87" s="1">
        <f t="shared" si="34"/>
        <v>1</v>
      </c>
      <c r="C87" s="1">
        <f t="shared" si="34"/>
        <v>0</v>
      </c>
      <c r="D87" s="1">
        <f t="shared" si="34"/>
        <v>0</v>
      </c>
      <c r="E87" s="7">
        <v>1</v>
      </c>
      <c r="F87" s="9" t="s">
        <v>789</v>
      </c>
      <c r="G87" s="4">
        <f t="shared" si="20"/>
        <v>7.6219512195121954E-4</v>
      </c>
      <c r="H87" s="1" t="str">
        <f t="shared" si="21"/>
        <v>ɹoʊ</v>
      </c>
      <c r="I87" s="1" t="str">
        <f t="shared" si="22"/>
        <v>row</v>
      </c>
      <c r="J87" s="10">
        <f t="shared" si="23"/>
        <v>3</v>
      </c>
      <c r="K87" s="10">
        <f t="shared" si="24"/>
        <v>3</v>
      </c>
      <c r="L87" s="10">
        <f t="shared" si="25"/>
        <v>3</v>
      </c>
      <c r="M87" s="10">
        <f t="shared" si="26"/>
        <v>1</v>
      </c>
      <c r="N87" s="1" t="str">
        <f t="shared" si="27"/>
        <v>~row~</v>
      </c>
      <c r="O87" s="1" t="str">
        <f t="shared" si="28"/>
        <v>[ɹoʊ]</v>
      </c>
      <c r="P87" s="4">
        <f t="shared" si="29"/>
        <v>0.21041093737452468</v>
      </c>
      <c r="Q87" s="4">
        <f t="shared" si="30"/>
        <v>1</v>
      </c>
      <c r="R87" s="4" cm="1">
        <f t="array" ref="R87">SUM(_xlfn._xlws.FILTER($G$2:$G$1236,_xlfn.MAP($N$2:$N$1236,_xlfn.LAMBDA(_xlpm.x,_xlpm.x=$N87))))</f>
        <v>7.6219512195121954E-4</v>
      </c>
      <c r="S87" s="4">
        <f t="shared" si="31"/>
        <v>1</v>
      </c>
      <c r="T87" s="15" cm="1">
        <f t="array" ref="T87">SUM(_xlfn._xlws.FILTER($G$2:$G$1236,_xlfn.MAP($O$2:$O$1236,_xlfn.LAMBDA(_xlpm.x,_xlpm.x=$O87))))</f>
        <v>7.6219512195121954E-4</v>
      </c>
      <c r="U87" s="4">
        <f t="shared" si="32"/>
        <v>1</v>
      </c>
      <c r="V87" s="4">
        <f t="shared" si="33"/>
        <v>0</v>
      </c>
      <c r="AD87" s="2"/>
      <c r="AI87" s="2"/>
      <c r="AJ87" s="2"/>
    </row>
    <row r="88" spans="1:36">
      <c r="A88" s="1" t="str">
        <f t="shared" si="19"/>
        <v>~rse~ : [ɹs]</v>
      </c>
      <c r="B88" s="1">
        <f t="shared" si="34"/>
        <v>1</v>
      </c>
      <c r="C88" s="1">
        <f t="shared" si="34"/>
        <v>0</v>
      </c>
      <c r="D88" s="1">
        <f t="shared" si="34"/>
        <v>0</v>
      </c>
      <c r="E88" s="7">
        <v>2</v>
      </c>
      <c r="F88" s="9" t="s">
        <v>258</v>
      </c>
      <c r="G88" s="4">
        <f t="shared" si="20"/>
        <v>1.5243902439024391E-3</v>
      </c>
      <c r="H88" s="4" t="str">
        <f t="shared" si="21"/>
        <v>ɹs</v>
      </c>
      <c r="I88" s="4" t="str">
        <f t="shared" si="22"/>
        <v>rse</v>
      </c>
      <c r="J88" s="10">
        <f t="shared" si="23"/>
        <v>2</v>
      </c>
      <c r="K88" s="10">
        <f t="shared" si="24"/>
        <v>3</v>
      </c>
      <c r="L88" s="10">
        <f t="shared" si="25"/>
        <v>3</v>
      </c>
      <c r="M88" s="10">
        <f t="shared" si="26"/>
        <v>1</v>
      </c>
      <c r="N88" s="1" t="str">
        <f t="shared" si="27"/>
        <v>~rse~</v>
      </c>
      <c r="O88" s="1" t="str">
        <f t="shared" si="28"/>
        <v>[ɹs]</v>
      </c>
      <c r="P88" s="4">
        <f t="shared" si="29"/>
        <v>0.26679475638416739</v>
      </c>
      <c r="Q88" s="4">
        <f t="shared" si="30"/>
        <v>0.8</v>
      </c>
      <c r="R88" s="4" cm="1">
        <f t="array" ref="R88">SUM(_xlfn._xlws.FILTER($G$2:$G$1236,_xlfn.MAP($N$2:$N$1236,_xlfn.LAMBDA(_xlpm.x,_xlpm.x=$N88))))</f>
        <v>1.5243902439024391E-3</v>
      </c>
      <c r="S88" s="4">
        <f t="shared" si="31"/>
        <v>1</v>
      </c>
      <c r="T88" s="15" cm="1">
        <f t="array" ref="T88">SUM(_xlfn._xlws.FILTER($G$2:$G$1236,_xlfn.MAP($O$2:$O$1236,_xlfn.LAMBDA(_xlpm.x,_xlpm.x=$O88))))</f>
        <v>2.2865853658536588E-3</v>
      </c>
      <c r="U88" s="4">
        <f t="shared" si="32"/>
        <v>0.66666666666666663</v>
      </c>
      <c r="V88" s="4">
        <f t="shared" si="33"/>
        <v>0.17609125905568124</v>
      </c>
      <c r="AD88" s="2"/>
      <c r="AI88" s="2"/>
      <c r="AJ88" s="2"/>
    </row>
    <row r="89" spans="1:36">
      <c r="A89" s="1" t="str">
        <f t="shared" si="19"/>
        <v>~rub~ : [ɹʌb]</v>
      </c>
      <c r="B89" s="1">
        <f t="shared" si="34"/>
        <v>1</v>
      </c>
      <c r="C89" s="1">
        <f t="shared" si="34"/>
        <v>0</v>
      </c>
      <c r="D89" s="1">
        <f t="shared" si="34"/>
        <v>0</v>
      </c>
      <c r="E89" s="7">
        <v>1</v>
      </c>
      <c r="F89" s="9" t="s">
        <v>1913</v>
      </c>
      <c r="G89" s="4">
        <f t="shared" si="20"/>
        <v>7.6219512195121954E-4</v>
      </c>
      <c r="H89" s="1" t="str">
        <f t="shared" si="21"/>
        <v>ɹʌb</v>
      </c>
      <c r="I89" s="1" t="str">
        <f t="shared" si="22"/>
        <v>rub</v>
      </c>
      <c r="J89" s="10">
        <f t="shared" si="23"/>
        <v>3</v>
      </c>
      <c r="K89" s="10">
        <f t="shared" si="24"/>
        <v>3</v>
      </c>
      <c r="L89" s="10">
        <f t="shared" si="25"/>
        <v>3</v>
      </c>
      <c r="M89" s="10">
        <f t="shared" si="26"/>
        <v>1</v>
      </c>
      <c r="N89" s="1" t="str">
        <f t="shared" si="27"/>
        <v>~rub~</v>
      </c>
      <c r="O89" s="1" t="str">
        <f t="shared" si="28"/>
        <v>[ɹʌb]</v>
      </c>
      <c r="P89" s="4">
        <f t="shared" si="29"/>
        <v>0.21041093737452468</v>
      </c>
      <c r="Q89" s="4">
        <f t="shared" si="30"/>
        <v>1</v>
      </c>
      <c r="R89" s="4" cm="1">
        <f t="array" ref="R89">SUM(_xlfn._xlws.FILTER($G$2:$G$1236,_xlfn.MAP($N$2:$N$1236,_xlfn.LAMBDA(_xlpm.x,_xlpm.x=$N89))))</f>
        <v>7.6219512195121954E-4</v>
      </c>
      <c r="S89" s="4">
        <f t="shared" si="31"/>
        <v>1</v>
      </c>
      <c r="T89" s="15" cm="1">
        <f t="array" ref="T89">SUM(_xlfn._xlws.FILTER($G$2:$G$1236,_xlfn.MAP($O$2:$O$1236,_xlfn.LAMBDA(_xlpm.x,_xlpm.x=$O89))))</f>
        <v>7.6219512195121954E-4</v>
      </c>
      <c r="U89" s="4">
        <f t="shared" si="32"/>
        <v>1</v>
      </c>
      <c r="V89" s="4">
        <f t="shared" si="33"/>
        <v>0</v>
      </c>
      <c r="AD89" s="2"/>
      <c r="AI89" s="2"/>
      <c r="AJ89" s="2"/>
    </row>
    <row r="90" spans="1:36">
      <c r="A90" s="1" t="str">
        <f t="shared" si="19"/>
        <v>~run~ : [ɹʌn]</v>
      </c>
      <c r="B90" s="1">
        <f t="shared" si="34"/>
        <v>1</v>
      </c>
      <c r="C90" s="1">
        <f t="shared" si="34"/>
        <v>0</v>
      </c>
      <c r="D90" s="1">
        <f t="shared" si="34"/>
        <v>0</v>
      </c>
      <c r="E90" s="7">
        <v>1</v>
      </c>
      <c r="F90" s="9" t="s">
        <v>1908</v>
      </c>
      <c r="G90" s="4">
        <f t="shared" si="20"/>
        <v>7.6219512195121954E-4</v>
      </c>
      <c r="H90" s="1" t="str">
        <f t="shared" si="21"/>
        <v>ɹʌn</v>
      </c>
      <c r="I90" s="1" t="str">
        <f t="shared" si="22"/>
        <v>run</v>
      </c>
      <c r="J90" s="10">
        <f t="shared" si="23"/>
        <v>3</v>
      </c>
      <c r="K90" s="10">
        <f t="shared" si="24"/>
        <v>3</v>
      </c>
      <c r="L90" s="10">
        <f t="shared" si="25"/>
        <v>3</v>
      </c>
      <c r="M90" s="10">
        <f t="shared" si="26"/>
        <v>1</v>
      </c>
      <c r="N90" s="1" t="str">
        <f t="shared" si="27"/>
        <v>~run~</v>
      </c>
      <c r="O90" s="1" t="str">
        <f t="shared" si="28"/>
        <v>[ɹʌn]</v>
      </c>
      <c r="P90" s="4">
        <f t="shared" si="29"/>
        <v>0.21041093737452468</v>
      </c>
      <c r="Q90" s="4">
        <f t="shared" si="30"/>
        <v>1</v>
      </c>
      <c r="R90" s="4" cm="1">
        <f t="array" ref="R90">SUM(_xlfn._xlws.FILTER($G$2:$G$1255,_xlfn.MAP($N$2:$N$1255,_xlfn.LAMBDA(_xlpm.x,_xlpm.x=$N90))))</f>
        <v>7.6219512195121954E-4</v>
      </c>
      <c r="S90" s="4">
        <f t="shared" si="31"/>
        <v>1</v>
      </c>
      <c r="T90" s="15" cm="1">
        <f t="array" ref="T90">SUM(_xlfn._xlws.FILTER($G$2:$G$1255,_xlfn.MAP($O$2:$O$1255,_xlfn.LAMBDA(_xlpm.x,_xlpm.x=$O90))))</f>
        <v>7.6219512195121954E-4</v>
      </c>
      <c r="U90" s="4">
        <f t="shared" si="32"/>
        <v>1</v>
      </c>
      <c r="V90" s="4">
        <f t="shared" si="33"/>
        <v>0</v>
      </c>
      <c r="AD90" s="2"/>
      <c r="AI90" s="2"/>
      <c r="AJ90" s="2"/>
    </row>
    <row r="91" spans="1:36">
      <c r="A91" s="1" t="str">
        <f t="shared" si="19"/>
        <v>~rve~ : [ɹv]</v>
      </c>
      <c r="B91" s="1">
        <f t="shared" si="34"/>
        <v>1</v>
      </c>
      <c r="C91" s="1">
        <f t="shared" si="34"/>
        <v>0</v>
      </c>
      <c r="D91" s="1">
        <f t="shared" si="34"/>
        <v>0</v>
      </c>
      <c r="E91" s="7">
        <v>2</v>
      </c>
      <c r="F91" s="9" t="s">
        <v>222</v>
      </c>
      <c r="G91" s="4">
        <f t="shared" si="20"/>
        <v>1.5243902439024391E-3</v>
      </c>
      <c r="H91" s="1" t="str">
        <f t="shared" si="21"/>
        <v>ɹv</v>
      </c>
      <c r="I91" s="1" t="str">
        <f t="shared" si="22"/>
        <v>rve</v>
      </c>
      <c r="J91" s="10">
        <f t="shared" si="23"/>
        <v>2</v>
      </c>
      <c r="K91" s="10">
        <f t="shared" si="24"/>
        <v>3</v>
      </c>
      <c r="L91" s="10">
        <f t="shared" si="25"/>
        <v>3</v>
      </c>
      <c r="M91" s="10">
        <f t="shared" si="26"/>
        <v>1</v>
      </c>
      <c r="N91" s="1" t="str">
        <f t="shared" si="27"/>
        <v>~rve~</v>
      </c>
      <c r="O91" s="1" t="str">
        <f t="shared" si="28"/>
        <v>[ɹv]</v>
      </c>
      <c r="P91" s="4">
        <f t="shared" si="29"/>
        <v>0.33349344548020921</v>
      </c>
      <c r="Q91" s="4">
        <f t="shared" si="30"/>
        <v>1</v>
      </c>
      <c r="R91" s="4" cm="1">
        <f t="array" ref="R91">SUM(_xlfn._xlws.FILTER($G$2:$G$1236,_xlfn.MAP($N$2:$N$1236,_xlfn.LAMBDA(_xlpm.x,_xlpm.x=$N91))))</f>
        <v>1.5243902439024391E-3</v>
      </c>
      <c r="S91" s="4">
        <f t="shared" si="31"/>
        <v>1</v>
      </c>
      <c r="T91" s="15" cm="1">
        <f t="array" ref="T91">SUM(_xlfn._xlws.FILTER($G$2:$G$1236,_xlfn.MAP($O$2:$O$1236,_xlfn.LAMBDA(_xlpm.x,_xlpm.x=$O91))))</f>
        <v>1.5243902439024391E-3</v>
      </c>
      <c r="U91" s="4">
        <f t="shared" si="32"/>
        <v>1</v>
      </c>
      <c r="V91" s="4">
        <f t="shared" si="33"/>
        <v>0</v>
      </c>
      <c r="AD91" s="2"/>
      <c r="AI91" s="2"/>
      <c r="AJ91" s="2"/>
    </row>
    <row r="92" spans="1:36">
      <c r="A92" s="1" t="str">
        <f t="shared" si="19"/>
        <v>~saw~ : [sɔ]</v>
      </c>
      <c r="B92" s="1">
        <f t="shared" si="34"/>
        <v>0</v>
      </c>
      <c r="C92" s="1">
        <f t="shared" si="34"/>
        <v>0</v>
      </c>
      <c r="D92" s="1">
        <f t="shared" si="34"/>
        <v>0</v>
      </c>
      <c r="E92" s="7">
        <v>1</v>
      </c>
      <c r="F92" s="9" t="s">
        <v>799</v>
      </c>
      <c r="G92" s="4">
        <f t="shared" si="20"/>
        <v>7.6219512195121954E-4</v>
      </c>
      <c r="H92" s="4" t="str">
        <f t="shared" si="21"/>
        <v>sɔ</v>
      </c>
      <c r="I92" s="4" t="str">
        <f t="shared" si="22"/>
        <v>saw</v>
      </c>
      <c r="J92" s="10">
        <f t="shared" si="23"/>
        <v>2</v>
      </c>
      <c r="K92" s="10">
        <f t="shared" si="24"/>
        <v>3</v>
      </c>
      <c r="L92" s="10">
        <f t="shared" si="25"/>
        <v>3</v>
      </c>
      <c r="M92" s="10">
        <f t="shared" si="26"/>
        <v>1</v>
      </c>
      <c r="N92" s="1" t="str">
        <f t="shared" si="27"/>
        <v>~saw~</v>
      </c>
      <c r="O92" s="1" t="str">
        <f t="shared" si="28"/>
        <v>[sɔ]</v>
      </c>
      <c r="P92" s="4">
        <f t="shared" si="29"/>
        <v>0.21041093737452468</v>
      </c>
      <c r="Q92" s="4">
        <f t="shared" si="30"/>
        <v>1</v>
      </c>
      <c r="R92" s="4" cm="1">
        <f t="array" ref="R92">SUM(_xlfn._xlws.FILTER($G$2:$G$1236,_xlfn.MAP($N$2:$N$1236,_xlfn.LAMBDA(_xlpm.x,_xlpm.x=$N92))))</f>
        <v>7.6219512195121954E-4</v>
      </c>
      <c r="S92" s="4">
        <f t="shared" si="31"/>
        <v>1</v>
      </c>
      <c r="T92" s="15" cm="1">
        <f t="array" ref="T92">SUM(_xlfn._xlws.FILTER($G$2:$G$1236,_xlfn.MAP($O$2:$O$1236,_xlfn.LAMBDA(_xlpm.x,_xlpm.x=$O92))))</f>
        <v>7.6219512195121954E-4</v>
      </c>
      <c r="U92" s="4">
        <f t="shared" si="32"/>
        <v>1</v>
      </c>
      <c r="V92" s="4">
        <f t="shared" si="33"/>
        <v>0</v>
      </c>
      <c r="AD92" s="2"/>
      <c r="AI92" s="2"/>
      <c r="AJ92" s="2"/>
    </row>
    <row r="93" spans="1:36">
      <c r="A93" s="1" t="str">
        <f t="shared" si="19"/>
        <v>~see~ : [si]</v>
      </c>
      <c r="B93" s="1">
        <f t="shared" si="34"/>
        <v>0</v>
      </c>
      <c r="C93" s="1">
        <f t="shared" si="34"/>
        <v>0</v>
      </c>
      <c r="D93" s="1">
        <f t="shared" si="34"/>
        <v>0</v>
      </c>
      <c r="E93" s="7">
        <v>1</v>
      </c>
      <c r="F93" s="9" t="s">
        <v>132</v>
      </c>
      <c r="G93" s="4">
        <f t="shared" si="20"/>
        <v>7.6219512195121954E-4</v>
      </c>
      <c r="H93" s="4" t="str">
        <f t="shared" si="21"/>
        <v>si</v>
      </c>
      <c r="I93" s="4" t="str">
        <f t="shared" si="22"/>
        <v>see</v>
      </c>
      <c r="J93" s="10">
        <f t="shared" si="23"/>
        <v>2</v>
      </c>
      <c r="K93" s="10">
        <f t="shared" si="24"/>
        <v>3</v>
      </c>
      <c r="L93" s="10">
        <f t="shared" si="25"/>
        <v>3</v>
      </c>
      <c r="M93" s="10">
        <f t="shared" si="26"/>
        <v>1</v>
      </c>
      <c r="N93" s="1" t="str">
        <f t="shared" si="27"/>
        <v>~see~</v>
      </c>
      <c r="O93" s="1" t="str">
        <f t="shared" si="28"/>
        <v>[si]</v>
      </c>
      <c r="P93" s="4">
        <f t="shared" si="29"/>
        <v>0.14027395824968311</v>
      </c>
      <c r="Q93" s="4">
        <f t="shared" si="30"/>
        <v>0.66666666666666663</v>
      </c>
      <c r="R93" s="4" cm="1">
        <f t="array" ref="R93">SUM(_xlfn._xlws.FILTER($G$2:$G$1236,_xlfn.MAP($N$2:$N$1236,_xlfn.LAMBDA(_xlpm.x,_xlpm.x=$N93))))</f>
        <v>7.6219512195121954E-4</v>
      </c>
      <c r="S93" s="4">
        <f t="shared" si="31"/>
        <v>1</v>
      </c>
      <c r="T93" s="15" cm="1">
        <f t="array" ref="T93">SUM(_xlfn._xlws.FILTER($G$2:$G$1236,_xlfn.MAP($O$2:$O$1236,_xlfn.LAMBDA(_xlpm.x,_xlpm.x=$O93))))</f>
        <v>1.5243902439024391E-3</v>
      </c>
      <c r="U93" s="4">
        <f t="shared" si="32"/>
        <v>0.5</v>
      </c>
      <c r="V93" s="4">
        <f t="shared" si="33"/>
        <v>0.3010299956639812</v>
      </c>
      <c r="AD93" s="2"/>
      <c r="AI93" s="2"/>
      <c r="AJ93" s="2"/>
    </row>
    <row r="94" spans="1:36">
      <c r="A94" s="1" t="str">
        <f t="shared" si="19"/>
        <v>~set~ : [sɛt]</v>
      </c>
      <c r="B94" s="1">
        <f t="shared" si="34"/>
        <v>0</v>
      </c>
      <c r="C94" s="1">
        <f t="shared" si="34"/>
        <v>0</v>
      </c>
      <c r="D94" s="1">
        <f t="shared" si="34"/>
        <v>0</v>
      </c>
      <c r="E94" s="7">
        <v>1</v>
      </c>
      <c r="F94" s="9" t="s">
        <v>1931</v>
      </c>
      <c r="G94" s="4">
        <f t="shared" si="20"/>
        <v>7.6219512195121954E-4</v>
      </c>
      <c r="H94" s="4" t="str">
        <f t="shared" si="21"/>
        <v>sɛt</v>
      </c>
      <c r="I94" s="4" t="str">
        <f t="shared" si="22"/>
        <v>set</v>
      </c>
      <c r="J94" s="10">
        <f t="shared" si="23"/>
        <v>3</v>
      </c>
      <c r="K94" s="10">
        <f t="shared" si="24"/>
        <v>3</v>
      </c>
      <c r="L94" s="10">
        <f t="shared" si="25"/>
        <v>3</v>
      </c>
      <c r="M94" s="10">
        <f t="shared" si="26"/>
        <v>1</v>
      </c>
      <c r="N94" s="1" t="str">
        <f t="shared" si="27"/>
        <v>~set~</v>
      </c>
      <c r="O94" s="1" t="str">
        <f t="shared" si="28"/>
        <v>[sɛt]</v>
      </c>
      <c r="P94" s="4">
        <f t="shared" si="29"/>
        <v>0.21041093737452468</v>
      </c>
      <c r="Q94" s="4">
        <f t="shared" si="30"/>
        <v>1</v>
      </c>
      <c r="R94" s="4" cm="1">
        <f t="array" ref="R94">SUM(_xlfn._xlws.FILTER($G$2:$G$1236,_xlfn.MAP($N$2:$N$1236,_xlfn.LAMBDA(_xlpm.x,_xlpm.x=$N94))))</f>
        <v>7.6219512195121954E-4</v>
      </c>
      <c r="S94" s="4">
        <f t="shared" si="31"/>
        <v>1</v>
      </c>
      <c r="T94" s="15" cm="1">
        <f t="array" ref="T94">SUM(_xlfn._xlws.FILTER($G$2:$G$1236,_xlfn.MAP($O$2:$O$1236,_xlfn.LAMBDA(_xlpm.x,_xlpm.x=$O94))))</f>
        <v>7.6219512195121954E-4</v>
      </c>
      <c r="U94" s="4">
        <f t="shared" si="32"/>
        <v>1</v>
      </c>
      <c r="V94" s="4">
        <f t="shared" si="33"/>
        <v>0</v>
      </c>
      <c r="AD94" s="2"/>
      <c r="AI94" s="2"/>
      <c r="AJ94" s="2"/>
    </row>
    <row r="95" spans="1:36">
      <c r="A95" s="1" t="str">
        <f t="shared" si="19"/>
        <v>~she~ : [ʃi]</v>
      </c>
      <c r="B95" s="1">
        <f t="shared" si="34"/>
        <v>0</v>
      </c>
      <c r="C95" s="1">
        <f t="shared" si="34"/>
        <v>0</v>
      </c>
      <c r="D95" s="1">
        <f t="shared" si="34"/>
        <v>0</v>
      </c>
      <c r="E95" s="7">
        <v>1</v>
      </c>
      <c r="F95" s="9" t="s">
        <v>783</v>
      </c>
      <c r="G95" s="4">
        <f t="shared" si="20"/>
        <v>7.6219512195121954E-4</v>
      </c>
      <c r="H95" s="4" t="str">
        <f t="shared" si="21"/>
        <v>ʃi</v>
      </c>
      <c r="I95" s="4" t="str">
        <f t="shared" si="22"/>
        <v>she</v>
      </c>
      <c r="J95" s="10">
        <f t="shared" si="23"/>
        <v>2</v>
      </c>
      <c r="K95" s="10">
        <f t="shared" si="24"/>
        <v>3</v>
      </c>
      <c r="L95" s="10">
        <f t="shared" si="25"/>
        <v>3</v>
      </c>
      <c r="M95" s="10">
        <f t="shared" si="26"/>
        <v>1</v>
      </c>
      <c r="N95" s="1" t="str">
        <f t="shared" si="27"/>
        <v>~she~</v>
      </c>
      <c r="O95" s="1" t="str">
        <f t="shared" si="28"/>
        <v>[ʃi]</v>
      </c>
      <c r="P95" s="4">
        <f t="shared" si="29"/>
        <v>0.21041093737452468</v>
      </c>
      <c r="Q95" s="4">
        <f t="shared" si="30"/>
        <v>1</v>
      </c>
      <c r="R95" s="4" cm="1">
        <f t="array" ref="R95">SUM(_xlfn._xlws.FILTER($G$2:$G$1236,_xlfn.MAP($N$2:$N$1236,_xlfn.LAMBDA(_xlpm.x,_xlpm.x=$N95))))</f>
        <v>7.6219512195121954E-4</v>
      </c>
      <c r="S95" s="4">
        <f t="shared" si="31"/>
        <v>1</v>
      </c>
      <c r="T95" s="15" cm="1">
        <f t="array" ref="T95">SUM(_xlfn._xlws.FILTER($G$2:$G$1236,_xlfn.MAP($O$2:$O$1236,_xlfn.LAMBDA(_xlpm.x,_xlpm.x=$O95))))</f>
        <v>7.6219512195121954E-4</v>
      </c>
      <c r="U95" s="4">
        <f t="shared" si="32"/>
        <v>1</v>
      </c>
      <c r="V95" s="4">
        <f t="shared" si="33"/>
        <v>0</v>
      </c>
      <c r="AD95" s="2"/>
      <c r="AI95" s="2"/>
      <c r="AJ95" s="2"/>
    </row>
    <row r="96" spans="1:36">
      <c r="A96" s="1" t="str">
        <f t="shared" si="19"/>
        <v>~sic~ : [sɪk]</v>
      </c>
      <c r="B96" s="1">
        <f t="shared" si="34"/>
        <v>0</v>
      </c>
      <c r="C96" s="1">
        <f t="shared" si="34"/>
        <v>0</v>
      </c>
      <c r="D96" s="1">
        <f t="shared" si="34"/>
        <v>0</v>
      </c>
      <c r="E96" s="7">
        <v>1</v>
      </c>
      <c r="F96" s="9" t="s">
        <v>2062</v>
      </c>
      <c r="G96" s="4">
        <f t="shared" si="20"/>
        <v>7.6219512195121954E-4</v>
      </c>
      <c r="H96" s="4" t="str">
        <f t="shared" si="21"/>
        <v>sɪk</v>
      </c>
      <c r="I96" s="4" t="str">
        <f t="shared" si="22"/>
        <v>sic</v>
      </c>
      <c r="J96" s="10">
        <f t="shared" si="23"/>
        <v>3</v>
      </c>
      <c r="K96" s="10">
        <f t="shared" si="24"/>
        <v>3</v>
      </c>
      <c r="L96" s="10">
        <f t="shared" si="25"/>
        <v>3</v>
      </c>
      <c r="M96" s="10">
        <f t="shared" si="26"/>
        <v>1</v>
      </c>
      <c r="N96" s="1" t="str">
        <f t="shared" si="27"/>
        <v>~sic~</v>
      </c>
      <c r="O96" s="1" t="str">
        <f t="shared" si="28"/>
        <v>[sɪk]</v>
      </c>
      <c r="P96" s="4">
        <f t="shared" si="29"/>
        <v>0.14027395824968311</v>
      </c>
      <c r="Q96" s="4">
        <f t="shared" si="30"/>
        <v>0.66666666666666663</v>
      </c>
      <c r="R96" s="4" cm="1">
        <f t="array" ref="R96">SUM(_xlfn._xlws.FILTER($G$2:$G$1236,_xlfn.MAP($N$2:$N$1236,_xlfn.LAMBDA(_xlpm.x,_xlpm.x=$N96))))</f>
        <v>1.5243902439024391E-3</v>
      </c>
      <c r="S96" s="4">
        <f t="shared" si="31"/>
        <v>0.5</v>
      </c>
      <c r="T96" s="15" cm="1">
        <f t="array" ref="T96">SUM(_xlfn._xlws.FILTER($G$2:$G$1236,_xlfn.MAP($O$2:$O$1236,_xlfn.LAMBDA(_xlpm.x,_xlpm.x=$O96))))</f>
        <v>7.6219512195121954E-4</v>
      </c>
      <c r="U96" s="4">
        <f t="shared" si="32"/>
        <v>1</v>
      </c>
      <c r="V96" s="4">
        <f t="shared" si="33"/>
        <v>-0.3010299956639812</v>
      </c>
      <c r="AD96" s="2"/>
      <c r="AI96" s="2"/>
      <c r="AJ96" s="2"/>
    </row>
    <row r="97" spans="1:36">
      <c r="A97" s="1" t="str">
        <f t="shared" si="19"/>
        <v>~sic~ : [zɪk]</v>
      </c>
      <c r="B97" s="1">
        <f t="shared" si="34"/>
        <v>0</v>
      </c>
      <c r="C97" s="1">
        <f t="shared" si="34"/>
        <v>0</v>
      </c>
      <c r="D97" s="1">
        <f t="shared" si="34"/>
        <v>0</v>
      </c>
      <c r="E97" s="7">
        <v>1</v>
      </c>
      <c r="F97" s="9" t="s">
        <v>2058</v>
      </c>
      <c r="G97" s="4">
        <f t="shared" si="20"/>
        <v>7.6219512195121954E-4</v>
      </c>
      <c r="H97" s="4" t="str">
        <f t="shared" si="21"/>
        <v>zɪk</v>
      </c>
      <c r="I97" s="4" t="str">
        <f t="shared" si="22"/>
        <v>sic</v>
      </c>
      <c r="J97" s="10">
        <f t="shared" si="23"/>
        <v>3</v>
      </c>
      <c r="K97" s="10">
        <f t="shared" si="24"/>
        <v>3</v>
      </c>
      <c r="L97" s="10">
        <f t="shared" si="25"/>
        <v>3</v>
      </c>
      <c r="M97" s="10">
        <f t="shared" si="26"/>
        <v>1</v>
      </c>
      <c r="N97" s="1" t="str">
        <f t="shared" si="27"/>
        <v>~sic~</v>
      </c>
      <c r="O97" s="1" t="str">
        <f t="shared" si="28"/>
        <v>[zɪk]</v>
      </c>
      <c r="P97" s="4">
        <f t="shared" si="29"/>
        <v>0.14027395824968311</v>
      </c>
      <c r="Q97" s="4">
        <f t="shared" si="30"/>
        <v>0.66666666666666663</v>
      </c>
      <c r="R97" s="4" cm="1">
        <f t="array" ref="R97">SUM(_xlfn._xlws.FILTER($G$2:$G$1236,_xlfn.MAP($N$2:$N$1236,_xlfn.LAMBDA(_xlpm.x,_xlpm.x=$N97))))</f>
        <v>1.5243902439024391E-3</v>
      </c>
      <c r="S97" s="4">
        <f t="shared" si="31"/>
        <v>0.5</v>
      </c>
      <c r="T97" s="15" cm="1">
        <f t="array" ref="T97">SUM(_xlfn._xlws.FILTER($G$2:$G$1236,_xlfn.MAP($O$2:$O$1236,_xlfn.LAMBDA(_xlpm.x,_xlpm.x=$O97))))</f>
        <v>7.6219512195121954E-4</v>
      </c>
      <c r="U97" s="4">
        <f t="shared" si="32"/>
        <v>1</v>
      </c>
      <c r="V97" s="4">
        <f t="shared" si="33"/>
        <v>-0.3010299956639812</v>
      </c>
      <c r="AD97" s="2"/>
      <c r="AI97" s="2"/>
      <c r="AJ97" s="2"/>
    </row>
    <row r="98" spans="1:36">
      <c r="A98" s="1" t="str">
        <f t="shared" si="19"/>
        <v>~sit~ : [sɪt]</v>
      </c>
      <c r="B98" s="1">
        <f t="shared" si="34"/>
        <v>0</v>
      </c>
      <c r="C98" s="1">
        <f t="shared" si="34"/>
        <v>0</v>
      </c>
      <c r="D98" s="1">
        <f t="shared" si="34"/>
        <v>0</v>
      </c>
      <c r="E98" s="7">
        <v>1</v>
      </c>
      <c r="F98" s="9" t="s">
        <v>2061</v>
      </c>
      <c r="G98" s="4">
        <f t="shared" si="20"/>
        <v>7.6219512195121954E-4</v>
      </c>
      <c r="H98" s="4" t="str">
        <f t="shared" si="21"/>
        <v>sɪt</v>
      </c>
      <c r="I98" s="4" t="str">
        <f t="shared" si="22"/>
        <v>sit</v>
      </c>
      <c r="J98" s="10">
        <f t="shared" si="23"/>
        <v>3</v>
      </c>
      <c r="K98" s="10">
        <f t="shared" si="24"/>
        <v>3</v>
      </c>
      <c r="L98" s="10">
        <f t="shared" si="25"/>
        <v>3</v>
      </c>
      <c r="M98" s="10">
        <f t="shared" si="26"/>
        <v>1</v>
      </c>
      <c r="N98" s="1" t="str">
        <f t="shared" si="27"/>
        <v>~sit~</v>
      </c>
      <c r="O98" s="1" t="str">
        <f t="shared" si="28"/>
        <v>[sɪt]</v>
      </c>
      <c r="P98" s="4">
        <f t="shared" si="29"/>
        <v>0.14027395824968311</v>
      </c>
      <c r="Q98" s="4">
        <f t="shared" si="30"/>
        <v>0.66666666666666663</v>
      </c>
      <c r="R98" s="4" cm="1">
        <f t="array" ref="R98">SUM(_xlfn._xlws.FILTER($G$2:$G$1236,_xlfn.MAP($N$2:$N$1236,_xlfn.LAMBDA(_xlpm.x,_xlpm.x=$N98))))</f>
        <v>1.5243902439024391E-3</v>
      </c>
      <c r="S98" s="4">
        <f t="shared" si="31"/>
        <v>0.5</v>
      </c>
      <c r="T98" s="15" cm="1">
        <f t="array" ref="T98">SUM(_xlfn._xlws.FILTER($G$2:$G$1236,_xlfn.MAP($O$2:$O$1236,_xlfn.LAMBDA(_xlpm.x,_xlpm.x=$O98))))</f>
        <v>7.6219512195121954E-4</v>
      </c>
      <c r="U98" s="4">
        <f t="shared" si="32"/>
        <v>1</v>
      </c>
      <c r="V98" s="4">
        <f t="shared" si="33"/>
        <v>-0.3010299956639812</v>
      </c>
      <c r="AD98" s="2"/>
      <c r="AI98" s="2"/>
      <c r="AJ98" s="2"/>
    </row>
    <row r="99" spans="1:36">
      <c r="A99" s="1" t="str">
        <f t="shared" si="19"/>
        <v>~sit~ : [zɪt]</v>
      </c>
      <c r="B99" s="1">
        <f t="shared" si="34"/>
        <v>0</v>
      </c>
      <c r="C99" s="1">
        <f t="shared" si="34"/>
        <v>0</v>
      </c>
      <c r="D99" s="1">
        <f t="shared" si="34"/>
        <v>0</v>
      </c>
      <c r="E99" s="7">
        <v>1</v>
      </c>
      <c r="F99" s="9" t="s">
        <v>1974</v>
      </c>
      <c r="G99" s="4">
        <f t="shared" si="20"/>
        <v>7.6219512195121954E-4</v>
      </c>
      <c r="H99" s="1" t="str">
        <f t="shared" si="21"/>
        <v>zɪt</v>
      </c>
      <c r="I99" s="1" t="str">
        <f t="shared" si="22"/>
        <v>sit</v>
      </c>
      <c r="J99" s="10">
        <f t="shared" si="23"/>
        <v>3</v>
      </c>
      <c r="K99" s="10">
        <f t="shared" si="24"/>
        <v>3</v>
      </c>
      <c r="L99" s="10">
        <f t="shared" si="25"/>
        <v>3</v>
      </c>
      <c r="M99" s="10">
        <f t="shared" si="26"/>
        <v>1</v>
      </c>
      <c r="N99" s="1" t="str">
        <f t="shared" si="27"/>
        <v>~sit~</v>
      </c>
      <c r="O99" s="1" t="str">
        <f t="shared" si="28"/>
        <v>[zɪt]</v>
      </c>
      <c r="P99" s="4">
        <f t="shared" si="29"/>
        <v>0.10520546868726234</v>
      </c>
      <c r="Q99" s="4">
        <f t="shared" si="30"/>
        <v>0.5</v>
      </c>
      <c r="R99" s="4" cm="1">
        <f t="array" ref="R99">SUM(_xlfn._xlws.FILTER($G$2:$G$1236,_xlfn.MAP($N$2:$N$1236,_xlfn.LAMBDA(_xlpm.x,_xlpm.x=$N99))))</f>
        <v>1.5243902439024391E-3</v>
      </c>
      <c r="S99" s="4">
        <f t="shared" si="31"/>
        <v>0.5</v>
      </c>
      <c r="T99" s="15" cm="1">
        <f t="array" ref="T99">SUM(_xlfn._xlws.FILTER($G$2:$G$1236,_xlfn.MAP($O$2:$O$1236,_xlfn.LAMBDA(_xlpm.x,_xlpm.x=$O99))))</f>
        <v>1.5243902439024391E-3</v>
      </c>
      <c r="U99" s="4">
        <f t="shared" si="32"/>
        <v>0.5</v>
      </c>
      <c r="V99" s="4">
        <f t="shared" si="33"/>
        <v>0</v>
      </c>
      <c r="AD99" s="2"/>
      <c r="AI99" s="2"/>
      <c r="AJ99" s="2"/>
    </row>
    <row r="100" spans="1:36">
      <c r="A100" s="1" t="str">
        <f t="shared" si="19"/>
        <v>~six~ : [sɪks]</v>
      </c>
      <c r="B100" s="1">
        <f t="shared" si="34"/>
        <v>0</v>
      </c>
      <c r="C100" s="1">
        <f t="shared" si="34"/>
        <v>0</v>
      </c>
      <c r="D100" s="1">
        <f t="shared" si="34"/>
        <v>0</v>
      </c>
      <c r="E100" s="7">
        <v>1</v>
      </c>
      <c r="F100" s="9" t="s">
        <v>1884</v>
      </c>
      <c r="G100" s="4">
        <f t="shared" si="20"/>
        <v>7.6219512195121954E-4</v>
      </c>
      <c r="H100" s="4" t="str">
        <f t="shared" si="21"/>
        <v>sɪks</v>
      </c>
      <c r="I100" s="4" t="str">
        <f t="shared" si="22"/>
        <v>six</v>
      </c>
      <c r="J100" s="10">
        <f t="shared" si="23"/>
        <v>4</v>
      </c>
      <c r="K100" s="10">
        <f t="shared" si="24"/>
        <v>3</v>
      </c>
      <c r="L100" s="10">
        <f t="shared" si="25"/>
        <v>4</v>
      </c>
      <c r="M100" s="10">
        <f t="shared" si="26"/>
        <v>1</v>
      </c>
      <c r="N100" s="1" t="str">
        <f t="shared" si="27"/>
        <v>~six~</v>
      </c>
      <c r="O100" s="1" t="str">
        <f t="shared" si="28"/>
        <v>[sɪks]</v>
      </c>
      <c r="P100" s="4">
        <f t="shared" si="29"/>
        <v>0.2342468675289098</v>
      </c>
      <c r="Q100" s="4">
        <f t="shared" si="30"/>
        <v>1</v>
      </c>
      <c r="R100" s="4" cm="1">
        <f t="array" ref="R100">SUM(_xlfn._xlws.FILTER($G$2:$G$1236,_xlfn.MAP($N$2:$N$1236,_xlfn.LAMBDA(_xlpm.x,_xlpm.x=$N100))))</f>
        <v>7.6219512195121954E-4</v>
      </c>
      <c r="S100" s="4">
        <f t="shared" si="31"/>
        <v>1</v>
      </c>
      <c r="T100" s="15" cm="1">
        <f t="array" ref="T100">SUM(_xlfn._xlws.FILTER($G$2:$G$1236,_xlfn.MAP($O$2:$O$1236,_xlfn.LAMBDA(_xlpm.x,_xlpm.x=$O100))))</f>
        <v>7.6219512195121954E-4</v>
      </c>
      <c r="U100" s="4">
        <f t="shared" si="32"/>
        <v>1</v>
      </c>
      <c r="V100" s="4">
        <f t="shared" si="33"/>
        <v>0</v>
      </c>
      <c r="AD100" s="2"/>
      <c r="AI100" s="2"/>
      <c r="AJ100" s="2"/>
    </row>
    <row r="101" spans="1:36">
      <c r="A101" s="1" t="str">
        <f t="shared" si="19"/>
        <v>~son~ : [sʌn]</v>
      </c>
      <c r="B101" s="1">
        <f t="shared" si="34"/>
        <v>0</v>
      </c>
      <c r="C101" s="1">
        <f t="shared" si="34"/>
        <v>0</v>
      </c>
      <c r="D101" s="1">
        <f t="shared" si="34"/>
        <v>0</v>
      </c>
      <c r="E101" s="7">
        <v>1</v>
      </c>
      <c r="F101" s="9" t="s">
        <v>1988</v>
      </c>
      <c r="G101" s="4">
        <f t="shared" si="20"/>
        <v>7.6219512195121954E-4</v>
      </c>
      <c r="H101" s="4" t="str">
        <f t="shared" si="21"/>
        <v>sʌn</v>
      </c>
      <c r="I101" s="4" t="str">
        <f t="shared" si="22"/>
        <v>son</v>
      </c>
      <c r="J101" s="10">
        <f t="shared" si="23"/>
        <v>3</v>
      </c>
      <c r="K101" s="10">
        <f t="shared" si="24"/>
        <v>3</v>
      </c>
      <c r="L101" s="10">
        <f t="shared" si="25"/>
        <v>3</v>
      </c>
      <c r="M101" s="10">
        <f t="shared" si="26"/>
        <v>1</v>
      </c>
      <c r="N101" s="1" t="str">
        <f t="shared" si="27"/>
        <v>~son~</v>
      </c>
      <c r="O101" s="1" t="str">
        <f t="shared" si="28"/>
        <v>[sʌn]</v>
      </c>
      <c r="P101" s="4">
        <f t="shared" si="29"/>
        <v>8.4164374949809884E-2</v>
      </c>
      <c r="Q101" s="4">
        <f t="shared" si="30"/>
        <v>0.4</v>
      </c>
      <c r="R101" s="4" cm="1">
        <f t="array" ref="R101">SUM(_xlfn._xlws.FILTER($G$2:$G$1236,_xlfn.MAP($N$2:$N$1236,_xlfn.LAMBDA(_xlpm.x,_xlpm.x=$N101))))</f>
        <v>2.2865853658536588E-3</v>
      </c>
      <c r="S101" s="4">
        <f t="shared" si="31"/>
        <v>0.33333333333333331</v>
      </c>
      <c r="T101" s="15" cm="1">
        <f t="array" ref="T101">SUM(_xlfn._xlws.FILTER($G$2:$G$1236,_xlfn.MAP($O$2:$O$1236,_xlfn.LAMBDA(_xlpm.x,_xlpm.x=$O101))))</f>
        <v>1.5243902439024391E-3</v>
      </c>
      <c r="U101" s="4">
        <f t="shared" si="32"/>
        <v>0.5</v>
      </c>
      <c r="V101" s="4">
        <f t="shared" si="33"/>
        <v>-0.17609125905568127</v>
      </c>
      <c r="AD101" s="2"/>
      <c r="AI101" s="2"/>
      <c r="AJ101" s="2"/>
    </row>
    <row r="102" spans="1:36">
      <c r="A102" s="1" t="str">
        <f t="shared" si="19"/>
        <v>~son~ : [zən]</v>
      </c>
      <c r="B102" s="1">
        <f t="shared" ref="B102:D121" si="35">_xlfn.LET(_xlpm.d,$F102,_xlpm.k,_xlfn.CONCAT(LEFT(TRIM(B$1),1),"*"),COUNTIF(_xlpm.d,_xlpm.k))</f>
        <v>0</v>
      </c>
      <c r="C102" s="1">
        <f t="shared" si="35"/>
        <v>0</v>
      </c>
      <c r="D102" s="1">
        <f t="shared" si="35"/>
        <v>0</v>
      </c>
      <c r="E102" s="7">
        <v>2</v>
      </c>
      <c r="F102" s="9" t="s">
        <v>1987</v>
      </c>
      <c r="G102" s="4">
        <f t="shared" si="20"/>
        <v>1.5243902439024391E-3</v>
      </c>
      <c r="H102" s="1" t="str">
        <f t="shared" si="21"/>
        <v>zən</v>
      </c>
      <c r="I102" s="1" t="str">
        <f t="shared" si="22"/>
        <v>son</v>
      </c>
      <c r="J102" s="10">
        <f t="shared" si="23"/>
        <v>3</v>
      </c>
      <c r="K102" s="10">
        <f t="shared" si="24"/>
        <v>3</v>
      </c>
      <c r="L102" s="10">
        <f t="shared" si="25"/>
        <v>3</v>
      </c>
      <c r="M102" s="10">
        <f t="shared" si="26"/>
        <v>1</v>
      </c>
      <c r="N102" s="1" t="str">
        <f t="shared" si="27"/>
        <v>~son~</v>
      </c>
      <c r="O102" s="1" t="str">
        <f t="shared" si="28"/>
        <v>[zən]</v>
      </c>
      <c r="P102" s="4">
        <f t="shared" si="29"/>
        <v>0.26679475638416739</v>
      </c>
      <c r="Q102" s="4">
        <f t="shared" si="30"/>
        <v>0.8</v>
      </c>
      <c r="R102" s="4" cm="1">
        <f t="array" ref="R102">SUM(_xlfn._xlws.FILTER($G$2:$G$1236,_xlfn.MAP($N$2:$N$1236,_xlfn.LAMBDA(_xlpm.x,_xlpm.x=$N102))))</f>
        <v>2.2865853658536588E-3</v>
      </c>
      <c r="S102" s="4">
        <f t="shared" si="31"/>
        <v>0.66666666666666663</v>
      </c>
      <c r="T102" s="15" cm="1">
        <f t="array" ref="T102">SUM(_xlfn._xlws.FILTER($G$2:$G$1236,_xlfn.MAP($O$2:$O$1236,_xlfn.LAMBDA(_xlpm.x,_xlpm.x=$O102))))</f>
        <v>1.5243902439024391E-3</v>
      </c>
      <c r="U102" s="4">
        <f t="shared" si="32"/>
        <v>1</v>
      </c>
      <c r="V102" s="4">
        <f t="shared" si="33"/>
        <v>-0.17609125905568127</v>
      </c>
      <c r="AD102" s="2"/>
      <c r="AI102" s="2"/>
      <c r="AJ102" s="2"/>
    </row>
    <row r="103" spans="1:36">
      <c r="A103" s="1" t="str">
        <f t="shared" si="19"/>
        <v>~sun~ : [sʌn]</v>
      </c>
      <c r="B103" s="1">
        <f t="shared" si="35"/>
        <v>0</v>
      </c>
      <c r="C103" s="1">
        <f t="shared" si="35"/>
        <v>0</v>
      </c>
      <c r="D103" s="1">
        <f t="shared" si="35"/>
        <v>0</v>
      </c>
      <c r="E103" s="7">
        <v>1</v>
      </c>
      <c r="F103" s="9" t="s">
        <v>1012</v>
      </c>
      <c r="G103" s="4">
        <f t="shared" si="20"/>
        <v>7.6219512195121954E-4</v>
      </c>
      <c r="H103" s="4" t="str">
        <f t="shared" si="21"/>
        <v>sʌn</v>
      </c>
      <c r="I103" s="4" t="str">
        <f t="shared" si="22"/>
        <v>sun</v>
      </c>
      <c r="J103" s="10">
        <f t="shared" si="23"/>
        <v>3</v>
      </c>
      <c r="K103" s="10">
        <f t="shared" si="24"/>
        <v>3</v>
      </c>
      <c r="L103" s="10">
        <f t="shared" si="25"/>
        <v>3</v>
      </c>
      <c r="M103" s="10">
        <f t="shared" si="26"/>
        <v>1</v>
      </c>
      <c r="N103" s="1" t="str">
        <f t="shared" si="27"/>
        <v>~sun~</v>
      </c>
      <c r="O103" s="1" t="str">
        <f t="shared" si="28"/>
        <v>[sʌn]</v>
      </c>
      <c r="P103" s="4">
        <f t="shared" si="29"/>
        <v>0.14027395824968311</v>
      </c>
      <c r="Q103" s="4">
        <f t="shared" si="30"/>
        <v>0.66666666666666663</v>
      </c>
      <c r="R103" s="4" cm="1">
        <f t="array" ref="R103">SUM(_xlfn._xlws.FILTER($G$2:$G$1236,_xlfn.MAP($N$2:$N$1236,_xlfn.LAMBDA(_xlpm.x,_xlpm.x=$N103))))</f>
        <v>7.6219512195121954E-4</v>
      </c>
      <c r="S103" s="4">
        <f t="shared" si="31"/>
        <v>1</v>
      </c>
      <c r="T103" s="15" cm="1">
        <f t="array" ref="T103">SUM(_xlfn._xlws.FILTER($G$2:$G$1236,_xlfn.MAP($O$2:$O$1236,_xlfn.LAMBDA(_xlpm.x,_xlpm.x=$O103))))</f>
        <v>1.5243902439024391E-3</v>
      </c>
      <c r="U103" s="4">
        <f t="shared" si="32"/>
        <v>0.5</v>
      </c>
      <c r="V103" s="4">
        <f t="shared" si="33"/>
        <v>0.3010299956639812</v>
      </c>
      <c r="AD103" s="2"/>
      <c r="AI103" s="2"/>
      <c r="AJ103" s="2"/>
    </row>
    <row r="104" spans="1:36">
      <c r="A104" s="1" t="str">
        <f t="shared" si="19"/>
        <v>~tal~ : [təl]</v>
      </c>
      <c r="B104" s="1">
        <f t="shared" si="35"/>
        <v>0</v>
      </c>
      <c r="C104" s="1">
        <f t="shared" si="35"/>
        <v>0</v>
      </c>
      <c r="D104" s="1">
        <f t="shared" si="35"/>
        <v>0</v>
      </c>
      <c r="E104" s="7">
        <v>3</v>
      </c>
      <c r="F104" s="9" t="s">
        <v>1897</v>
      </c>
      <c r="G104" s="4">
        <f t="shared" si="20"/>
        <v>2.2865853658536584E-3</v>
      </c>
      <c r="H104" s="1" t="str">
        <f t="shared" si="21"/>
        <v>təl</v>
      </c>
      <c r="I104" s="1" t="str">
        <f t="shared" si="22"/>
        <v>tal</v>
      </c>
      <c r="J104" s="10">
        <f t="shared" si="23"/>
        <v>3</v>
      </c>
      <c r="K104" s="10">
        <f t="shared" si="24"/>
        <v>3</v>
      </c>
      <c r="L104" s="10">
        <f t="shared" si="25"/>
        <v>3</v>
      </c>
      <c r="M104" s="10">
        <f t="shared" si="26"/>
        <v>1</v>
      </c>
      <c r="N104" s="1" t="str">
        <f t="shared" si="27"/>
        <v>~tal~</v>
      </c>
      <c r="O104" s="1" t="str">
        <f t="shared" si="28"/>
        <v>[təl]</v>
      </c>
      <c r="P104" s="4">
        <f t="shared" si="29"/>
        <v>0.42082187474904936</v>
      </c>
      <c r="Q104" s="4">
        <f t="shared" si="30"/>
        <v>1</v>
      </c>
      <c r="R104" s="4" cm="1">
        <f t="array" ref="R104">SUM(_xlfn._xlws.FILTER($G$2:$G$1236,_xlfn.MAP($N$2:$N$1236,_xlfn.LAMBDA(_xlpm.x,_xlpm.x=$N104))))</f>
        <v>2.2865853658536584E-3</v>
      </c>
      <c r="S104" s="4">
        <f t="shared" si="31"/>
        <v>1</v>
      </c>
      <c r="T104" s="15" cm="1">
        <f t="array" ref="T104">SUM(_xlfn._xlws.FILTER($G$2:$G$1236,_xlfn.MAP($O$2:$O$1236,_xlfn.LAMBDA(_xlpm.x,_xlpm.x=$O104))))</f>
        <v>2.2865853658536584E-3</v>
      </c>
      <c r="U104" s="4">
        <f t="shared" si="32"/>
        <v>1</v>
      </c>
      <c r="V104" s="4">
        <f t="shared" si="33"/>
        <v>0</v>
      </c>
      <c r="AD104" s="2"/>
      <c r="AI104" s="2"/>
      <c r="AJ104" s="2"/>
    </row>
    <row r="105" spans="1:36">
      <c r="A105" s="1" t="str">
        <f t="shared" si="19"/>
        <v>~ten~ : [tɛn]</v>
      </c>
      <c r="B105" s="1">
        <f t="shared" si="35"/>
        <v>0</v>
      </c>
      <c r="C105" s="1">
        <f t="shared" si="35"/>
        <v>0</v>
      </c>
      <c r="D105" s="1">
        <f t="shared" si="35"/>
        <v>0</v>
      </c>
      <c r="E105" s="7">
        <v>1</v>
      </c>
      <c r="F105" s="9" t="s">
        <v>1930</v>
      </c>
      <c r="G105" s="4">
        <f t="shared" si="20"/>
        <v>7.6219512195121954E-4</v>
      </c>
      <c r="H105" s="1" t="str">
        <f t="shared" si="21"/>
        <v>tɛn</v>
      </c>
      <c r="I105" s="1" t="str">
        <f t="shared" si="22"/>
        <v>ten</v>
      </c>
      <c r="J105" s="10">
        <f t="shared" si="23"/>
        <v>3</v>
      </c>
      <c r="K105" s="10">
        <f t="shared" si="24"/>
        <v>3</v>
      </c>
      <c r="L105" s="10">
        <f t="shared" si="25"/>
        <v>3</v>
      </c>
      <c r="M105" s="10">
        <f t="shared" si="26"/>
        <v>1</v>
      </c>
      <c r="N105" s="1" t="str">
        <f t="shared" si="27"/>
        <v>~ten~</v>
      </c>
      <c r="O105" s="1" t="str">
        <f t="shared" si="28"/>
        <v>[tɛn]</v>
      </c>
      <c r="P105" s="4">
        <f t="shared" si="29"/>
        <v>0.21041093737452468</v>
      </c>
      <c r="Q105" s="4">
        <f t="shared" si="30"/>
        <v>1</v>
      </c>
      <c r="R105" s="4" cm="1">
        <f t="array" ref="R105">SUM(_xlfn._xlws.FILTER($G$2:$G$1236,_xlfn.MAP($N$2:$N$1236,_xlfn.LAMBDA(_xlpm.x,_xlpm.x=$N105))))</f>
        <v>7.6219512195121954E-4</v>
      </c>
      <c r="S105" s="4">
        <f t="shared" si="31"/>
        <v>1</v>
      </c>
      <c r="T105" s="15" cm="1">
        <f t="array" ref="T105">SUM(_xlfn._xlws.FILTER($G$2:$G$1236,_xlfn.MAP($O$2:$O$1236,_xlfn.LAMBDA(_xlpm.x,_xlpm.x=$O105))))</f>
        <v>7.6219512195121954E-4</v>
      </c>
      <c r="U105" s="4">
        <f t="shared" si="32"/>
        <v>1</v>
      </c>
      <c r="V105" s="4">
        <f t="shared" si="33"/>
        <v>0</v>
      </c>
      <c r="AD105" s="2"/>
      <c r="AI105" s="2"/>
      <c r="AJ105" s="2"/>
    </row>
    <row r="106" spans="1:36">
      <c r="A106" s="1" t="str">
        <f t="shared" si="19"/>
        <v>~ter~ : [təɹ]</v>
      </c>
      <c r="B106" s="1">
        <f t="shared" si="35"/>
        <v>0</v>
      </c>
      <c r="C106" s="1">
        <f t="shared" si="35"/>
        <v>0</v>
      </c>
      <c r="D106" s="1">
        <f t="shared" si="35"/>
        <v>0</v>
      </c>
      <c r="E106" s="7">
        <v>1</v>
      </c>
      <c r="F106" s="9" t="s">
        <v>938</v>
      </c>
      <c r="G106" s="4">
        <f t="shared" si="20"/>
        <v>7.6219512195121954E-4</v>
      </c>
      <c r="H106" s="1" t="str">
        <f t="shared" si="21"/>
        <v>təɹ</v>
      </c>
      <c r="I106" s="1" t="str">
        <f t="shared" si="22"/>
        <v>ter</v>
      </c>
      <c r="J106" s="10">
        <f t="shared" si="23"/>
        <v>3</v>
      </c>
      <c r="K106" s="10">
        <f t="shared" si="24"/>
        <v>3</v>
      </c>
      <c r="L106" s="10">
        <f t="shared" si="25"/>
        <v>3</v>
      </c>
      <c r="M106" s="10">
        <f t="shared" si="26"/>
        <v>1</v>
      </c>
      <c r="N106" s="1" t="str">
        <f t="shared" si="27"/>
        <v>~ter~</v>
      </c>
      <c r="O106" s="1" t="str">
        <f t="shared" si="28"/>
        <v>[təɹ]</v>
      </c>
      <c r="P106" s="4">
        <f t="shared" si="29"/>
        <v>8.4164374949809884E-2</v>
      </c>
      <c r="Q106" s="4">
        <f t="shared" si="30"/>
        <v>0.4</v>
      </c>
      <c r="R106" s="4" cm="1">
        <f t="array" ref="R106">SUM(_xlfn._xlws.FILTER($G$2:$G$1236,_xlfn.MAP($N$2:$N$1236,_xlfn.LAMBDA(_xlpm.x,_xlpm.x=$N106))))</f>
        <v>7.6219512195121954E-4</v>
      </c>
      <c r="S106" s="4">
        <f t="shared" si="31"/>
        <v>1</v>
      </c>
      <c r="T106" s="15" cm="1">
        <f t="array" ref="T106">SUM(_xlfn._xlws.FILTER($G$2:$G$1236,_xlfn.MAP($O$2:$O$1236,_xlfn.LAMBDA(_xlpm.x,_xlpm.x=$O106))))</f>
        <v>3.0487804878048782E-3</v>
      </c>
      <c r="U106" s="4">
        <f t="shared" si="32"/>
        <v>0.25</v>
      </c>
      <c r="V106" s="4">
        <f t="shared" si="33"/>
        <v>0.6020599913279624</v>
      </c>
      <c r="AD106" s="2"/>
      <c r="AI106" s="2"/>
      <c r="AJ106" s="2"/>
    </row>
    <row r="107" spans="1:36">
      <c r="A107" s="1" t="str">
        <f t="shared" si="19"/>
        <v>~the~ : [ð]</v>
      </c>
      <c r="B107" s="1">
        <f t="shared" si="35"/>
        <v>0</v>
      </c>
      <c r="C107" s="1">
        <f t="shared" si="35"/>
        <v>0</v>
      </c>
      <c r="D107" s="1">
        <f t="shared" si="35"/>
        <v>0</v>
      </c>
      <c r="E107" s="7">
        <v>1</v>
      </c>
      <c r="F107" s="9" t="s">
        <v>172</v>
      </c>
      <c r="G107" s="4">
        <f t="shared" si="20"/>
        <v>7.6219512195121954E-4</v>
      </c>
      <c r="H107" s="1" t="str">
        <f t="shared" si="21"/>
        <v>ð</v>
      </c>
      <c r="I107" s="1" t="str">
        <f t="shared" si="22"/>
        <v>the</v>
      </c>
      <c r="J107" s="10">
        <f t="shared" si="23"/>
        <v>1</v>
      </c>
      <c r="K107" s="10">
        <f t="shared" si="24"/>
        <v>3</v>
      </c>
      <c r="L107" s="10">
        <f t="shared" si="25"/>
        <v>3</v>
      </c>
      <c r="M107" s="10">
        <f t="shared" si="26"/>
        <v>1</v>
      </c>
      <c r="N107" s="1" t="str">
        <f t="shared" si="27"/>
        <v>~the~</v>
      </c>
      <c r="O107" s="1" t="str">
        <f t="shared" si="28"/>
        <v>[ð]</v>
      </c>
      <c r="P107" s="4">
        <f t="shared" si="29"/>
        <v>0.14027395824968311</v>
      </c>
      <c r="Q107" s="4">
        <f t="shared" si="30"/>
        <v>0.66666666666666663</v>
      </c>
      <c r="R107" s="4" cm="1">
        <f t="array" ref="R107">SUM(_xlfn._xlws.FILTER($G$2:$G$1236,_xlfn.MAP($N$2:$N$1236,_xlfn.LAMBDA(_xlpm.x,_xlpm.x=$N107))))</f>
        <v>1.5243902439024391E-3</v>
      </c>
      <c r="S107" s="4">
        <f t="shared" si="31"/>
        <v>0.5</v>
      </c>
      <c r="T107" s="15" cm="1">
        <f t="array" ref="T107">SUM(_xlfn._xlws.FILTER($G$2:$G$1236,_xlfn.MAP($O$2:$O$1236,_xlfn.LAMBDA(_xlpm.x,_xlpm.x=$O107))))</f>
        <v>7.6219512195121954E-4</v>
      </c>
      <c r="U107" s="4">
        <f t="shared" si="32"/>
        <v>1</v>
      </c>
      <c r="V107" s="4">
        <f t="shared" si="33"/>
        <v>-0.3010299956639812</v>
      </c>
      <c r="AD107" s="2"/>
      <c r="AI107" s="2"/>
      <c r="AJ107" s="2"/>
    </row>
    <row r="108" spans="1:36">
      <c r="A108" s="1" t="str">
        <f t="shared" si="19"/>
        <v>~the~ : [ðə]</v>
      </c>
      <c r="B108" s="1">
        <f t="shared" si="35"/>
        <v>0</v>
      </c>
      <c r="C108" s="1">
        <f t="shared" si="35"/>
        <v>0</v>
      </c>
      <c r="D108" s="1">
        <f t="shared" si="35"/>
        <v>0</v>
      </c>
      <c r="E108" s="7">
        <v>1</v>
      </c>
      <c r="F108" s="9" t="s">
        <v>188</v>
      </c>
      <c r="G108" s="4">
        <f t="shared" si="20"/>
        <v>7.6219512195121954E-4</v>
      </c>
      <c r="H108" s="1" t="str">
        <f t="shared" si="21"/>
        <v>ðə</v>
      </c>
      <c r="I108" s="1" t="str">
        <f t="shared" si="22"/>
        <v>the</v>
      </c>
      <c r="J108" s="10">
        <f t="shared" si="23"/>
        <v>2</v>
      </c>
      <c r="K108" s="10">
        <f t="shared" si="24"/>
        <v>3</v>
      </c>
      <c r="L108" s="10">
        <f t="shared" si="25"/>
        <v>3</v>
      </c>
      <c r="M108" s="10">
        <f t="shared" si="26"/>
        <v>1</v>
      </c>
      <c r="N108" s="1" t="str">
        <f t="shared" si="27"/>
        <v>~the~</v>
      </c>
      <c r="O108" s="1" t="str">
        <f t="shared" si="28"/>
        <v>[ðə]</v>
      </c>
      <c r="P108" s="4">
        <f t="shared" si="29"/>
        <v>0.14027395824968311</v>
      </c>
      <c r="Q108" s="4">
        <f t="shared" si="30"/>
        <v>0.66666666666666663</v>
      </c>
      <c r="R108" s="4" cm="1">
        <f t="array" ref="R108">SUM(_xlfn._xlws.FILTER($G$2:$G$1236,_xlfn.MAP($N$2:$N$1236,_xlfn.LAMBDA(_xlpm.x,_xlpm.x=$N108))))</f>
        <v>1.5243902439024391E-3</v>
      </c>
      <c r="S108" s="4">
        <f t="shared" si="31"/>
        <v>0.5</v>
      </c>
      <c r="T108" s="15" cm="1">
        <f t="array" ref="T108">SUM(_xlfn._xlws.FILTER($G$2:$G$1236,_xlfn.MAP($O$2:$O$1236,_xlfn.LAMBDA(_xlpm.x,_xlpm.x=$O108))))</f>
        <v>7.6219512195121954E-4</v>
      </c>
      <c r="U108" s="4">
        <f t="shared" si="32"/>
        <v>1</v>
      </c>
      <c r="V108" s="4">
        <f t="shared" si="33"/>
        <v>-0.3010299956639812</v>
      </c>
      <c r="AD108" s="2"/>
      <c r="AI108" s="2"/>
      <c r="AJ108" s="2"/>
    </row>
    <row r="109" spans="1:36">
      <c r="A109" s="1" t="str">
        <f t="shared" si="19"/>
        <v>~tom~ : [təm]</v>
      </c>
      <c r="B109" s="1">
        <f t="shared" si="35"/>
        <v>0</v>
      </c>
      <c r="C109" s="1">
        <f t="shared" si="35"/>
        <v>0</v>
      </c>
      <c r="D109" s="1">
        <f t="shared" si="35"/>
        <v>0</v>
      </c>
      <c r="E109" s="7">
        <v>1</v>
      </c>
      <c r="F109" s="9" t="s">
        <v>1011</v>
      </c>
      <c r="G109" s="4">
        <f t="shared" si="20"/>
        <v>7.6219512195121954E-4</v>
      </c>
      <c r="H109" s="1" t="str">
        <f t="shared" si="21"/>
        <v>təm</v>
      </c>
      <c r="I109" s="1" t="str">
        <f t="shared" si="22"/>
        <v>tom</v>
      </c>
      <c r="J109" s="10">
        <f t="shared" si="23"/>
        <v>3</v>
      </c>
      <c r="K109" s="10">
        <f t="shared" si="24"/>
        <v>3</v>
      </c>
      <c r="L109" s="10">
        <f t="shared" si="25"/>
        <v>3</v>
      </c>
      <c r="M109" s="10">
        <f t="shared" si="26"/>
        <v>1</v>
      </c>
      <c r="N109" s="1" t="str">
        <f t="shared" si="27"/>
        <v>~tom~</v>
      </c>
      <c r="O109" s="1" t="str">
        <f t="shared" si="28"/>
        <v>[təm]</v>
      </c>
      <c r="P109" s="4">
        <f t="shared" si="29"/>
        <v>0.14027395824968311</v>
      </c>
      <c r="Q109" s="4">
        <f t="shared" si="30"/>
        <v>0.66666666666666663</v>
      </c>
      <c r="R109" s="4" cm="1">
        <f t="array" ref="R109">SUM(_xlfn._xlws.FILTER($G$2:$G$1236,_xlfn.MAP($N$2:$N$1236,_xlfn.LAMBDA(_xlpm.x,_xlpm.x=$N109))))</f>
        <v>7.6219512195121954E-4</v>
      </c>
      <c r="S109" s="4">
        <f t="shared" si="31"/>
        <v>1</v>
      </c>
      <c r="T109" s="15" cm="1">
        <f t="array" ref="T109">SUM(_xlfn._xlws.FILTER($G$2:$G$1236,_xlfn.MAP($O$2:$O$1236,_xlfn.LAMBDA(_xlpm.x,_xlpm.x=$O109))))</f>
        <v>1.5243902439024391E-3</v>
      </c>
      <c r="U109" s="4">
        <f t="shared" si="32"/>
        <v>0.5</v>
      </c>
      <c r="V109" s="4">
        <f t="shared" si="33"/>
        <v>0.3010299956639812</v>
      </c>
      <c r="AD109" s="2"/>
      <c r="AI109" s="2"/>
      <c r="AJ109" s="2"/>
    </row>
    <row r="110" spans="1:36">
      <c r="A110" s="1" t="str">
        <f t="shared" si="19"/>
        <v>~too~ : [tu]</v>
      </c>
      <c r="B110" s="1">
        <f t="shared" si="35"/>
        <v>0</v>
      </c>
      <c r="C110" s="1">
        <f t="shared" si="35"/>
        <v>0</v>
      </c>
      <c r="D110" s="1">
        <f t="shared" si="35"/>
        <v>0</v>
      </c>
      <c r="E110" s="7">
        <v>1</v>
      </c>
      <c r="F110" s="9" t="s">
        <v>153</v>
      </c>
      <c r="G110" s="4">
        <f t="shared" si="20"/>
        <v>7.6219512195121954E-4</v>
      </c>
      <c r="H110" s="1" t="str">
        <f t="shared" si="21"/>
        <v>tu</v>
      </c>
      <c r="I110" s="1" t="str">
        <f t="shared" si="22"/>
        <v>too</v>
      </c>
      <c r="J110" s="10">
        <f t="shared" si="23"/>
        <v>2</v>
      </c>
      <c r="K110" s="10">
        <f t="shared" si="24"/>
        <v>3</v>
      </c>
      <c r="L110" s="10">
        <f t="shared" si="25"/>
        <v>3</v>
      </c>
      <c r="M110" s="10">
        <f t="shared" si="26"/>
        <v>1</v>
      </c>
      <c r="N110" s="1" t="str">
        <f t="shared" si="27"/>
        <v>~too~</v>
      </c>
      <c r="O110" s="1" t="str">
        <f t="shared" si="28"/>
        <v>[tu]</v>
      </c>
      <c r="P110" s="4">
        <f t="shared" si="29"/>
        <v>0.14027395824968311</v>
      </c>
      <c r="Q110" s="4">
        <f t="shared" si="30"/>
        <v>0.66666666666666663</v>
      </c>
      <c r="R110" s="4" cm="1">
        <f t="array" ref="R110">SUM(_xlfn._xlws.FILTER($G$2:$G$1236,_xlfn.MAP($N$2:$N$1236,_xlfn.LAMBDA(_xlpm.x,_xlpm.x=$N110))))</f>
        <v>7.6219512195121954E-4</v>
      </c>
      <c r="S110" s="4">
        <f t="shared" si="31"/>
        <v>1</v>
      </c>
      <c r="T110" s="15" cm="1">
        <f t="array" ref="T110">SUM(_xlfn._xlws.FILTER($G$2:$G$1236,_xlfn.MAP($O$2:$O$1236,_xlfn.LAMBDA(_xlpm.x,_xlpm.x=$O110))))</f>
        <v>1.5243902439024391E-3</v>
      </c>
      <c r="U110" s="4">
        <f t="shared" si="32"/>
        <v>0.5</v>
      </c>
      <c r="V110" s="4">
        <f t="shared" si="33"/>
        <v>0.3010299956639812</v>
      </c>
      <c r="AD110" s="2"/>
      <c r="AI110" s="2"/>
      <c r="AJ110" s="2"/>
    </row>
    <row r="111" spans="1:36">
      <c r="A111" s="1" t="str">
        <f t="shared" si="19"/>
        <v>~top~ : [tɑp]</v>
      </c>
      <c r="B111" s="1">
        <f t="shared" si="35"/>
        <v>0</v>
      </c>
      <c r="C111" s="1">
        <f t="shared" si="35"/>
        <v>0</v>
      </c>
      <c r="D111" s="1">
        <f t="shared" si="35"/>
        <v>0</v>
      </c>
      <c r="E111" s="7">
        <v>1</v>
      </c>
      <c r="F111" s="9" t="s">
        <v>1929</v>
      </c>
      <c r="G111" s="4">
        <f t="shared" si="20"/>
        <v>7.6219512195121954E-4</v>
      </c>
      <c r="H111" s="1" t="str">
        <f t="shared" si="21"/>
        <v>tɑp</v>
      </c>
      <c r="I111" s="1" t="str">
        <f t="shared" si="22"/>
        <v>top</v>
      </c>
      <c r="J111" s="10">
        <f t="shared" si="23"/>
        <v>3</v>
      </c>
      <c r="K111" s="10">
        <f t="shared" si="24"/>
        <v>3</v>
      </c>
      <c r="L111" s="10">
        <f t="shared" si="25"/>
        <v>3</v>
      </c>
      <c r="M111" s="10">
        <f t="shared" si="26"/>
        <v>1</v>
      </c>
      <c r="N111" s="1" t="str">
        <f t="shared" si="27"/>
        <v>~top~</v>
      </c>
      <c r="O111" s="1" t="str">
        <f t="shared" si="28"/>
        <v>[tɑp]</v>
      </c>
      <c r="P111" s="4">
        <f t="shared" si="29"/>
        <v>0.21041093737452468</v>
      </c>
      <c r="Q111" s="4">
        <f t="shared" si="30"/>
        <v>1</v>
      </c>
      <c r="R111" s="4" cm="1">
        <f t="array" ref="R111">SUM(_xlfn._xlws.FILTER($G$2:$G$1236,_xlfn.MAP($N$2:$N$1236,_xlfn.LAMBDA(_xlpm.x,_xlpm.x=$N111))))</f>
        <v>7.6219512195121954E-4</v>
      </c>
      <c r="S111" s="4">
        <f t="shared" si="31"/>
        <v>1</v>
      </c>
      <c r="T111" s="15" cm="1">
        <f t="array" ref="T111">SUM(_xlfn._xlws.FILTER($G$2:$G$1236,_xlfn.MAP($O$2:$O$1236,_xlfn.LAMBDA(_xlpm.x,_xlpm.x=$O111))))</f>
        <v>7.6219512195121954E-4</v>
      </c>
      <c r="U111" s="4">
        <f t="shared" si="32"/>
        <v>1</v>
      </c>
      <c r="V111" s="4">
        <f t="shared" si="33"/>
        <v>0</v>
      </c>
      <c r="AD111" s="2"/>
      <c r="AI111" s="2"/>
      <c r="AJ111" s="2"/>
    </row>
    <row r="112" spans="1:36">
      <c r="A112" s="1" t="str">
        <f t="shared" si="19"/>
        <v>~two~ : [tu]</v>
      </c>
      <c r="B112" s="1">
        <f t="shared" si="35"/>
        <v>0</v>
      </c>
      <c r="C112" s="1">
        <f t="shared" si="35"/>
        <v>0</v>
      </c>
      <c r="D112" s="1">
        <f t="shared" si="35"/>
        <v>0</v>
      </c>
      <c r="E112" s="7">
        <v>1</v>
      </c>
      <c r="F112" s="9" t="s">
        <v>155</v>
      </c>
      <c r="G112" s="4">
        <f t="shared" si="20"/>
        <v>7.6219512195121954E-4</v>
      </c>
      <c r="H112" s="1" t="str">
        <f t="shared" si="21"/>
        <v>tu</v>
      </c>
      <c r="I112" s="1" t="str">
        <f t="shared" si="22"/>
        <v>two</v>
      </c>
      <c r="J112" s="10">
        <f t="shared" si="23"/>
        <v>2</v>
      </c>
      <c r="K112" s="10">
        <f t="shared" si="24"/>
        <v>3</v>
      </c>
      <c r="L112" s="10">
        <f t="shared" si="25"/>
        <v>3</v>
      </c>
      <c r="M112" s="10">
        <f t="shared" si="26"/>
        <v>1</v>
      </c>
      <c r="N112" s="1" t="str">
        <f t="shared" si="27"/>
        <v>~two~</v>
      </c>
      <c r="O112" s="1" t="str">
        <f t="shared" si="28"/>
        <v>[tu]</v>
      </c>
      <c r="P112" s="4">
        <f t="shared" si="29"/>
        <v>0.14027395824968311</v>
      </c>
      <c r="Q112" s="4">
        <f t="shared" si="30"/>
        <v>0.66666666666666663</v>
      </c>
      <c r="R112" s="4" cm="1">
        <f t="array" ref="R112">SUM(_xlfn._xlws.FILTER($G$2:$G$1236,_xlfn.MAP($N$2:$N$1236,_xlfn.LAMBDA(_xlpm.x,_xlpm.x=$N112))))</f>
        <v>7.6219512195121954E-4</v>
      </c>
      <c r="S112" s="4">
        <f t="shared" si="31"/>
        <v>1</v>
      </c>
      <c r="T112" s="15" cm="1">
        <f t="array" ref="T112">SUM(_xlfn._xlws.FILTER($G$2:$G$1236,_xlfn.MAP($O$2:$O$1236,_xlfn.LAMBDA(_xlpm.x,_xlpm.x=$O112))))</f>
        <v>1.5243902439024391E-3</v>
      </c>
      <c r="U112" s="4">
        <f t="shared" si="32"/>
        <v>0.5</v>
      </c>
      <c r="V112" s="4">
        <f t="shared" si="33"/>
        <v>0.3010299956639812</v>
      </c>
      <c r="AD112" s="2"/>
      <c r="AI112" s="2"/>
      <c r="AJ112" s="2"/>
    </row>
    <row r="113" spans="1:36">
      <c r="A113" s="1" t="str">
        <f t="shared" si="19"/>
        <v>~vel~ : [vəl]</v>
      </c>
      <c r="B113" s="1">
        <f t="shared" si="35"/>
        <v>0</v>
      </c>
      <c r="C113" s="1">
        <f t="shared" si="35"/>
        <v>0</v>
      </c>
      <c r="D113" s="1">
        <f t="shared" si="35"/>
        <v>0</v>
      </c>
      <c r="E113" s="7">
        <v>1</v>
      </c>
      <c r="F113" s="9" t="s">
        <v>2060</v>
      </c>
      <c r="G113" s="4">
        <f t="shared" si="20"/>
        <v>7.6219512195121954E-4</v>
      </c>
      <c r="H113" s="1" t="str">
        <f t="shared" si="21"/>
        <v>vəl</v>
      </c>
      <c r="I113" s="1" t="str">
        <f t="shared" si="22"/>
        <v>vel</v>
      </c>
      <c r="J113" s="10">
        <f t="shared" si="23"/>
        <v>3</v>
      </c>
      <c r="K113" s="10">
        <f t="shared" si="24"/>
        <v>3</v>
      </c>
      <c r="L113" s="10">
        <f t="shared" si="25"/>
        <v>3</v>
      </c>
      <c r="M113" s="10">
        <f t="shared" si="26"/>
        <v>1</v>
      </c>
      <c r="N113" s="1" t="str">
        <f t="shared" si="27"/>
        <v>~vel~</v>
      </c>
      <c r="O113" s="1" t="str">
        <f t="shared" si="28"/>
        <v>[vəl]</v>
      </c>
      <c r="P113" s="4">
        <f t="shared" si="29"/>
        <v>0.14027395824968311</v>
      </c>
      <c r="Q113" s="4">
        <f t="shared" si="30"/>
        <v>0.66666666666666663</v>
      </c>
      <c r="R113" s="4" cm="1">
        <f t="array" ref="R113">SUM(_xlfn._xlws.FILTER($G$2:$G$1236,_xlfn.MAP($N$2:$N$1236,_xlfn.LAMBDA(_xlpm.x,_xlpm.x=$N113))))</f>
        <v>1.5243902439024391E-3</v>
      </c>
      <c r="S113" s="4">
        <f t="shared" si="31"/>
        <v>0.5</v>
      </c>
      <c r="T113" s="15" cm="1">
        <f t="array" ref="T113">SUM(_xlfn._xlws.FILTER($G$2:$G$1236,_xlfn.MAP($O$2:$O$1236,_xlfn.LAMBDA(_xlpm.x,_xlpm.x=$O113))))</f>
        <v>7.6219512195121954E-4</v>
      </c>
      <c r="U113" s="4">
        <f t="shared" si="32"/>
        <v>1</v>
      </c>
      <c r="V113" s="4">
        <f t="shared" si="33"/>
        <v>-0.3010299956639812</v>
      </c>
      <c r="AD113" s="2"/>
      <c r="AI113" s="2"/>
      <c r="AJ113" s="2"/>
    </row>
    <row r="114" spans="1:36">
      <c r="A114" s="1" t="str">
        <f t="shared" si="19"/>
        <v>~vel~ : [vɛl]</v>
      </c>
      <c r="B114" s="1">
        <f t="shared" si="35"/>
        <v>0</v>
      </c>
      <c r="C114" s="1">
        <f t="shared" si="35"/>
        <v>0</v>
      </c>
      <c r="D114" s="1">
        <f t="shared" si="35"/>
        <v>0</v>
      </c>
      <c r="E114" s="7">
        <v>1</v>
      </c>
      <c r="F114" s="9" t="s">
        <v>2059</v>
      </c>
      <c r="G114" s="4">
        <f t="shared" si="20"/>
        <v>7.6219512195121954E-4</v>
      </c>
      <c r="H114" s="1" t="str">
        <f t="shared" si="21"/>
        <v>vɛl</v>
      </c>
      <c r="I114" s="1" t="str">
        <f t="shared" si="22"/>
        <v>vel</v>
      </c>
      <c r="J114" s="10">
        <f t="shared" si="23"/>
        <v>3</v>
      </c>
      <c r="K114" s="10">
        <f t="shared" si="24"/>
        <v>3</v>
      </c>
      <c r="L114" s="10">
        <f t="shared" si="25"/>
        <v>3</v>
      </c>
      <c r="M114" s="10">
        <f t="shared" si="26"/>
        <v>1</v>
      </c>
      <c r="N114" s="1" t="str">
        <f t="shared" si="27"/>
        <v>~vel~</v>
      </c>
      <c r="O114" s="1" t="str">
        <f t="shared" si="28"/>
        <v>[vɛl]</v>
      </c>
      <c r="P114" s="4">
        <f t="shared" si="29"/>
        <v>0.14027395824968311</v>
      </c>
      <c r="Q114" s="4">
        <f t="shared" si="30"/>
        <v>0.66666666666666663</v>
      </c>
      <c r="R114" s="4" cm="1">
        <f t="array" ref="R114">SUM(_xlfn._xlws.FILTER($G$2:$G$1236,_xlfn.MAP($N$2:$N$1236,_xlfn.LAMBDA(_xlpm.x,_xlpm.x=$N114))))</f>
        <v>1.5243902439024391E-3</v>
      </c>
      <c r="S114" s="4">
        <f t="shared" si="31"/>
        <v>0.5</v>
      </c>
      <c r="T114" s="15" cm="1">
        <f t="array" ref="T114">SUM(_xlfn._xlws.FILTER($G$2:$G$1236,_xlfn.MAP($O$2:$O$1236,_xlfn.LAMBDA(_xlpm.x,_xlpm.x=$O114))))</f>
        <v>7.6219512195121954E-4</v>
      </c>
      <c r="U114" s="4">
        <f t="shared" si="32"/>
        <v>1</v>
      </c>
      <c r="V114" s="4">
        <f t="shared" si="33"/>
        <v>-0.3010299956639812</v>
      </c>
      <c r="AD114" s="2"/>
      <c r="AI114" s="2"/>
      <c r="AJ114" s="2"/>
    </row>
    <row r="115" spans="1:36">
      <c r="A115" s="1" t="str">
        <f t="shared" si="19"/>
        <v>~ven~ : [vn]</v>
      </c>
      <c r="B115" s="1">
        <f t="shared" si="35"/>
        <v>0</v>
      </c>
      <c r="C115" s="1">
        <f t="shared" si="35"/>
        <v>0</v>
      </c>
      <c r="D115" s="1">
        <f t="shared" si="35"/>
        <v>0</v>
      </c>
      <c r="E115" s="7">
        <v>2</v>
      </c>
      <c r="F115" s="9" t="s">
        <v>159</v>
      </c>
      <c r="G115" s="4">
        <f t="shared" si="20"/>
        <v>1.5243902439024391E-3</v>
      </c>
      <c r="H115" s="1" t="str">
        <f t="shared" si="21"/>
        <v>vn</v>
      </c>
      <c r="I115" s="1" t="str">
        <f t="shared" si="22"/>
        <v>ven</v>
      </c>
      <c r="J115" s="10">
        <f t="shared" si="23"/>
        <v>2</v>
      </c>
      <c r="K115" s="10">
        <f t="shared" si="24"/>
        <v>3</v>
      </c>
      <c r="L115" s="10">
        <f t="shared" si="25"/>
        <v>3</v>
      </c>
      <c r="M115" s="10">
        <f t="shared" si="26"/>
        <v>1</v>
      </c>
      <c r="N115" s="1" t="str">
        <f t="shared" si="27"/>
        <v>~ven~</v>
      </c>
      <c r="O115" s="1" t="str">
        <f t="shared" si="28"/>
        <v>[vn]</v>
      </c>
      <c r="P115" s="4">
        <f t="shared" si="29"/>
        <v>0.33349344548020921</v>
      </c>
      <c r="Q115" s="4">
        <f t="shared" si="30"/>
        <v>1</v>
      </c>
      <c r="R115" s="4" cm="1">
        <f t="array" ref="R115">SUM(_xlfn._xlws.FILTER($G$2:$G$1236,_xlfn.MAP($N$2:$N$1236,_xlfn.LAMBDA(_xlpm.x,_xlpm.x=$N115))))</f>
        <v>1.5243902439024391E-3</v>
      </c>
      <c r="S115" s="4">
        <f t="shared" si="31"/>
        <v>1</v>
      </c>
      <c r="T115" s="15" cm="1">
        <f t="array" ref="T115">SUM(_xlfn._xlws.FILTER($G$2:$G$1236,_xlfn.MAP($O$2:$O$1236,_xlfn.LAMBDA(_xlpm.x,_xlpm.x=$O115))))</f>
        <v>1.5243902439024391E-3</v>
      </c>
      <c r="U115" s="4">
        <f t="shared" si="32"/>
        <v>1</v>
      </c>
      <c r="V115" s="4">
        <f t="shared" si="33"/>
        <v>0</v>
      </c>
      <c r="AD115" s="2"/>
      <c r="AI115" s="2"/>
      <c r="AJ115" s="2"/>
    </row>
    <row r="116" spans="1:36">
      <c r="A116" s="1" t="str">
        <f t="shared" si="19"/>
        <v>~ver~ : [vəɹ]</v>
      </c>
      <c r="B116" s="1">
        <f t="shared" si="35"/>
        <v>0</v>
      </c>
      <c r="C116" s="1">
        <f t="shared" si="35"/>
        <v>0</v>
      </c>
      <c r="D116" s="1">
        <f t="shared" si="35"/>
        <v>0</v>
      </c>
      <c r="E116" s="7">
        <v>5</v>
      </c>
      <c r="F116" s="9" t="s">
        <v>1022</v>
      </c>
      <c r="G116" s="4">
        <f t="shared" si="20"/>
        <v>3.8109756097560975E-3</v>
      </c>
      <c r="H116" s="1" t="str">
        <f t="shared" si="21"/>
        <v>vəɹ</v>
      </c>
      <c r="I116" s="1" t="str">
        <f t="shared" si="22"/>
        <v>ver</v>
      </c>
      <c r="J116" s="10">
        <f t="shared" si="23"/>
        <v>3</v>
      </c>
      <c r="K116" s="10">
        <f t="shared" si="24"/>
        <v>3</v>
      </c>
      <c r="L116" s="10">
        <f t="shared" si="25"/>
        <v>3</v>
      </c>
      <c r="M116" s="10">
        <f t="shared" si="26"/>
        <v>1</v>
      </c>
      <c r="N116" s="1" t="str">
        <f t="shared" si="27"/>
        <v>~ver~</v>
      </c>
      <c r="O116" s="1" t="str">
        <f t="shared" si="28"/>
        <v>[vəɹ]</v>
      </c>
      <c r="P116" s="4">
        <f t="shared" si="29"/>
        <v>0.49445852986793987</v>
      </c>
      <c r="Q116" s="4">
        <f t="shared" si="30"/>
        <v>0.90909090909090906</v>
      </c>
      <c r="R116" s="4" cm="1">
        <f t="array" ref="R116">SUM(_xlfn._xlws.FILTER($G$2:$G$1236,_xlfn.MAP($N$2:$N$1236,_xlfn.LAMBDA(_xlpm.x,_xlpm.x=$N116))))</f>
        <v>3.8109756097560975E-3</v>
      </c>
      <c r="S116" s="4">
        <f t="shared" si="31"/>
        <v>1</v>
      </c>
      <c r="T116" s="15" cm="1">
        <f t="array" ref="T116">SUM(_xlfn._xlws.FILTER($G$2:$G$1236,_xlfn.MAP($O$2:$O$1236,_xlfn.LAMBDA(_xlpm.x,_xlpm.x=$O116))))</f>
        <v>4.5731707317073168E-3</v>
      </c>
      <c r="U116" s="4">
        <f t="shared" si="32"/>
        <v>0.83333333333333337</v>
      </c>
      <c r="V116" s="4">
        <f t="shared" si="33"/>
        <v>7.9181246047624818E-2</v>
      </c>
      <c r="AD116" s="2"/>
      <c r="AI116" s="2"/>
      <c r="AJ116" s="2"/>
    </row>
    <row r="117" spans="1:36">
      <c r="A117" s="1" t="str">
        <f t="shared" si="19"/>
        <v>~vor~ : [vəɹ]</v>
      </c>
      <c r="B117" s="1">
        <f t="shared" si="35"/>
        <v>0</v>
      </c>
      <c r="C117" s="1">
        <f t="shared" si="35"/>
        <v>0</v>
      </c>
      <c r="D117" s="1">
        <f t="shared" si="35"/>
        <v>0</v>
      </c>
      <c r="E117" s="7">
        <v>1</v>
      </c>
      <c r="F117" s="9" t="s">
        <v>933</v>
      </c>
      <c r="G117" s="4">
        <f t="shared" si="20"/>
        <v>7.6219512195121954E-4</v>
      </c>
      <c r="H117" s="1" t="str">
        <f t="shared" si="21"/>
        <v>vəɹ</v>
      </c>
      <c r="I117" s="1" t="str">
        <f t="shared" si="22"/>
        <v>vor</v>
      </c>
      <c r="J117" s="10">
        <f t="shared" si="23"/>
        <v>3</v>
      </c>
      <c r="K117" s="10">
        <f t="shared" si="24"/>
        <v>3</v>
      </c>
      <c r="L117" s="10">
        <f t="shared" si="25"/>
        <v>3</v>
      </c>
      <c r="M117" s="10">
        <f t="shared" si="26"/>
        <v>1</v>
      </c>
      <c r="N117" s="1" t="str">
        <f t="shared" si="27"/>
        <v>~vor~</v>
      </c>
      <c r="O117" s="1" t="str">
        <f t="shared" si="28"/>
        <v>[vəɹ]</v>
      </c>
      <c r="P117" s="4">
        <f t="shared" si="29"/>
        <v>6.011741067843563E-2</v>
      </c>
      <c r="Q117" s="4">
        <f t="shared" si="30"/>
        <v>0.28571428571428575</v>
      </c>
      <c r="R117" s="4" cm="1">
        <f t="array" ref="R117">SUM(_xlfn._xlws.FILTER($G$2:$G$1236,_xlfn.MAP($N$2:$N$1236,_xlfn.LAMBDA(_xlpm.x,_xlpm.x=$N117))))</f>
        <v>7.6219512195121954E-4</v>
      </c>
      <c r="S117" s="4">
        <f t="shared" si="31"/>
        <v>1</v>
      </c>
      <c r="T117" s="15" cm="1">
        <f t="array" ref="T117">SUM(_xlfn._xlws.FILTER($G$2:$G$1236,_xlfn.MAP($O$2:$O$1236,_xlfn.LAMBDA(_xlpm.x,_xlpm.x=$O117))))</f>
        <v>4.5731707317073168E-3</v>
      </c>
      <c r="U117" s="4">
        <f t="shared" si="32"/>
        <v>0.16666666666666669</v>
      </c>
      <c r="V117" s="4">
        <f t="shared" si="33"/>
        <v>0.77815125038364352</v>
      </c>
      <c r="AD117" s="2"/>
      <c r="AI117" s="2"/>
      <c r="AJ117" s="2"/>
    </row>
    <row r="118" spans="1:36">
      <c r="A118" s="1" t="str">
        <f t="shared" si="19"/>
        <v>~war~ : [wɔɹ]</v>
      </c>
      <c r="B118" s="1">
        <f t="shared" si="35"/>
        <v>0</v>
      </c>
      <c r="C118" s="1">
        <f t="shared" si="35"/>
        <v>0</v>
      </c>
      <c r="D118" s="1">
        <f t="shared" si="35"/>
        <v>0</v>
      </c>
      <c r="E118" s="7">
        <v>1</v>
      </c>
      <c r="F118" s="9" t="s">
        <v>1925</v>
      </c>
      <c r="G118" s="4">
        <f t="shared" si="20"/>
        <v>7.6219512195121954E-4</v>
      </c>
      <c r="H118" s="1" t="str">
        <f t="shared" si="21"/>
        <v>wɔɹ</v>
      </c>
      <c r="I118" s="1" t="str">
        <f t="shared" si="22"/>
        <v>war</v>
      </c>
      <c r="J118" s="10">
        <f t="shared" si="23"/>
        <v>3</v>
      </c>
      <c r="K118" s="10">
        <f t="shared" si="24"/>
        <v>3</v>
      </c>
      <c r="L118" s="10">
        <f t="shared" si="25"/>
        <v>3</v>
      </c>
      <c r="M118" s="10">
        <f t="shared" si="26"/>
        <v>1</v>
      </c>
      <c r="N118" s="1" t="str">
        <f t="shared" si="27"/>
        <v>~war~</v>
      </c>
      <c r="O118" s="1" t="str">
        <f t="shared" si="28"/>
        <v>[wɔɹ]</v>
      </c>
      <c r="P118" s="4">
        <f t="shared" si="29"/>
        <v>0.21041093737452468</v>
      </c>
      <c r="Q118" s="4">
        <f t="shared" si="30"/>
        <v>1</v>
      </c>
      <c r="R118" s="4" cm="1">
        <f t="array" ref="R118">SUM(_xlfn._xlws.FILTER($G$2:$G$1236,_xlfn.MAP($N$2:$N$1236,_xlfn.LAMBDA(_xlpm.x,_xlpm.x=$N118))))</f>
        <v>7.6219512195121954E-4</v>
      </c>
      <c r="S118" s="4">
        <f t="shared" si="31"/>
        <v>1</v>
      </c>
      <c r="T118" s="15" cm="1">
        <f t="array" ref="T118">SUM(_xlfn._xlws.FILTER($G$2:$G$1236,_xlfn.MAP($O$2:$O$1236,_xlfn.LAMBDA(_xlpm.x,_xlpm.x=$O118))))</f>
        <v>7.6219512195121954E-4</v>
      </c>
      <c r="U118" s="4">
        <f t="shared" si="32"/>
        <v>1</v>
      </c>
      <c r="V118" s="4">
        <f t="shared" si="33"/>
        <v>0</v>
      </c>
      <c r="AD118" s="2"/>
      <c r="AI118" s="2"/>
      <c r="AJ118" s="2"/>
    </row>
    <row r="119" spans="1:36">
      <c r="A119" s="1" t="str">
        <f t="shared" si="19"/>
        <v>~was~ : [wɑz]</v>
      </c>
      <c r="B119" s="1">
        <f t="shared" si="35"/>
        <v>0</v>
      </c>
      <c r="C119" s="1">
        <f t="shared" si="35"/>
        <v>0</v>
      </c>
      <c r="D119" s="1">
        <f t="shared" si="35"/>
        <v>0</v>
      </c>
      <c r="E119" s="7">
        <v>1</v>
      </c>
      <c r="F119" s="9" t="s">
        <v>1926</v>
      </c>
      <c r="G119" s="4">
        <f t="shared" si="20"/>
        <v>7.6219512195121954E-4</v>
      </c>
      <c r="H119" s="1" t="str">
        <f t="shared" si="21"/>
        <v>wɑz</v>
      </c>
      <c r="I119" s="1" t="str">
        <f t="shared" si="22"/>
        <v>was</v>
      </c>
      <c r="J119" s="10">
        <f t="shared" si="23"/>
        <v>3</v>
      </c>
      <c r="K119" s="10">
        <f t="shared" si="24"/>
        <v>3</v>
      </c>
      <c r="L119" s="10">
        <f t="shared" si="25"/>
        <v>3</v>
      </c>
      <c r="M119" s="10">
        <f t="shared" si="26"/>
        <v>1</v>
      </c>
      <c r="N119" s="1" t="str">
        <f t="shared" si="27"/>
        <v>~was~</v>
      </c>
      <c r="O119" s="1" t="str">
        <f t="shared" si="28"/>
        <v>[wɑz]</v>
      </c>
      <c r="P119" s="4">
        <f t="shared" si="29"/>
        <v>0.21041093737452468</v>
      </c>
      <c r="Q119" s="4">
        <f t="shared" si="30"/>
        <v>1</v>
      </c>
      <c r="R119" s="4" cm="1">
        <f t="array" ref="R119">SUM(_xlfn._xlws.FILTER($G$2:$G$1236,_xlfn.MAP($N$2:$N$1236,_xlfn.LAMBDA(_xlpm.x,_xlpm.x=$N119))))</f>
        <v>7.6219512195121954E-4</v>
      </c>
      <c r="S119" s="4">
        <f t="shared" si="31"/>
        <v>1</v>
      </c>
      <c r="T119" s="15" cm="1">
        <f t="array" ref="T119">SUM(_xlfn._xlws.FILTER($G$2:$G$1236,_xlfn.MAP($O$2:$O$1236,_xlfn.LAMBDA(_xlpm.x,_xlpm.x=$O119))))</f>
        <v>7.6219512195121954E-4</v>
      </c>
      <c r="U119" s="4">
        <f t="shared" si="32"/>
        <v>1</v>
      </c>
      <c r="V119" s="4">
        <f t="shared" si="33"/>
        <v>0</v>
      </c>
      <c r="AD119" s="2"/>
      <c r="AI119" s="2"/>
      <c r="AJ119" s="2"/>
    </row>
    <row r="120" spans="1:36">
      <c r="A120" s="1" t="str">
        <f t="shared" si="19"/>
        <v>~wer~ : [wəɹ]</v>
      </c>
      <c r="B120" s="1">
        <f t="shared" si="35"/>
        <v>0</v>
      </c>
      <c r="C120" s="1">
        <f t="shared" si="35"/>
        <v>0</v>
      </c>
      <c r="D120" s="1">
        <f t="shared" si="35"/>
        <v>0</v>
      </c>
      <c r="E120" s="7">
        <v>2</v>
      </c>
      <c r="F120" s="9" t="s">
        <v>1901</v>
      </c>
      <c r="G120" s="4">
        <f t="shared" si="20"/>
        <v>1.5243902439024391E-3</v>
      </c>
      <c r="H120" s="4" t="str">
        <f t="shared" si="21"/>
        <v>wəɹ</v>
      </c>
      <c r="I120" s="4" t="str">
        <f t="shared" si="22"/>
        <v>wer</v>
      </c>
      <c r="J120" s="10">
        <f t="shared" si="23"/>
        <v>3</v>
      </c>
      <c r="K120" s="10">
        <f t="shared" si="24"/>
        <v>3</v>
      </c>
      <c r="L120" s="10">
        <f t="shared" si="25"/>
        <v>3</v>
      </c>
      <c r="M120" s="10">
        <f t="shared" si="26"/>
        <v>1</v>
      </c>
      <c r="N120" s="1" t="str">
        <f t="shared" si="27"/>
        <v>~wer~</v>
      </c>
      <c r="O120" s="1" t="str">
        <f t="shared" si="28"/>
        <v>[wəɹ]</v>
      </c>
      <c r="P120" s="4">
        <f t="shared" si="29"/>
        <v>0.33349344548020921</v>
      </c>
      <c r="Q120" s="4">
        <f t="shared" si="30"/>
        <v>1</v>
      </c>
      <c r="R120" s="4" cm="1">
        <f t="array" ref="R120">SUM(_xlfn._xlws.FILTER($G$2:$G$1236,_xlfn.MAP($N$2:$N$1236,_xlfn.LAMBDA(_xlpm.x,_xlpm.x=$N120))))</f>
        <v>1.5243902439024391E-3</v>
      </c>
      <c r="S120" s="4">
        <f t="shared" si="31"/>
        <v>1</v>
      </c>
      <c r="T120" s="15" cm="1">
        <f t="array" ref="T120">SUM(_xlfn._xlws.FILTER($G$2:$G$1236,_xlfn.MAP($O$2:$O$1236,_xlfn.LAMBDA(_xlpm.x,_xlpm.x=$O120))))</f>
        <v>1.5243902439024391E-3</v>
      </c>
      <c r="U120" s="4">
        <f t="shared" si="32"/>
        <v>1</v>
      </c>
      <c r="V120" s="4">
        <f t="shared" si="33"/>
        <v>0</v>
      </c>
      <c r="AD120" s="2"/>
      <c r="AI120" s="2"/>
      <c r="AJ120" s="2"/>
    </row>
    <row r="121" spans="1:36">
      <c r="A121" s="1" t="str">
        <f t="shared" si="19"/>
        <v>~who~ : [hu]</v>
      </c>
      <c r="B121" s="1">
        <f t="shared" si="35"/>
        <v>0</v>
      </c>
      <c r="C121" s="1">
        <f t="shared" si="35"/>
        <v>0</v>
      </c>
      <c r="D121" s="1">
        <f t="shared" si="35"/>
        <v>0</v>
      </c>
      <c r="E121" s="7">
        <v>1</v>
      </c>
      <c r="F121" s="9" t="s">
        <v>42</v>
      </c>
      <c r="G121" s="4">
        <f t="shared" si="20"/>
        <v>7.6219512195121954E-4</v>
      </c>
      <c r="H121" s="1" t="str">
        <f t="shared" si="21"/>
        <v>hu</v>
      </c>
      <c r="I121" s="1" t="str">
        <f t="shared" si="22"/>
        <v>who</v>
      </c>
      <c r="J121" s="10">
        <f t="shared" si="23"/>
        <v>2</v>
      </c>
      <c r="K121" s="10">
        <f t="shared" si="24"/>
        <v>3</v>
      </c>
      <c r="L121" s="10">
        <f t="shared" si="25"/>
        <v>3</v>
      </c>
      <c r="M121" s="10">
        <f t="shared" si="26"/>
        <v>1</v>
      </c>
      <c r="N121" s="1" t="str">
        <f t="shared" si="27"/>
        <v>~who~</v>
      </c>
      <c r="O121" s="1" t="str">
        <f t="shared" si="28"/>
        <v>[hu]</v>
      </c>
      <c r="P121" s="4">
        <f t="shared" si="29"/>
        <v>0.21041093737452468</v>
      </c>
      <c r="Q121" s="4">
        <f t="shared" si="30"/>
        <v>1</v>
      </c>
      <c r="R121" s="4" cm="1">
        <f t="array" ref="R121">SUM(_xlfn._xlws.FILTER($G$2:$G$1236,_xlfn.MAP($N$2:$N$1236,_xlfn.LAMBDA(_xlpm.x,_xlpm.x=$N121))))</f>
        <v>7.6219512195121954E-4</v>
      </c>
      <c r="S121" s="4">
        <f t="shared" si="31"/>
        <v>1</v>
      </c>
      <c r="T121" s="15" cm="1">
        <f t="array" ref="T121">SUM(_xlfn._xlws.FILTER($G$2:$G$1236,_xlfn.MAP($O$2:$O$1236,_xlfn.LAMBDA(_xlpm.x,_xlpm.x=$O121))))</f>
        <v>7.6219512195121954E-4</v>
      </c>
      <c r="U121" s="4">
        <f t="shared" si="32"/>
        <v>1</v>
      </c>
      <c r="V121" s="4">
        <f t="shared" si="33"/>
        <v>0</v>
      </c>
      <c r="AD121" s="2"/>
      <c r="AI121" s="2"/>
      <c r="AJ121" s="2"/>
    </row>
    <row r="122" spans="1:36">
      <c r="A122" s="1" t="str">
        <f t="shared" si="19"/>
        <v>~win~ : [wɪn]</v>
      </c>
      <c r="B122" s="1">
        <f t="shared" ref="B122:D141" si="36">_xlfn.LET(_xlpm.d,$F122,_xlpm.k,_xlfn.CONCAT(LEFT(TRIM(B$1),1),"*"),COUNTIF(_xlpm.d,_xlpm.k))</f>
        <v>0</v>
      </c>
      <c r="C122" s="1">
        <f t="shared" si="36"/>
        <v>0</v>
      </c>
      <c r="D122" s="1">
        <f t="shared" si="36"/>
        <v>0</v>
      </c>
      <c r="E122" s="7">
        <v>1</v>
      </c>
      <c r="F122" s="9" t="s">
        <v>1927</v>
      </c>
      <c r="G122" s="4">
        <f t="shared" si="20"/>
        <v>7.6219512195121954E-4</v>
      </c>
      <c r="H122" s="4" t="str">
        <f t="shared" si="21"/>
        <v>wɪn</v>
      </c>
      <c r="I122" s="4" t="str">
        <f t="shared" si="22"/>
        <v>win</v>
      </c>
      <c r="J122" s="10">
        <f t="shared" si="23"/>
        <v>3</v>
      </c>
      <c r="K122" s="10">
        <f t="shared" si="24"/>
        <v>3</v>
      </c>
      <c r="L122" s="10">
        <f t="shared" si="25"/>
        <v>3</v>
      </c>
      <c r="M122" s="10">
        <f t="shared" si="26"/>
        <v>1</v>
      </c>
      <c r="N122" s="1" t="str">
        <f t="shared" si="27"/>
        <v>~win~</v>
      </c>
      <c r="O122" s="1" t="str">
        <f t="shared" si="28"/>
        <v>[wɪn]</v>
      </c>
      <c r="P122" s="4">
        <f t="shared" si="29"/>
        <v>0.21041093737452468</v>
      </c>
      <c r="Q122" s="4">
        <f t="shared" si="30"/>
        <v>1</v>
      </c>
      <c r="R122" s="4" cm="1">
        <f t="array" ref="R122">SUM(_xlfn._xlws.FILTER($G$2:$G$1236,_xlfn.MAP($N$2:$N$1236,_xlfn.LAMBDA(_xlpm.x,_xlpm.x=$N122))))</f>
        <v>7.6219512195121954E-4</v>
      </c>
      <c r="S122" s="4">
        <f t="shared" si="31"/>
        <v>1</v>
      </c>
      <c r="T122" s="15" cm="1">
        <f t="array" ref="T122">SUM(_xlfn._xlws.FILTER($G$2:$G$1236,_xlfn.MAP($O$2:$O$1236,_xlfn.LAMBDA(_xlpm.x,_xlpm.x=$O122))))</f>
        <v>7.6219512195121954E-4</v>
      </c>
      <c r="U122" s="4">
        <f t="shared" si="32"/>
        <v>1</v>
      </c>
      <c r="V122" s="4">
        <f t="shared" si="33"/>
        <v>0</v>
      </c>
      <c r="AD122" s="2"/>
      <c r="AI122" s="2"/>
      <c r="AJ122" s="2"/>
    </row>
    <row r="123" spans="1:36">
      <c r="A123" s="1" t="str">
        <f t="shared" si="19"/>
        <v>~any~ : [ɛnɪ]</v>
      </c>
      <c r="B123" s="1">
        <f t="shared" si="36"/>
        <v>0</v>
      </c>
      <c r="C123" s="1">
        <f t="shared" si="36"/>
        <v>0</v>
      </c>
      <c r="D123" s="1">
        <f t="shared" si="36"/>
        <v>0</v>
      </c>
      <c r="E123" s="7">
        <v>1</v>
      </c>
      <c r="F123" s="9" t="s">
        <v>1914</v>
      </c>
      <c r="G123" s="4">
        <f t="shared" si="20"/>
        <v>7.6219512195121954E-4</v>
      </c>
      <c r="H123" s="4" t="str">
        <f t="shared" si="21"/>
        <v>ɛnɪ</v>
      </c>
      <c r="I123" s="4" t="str">
        <f t="shared" si="22"/>
        <v>any</v>
      </c>
      <c r="J123" s="10">
        <f t="shared" si="23"/>
        <v>3</v>
      </c>
      <c r="K123" s="10">
        <f t="shared" si="24"/>
        <v>3</v>
      </c>
      <c r="L123" s="10">
        <f t="shared" si="25"/>
        <v>3</v>
      </c>
      <c r="M123" s="10">
        <f t="shared" si="26"/>
        <v>2</v>
      </c>
      <c r="N123" s="1" t="str">
        <f t="shared" si="27"/>
        <v>~any~</v>
      </c>
      <c r="O123" s="1" t="str">
        <f t="shared" si="28"/>
        <v>[ɛnɪ]</v>
      </c>
      <c r="P123" s="4">
        <f t="shared" si="29"/>
        <v>0.21041093737452468</v>
      </c>
      <c r="Q123" s="4">
        <f t="shared" si="30"/>
        <v>1</v>
      </c>
      <c r="R123" s="4" cm="1">
        <f t="array" ref="R123">SUM(_xlfn._xlws.FILTER($G$2:$G$1236,_xlfn.MAP($N$2:$N$1236,_xlfn.LAMBDA(_xlpm.x,_xlpm.x=$N123))))</f>
        <v>7.6219512195121954E-4</v>
      </c>
      <c r="S123" s="4">
        <f t="shared" si="31"/>
        <v>1</v>
      </c>
      <c r="T123" s="15" cm="1">
        <f t="array" ref="T123">SUM(_xlfn._xlws.FILTER($G$2:$G$1236,_xlfn.MAP($O$2:$O$1236,_xlfn.LAMBDA(_xlpm.x,_xlpm.x=$O123))))</f>
        <v>7.6219512195121954E-4</v>
      </c>
      <c r="U123" s="4">
        <f t="shared" si="32"/>
        <v>1</v>
      </c>
      <c r="V123" s="4">
        <f t="shared" si="33"/>
        <v>0</v>
      </c>
      <c r="AD123" s="2"/>
      <c r="AI123" s="2"/>
      <c r="AJ123" s="2"/>
    </row>
    <row r="124" spans="1:36">
      <c r="A124" s="1" t="str">
        <f t="shared" si="19"/>
        <v>~boy~ : [bɔɪ]</v>
      </c>
      <c r="B124" s="1">
        <f t="shared" si="36"/>
        <v>0</v>
      </c>
      <c r="C124" s="1">
        <f t="shared" si="36"/>
        <v>0</v>
      </c>
      <c r="D124" s="1">
        <f t="shared" si="36"/>
        <v>0</v>
      </c>
      <c r="E124" s="7">
        <v>1</v>
      </c>
      <c r="F124" s="9" t="s">
        <v>554</v>
      </c>
      <c r="G124" s="4">
        <f t="shared" si="20"/>
        <v>7.6219512195121954E-4</v>
      </c>
      <c r="H124" s="4" t="str">
        <f t="shared" si="21"/>
        <v>bɔɪ</v>
      </c>
      <c r="I124" s="4" t="str">
        <f t="shared" si="22"/>
        <v>boy</v>
      </c>
      <c r="J124" s="10">
        <f t="shared" si="23"/>
        <v>3</v>
      </c>
      <c r="K124" s="10">
        <f t="shared" si="24"/>
        <v>3</v>
      </c>
      <c r="L124" s="10">
        <f t="shared" si="25"/>
        <v>3</v>
      </c>
      <c r="M124" s="10">
        <f t="shared" si="26"/>
        <v>2</v>
      </c>
      <c r="N124" s="1" t="str">
        <f t="shared" si="27"/>
        <v>~boy~</v>
      </c>
      <c r="O124" s="1" t="str">
        <f t="shared" si="28"/>
        <v>[bɔɪ]</v>
      </c>
      <c r="P124" s="4">
        <f t="shared" si="29"/>
        <v>0.21041093737452468</v>
      </c>
      <c r="Q124" s="4">
        <f t="shared" si="30"/>
        <v>1</v>
      </c>
      <c r="R124" s="4" cm="1">
        <f t="array" ref="R124">SUM(_xlfn._xlws.FILTER($G$2:$G$1236,_xlfn.MAP($N$2:$N$1236,_xlfn.LAMBDA(_xlpm.x,_xlpm.x=$N124))))</f>
        <v>7.6219512195121954E-4</v>
      </c>
      <c r="S124" s="4">
        <f t="shared" si="31"/>
        <v>1</v>
      </c>
      <c r="T124" s="15" cm="1">
        <f t="array" ref="T124">SUM(_xlfn._xlws.FILTER($G$2:$G$1236,_xlfn.MAP($O$2:$O$1236,_xlfn.LAMBDA(_xlpm.x,_xlpm.x=$O124))))</f>
        <v>7.6219512195121954E-4</v>
      </c>
      <c r="U124" s="4">
        <f t="shared" si="32"/>
        <v>1</v>
      </c>
      <c r="V124" s="4">
        <f t="shared" si="33"/>
        <v>0</v>
      </c>
      <c r="AD124" s="2"/>
      <c r="AI124" s="2"/>
      <c r="AJ124" s="2"/>
    </row>
    <row r="125" spans="1:36">
      <c r="A125" s="1" t="str">
        <f t="shared" si="19"/>
        <v>~buy~ : [baɪ]</v>
      </c>
      <c r="B125" s="1">
        <f t="shared" si="36"/>
        <v>0</v>
      </c>
      <c r="C125" s="1">
        <f t="shared" si="36"/>
        <v>0</v>
      </c>
      <c r="D125" s="1">
        <f t="shared" si="36"/>
        <v>0</v>
      </c>
      <c r="E125" s="7">
        <v>1</v>
      </c>
      <c r="F125" s="9" t="s">
        <v>751</v>
      </c>
      <c r="G125" s="4">
        <f t="shared" si="20"/>
        <v>7.6219512195121954E-4</v>
      </c>
      <c r="H125" s="1" t="str">
        <f t="shared" si="21"/>
        <v>baɪ</v>
      </c>
      <c r="I125" s="1" t="str">
        <f t="shared" si="22"/>
        <v>buy</v>
      </c>
      <c r="J125" s="10">
        <f t="shared" si="23"/>
        <v>3</v>
      </c>
      <c r="K125" s="10">
        <f t="shared" si="24"/>
        <v>3</v>
      </c>
      <c r="L125" s="10">
        <f t="shared" si="25"/>
        <v>3</v>
      </c>
      <c r="M125" s="10">
        <f t="shared" si="26"/>
        <v>2</v>
      </c>
      <c r="N125" s="1" t="str">
        <f t="shared" si="27"/>
        <v>~buy~</v>
      </c>
      <c r="O125" s="1" t="str">
        <f t="shared" si="28"/>
        <v>[baɪ]</v>
      </c>
      <c r="P125" s="4">
        <f t="shared" si="29"/>
        <v>0.21041093737452468</v>
      </c>
      <c r="Q125" s="4">
        <f t="shared" si="30"/>
        <v>1</v>
      </c>
      <c r="R125" s="4" cm="1">
        <f t="array" ref="R125">SUM(_xlfn._xlws.FILTER($G$2:$G$1236,_xlfn.MAP($N$2:$N$1236,_xlfn.LAMBDA(_xlpm.x,_xlpm.x=$N125))))</f>
        <v>7.6219512195121954E-4</v>
      </c>
      <c r="S125" s="4">
        <f t="shared" si="31"/>
        <v>1</v>
      </c>
      <c r="T125" s="15" cm="1">
        <f t="array" ref="T125">SUM(_xlfn._xlws.FILTER($G$2:$G$1236,_xlfn.MAP($O$2:$O$1236,_xlfn.LAMBDA(_xlpm.x,_xlpm.x=$O125))))</f>
        <v>7.6219512195121954E-4</v>
      </c>
      <c r="U125" s="4">
        <f t="shared" si="32"/>
        <v>1</v>
      </c>
      <c r="V125" s="4">
        <f t="shared" si="33"/>
        <v>0</v>
      </c>
      <c r="AD125" s="2"/>
      <c r="AI125" s="2"/>
      <c r="AJ125" s="2"/>
    </row>
    <row r="126" spans="1:36">
      <c r="A126" s="1" t="str">
        <f t="shared" si="19"/>
        <v>~day~ : [deɪ]</v>
      </c>
      <c r="B126" s="1">
        <f t="shared" si="36"/>
        <v>0</v>
      </c>
      <c r="C126" s="1">
        <f t="shared" si="36"/>
        <v>0</v>
      </c>
      <c r="D126" s="1">
        <f t="shared" si="36"/>
        <v>0</v>
      </c>
      <c r="E126" s="7">
        <v>1</v>
      </c>
      <c r="F126" s="9" t="s">
        <v>262</v>
      </c>
      <c r="G126" s="4">
        <f t="shared" si="20"/>
        <v>7.6219512195121954E-4</v>
      </c>
      <c r="H126" s="1" t="str">
        <f t="shared" si="21"/>
        <v>deɪ</v>
      </c>
      <c r="I126" s="1" t="str">
        <f t="shared" si="22"/>
        <v>day</v>
      </c>
      <c r="J126" s="10">
        <f t="shared" si="23"/>
        <v>3</v>
      </c>
      <c r="K126" s="10">
        <f t="shared" si="24"/>
        <v>3</v>
      </c>
      <c r="L126" s="10">
        <f t="shared" si="25"/>
        <v>3</v>
      </c>
      <c r="M126" s="10">
        <f t="shared" si="26"/>
        <v>2</v>
      </c>
      <c r="N126" s="1" t="str">
        <f t="shared" si="27"/>
        <v>~day~</v>
      </c>
      <c r="O126" s="1" t="str">
        <f t="shared" si="28"/>
        <v>[deɪ]</v>
      </c>
      <c r="P126" s="4">
        <f t="shared" si="29"/>
        <v>0.21041093737452468</v>
      </c>
      <c r="Q126" s="4">
        <f t="shared" si="30"/>
        <v>1</v>
      </c>
      <c r="R126" s="4" cm="1">
        <f t="array" ref="R126">SUM(_xlfn._xlws.FILTER($G$2:$G$1236,_xlfn.MAP($N$2:$N$1236,_xlfn.LAMBDA(_xlpm.x,_xlpm.x=$N126))))</f>
        <v>7.6219512195121954E-4</v>
      </c>
      <c r="S126" s="4">
        <f t="shared" si="31"/>
        <v>1</v>
      </c>
      <c r="T126" s="15" cm="1">
        <f t="array" ref="T126">SUM(_xlfn._xlws.FILTER($G$2:$G$1236,_xlfn.MAP($O$2:$O$1236,_xlfn.LAMBDA(_xlpm.x,_xlpm.x=$O126))))</f>
        <v>7.6219512195121954E-4</v>
      </c>
      <c r="U126" s="4">
        <f t="shared" si="32"/>
        <v>1</v>
      </c>
      <c r="V126" s="4">
        <f t="shared" si="33"/>
        <v>0</v>
      </c>
      <c r="AD126" s="2"/>
      <c r="AI126" s="2"/>
      <c r="AJ126" s="2"/>
    </row>
    <row r="127" spans="1:36">
      <c r="A127" s="1" t="str">
        <f t="shared" si="19"/>
        <v>~eye~ : [aɪ]</v>
      </c>
      <c r="B127" s="1">
        <f t="shared" si="36"/>
        <v>0</v>
      </c>
      <c r="C127" s="1">
        <f t="shared" si="36"/>
        <v>0</v>
      </c>
      <c r="D127" s="1">
        <f t="shared" si="36"/>
        <v>0</v>
      </c>
      <c r="E127" s="7">
        <v>1</v>
      </c>
      <c r="F127" s="9" t="s">
        <v>644</v>
      </c>
      <c r="G127" s="4">
        <f t="shared" si="20"/>
        <v>7.6219512195121954E-4</v>
      </c>
      <c r="H127" s="4" t="str">
        <f t="shared" si="21"/>
        <v>aɪ</v>
      </c>
      <c r="I127" s="4" t="str">
        <f t="shared" si="22"/>
        <v>eye</v>
      </c>
      <c r="J127" s="10">
        <f t="shared" si="23"/>
        <v>2</v>
      </c>
      <c r="K127" s="10">
        <f t="shared" si="24"/>
        <v>3</v>
      </c>
      <c r="L127" s="10">
        <f t="shared" si="25"/>
        <v>3</v>
      </c>
      <c r="M127" s="10">
        <f t="shared" si="26"/>
        <v>2</v>
      </c>
      <c r="N127" s="1" t="str">
        <f t="shared" si="27"/>
        <v>~eye~</v>
      </c>
      <c r="O127" s="1" t="str">
        <f t="shared" si="28"/>
        <v>[aɪ]</v>
      </c>
      <c r="P127" s="4">
        <f t="shared" si="29"/>
        <v>0.21041093737452468</v>
      </c>
      <c r="Q127" s="4">
        <f t="shared" si="30"/>
        <v>1</v>
      </c>
      <c r="R127" s="4" cm="1">
        <f t="array" ref="R127">SUM(_xlfn._xlws.FILTER($G$2:$G$1236,_xlfn.MAP($N$2:$N$1236,_xlfn.LAMBDA(_xlpm.x,_xlpm.x=$N127))))</f>
        <v>7.6219512195121954E-4</v>
      </c>
      <c r="S127" s="4">
        <f t="shared" si="31"/>
        <v>1</v>
      </c>
      <c r="T127" s="15" cm="1">
        <f t="array" ref="T127">SUM(_xlfn._xlws.FILTER($G$2:$G$1236,_xlfn.MAP($O$2:$O$1236,_xlfn.LAMBDA(_xlpm.x,_xlpm.x=$O127))))</f>
        <v>7.6219512195121954E-4</v>
      </c>
      <c r="U127" s="4">
        <f t="shared" si="32"/>
        <v>1</v>
      </c>
      <c r="V127" s="4">
        <f t="shared" si="33"/>
        <v>0</v>
      </c>
      <c r="AD127" s="2"/>
      <c r="AI127" s="2"/>
      <c r="AJ127" s="2"/>
    </row>
    <row r="128" spans="1:36">
      <c r="A128" s="1" t="str">
        <f t="shared" si="19"/>
        <v>~joy~ : [dʒɔɪ]</v>
      </c>
      <c r="B128" s="1">
        <f t="shared" si="36"/>
        <v>0</v>
      </c>
      <c r="C128" s="1">
        <f t="shared" si="36"/>
        <v>0</v>
      </c>
      <c r="D128" s="1">
        <f t="shared" si="36"/>
        <v>0</v>
      </c>
      <c r="E128" s="7">
        <v>1</v>
      </c>
      <c r="F128" s="9" t="s">
        <v>495</v>
      </c>
      <c r="G128" s="4">
        <f t="shared" si="20"/>
        <v>7.6219512195121954E-4</v>
      </c>
      <c r="H128" s="4" t="str">
        <f t="shared" si="21"/>
        <v>dʒɔɪ</v>
      </c>
      <c r="I128" s="4" t="str">
        <f t="shared" si="22"/>
        <v>joy</v>
      </c>
      <c r="J128" s="10">
        <f t="shared" si="23"/>
        <v>4</v>
      </c>
      <c r="K128" s="10">
        <f t="shared" si="24"/>
        <v>3</v>
      </c>
      <c r="L128" s="10">
        <f t="shared" si="25"/>
        <v>4</v>
      </c>
      <c r="M128" s="10">
        <f t="shared" si="26"/>
        <v>2</v>
      </c>
      <c r="N128" s="1" t="str">
        <f t="shared" si="27"/>
        <v>~joy~</v>
      </c>
      <c r="O128" s="1" t="str">
        <f t="shared" si="28"/>
        <v>[dʒɔɪ]</v>
      </c>
      <c r="P128" s="4">
        <f t="shared" si="29"/>
        <v>0.2342468675289098</v>
      </c>
      <c r="Q128" s="4">
        <f t="shared" si="30"/>
        <v>1</v>
      </c>
      <c r="R128" s="4" cm="1">
        <f t="array" ref="R128">SUM(_xlfn._xlws.FILTER($G$2:$G$1236,_xlfn.MAP($N$2:$N$1236,_xlfn.LAMBDA(_xlpm.x,_xlpm.x=$N128))))</f>
        <v>7.6219512195121954E-4</v>
      </c>
      <c r="S128" s="4">
        <f t="shared" si="31"/>
        <v>1</v>
      </c>
      <c r="T128" s="15" cm="1">
        <f t="array" ref="T128">SUM(_xlfn._xlws.FILTER($G$2:$G$1236,_xlfn.MAP($O$2:$O$1236,_xlfn.LAMBDA(_xlpm.x,_xlpm.x=$O128))))</f>
        <v>7.6219512195121954E-4</v>
      </c>
      <c r="U128" s="4">
        <f t="shared" si="32"/>
        <v>1</v>
      </c>
      <c r="V128" s="4">
        <f t="shared" si="33"/>
        <v>0</v>
      </c>
      <c r="AD128" s="2"/>
      <c r="AI128" s="2"/>
      <c r="AJ128" s="2"/>
    </row>
    <row r="129" spans="1:36">
      <c r="A129" s="1" t="str">
        <f t="shared" si="19"/>
        <v>~key~ : [ki]</v>
      </c>
      <c r="B129" s="1">
        <f t="shared" si="36"/>
        <v>0</v>
      </c>
      <c r="C129" s="1">
        <f t="shared" si="36"/>
        <v>0</v>
      </c>
      <c r="D129" s="1">
        <f t="shared" si="36"/>
        <v>0</v>
      </c>
      <c r="E129" s="7">
        <v>1</v>
      </c>
      <c r="F129" s="9" t="s">
        <v>54</v>
      </c>
      <c r="G129" s="4">
        <f t="shared" si="20"/>
        <v>7.6219512195121954E-4</v>
      </c>
      <c r="H129" s="4" t="str">
        <f t="shared" si="21"/>
        <v>ki</v>
      </c>
      <c r="I129" s="4" t="str">
        <f t="shared" si="22"/>
        <v>key</v>
      </c>
      <c r="J129" s="10">
        <f t="shared" si="23"/>
        <v>2</v>
      </c>
      <c r="K129" s="10">
        <f t="shared" si="24"/>
        <v>3</v>
      </c>
      <c r="L129" s="10">
        <f t="shared" si="25"/>
        <v>3</v>
      </c>
      <c r="M129" s="10">
        <f t="shared" si="26"/>
        <v>2</v>
      </c>
      <c r="N129" s="1" t="str">
        <f t="shared" si="27"/>
        <v>~key~</v>
      </c>
      <c r="O129" s="1" t="str">
        <f t="shared" si="28"/>
        <v>[ki]</v>
      </c>
      <c r="P129" s="4">
        <f t="shared" si="29"/>
        <v>0.21041093737452468</v>
      </c>
      <c r="Q129" s="4">
        <f t="shared" si="30"/>
        <v>1</v>
      </c>
      <c r="R129" s="4" cm="1">
        <f t="array" ref="R129">SUM(_xlfn._xlws.FILTER($G$2:$G$1236,_xlfn.MAP($N$2:$N$1236,_xlfn.LAMBDA(_xlpm.x,_xlpm.x=$N129))))</f>
        <v>7.6219512195121954E-4</v>
      </c>
      <c r="S129" s="4">
        <f t="shared" si="31"/>
        <v>1</v>
      </c>
      <c r="T129" s="15" cm="1">
        <f t="array" ref="T129">SUM(_xlfn._xlws.FILTER($G$2:$G$1236,_xlfn.MAP($O$2:$O$1236,_xlfn.LAMBDA(_xlpm.x,_xlpm.x=$O129))))</f>
        <v>7.6219512195121954E-4</v>
      </c>
      <c r="U129" s="4">
        <f t="shared" si="32"/>
        <v>1</v>
      </c>
      <c r="V129" s="4">
        <f t="shared" si="33"/>
        <v>0</v>
      </c>
      <c r="AD129" s="2"/>
      <c r="AI129" s="2"/>
      <c r="AJ129" s="2"/>
    </row>
    <row r="130" spans="1:36">
      <c r="A130" s="1" t="str">
        <f t="shared" ref="A130:A193" si="37">_xlfn.LET(_xlpm.sep," : ",CONCATENATE(N130,_xlpm.sep,O130))</f>
        <v>~lay~ : [leɪ]</v>
      </c>
      <c r="B130" s="1">
        <f t="shared" si="36"/>
        <v>0</v>
      </c>
      <c r="C130" s="1">
        <f t="shared" si="36"/>
        <v>0</v>
      </c>
      <c r="D130" s="1">
        <f t="shared" si="36"/>
        <v>0</v>
      </c>
      <c r="E130" s="7">
        <v>1</v>
      </c>
      <c r="F130" s="9" t="s">
        <v>664</v>
      </c>
      <c r="G130" s="4">
        <f t="shared" ref="G130:G193" si="38">E130/freq.sum.r6e</f>
        <v>7.6219512195121954E-4</v>
      </c>
      <c r="H130" s="4" t="str">
        <f t="shared" ref="H130:H193" si="39">_xlfn.LET(_xlpm.sep,":",_xlpm.w,$F130,LEFT(_xlpm.w,FIND(_xlpm.sep,_xlpm.w)-1))</f>
        <v>leɪ</v>
      </c>
      <c r="I130" s="4" t="str">
        <f t="shared" ref="I130:I193" si="40">_xlfn.LET(_xlpm.sep,":",_xlpm.w,$F130,RIGHT(_xlpm.w,LEN(_xlpm.w)-FIND(_xlpm.sep,_xlpm.w)))</f>
        <v>lay</v>
      </c>
      <c r="J130" s="10">
        <f t="shared" ref="J130:J193" si="41">_xlfn.LET(_xlpm.w,H130,LEN(_xlpm.w))</f>
        <v>3</v>
      </c>
      <c r="K130" s="10">
        <f t="shared" ref="K130:K193" si="42">_xlfn.LET(_xlpm.w,I130,LEN(_xlpm.w))</f>
        <v>3</v>
      </c>
      <c r="L130" s="10">
        <f t="shared" ref="L130:L193" si="43">_xlfn.LET(_xlpm.a,J130,_xlpm.b,K130,MAX(_xlpm.a,_xlpm.b))</f>
        <v>3</v>
      </c>
      <c r="M130" s="10">
        <f t="shared" ref="M130:M193" si="44">_xlfn.LET(_xlpm.x,I130,SUM(COUNTIF(_xlpm.x,"*a*"),COUNTIF(_xlpm.x,"*e*"),COUNTIF(_xlpm.x,"*i*"),COUNTIF(_xlpm.x,"*o*"),COUNTIF(_xlpm.x,"*u*"),COUNTIF(_xlpm.x,"*y*")))</f>
        <v>2</v>
      </c>
      <c r="N130" s="1" t="str">
        <f t="shared" ref="N130:N193" si="45">_xlfn.LET(_xlpm.sep,":",_xlpm.w,$F130,_xlfn.CONCAT("~",RIGHT(_xlpm.w,LEN(_xlpm.w)-FIND(_xlpm.sep,_xlpm.w)),"~"))</f>
        <v>~lay~</v>
      </c>
      <c r="O130" s="1" t="str">
        <f t="shared" ref="O130:O193" si="46">_xlfn.LET(_xlpm.sep,":",_xlpm.w,$F130,_xlfn.CONCAT("[",LEFT(_xlpm.w,FIND(_xlpm.sep,_xlpm.w)-1),"]"))</f>
        <v>[leɪ]</v>
      </c>
      <c r="P130" s="4">
        <f t="shared" ref="P130:P193" si="47">_xlfn.LET(_xlpm.freq,E130,_xlpm.size,L130+1,_xlpm.F,Q130,LOG(1+_xlpm.freq)*LOG(1+_xlpm.size)*_xlpm.F)</f>
        <v>0.21041093737452468</v>
      </c>
      <c r="Q130" s="4">
        <f t="shared" ref="Q130:Q193" si="48">_xlfn.LET(_xlpm.a,U130,_xlpm.b,S130,2*_xlpm.a*_xlpm.b/(_xlpm.a+_xlpm.b))</f>
        <v>1</v>
      </c>
      <c r="R130" s="4" cm="1">
        <f t="array" ref="R130">SUM(_xlfn._xlws.FILTER($G$2:$G$1236,_xlfn.MAP($N$2:$N$1236,_xlfn.LAMBDA(_xlpm.x,_xlpm.x=$N130))))</f>
        <v>7.6219512195121954E-4</v>
      </c>
      <c r="S130" s="4">
        <f t="shared" ref="S130:S193" si="49">$G130/R130</f>
        <v>1</v>
      </c>
      <c r="T130" s="15" cm="1">
        <f t="array" ref="T130">SUM(_xlfn._xlws.FILTER($G$2:$G$1236,_xlfn.MAP($O$2:$O$1236,_xlfn.LAMBDA(_xlpm.x,_xlpm.x=$O130))))</f>
        <v>7.6219512195121954E-4</v>
      </c>
      <c r="U130" s="4">
        <f t="shared" ref="U130:U193" si="50">$G130/T130</f>
        <v>1</v>
      </c>
      <c r="V130" s="4">
        <f t="shared" ref="V130:V193" si="51">_xlfn.LET(_xlpm.p,S130,_xlpm.q,U130,LOG(_xlpm.p/_xlpm.q))</f>
        <v>0</v>
      </c>
      <c r="AD130" s="2"/>
      <c r="AI130" s="2"/>
      <c r="AJ130" s="2"/>
    </row>
    <row r="131" spans="1:36">
      <c r="A131" s="1" t="str">
        <f t="shared" si="37"/>
        <v>~may~ : [meɪ]</v>
      </c>
      <c r="B131" s="1">
        <f t="shared" si="36"/>
        <v>0</v>
      </c>
      <c r="C131" s="1">
        <f t="shared" si="36"/>
        <v>1</v>
      </c>
      <c r="D131" s="1">
        <f t="shared" si="36"/>
        <v>0</v>
      </c>
      <c r="E131" s="7">
        <v>1</v>
      </c>
      <c r="F131" s="9" t="s">
        <v>697</v>
      </c>
      <c r="G131" s="4">
        <f t="shared" si="38"/>
        <v>7.6219512195121954E-4</v>
      </c>
      <c r="H131" s="4" t="str">
        <f t="shared" si="39"/>
        <v>meɪ</v>
      </c>
      <c r="I131" s="4" t="str">
        <f t="shared" si="40"/>
        <v>may</v>
      </c>
      <c r="J131" s="10">
        <f t="shared" si="41"/>
        <v>3</v>
      </c>
      <c r="K131" s="10">
        <f t="shared" si="42"/>
        <v>3</v>
      </c>
      <c r="L131" s="10">
        <f t="shared" si="43"/>
        <v>3</v>
      </c>
      <c r="M131" s="10">
        <f t="shared" si="44"/>
        <v>2</v>
      </c>
      <c r="N131" s="1" t="str">
        <f t="shared" si="45"/>
        <v>~may~</v>
      </c>
      <c r="O131" s="1" t="str">
        <f t="shared" si="46"/>
        <v>[meɪ]</v>
      </c>
      <c r="P131" s="4">
        <f t="shared" si="47"/>
        <v>0.21041093737452468</v>
      </c>
      <c r="Q131" s="4">
        <f t="shared" si="48"/>
        <v>1</v>
      </c>
      <c r="R131" s="4" cm="1">
        <f t="array" ref="R131">SUM(_xlfn._xlws.FILTER($G$2:$G$1236,_xlfn.MAP($N$2:$N$1236,_xlfn.LAMBDA(_xlpm.x,_xlpm.x=$N131))))</f>
        <v>7.6219512195121954E-4</v>
      </c>
      <c r="S131" s="4">
        <f t="shared" si="49"/>
        <v>1</v>
      </c>
      <c r="T131" s="15" cm="1">
        <f t="array" ref="T131">SUM(_xlfn._xlws.FILTER($G$2:$G$1236,_xlfn.MAP($O$2:$O$1236,_xlfn.LAMBDA(_xlpm.x,_xlpm.x=$O131))))</f>
        <v>7.6219512195121954E-4</v>
      </c>
      <c r="U131" s="4">
        <f t="shared" si="50"/>
        <v>1</v>
      </c>
      <c r="V131" s="4">
        <f t="shared" si="51"/>
        <v>0</v>
      </c>
      <c r="AD131" s="2"/>
      <c r="AI131" s="2"/>
      <c r="AJ131" s="2"/>
    </row>
    <row r="132" spans="1:36">
      <c r="A132" s="1" t="str">
        <f t="shared" si="37"/>
        <v>~ney~ : [nɪ]</v>
      </c>
      <c r="B132" s="1">
        <f t="shared" si="36"/>
        <v>0</v>
      </c>
      <c r="C132" s="1">
        <f t="shared" si="36"/>
        <v>0</v>
      </c>
      <c r="D132" s="1">
        <f t="shared" si="36"/>
        <v>1</v>
      </c>
      <c r="E132" s="7">
        <v>1</v>
      </c>
      <c r="F132" s="9" t="s">
        <v>761</v>
      </c>
      <c r="G132" s="4">
        <f t="shared" si="38"/>
        <v>7.6219512195121954E-4</v>
      </c>
      <c r="H132" s="1" t="str">
        <f t="shared" si="39"/>
        <v>nɪ</v>
      </c>
      <c r="I132" s="1" t="str">
        <f t="shared" si="40"/>
        <v>ney</v>
      </c>
      <c r="J132" s="10">
        <f t="shared" si="41"/>
        <v>2</v>
      </c>
      <c r="K132" s="10">
        <f t="shared" si="42"/>
        <v>3</v>
      </c>
      <c r="L132" s="10">
        <f t="shared" si="43"/>
        <v>3</v>
      </c>
      <c r="M132" s="10">
        <f t="shared" si="44"/>
        <v>2</v>
      </c>
      <c r="N132" s="1" t="str">
        <f t="shared" si="45"/>
        <v>~ney~</v>
      </c>
      <c r="O132" s="1" t="str">
        <f t="shared" si="46"/>
        <v>[nɪ]</v>
      </c>
      <c r="P132" s="4">
        <f t="shared" si="47"/>
        <v>0.21041093737452468</v>
      </c>
      <c r="Q132" s="4">
        <f t="shared" si="48"/>
        <v>1</v>
      </c>
      <c r="R132" s="4" cm="1">
        <f t="array" ref="R132">SUM(_xlfn._xlws.FILTER($G$2:$G$1236,_xlfn.MAP($N$2:$N$1236,_xlfn.LAMBDA(_xlpm.x,_xlpm.x=$N132))))</f>
        <v>7.6219512195121954E-4</v>
      </c>
      <c r="S132" s="4">
        <f t="shared" si="49"/>
        <v>1</v>
      </c>
      <c r="T132" s="15" cm="1">
        <f t="array" ref="T132">SUM(_xlfn._xlws.FILTER($G$2:$G$1236,_xlfn.MAP($O$2:$O$1236,_xlfn.LAMBDA(_xlpm.x,_xlpm.x=$O132))))</f>
        <v>7.6219512195121954E-4</v>
      </c>
      <c r="U132" s="4">
        <f t="shared" si="50"/>
        <v>1</v>
      </c>
      <c r="V132" s="4">
        <f t="shared" si="51"/>
        <v>0</v>
      </c>
      <c r="AD132" s="2"/>
      <c r="AI132" s="2"/>
      <c r="AJ132" s="2"/>
    </row>
    <row r="133" spans="1:36">
      <c r="A133" s="1" t="str">
        <f t="shared" si="37"/>
        <v>~pay~ : [peɪ]</v>
      </c>
      <c r="B133" s="1">
        <f t="shared" si="36"/>
        <v>0</v>
      </c>
      <c r="C133" s="1">
        <f t="shared" si="36"/>
        <v>0</v>
      </c>
      <c r="D133" s="1">
        <f t="shared" si="36"/>
        <v>0</v>
      </c>
      <c r="E133" s="7">
        <v>1</v>
      </c>
      <c r="F133" s="9" t="s">
        <v>398</v>
      </c>
      <c r="G133" s="4">
        <f t="shared" si="38"/>
        <v>7.6219512195121954E-4</v>
      </c>
      <c r="H133" s="1" t="str">
        <f t="shared" si="39"/>
        <v>peɪ</v>
      </c>
      <c r="I133" s="1" t="str">
        <f t="shared" si="40"/>
        <v>pay</v>
      </c>
      <c r="J133" s="10">
        <f t="shared" si="41"/>
        <v>3</v>
      </c>
      <c r="K133" s="10">
        <f t="shared" si="42"/>
        <v>3</v>
      </c>
      <c r="L133" s="10">
        <f t="shared" si="43"/>
        <v>3</v>
      </c>
      <c r="M133" s="10">
        <f t="shared" si="44"/>
        <v>2</v>
      </c>
      <c r="N133" s="1" t="str">
        <f t="shared" si="45"/>
        <v>~pay~</v>
      </c>
      <c r="O133" s="1" t="str">
        <f t="shared" si="46"/>
        <v>[peɪ]</v>
      </c>
      <c r="P133" s="4">
        <f t="shared" si="47"/>
        <v>0.21041093737452468</v>
      </c>
      <c r="Q133" s="4">
        <f t="shared" si="48"/>
        <v>1</v>
      </c>
      <c r="R133" s="4" cm="1">
        <f t="array" ref="R133">SUM(_xlfn._xlws.FILTER($G$2:$G$1236,_xlfn.MAP($N$2:$N$1236,_xlfn.LAMBDA(_xlpm.x,_xlpm.x=$N133))))</f>
        <v>7.6219512195121954E-4</v>
      </c>
      <c r="S133" s="4">
        <f t="shared" si="49"/>
        <v>1</v>
      </c>
      <c r="T133" s="15" cm="1">
        <f t="array" ref="T133">SUM(_xlfn._xlws.FILTER($G$2:$G$1236,_xlfn.MAP($O$2:$O$1236,_xlfn.LAMBDA(_xlpm.x,_xlpm.x=$O133))))</f>
        <v>7.6219512195121954E-4</v>
      </c>
      <c r="U133" s="4">
        <f t="shared" si="50"/>
        <v>1</v>
      </c>
      <c r="V133" s="4">
        <f t="shared" si="51"/>
        <v>0</v>
      </c>
      <c r="AD133" s="2"/>
      <c r="AI133" s="2"/>
      <c r="AJ133" s="2"/>
    </row>
    <row r="134" spans="1:36">
      <c r="A134" s="1" t="str">
        <f t="shared" si="37"/>
        <v>~say~ : [seɪ]</v>
      </c>
      <c r="B134" s="1">
        <f t="shared" si="36"/>
        <v>0</v>
      </c>
      <c r="C134" s="1">
        <f t="shared" si="36"/>
        <v>0</v>
      </c>
      <c r="D134" s="1">
        <f t="shared" si="36"/>
        <v>0</v>
      </c>
      <c r="E134" s="7">
        <v>1</v>
      </c>
      <c r="F134" s="9" t="s">
        <v>681</v>
      </c>
      <c r="G134" s="4">
        <f t="shared" si="38"/>
        <v>7.6219512195121954E-4</v>
      </c>
      <c r="H134" s="4" t="str">
        <f t="shared" si="39"/>
        <v>seɪ</v>
      </c>
      <c r="I134" s="4" t="str">
        <f t="shared" si="40"/>
        <v>say</v>
      </c>
      <c r="J134" s="10">
        <f t="shared" si="41"/>
        <v>3</v>
      </c>
      <c r="K134" s="10">
        <f t="shared" si="42"/>
        <v>3</v>
      </c>
      <c r="L134" s="10">
        <f t="shared" si="43"/>
        <v>3</v>
      </c>
      <c r="M134" s="10">
        <f t="shared" si="44"/>
        <v>2</v>
      </c>
      <c r="N134" s="1" t="str">
        <f t="shared" si="45"/>
        <v>~say~</v>
      </c>
      <c r="O134" s="1" t="str">
        <f t="shared" si="46"/>
        <v>[seɪ]</v>
      </c>
      <c r="P134" s="4">
        <f t="shared" si="47"/>
        <v>0.21041093737452468</v>
      </c>
      <c r="Q134" s="4">
        <f t="shared" si="48"/>
        <v>1</v>
      </c>
      <c r="R134" s="4" cm="1">
        <f t="array" ref="R134">SUM(_xlfn._xlws.FILTER($G$2:$G$1236,_xlfn.MAP($N$2:$N$1236,_xlfn.LAMBDA(_xlpm.x,_xlpm.x=$N134))))</f>
        <v>7.6219512195121954E-4</v>
      </c>
      <c r="S134" s="4">
        <f t="shared" si="49"/>
        <v>1</v>
      </c>
      <c r="T134" s="15" cm="1">
        <f t="array" ref="T134">SUM(_xlfn._xlws.FILTER($G$2:$G$1236,_xlfn.MAP($O$2:$O$1236,_xlfn.LAMBDA(_xlpm.x,_xlpm.x=$O134))))</f>
        <v>7.6219512195121954E-4</v>
      </c>
      <c r="U134" s="4">
        <f t="shared" si="50"/>
        <v>1</v>
      </c>
      <c r="V134" s="4">
        <f t="shared" si="51"/>
        <v>0</v>
      </c>
      <c r="AD134" s="2"/>
      <c r="AI134" s="2"/>
      <c r="AJ134" s="2"/>
    </row>
    <row r="135" spans="1:36">
      <c r="A135" s="1" t="str">
        <f t="shared" si="37"/>
        <v>~way~ : [weɪ]</v>
      </c>
      <c r="B135" s="1">
        <f t="shared" si="36"/>
        <v>0</v>
      </c>
      <c r="C135" s="1">
        <f t="shared" si="36"/>
        <v>0</v>
      </c>
      <c r="D135" s="1">
        <f t="shared" si="36"/>
        <v>0</v>
      </c>
      <c r="E135" s="7">
        <v>1</v>
      </c>
      <c r="F135" s="9" t="s">
        <v>316</v>
      </c>
      <c r="G135" s="4">
        <f t="shared" si="38"/>
        <v>7.6219512195121954E-4</v>
      </c>
      <c r="H135" s="1" t="str">
        <f t="shared" si="39"/>
        <v>weɪ</v>
      </c>
      <c r="I135" s="1" t="str">
        <f t="shared" si="40"/>
        <v>way</v>
      </c>
      <c r="J135" s="10">
        <f t="shared" si="41"/>
        <v>3</v>
      </c>
      <c r="K135" s="10">
        <f t="shared" si="42"/>
        <v>3</v>
      </c>
      <c r="L135" s="10">
        <f t="shared" si="43"/>
        <v>3</v>
      </c>
      <c r="M135" s="10">
        <f t="shared" si="44"/>
        <v>2</v>
      </c>
      <c r="N135" s="1" t="str">
        <f t="shared" si="45"/>
        <v>~way~</v>
      </c>
      <c r="O135" s="1" t="str">
        <f t="shared" si="46"/>
        <v>[weɪ]</v>
      </c>
      <c r="P135" s="4">
        <f t="shared" si="47"/>
        <v>0.21041093737452468</v>
      </c>
      <c r="Q135" s="4">
        <f t="shared" si="48"/>
        <v>1</v>
      </c>
      <c r="R135" s="4" cm="1">
        <f t="array" ref="R135">SUM(_xlfn._xlws.FILTER($G$2:$G$1236,_xlfn.MAP($N$2:$N$1236,_xlfn.LAMBDA(_xlpm.x,_xlpm.x=$N135))))</f>
        <v>7.6219512195121954E-4</v>
      </c>
      <c r="S135" s="4">
        <f t="shared" si="49"/>
        <v>1</v>
      </c>
      <c r="T135" s="15" cm="1">
        <f t="array" ref="T135">SUM(_xlfn._xlws.FILTER($G$2:$G$1236,_xlfn.MAP($O$2:$O$1236,_xlfn.LAMBDA(_xlpm.x,_xlpm.x=$O135))))</f>
        <v>7.6219512195121954E-4</v>
      </c>
      <c r="U135" s="4">
        <f t="shared" si="50"/>
        <v>1</v>
      </c>
      <c r="V135" s="4">
        <f t="shared" si="51"/>
        <v>0</v>
      </c>
      <c r="AD135" s="2"/>
      <c r="AI135" s="2"/>
      <c r="AJ135" s="2"/>
    </row>
    <row r="136" spans="1:36">
      <c r="A136" s="1" t="str">
        <f t="shared" si="37"/>
        <v>~yes~ : [yɛs]</v>
      </c>
      <c r="B136" s="1">
        <f t="shared" si="36"/>
        <v>0</v>
      </c>
      <c r="C136" s="1">
        <f t="shared" si="36"/>
        <v>0</v>
      </c>
      <c r="D136" s="1">
        <f t="shared" si="36"/>
        <v>0</v>
      </c>
      <c r="E136" s="7">
        <v>1</v>
      </c>
      <c r="F136" s="9" t="s">
        <v>1923</v>
      </c>
      <c r="G136" s="4">
        <f t="shared" si="38"/>
        <v>7.6219512195121954E-4</v>
      </c>
      <c r="H136" s="4" t="str">
        <f t="shared" si="39"/>
        <v>yɛs</v>
      </c>
      <c r="I136" s="4" t="str">
        <f t="shared" si="40"/>
        <v>yes</v>
      </c>
      <c r="J136" s="10">
        <f t="shared" si="41"/>
        <v>3</v>
      </c>
      <c r="K136" s="10">
        <f t="shared" si="42"/>
        <v>3</v>
      </c>
      <c r="L136" s="10">
        <f t="shared" si="43"/>
        <v>3</v>
      </c>
      <c r="M136" s="10">
        <f t="shared" si="44"/>
        <v>2</v>
      </c>
      <c r="N136" s="1" t="str">
        <f t="shared" si="45"/>
        <v>~yes~</v>
      </c>
      <c r="O136" s="1" t="str">
        <f t="shared" si="46"/>
        <v>[yɛs]</v>
      </c>
      <c r="P136" s="4">
        <f t="shared" si="47"/>
        <v>0.21041093737452468</v>
      </c>
      <c r="Q136" s="4">
        <f t="shared" si="48"/>
        <v>1</v>
      </c>
      <c r="R136" s="4" cm="1">
        <f t="array" ref="R136">SUM(_xlfn._xlws.FILTER($G$2:$G$1236,_xlfn.MAP($N$2:$N$1236,_xlfn.LAMBDA(_xlpm.x,_xlpm.x=$N136))))</f>
        <v>7.6219512195121954E-4</v>
      </c>
      <c r="S136" s="4">
        <f t="shared" si="49"/>
        <v>1</v>
      </c>
      <c r="T136" s="15" cm="1">
        <f t="array" ref="T136">SUM(_xlfn._xlws.FILTER($G$2:$G$1236,_xlfn.MAP($O$2:$O$1236,_xlfn.LAMBDA(_xlpm.x,_xlpm.x=$O136))))</f>
        <v>7.6219512195121954E-4</v>
      </c>
      <c r="U136" s="4">
        <f t="shared" si="50"/>
        <v>1</v>
      </c>
      <c r="V136" s="4">
        <f t="shared" si="51"/>
        <v>0</v>
      </c>
      <c r="AD136" s="2"/>
      <c r="AI136" s="2"/>
      <c r="AJ136" s="2"/>
    </row>
    <row r="137" spans="1:36">
      <c r="A137" s="1" t="str">
        <f t="shared" si="37"/>
        <v>~yet~ : [yɛt]</v>
      </c>
      <c r="B137" s="1">
        <f t="shared" si="36"/>
        <v>0</v>
      </c>
      <c r="C137" s="1">
        <f t="shared" si="36"/>
        <v>0</v>
      </c>
      <c r="D137" s="1">
        <f t="shared" si="36"/>
        <v>0</v>
      </c>
      <c r="E137" s="7">
        <v>1</v>
      </c>
      <c r="F137" s="9" t="s">
        <v>1922</v>
      </c>
      <c r="G137" s="4">
        <f t="shared" si="38"/>
        <v>7.6219512195121954E-4</v>
      </c>
      <c r="H137" s="1" t="str">
        <f t="shared" si="39"/>
        <v>yɛt</v>
      </c>
      <c r="I137" s="1" t="str">
        <f t="shared" si="40"/>
        <v>yet</v>
      </c>
      <c r="J137" s="10">
        <f t="shared" si="41"/>
        <v>3</v>
      </c>
      <c r="K137" s="10">
        <f t="shared" si="42"/>
        <v>3</v>
      </c>
      <c r="L137" s="10">
        <f t="shared" si="43"/>
        <v>3</v>
      </c>
      <c r="M137" s="10">
        <f t="shared" si="44"/>
        <v>2</v>
      </c>
      <c r="N137" s="1" t="str">
        <f t="shared" si="45"/>
        <v>~yet~</v>
      </c>
      <c r="O137" s="1" t="str">
        <f t="shared" si="46"/>
        <v>[yɛt]</v>
      </c>
      <c r="P137" s="4">
        <f t="shared" si="47"/>
        <v>0.21041093737452468</v>
      </c>
      <c r="Q137" s="4">
        <f t="shared" si="48"/>
        <v>1</v>
      </c>
      <c r="R137" s="4" cm="1">
        <f t="array" ref="R137">SUM(_xlfn._xlws.FILTER($G$2:$G$1236,_xlfn.MAP($N$2:$N$1236,_xlfn.LAMBDA(_xlpm.x,_xlpm.x=$N137))))</f>
        <v>7.6219512195121954E-4</v>
      </c>
      <c r="S137" s="4">
        <f t="shared" si="49"/>
        <v>1</v>
      </c>
      <c r="T137" s="15" cm="1">
        <f t="array" ref="T137">SUM(_xlfn._xlws.FILTER($G$2:$G$1236,_xlfn.MAP($O$2:$O$1236,_xlfn.LAMBDA(_xlpm.x,_xlpm.x=$O137))))</f>
        <v>7.6219512195121954E-4</v>
      </c>
      <c r="U137" s="4">
        <f t="shared" si="50"/>
        <v>1</v>
      </c>
      <c r="V137" s="4">
        <f t="shared" si="51"/>
        <v>0</v>
      </c>
      <c r="AD137" s="2"/>
      <c r="AI137" s="2"/>
      <c r="AJ137" s="2"/>
    </row>
    <row r="138" spans="1:36">
      <c r="A138" s="1" t="str">
        <f t="shared" si="37"/>
        <v>~age~ : [eɪdʒ]</v>
      </c>
      <c r="B138" s="1">
        <f t="shared" si="36"/>
        <v>0</v>
      </c>
      <c r="C138" s="1">
        <f t="shared" si="36"/>
        <v>0</v>
      </c>
      <c r="D138" s="1">
        <f t="shared" si="36"/>
        <v>0</v>
      </c>
      <c r="E138" s="7">
        <v>1</v>
      </c>
      <c r="F138" s="9" t="s">
        <v>1889</v>
      </c>
      <c r="G138" s="4">
        <f t="shared" si="38"/>
        <v>7.6219512195121954E-4</v>
      </c>
      <c r="H138" s="4" t="str">
        <f t="shared" si="39"/>
        <v>eɪdʒ</v>
      </c>
      <c r="I138" s="4" t="str">
        <f t="shared" si="40"/>
        <v>age</v>
      </c>
      <c r="J138" s="10">
        <f t="shared" si="41"/>
        <v>4</v>
      </c>
      <c r="K138" s="10">
        <f t="shared" si="42"/>
        <v>3</v>
      </c>
      <c r="L138" s="10">
        <f t="shared" si="43"/>
        <v>4</v>
      </c>
      <c r="M138" s="10">
        <f t="shared" si="44"/>
        <v>2</v>
      </c>
      <c r="N138" s="1" t="str">
        <f t="shared" si="45"/>
        <v>~age~</v>
      </c>
      <c r="O138" s="1" t="str">
        <f t="shared" si="46"/>
        <v>[eɪdʒ]</v>
      </c>
      <c r="P138" s="4">
        <f t="shared" si="47"/>
        <v>0.2342468675289098</v>
      </c>
      <c r="Q138" s="4">
        <f t="shared" si="48"/>
        <v>1</v>
      </c>
      <c r="R138" s="4" cm="1">
        <f t="array" ref="R138">SUM(_xlfn._xlws.FILTER($G$2:$G$1236,_xlfn.MAP($N$2:$N$1236,_xlfn.LAMBDA(_xlpm.x,_xlpm.x=$N138))))</f>
        <v>7.6219512195121954E-4</v>
      </c>
      <c r="S138" s="4">
        <f t="shared" si="49"/>
        <v>1</v>
      </c>
      <c r="T138" s="15" cm="1">
        <f t="array" ref="T138">SUM(_xlfn._xlws.FILTER($G$2:$G$1236,_xlfn.MAP($O$2:$O$1236,_xlfn.LAMBDA(_xlpm.x,_xlpm.x=$O138))))</f>
        <v>7.6219512195121954E-4</v>
      </c>
      <c r="U138" s="4">
        <f t="shared" si="50"/>
        <v>1</v>
      </c>
      <c r="V138" s="4">
        <f t="shared" si="51"/>
        <v>0</v>
      </c>
      <c r="AD138" s="2"/>
      <c r="AI138" s="2"/>
      <c r="AJ138" s="2"/>
    </row>
    <row r="139" spans="1:36">
      <c r="A139" s="1" t="str">
        <f t="shared" si="37"/>
        <v>~ago~ : [əɡoʊ]</v>
      </c>
      <c r="B139" s="1">
        <f t="shared" si="36"/>
        <v>0</v>
      </c>
      <c r="C139" s="1">
        <f t="shared" si="36"/>
        <v>0</v>
      </c>
      <c r="D139" s="1">
        <f t="shared" si="36"/>
        <v>0</v>
      </c>
      <c r="E139" s="7">
        <v>1</v>
      </c>
      <c r="F139" s="9" t="s">
        <v>1878</v>
      </c>
      <c r="G139" s="4">
        <f t="shared" si="38"/>
        <v>7.6219512195121954E-4</v>
      </c>
      <c r="H139" s="1" t="str">
        <f t="shared" si="39"/>
        <v>əɡoʊ</v>
      </c>
      <c r="I139" s="1" t="str">
        <f t="shared" si="40"/>
        <v>ago</v>
      </c>
      <c r="J139" s="10">
        <f t="shared" si="41"/>
        <v>4</v>
      </c>
      <c r="K139" s="10">
        <f t="shared" si="42"/>
        <v>3</v>
      </c>
      <c r="L139" s="10">
        <f t="shared" si="43"/>
        <v>4</v>
      </c>
      <c r="M139" s="10">
        <f t="shared" si="44"/>
        <v>2</v>
      </c>
      <c r="N139" s="1" t="str">
        <f t="shared" si="45"/>
        <v>~ago~</v>
      </c>
      <c r="O139" s="1" t="str">
        <f t="shared" si="46"/>
        <v>[əɡoʊ]</v>
      </c>
      <c r="P139" s="4">
        <f t="shared" si="47"/>
        <v>0.2342468675289098</v>
      </c>
      <c r="Q139" s="4">
        <f t="shared" si="48"/>
        <v>1</v>
      </c>
      <c r="R139" s="4" cm="1">
        <f t="array" ref="R139">SUM(_xlfn._xlws.FILTER($G$2:$G$1255,_xlfn.MAP($N$2:$N$1255,_xlfn.LAMBDA(_xlpm.x,_xlpm.x=$N139))))</f>
        <v>7.6219512195121954E-4</v>
      </c>
      <c r="S139" s="4">
        <f t="shared" si="49"/>
        <v>1</v>
      </c>
      <c r="T139" s="15" cm="1">
        <f t="array" ref="T139">SUM(_xlfn._xlws.FILTER($G$2:$G$1255,_xlfn.MAP($O$2:$O$1255,_xlfn.LAMBDA(_xlpm.x,_xlpm.x=$O139))))</f>
        <v>7.6219512195121954E-4</v>
      </c>
      <c r="U139" s="4">
        <f t="shared" si="50"/>
        <v>1</v>
      </c>
      <c r="V139" s="4">
        <f t="shared" si="51"/>
        <v>0</v>
      </c>
      <c r="AD139" s="2"/>
      <c r="AI139" s="2"/>
      <c r="AJ139" s="2"/>
    </row>
    <row r="140" spans="1:36">
      <c r="A140" s="1" t="str">
        <f t="shared" si="37"/>
        <v>~air~ : [ɛə]</v>
      </c>
      <c r="B140" s="1">
        <f t="shared" si="36"/>
        <v>0</v>
      </c>
      <c r="C140" s="1">
        <f t="shared" si="36"/>
        <v>0</v>
      </c>
      <c r="D140" s="1">
        <f t="shared" si="36"/>
        <v>0</v>
      </c>
      <c r="E140" s="7">
        <v>1</v>
      </c>
      <c r="F140" s="9" t="s">
        <v>1976</v>
      </c>
      <c r="G140" s="4">
        <f t="shared" si="38"/>
        <v>7.6219512195121954E-4</v>
      </c>
      <c r="H140" s="4" t="str">
        <f t="shared" si="39"/>
        <v>ɛə</v>
      </c>
      <c r="I140" s="4" t="str">
        <f t="shared" si="40"/>
        <v>air</v>
      </c>
      <c r="J140" s="10">
        <f t="shared" si="41"/>
        <v>2</v>
      </c>
      <c r="K140" s="10">
        <f t="shared" si="42"/>
        <v>3</v>
      </c>
      <c r="L140" s="10">
        <f t="shared" si="43"/>
        <v>3</v>
      </c>
      <c r="M140" s="10">
        <f t="shared" si="44"/>
        <v>2</v>
      </c>
      <c r="N140" s="1" t="str">
        <f t="shared" si="45"/>
        <v>~air~</v>
      </c>
      <c r="O140" s="1" t="str">
        <f t="shared" si="46"/>
        <v>[ɛə]</v>
      </c>
      <c r="P140" s="4">
        <f t="shared" si="47"/>
        <v>0.21041093737452468</v>
      </c>
      <c r="Q140" s="4">
        <f t="shared" si="48"/>
        <v>1</v>
      </c>
      <c r="R140" s="4" cm="1">
        <f t="array" ref="R140">SUM(_xlfn._xlws.FILTER($G$2:$G$1236,_xlfn.MAP($N$2:$N$1236,_xlfn.LAMBDA(_xlpm.x,_xlpm.x=$N140))))</f>
        <v>7.6219512195121954E-4</v>
      </c>
      <c r="S140" s="4">
        <f t="shared" si="49"/>
        <v>1</v>
      </c>
      <c r="T140" s="15" cm="1">
        <f t="array" ref="T140">SUM(_xlfn._xlws.FILTER($G$2:$G$1236,_xlfn.MAP($O$2:$O$1236,_xlfn.LAMBDA(_xlpm.x,_xlpm.x=$O140))))</f>
        <v>7.6219512195121954E-4</v>
      </c>
      <c r="U140" s="4">
        <f t="shared" si="50"/>
        <v>1</v>
      </c>
      <c r="V140" s="4">
        <f t="shared" si="51"/>
        <v>0</v>
      </c>
      <c r="AD140" s="2"/>
      <c r="AI140" s="2"/>
      <c r="AJ140" s="2"/>
    </row>
    <row r="141" spans="1:36">
      <c r="A141" s="1" t="str">
        <f t="shared" si="37"/>
        <v>~are~ : [ɑɹ]</v>
      </c>
      <c r="B141" s="1">
        <f t="shared" si="36"/>
        <v>0</v>
      </c>
      <c r="C141" s="1">
        <f t="shared" si="36"/>
        <v>0</v>
      </c>
      <c r="D141" s="1">
        <f t="shared" si="36"/>
        <v>0</v>
      </c>
      <c r="E141" s="7">
        <v>1</v>
      </c>
      <c r="F141" s="9" t="s">
        <v>2067</v>
      </c>
      <c r="G141" s="4">
        <f t="shared" si="38"/>
        <v>7.6219512195121954E-4</v>
      </c>
      <c r="H141" s="4" t="str">
        <f t="shared" si="39"/>
        <v>ɑɹ</v>
      </c>
      <c r="I141" s="4" t="str">
        <f t="shared" si="40"/>
        <v>are</v>
      </c>
      <c r="J141" s="10">
        <f t="shared" si="41"/>
        <v>2</v>
      </c>
      <c r="K141" s="10">
        <f t="shared" si="42"/>
        <v>3</v>
      </c>
      <c r="L141" s="10">
        <f t="shared" si="43"/>
        <v>3</v>
      </c>
      <c r="M141" s="10">
        <f t="shared" si="44"/>
        <v>2</v>
      </c>
      <c r="N141" s="1" t="str">
        <f t="shared" si="45"/>
        <v>~are~</v>
      </c>
      <c r="O141" s="1" t="str">
        <f t="shared" si="46"/>
        <v>[ɑɹ]</v>
      </c>
      <c r="P141" s="4">
        <f t="shared" si="47"/>
        <v>0.21041093737452468</v>
      </c>
      <c r="Q141" s="4">
        <f t="shared" si="48"/>
        <v>1</v>
      </c>
      <c r="R141" s="4" cm="1">
        <f t="array" ref="R141">SUM(_xlfn._xlws.FILTER($G$2:$G$1236,_xlfn.MAP($N$2:$N$1236,_xlfn.LAMBDA(_xlpm.x,_xlpm.x=$N141))))</f>
        <v>7.6219512195121954E-4</v>
      </c>
      <c r="S141" s="4">
        <f t="shared" si="49"/>
        <v>1</v>
      </c>
      <c r="T141" s="15" cm="1">
        <f t="array" ref="T141">SUM(_xlfn._xlws.FILTER($G$2:$G$1236,_xlfn.MAP($O$2:$O$1236,_xlfn.LAMBDA(_xlpm.x,_xlpm.x=$O141))))</f>
        <v>7.6219512195121954E-4</v>
      </c>
      <c r="U141" s="4">
        <f t="shared" si="50"/>
        <v>1</v>
      </c>
      <c r="V141" s="4">
        <f t="shared" si="51"/>
        <v>0</v>
      </c>
      <c r="AD141" s="2"/>
      <c r="AI141" s="2"/>
      <c r="AJ141" s="2"/>
    </row>
    <row r="142" spans="1:36">
      <c r="A142" s="1" t="str">
        <f t="shared" si="37"/>
        <v>~ate~ : [eɪt]</v>
      </c>
      <c r="B142" s="1">
        <f t="shared" ref="B142:D161" si="52">_xlfn.LET(_xlpm.d,$F142,_xlpm.k,_xlfn.CONCAT(LEFT(TRIM(B$1),1),"*"),COUNTIF(_xlpm.d,_xlpm.k))</f>
        <v>0</v>
      </c>
      <c r="C142" s="1">
        <f t="shared" si="52"/>
        <v>0</v>
      </c>
      <c r="D142" s="1">
        <f t="shared" si="52"/>
        <v>0</v>
      </c>
      <c r="E142" s="7">
        <v>1</v>
      </c>
      <c r="F142" s="9" t="s">
        <v>1014</v>
      </c>
      <c r="G142" s="4">
        <f t="shared" si="38"/>
        <v>7.6219512195121954E-4</v>
      </c>
      <c r="H142" s="1" t="str">
        <f t="shared" si="39"/>
        <v>eɪt</v>
      </c>
      <c r="I142" s="1" t="str">
        <f t="shared" si="40"/>
        <v>ate</v>
      </c>
      <c r="J142" s="10">
        <f t="shared" si="41"/>
        <v>3</v>
      </c>
      <c r="K142" s="10">
        <f t="shared" si="42"/>
        <v>3</v>
      </c>
      <c r="L142" s="10">
        <f t="shared" si="43"/>
        <v>3</v>
      </c>
      <c r="M142" s="10">
        <f t="shared" si="44"/>
        <v>2</v>
      </c>
      <c r="N142" s="1" t="str">
        <f t="shared" si="45"/>
        <v>~ate~</v>
      </c>
      <c r="O142" s="1" t="str">
        <f t="shared" si="46"/>
        <v>[eɪt]</v>
      </c>
      <c r="P142" s="4">
        <f t="shared" si="47"/>
        <v>0.14027395824968311</v>
      </c>
      <c r="Q142" s="4">
        <f t="shared" si="48"/>
        <v>0.66666666666666663</v>
      </c>
      <c r="R142" s="4" cm="1">
        <f t="array" ref="R142">SUM(_xlfn._xlws.FILTER($G$2:$G$1236,_xlfn.MAP($N$2:$N$1236,_xlfn.LAMBDA(_xlpm.x,_xlpm.x=$N142))))</f>
        <v>7.6219512195121954E-4</v>
      </c>
      <c r="S142" s="4">
        <f t="shared" si="49"/>
        <v>1</v>
      </c>
      <c r="T142" s="15" cm="1">
        <f t="array" ref="T142">SUM(_xlfn._xlws.FILTER($G$2:$G$1236,_xlfn.MAP($O$2:$O$1236,_xlfn.LAMBDA(_xlpm.x,_xlpm.x=$O142))))</f>
        <v>1.5243902439024391E-3</v>
      </c>
      <c r="U142" s="4">
        <f t="shared" si="50"/>
        <v>0.5</v>
      </c>
      <c r="V142" s="4">
        <f t="shared" si="51"/>
        <v>0.3010299956639812</v>
      </c>
      <c r="AD142" s="2"/>
      <c r="AI142" s="2"/>
      <c r="AJ142" s="2"/>
    </row>
    <row r="143" spans="1:36">
      <c r="A143" s="1" t="str">
        <f t="shared" si="37"/>
        <v>~dea~ : [diə]</v>
      </c>
      <c r="B143" s="1">
        <f t="shared" si="52"/>
        <v>0</v>
      </c>
      <c r="C143" s="1">
        <f t="shared" si="52"/>
        <v>0</v>
      </c>
      <c r="D143" s="1">
        <f t="shared" si="52"/>
        <v>0</v>
      </c>
      <c r="E143" s="7">
        <v>1</v>
      </c>
      <c r="F143" s="9" t="s">
        <v>1960</v>
      </c>
      <c r="G143" s="4">
        <f t="shared" si="38"/>
        <v>7.6219512195121954E-4</v>
      </c>
      <c r="H143" s="4" t="str">
        <f t="shared" si="39"/>
        <v>diə</v>
      </c>
      <c r="I143" s="4" t="str">
        <f t="shared" si="40"/>
        <v>dea</v>
      </c>
      <c r="J143" s="10">
        <f t="shared" si="41"/>
        <v>3</v>
      </c>
      <c r="K143" s="10">
        <f t="shared" si="42"/>
        <v>3</v>
      </c>
      <c r="L143" s="10">
        <f t="shared" si="43"/>
        <v>3</v>
      </c>
      <c r="M143" s="10">
        <f t="shared" si="44"/>
        <v>2</v>
      </c>
      <c r="N143" s="1" t="str">
        <f t="shared" si="45"/>
        <v>~dea~</v>
      </c>
      <c r="O143" s="1" t="str">
        <f t="shared" si="46"/>
        <v>[diə]</v>
      </c>
      <c r="P143" s="4">
        <f t="shared" si="47"/>
        <v>0.21041093737452468</v>
      </c>
      <c r="Q143" s="4">
        <f t="shared" si="48"/>
        <v>1</v>
      </c>
      <c r="R143" s="4" cm="1">
        <f t="array" ref="R143">SUM(_xlfn._xlws.FILTER($G$2:$G$1236,_xlfn.MAP($N$2:$N$1236,_xlfn.LAMBDA(_xlpm.x,_xlpm.x=$N143))))</f>
        <v>7.6219512195121954E-4</v>
      </c>
      <c r="S143" s="4">
        <f t="shared" si="49"/>
        <v>1</v>
      </c>
      <c r="T143" s="15" cm="1">
        <f t="array" ref="T143">SUM(_xlfn._xlws.FILTER($G$2:$G$1236,_xlfn.MAP($O$2:$O$1236,_xlfn.LAMBDA(_xlpm.x,_xlpm.x=$O143))))</f>
        <v>7.6219512195121954E-4</v>
      </c>
      <c r="U143" s="4">
        <f t="shared" si="50"/>
        <v>1</v>
      </c>
      <c r="V143" s="4">
        <f t="shared" si="51"/>
        <v>0</v>
      </c>
      <c r="AD143" s="2"/>
      <c r="AI143" s="2"/>
      <c r="AJ143" s="2"/>
    </row>
    <row r="144" spans="1:36">
      <c r="A144" s="1" t="str">
        <f t="shared" si="37"/>
        <v>~die~ : [daɪ]</v>
      </c>
      <c r="B144" s="1">
        <f t="shared" si="52"/>
        <v>0</v>
      </c>
      <c r="C144" s="1">
        <f t="shared" si="52"/>
        <v>0</v>
      </c>
      <c r="D144" s="1">
        <f t="shared" si="52"/>
        <v>0</v>
      </c>
      <c r="E144" s="7">
        <v>1</v>
      </c>
      <c r="F144" s="9" t="s">
        <v>647</v>
      </c>
      <c r="G144" s="4">
        <f t="shared" si="38"/>
        <v>7.6219512195121954E-4</v>
      </c>
      <c r="H144" s="4" t="str">
        <f t="shared" si="39"/>
        <v>daɪ</v>
      </c>
      <c r="I144" s="4" t="str">
        <f t="shared" si="40"/>
        <v>die</v>
      </c>
      <c r="J144" s="10">
        <f t="shared" si="41"/>
        <v>3</v>
      </c>
      <c r="K144" s="10">
        <f t="shared" si="42"/>
        <v>3</v>
      </c>
      <c r="L144" s="10">
        <f t="shared" si="43"/>
        <v>3</v>
      </c>
      <c r="M144" s="10">
        <f t="shared" si="44"/>
        <v>2</v>
      </c>
      <c r="N144" s="1" t="str">
        <f t="shared" si="45"/>
        <v>~die~</v>
      </c>
      <c r="O144" s="1" t="str">
        <f t="shared" si="46"/>
        <v>[daɪ]</v>
      </c>
      <c r="P144" s="4">
        <f t="shared" si="47"/>
        <v>0.21041093737452468</v>
      </c>
      <c r="Q144" s="4">
        <f t="shared" si="48"/>
        <v>1</v>
      </c>
      <c r="R144" s="4" cm="1">
        <f t="array" ref="R144">SUM(_xlfn._xlws.FILTER($G$2:$G$1236,_xlfn.MAP($N$2:$N$1236,_xlfn.LAMBDA(_xlpm.x,_xlpm.x=$N144))))</f>
        <v>7.6219512195121954E-4</v>
      </c>
      <c r="S144" s="4">
        <f t="shared" si="49"/>
        <v>1</v>
      </c>
      <c r="T144" s="15" cm="1">
        <f t="array" ref="T144">SUM(_xlfn._xlws.FILTER($G$2:$G$1236,_xlfn.MAP($O$2:$O$1236,_xlfn.LAMBDA(_xlpm.x,_xlpm.x=$O144))))</f>
        <v>7.6219512195121954E-4</v>
      </c>
      <c r="U144" s="4">
        <f t="shared" si="50"/>
        <v>1</v>
      </c>
      <c r="V144" s="4">
        <f t="shared" si="51"/>
        <v>0</v>
      </c>
      <c r="AD144" s="2"/>
      <c r="AI144" s="2"/>
      <c r="AJ144" s="2"/>
    </row>
    <row r="145" spans="1:36">
      <c r="A145" s="1" t="str">
        <f t="shared" si="37"/>
        <v>~dio~ : [dɪoʊ]</v>
      </c>
      <c r="B145" s="1">
        <f t="shared" si="52"/>
        <v>0</v>
      </c>
      <c r="C145" s="1">
        <f t="shared" si="52"/>
        <v>0</v>
      </c>
      <c r="D145" s="1">
        <f t="shared" si="52"/>
        <v>0</v>
      </c>
      <c r="E145" s="7">
        <v>1</v>
      </c>
      <c r="F145" s="9" t="s">
        <v>1893</v>
      </c>
      <c r="G145" s="4">
        <f t="shared" si="38"/>
        <v>7.6219512195121954E-4</v>
      </c>
      <c r="H145" s="1" t="str">
        <f t="shared" si="39"/>
        <v>dɪoʊ</v>
      </c>
      <c r="I145" s="1" t="str">
        <f t="shared" si="40"/>
        <v>dio</v>
      </c>
      <c r="J145" s="10">
        <f t="shared" si="41"/>
        <v>4</v>
      </c>
      <c r="K145" s="10">
        <f t="shared" si="42"/>
        <v>3</v>
      </c>
      <c r="L145" s="10">
        <f t="shared" si="43"/>
        <v>4</v>
      </c>
      <c r="M145" s="10">
        <f t="shared" si="44"/>
        <v>2</v>
      </c>
      <c r="N145" s="1" t="str">
        <f t="shared" si="45"/>
        <v>~dio~</v>
      </c>
      <c r="O145" s="1" t="str">
        <f t="shared" si="46"/>
        <v>[dɪoʊ]</v>
      </c>
      <c r="P145" s="4">
        <f t="shared" si="47"/>
        <v>0.2342468675289098</v>
      </c>
      <c r="Q145" s="4">
        <f t="shared" si="48"/>
        <v>1</v>
      </c>
      <c r="R145" s="4" cm="1">
        <f t="array" ref="R145">SUM(_xlfn._xlws.FILTER($G$2:$G$1236,_xlfn.MAP($N$2:$N$1236,_xlfn.LAMBDA(_xlpm.x,_xlpm.x=$N145))))</f>
        <v>7.6219512195121954E-4</v>
      </c>
      <c r="S145" s="4">
        <f t="shared" si="49"/>
        <v>1</v>
      </c>
      <c r="T145" s="15" cm="1">
        <f t="array" ref="T145">SUM(_xlfn._xlws.FILTER($G$2:$G$1236,_xlfn.MAP($O$2:$O$1236,_xlfn.LAMBDA(_xlpm.x,_xlpm.x=$O145))))</f>
        <v>7.6219512195121954E-4</v>
      </c>
      <c r="U145" s="4">
        <f t="shared" si="50"/>
        <v>1</v>
      </c>
      <c r="V145" s="4">
        <f t="shared" si="51"/>
        <v>0</v>
      </c>
      <c r="AD145" s="2"/>
      <c r="AI145" s="2"/>
      <c r="AJ145" s="2"/>
    </row>
    <row r="146" spans="1:36">
      <c r="A146" s="1" t="str">
        <f t="shared" si="37"/>
        <v>~ear~ : [iə]</v>
      </c>
      <c r="B146" s="1">
        <f t="shared" si="52"/>
        <v>0</v>
      </c>
      <c r="C146" s="1">
        <f t="shared" si="52"/>
        <v>0</v>
      </c>
      <c r="D146" s="1">
        <f t="shared" si="52"/>
        <v>0</v>
      </c>
      <c r="E146" s="7">
        <v>1</v>
      </c>
      <c r="F146" s="9" t="s">
        <v>1979</v>
      </c>
      <c r="G146" s="4">
        <f t="shared" si="38"/>
        <v>7.6219512195121954E-4</v>
      </c>
      <c r="H146" s="4" t="str">
        <f t="shared" si="39"/>
        <v>iə</v>
      </c>
      <c r="I146" s="4" t="str">
        <f t="shared" si="40"/>
        <v>ear</v>
      </c>
      <c r="J146" s="10">
        <f t="shared" si="41"/>
        <v>2</v>
      </c>
      <c r="K146" s="10">
        <f t="shared" si="42"/>
        <v>3</v>
      </c>
      <c r="L146" s="10">
        <f t="shared" si="43"/>
        <v>3</v>
      </c>
      <c r="M146" s="10">
        <f t="shared" si="44"/>
        <v>2</v>
      </c>
      <c r="N146" s="1" t="str">
        <f t="shared" si="45"/>
        <v>~ear~</v>
      </c>
      <c r="O146" s="1" t="str">
        <f t="shared" si="46"/>
        <v>[iə]</v>
      </c>
      <c r="P146" s="4">
        <f t="shared" si="47"/>
        <v>0.21041093737452468</v>
      </c>
      <c r="Q146" s="4">
        <f t="shared" si="48"/>
        <v>1</v>
      </c>
      <c r="R146" s="4" cm="1">
        <f t="array" ref="R146">SUM(_xlfn._xlws.FILTER($G$2:$G$1236,_xlfn.MAP($N$2:$N$1236,_xlfn.LAMBDA(_xlpm.x,_xlpm.x=$N146))))</f>
        <v>7.6219512195121954E-4</v>
      </c>
      <c r="S146" s="4">
        <f t="shared" si="49"/>
        <v>1</v>
      </c>
      <c r="T146" s="15" cm="1">
        <f t="array" ref="T146">SUM(_xlfn._xlws.FILTER($G$2:$G$1236,_xlfn.MAP($O$2:$O$1236,_xlfn.LAMBDA(_xlpm.x,_xlpm.x=$O146))))</f>
        <v>7.6219512195121954E-4</v>
      </c>
      <c r="U146" s="4">
        <f t="shared" si="50"/>
        <v>1</v>
      </c>
      <c r="V146" s="4">
        <f t="shared" si="51"/>
        <v>0</v>
      </c>
      <c r="AD146" s="2"/>
      <c r="AI146" s="2"/>
      <c r="AJ146" s="2"/>
    </row>
    <row r="147" spans="1:36">
      <c r="A147" s="1" t="str">
        <f t="shared" si="37"/>
        <v>~eat~ : [it]</v>
      </c>
      <c r="B147" s="1">
        <f t="shared" si="52"/>
        <v>0</v>
      </c>
      <c r="C147" s="1">
        <f t="shared" si="52"/>
        <v>0</v>
      </c>
      <c r="D147" s="1">
        <f t="shared" si="52"/>
        <v>0</v>
      </c>
      <c r="E147" s="7">
        <v>1</v>
      </c>
      <c r="F147" s="9" t="s">
        <v>1980</v>
      </c>
      <c r="G147" s="4">
        <f t="shared" si="38"/>
        <v>7.6219512195121954E-4</v>
      </c>
      <c r="H147" s="1" t="str">
        <f t="shared" si="39"/>
        <v>it</v>
      </c>
      <c r="I147" s="1" t="str">
        <f t="shared" si="40"/>
        <v>eat</v>
      </c>
      <c r="J147" s="10">
        <f t="shared" si="41"/>
        <v>2</v>
      </c>
      <c r="K147" s="10">
        <f t="shared" si="42"/>
        <v>3</v>
      </c>
      <c r="L147" s="10">
        <f t="shared" si="43"/>
        <v>3</v>
      </c>
      <c r="M147" s="10">
        <f t="shared" si="44"/>
        <v>2</v>
      </c>
      <c r="N147" s="1" t="str">
        <f t="shared" si="45"/>
        <v>~eat~</v>
      </c>
      <c r="O147" s="1" t="str">
        <f t="shared" si="46"/>
        <v>[it]</v>
      </c>
      <c r="P147" s="4">
        <f t="shared" si="47"/>
        <v>0.21041093737452468</v>
      </c>
      <c r="Q147" s="4">
        <f t="shared" si="48"/>
        <v>1</v>
      </c>
      <c r="R147" s="4" cm="1">
        <f t="array" ref="R147">SUM(_xlfn._xlws.FILTER($G$2:$G$1236,_xlfn.MAP($N$2:$N$1236,_xlfn.LAMBDA(_xlpm.x,_xlpm.x=$N147))))</f>
        <v>7.6219512195121954E-4</v>
      </c>
      <c r="S147" s="4">
        <f t="shared" si="49"/>
        <v>1</v>
      </c>
      <c r="T147" s="15" cm="1">
        <f t="array" ref="T147">SUM(_xlfn._xlws.FILTER($G$2:$G$1236,_xlfn.MAP($O$2:$O$1236,_xlfn.LAMBDA(_xlpm.x,_xlpm.x=$O147))))</f>
        <v>7.6219512195121954E-4</v>
      </c>
      <c r="U147" s="4">
        <f t="shared" si="50"/>
        <v>1</v>
      </c>
      <c r="V147" s="4">
        <f t="shared" si="51"/>
        <v>0</v>
      </c>
      <c r="AD147" s="2"/>
      <c r="AI147" s="2"/>
      <c r="AJ147" s="2"/>
    </row>
    <row r="148" spans="1:36">
      <c r="A148" s="1" t="str">
        <f t="shared" si="37"/>
        <v>~ice~ : [aɪs]</v>
      </c>
      <c r="B148" s="1">
        <f t="shared" si="52"/>
        <v>0</v>
      </c>
      <c r="C148" s="1">
        <f t="shared" si="52"/>
        <v>0</v>
      </c>
      <c r="D148" s="1">
        <f t="shared" si="52"/>
        <v>0</v>
      </c>
      <c r="E148" s="7">
        <v>1</v>
      </c>
      <c r="F148" s="9" t="s">
        <v>1969</v>
      </c>
      <c r="G148" s="4">
        <f t="shared" si="38"/>
        <v>7.6219512195121954E-4</v>
      </c>
      <c r="H148" s="4" t="str">
        <f t="shared" si="39"/>
        <v>aɪs</v>
      </c>
      <c r="I148" s="4" t="str">
        <f t="shared" si="40"/>
        <v>ice</v>
      </c>
      <c r="J148" s="10">
        <f t="shared" si="41"/>
        <v>3</v>
      </c>
      <c r="K148" s="10">
        <f t="shared" si="42"/>
        <v>3</v>
      </c>
      <c r="L148" s="10">
        <f t="shared" si="43"/>
        <v>3</v>
      </c>
      <c r="M148" s="10">
        <f t="shared" si="44"/>
        <v>2</v>
      </c>
      <c r="N148" s="1" t="str">
        <f t="shared" si="45"/>
        <v>~ice~</v>
      </c>
      <c r="O148" s="1" t="str">
        <f t="shared" si="46"/>
        <v>[aɪs]</v>
      </c>
      <c r="P148" s="4">
        <f t="shared" si="47"/>
        <v>0.21041093737452468</v>
      </c>
      <c r="Q148" s="4">
        <f t="shared" si="48"/>
        <v>1</v>
      </c>
      <c r="R148" s="4" cm="1">
        <f t="array" ref="R148">SUM(_xlfn._xlws.FILTER($G$2:$G$1236,_xlfn.MAP($N$2:$N$1236,_xlfn.LAMBDA(_xlpm.x,_xlpm.x=$N148))))</f>
        <v>7.6219512195121954E-4</v>
      </c>
      <c r="S148" s="4">
        <f t="shared" si="49"/>
        <v>1</v>
      </c>
      <c r="T148" s="15" cm="1">
        <f t="array" ref="T148">SUM(_xlfn._xlws.FILTER($G$2:$G$1236,_xlfn.MAP($O$2:$O$1236,_xlfn.LAMBDA(_xlpm.x,_xlpm.x=$O148))))</f>
        <v>7.6219512195121954E-4</v>
      </c>
      <c r="U148" s="4">
        <f t="shared" si="50"/>
        <v>1</v>
      </c>
      <c r="V148" s="4">
        <f t="shared" si="51"/>
        <v>0</v>
      </c>
      <c r="AD148" s="2"/>
      <c r="AI148" s="2"/>
      <c r="AJ148" s="2"/>
    </row>
    <row r="149" spans="1:36">
      <c r="A149" s="1" t="str">
        <f t="shared" si="37"/>
        <v>~lie~ : [laɪ]</v>
      </c>
      <c r="B149" s="1">
        <f t="shared" si="52"/>
        <v>0</v>
      </c>
      <c r="C149" s="1">
        <f t="shared" si="52"/>
        <v>0</v>
      </c>
      <c r="D149" s="1">
        <f t="shared" si="52"/>
        <v>0</v>
      </c>
      <c r="E149" s="7">
        <v>1</v>
      </c>
      <c r="F149" s="9" t="s">
        <v>832</v>
      </c>
      <c r="G149" s="4">
        <f t="shared" si="38"/>
        <v>7.6219512195121954E-4</v>
      </c>
      <c r="H149" s="4" t="str">
        <f t="shared" si="39"/>
        <v>laɪ</v>
      </c>
      <c r="I149" s="4" t="str">
        <f t="shared" si="40"/>
        <v>lie</v>
      </c>
      <c r="J149" s="10">
        <f t="shared" si="41"/>
        <v>3</v>
      </c>
      <c r="K149" s="10">
        <f t="shared" si="42"/>
        <v>3</v>
      </c>
      <c r="L149" s="10">
        <f t="shared" si="43"/>
        <v>3</v>
      </c>
      <c r="M149" s="10">
        <f t="shared" si="44"/>
        <v>2</v>
      </c>
      <c r="N149" s="1" t="str">
        <f t="shared" si="45"/>
        <v>~lie~</v>
      </c>
      <c r="O149" s="1" t="str">
        <f t="shared" si="46"/>
        <v>[laɪ]</v>
      </c>
      <c r="P149" s="4">
        <f t="shared" si="47"/>
        <v>0.21041093737452468</v>
      </c>
      <c r="Q149" s="4">
        <f t="shared" si="48"/>
        <v>1</v>
      </c>
      <c r="R149" s="4" cm="1">
        <f t="array" ref="R149">SUM(_xlfn._xlws.FILTER($G$2:$G$1236,_xlfn.MAP($N$2:$N$1236,_xlfn.LAMBDA(_xlpm.x,_xlpm.x=$N149))))</f>
        <v>7.6219512195121954E-4</v>
      </c>
      <c r="S149" s="4">
        <f t="shared" si="49"/>
        <v>1</v>
      </c>
      <c r="T149" s="15" cm="1">
        <f t="array" ref="T149">SUM(_xlfn._xlws.FILTER($G$2:$G$1236,_xlfn.MAP($O$2:$O$1236,_xlfn.LAMBDA(_xlpm.x,_xlpm.x=$O149))))</f>
        <v>7.6219512195121954E-4</v>
      </c>
      <c r="U149" s="4">
        <f t="shared" si="50"/>
        <v>1</v>
      </c>
      <c r="V149" s="4">
        <f t="shared" si="51"/>
        <v>0</v>
      </c>
      <c r="AD149" s="2"/>
      <c r="AI149" s="2"/>
      <c r="AJ149" s="2"/>
    </row>
    <row r="150" spans="1:36">
      <c r="A150" s="1" t="str">
        <f t="shared" si="37"/>
        <v>~lue~ : [lyu]</v>
      </c>
      <c r="B150" s="1">
        <f t="shared" si="52"/>
        <v>0</v>
      </c>
      <c r="C150" s="1">
        <f t="shared" si="52"/>
        <v>0</v>
      </c>
      <c r="D150" s="1">
        <f t="shared" si="52"/>
        <v>0</v>
      </c>
      <c r="E150" s="7">
        <v>1</v>
      </c>
      <c r="F150" s="9" t="s">
        <v>76</v>
      </c>
      <c r="G150" s="4">
        <f t="shared" si="38"/>
        <v>7.6219512195121954E-4</v>
      </c>
      <c r="H150" s="1" t="str">
        <f t="shared" si="39"/>
        <v>lyu</v>
      </c>
      <c r="I150" s="1" t="str">
        <f t="shared" si="40"/>
        <v>lue</v>
      </c>
      <c r="J150" s="10">
        <f t="shared" si="41"/>
        <v>3</v>
      </c>
      <c r="K150" s="10">
        <f t="shared" si="42"/>
        <v>3</v>
      </c>
      <c r="L150" s="10">
        <f t="shared" si="43"/>
        <v>3</v>
      </c>
      <c r="M150" s="10">
        <f t="shared" si="44"/>
        <v>2</v>
      </c>
      <c r="N150" s="1" t="str">
        <f t="shared" si="45"/>
        <v>~lue~</v>
      </c>
      <c r="O150" s="1" t="str">
        <f t="shared" si="46"/>
        <v>[lyu]</v>
      </c>
      <c r="P150" s="4">
        <f t="shared" si="47"/>
        <v>0.21041093737452468</v>
      </c>
      <c r="Q150" s="4">
        <f t="shared" si="48"/>
        <v>1</v>
      </c>
      <c r="R150" s="4" cm="1">
        <f t="array" ref="R150">SUM(_xlfn._xlws.FILTER($G$2:$G$1236,_xlfn.MAP($N$2:$N$1236,_xlfn.LAMBDA(_xlpm.x,_xlpm.x=$N150))))</f>
        <v>7.6219512195121954E-4</v>
      </c>
      <c r="S150" s="4">
        <f t="shared" si="49"/>
        <v>1</v>
      </c>
      <c r="T150" s="15" cm="1">
        <f t="array" ref="T150">SUM(_xlfn._xlws.FILTER($G$2:$G$1236,_xlfn.MAP($O$2:$O$1236,_xlfn.LAMBDA(_xlpm.x,_xlpm.x=$O150))))</f>
        <v>7.6219512195121954E-4</v>
      </c>
      <c r="U150" s="4">
        <f t="shared" si="50"/>
        <v>1</v>
      </c>
      <c r="V150" s="4">
        <f t="shared" si="51"/>
        <v>0</v>
      </c>
      <c r="AD150" s="2"/>
      <c r="AI150" s="2"/>
      <c r="AJ150" s="2"/>
    </row>
    <row r="151" spans="1:36">
      <c r="A151" s="1" t="str">
        <f t="shared" si="37"/>
        <v>~nue~ : [nyu]</v>
      </c>
      <c r="B151" s="1">
        <f t="shared" si="52"/>
        <v>0</v>
      </c>
      <c r="C151" s="1">
        <f t="shared" si="52"/>
        <v>0</v>
      </c>
      <c r="D151" s="1">
        <f t="shared" si="52"/>
        <v>1</v>
      </c>
      <c r="E151" s="7">
        <v>1</v>
      </c>
      <c r="F151" s="9" t="s">
        <v>107</v>
      </c>
      <c r="G151" s="4">
        <f t="shared" si="38"/>
        <v>7.6219512195121954E-4</v>
      </c>
      <c r="H151" s="1" t="str">
        <f t="shared" si="39"/>
        <v>nyu</v>
      </c>
      <c r="I151" s="1" t="str">
        <f t="shared" si="40"/>
        <v>nue</v>
      </c>
      <c r="J151" s="10">
        <f t="shared" si="41"/>
        <v>3</v>
      </c>
      <c r="K151" s="10">
        <f t="shared" si="42"/>
        <v>3</v>
      </c>
      <c r="L151" s="10">
        <f t="shared" si="43"/>
        <v>3</v>
      </c>
      <c r="M151" s="10">
        <f t="shared" si="44"/>
        <v>2</v>
      </c>
      <c r="N151" s="1" t="str">
        <f t="shared" si="45"/>
        <v>~nue~</v>
      </c>
      <c r="O151" s="1" t="str">
        <f t="shared" si="46"/>
        <v>[nyu]</v>
      </c>
      <c r="P151" s="4">
        <f t="shared" si="47"/>
        <v>0.21041093737452468</v>
      </c>
      <c r="Q151" s="4">
        <f t="shared" si="48"/>
        <v>1</v>
      </c>
      <c r="R151" s="4" cm="1">
        <f t="array" ref="R151">SUM(_xlfn._xlws.FILTER($G$2:$G$1236,_xlfn.MAP($N$2:$N$1236,_xlfn.LAMBDA(_xlpm.x,_xlpm.x=$N151))))</f>
        <v>7.6219512195121954E-4</v>
      </c>
      <c r="S151" s="4">
        <f t="shared" si="49"/>
        <v>1</v>
      </c>
      <c r="T151" s="15" cm="1">
        <f t="array" ref="T151">SUM(_xlfn._xlws.FILTER($G$2:$G$1236,_xlfn.MAP($O$2:$O$1236,_xlfn.LAMBDA(_xlpm.x,_xlpm.x=$O151))))</f>
        <v>7.6219512195121954E-4</v>
      </c>
      <c r="U151" s="4">
        <f t="shared" si="50"/>
        <v>1</v>
      </c>
      <c r="V151" s="4">
        <f t="shared" si="51"/>
        <v>0</v>
      </c>
      <c r="AD151" s="2"/>
      <c r="AI151" s="2"/>
      <c r="AJ151" s="2"/>
    </row>
    <row r="152" spans="1:36">
      <c r="A152" s="1" t="str">
        <f t="shared" si="37"/>
        <v>~oil~ : [ɔɪl]</v>
      </c>
      <c r="B152" s="1">
        <f t="shared" si="52"/>
        <v>0</v>
      </c>
      <c r="C152" s="1">
        <f t="shared" si="52"/>
        <v>0</v>
      </c>
      <c r="D152" s="1">
        <f t="shared" si="52"/>
        <v>0</v>
      </c>
      <c r="E152" s="7">
        <v>1</v>
      </c>
      <c r="F152" s="9" t="s">
        <v>1912</v>
      </c>
      <c r="G152" s="4">
        <f t="shared" si="38"/>
        <v>7.6219512195121954E-4</v>
      </c>
      <c r="H152" s="1" t="str">
        <f t="shared" si="39"/>
        <v>ɔɪl</v>
      </c>
      <c r="I152" s="1" t="str">
        <f t="shared" si="40"/>
        <v>oil</v>
      </c>
      <c r="J152" s="10">
        <f t="shared" si="41"/>
        <v>3</v>
      </c>
      <c r="K152" s="10">
        <f t="shared" si="42"/>
        <v>3</v>
      </c>
      <c r="L152" s="10">
        <f t="shared" si="43"/>
        <v>3</v>
      </c>
      <c r="M152" s="10">
        <f t="shared" si="44"/>
        <v>2</v>
      </c>
      <c r="N152" s="1" t="str">
        <f t="shared" si="45"/>
        <v>~oil~</v>
      </c>
      <c r="O152" s="1" t="str">
        <f t="shared" si="46"/>
        <v>[ɔɪl]</v>
      </c>
      <c r="P152" s="4">
        <f t="shared" si="47"/>
        <v>0.21041093737452468</v>
      </c>
      <c r="Q152" s="4">
        <f t="shared" si="48"/>
        <v>1</v>
      </c>
      <c r="R152" s="4" cm="1">
        <f t="array" ref="R152">SUM(_xlfn._xlws.FILTER($G$2:$G$1255,_xlfn.MAP($N$2:$N$1255,_xlfn.LAMBDA(_xlpm.x,_xlpm.x=$N152))))</f>
        <v>7.6219512195121954E-4</v>
      </c>
      <c r="S152" s="4">
        <f t="shared" si="49"/>
        <v>1</v>
      </c>
      <c r="T152" s="15" cm="1">
        <f t="array" ref="T152">SUM(_xlfn._xlws.FILTER($G$2:$G$1255,_xlfn.MAP($O$2:$O$1255,_xlfn.LAMBDA(_xlpm.x,_xlpm.x=$O152))))</f>
        <v>7.6219512195121954E-4</v>
      </c>
      <c r="U152" s="4">
        <f t="shared" si="50"/>
        <v>1</v>
      </c>
      <c r="V152" s="4">
        <f t="shared" si="51"/>
        <v>0</v>
      </c>
      <c r="AD152" s="2"/>
      <c r="AI152" s="2"/>
      <c r="AJ152" s="2"/>
    </row>
    <row r="153" spans="1:36">
      <c r="A153" s="1" t="str">
        <f t="shared" si="37"/>
        <v>~one~ : [wʌn]</v>
      </c>
      <c r="B153" s="1">
        <f t="shared" si="52"/>
        <v>0</v>
      </c>
      <c r="C153" s="1">
        <f t="shared" si="52"/>
        <v>0</v>
      </c>
      <c r="D153" s="1">
        <f t="shared" si="52"/>
        <v>0</v>
      </c>
      <c r="E153" s="7">
        <v>1</v>
      </c>
      <c r="F153" s="9" t="s">
        <v>1928</v>
      </c>
      <c r="G153" s="4">
        <f t="shared" si="38"/>
        <v>7.6219512195121954E-4</v>
      </c>
      <c r="H153" s="4" t="str">
        <f t="shared" si="39"/>
        <v>wʌn</v>
      </c>
      <c r="I153" s="4" t="str">
        <f t="shared" si="40"/>
        <v>one</v>
      </c>
      <c r="J153" s="10">
        <f t="shared" si="41"/>
        <v>3</v>
      </c>
      <c r="K153" s="10">
        <f t="shared" si="42"/>
        <v>3</v>
      </c>
      <c r="L153" s="10">
        <f t="shared" si="43"/>
        <v>3</v>
      </c>
      <c r="M153" s="10">
        <f t="shared" si="44"/>
        <v>2</v>
      </c>
      <c r="N153" s="1" t="str">
        <f t="shared" si="45"/>
        <v>~one~</v>
      </c>
      <c r="O153" s="1" t="str">
        <f t="shared" si="46"/>
        <v>[wʌn]</v>
      </c>
      <c r="P153" s="4">
        <f t="shared" si="47"/>
        <v>0.21041093737452468</v>
      </c>
      <c r="Q153" s="4">
        <f t="shared" si="48"/>
        <v>1</v>
      </c>
      <c r="R153" s="4" cm="1">
        <f t="array" ref="R153">SUM(_xlfn._xlws.FILTER($G$2:$G$1236,_xlfn.MAP($N$2:$N$1236,_xlfn.LAMBDA(_xlpm.x,_xlpm.x=$N153))))</f>
        <v>7.6219512195121954E-4</v>
      </c>
      <c r="S153" s="4">
        <f t="shared" si="49"/>
        <v>1</v>
      </c>
      <c r="T153" s="15" cm="1">
        <f t="array" ref="T153">SUM(_xlfn._xlws.FILTER($G$2:$G$1236,_xlfn.MAP($O$2:$O$1236,_xlfn.LAMBDA(_xlpm.x,_xlpm.x=$O153))))</f>
        <v>7.6219512195121954E-4</v>
      </c>
      <c r="U153" s="4">
        <f t="shared" si="50"/>
        <v>1</v>
      </c>
      <c r="V153" s="4">
        <f t="shared" si="51"/>
        <v>0</v>
      </c>
      <c r="AD153" s="2"/>
      <c r="AI153" s="2"/>
      <c r="AJ153" s="2"/>
    </row>
    <row r="154" spans="1:36">
      <c r="A154" s="1" t="str">
        <f t="shared" si="37"/>
        <v>~our~ : [aʊəɹ]</v>
      </c>
      <c r="B154" s="1">
        <f t="shared" si="52"/>
        <v>0</v>
      </c>
      <c r="C154" s="1">
        <f t="shared" si="52"/>
        <v>0</v>
      </c>
      <c r="D154" s="1">
        <f t="shared" si="52"/>
        <v>0</v>
      </c>
      <c r="E154" s="7">
        <v>1</v>
      </c>
      <c r="F154" s="9" t="s">
        <v>2411</v>
      </c>
      <c r="G154" s="4">
        <f t="shared" si="38"/>
        <v>7.6219512195121954E-4</v>
      </c>
      <c r="H154" s="1" t="str">
        <f t="shared" si="39"/>
        <v>aʊəɹ</v>
      </c>
      <c r="I154" s="1" t="str">
        <f t="shared" si="40"/>
        <v>our</v>
      </c>
      <c r="J154" s="10">
        <f t="shared" si="41"/>
        <v>4</v>
      </c>
      <c r="K154" s="10">
        <f t="shared" si="42"/>
        <v>3</v>
      </c>
      <c r="L154" s="10">
        <f t="shared" si="43"/>
        <v>4</v>
      </c>
      <c r="M154" s="10">
        <f t="shared" si="44"/>
        <v>2</v>
      </c>
      <c r="N154" s="1" t="str">
        <f t="shared" si="45"/>
        <v>~our~</v>
      </c>
      <c r="O154" s="1" t="str">
        <f t="shared" si="46"/>
        <v>[aʊəɹ]</v>
      </c>
      <c r="P154" s="4">
        <f t="shared" si="47"/>
        <v>0.15616457835260653</v>
      </c>
      <c r="Q154" s="4">
        <f t="shared" si="48"/>
        <v>0.66666666666666663</v>
      </c>
      <c r="R154" s="4" cm="1">
        <f t="array" ref="R154">SUM(_xlfn._xlws.FILTER($G$2:$G$1236,_xlfn.MAP($N$2:$N$1236,_xlfn.LAMBDA(_xlpm.x,_xlpm.x=$N154))))</f>
        <v>7.6219512195121954E-4</v>
      </c>
      <c r="S154" s="4">
        <f t="shared" si="49"/>
        <v>1</v>
      </c>
      <c r="T154" s="15" cm="1">
        <f t="array" ref="T154">SUM(_xlfn._xlws.FILTER($G$2:$G$1236,_xlfn.MAP($O$2:$O$1236,_xlfn.LAMBDA(_xlpm.x,_xlpm.x=$O154))))</f>
        <v>1.5243902439024391E-3</v>
      </c>
      <c r="U154" s="4">
        <f t="shared" si="50"/>
        <v>0.5</v>
      </c>
      <c r="V154" s="4">
        <f t="shared" si="51"/>
        <v>0.3010299956639812</v>
      </c>
      <c r="AD154" s="2"/>
      <c r="AI154" s="2"/>
      <c r="AJ154" s="2"/>
    </row>
    <row r="155" spans="1:36">
      <c r="A155" s="1" t="str">
        <f t="shared" si="37"/>
        <v>~out~ : [aʊt]</v>
      </c>
      <c r="B155" s="1">
        <f t="shared" si="52"/>
        <v>0</v>
      </c>
      <c r="C155" s="1">
        <f t="shared" si="52"/>
        <v>0</v>
      </c>
      <c r="D155" s="1">
        <f t="shared" si="52"/>
        <v>0</v>
      </c>
      <c r="E155" s="7">
        <v>1</v>
      </c>
      <c r="F155" s="9" t="s">
        <v>1968</v>
      </c>
      <c r="G155" s="4">
        <f t="shared" si="38"/>
        <v>7.6219512195121954E-4</v>
      </c>
      <c r="H155" s="1" t="str">
        <f t="shared" si="39"/>
        <v>aʊt</v>
      </c>
      <c r="I155" s="1" t="str">
        <f t="shared" si="40"/>
        <v>out</v>
      </c>
      <c r="J155" s="10">
        <f t="shared" si="41"/>
        <v>3</v>
      </c>
      <c r="K155" s="10">
        <f t="shared" si="42"/>
        <v>3</v>
      </c>
      <c r="L155" s="10">
        <f t="shared" si="43"/>
        <v>3</v>
      </c>
      <c r="M155" s="10">
        <f t="shared" si="44"/>
        <v>2</v>
      </c>
      <c r="N155" s="1" t="str">
        <f t="shared" si="45"/>
        <v>~out~</v>
      </c>
      <c r="O155" s="1" t="str">
        <f t="shared" si="46"/>
        <v>[aʊt]</v>
      </c>
      <c r="P155" s="4">
        <f t="shared" si="47"/>
        <v>0.21041093737452468</v>
      </c>
      <c r="Q155" s="4">
        <f t="shared" si="48"/>
        <v>1</v>
      </c>
      <c r="R155" s="4" cm="1">
        <f t="array" ref="R155">SUM(_xlfn._xlws.FILTER($G$2:$G$1236,_xlfn.MAP($N$2:$N$1236,_xlfn.LAMBDA(_xlpm.x,_xlpm.x=$N155))))</f>
        <v>7.6219512195121954E-4</v>
      </c>
      <c r="S155" s="4">
        <f t="shared" si="49"/>
        <v>1</v>
      </c>
      <c r="T155" s="15" cm="1">
        <f t="array" ref="T155">SUM(_xlfn._xlws.FILTER($G$2:$G$1236,_xlfn.MAP($O$2:$O$1236,_xlfn.LAMBDA(_xlpm.x,_xlpm.x=$O155))))</f>
        <v>7.6219512195121954E-4</v>
      </c>
      <c r="U155" s="4">
        <f t="shared" si="50"/>
        <v>1</v>
      </c>
      <c r="V155" s="4">
        <f t="shared" si="51"/>
        <v>0</v>
      </c>
      <c r="AD155" s="2"/>
      <c r="AI155" s="2"/>
      <c r="AJ155" s="2"/>
    </row>
    <row r="156" spans="1:36">
      <c r="A156" s="1" t="str">
        <f t="shared" si="37"/>
        <v>~rea~ : [ɹɪə]</v>
      </c>
      <c r="B156" s="1">
        <f t="shared" si="52"/>
        <v>1</v>
      </c>
      <c r="C156" s="1">
        <f t="shared" si="52"/>
        <v>0</v>
      </c>
      <c r="D156" s="1">
        <f t="shared" si="52"/>
        <v>0</v>
      </c>
      <c r="E156" s="7">
        <v>1</v>
      </c>
      <c r="F156" s="9" t="s">
        <v>948</v>
      </c>
      <c r="G156" s="4">
        <f t="shared" si="38"/>
        <v>7.6219512195121954E-4</v>
      </c>
      <c r="H156" s="1" t="str">
        <f t="shared" si="39"/>
        <v>ɹɪə</v>
      </c>
      <c r="I156" s="1" t="str">
        <f t="shared" si="40"/>
        <v>rea</v>
      </c>
      <c r="J156" s="10">
        <f t="shared" si="41"/>
        <v>3</v>
      </c>
      <c r="K156" s="10">
        <f t="shared" si="42"/>
        <v>3</v>
      </c>
      <c r="L156" s="10">
        <f t="shared" si="43"/>
        <v>3</v>
      </c>
      <c r="M156" s="10">
        <f t="shared" si="44"/>
        <v>2</v>
      </c>
      <c r="N156" s="1" t="str">
        <f t="shared" si="45"/>
        <v>~rea~</v>
      </c>
      <c r="O156" s="1" t="str">
        <f t="shared" si="46"/>
        <v>[ɹɪə]</v>
      </c>
      <c r="P156" s="4">
        <f t="shared" si="47"/>
        <v>0.21041093737452468</v>
      </c>
      <c r="Q156" s="4">
        <f t="shared" si="48"/>
        <v>1</v>
      </c>
      <c r="R156" s="4" cm="1">
        <f t="array" ref="R156">SUM(_xlfn._xlws.FILTER($G$2:$G$1255,_xlfn.MAP($N$2:$N$1255,_xlfn.LAMBDA(_xlpm.x,_xlpm.x=$N156))))</f>
        <v>7.6219512195121954E-4</v>
      </c>
      <c r="S156" s="4">
        <f t="shared" si="49"/>
        <v>1</v>
      </c>
      <c r="T156" s="15" cm="1">
        <f t="array" ref="T156">SUM(_xlfn._xlws.FILTER($G$2:$G$1255,_xlfn.MAP($O$2:$O$1255,_xlfn.LAMBDA(_xlpm.x,_xlpm.x=$O156))))</f>
        <v>7.6219512195121954E-4</v>
      </c>
      <c r="U156" s="4">
        <f t="shared" si="50"/>
        <v>1</v>
      </c>
      <c r="V156" s="4">
        <f t="shared" si="51"/>
        <v>0</v>
      </c>
      <c r="AD156" s="2"/>
      <c r="AI156" s="2"/>
      <c r="AJ156" s="2"/>
    </row>
    <row r="157" spans="1:36">
      <c r="A157" s="1" t="str">
        <f t="shared" si="37"/>
        <v>~sea~ : [si]</v>
      </c>
      <c r="B157" s="1">
        <f t="shared" si="52"/>
        <v>0</v>
      </c>
      <c r="C157" s="1">
        <f t="shared" si="52"/>
        <v>0</v>
      </c>
      <c r="D157" s="1">
        <f t="shared" si="52"/>
        <v>0</v>
      </c>
      <c r="E157" s="7">
        <v>1</v>
      </c>
      <c r="F157" s="9" t="s">
        <v>131</v>
      </c>
      <c r="G157" s="4">
        <f t="shared" si="38"/>
        <v>7.6219512195121954E-4</v>
      </c>
      <c r="H157" s="1" t="str">
        <f t="shared" si="39"/>
        <v>si</v>
      </c>
      <c r="I157" s="1" t="str">
        <f t="shared" si="40"/>
        <v>sea</v>
      </c>
      <c r="J157" s="10">
        <f t="shared" si="41"/>
        <v>2</v>
      </c>
      <c r="K157" s="10">
        <f t="shared" si="42"/>
        <v>3</v>
      </c>
      <c r="L157" s="10">
        <f t="shared" si="43"/>
        <v>3</v>
      </c>
      <c r="M157" s="10">
        <f t="shared" si="44"/>
        <v>2</v>
      </c>
      <c r="N157" s="1" t="str">
        <f t="shared" si="45"/>
        <v>~sea~</v>
      </c>
      <c r="O157" s="1" t="str">
        <f t="shared" si="46"/>
        <v>[si]</v>
      </c>
      <c r="P157" s="4">
        <f t="shared" si="47"/>
        <v>0.14027395824968311</v>
      </c>
      <c r="Q157" s="4">
        <f t="shared" si="48"/>
        <v>0.66666666666666663</v>
      </c>
      <c r="R157" s="4" cm="1">
        <f t="array" ref="R157">SUM(_xlfn._xlws.FILTER($G$2:$G$1236,_xlfn.MAP($N$2:$N$1236,_xlfn.LAMBDA(_xlpm.x,_xlpm.x=$N157))))</f>
        <v>7.6219512195121954E-4</v>
      </c>
      <c r="S157" s="4">
        <f t="shared" si="49"/>
        <v>1</v>
      </c>
      <c r="T157" s="15" cm="1">
        <f t="array" ref="T157">SUM(_xlfn._xlws.FILTER($G$2:$G$1236,_xlfn.MAP($O$2:$O$1236,_xlfn.LAMBDA(_xlpm.x,_xlpm.x=$O157))))</f>
        <v>1.5243902439024391E-3</v>
      </c>
      <c r="U157" s="4">
        <f t="shared" si="50"/>
        <v>0.5</v>
      </c>
      <c r="V157" s="4">
        <f t="shared" si="51"/>
        <v>0.3010299956639812</v>
      </c>
      <c r="AD157" s="2"/>
      <c r="AI157" s="2"/>
      <c r="AJ157" s="2"/>
    </row>
    <row r="158" spans="1:36">
      <c r="A158" s="1" t="str">
        <f t="shared" si="37"/>
        <v>~tie~ : [taɪ]</v>
      </c>
      <c r="B158" s="1">
        <f t="shared" si="52"/>
        <v>0</v>
      </c>
      <c r="C158" s="1">
        <f t="shared" si="52"/>
        <v>0</v>
      </c>
      <c r="D158" s="1">
        <f t="shared" si="52"/>
        <v>0</v>
      </c>
      <c r="E158" s="7">
        <v>1</v>
      </c>
      <c r="F158" s="9" t="s">
        <v>822</v>
      </c>
      <c r="G158" s="4">
        <f t="shared" si="38"/>
        <v>7.6219512195121954E-4</v>
      </c>
      <c r="H158" s="4" t="str">
        <f t="shared" si="39"/>
        <v>taɪ</v>
      </c>
      <c r="I158" s="4" t="str">
        <f t="shared" si="40"/>
        <v>tie</v>
      </c>
      <c r="J158" s="10">
        <f t="shared" si="41"/>
        <v>3</v>
      </c>
      <c r="K158" s="10">
        <f t="shared" si="42"/>
        <v>3</v>
      </c>
      <c r="L158" s="10">
        <f t="shared" si="43"/>
        <v>3</v>
      </c>
      <c r="M158" s="10">
        <f t="shared" si="44"/>
        <v>2</v>
      </c>
      <c r="N158" s="1" t="str">
        <f t="shared" si="45"/>
        <v>~tie~</v>
      </c>
      <c r="O158" s="1" t="str">
        <f t="shared" si="46"/>
        <v>[taɪ]</v>
      </c>
      <c r="P158" s="4">
        <f t="shared" si="47"/>
        <v>0.21041093737452468</v>
      </c>
      <c r="Q158" s="4">
        <f t="shared" si="48"/>
        <v>1</v>
      </c>
      <c r="R158" s="4" cm="1">
        <f t="array" ref="R158">SUM(_xlfn._xlws.FILTER($G$2:$G$1236,_xlfn.MAP($N$2:$N$1236,_xlfn.LAMBDA(_xlpm.x,_xlpm.x=$N158))))</f>
        <v>7.6219512195121954E-4</v>
      </c>
      <c r="S158" s="4">
        <f t="shared" si="49"/>
        <v>1</v>
      </c>
      <c r="T158" s="15" cm="1">
        <f t="array" ref="T158">SUM(_xlfn._xlws.FILTER($G$2:$G$1236,_xlfn.MAP($O$2:$O$1236,_xlfn.LAMBDA(_xlpm.x,_xlpm.x=$O158))))</f>
        <v>7.6219512195121954E-4</v>
      </c>
      <c r="U158" s="4">
        <f t="shared" si="50"/>
        <v>1</v>
      </c>
      <c r="V158" s="4">
        <f t="shared" si="51"/>
        <v>0</v>
      </c>
      <c r="AD158" s="2"/>
      <c r="AI158" s="2"/>
      <c r="AJ158" s="2"/>
    </row>
    <row r="159" spans="1:36">
      <c r="A159" s="1" t="str">
        <f t="shared" si="37"/>
        <v>~use~ : [yus]</v>
      </c>
      <c r="B159" s="1">
        <f t="shared" si="52"/>
        <v>0</v>
      </c>
      <c r="C159" s="1">
        <f t="shared" si="52"/>
        <v>0</v>
      </c>
      <c r="D159" s="1">
        <f t="shared" si="52"/>
        <v>0</v>
      </c>
      <c r="E159" s="7">
        <v>1</v>
      </c>
      <c r="F159" s="9" t="s">
        <v>1924</v>
      </c>
      <c r="G159" s="4">
        <f t="shared" si="38"/>
        <v>7.6219512195121954E-4</v>
      </c>
      <c r="H159" s="4" t="str">
        <f t="shared" si="39"/>
        <v>yus</v>
      </c>
      <c r="I159" s="4" t="str">
        <f t="shared" si="40"/>
        <v>use</v>
      </c>
      <c r="J159" s="10">
        <f t="shared" si="41"/>
        <v>3</v>
      </c>
      <c r="K159" s="10">
        <f t="shared" si="42"/>
        <v>3</v>
      </c>
      <c r="L159" s="10">
        <f t="shared" si="43"/>
        <v>3</v>
      </c>
      <c r="M159" s="10">
        <f t="shared" si="44"/>
        <v>2</v>
      </c>
      <c r="N159" s="1" t="str">
        <f t="shared" si="45"/>
        <v>~use~</v>
      </c>
      <c r="O159" s="1" t="str">
        <f t="shared" si="46"/>
        <v>[yus]</v>
      </c>
      <c r="P159" s="4">
        <f t="shared" si="47"/>
        <v>0.21041093737452468</v>
      </c>
      <c r="Q159" s="4">
        <f t="shared" si="48"/>
        <v>1</v>
      </c>
      <c r="R159" s="4" cm="1">
        <f t="array" ref="R159">SUM(_xlfn._xlws.FILTER($G$2:$G$1236,_xlfn.MAP($N$2:$N$1236,_xlfn.LAMBDA(_xlpm.x,_xlpm.x=$N159))))</f>
        <v>7.6219512195121954E-4</v>
      </c>
      <c r="S159" s="4">
        <f t="shared" si="49"/>
        <v>1</v>
      </c>
      <c r="T159" s="15" cm="1">
        <f t="array" ref="T159">SUM(_xlfn._xlws.FILTER($G$2:$G$1236,_xlfn.MAP($O$2:$O$1236,_xlfn.LAMBDA(_xlpm.x,_xlpm.x=$O159))))</f>
        <v>7.6219512195121954E-4</v>
      </c>
      <c r="U159" s="4">
        <f t="shared" si="50"/>
        <v>1</v>
      </c>
      <c r="V159" s="4">
        <f t="shared" si="51"/>
        <v>0</v>
      </c>
      <c r="AD159" s="2"/>
      <c r="AI159" s="2"/>
      <c r="AJ159" s="2"/>
    </row>
    <row r="160" spans="1:36">
      <c r="A160" s="1" t="str">
        <f t="shared" si="37"/>
        <v>~you~ : [yu]</v>
      </c>
      <c r="B160" s="1">
        <f t="shared" si="52"/>
        <v>0</v>
      </c>
      <c r="C160" s="1">
        <f t="shared" si="52"/>
        <v>0</v>
      </c>
      <c r="D160" s="1">
        <f t="shared" si="52"/>
        <v>0</v>
      </c>
      <c r="E160" s="7">
        <v>1</v>
      </c>
      <c r="F160" s="9" t="s">
        <v>166</v>
      </c>
      <c r="G160" s="4">
        <f t="shared" si="38"/>
        <v>7.6219512195121954E-4</v>
      </c>
      <c r="H160" s="4" t="str">
        <f t="shared" si="39"/>
        <v>yu</v>
      </c>
      <c r="I160" s="4" t="str">
        <f t="shared" si="40"/>
        <v>you</v>
      </c>
      <c r="J160" s="10">
        <f t="shared" si="41"/>
        <v>2</v>
      </c>
      <c r="K160" s="10">
        <f t="shared" si="42"/>
        <v>3</v>
      </c>
      <c r="L160" s="10">
        <f t="shared" si="43"/>
        <v>3</v>
      </c>
      <c r="M160" s="10">
        <f t="shared" si="44"/>
        <v>3</v>
      </c>
      <c r="N160" s="1" t="str">
        <f t="shared" si="45"/>
        <v>~you~</v>
      </c>
      <c r="O160" s="1" t="str">
        <f t="shared" si="46"/>
        <v>[yu]</v>
      </c>
      <c r="P160" s="4">
        <f t="shared" si="47"/>
        <v>0.21041093737452468</v>
      </c>
      <c r="Q160" s="4">
        <f t="shared" si="48"/>
        <v>1</v>
      </c>
      <c r="R160" s="4" cm="1">
        <f t="array" ref="R160">SUM(_xlfn._xlws.FILTER($G$2:$G$1236,_xlfn.MAP($N$2:$N$1236,_xlfn.LAMBDA(_xlpm.x,_xlpm.x=$N160))))</f>
        <v>7.6219512195121954E-4</v>
      </c>
      <c r="S160" s="4">
        <f t="shared" si="49"/>
        <v>1</v>
      </c>
      <c r="T160" s="15" cm="1">
        <f t="array" ref="T160">SUM(_xlfn._xlws.FILTER($G$2:$G$1236,_xlfn.MAP($O$2:$O$1236,_xlfn.LAMBDA(_xlpm.x,_xlpm.x=$O160))))</f>
        <v>7.6219512195121954E-4</v>
      </c>
      <c r="U160" s="4">
        <f t="shared" si="50"/>
        <v>1</v>
      </c>
      <c r="V160" s="4">
        <f t="shared" si="51"/>
        <v>0</v>
      </c>
      <c r="AD160" s="2"/>
      <c r="AI160" s="2"/>
      <c r="AJ160" s="2"/>
    </row>
    <row r="161" spans="1:36">
      <c r="A161" s="1" t="str">
        <f t="shared" si="37"/>
        <v>~back~ : [bæk]</v>
      </c>
      <c r="B161" s="1">
        <f t="shared" si="52"/>
        <v>0</v>
      </c>
      <c r="C161" s="1">
        <f t="shared" si="52"/>
        <v>0</v>
      </c>
      <c r="D161" s="1">
        <f t="shared" si="52"/>
        <v>0</v>
      </c>
      <c r="E161" s="7">
        <v>1</v>
      </c>
      <c r="F161" s="9" t="s">
        <v>1873</v>
      </c>
      <c r="G161" s="4">
        <f t="shared" si="38"/>
        <v>7.6219512195121954E-4</v>
      </c>
      <c r="H161" s="1" t="str">
        <f t="shared" si="39"/>
        <v>bæk</v>
      </c>
      <c r="I161" s="1" t="str">
        <f t="shared" si="40"/>
        <v>back</v>
      </c>
      <c r="J161" s="10">
        <f t="shared" si="41"/>
        <v>3</v>
      </c>
      <c r="K161" s="10">
        <f t="shared" si="42"/>
        <v>4</v>
      </c>
      <c r="L161" s="10">
        <f t="shared" si="43"/>
        <v>4</v>
      </c>
      <c r="M161" s="10">
        <f t="shared" si="44"/>
        <v>1</v>
      </c>
      <c r="N161" s="1" t="str">
        <f t="shared" si="45"/>
        <v>~back~</v>
      </c>
      <c r="O161" s="1" t="str">
        <f t="shared" si="46"/>
        <v>[bæk]</v>
      </c>
      <c r="P161" s="4">
        <f t="shared" si="47"/>
        <v>0.2342468675289098</v>
      </c>
      <c r="Q161" s="4">
        <f t="shared" si="48"/>
        <v>1</v>
      </c>
      <c r="R161" s="4" cm="1">
        <f t="array" ref="R161">SUM(_xlfn._xlws.FILTER($G$2:$G$1236,_xlfn.MAP($N$2:$N$1236,_xlfn.LAMBDA(_xlpm.x,_xlpm.x=$N161))))</f>
        <v>7.6219512195121954E-4</v>
      </c>
      <c r="S161" s="4">
        <f t="shared" si="49"/>
        <v>1</v>
      </c>
      <c r="T161" s="15" cm="1">
        <f t="array" ref="T161">SUM(_xlfn._xlws.FILTER($G$2:$G$1236,_xlfn.MAP($O$2:$O$1236,_xlfn.LAMBDA(_xlpm.x,_xlpm.x=$O161))))</f>
        <v>7.6219512195121954E-4</v>
      </c>
      <c r="U161" s="4">
        <f t="shared" si="50"/>
        <v>1</v>
      </c>
      <c r="V161" s="4">
        <f t="shared" si="51"/>
        <v>0</v>
      </c>
      <c r="AD161" s="2"/>
      <c r="AI161" s="2"/>
      <c r="AJ161" s="2"/>
    </row>
    <row r="162" spans="1:36">
      <c r="A162" s="1" t="str">
        <f t="shared" si="37"/>
        <v>~ball~ : [bɔl]</v>
      </c>
      <c r="B162" s="1">
        <f t="shared" ref="B162:D181" si="53">_xlfn.LET(_xlpm.d,$F162,_xlpm.k,_xlfn.CONCAT(LEFT(TRIM(B$1),1),"*"),COUNTIF(_xlpm.d,_xlpm.k))</f>
        <v>0</v>
      </c>
      <c r="C162" s="1">
        <f t="shared" si="53"/>
        <v>0</v>
      </c>
      <c r="D162" s="1">
        <f t="shared" si="53"/>
        <v>0</v>
      </c>
      <c r="E162" s="7">
        <v>1</v>
      </c>
      <c r="F162" s="9" t="s">
        <v>1870</v>
      </c>
      <c r="G162" s="4">
        <f t="shared" si="38"/>
        <v>7.6219512195121954E-4</v>
      </c>
      <c r="H162" s="4" t="str">
        <f t="shared" si="39"/>
        <v>bɔl</v>
      </c>
      <c r="I162" s="4" t="str">
        <f t="shared" si="40"/>
        <v>ball</v>
      </c>
      <c r="J162" s="10">
        <f t="shared" si="41"/>
        <v>3</v>
      </c>
      <c r="K162" s="10">
        <f t="shared" si="42"/>
        <v>4</v>
      </c>
      <c r="L162" s="10">
        <f t="shared" si="43"/>
        <v>4</v>
      </c>
      <c r="M162" s="10">
        <f t="shared" si="44"/>
        <v>1</v>
      </c>
      <c r="N162" s="1" t="str">
        <f t="shared" si="45"/>
        <v>~ball~</v>
      </c>
      <c r="O162" s="1" t="str">
        <f t="shared" si="46"/>
        <v>[bɔl]</v>
      </c>
      <c r="P162" s="4">
        <f t="shared" si="47"/>
        <v>0.2342468675289098</v>
      </c>
      <c r="Q162" s="4">
        <f t="shared" si="48"/>
        <v>1</v>
      </c>
      <c r="R162" s="4" cm="1">
        <f t="array" ref="R162">SUM(_xlfn._xlws.FILTER($G$2:$G$1236,_xlfn.MAP($N$2:$N$1236,_xlfn.LAMBDA(_xlpm.x,_xlpm.x=$N162))))</f>
        <v>7.6219512195121954E-4</v>
      </c>
      <c r="S162" s="4">
        <f t="shared" si="49"/>
        <v>1</v>
      </c>
      <c r="T162" s="15" cm="1">
        <f t="array" ref="T162">SUM(_xlfn._xlws.FILTER($G$2:$G$1236,_xlfn.MAP($O$2:$O$1236,_xlfn.LAMBDA(_xlpm.x,_xlpm.x=$O162))))</f>
        <v>7.6219512195121954E-4</v>
      </c>
      <c r="U162" s="4">
        <f t="shared" si="50"/>
        <v>1</v>
      </c>
      <c r="V162" s="4">
        <f t="shared" si="51"/>
        <v>0</v>
      </c>
      <c r="AD162" s="2"/>
      <c r="AI162" s="2"/>
      <c r="AJ162" s="2"/>
    </row>
    <row r="163" spans="1:36">
      <c r="A163" s="1" t="str">
        <f t="shared" si="37"/>
        <v>~band~ : [bænd]</v>
      </c>
      <c r="B163" s="1">
        <f t="shared" si="53"/>
        <v>0</v>
      </c>
      <c r="C163" s="1">
        <f t="shared" si="53"/>
        <v>0</v>
      </c>
      <c r="D163" s="1">
        <f t="shared" si="53"/>
        <v>0</v>
      </c>
      <c r="E163" s="7">
        <v>1</v>
      </c>
      <c r="F163" s="9" t="s">
        <v>1737</v>
      </c>
      <c r="G163" s="4">
        <f t="shared" si="38"/>
        <v>7.6219512195121954E-4</v>
      </c>
      <c r="H163" s="1" t="str">
        <f t="shared" si="39"/>
        <v>bænd</v>
      </c>
      <c r="I163" s="1" t="str">
        <f t="shared" si="40"/>
        <v>band</v>
      </c>
      <c r="J163" s="10">
        <f t="shared" si="41"/>
        <v>4</v>
      </c>
      <c r="K163" s="10">
        <f t="shared" si="42"/>
        <v>4</v>
      </c>
      <c r="L163" s="10">
        <f t="shared" si="43"/>
        <v>4</v>
      </c>
      <c r="M163" s="10">
        <f t="shared" si="44"/>
        <v>1</v>
      </c>
      <c r="N163" s="1" t="str">
        <f t="shared" si="45"/>
        <v>~band~</v>
      </c>
      <c r="O163" s="1" t="str">
        <f t="shared" si="46"/>
        <v>[bænd]</v>
      </c>
      <c r="P163" s="4">
        <f t="shared" si="47"/>
        <v>0.2342468675289098</v>
      </c>
      <c r="Q163" s="4">
        <f t="shared" si="48"/>
        <v>1</v>
      </c>
      <c r="R163" s="4" cm="1">
        <f t="array" ref="R163">SUM(_xlfn._xlws.FILTER($G$2:$G$1236,_xlfn.MAP($N$2:$N$1236,_xlfn.LAMBDA(_xlpm.x,_xlpm.x=$N163))))</f>
        <v>7.6219512195121954E-4</v>
      </c>
      <c r="S163" s="4">
        <f t="shared" si="49"/>
        <v>1</v>
      </c>
      <c r="T163" s="15" cm="1">
        <f t="array" ref="T163">SUM(_xlfn._xlws.FILTER($G$2:$G$1236,_xlfn.MAP($O$2:$O$1236,_xlfn.LAMBDA(_xlpm.x,_xlpm.x=$O163))))</f>
        <v>7.6219512195121954E-4</v>
      </c>
      <c r="U163" s="4">
        <f t="shared" si="50"/>
        <v>1</v>
      </c>
      <c r="V163" s="4">
        <f t="shared" si="51"/>
        <v>0</v>
      </c>
      <c r="AD163" s="2"/>
      <c r="AI163" s="2"/>
      <c r="AJ163" s="2"/>
    </row>
    <row r="164" spans="1:36">
      <c r="A164" s="1" t="str">
        <f t="shared" si="37"/>
        <v>~bank~ : [bæŋk]</v>
      </c>
      <c r="B164" s="1">
        <f t="shared" si="53"/>
        <v>0</v>
      </c>
      <c r="C164" s="1">
        <f t="shared" si="53"/>
        <v>0</v>
      </c>
      <c r="D164" s="1">
        <f t="shared" si="53"/>
        <v>0</v>
      </c>
      <c r="E164" s="7">
        <v>1</v>
      </c>
      <c r="F164" s="9" t="s">
        <v>1736</v>
      </c>
      <c r="G164" s="4">
        <f t="shared" si="38"/>
        <v>7.6219512195121954E-4</v>
      </c>
      <c r="H164" s="1" t="str">
        <f t="shared" si="39"/>
        <v>bæŋk</v>
      </c>
      <c r="I164" s="1" t="str">
        <f t="shared" si="40"/>
        <v>bank</v>
      </c>
      <c r="J164" s="10">
        <f t="shared" si="41"/>
        <v>4</v>
      </c>
      <c r="K164" s="10">
        <f t="shared" si="42"/>
        <v>4</v>
      </c>
      <c r="L164" s="10">
        <f t="shared" si="43"/>
        <v>4</v>
      </c>
      <c r="M164" s="10">
        <f t="shared" si="44"/>
        <v>1</v>
      </c>
      <c r="N164" s="1" t="str">
        <f t="shared" si="45"/>
        <v>~bank~</v>
      </c>
      <c r="O164" s="1" t="str">
        <f t="shared" si="46"/>
        <v>[bæŋk]</v>
      </c>
      <c r="P164" s="4">
        <f t="shared" si="47"/>
        <v>0.2342468675289098</v>
      </c>
      <c r="Q164" s="4">
        <f t="shared" si="48"/>
        <v>1</v>
      </c>
      <c r="R164" s="4" cm="1">
        <f t="array" ref="R164">SUM(_xlfn._xlws.FILTER($G$2:$G$1236,_xlfn.MAP($N$2:$N$1236,_xlfn.LAMBDA(_xlpm.x,_xlpm.x=$N164))))</f>
        <v>7.6219512195121954E-4</v>
      </c>
      <c r="S164" s="4">
        <f t="shared" si="49"/>
        <v>1</v>
      </c>
      <c r="T164" s="15" cm="1">
        <f t="array" ref="T164">SUM(_xlfn._xlws.FILTER($G$2:$G$1236,_xlfn.MAP($O$2:$O$1236,_xlfn.LAMBDA(_xlpm.x,_xlpm.x=$O164))))</f>
        <v>7.6219512195121954E-4</v>
      </c>
      <c r="U164" s="4">
        <f t="shared" si="50"/>
        <v>1</v>
      </c>
      <c r="V164" s="4">
        <f t="shared" si="51"/>
        <v>0</v>
      </c>
      <c r="AD164" s="2"/>
      <c r="AI164" s="2"/>
      <c r="AJ164" s="2"/>
    </row>
    <row r="165" spans="1:36">
      <c r="A165" s="1" t="str">
        <f t="shared" si="37"/>
        <v>~been~ : [bɪn]</v>
      </c>
      <c r="B165" s="1">
        <f t="shared" si="53"/>
        <v>0</v>
      </c>
      <c r="C165" s="1">
        <f t="shared" si="53"/>
        <v>0</v>
      </c>
      <c r="D165" s="1">
        <f t="shared" si="53"/>
        <v>0</v>
      </c>
      <c r="E165" s="7">
        <v>1</v>
      </c>
      <c r="F165" s="9" t="s">
        <v>1868</v>
      </c>
      <c r="G165" s="4">
        <f t="shared" si="38"/>
        <v>7.6219512195121954E-4</v>
      </c>
      <c r="H165" s="4" t="str">
        <f t="shared" si="39"/>
        <v>bɪn</v>
      </c>
      <c r="I165" s="4" t="str">
        <f t="shared" si="40"/>
        <v>been</v>
      </c>
      <c r="J165" s="10">
        <f t="shared" si="41"/>
        <v>3</v>
      </c>
      <c r="K165" s="10">
        <f t="shared" si="42"/>
        <v>4</v>
      </c>
      <c r="L165" s="10">
        <f t="shared" si="43"/>
        <v>4</v>
      </c>
      <c r="M165" s="10">
        <f t="shared" si="44"/>
        <v>1</v>
      </c>
      <c r="N165" s="1" t="str">
        <f t="shared" si="45"/>
        <v>~been~</v>
      </c>
      <c r="O165" s="1" t="str">
        <f t="shared" si="46"/>
        <v>[bɪn]</v>
      </c>
      <c r="P165" s="4">
        <f t="shared" si="47"/>
        <v>0.2342468675289098</v>
      </c>
      <c r="Q165" s="4">
        <f t="shared" si="48"/>
        <v>1</v>
      </c>
      <c r="R165" s="4" cm="1">
        <f t="array" ref="R165">SUM(_xlfn._xlws.FILTER($G$2:$G$1236,_xlfn.MAP($N$2:$N$1236,_xlfn.LAMBDA(_xlpm.x,_xlpm.x=$N165))))</f>
        <v>7.6219512195121954E-4</v>
      </c>
      <c r="S165" s="4">
        <f t="shared" si="49"/>
        <v>1</v>
      </c>
      <c r="T165" s="15" cm="1">
        <f t="array" ref="T165">SUM(_xlfn._xlws.FILTER($G$2:$G$1236,_xlfn.MAP($O$2:$O$1236,_xlfn.LAMBDA(_xlpm.x,_xlpm.x=$O165))))</f>
        <v>7.6219512195121954E-4</v>
      </c>
      <c r="U165" s="4">
        <f t="shared" si="50"/>
        <v>1</v>
      </c>
      <c r="V165" s="4">
        <f t="shared" si="51"/>
        <v>0</v>
      </c>
      <c r="AD165" s="2"/>
      <c r="AI165" s="2"/>
      <c r="AJ165" s="2"/>
    </row>
    <row r="166" spans="1:36">
      <c r="A166" s="1" t="str">
        <f t="shared" si="37"/>
        <v>~bell~ : [bɛl]</v>
      </c>
      <c r="B166" s="1">
        <f t="shared" si="53"/>
        <v>0</v>
      </c>
      <c r="C166" s="1">
        <f t="shared" si="53"/>
        <v>0</v>
      </c>
      <c r="D166" s="1">
        <f t="shared" si="53"/>
        <v>0</v>
      </c>
      <c r="E166" s="7">
        <v>1</v>
      </c>
      <c r="F166" s="9" t="s">
        <v>1869</v>
      </c>
      <c r="G166" s="4">
        <f t="shared" si="38"/>
        <v>7.6219512195121954E-4</v>
      </c>
      <c r="H166" s="1" t="str">
        <f t="shared" si="39"/>
        <v>bɛl</v>
      </c>
      <c r="I166" s="1" t="str">
        <f t="shared" si="40"/>
        <v>bell</v>
      </c>
      <c r="J166" s="10">
        <f t="shared" si="41"/>
        <v>3</v>
      </c>
      <c r="K166" s="10">
        <f t="shared" si="42"/>
        <v>4</v>
      </c>
      <c r="L166" s="10">
        <f t="shared" si="43"/>
        <v>4</v>
      </c>
      <c r="M166" s="10">
        <f t="shared" si="44"/>
        <v>1</v>
      </c>
      <c r="N166" s="1" t="str">
        <f t="shared" si="45"/>
        <v>~bell~</v>
      </c>
      <c r="O166" s="1" t="str">
        <f t="shared" si="46"/>
        <v>[bɛl]</v>
      </c>
      <c r="P166" s="4">
        <f t="shared" si="47"/>
        <v>0.2342468675289098</v>
      </c>
      <c r="Q166" s="4">
        <f t="shared" si="48"/>
        <v>1</v>
      </c>
      <c r="R166" s="4" cm="1">
        <f t="array" ref="R166">SUM(_xlfn._xlws.FILTER($G$2:$G$1236,_xlfn.MAP($N$2:$N$1236,_xlfn.LAMBDA(_xlpm.x,_xlpm.x=$N166))))</f>
        <v>7.6219512195121954E-4</v>
      </c>
      <c r="S166" s="4">
        <f t="shared" si="49"/>
        <v>1</v>
      </c>
      <c r="T166" s="15" cm="1">
        <f t="array" ref="T166">SUM(_xlfn._xlws.FILTER($G$2:$G$1236,_xlfn.MAP($O$2:$O$1236,_xlfn.LAMBDA(_xlpm.x,_xlpm.x=$O166))))</f>
        <v>7.6219512195121954E-4</v>
      </c>
      <c r="U166" s="4">
        <f t="shared" si="50"/>
        <v>1</v>
      </c>
      <c r="V166" s="4">
        <f t="shared" si="51"/>
        <v>0</v>
      </c>
      <c r="AD166" s="2"/>
      <c r="AI166" s="2"/>
      <c r="AJ166" s="2"/>
    </row>
    <row r="167" spans="1:36">
      <c r="A167" s="1" t="str">
        <f t="shared" si="37"/>
        <v>~best~ : [bɛst]</v>
      </c>
      <c r="B167" s="1">
        <f t="shared" si="53"/>
        <v>0</v>
      </c>
      <c r="C167" s="1">
        <f t="shared" si="53"/>
        <v>0</v>
      </c>
      <c r="D167" s="1">
        <f t="shared" si="53"/>
        <v>0</v>
      </c>
      <c r="E167" s="7">
        <v>1</v>
      </c>
      <c r="F167" s="9" t="s">
        <v>1725</v>
      </c>
      <c r="G167" s="4">
        <f t="shared" si="38"/>
        <v>7.6219512195121954E-4</v>
      </c>
      <c r="H167" s="4" t="str">
        <f t="shared" si="39"/>
        <v>bɛst</v>
      </c>
      <c r="I167" s="4" t="str">
        <f t="shared" si="40"/>
        <v>best</v>
      </c>
      <c r="J167" s="10">
        <f t="shared" si="41"/>
        <v>4</v>
      </c>
      <c r="K167" s="10">
        <f t="shared" si="42"/>
        <v>4</v>
      </c>
      <c r="L167" s="10">
        <f t="shared" si="43"/>
        <v>4</v>
      </c>
      <c r="M167" s="10">
        <f t="shared" si="44"/>
        <v>1</v>
      </c>
      <c r="N167" s="1" t="str">
        <f t="shared" si="45"/>
        <v>~best~</v>
      </c>
      <c r="O167" s="1" t="str">
        <f t="shared" si="46"/>
        <v>[bɛst]</v>
      </c>
      <c r="P167" s="4">
        <f t="shared" si="47"/>
        <v>0.2342468675289098</v>
      </c>
      <c r="Q167" s="4">
        <f t="shared" si="48"/>
        <v>1</v>
      </c>
      <c r="R167" s="4" cm="1">
        <f t="array" ref="R167">SUM(_xlfn._xlws.FILTER($G$2:$G$1236,_xlfn.MAP($N$2:$N$1236,_xlfn.LAMBDA(_xlpm.x,_xlpm.x=$N167))))</f>
        <v>7.6219512195121954E-4</v>
      </c>
      <c r="S167" s="4">
        <f t="shared" si="49"/>
        <v>1</v>
      </c>
      <c r="T167" s="15" cm="1">
        <f t="array" ref="T167">SUM(_xlfn._xlws.FILTER($G$2:$G$1236,_xlfn.MAP($O$2:$O$1236,_xlfn.LAMBDA(_xlpm.x,_xlpm.x=$O167))))</f>
        <v>7.6219512195121954E-4</v>
      </c>
      <c r="U167" s="4">
        <f t="shared" si="50"/>
        <v>1</v>
      </c>
      <c r="V167" s="4">
        <f t="shared" si="51"/>
        <v>0</v>
      </c>
      <c r="AD167" s="2"/>
      <c r="AI167" s="2"/>
      <c r="AJ167" s="2"/>
    </row>
    <row r="168" spans="1:36">
      <c r="A168" s="1" t="str">
        <f t="shared" si="37"/>
        <v>~bird~ : [bɜɹd]</v>
      </c>
      <c r="B168" s="1">
        <f t="shared" si="53"/>
        <v>0</v>
      </c>
      <c r="C168" s="1">
        <f t="shared" si="53"/>
        <v>0</v>
      </c>
      <c r="D168" s="1">
        <f t="shared" si="53"/>
        <v>0</v>
      </c>
      <c r="E168" s="7">
        <v>1</v>
      </c>
      <c r="F168" s="9" t="s">
        <v>1722</v>
      </c>
      <c r="G168" s="4">
        <f t="shared" si="38"/>
        <v>7.6219512195121954E-4</v>
      </c>
      <c r="H168" s="1" t="str">
        <f t="shared" si="39"/>
        <v>bɜɹd</v>
      </c>
      <c r="I168" s="1" t="str">
        <f t="shared" si="40"/>
        <v>bird</v>
      </c>
      <c r="J168" s="10">
        <f t="shared" si="41"/>
        <v>4</v>
      </c>
      <c r="K168" s="10">
        <f t="shared" si="42"/>
        <v>4</v>
      </c>
      <c r="L168" s="10">
        <f t="shared" si="43"/>
        <v>4</v>
      </c>
      <c r="M168" s="10">
        <f t="shared" si="44"/>
        <v>1</v>
      </c>
      <c r="N168" s="1" t="str">
        <f t="shared" si="45"/>
        <v>~bird~</v>
      </c>
      <c r="O168" s="1" t="str">
        <f t="shared" si="46"/>
        <v>[bɜɹd]</v>
      </c>
      <c r="P168" s="4">
        <f t="shared" si="47"/>
        <v>0.2342468675289098</v>
      </c>
      <c r="Q168" s="4">
        <f t="shared" si="48"/>
        <v>1</v>
      </c>
      <c r="R168" s="4" cm="1">
        <f t="array" ref="R168">SUM(_xlfn._xlws.FILTER($G$2:$G$1236,_xlfn.MAP($N$2:$N$1236,_xlfn.LAMBDA(_xlpm.x,_xlpm.x=$N168))))</f>
        <v>7.6219512195121954E-4</v>
      </c>
      <c r="S168" s="4">
        <f t="shared" si="49"/>
        <v>1</v>
      </c>
      <c r="T168" s="15" cm="1">
        <f t="array" ref="T168">SUM(_xlfn._xlws.FILTER($G$2:$G$1236,_xlfn.MAP($O$2:$O$1236,_xlfn.LAMBDA(_xlpm.x,_xlpm.x=$O168))))</f>
        <v>7.6219512195121954E-4</v>
      </c>
      <c r="U168" s="4">
        <f t="shared" si="50"/>
        <v>1</v>
      </c>
      <c r="V168" s="4">
        <f t="shared" si="51"/>
        <v>0</v>
      </c>
      <c r="AD168" s="2"/>
      <c r="AI168" s="2"/>
      <c r="AJ168" s="2"/>
    </row>
    <row r="169" spans="1:36">
      <c r="A169" s="1" t="str">
        <f t="shared" si="37"/>
        <v>~blem~ : [bləm]</v>
      </c>
      <c r="B169" s="1">
        <f t="shared" si="53"/>
        <v>0</v>
      </c>
      <c r="C169" s="1">
        <f t="shared" si="53"/>
        <v>0</v>
      </c>
      <c r="D169" s="1">
        <f t="shared" si="53"/>
        <v>0</v>
      </c>
      <c r="E169" s="7">
        <v>1</v>
      </c>
      <c r="F169" s="9" t="s">
        <v>1733</v>
      </c>
      <c r="G169" s="4">
        <f t="shared" si="38"/>
        <v>7.6219512195121954E-4</v>
      </c>
      <c r="H169" s="4" t="str">
        <f t="shared" si="39"/>
        <v>bləm</v>
      </c>
      <c r="I169" s="4" t="str">
        <f t="shared" si="40"/>
        <v>blem</v>
      </c>
      <c r="J169" s="10">
        <f t="shared" si="41"/>
        <v>4</v>
      </c>
      <c r="K169" s="10">
        <f t="shared" si="42"/>
        <v>4</v>
      </c>
      <c r="L169" s="10">
        <f t="shared" si="43"/>
        <v>4</v>
      </c>
      <c r="M169" s="10">
        <f t="shared" si="44"/>
        <v>1</v>
      </c>
      <c r="N169" s="1" t="str">
        <f t="shared" si="45"/>
        <v>~blem~</v>
      </c>
      <c r="O169" s="1" t="str">
        <f t="shared" si="46"/>
        <v>[bləm]</v>
      </c>
      <c r="P169" s="4">
        <f t="shared" si="47"/>
        <v>0.2342468675289098</v>
      </c>
      <c r="Q169" s="4">
        <f t="shared" si="48"/>
        <v>1</v>
      </c>
      <c r="R169" s="4" cm="1">
        <f t="array" ref="R169">SUM(_xlfn._xlws.FILTER($G$2:$G$1236,_xlfn.MAP($N$2:$N$1236,_xlfn.LAMBDA(_xlpm.x,_xlpm.x=$N169))))</f>
        <v>7.6219512195121954E-4</v>
      </c>
      <c r="S169" s="4">
        <f t="shared" si="49"/>
        <v>1</v>
      </c>
      <c r="T169" s="15" cm="1">
        <f t="array" ref="T169">SUM(_xlfn._xlws.FILTER($G$2:$G$1236,_xlfn.MAP($O$2:$O$1236,_xlfn.LAMBDA(_xlpm.x,_xlpm.x=$O169))))</f>
        <v>7.6219512195121954E-4</v>
      </c>
      <c r="U169" s="4">
        <f t="shared" si="50"/>
        <v>1</v>
      </c>
      <c r="V169" s="4">
        <f t="shared" si="51"/>
        <v>0</v>
      </c>
      <c r="AD169" s="2"/>
      <c r="AI169" s="2"/>
      <c r="AJ169" s="2"/>
    </row>
    <row r="170" spans="1:36">
      <c r="A170" s="1" t="str">
        <f t="shared" si="37"/>
        <v>~blow~ : [bloʊ]</v>
      </c>
      <c r="B170" s="1">
        <f t="shared" si="53"/>
        <v>0</v>
      </c>
      <c r="C170" s="1">
        <f t="shared" si="53"/>
        <v>0</v>
      </c>
      <c r="D170" s="1">
        <f t="shared" si="53"/>
        <v>0</v>
      </c>
      <c r="E170" s="7">
        <v>1</v>
      </c>
      <c r="F170" s="9" t="s">
        <v>417</v>
      </c>
      <c r="G170" s="4">
        <f t="shared" si="38"/>
        <v>7.6219512195121954E-4</v>
      </c>
      <c r="H170" s="4" t="str">
        <f t="shared" si="39"/>
        <v>bloʊ</v>
      </c>
      <c r="I170" s="4" t="str">
        <f t="shared" si="40"/>
        <v>blow</v>
      </c>
      <c r="J170" s="10">
        <f t="shared" si="41"/>
        <v>4</v>
      </c>
      <c r="K170" s="10">
        <f t="shared" si="42"/>
        <v>4</v>
      </c>
      <c r="L170" s="10">
        <f t="shared" si="43"/>
        <v>4</v>
      </c>
      <c r="M170" s="10">
        <f t="shared" si="44"/>
        <v>1</v>
      </c>
      <c r="N170" s="1" t="str">
        <f t="shared" si="45"/>
        <v>~blow~</v>
      </c>
      <c r="O170" s="1" t="str">
        <f t="shared" si="46"/>
        <v>[bloʊ]</v>
      </c>
      <c r="P170" s="4">
        <f t="shared" si="47"/>
        <v>0.2342468675289098</v>
      </c>
      <c r="Q170" s="4">
        <f t="shared" si="48"/>
        <v>1</v>
      </c>
      <c r="R170" s="4" cm="1">
        <f t="array" ref="R170">SUM(_xlfn._xlws.FILTER($G$2:$G$1236,_xlfn.MAP($N$2:$N$1236,_xlfn.LAMBDA(_xlpm.x,_xlpm.x=$N170))))</f>
        <v>7.6219512195121954E-4</v>
      </c>
      <c r="S170" s="4">
        <f t="shared" si="49"/>
        <v>1</v>
      </c>
      <c r="T170" s="15" cm="1">
        <f t="array" ref="T170">SUM(_xlfn._xlws.FILTER($G$2:$G$1236,_xlfn.MAP($O$2:$O$1236,_xlfn.LAMBDA(_xlpm.x,_xlpm.x=$O170))))</f>
        <v>7.6219512195121954E-4</v>
      </c>
      <c r="U170" s="4">
        <f t="shared" si="50"/>
        <v>1</v>
      </c>
      <c r="V170" s="4">
        <f t="shared" si="51"/>
        <v>0</v>
      </c>
      <c r="AD170" s="2"/>
      <c r="AI170" s="2"/>
      <c r="AJ170" s="2"/>
    </row>
    <row r="171" spans="1:36">
      <c r="A171" s="1" t="str">
        <f t="shared" si="37"/>
        <v>~book~ : [bʊk]</v>
      </c>
      <c r="B171" s="1">
        <f t="shared" si="53"/>
        <v>0</v>
      </c>
      <c r="C171" s="1">
        <f t="shared" si="53"/>
        <v>0</v>
      </c>
      <c r="D171" s="1">
        <f t="shared" si="53"/>
        <v>0</v>
      </c>
      <c r="E171" s="7">
        <v>1</v>
      </c>
      <c r="F171" s="9" t="s">
        <v>1871</v>
      </c>
      <c r="G171" s="4">
        <f t="shared" si="38"/>
        <v>7.6219512195121954E-4</v>
      </c>
      <c r="H171" s="1" t="str">
        <f t="shared" si="39"/>
        <v>bʊk</v>
      </c>
      <c r="I171" s="1" t="str">
        <f t="shared" si="40"/>
        <v>book</v>
      </c>
      <c r="J171" s="10">
        <f t="shared" si="41"/>
        <v>3</v>
      </c>
      <c r="K171" s="10">
        <f t="shared" si="42"/>
        <v>4</v>
      </c>
      <c r="L171" s="10">
        <f t="shared" si="43"/>
        <v>4</v>
      </c>
      <c r="M171" s="10">
        <f t="shared" si="44"/>
        <v>1</v>
      </c>
      <c r="N171" s="1" t="str">
        <f t="shared" si="45"/>
        <v>~book~</v>
      </c>
      <c r="O171" s="1" t="str">
        <f t="shared" si="46"/>
        <v>[bʊk]</v>
      </c>
      <c r="P171" s="4">
        <f t="shared" si="47"/>
        <v>0.2342468675289098</v>
      </c>
      <c r="Q171" s="4">
        <f t="shared" si="48"/>
        <v>1</v>
      </c>
      <c r="R171" s="4" cm="1">
        <f t="array" ref="R171">SUM(_xlfn._xlws.FILTER($G$2:$G$1236,_xlfn.MAP($N$2:$N$1236,_xlfn.LAMBDA(_xlpm.x,_xlpm.x=$N171))))</f>
        <v>7.6219512195121954E-4</v>
      </c>
      <c r="S171" s="4">
        <f t="shared" si="49"/>
        <v>1</v>
      </c>
      <c r="T171" s="15" cm="1">
        <f t="array" ref="T171">SUM(_xlfn._xlws.FILTER($G$2:$G$1236,_xlfn.MAP($O$2:$O$1236,_xlfn.LAMBDA(_xlpm.x,_xlpm.x=$O171))))</f>
        <v>7.6219512195121954E-4</v>
      </c>
      <c r="U171" s="4">
        <f t="shared" si="50"/>
        <v>1</v>
      </c>
      <c r="V171" s="4">
        <f t="shared" si="51"/>
        <v>0</v>
      </c>
      <c r="AD171" s="2"/>
      <c r="AI171" s="2"/>
      <c r="AJ171" s="2"/>
    </row>
    <row r="172" spans="1:36">
      <c r="A172" s="1" t="str">
        <f t="shared" si="37"/>
        <v>~born~ : [bɔɹn]</v>
      </c>
      <c r="B172" s="1">
        <f t="shared" si="53"/>
        <v>0</v>
      </c>
      <c r="C172" s="1">
        <f t="shared" si="53"/>
        <v>0</v>
      </c>
      <c r="D172" s="1">
        <f t="shared" si="53"/>
        <v>0</v>
      </c>
      <c r="E172" s="7">
        <v>1</v>
      </c>
      <c r="F172" s="9" t="s">
        <v>1721</v>
      </c>
      <c r="G172" s="4">
        <f t="shared" si="38"/>
        <v>7.6219512195121954E-4</v>
      </c>
      <c r="H172" s="1" t="str">
        <f t="shared" si="39"/>
        <v>bɔɹn</v>
      </c>
      <c r="I172" s="1" t="str">
        <f t="shared" si="40"/>
        <v>born</v>
      </c>
      <c r="J172" s="10">
        <f t="shared" si="41"/>
        <v>4</v>
      </c>
      <c r="K172" s="10">
        <f t="shared" si="42"/>
        <v>4</v>
      </c>
      <c r="L172" s="10">
        <f t="shared" si="43"/>
        <v>4</v>
      </c>
      <c r="M172" s="10">
        <f t="shared" si="44"/>
        <v>1</v>
      </c>
      <c r="N172" s="1" t="str">
        <f t="shared" si="45"/>
        <v>~born~</v>
      </c>
      <c r="O172" s="1" t="str">
        <f t="shared" si="46"/>
        <v>[bɔɹn]</v>
      </c>
      <c r="P172" s="4">
        <f t="shared" si="47"/>
        <v>0.2342468675289098</v>
      </c>
      <c r="Q172" s="4">
        <f t="shared" si="48"/>
        <v>1</v>
      </c>
      <c r="R172" s="4" cm="1">
        <f t="array" ref="R172">SUM(_xlfn._xlws.FILTER($G$2:$G$1236,_xlfn.MAP($N$2:$N$1236,_xlfn.LAMBDA(_xlpm.x,_xlpm.x=$N172))))</f>
        <v>7.6219512195121954E-4</v>
      </c>
      <c r="S172" s="4">
        <f t="shared" si="49"/>
        <v>1</v>
      </c>
      <c r="T172" s="15" cm="1">
        <f t="array" ref="T172">SUM(_xlfn._xlws.FILTER($G$2:$G$1236,_xlfn.MAP($O$2:$O$1236,_xlfn.LAMBDA(_xlpm.x,_xlpm.x=$O172))))</f>
        <v>7.6219512195121954E-4</v>
      </c>
      <c r="U172" s="4">
        <f t="shared" si="50"/>
        <v>1</v>
      </c>
      <c r="V172" s="4">
        <f t="shared" si="51"/>
        <v>0</v>
      </c>
      <c r="AD172" s="2"/>
      <c r="AI172" s="2"/>
      <c r="AJ172" s="2"/>
    </row>
    <row r="173" spans="1:36">
      <c r="A173" s="1" t="str">
        <f t="shared" si="37"/>
        <v>~both~ : [boʊθ]</v>
      </c>
      <c r="B173" s="1">
        <f t="shared" si="53"/>
        <v>0</v>
      </c>
      <c r="C173" s="1">
        <f t="shared" si="53"/>
        <v>0</v>
      </c>
      <c r="D173" s="1">
        <f t="shared" si="53"/>
        <v>0</v>
      </c>
      <c r="E173" s="7">
        <v>1</v>
      </c>
      <c r="F173" s="9" t="s">
        <v>1730</v>
      </c>
      <c r="G173" s="4">
        <f t="shared" si="38"/>
        <v>7.6219512195121954E-4</v>
      </c>
      <c r="H173" s="4" t="str">
        <f t="shared" si="39"/>
        <v>boʊθ</v>
      </c>
      <c r="I173" s="4" t="str">
        <f t="shared" si="40"/>
        <v>both</v>
      </c>
      <c r="J173" s="10">
        <f t="shared" si="41"/>
        <v>4</v>
      </c>
      <c r="K173" s="10">
        <f t="shared" si="42"/>
        <v>4</v>
      </c>
      <c r="L173" s="10">
        <f t="shared" si="43"/>
        <v>4</v>
      </c>
      <c r="M173" s="10">
        <f t="shared" si="44"/>
        <v>1</v>
      </c>
      <c r="N173" s="1" t="str">
        <f t="shared" si="45"/>
        <v>~both~</v>
      </c>
      <c r="O173" s="1" t="str">
        <f t="shared" si="46"/>
        <v>[boʊθ]</v>
      </c>
      <c r="P173" s="4">
        <f t="shared" si="47"/>
        <v>0.2342468675289098</v>
      </c>
      <c r="Q173" s="4">
        <f t="shared" si="48"/>
        <v>1</v>
      </c>
      <c r="R173" s="4" cm="1">
        <f t="array" ref="R173">SUM(_xlfn._xlws.FILTER($G$2:$G$1236,_xlfn.MAP($N$2:$N$1236,_xlfn.LAMBDA(_xlpm.x,_xlpm.x=$N173))))</f>
        <v>7.6219512195121954E-4</v>
      </c>
      <c r="S173" s="4">
        <f t="shared" si="49"/>
        <v>1</v>
      </c>
      <c r="T173" s="15" cm="1">
        <f t="array" ref="T173">SUM(_xlfn._xlws.FILTER($G$2:$G$1236,_xlfn.MAP($O$2:$O$1236,_xlfn.LAMBDA(_xlpm.x,_xlpm.x=$O173))))</f>
        <v>7.6219512195121954E-4</v>
      </c>
      <c r="U173" s="4">
        <f t="shared" si="50"/>
        <v>1</v>
      </c>
      <c r="V173" s="4">
        <f t="shared" si="51"/>
        <v>0</v>
      </c>
      <c r="AD173" s="2"/>
      <c r="AI173" s="2"/>
      <c r="AJ173" s="2"/>
    </row>
    <row r="174" spans="1:36">
      <c r="A174" s="1" t="str">
        <f t="shared" si="37"/>
        <v>~burn~ : [bɜɹn]</v>
      </c>
      <c r="B174" s="1">
        <f t="shared" si="53"/>
        <v>0</v>
      </c>
      <c r="C174" s="1">
        <f t="shared" si="53"/>
        <v>0</v>
      </c>
      <c r="D174" s="1">
        <f t="shared" si="53"/>
        <v>0</v>
      </c>
      <c r="E174" s="7">
        <v>1</v>
      </c>
      <c r="F174" s="9" t="s">
        <v>1720</v>
      </c>
      <c r="G174" s="4">
        <f t="shared" si="38"/>
        <v>7.6219512195121954E-4</v>
      </c>
      <c r="H174" s="1" t="str">
        <f t="shared" si="39"/>
        <v>bɜɹn</v>
      </c>
      <c r="I174" s="1" t="str">
        <f t="shared" si="40"/>
        <v>burn</v>
      </c>
      <c r="J174" s="10">
        <f t="shared" si="41"/>
        <v>4</v>
      </c>
      <c r="K174" s="10">
        <f t="shared" si="42"/>
        <v>4</v>
      </c>
      <c r="L174" s="10">
        <f t="shared" si="43"/>
        <v>4</v>
      </c>
      <c r="M174" s="10">
        <f t="shared" si="44"/>
        <v>1</v>
      </c>
      <c r="N174" s="1" t="str">
        <f t="shared" si="45"/>
        <v>~burn~</v>
      </c>
      <c r="O174" s="1" t="str">
        <f t="shared" si="46"/>
        <v>[bɜɹn]</v>
      </c>
      <c r="P174" s="4">
        <f t="shared" si="47"/>
        <v>0.2342468675289098</v>
      </c>
      <c r="Q174" s="4">
        <f t="shared" si="48"/>
        <v>1</v>
      </c>
      <c r="R174" s="4" cm="1">
        <f t="array" ref="R174">SUM(_xlfn._xlws.FILTER($G$2:$G$1236,_xlfn.MAP($N$2:$N$1236,_xlfn.LAMBDA(_xlpm.x,_xlpm.x=$N174))))</f>
        <v>7.6219512195121954E-4</v>
      </c>
      <c r="S174" s="4">
        <f t="shared" si="49"/>
        <v>1</v>
      </c>
      <c r="T174" s="15" cm="1">
        <f t="array" ref="T174">SUM(_xlfn._xlws.FILTER($G$2:$G$1236,_xlfn.MAP($O$2:$O$1236,_xlfn.LAMBDA(_xlpm.x,_xlpm.x=$O174))))</f>
        <v>7.6219512195121954E-4</v>
      </c>
      <c r="U174" s="4">
        <f t="shared" si="50"/>
        <v>1</v>
      </c>
      <c r="V174" s="4">
        <f t="shared" si="51"/>
        <v>0</v>
      </c>
      <c r="AD174" s="2"/>
      <c r="AI174" s="2"/>
      <c r="AJ174" s="2"/>
    </row>
    <row r="175" spans="1:36">
      <c r="A175" s="1" t="str">
        <f t="shared" si="37"/>
        <v>~call~ : [kɔl]</v>
      </c>
      <c r="B175" s="1">
        <f t="shared" si="53"/>
        <v>0</v>
      </c>
      <c r="C175" s="1">
        <f t="shared" si="53"/>
        <v>0</v>
      </c>
      <c r="D175" s="1">
        <f t="shared" si="53"/>
        <v>0</v>
      </c>
      <c r="E175" s="7">
        <v>1</v>
      </c>
      <c r="F175" s="9" t="s">
        <v>1830</v>
      </c>
      <c r="G175" s="4">
        <f t="shared" si="38"/>
        <v>7.6219512195121954E-4</v>
      </c>
      <c r="H175" s="4" t="str">
        <f t="shared" si="39"/>
        <v>kɔl</v>
      </c>
      <c r="I175" s="4" t="str">
        <f t="shared" si="40"/>
        <v>call</v>
      </c>
      <c r="J175" s="10">
        <f t="shared" si="41"/>
        <v>3</v>
      </c>
      <c r="K175" s="10">
        <f t="shared" si="42"/>
        <v>4</v>
      </c>
      <c r="L175" s="10">
        <f t="shared" si="43"/>
        <v>4</v>
      </c>
      <c r="M175" s="10">
        <f t="shared" si="44"/>
        <v>1</v>
      </c>
      <c r="N175" s="1" t="str">
        <f t="shared" si="45"/>
        <v>~call~</v>
      </c>
      <c r="O175" s="1" t="str">
        <f t="shared" si="46"/>
        <v>[kɔl]</v>
      </c>
      <c r="P175" s="4">
        <f t="shared" si="47"/>
        <v>0.2342468675289098</v>
      </c>
      <c r="Q175" s="4">
        <f t="shared" si="48"/>
        <v>1</v>
      </c>
      <c r="R175" s="4" cm="1">
        <f t="array" ref="R175">SUM(_xlfn._xlws.FILTER($G$2:$G$1236,_xlfn.MAP($N$2:$N$1236,_xlfn.LAMBDA(_xlpm.x,_xlpm.x=$N175))))</f>
        <v>7.6219512195121954E-4</v>
      </c>
      <c r="S175" s="4">
        <f t="shared" si="49"/>
        <v>1</v>
      </c>
      <c r="T175" s="15" cm="1">
        <f t="array" ref="T175">SUM(_xlfn._xlws.FILTER($G$2:$G$1236,_xlfn.MAP($O$2:$O$1236,_xlfn.LAMBDA(_xlpm.x,_xlpm.x=$O175))))</f>
        <v>7.6219512195121954E-4</v>
      </c>
      <c r="U175" s="4">
        <f t="shared" si="50"/>
        <v>1</v>
      </c>
      <c r="V175" s="4">
        <f t="shared" si="51"/>
        <v>0</v>
      </c>
      <c r="AD175" s="2"/>
      <c r="AI175" s="2"/>
      <c r="AJ175" s="2"/>
    </row>
    <row r="176" spans="1:36">
      <c r="A176" s="1" t="str">
        <f t="shared" si="37"/>
        <v>~camp~ : [kæmp]</v>
      </c>
      <c r="B176" s="1">
        <f t="shared" si="53"/>
        <v>0</v>
      </c>
      <c r="C176" s="1">
        <f t="shared" si="53"/>
        <v>0</v>
      </c>
      <c r="D176" s="1">
        <f t="shared" si="53"/>
        <v>0</v>
      </c>
      <c r="E176" s="7">
        <v>1</v>
      </c>
      <c r="F176" s="9" t="s">
        <v>1684</v>
      </c>
      <c r="G176" s="4">
        <f t="shared" si="38"/>
        <v>7.6219512195121954E-4</v>
      </c>
      <c r="H176" s="1" t="str">
        <f t="shared" si="39"/>
        <v>kæmp</v>
      </c>
      <c r="I176" s="1" t="str">
        <f t="shared" si="40"/>
        <v>camp</v>
      </c>
      <c r="J176" s="10">
        <f t="shared" si="41"/>
        <v>4</v>
      </c>
      <c r="K176" s="10">
        <f t="shared" si="42"/>
        <v>4</v>
      </c>
      <c r="L176" s="10">
        <f t="shared" si="43"/>
        <v>4</v>
      </c>
      <c r="M176" s="10">
        <f t="shared" si="44"/>
        <v>1</v>
      </c>
      <c r="N176" s="1" t="str">
        <f t="shared" si="45"/>
        <v>~camp~</v>
      </c>
      <c r="O176" s="1" t="str">
        <f t="shared" si="46"/>
        <v>[kæmp]</v>
      </c>
      <c r="P176" s="4">
        <f t="shared" si="47"/>
        <v>0.2342468675289098</v>
      </c>
      <c r="Q176" s="4">
        <f t="shared" si="48"/>
        <v>1</v>
      </c>
      <c r="R176" s="4" cm="1">
        <f t="array" ref="R176">SUM(_xlfn._xlws.FILTER($G$2:$G$1236,_xlfn.MAP($N$2:$N$1236,_xlfn.LAMBDA(_xlpm.x,_xlpm.x=$N176))))</f>
        <v>7.6219512195121954E-4</v>
      </c>
      <c r="S176" s="4">
        <f t="shared" si="49"/>
        <v>1</v>
      </c>
      <c r="T176" s="15" cm="1">
        <f t="array" ref="T176">SUM(_xlfn._xlws.FILTER($G$2:$G$1236,_xlfn.MAP($O$2:$O$1236,_xlfn.LAMBDA(_xlpm.x,_xlpm.x=$O176))))</f>
        <v>7.6219512195121954E-4</v>
      </c>
      <c r="U176" s="4">
        <f t="shared" si="50"/>
        <v>1</v>
      </c>
      <c r="V176" s="4">
        <f t="shared" si="51"/>
        <v>0</v>
      </c>
      <c r="AD176" s="2"/>
      <c r="AI176" s="2"/>
      <c r="AJ176" s="2"/>
    </row>
    <row r="177" spans="1:36">
      <c r="A177" s="1" t="str">
        <f t="shared" si="37"/>
        <v>~card~ : [kɑɹd]</v>
      </c>
      <c r="B177" s="1">
        <f t="shared" si="53"/>
        <v>0</v>
      </c>
      <c r="C177" s="1">
        <f t="shared" si="53"/>
        <v>0</v>
      </c>
      <c r="D177" s="1">
        <f t="shared" si="53"/>
        <v>0</v>
      </c>
      <c r="E177" s="7">
        <v>1</v>
      </c>
      <c r="F177" s="9" t="s">
        <v>1672</v>
      </c>
      <c r="G177" s="4">
        <f t="shared" si="38"/>
        <v>7.6219512195121954E-4</v>
      </c>
      <c r="H177" s="4" t="str">
        <f t="shared" si="39"/>
        <v>kɑɹd</v>
      </c>
      <c r="I177" s="4" t="str">
        <f t="shared" si="40"/>
        <v>card</v>
      </c>
      <c r="J177" s="10">
        <f t="shared" si="41"/>
        <v>4</v>
      </c>
      <c r="K177" s="10">
        <f t="shared" si="42"/>
        <v>4</v>
      </c>
      <c r="L177" s="10">
        <f t="shared" si="43"/>
        <v>4</v>
      </c>
      <c r="M177" s="10">
        <f t="shared" si="44"/>
        <v>1</v>
      </c>
      <c r="N177" s="1" t="str">
        <f t="shared" si="45"/>
        <v>~card~</v>
      </c>
      <c r="O177" s="1" t="str">
        <f t="shared" si="46"/>
        <v>[kɑɹd]</v>
      </c>
      <c r="P177" s="4">
        <f t="shared" si="47"/>
        <v>0.2342468675289098</v>
      </c>
      <c r="Q177" s="4">
        <f t="shared" si="48"/>
        <v>1</v>
      </c>
      <c r="R177" s="4" cm="1">
        <f t="array" ref="R177">SUM(_xlfn._xlws.FILTER($G$2:$G$1236,_xlfn.MAP($N$2:$N$1236,_xlfn.LAMBDA(_xlpm.x,_xlpm.x=$N177))))</f>
        <v>7.6219512195121954E-4</v>
      </c>
      <c r="S177" s="4">
        <f t="shared" si="49"/>
        <v>1</v>
      </c>
      <c r="T177" s="15" cm="1">
        <f t="array" ref="T177">SUM(_xlfn._xlws.FILTER($G$2:$G$1236,_xlfn.MAP($O$2:$O$1236,_xlfn.LAMBDA(_xlpm.x,_xlpm.x=$O177))))</f>
        <v>7.6219512195121954E-4</v>
      </c>
      <c r="U177" s="4">
        <f t="shared" si="50"/>
        <v>1</v>
      </c>
      <c r="V177" s="4">
        <f t="shared" si="51"/>
        <v>0</v>
      </c>
      <c r="AD177" s="2"/>
      <c r="AI177" s="2"/>
      <c r="AJ177" s="2"/>
    </row>
    <row r="178" spans="1:36">
      <c r="A178" s="1" t="str">
        <f t="shared" si="37"/>
        <v>~ccur~ : [kɜɹ]</v>
      </c>
      <c r="B178" s="1">
        <f t="shared" si="53"/>
        <v>0</v>
      </c>
      <c r="C178" s="1">
        <f t="shared" si="53"/>
        <v>0</v>
      </c>
      <c r="D178" s="1">
        <f t="shared" si="53"/>
        <v>0</v>
      </c>
      <c r="E178" s="7">
        <v>1</v>
      </c>
      <c r="F178" s="9" t="s">
        <v>1826</v>
      </c>
      <c r="G178" s="4">
        <f t="shared" si="38"/>
        <v>7.6219512195121954E-4</v>
      </c>
      <c r="H178" s="1" t="str">
        <f t="shared" si="39"/>
        <v>kɜɹ</v>
      </c>
      <c r="I178" s="1" t="str">
        <f t="shared" si="40"/>
        <v>ccur</v>
      </c>
      <c r="J178" s="10">
        <f t="shared" si="41"/>
        <v>3</v>
      </c>
      <c r="K178" s="10">
        <f t="shared" si="42"/>
        <v>4</v>
      </c>
      <c r="L178" s="10">
        <f t="shared" si="43"/>
        <v>4</v>
      </c>
      <c r="M178" s="10">
        <f t="shared" si="44"/>
        <v>1</v>
      </c>
      <c r="N178" s="1" t="str">
        <f t="shared" si="45"/>
        <v>~ccur~</v>
      </c>
      <c r="O178" s="1" t="str">
        <f t="shared" si="46"/>
        <v>[kɜɹ]</v>
      </c>
      <c r="P178" s="4">
        <f t="shared" si="47"/>
        <v>0.2342468675289098</v>
      </c>
      <c r="Q178" s="4">
        <f t="shared" si="48"/>
        <v>1</v>
      </c>
      <c r="R178" s="4" cm="1">
        <f t="array" ref="R178">SUM(_xlfn._xlws.FILTER($G$2:$G$1236,_xlfn.MAP($N$2:$N$1236,_xlfn.LAMBDA(_xlpm.x,_xlpm.x=$N178))))</f>
        <v>7.6219512195121954E-4</v>
      </c>
      <c r="S178" s="4">
        <f t="shared" si="49"/>
        <v>1</v>
      </c>
      <c r="T178" s="15" cm="1">
        <f t="array" ref="T178">SUM(_xlfn._xlws.FILTER($G$2:$G$1236,_xlfn.MAP($O$2:$O$1236,_xlfn.LAMBDA(_xlpm.x,_xlpm.x=$O178))))</f>
        <v>7.6219512195121954E-4</v>
      </c>
      <c r="U178" s="4">
        <f t="shared" si="50"/>
        <v>1</v>
      </c>
      <c r="V178" s="4">
        <f t="shared" si="51"/>
        <v>0</v>
      </c>
      <c r="AD178" s="2"/>
      <c r="AI178" s="2"/>
      <c r="AJ178" s="2"/>
    </row>
    <row r="179" spans="1:36">
      <c r="A179" s="1" t="str">
        <f t="shared" si="37"/>
        <v>~cell~ : [sɛl]</v>
      </c>
      <c r="B179" s="1">
        <f t="shared" si="53"/>
        <v>0</v>
      </c>
      <c r="C179" s="1">
        <f t="shared" si="53"/>
        <v>0</v>
      </c>
      <c r="D179" s="1">
        <f t="shared" si="53"/>
        <v>0</v>
      </c>
      <c r="E179" s="7">
        <v>1</v>
      </c>
      <c r="F179" s="9" t="s">
        <v>1001</v>
      </c>
      <c r="G179" s="4">
        <f t="shared" si="38"/>
        <v>7.6219512195121954E-4</v>
      </c>
      <c r="H179" s="4" t="str">
        <f t="shared" si="39"/>
        <v>sɛl</v>
      </c>
      <c r="I179" s="4" t="str">
        <f t="shared" si="40"/>
        <v>cell</v>
      </c>
      <c r="J179" s="10">
        <f t="shared" si="41"/>
        <v>3</v>
      </c>
      <c r="K179" s="10">
        <f t="shared" si="42"/>
        <v>4</v>
      </c>
      <c r="L179" s="10">
        <f t="shared" si="43"/>
        <v>4</v>
      </c>
      <c r="M179" s="10">
        <f t="shared" si="44"/>
        <v>1</v>
      </c>
      <c r="N179" s="1" t="str">
        <f t="shared" si="45"/>
        <v>~cell~</v>
      </c>
      <c r="O179" s="1" t="str">
        <f t="shared" si="46"/>
        <v>[sɛl]</v>
      </c>
      <c r="P179" s="4">
        <f t="shared" si="47"/>
        <v>0.15616457835260653</v>
      </c>
      <c r="Q179" s="4">
        <f t="shared" si="48"/>
        <v>0.66666666666666663</v>
      </c>
      <c r="R179" s="4" cm="1">
        <f t="array" ref="R179">SUM(_xlfn._xlws.FILTER($G$2:$G$1236,_xlfn.MAP($N$2:$N$1236,_xlfn.LAMBDA(_xlpm.x,_xlpm.x=$N179))))</f>
        <v>7.6219512195121954E-4</v>
      </c>
      <c r="S179" s="4">
        <f t="shared" si="49"/>
        <v>1</v>
      </c>
      <c r="T179" s="15" cm="1">
        <f t="array" ref="T179">SUM(_xlfn._xlws.FILTER($G$2:$G$1236,_xlfn.MAP($O$2:$O$1236,_xlfn.LAMBDA(_xlpm.x,_xlpm.x=$O179))))</f>
        <v>1.5243902439024391E-3</v>
      </c>
      <c r="U179" s="4">
        <f t="shared" si="50"/>
        <v>0.5</v>
      </c>
      <c r="V179" s="4">
        <f t="shared" si="51"/>
        <v>0.3010299956639812</v>
      </c>
      <c r="AD179" s="2"/>
      <c r="AI179" s="2"/>
      <c r="AJ179" s="2"/>
    </row>
    <row r="180" spans="1:36">
      <c r="A180" s="1" t="str">
        <f t="shared" si="37"/>
        <v>~cent~ : [sɛnt]</v>
      </c>
      <c r="B180" s="1">
        <f t="shared" si="53"/>
        <v>0</v>
      </c>
      <c r="C180" s="1">
        <f t="shared" si="53"/>
        <v>0</v>
      </c>
      <c r="D180" s="1">
        <f t="shared" si="53"/>
        <v>0</v>
      </c>
      <c r="E180" s="7">
        <v>1</v>
      </c>
      <c r="F180" s="9" t="s">
        <v>982</v>
      </c>
      <c r="G180" s="4">
        <f t="shared" si="38"/>
        <v>7.6219512195121954E-4</v>
      </c>
      <c r="H180" s="4" t="str">
        <f t="shared" si="39"/>
        <v>sɛnt</v>
      </c>
      <c r="I180" s="4" t="str">
        <f t="shared" si="40"/>
        <v>cent</v>
      </c>
      <c r="J180" s="10">
        <f t="shared" si="41"/>
        <v>4</v>
      </c>
      <c r="K180" s="10">
        <f t="shared" si="42"/>
        <v>4</v>
      </c>
      <c r="L180" s="10">
        <f t="shared" si="43"/>
        <v>4</v>
      </c>
      <c r="M180" s="10">
        <f t="shared" si="44"/>
        <v>1</v>
      </c>
      <c r="N180" s="1" t="str">
        <f t="shared" si="45"/>
        <v>~cent~</v>
      </c>
      <c r="O180" s="1" t="str">
        <f t="shared" si="46"/>
        <v>[sɛnt]</v>
      </c>
      <c r="P180" s="4">
        <f t="shared" si="47"/>
        <v>0.15616457835260653</v>
      </c>
      <c r="Q180" s="4">
        <f t="shared" si="48"/>
        <v>0.66666666666666663</v>
      </c>
      <c r="R180" s="4" cm="1">
        <f t="array" ref="R180">SUM(_xlfn._xlws.FILTER($G$2:$G$1236,_xlfn.MAP($N$2:$N$1236,_xlfn.LAMBDA(_xlpm.x,_xlpm.x=$N180))))</f>
        <v>7.6219512195121954E-4</v>
      </c>
      <c r="S180" s="4">
        <f t="shared" si="49"/>
        <v>1</v>
      </c>
      <c r="T180" s="15" cm="1">
        <f t="array" ref="T180">SUM(_xlfn._xlws.FILTER($G$2:$G$1236,_xlfn.MAP($O$2:$O$1236,_xlfn.LAMBDA(_xlpm.x,_xlpm.x=$O180))))</f>
        <v>1.5243902439024391E-3</v>
      </c>
      <c r="U180" s="4">
        <f t="shared" si="50"/>
        <v>0.5</v>
      </c>
      <c r="V180" s="4">
        <f t="shared" si="51"/>
        <v>0.3010299956639812</v>
      </c>
      <c r="AD180" s="2"/>
      <c r="AI180" s="2"/>
      <c r="AJ180" s="2"/>
    </row>
    <row r="181" spans="1:36">
      <c r="A181" s="1" t="str">
        <f t="shared" si="37"/>
        <v>~cess~ : [sɛs]</v>
      </c>
      <c r="B181" s="1">
        <f t="shared" si="53"/>
        <v>0</v>
      </c>
      <c r="C181" s="1">
        <f t="shared" si="53"/>
        <v>0</v>
      </c>
      <c r="D181" s="1">
        <f t="shared" si="53"/>
        <v>0</v>
      </c>
      <c r="E181" s="7">
        <v>1</v>
      </c>
      <c r="F181" s="9" t="s">
        <v>1791</v>
      </c>
      <c r="G181" s="4">
        <f t="shared" si="38"/>
        <v>7.6219512195121954E-4</v>
      </c>
      <c r="H181" s="4" t="str">
        <f t="shared" si="39"/>
        <v>sɛs</v>
      </c>
      <c r="I181" s="4" t="str">
        <f t="shared" si="40"/>
        <v>cess</v>
      </c>
      <c r="J181" s="10">
        <f t="shared" si="41"/>
        <v>3</v>
      </c>
      <c r="K181" s="10">
        <f t="shared" si="42"/>
        <v>4</v>
      </c>
      <c r="L181" s="10">
        <f t="shared" si="43"/>
        <v>4</v>
      </c>
      <c r="M181" s="10">
        <f t="shared" si="44"/>
        <v>1</v>
      </c>
      <c r="N181" s="1" t="str">
        <f t="shared" si="45"/>
        <v>~cess~</v>
      </c>
      <c r="O181" s="1" t="str">
        <f t="shared" si="46"/>
        <v>[sɛs]</v>
      </c>
      <c r="P181" s="4">
        <f t="shared" si="47"/>
        <v>0.2342468675289098</v>
      </c>
      <c r="Q181" s="4">
        <f t="shared" si="48"/>
        <v>1</v>
      </c>
      <c r="R181" s="4" cm="1">
        <f t="array" ref="R181">SUM(_xlfn._xlws.FILTER($G$2:$G$1236,_xlfn.MAP($N$2:$N$1236,_xlfn.LAMBDA(_xlpm.x,_xlpm.x=$N181))))</f>
        <v>7.6219512195121954E-4</v>
      </c>
      <c r="S181" s="4">
        <f t="shared" si="49"/>
        <v>1</v>
      </c>
      <c r="T181" s="15" cm="1">
        <f t="array" ref="T181">SUM(_xlfn._xlws.FILTER($G$2:$G$1236,_xlfn.MAP($O$2:$O$1236,_xlfn.LAMBDA(_xlpm.x,_xlpm.x=$O181))))</f>
        <v>7.6219512195121954E-4</v>
      </c>
      <c r="U181" s="4">
        <f t="shared" si="50"/>
        <v>1</v>
      </c>
      <c r="V181" s="4">
        <f t="shared" si="51"/>
        <v>0</v>
      </c>
      <c r="AD181" s="2"/>
      <c r="AI181" s="2"/>
      <c r="AJ181" s="2"/>
    </row>
    <row r="182" spans="1:36">
      <c r="A182" s="1" t="str">
        <f t="shared" si="37"/>
        <v>~cold~ : [koʊld]</v>
      </c>
      <c r="B182" s="1">
        <f t="shared" ref="B182:D201" si="54">_xlfn.LET(_xlpm.d,$F182,_xlpm.k,_xlfn.CONCAT(LEFT(TRIM(B$1),1),"*"),COUNTIF(_xlpm.d,_xlpm.k))</f>
        <v>0</v>
      </c>
      <c r="C182" s="1">
        <f t="shared" si="54"/>
        <v>0</v>
      </c>
      <c r="D182" s="1">
        <f t="shared" si="54"/>
        <v>0</v>
      </c>
      <c r="E182" s="7">
        <v>1</v>
      </c>
      <c r="F182" s="9" t="s">
        <v>1478</v>
      </c>
      <c r="G182" s="4">
        <f t="shared" si="38"/>
        <v>7.6219512195121954E-4</v>
      </c>
      <c r="H182" s="4" t="str">
        <f t="shared" si="39"/>
        <v>koʊld</v>
      </c>
      <c r="I182" s="4" t="str">
        <f t="shared" si="40"/>
        <v>cold</v>
      </c>
      <c r="J182" s="10">
        <f t="shared" si="41"/>
        <v>5</v>
      </c>
      <c r="K182" s="10">
        <f t="shared" si="42"/>
        <v>4</v>
      </c>
      <c r="L182" s="10">
        <f t="shared" si="43"/>
        <v>5</v>
      </c>
      <c r="M182" s="10">
        <f t="shared" si="44"/>
        <v>1</v>
      </c>
      <c r="N182" s="1" t="str">
        <f t="shared" si="45"/>
        <v>~cold~</v>
      </c>
      <c r="O182" s="1" t="str">
        <f t="shared" si="46"/>
        <v>[koʊld]</v>
      </c>
      <c r="P182" s="4">
        <f t="shared" si="47"/>
        <v>0.25439985932113074</v>
      </c>
      <c r="Q182" s="4">
        <f t="shared" si="48"/>
        <v>1</v>
      </c>
      <c r="R182" s="4" cm="1">
        <f t="array" ref="R182">SUM(_xlfn._xlws.FILTER($G$2:$G$1236,_xlfn.MAP($N$2:$N$1236,_xlfn.LAMBDA(_xlpm.x,_xlpm.x=$N182))))</f>
        <v>7.6219512195121954E-4</v>
      </c>
      <c r="S182" s="4">
        <f t="shared" si="49"/>
        <v>1</v>
      </c>
      <c r="T182" s="15" cm="1">
        <f t="array" ref="T182">SUM(_xlfn._xlws.FILTER($G$2:$G$1236,_xlfn.MAP($O$2:$O$1236,_xlfn.LAMBDA(_xlpm.x,_xlpm.x=$O182))))</f>
        <v>7.6219512195121954E-4</v>
      </c>
      <c r="U182" s="4">
        <f t="shared" si="50"/>
        <v>1</v>
      </c>
      <c r="V182" s="4">
        <f t="shared" si="51"/>
        <v>0</v>
      </c>
      <c r="AD182" s="2"/>
      <c r="AI182" s="2"/>
      <c r="AJ182" s="2"/>
    </row>
    <row r="183" spans="1:36">
      <c r="A183" s="1" t="str">
        <f t="shared" si="37"/>
        <v>~cond~ : [kənd]</v>
      </c>
      <c r="B183" s="1">
        <f t="shared" si="54"/>
        <v>0</v>
      </c>
      <c r="C183" s="1">
        <f t="shared" si="54"/>
        <v>0</v>
      </c>
      <c r="D183" s="1">
        <f t="shared" si="54"/>
        <v>0</v>
      </c>
      <c r="E183" s="7">
        <v>1</v>
      </c>
      <c r="F183" s="9" t="s">
        <v>1676</v>
      </c>
      <c r="G183" s="4">
        <f t="shared" si="38"/>
        <v>7.6219512195121954E-4</v>
      </c>
      <c r="H183" s="4" t="str">
        <f t="shared" si="39"/>
        <v>kənd</v>
      </c>
      <c r="I183" s="4" t="str">
        <f t="shared" si="40"/>
        <v>cond</v>
      </c>
      <c r="J183" s="10">
        <f t="shared" si="41"/>
        <v>4</v>
      </c>
      <c r="K183" s="10">
        <f t="shared" si="42"/>
        <v>4</v>
      </c>
      <c r="L183" s="10">
        <f t="shared" si="43"/>
        <v>4</v>
      </c>
      <c r="M183" s="10">
        <f t="shared" si="44"/>
        <v>1</v>
      </c>
      <c r="N183" s="1" t="str">
        <f t="shared" si="45"/>
        <v>~cond~</v>
      </c>
      <c r="O183" s="1" t="str">
        <f t="shared" si="46"/>
        <v>[kənd]</v>
      </c>
      <c r="P183" s="4">
        <f t="shared" si="47"/>
        <v>0.2342468675289098</v>
      </c>
      <c r="Q183" s="4">
        <f t="shared" si="48"/>
        <v>1</v>
      </c>
      <c r="R183" s="4" cm="1">
        <f t="array" ref="R183">SUM(_xlfn._xlws.FILTER($G$2:$G$1236,_xlfn.MAP($N$2:$N$1236,_xlfn.LAMBDA(_xlpm.x,_xlpm.x=$N183))))</f>
        <v>7.6219512195121954E-4</v>
      </c>
      <c r="S183" s="4">
        <f t="shared" si="49"/>
        <v>1</v>
      </c>
      <c r="T183" s="15" cm="1">
        <f t="array" ref="T183">SUM(_xlfn._xlws.FILTER($G$2:$G$1236,_xlfn.MAP($O$2:$O$1236,_xlfn.LAMBDA(_xlpm.x,_xlpm.x=$O183))))</f>
        <v>7.6219512195121954E-4</v>
      </c>
      <c r="U183" s="4">
        <f t="shared" si="50"/>
        <v>1</v>
      </c>
      <c r="V183" s="4">
        <f t="shared" si="51"/>
        <v>0</v>
      </c>
      <c r="AD183" s="2"/>
      <c r="AI183" s="2"/>
      <c r="AJ183" s="2"/>
    </row>
    <row r="184" spans="1:36">
      <c r="A184" s="1" t="str">
        <f t="shared" si="37"/>
        <v>~cook~ : [kʊk]</v>
      </c>
      <c r="B184" s="1">
        <f t="shared" si="54"/>
        <v>0</v>
      </c>
      <c r="C184" s="1">
        <f t="shared" si="54"/>
        <v>0</v>
      </c>
      <c r="D184" s="1">
        <f t="shared" si="54"/>
        <v>0</v>
      </c>
      <c r="E184" s="7">
        <v>1</v>
      </c>
      <c r="F184" s="9" t="s">
        <v>1831</v>
      </c>
      <c r="G184" s="4">
        <f t="shared" si="38"/>
        <v>7.6219512195121954E-4</v>
      </c>
      <c r="H184" s="4" t="str">
        <f t="shared" si="39"/>
        <v>kʊk</v>
      </c>
      <c r="I184" s="4" t="str">
        <f t="shared" si="40"/>
        <v>cook</v>
      </c>
      <c r="J184" s="10">
        <f t="shared" si="41"/>
        <v>3</v>
      </c>
      <c r="K184" s="10">
        <f t="shared" si="42"/>
        <v>4</v>
      </c>
      <c r="L184" s="10">
        <f t="shared" si="43"/>
        <v>4</v>
      </c>
      <c r="M184" s="10">
        <f t="shared" si="44"/>
        <v>1</v>
      </c>
      <c r="N184" s="1" t="str">
        <f t="shared" si="45"/>
        <v>~cook~</v>
      </c>
      <c r="O184" s="1" t="str">
        <f t="shared" si="46"/>
        <v>[kʊk]</v>
      </c>
      <c r="P184" s="4">
        <f t="shared" si="47"/>
        <v>0.2342468675289098</v>
      </c>
      <c r="Q184" s="4">
        <f t="shared" si="48"/>
        <v>1</v>
      </c>
      <c r="R184" s="4" cm="1">
        <f t="array" ref="R184">SUM(_xlfn._xlws.FILTER($G$2:$G$1236,_xlfn.MAP($N$2:$N$1236,_xlfn.LAMBDA(_xlpm.x,_xlpm.x=$N184))))</f>
        <v>7.6219512195121954E-4</v>
      </c>
      <c r="S184" s="4">
        <f t="shared" si="49"/>
        <v>1</v>
      </c>
      <c r="T184" s="15" cm="1">
        <f t="array" ref="T184">SUM(_xlfn._xlws.FILTER($G$2:$G$1236,_xlfn.MAP($O$2:$O$1236,_xlfn.LAMBDA(_xlpm.x,_xlpm.x=$O184))))</f>
        <v>7.6219512195121954E-4</v>
      </c>
      <c r="U184" s="4">
        <f t="shared" si="50"/>
        <v>1</v>
      </c>
      <c r="V184" s="4">
        <f t="shared" si="51"/>
        <v>0</v>
      </c>
      <c r="AD184" s="2"/>
      <c r="AI184" s="2"/>
      <c r="AJ184" s="2"/>
    </row>
    <row r="185" spans="1:36">
      <c r="A185" s="1" t="str">
        <f t="shared" si="37"/>
        <v>~cool~ : [kul]</v>
      </c>
      <c r="B185" s="1">
        <f t="shared" si="54"/>
        <v>0</v>
      </c>
      <c r="C185" s="1">
        <f t="shared" si="54"/>
        <v>0</v>
      </c>
      <c r="D185" s="1">
        <f t="shared" si="54"/>
        <v>0</v>
      </c>
      <c r="E185" s="7">
        <v>1</v>
      </c>
      <c r="F185" s="9" t="s">
        <v>1832</v>
      </c>
      <c r="G185" s="4">
        <f t="shared" si="38"/>
        <v>7.6219512195121954E-4</v>
      </c>
      <c r="H185" s="4" t="str">
        <f t="shared" si="39"/>
        <v>kul</v>
      </c>
      <c r="I185" s="4" t="str">
        <f t="shared" si="40"/>
        <v>cool</v>
      </c>
      <c r="J185" s="10">
        <f t="shared" si="41"/>
        <v>3</v>
      </c>
      <c r="K185" s="10">
        <f t="shared" si="42"/>
        <v>4</v>
      </c>
      <c r="L185" s="10">
        <f t="shared" si="43"/>
        <v>4</v>
      </c>
      <c r="M185" s="10">
        <f t="shared" si="44"/>
        <v>1</v>
      </c>
      <c r="N185" s="1" t="str">
        <f t="shared" si="45"/>
        <v>~cool~</v>
      </c>
      <c r="O185" s="1" t="str">
        <f t="shared" si="46"/>
        <v>[kul]</v>
      </c>
      <c r="P185" s="4">
        <f t="shared" si="47"/>
        <v>0.2342468675289098</v>
      </c>
      <c r="Q185" s="4">
        <f t="shared" si="48"/>
        <v>1</v>
      </c>
      <c r="R185" s="4" cm="1">
        <f t="array" ref="R185">SUM(_xlfn._xlws.FILTER($G$2:$G$1236,_xlfn.MAP($N$2:$N$1236,_xlfn.LAMBDA(_xlpm.x,_xlpm.x=$N185))))</f>
        <v>7.6219512195121954E-4</v>
      </c>
      <c r="S185" s="4">
        <f t="shared" si="49"/>
        <v>1</v>
      </c>
      <c r="T185" s="15" cm="1">
        <f t="array" ref="T185">SUM(_xlfn._xlws.FILTER($G$2:$G$1236,_xlfn.MAP($O$2:$O$1236,_xlfn.LAMBDA(_xlpm.x,_xlpm.x=$O185))))</f>
        <v>7.6219512195121954E-4</v>
      </c>
      <c r="U185" s="4">
        <f t="shared" si="50"/>
        <v>1</v>
      </c>
      <c r="V185" s="4">
        <f t="shared" si="51"/>
        <v>0</v>
      </c>
      <c r="AD185" s="2"/>
      <c r="AI185" s="2"/>
      <c r="AJ185" s="2"/>
    </row>
    <row r="186" spans="1:36">
      <c r="A186" s="1" t="str">
        <f t="shared" si="37"/>
        <v>~cord~ : [kɔɹd]</v>
      </c>
      <c r="B186" s="1">
        <f t="shared" si="54"/>
        <v>0</v>
      </c>
      <c r="C186" s="1">
        <f t="shared" si="54"/>
        <v>0</v>
      </c>
      <c r="D186" s="1">
        <f t="shared" si="54"/>
        <v>0</v>
      </c>
      <c r="E186" s="7">
        <v>1</v>
      </c>
      <c r="F186" s="9" t="s">
        <v>1671</v>
      </c>
      <c r="G186" s="4">
        <f t="shared" si="38"/>
        <v>7.6219512195121954E-4</v>
      </c>
      <c r="H186" s="4" t="str">
        <f t="shared" si="39"/>
        <v>kɔɹd</v>
      </c>
      <c r="I186" s="4" t="str">
        <f t="shared" si="40"/>
        <v>cord</v>
      </c>
      <c r="J186" s="10">
        <f t="shared" si="41"/>
        <v>4</v>
      </c>
      <c r="K186" s="10">
        <f t="shared" si="42"/>
        <v>4</v>
      </c>
      <c r="L186" s="10">
        <f t="shared" si="43"/>
        <v>4</v>
      </c>
      <c r="M186" s="10">
        <f t="shared" si="44"/>
        <v>1</v>
      </c>
      <c r="N186" s="1" t="str">
        <f t="shared" si="45"/>
        <v>~cord~</v>
      </c>
      <c r="O186" s="1" t="str">
        <f t="shared" si="46"/>
        <v>[kɔɹd]</v>
      </c>
      <c r="P186" s="4">
        <f t="shared" si="47"/>
        <v>0.2342468675289098</v>
      </c>
      <c r="Q186" s="4">
        <f t="shared" si="48"/>
        <v>1</v>
      </c>
      <c r="R186" s="4" cm="1">
        <f t="array" ref="R186">SUM(_xlfn._xlws.FILTER($G$2:$G$1236,_xlfn.MAP($N$2:$N$1236,_xlfn.LAMBDA(_xlpm.x,_xlpm.x=$N186))))</f>
        <v>7.6219512195121954E-4</v>
      </c>
      <c r="S186" s="4">
        <f t="shared" si="49"/>
        <v>1</v>
      </c>
      <c r="T186" s="15" cm="1">
        <f t="array" ref="T186">SUM(_xlfn._xlws.FILTER($G$2:$G$1236,_xlfn.MAP($O$2:$O$1236,_xlfn.LAMBDA(_xlpm.x,_xlpm.x=$O186))))</f>
        <v>7.6219512195121954E-4</v>
      </c>
      <c r="U186" s="4">
        <f t="shared" si="50"/>
        <v>1</v>
      </c>
      <c r="V186" s="4">
        <f t="shared" si="51"/>
        <v>0</v>
      </c>
      <c r="AD186" s="2"/>
      <c r="AI186" s="2"/>
      <c r="AJ186" s="2"/>
    </row>
    <row r="187" spans="1:36">
      <c r="A187" s="1" t="str">
        <f t="shared" si="37"/>
        <v>~corn~ : [kɔɹn]</v>
      </c>
      <c r="B187" s="1">
        <f t="shared" si="54"/>
        <v>0</v>
      </c>
      <c r="C187" s="1">
        <f t="shared" si="54"/>
        <v>0</v>
      </c>
      <c r="D187" s="1">
        <f t="shared" si="54"/>
        <v>0</v>
      </c>
      <c r="E187" s="7">
        <v>1</v>
      </c>
      <c r="F187" s="9" t="s">
        <v>1670</v>
      </c>
      <c r="G187" s="4">
        <f t="shared" si="38"/>
        <v>7.6219512195121954E-4</v>
      </c>
      <c r="H187" s="4" t="str">
        <f t="shared" si="39"/>
        <v>kɔɹn</v>
      </c>
      <c r="I187" s="4" t="str">
        <f t="shared" si="40"/>
        <v>corn</v>
      </c>
      <c r="J187" s="10">
        <f t="shared" si="41"/>
        <v>4</v>
      </c>
      <c r="K187" s="10">
        <f t="shared" si="42"/>
        <v>4</v>
      </c>
      <c r="L187" s="10">
        <f t="shared" si="43"/>
        <v>4</v>
      </c>
      <c r="M187" s="10">
        <f t="shared" si="44"/>
        <v>1</v>
      </c>
      <c r="N187" s="1" t="str">
        <f t="shared" si="45"/>
        <v>~corn~</v>
      </c>
      <c r="O187" s="1" t="str">
        <f t="shared" si="46"/>
        <v>[kɔɹn]</v>
      </c>
      <c r="P187" s="4">
        <f t="shared" si="47"/>
        <v>0.2342468675289098</v>
      </c>
      <c r="Q187" s="4">
        <f t="shared" si="48"/>
        <v>1</v>
      </c>
      <c r="R187" s="4" cm="1">
        <f t="array" ref="R187">SUM(_xlfn._xlws.FILTER($G$2:$G$1236,_xlfn.MAP($N$2:$N$1236,_xlfn.LAMBDA(_xlpm.x,_xlpm.x=$N187))))</f>
        <v>7.6219512195121954E-4</v>
      </c>
      <c r="S187" s="4">
        <f t="shared" si="49"/>
        <v>1</v>
      </c>
      <c r="T187" s="15" cm="1">
        <f t="array" ref="T187">SUM(_xlfn._xlws.FILTER($G$2:$G$1236,_xlfn.MAP($O$2:$O$1236,_xlfn.LAMBDA(_xlpm.x,_xlpm.x=$O187))))</f>
        <v>7.6219512195121954E-4</v>
      </c>
      <c r="U187" s="4">
        <f t="shared" si="50"/>
        <v>1</v>
      </c>
      <c r="V187" s="4">
        <f t="shared" si="51"/>
        <v>0</v>
      </c>
      <c r="AD187" s="2"/>
      <c r="AI187" s="2"/>
      <c r="AJ187" s="2"/>
    </row>
    <row r="188" spans="1:36">
      <c r="A188" s="1" t="str">
        <f t="shared" si="37"/>
        <v>~cost~ : [kɑst]</v>
      </c>
      <c r="B188" s="1">
        <f t="shared" si="54"/>
        <v>0</v>
      </c>
      <c r="C188" s="1">
        <f t="shared" si="54"/>
        <v>0</v>
      </c>
      <c r="D188" s="1">
        <f t="shared" si="54"/>
        <v>0</v>
      </c>
      <c r="E188" s="7">
        <v>1</v>
      </c>
      <c r="F188" s="9" t="s">
        <v>1674</v>
      </c>
      <c r="G188" s="4">
        <f t="shared" si="38"/>
        <v>7.6219512195121954E-4</v>
      </c>
      <c r="H188" s="4" t="str">
        <f t="shared" si="39"/>
        <v>kɑst</v>
      </c>
      <c r="I188" s="4" t="str">
        <f t="shared" si="40"/>
        <v>cost</v>
      </c>
      <c r="J188" s="10">
        <f t="shared" si="41"/>
        <v>4</v>
      </c>
      <c r="K188" s="10">
        <f t="shared" si="42"/>
        <v>4</v>
      </c>
      <c r="L188" s="10">
        <f t="shared" si="43"/>
        <v>4</v>
      </c>
      <c r="M188" s="10">
        <f t="shared" si="44"/>
        <v>1</v>
      </c>
      <c r="N188" s="1" t="str">
        <f t="shared" si="45"/>
        <v>~cost~</v>
      </c>
      <c r="O188" s="1" t="str">
        <f t="shared" si="46"/>
        <v>[kɑst]</v>
      </c>
      <c r="P188" s="4">
        <f t="shared" si="47"/>
        <v>0.2342468675289098</v>
      </c>
      <c r="Q188" s="4">
        <f t="shared" si="48"/>
        <v>1</v>
      </c>
      <c r="R188" s="4" cm="1">
        <f t="array" ref="R188">SUM(_xlfn._xlws.FILTER($G$2:$G$1236,_xlfn.MAP($N$2:$N$1236,_xlfn.LAMBDA(_xlpm.x,_xlpm.x=$N188))))</f>
        <v>7.6219512195121954E-4</v>
      </c>
      <c r="S188" s="4">
        <f t="shared" si="49"/>
        <v>1</v>
      </c>
      <c r="T188" s="15" cm="1">
        <f t="array" ref="T188">SUM(_xlfn._xlws.FILTER($G$2:$G$1236,_xlfn.MAP($O$2:$O$1236,_xlfn.LAMBDA(_xlpm.x,_xlpm.x=$O188))))</f>
        <v>7.6219512195121954E-4</v>
      </c>
      <c r="U188" s="4">
        <f t="shared" si="50"/>
        <v>1</v>
      </c>
      <c r="V188" s="4">
        <f t="shared" si="51"/>
        <v>0</v>
      </c>
      <c r="AD188" s="2"/>
      <c r="AI188" s="2"/>
      <c r="AJ188" s="2"/>
    </row>
    <row r="189" spans="1:36">
      <c r="A189" s="1" t="str">
        <f t="shared" si="37"/>
        <v>~crop~ : [kɹɑp]</v>
      </c>
      <c r="B189" s="1">
        <f t="shared" si="54"/>
        <v>0</v>
      </c>
      <c r="C189" s="1">
        <f t="shared" si="54"/>
        <v>0</v>
      </c>
      <c r="D189" s="1">
        <f t="shared" si="54"/>
        <v>0</v>
      </c>
      <c r="E189" s="7">
        <v>1</v>
      </c>
      <c r="F189" s="9" t="s">
        <v>1669</v>
      </c>
      <c r="G189" s="4">
        <f t="shared" si="38"/>
        <v>7.6219512195121954E-4</v>
      </c>
      <c r="H189" s="1" t="str">
        <f t="shared" si="39"/>
        <v>kɹɑp</v>
      </c>
      <c r="I189" s="1" t="str">
        <f t="shared" si="40"/>
        <v>crop</v>
      </c>
      <c r="J189" s="10">
        <f t="shared" si="41"/>
        <v>4</v>
      </c>
      <c r="K189" s="10">
        <f t="shared" si="42"/>
        <v>4</v>
      </c>
      <c r="L189" s="10">
        <f t="shared" si="43"/>
        <v>4</v>
      </c>
      <c r="M189" s="10">
        <f t="shared" si="44"/>
        <v>1</v>
      </c>
      <c r="N189" s="1" t="str">
        <f t="shared" si="45"/>
        <v>~crop~</v>
      </c>
      <c r="O189" s="1" t="str">
        <f t="shared" si="46"/>
        <v>[kɹɑp]</v>
      </c>
      <c r="P189" s="4">
        <f t="shared" si="47"/>
        <v>0.2342468675289098</v>
      </c>
      <c r="Q189" s="4">
        <f t="shared" si="48"/>
        <v>1</v>
      </c>
      <c r="R189" s="4" cm="1">
        <f t="array" ref="R189">SUM(_xlfn._xlws.FILTER($G$2:$G$1236,_xlfn.MAP($N$2:$N$1236,_xlfn.LAMBDA(_xlpm.x,_xlpm.x=$N189))))</f>
        <v>7.6219512195121954E-4</v>
      </c>
      <c r="S189" s="4">
        <f t="shared" si="49"/>
        <v>1</v>
      </c>
      <c r="T189" s="15" cm="1">
        <f t="array" ref="T189">SUM(_xlfn._xlws.FILTER($G$2:$G$1236,_xlfn.MAP($O$2:$O$1236,_xlfn.LAMBDA(_xlpm.x,_xlpm.x=$O189))))</f>
        <v>7.6219512195121954E-4</v>
      </c>
      <c r="U189" s="4">
        <f t="shared" si="50"/>
        <v>1</v>
      </c>
      <c r="V189" s="4">
        <f t="shared" si="51"/>
        <v>0</v>
      </c>
      <c r="AD189" s="2"/>
      <c r="AI189" s="2"/>
      <c r="AJ189" s="2"/>
    </row>
    <row r="190" spans="1:36">
      <c r="A190" s="1" t="str">
        <f t="shared" si="37"/>
        <v>~cter~ : [ktəɹ]</v>
      </c>
      <c r="B190" s="1">
        <f t="shared" si="54"/>
        <v>0</v>
      </c>
      <c r="C190" s="1">
        <f t="shared" si="54"/>
        <v>0</v>
      </c>
      <c r="D190" s="1">
        <f t="shared" si="54"/>
        <v>0</v>
      </c>
      <c r="E190" s="7">
        <v>2</v>
      </c>
      <c r="F190" s="9" t="s">
        <v>1018</v>
      </c>
      <c r="G190" s="4">
        <f t="shared" si="38"/>
        <v>1.5243902439024391E-3</v>
      </c>
      <c r="H190" s="4" t="str">
        <f t="shared" si="39"/>
        <v>ktəɹ</v>
      </c>
      <c r="I190" s="4" t="str">
        <f t="shared" si="40"/>
        <v>cter</v>
      </c>
      <c r="J190" s="10">
        <f t="shared" si="41"/>
        <v>4</v>
      </c>
      <c r="K190" s="10">
        <f t="shared" si="42"/>
        <v>4</v>
      </c>
      <c r="L190" s="10">
        <f t="shared" si="43"/>
        <v>4</v>
      </c>
      <c r="M190" s="10">
        <f t="shared" si="44"/>
        <v>1</v>
      </c>
      <c r="N190" s="1" t="str">
        <f t="shared" si="45"/>
        <v>~cter~</v>
      </c>
      <c r="O190" s="1" t="str">
        <f t="shared" si="46"/>
        <v>[ktəɹ]</v>
      </c>
      <c r="P190" s="4">
        <f t="shared" si="47"/>
        <v>0.29701800075577461</v>
      </c>
      <c r="Q190" s="4">
        <f t="shared" si="48"/>
        <v>0.8</v>
      </c>
      <c r="R190" s="4" cm="1">
        <f t="array" ref="R190">SUM(_xlfn._xlws.FILTER($G$2:$G$1236,_xlfn.MAP($N$2:$N$1236,_xlfn.LAMBDA(_xlpm.x,_xlpm.x=$N190))))</f>
        <v>1.5243902439024391E-3</v>
      </c>
      <c r="S190" s="4">
        <f t="shared" si="49"/>
        <v>1</v>
      </c>
      <c r="T190" s="15" cm="1">
        <f t="array" ref="T190">SUM(_xlfn._xlws.FILTER($G$2:$G$1236,_xlfn.MAP($O$2:$O$1236,_xlfn.LAMBDA(_xlpm.x,_xlpm.x=$O190))))</f>
        <v>2.2865853658536588E-3</v>
      </c>
      <c r="U190" s="4">
        <f t="shared" si="50"/>
        <v>0.66666666666666663</v>
      </c>
      <c r="V190" s="4">
        <f t="shared" si="51"/>
        <v>0.17609125905568124</v>
      </c>
      <c r="AD190" s="2"/>
      <c r="AI190" s="2"/>
      <c r="AJ190" s="2"/>
    </row>
    <row r="191" spans="1:36">
      <c r="A191" s="1" t="str">
        <f t="shared" si="37"/>
        <v>~ctor~ : [ktəɹ]</v>
      </c>
      <c r="B191" s="1">
        <f t="shared" si="54"/>
        <v>0</v>
      </c>
      <c r="C191" s="1">
        <f t="shared" si="54"/>
        <v>0</v>
      </c>
      <c r="D191" s="1">
        <f t="shared" si="54"/>
        <v>0</v>
      </c>
      <c r="E191" s="7">
        <v>1</v>
      </c>
      <c r="F191" s="9" t="s">
        <v>941</v>
      </c>
      <c r="G191" s="4">
        <f t="shared" si="38"/>
        <v>7.6219512195121954E-4</v>
      </c>
      <c r="H191" s="1" t="str">
        <f t="shared" si="39"/>
        <v>ktəɹ</v>
      </c>
      <c r="I191" s="1" t="str">
        <f t="shared" si="40"/>
        <v>ctor</v>
      </c>
      <c r="J191" s="10">
        <f t="shared" si="41"/>
        <v>4</v>
      </c>
      <c r="K191" s="10">
        <f t="shared" si="42"/>
        <v>4</v>
      </c>
      <c r="L191" s="10">
        <f t="shared" si="43"/>
        <v>4</v>
      </c>
      <c r="M191" s="10">
        <f t="shared" si="44"/>
        <v>1</v>
      </c>
      <c r="N191" s="1" t="str">
        <f t="shared" si="45"/>
        <v>~ctor~</v>
      </c>
      <c r="O191" s="1" t="str">
        <f t="shared" si="46"/>
        <v>[ktəɹ]</v>
      </c>
      <c r="P191" s="4">
        <f t="shared" si="47"/>
        <v>0.1171234337644549</v>
      </c>
      <c r="Q191" s="4">
        <f t="shared" si="48"/>
        <v>0.5</v>
      </c>
      <c r="R191" s="4" cm="1">
        <f t="array" ref="R191">SUM(_xlfn._xlws.FILTER($G$2:$G$1236,_xlfn.MAP($N$2:$N$1236,_xlfn.LAMBDA(_xlpm.x,_xlpm.x=$N191))))</f>
        <v>7.6219512195121954E-4</v>
      </c>
      <c r="S191" s="4">
        <f t="shared" si="49"/>
        <v>1</v>
      </c>
      <c r="T191" s="15" cm="1">
        <f t="array" ref="T191">SUM(_xlfn._xlws.FILTER($G$2:$G$1236,_xlfn.MAP($O$2:$O$1236,_xlfn.LAMBDA(_xlpm.x,_xlpm.x=$O191))))</f>
        <v>2.2865853658536588E-3</v>
      </c>
      <c r="U191" s="4">
        <f t="shared" si="50"/>
        <v>0.33333333333333331</v>
      </c>
      <c r="V191" s="4">
        <f t="shared" si="51"/>
        <v>0.47712125471966244</v>
      </c>
      <c r="AD191" s="2"/>
      <c r="AI191" s="2"/>
      <c r="AJ191" s="2"/>
    </row>
    <row r="192" spans="1:36">
      <c r="A192" s="1" t="str">
        <f t="shared" si="37"/>
        <v>~cult~ : [kəlt]</v>
      </c>
      <c r="B192" s="1">
        <f t="shared" si="54"/>
        <v>0</v>
      </c>
      <c r="C192" s="1">
        <f t="shared" si="54"/>
        <v>0</v>
      </c>
      <c r="D192" s="1">
        <f t="shared" si="54"/>
        <v>0</v>
      </c>
      <c r="E192" s="7">
        <v>1</v>
      </c>
      <c r="F192" s="9" t="s">
        <v>1677</v>
      </c>
      <c r="G192" s="4">
        <f t="shared" si="38"/>
        <v>7.6219512195121954E-4</v>
      </c>
      <c r="H192" s="4" t="str">
        <f t="shared" si="39"/>
        <v>kəlt</v>
      </c>
      <c r="I192" s="4" t="str">
        <f t="shared" si="40"/>
        <v>cult</v>
      </c>
      <c r="J192" s="10">
        <f t="shared" si="41"/>
        <v>4</v>
      </c>
      <c r="K192" s="10">
        <f t="shared" si="42"/>
        <v>4</v>
      </c>
      <c r="L192" s="10">
        <f t="shared" si="43"/>
        <v>4</v>
      </c>
      <c r="M192" s="10">
        <f t="shared" si="44"/>
        <v>1</v>
      </c>
      <c r="N192" s="1" t="str">
        <f t="shared" si="45"/>
        <v>~cult~</v>
      </c>
      <c r="O192" s="1" t="str">
        <f t="shared" si="46"/>
        <v>[kəlt]</v>
      </c>
      <c r="P192" s="4">
        <f t="shared" si="47"/>
        <v>0.2342468675289098</v>
      </c>
      <c r="Q192" s="4">
        <f t="shared" si="48"/>
        <v>1</v>
      </c>
      <c r="R192" s="4" cm="1">
        <f t="array" ref="R192">SUM(_xlfn._xlws.FILTER($G$2:$G$1236,_xlfn.MAP($N$2:$N$1236,_xlfn.LAMBDA(_xlpm.x,_xlpm.x=$N192))))</f>
        <v>7.6219512195121954E-4</v>
      </c>
      <c r="S192" s="4">
        <f t="shared" si="49"/>
        <v>1</v>
      </c>
      <c r="T192" s="15" cm="1">
        <f t="array" ref="T192">SUM(_xlfn._xlws.FILTER($G$2:$G$1236,_xlfn.MAP($O$2:$O$1236,_xlfn.LAMBDA(_xlpm.x,_xlpm.x=$O192))))</f>
        <v>7.6219512195121954E-4</v>
      </c>
      <c r="U192" s="4">
        <f t="shared" si="50"/>
        <v>1</v>
      </c>
      <c r="V192" s="4">
        <f t="shared" si="51"/>
        <v>0</v>
      </c>
      <c r="AD192" s="2"/>
      <c r="AI192" s="2"/>
      <c r="AJ192" s="2"/>
    </row>
    <row r="193" spans="1:36">
      <c r="A193" s="1" t="str">
        <f t="shared" si="37"/>
        <v>~dark~ : [dɑɹk]</v>
      </c>
      <c r="B193" s="1">
        <f t="shared" si="54"/>
        <v>0</v>
      </c>
      <c r="C193" s="1">
        <f t="shared" si="54"/>
        <v>0</v>
      </c>
      <c r="D193" s="1">
        <f t="shared" si="54"/>
        <v>0</v>
      </c>
      <c r="E193" s="7">
        <v>1</v>
      </c>
      <c r="F193" s="9" t="s">
        <v>1711</v>
      </c>
      <c r="G193" s="4">
        <f t="shared" si="38"/>
        <v>7.6219512195121954E-4</v>
      </c>
      <c r="H193" s="4" t="str">
        <f t="shared" si="39"/>
        <v>dɑɹk</v>
      </c>
      <c r="I193" s="4" t="str">
        <f t="shared" si="40"/>
        <v>dark</v>
      </c>
      <c r="J193" s="10">
        <f t="shared" si="41"/>
        <v>4</v>
      </c>
      <c r="K193" s="10">
        <f t="shared" si="42"/>
        <v>4</v>
      </c>
      <c r="L193" s="10">
        <f t="shared" si="43"/>
        <v>4</v>
      </c>
      <c r="M193" s="10">
        <f t="shared" si="44"/>
        <v>1</v>
      </c>
      <c r="N193" s="1" t="str">
        <f t="shared" si="45"/>
        <v>~dark~</v>
      </c>
      <c r="O193" s="1" t="str">
        <f t="shared" si="46"/>
        <v>[dɑɹk]</v>
      </c>
      <c r="P193" s="4">
        <f t="shared" si="47"/>
        <v>0.2342468675289098</v>
      </c>
      <c r="Q193" s="4">
        <f t="shared" si="48"/>
        <v>1</v>
      </c>
      <c r="R193" s="4" cm="1">
        <f t="array" ref="R193">SUM(_xlfn._xlws.FILTER($G$2:$G$1236,_xlfn.MAP($N$2:$N$1236,_xlfn.LAMBDA(_xlpm.x,_xlpm.x=$N193))))</f>
        <v>7.6219512195121954E-4</v>
      </c>
      <c r="S193" s="4">
        <f t="shared" si="49"/>
        <v>1</v>
      </c>
      <c r="T193" s="15" cm="1">
        <f t="array" ref="T193">SUM(_xlfn._xlws.FILTER($G$2:$G$1236,_xlfn.MAP($O$2:$O$1236,_xlfn.LAMBDA(_xlpm.x,_xlpm.x=$O193))))</f>
        <v>7.6219512195121954E-4</v>
      </c>
      <c r="U193" s="4">
        <f t="shared" si="50"/>
        <v>1</v>
      </c>
      <c r="V193" s="4">
        <f t="shared" si="51"/>
        <v>0</v>
      </c>
      <c r="AD193" s="2"/>
      <c r="AI193" s="2"/>
      <c r="AJ193" s="2"/>
    </row>
    <row r="194" spans="1:36">
      <c r="A194" s="1" t="str">
        <f t="shared" ref="A194:A257" si="55">_xlfn.LET(_xlpm.sep," : ",CONCATENATE(N194,_xlpm.sep,O194))</f>
        <v>~dden~ : [dən]</v>
      </c>
      <c r="B194" s="1">
        <f t="shared" si="54"/>
        <v>0</v>
      </c>
      <c r="C194" s="1">
        <f t="shared" si="54"/>
        <v>0</v>
      </c>
      <c r="D194" s="1">
        <f t="shared" si="54"/>
        <v>0</v>
      </c>
      <c r="E194" s="7">
        <v>1</v>
      </c>
      <c r="F194" s="9" t="s">
        <v>1860</v>
      </c>
      <c r="G194" s="4">
        <f t="shared" ref="G194:G257" si="56">E194/freq.sum.r6e</f>
        <v>7.6219512195121954E-4</v>
      </c>
      <c r="H194" s="1" t="str">
        <f t="shared" ref="H194:H257" si="57">_xlfn.LET(_xlpm.sep,":",_xlpm.w,$F194,LEFT(_xlpm.w,FIND(_xlpm.sep,_xlpm.w)-1))</f>
        <v>dən</v>
      </c>
      <c r="I194" s="1" t="str">
        <f t="shared" ref="I194:I257" si="58">_xlfn.LET(_xlpm.sep,":",_xlpm.w,$F194,RIGHT(_xlpm.w,LEN(_xlpm.w)-FIND(_xlpm.sep,_xlpm.w)))</f>
        <v>dden</v>
      </c>
      <c r="J194" s="10">
        <f t="shared" ref="J194:J257" si="59">_xlfn.LET(_xlpm.w,H194,LEN(_xlpm.w))</f>
        <v>3</v>
      </c>
      <c r="K194" s="10">
        <f t="shared" ref="K194:K257" si="60">_xlfn.LET(_xlpm.w,I194,LEN(_xlpm.w))</f>
        <v>4</v>
      </c>
      <c r="L194" s="10">
        <f t="shared" ref="L194:L257" si="61">_xlfn.LET(_xlpm.a,J194,_xlpm.b,K194,MAX(_xlpm.a,_xlpm.b))</f>
        <v>4</v>
      </c>
      <c r="M194" s="10">
        <f t="shared" ref="M194:M257" si="62">_xlfn.LET(_xlpm.x,I194,SUM(COUNTIF(_xlpm.x,"*a*"),COUNTIF(_xlpm.x,"*e*"),COUNTIF(_xlpm.x,"*i*"),COUNTIF(_xlpm.x,"*o*"),COUNTIF(_xlpm.x,"*u*"),COUNTIF(_xlpm.x,"*y*")))</f>
        <v>1</v>
      </c>
      <c r="N194" s="1" t="str">
        <f t="shared" ref="N194:N257" si="63">_xlfn.LET(_xlpm.sep,":",_xlpm.w,$F194,_xlfn.CONCAT("~",RIGHT(_xlpm.w,LEN(_xlpm.w)-FIND(_xlpm.sep,_xlpm.w)),"~"))</f>
        <v>~dden~</v>
      </c>
      <c r="O194" s="1" t="str">
        <f t="shared" ref="O194:O257" si="64">_xlfn.LET(_xlpm.sep,":",_xlpm.w,$F194,_xlfn.CONCAT("[",LEFT(_xlpm.w,FIND(_xlpm.sep,_xlpm.w)-1),"]"))</f>
        <v>[dən]</v>
      </c>
      <c r="P194" s="4">
        <f t="shared" ref="P194:P257" si="65">_xlfn.LET(_xlpm.freq,E194,_xlpm.size,L194+1,_xlpm.F,Q194,LOG(1+_xlpm.freq)*LOG(1+_xlpm.size)*_xlpm.F)</f>
        <v>0.2342468675289098</v>
      </c>
      <c r="Q194" s="4">
        <f t="shared" ref="Q194:Q257" si="66">_xlfn.LET(_xlpm.a,U194,_xlpm.b,S194,2*_xlpm.a*_xlpm.b/(_xlpm.a+_xlpm.b))</f>
        <v>1</v>
      </c>
      <c r="R194" s="4" cm="1">
        <f t="array" ref="R194">SUM(_xlfn._xlws.FILTER($G$2:$G$1236,_xlfn.MAP($N$2:$N$1236,_xlfn.LAMBDA(_xlpm.x,_xlpm.x=$N194))))</f>
        <v>7.6219512195121954E-4</v>
      </c>
      <c r="S194" s="4">
        <f t="shared" ref="S194:S257" si="67">$G194/R194</f>
        <v>1</v>
      </c>
      <c r="T194" s="15" cm="1">
        <f t="array" ref="T194">SUM(_xlfn._xlws.FILTER($G$2:$G$1236,_xlfn.MAP($O$2:$O$1236,_xlfn.LAMBDA(_xlpm.x,_xlpm.x=$O194))))</f>
        <v>7.6219512195121954E-4</v>
      </c>
      <c r="U194" s="4">
        <f t="shared" ref="U194:U257" si="68">$G194/T194</f>
        <v>1</v>
      </c>
      <c r="V194" s="4">
        <f t="shared" ref="V194:V257" si="69">_xlfn.LET(_xlpm.p,S194,_xlpm.q,U194,LOG(_xlpm.p/_xlpm.q))</f>
        <v>0</v>
      </c>
      <c r="AD194" s="2"/>
      <c r="AI194" s="2"/>
      <c r="AJ194" s="2"/>
    </row>
    <row r="195" spans="1:36">
      <c r="A195" s="1" t="str">
        <f t="shared" si="55"/>
        <v>~ddle~ : [dl]</v>
      </c>
      <c r="B195" s="1">
        <f t="shared" si="54"/>
        <v>0</v>
      </c>
      <c r="C195" s="1">
        <f t="shared" si="54"/>
        <v>0</v>
      </c>
      <c r="D195" s="1">
        <f t="shared" si="54"/>
        <v>0</v>
      </c>
      <c r="E195" s="7">
        <v>1</v>
      </c>
      <c r="F195" s="9" t="s">
        <v>23</v>
      </c>
      <c r="G195" s="4">
        <f t="shared" si="56"/>
        <v>7.6219512195121954E-4</v>
      </c>
      <c r="H195" s="1" t="str">
        <f t="shared" si="57"/>
        <v>dl</v>
      </c>
      <c r="I195" s="1" t="str">
        <f t="shared" si="58"/>
        <v>ddle</v>
      </c>
      <c r="J195" s="10">
        <f t="shared" si="59"/>
        <v>2</v>
      </c>
      <c r="K195" s="10">
        <f t="shared" si="60"/>
        <v>4</v>
      </c>
      <c r="L195" s="10">
        <f t="shared" si="61"/>
        <v>4</v>
      </c>
      <c r="M195" s="10">
        <f t="shared" si="62"/>
        <v>1</v>
      </c>
      <c r="N195" s="1" t="str">
        <f t="shared" si="63"/>
        <v>~ddle~</v>
      </c>
      <c r="O195" s="1" t="str">
        <f t="shared" si="64"/>
        <v>[dl]</v>
      </c>
      <c r="P195" s="4">
        <f t="shared" si="65"/>
        <v>0.2342468675289098</v>
      </c>
      <c r="Q195" s="4">
        <f t="shared" si="66"/>
        <v>1</v>
      </c>
      <c r="R195" s="4" cm="1">
        <f t="array" ref="R195">SUM(_xlfn._xlws.FILTER($G$2:$G$1236,_xlfn.MAP($N$2:$N$1236,_xlfn.LAMBDA(_xlpm.x,_xlpm.x=$N195))))</f>
        <v>7.6219512195121954E-4</v>
      </c>
      <c r="S195" s="4">
        <f t="shared" si="67"/>
        <v>1</v>
      </c>
      <c r="T195" s="15" cm="1">
        <f t="array" ref="T195">SUM(_xlfn._xlws.FILTER($G$2:$G$1236,_xlfn.MAP($O$2:$O$1236,_xlfn.LAMBDA(_xlpm.x,_xlpm.x=$O195))))</f>
        <v>7.6219512195121954E-4</v>
      </c>
      <c r="U195" s="4">
        <f t="shared" si="68"/>
        <v>1</v>
      </c>
      <c r="V195" s="4">
        <f t="shared" si="69"/>
        <v>0</v>
      </c>
      <c r="AD195" s="2"/>
      <c r="AI195" s="2"/>
      <c r="AJ195" s="2"/>
    </row>
    <row r="196" spans="1:36">
      <c r="A196" s="1" t="str">
        <f t="shared" si="55"/>
        <v>~deep~ : [dip]</v>
      </c>
      <c r="B196" s="1">
        <f t="shared" si="54"/>
        <v>0</v>
      </c>
      <c r="C196" s="1">
        <f t="shared" si="54"/>
        <v>0</v>
      </c>
      <c r="D196" s="1">
        <f t="shared" si="54"/>
        <v>0</v>
      </c>
      <c r="E196" s="7">
        <v>1</v>
      </c>
      <c r="F196" s="9" t="s">
        <v>1864</v>
      </c>
      <c r="G196" s="4">
        <f t="shared" si="56"/>
        <v>7.6219512195121954E-4</v>
      </c>
      <c r="H196" s="1" t="str">
        <f t="shared" si="57"/>
        <v>dip</v>
      </c>
      <c r="I196" s="1" t="str">
        <f t="shared" si="58"/>
        <v>deep</v>
      </c>
      <c r="J196" s="10">
        <f t="shared" si="59"/>
        <v>3</v>
      </c>
      <c r="K196" s="10">
        <f t="shared" si="60"/>
        <v>4</v>
      </c>
      <c r="L196" s="10">
        <f t="shared" si="61"/>
        <v>4</v>
      </c>
      <c r="M196" s="10">
        <f t="shared" si="62"/>
        <v>1</v>
      </c>
      <c r="N196" s="1" t="str">
        <f t="shared" si="63"/>
        <v>~deep~</v>
      </c>
      <c r="O196" s="1" t="str">
        <f t="shared" si="64"/>
        <v>[dip]</v>
      </c>
      <c r="P196" s="4">
        <f t="shared" si="65"/>
        <v>0.2342468675289098</v>
      </c>
      <c r="Q196" s="4">
        <f t="shared" si="66"/>
        <v>1</v>
      </c>
      <c r="R196" s="4" cm="1">
        <f t="array" ref="R196">SUM(_xlfn._xlws.FILTER($G$2:$G$1236,_xlfn.MAP($N$2:$N$1236,_xlfn.LAMBDA(_xlpm.x,_xlpm.x=$N196))))</f>
        <v>7.6219512195121954E-4</v>
      </c>
      <c r="S196" s="4">
        <f t="shared" si="67"/>
        <v>1</v>
      </c>
      <c r="T196" s="15" cm="1">
        <f t="array" ref="T196">SUM(_xlfn._xlws.FILTER($G$2:$G$1236,_xlfn.MAP($O$2:$O$1236,_xlfn.LAMBDA(_xlpm.x,_xlpm.x=$O196))))</f>
        <v>7.6219512195121954E-4</v>
      </c>
      <c r="U196" s="4">
        <f t="shared" si="68"/>
        <v>1</v>
      </c>
      <c r="V196" s="4">
        <f t="shared" si="69"/>
        <v>0</v>
      </c>
      <c r="AD196" s="2"/>
      <c r="AI196" s="2"/>
      <c r="AJ196" s="2"/>
    </row>
    <row r="197" spans="1:36">
      <c r="A197" s="1" t="str">
        <f t="shared" si="55"/>
        <v>~dent~ : [dənt]</v>
      </c>
      <c r="B197" s="1">
        <f t="shared" si="54"/>
        <v>0</v>
      </c>
      <c r="C197" s="1">
        <f t="shared" si="54"/>
        <v>0</v>
      </c>
      <c r="D197" s="1">
        <f t="shared" si="54"/>
        <v>0</v>
      </c>
      <c r="E197" s="7">
        <v>1</v>
      </c>
      <c r="F197" s="9" t="s">
        <v>1716</v>
      </c>
      <c r="G197" s="4">
        <f t="shared" si="56"/>
        <v>7.6219512195121954E-4</v>
      </c>
      <c r="H197" s="1" t="str">
        <f t="shared" si="57"/>
        <v>dənt</v>
      </c>
      <c r="I197" s="1" t="str">
        <f t="shared" si="58"/>
        <v>dent</v>
      </c>
      <c r="J197" s="10">
        <f t="shared" si="59"/>
        <v>4</v>
      </c>
      <c r="K197" s="10">
        <f t="shared" si="60"/>
        <v>4</v>
      </c>
      <c r="L197" s="10">
        <f t="shared" si="61"/>
        <v>4</v>
      </c>
      <c r="M197" s="10">
        <f t="shared" si="62"/>
        <v>1</v>
      </c>
      <c r="N197" s="1" t="str">
        <f t="shared" si="63"/>
        <v>~dent~</v>
      </c>
      <c r="O197" s="1" t="str">
        <f t="shared" si="64"/>
        <v>[dənt]</v>
      </c>
      <c r="P197" s="4">
        <f t="shared" si="65"/>
        <v>0.2342468675289098</v>
      </c>
      <c r="Q197" s="4">
        <f t="shared" si="66"/>
        <v>1</v>
      </c>
      <c r="R197" s="4" cm="1">
        <f t="array" ref="R197">SUM(_xlfn._xlws.FILTER($G$2:$G$1236,_xlfn.MAP($N$2:$N$1236,_xlfn.LAMBDA(_xlpm.x,_xlpm.x=$N197))))</f>
        <v>7.6219512195121954E-4</v>
      </c>
      <c r="S197" s="4">
        <f t="shared" si="67"/>
        <v>1</v>
      </c>
      <c r="T197" s="15" cm="1">
        <f t="array" ref="T197">SUM(_xlfn._xlws.FILTER($G$2:$G$1236,_xlfn.MAP($O$2:$O$1236,_xlfn.LAMBDA(_xlpm.x,_xlpm.x=$O197))))</f>
        <v>7.6219512195121954E-4</v>
      </c>
      <c r="U197" s="4">
        <f t="shared" si="68"/>
        <v>1</v>
      </c>
      <c r="V197" s="4">
        <f t="shared" si="69"/>
        <v>0</v>
      </c>
      <c r="AD197" s="2"/>
      <c r="AI197" s="2"/>
      <c r="AJ197" s="2"/>
    </row>
    <row r="198" spans="1:36">
      <c r="A198" s="1" t="str">
        <f t="shared" si="55"/>
        <v>~dern~ : [dəɹn]</v>
      </c>
      <c r="B198" s="1">
        <f t="shared" si="54"/>
        <v>0</v>
      </c>
      <c r="C198" s="1">
        <f t="shared" si="54"/>
        <v>0</v>
      </c>
      <c r="D198" s="1">
        <f t="shared" si="54"/>
        <v>0</v>
      </c>
      <c r="E198" s="7">
        <v>1</v>
      </c>
      <c r="F198" s="9" t="s">
        <v>1710</v>
      </c>
      <c r="G198" s="4">
        <f t="shared" si="56"/>
        <v>7.6219512195121954E-4</v>
      </c>
      <c r="H198" s="4" t="str">
        <f t="shared" si="57"/>
        <v>dəɹn</v>
      </c>
      <c r="I198" s="4" t="str">
        <f t="shared" si="58"/>
        <v>dern</v>
      </c>
      <c r="J198" s="10">
        <f t="shared" si="59"/>
        <v>4</v>
      </c>
      <c r="K198" s="10">
        <f t="shared" si="60"/>
        <v>4</v>
      </c>
      <c r="L198" s="10">
        <f t="shared" si="61"/>
        <v>4</v>
      </c>
      <c r="M198" s="10">
        <f t="shared" si="62"/>
        <v>1</v>
      </c>
      <c r="N198" s="1" t="str">
        <f t="shared" si="63"/>
        <v>~dern~</v>
      </c>
      <c r="O198" s="1" t="str">
        <f t="shared" si="64"/>
        <v>[dəɹn]</v>
      </c>
      <c r="P198" s="4">
        <f t="shared" si="65"/>
        <v>0.2342468675289098</v>
      </c>
      <c r="Q198" s="4">
        <f t="shared" si="66"/>
        <v>1</v>
      </c>
      <c r="R198" s="4" cm="1">
        <f t="array" ref="R198">SUM(_xlfn._xlws.FILTER($G$2:$G$1236,_xlfn.MAP($N$2:$N$1236,_xlfn.LAMBDA(_xlpm.x,_xlpm.x=$N198))))</f>
        <v>7.6219512195121954E-4</v>
      </c>
      <c r="S198" s="4">
        <f t="shared" si="67"/>
        <v>1</v>
      </c>
      <c r="T198" s="15" cm="1">
        <f t="array" ref="T198">SUM(_xlfn._xlws.FILTER($G$2:$G$1236,_xlfn.MAP($O$2:$O$1236,_xlfn.LAMBDA(_xlpm.x,_xlpm.x=$O198))))</f>
        <v>7.6219512195121954E-4</v>
      </c>
      <c r="U198" s="4">
        <f t="shared" si="68"/>
        <v>1</v>
      </c>
      <c r="V198" s="4">
        <f t="shared" si="69"/>
        <v>0</v>
      </c>
      <c r="AD198" s="2"/>
      <c r="AI198" s="2"/>
      <c r="AJ198" s="2"/>
    </row>
    <row r="199" spans="1:36">
      <c r="A199" s="1" t="str">
        <f t="shared" si="55"/>
        <v>~door~ : [dɔɹ]</v>
      </c>
      <c r="B199" s="1">
        <f t="shared" si="54"/>
        <v>0</v>
      </c>
      <c r="C199" s="1">
        <f t="shared" si="54"/>
        <v>0</v>
      </c>
      <c r="D199" s="1">
        <f t="shared" si="54"/>
        <v>0</v>
      </c>
      <c r="E199" s="7">
        <v>1</v>
      </c>
      <c r="F199" s="9" t="s">
        <v>1856</v>
      </c>
      <c r="G199" s="4">
        <f t="shared" si="56"/>
        <v>7.6219512195121954E-4</v>
      </c>
      <c r="H199" s="4" t="str">
        <f t="shared" si="57"/>
        <v>dɔɹ</v>
      </c>
      <c r="I199" s="4" t="str">
        <f t="shared" si="58"/>
        <v>door</v>
      </c>
      <c r="J199" s="10">
        <f t="shared" si="59"/>
        <v>3</v>
      </c>
      <c r="K199" s="10">
        <f t="shared" si="60"/>
        <v>4</v>
      </c>
      <c r="L199" s="10">
        <f t="shared" si="61"/>
        <v>4</v>
      </c>
      <c r="M199" s="10">
        <f t="shared" si="62"/>
        <v>1</v>
      </c>
      <c r="N199" s="1" t="str">
        <f t="shared" si="63"/>
        <v>~door~</v>
      </c>
      <c r="O199" s="1" t="str">
        <f t="shared" si="64"/>
        <v>[dɔɹ]</v>
      </c>
      <c r="P199" s="4">
        <f t="shared" si="65"/>
        <v>0.2342468675289098</v>
      </c>
      <c r="Q199" s="4">
        <f t="shared" si="66"/>
        <v>1</v>
      </c>
      <c r="R199" s="4" cm="1">
        <f t="array" ref="R199">SUM(_xlfn._xlws.FILTER($G$2:$G$1236,_xlfn.MAP($N$2:$N$1236,_xlfn.LAMBDA(_xlpm.x,_xlpm.x=$N199))))</f>
        <v>7.6219512195121954E-4</v>
      </c>
      <c r="S199" s="4">
        <f t="shared" si="67"/>
        <v>1</v>
      </c>
      <c r="T199" s="15" cm="1">
        <f t="array" ref="T199">SUM(_xlfn._xlws.FILTER($G$2:$G$1236,_xlfn.MAP($O$2:$O$1236,_xlfn.LAMBDA(_xlpm.x,_xlpm.x=$O199))))</f>
        <v>7.6219512195121954E-4</v>
      </c>
      <c r="U199" s="4">
        <f t="shared" si="68"/>
        <v>1</v>
      </c>
      <c r="V199" s="4">
        <f t="shared" si="69"/>
        <v>0</v>
      </c>
      <c r="AD199" s="2"/>
      <c r="AI199" s="2"/>
      <c r="AJ199" s="2"/>
    </row>
    <row r="200" spans="1:36">
      <c r="A200" s="1" t="str">
        <f t="shared" si="55"/>
        <v>~down~ : [daʊn]</v>
      </c>
      <c r="B200" s="1">
        <f t="shared" si="54"/>
        <v>0</v>
      </c>
      <c r="C200" s="1">
        <f t="shared" si="54"/>
        <v>0</v>
      </c>
      <c r="D200" s="1">
        <f t="shared" si="54"/>
        <v>0</v>
      </c>
      <c r="E200" s="7">
        <v>1</v>
      </c>
      <c r="F200" s="9" t="s">
        <v>1718</v>
      </c>
      <c r="G200" s="4">
        <f t="shared" si="56"/>
        <v>7.6219512195121954E-4</v>
      </c>
      <c r="H200" s="1" t="str">
        <f t="shared" si="57"/>
        <v>daʊn</v>
      </c>
      <c r="I200" s="1" t="str">
        <f t="shared" si="58"/>
        <v>down</v>
      </c>
      <c r="J200" s="10">
        <f t="shared" si="59"/>
        <v>4</v>
      </c>
      <c r="K200" s="10">
        <f t="shared" si="60"/>
        <v>4</v>
      </c>
      <c r="L200" s="10">
        <f t="shared" si="61"/>
        <v>4</v>
      </c>
      <c r="M200" s="10">
        <f t="shared" si="62"/>
        <v>1</v>
      </c>
      <c r="N200" s="1" t="str">
        <f t="shared" si="63"/>
        <v>~down~</v>
      </c>
      <c r="O200" s="1" t="str">
        <f t="shared" si="64"/>
        <v>[daʊn]</v>
      </c>
      <c r="P200" s="4">
        <f t="shared" si="65"/>
        <v>0.2342468675289098</v>
      </c>
      <c r="Q200" s="4">
        <f t="shared" si="66"/>
        <v>1</v>
      </c>
      <c r="R200" s="4" cm="1">
        <f t="array" ref="R200">SUM(_xlfn._xlws.FILTER($G$2:$G$1236,_xlfn.MAP($N$2:$N$1236,_xlfn.LAMBDA(_xlpm.x,_xlpm.x=$N200))))</f>
        <v>7.6219512195121954E-4</v>
      </c>
      <c r="S200" s="4">
        <f t="shared" si="67"/>
        <v>1</v>
      </c>
      <c r="T200" s="15" cm="1">
        <f t="array" ref="T200">SUM(_xlfn._xlws.FILTER($G$2:$G$1236,_xlfn.MAP($O$2:$O$1236,_xlfn.LAMBDA(_xlpm.x,_xlpm.x=$O200))))</f>
        <v>7.6219512195121954E-4</v>
      </c>
      <c r="U200" s="4">
        <f t="shared" si="68"/>
        <v>1</v>
      </c>
      <c r="V200" s="4">
        <f t="shared" si="69"/>
        <v>0</v>
      </c>
      <c r="AD200" s="2"/>
      <c r="AI200" s="2"/>
      <c r="AJ200" s="2"/>
    </row>
    <row r="201" spans="1:36">
      <c r="A201" s="1" t="str">
        <f t="shared" si="55"/>
        <v>~draw~ : [dɹɔ]</v>
      </c>
      <c r="B201" s="1">
        <f t="shared" si="54"/>
        <v>0</v>
      </c>
      <c r="C201" s="1">
        <f t="shared" si="54"/>
        <v>0</v>
      </c>
      <c r="D201" s="1">
        <f t="shared" si="54"/>
        <v>0</v>
      </c>
      <c r="E201" s="7">
        <v>1</v>
      </c>
      <c r="F201" s="9" t="s">
        <v>248</v>
      </c>
      <c r="G201" s="4">
        <f t="shared" si="56"/>
        <v>7.6219512195121954E-4</v>
      </c>
      <c r="H201" s="4" t="str">
        <f t="shared" si="57"/>
        <v>dɹɔ</v>
      </c>
      <c r="I201" s="4" t="str">
        <f t="shared" si="58"/>
        <v>draw</v>
      </c>
      <c r="J201" s="10">
        <f t="shared" si="59"/>
        <v>3</v>
      </c>
      <c r="K201" s="10">
        <f t="shared" si="60"/>
        <v>4</v>
      </c>
      <c r="L201" s="10">
        <f t="shared" si="61"/>
        <v>4</v>
      </c>
      <c r="M201" s="10">
        <f t="shared" si="62"/>
        <v>1</v>
      </c>
      <c r="N201" s="1" t="str">
        <f t="shared" si="63"/>
        <v>~draw~</v>
      </c>
      <c r="O201" s="1" t="str">
        <f t="shared" si="64"/>
        <v>[dɹɔ]</v>
      </c>
      <c r="P201" s="4">
        <f t="shared" si="65"/>
        <v>0.2342468675289098</v>
      </c>
      <c r="Q201" s="4">
        <f t="shared" si="66"/>
        <v>1</v>
      </c>
      <c r="R201" s="4" cm="1">
        <f t="array" ref="R201">SUM(_xlfn._xlws.FILTER($G$2:$G$1236,_xlfn.MAP($N$2:$N$1236,_xlfn.LAMBDA(_xlpm.x,_xlpm.x=$N201))))</f>
        <v>7.6219512195121954E-4</v>
      </c>
      <c r="S201" s="4">
        <f t="shared" si="67"/>
        <v>1</v>
      </c>
      <c r="T201" s="15" cm="1">
        <f t="array" ref="T201">SUM(_xlfn._xlws.FILTER($G$2:$G$1236,_xlfn.MAP($O$2:$O$1236,_xlfn.LAMBDA(_xlpm.x,_xlpm.x=$O201))))</f>
        <v>7.6219512195121954E-4</v>
      </c>
      <c r="U201" s="4">
        <f t="shared" si="68"/>
        <v>1</v>
      </c>
      <c r="V201" s="4">
        <f t="shared" si="69"/>
        <v>0</v>
      </c>
      <c r="AD201" s="2"/>
      <c r="AI201" s="2"/>
      <c r="AJ201" s="2"/>
    </row>
    <row r="202" spans="1:36">
      <c r="A202" s="1" t="str">
        <f t="shared" si="55"/>
        <v>~drop~ : [dɹɑp]</v>
      </c>
      <c r="B202" s="1">
        <f t="shared" ref="B202:D221" si="70">_xlfn.LET(_xlpm.d,$F202,_xlpm.k,_xlfn.CONCAT(LEFT(TRIM(B$1),1),"*"),COUNTIF(_xlpm.d,_xlpm.k))</f>
        <v>0</v>
      </c>
      <c r="C202" s="1">
        <f t="shared" si="70"/>
        <v>0</v>
      </c>
      <c r="D202" s="1">
        <f t="shared" si="70"/>
        <v>0</v>
      </c>
      <c r="E202" s="7">
        <v>1</v>
      </c>
      <c r="F202" s="9" t="s">
        <v>1709</v>
      </c>
      <c r="G202" s="4">
        <f t="shared" si="56"/>
        <v>7.6219512195121954E-4</v>
      </c>
      <c r="H202" s="1" t="str">
        <f t="shared" si="57"/>
        <v>dɹɑp</v>
      </c>
      <c r="I202" s="1" t="str">
        <f t="shared" si="58"/>
        <v>drop</v>
      </c>
      <c r="J202" s="10">
        <f t="shared" si="59"/>
        <v>4</v>
      </c>
      <c r="K202" s="10">
        <f t="shared" si="60"/>
        <v>4</v>
      </c>
      <c r="L202" s="10">
        <f t="shared" si="61"/>
        <v>4</v>
      </c>
      <c r="M202" s="10">
        <f t="shared" si="62"/>
        <v>1</v>
      </c>
      <c r="N202" s="1" t="str">
        <f t="shared" si="63"/>
        <v>~drop~</v>
      </c>
      <c r="O202" s="1" t="str">
        <f t="shared" si="64"/>
        <v>[dɹɑp]</v>
      </c>
      <c r="P202" s="4">
        <f t="shared" si="65"/>
        <v>0.2342468675289098</v>
      </c>
      <c r="Q202" s="4">
        <f t="shared" si="66"/>
        <v>1</v>
      </c>
      <c r="R202" s="4" cm="1">
        <f t="array" ref="R202">SUM(_xlfn._xlws.FILTER($G$2:$G$1236,_xlfn.MAP($N$2:$N$1236,_xlfn.LAMBDA(_xlpm.x,_xlpm.x=$N202))))</f>
        <v>7.6219512195121954E-4</v>
      </c>
      <c r="S202" s="4">
        <f t="shared" si="67"/>
        <v>1</v>
      </c>
      <c r="T202" s="15" cm="1">
        <f t="array" ref="T202">SUM(_xlfn._xlws.FILTER($G$2:$G$1236,_xlfn.MAP($O$2:$O$1236,_xlfn.LAMBDA(_xlpm.x,_xlpm.x=$O202))))</f>
        <v>7.6219512195121954E-4</v>
      </c>
      <c r="U202" s="4">
        <f t="shared" si="68"/>
        <v>1</v>
      </c>
      <c r="V202" s="4">
        <f t="shared" si="69"/>
        <v>0</v>
      </c>
      <c r="AD202" s="2"/>
      <c r="AI202" s="2"/>
      <c r="AJ202" s="2"/>
    </row>
    <row r="203" spans="1:36">
      <c r="A203" s="1" t="str">
        <f t="shared" si="55"/>
        <v>~duck~ : [dʌk]</v>
      </c>
      <c r="B203" s="1">
        <f t="shared" si="70"/>
        <v>0</v>
      </c>
      <c r="C203" s="1">
        <f t="shared" si="70"/>
        <v>0</v>
      </c>
      <c r="D203" s="1">
        <f t="shared" si="70"/>
        <v>0</v>
      </c>
      <c r="E203" s="7">
        <v>1</v>
      </c>
      <c r="F203" s="9" t="s">
        <v>1861</v>
      </c>
      <c r="G203" s="4">
        <f t="shared" si="56"/>
        <v>7.6219512195121954E-4</v>
      </c>
      <c r="H203" s="4" t="str">
        <f t="shared" si="57"/>
        <v>dʌk</v>
      </c>
      <c r="I203" s="4" t="str">
        <f t="shared" si="58"/>
        <v>duck</v>
      </c>
      <c r="J203" s="10">
        <f t="shared" si="59"/>
        <v>3</v>
      </c>
      <c r="K203" s="10">
        <f t="shared" si="60"/>
        <v>4</v>
      </c>
      <c r="L203" s="10">
        <f t="shared" si="61"/>
        <v>4</v>
      </c>
      <c r="M203" s="10">
        <f t="shared" si="62"/>
        <v>1</v>
      </c>
      <c r="N203" s="1" t="str">
        <f t="shared" si="63"/>
        <v>~duck~</v>
      </c>
      <c r="O203" s="1" t="str">
        <f t="shared" si="64"/>
        <v>[dʌk]</v>
      </c>
      <c r="P203" s="4">
        <f t="shared" si="65"/>
        <v>0.2342468675289098</v>
      </c>
      <c r="Q203" s="4">
        <f t="shared" si="66"/>
        <v>1</v>
      </c>
      <c r="R203" s="4" cm="1">
        <f t="array" ref="R203">SUM(_xlfn._xlws.FILTER($G$2:$G$1236,_xlfn.MAP($N$2:$N$1236,_xlfn.LAMBDA(_xlpm.x,_xlpm.x=$N203))))</f>
        <v>7.6219512195121954E-4</v>
      </c>
      <c r="S203" s="4">
        <f t="shared" si="67"/>
        <v>1</v>
      </c>
      <c r="T203" s="15" cm="1">
        <f t="array" ref="T203">SUM(_xlfn._xlws.FILTER($G$2:$G$1236,_xlfn.MAP($O$2:$O$1236,_xlfn.LAMBDA(_xlpm.x,_xlpm.x=$O203))))</f>
        <v>7.6219512195121954E-4</v>
      </c>
      <c r="U203" s="4">
        <f t="shared" si="68"/>
        <v>1</v>
      </c>
      <c r="V203" s="4">
        <f t="shared" si="69"/>
        <v>0</v>
      </c>
      <c r="AD203" s="2"/>
      <c r="AI203" s="2"/>
      <c r="AJ203" s="2"/>
    </row>
    <row r="204" spans="1:36">
      <c r="A204" s="1" t="str">
        <f t="shared" si="55"/>
        <v>~duct~ : [dəkt]</v>
      </c>
      <c r="B204" s="1">
        <f t="shared" si="70"/>
        <v>0</v>
      </c>
      <c r="C204" s="1">
        <f t="shared" si="70"/>
        <v>0</v>
      </c>
      <c r="D204" s="1">
        <f t="shared" si="70"/>
        <v>0</v>
      </c>
      <c r="E204" s="7">
        <v>1</v>
      </c>
      <c r="F204" s="9" t="s">
        <v>1717</v>
      </c>
      <c r="G204" s="4">
        <f t="shared" si="56"/>
        <v>7.6219512195121954E-4</v>
      </c>
      <c r="H204" s="1" t="str">
        <f t="shared" si="57"/>
        <v>dəkt</v>
      </c>
      <c r="I204" s="1" t="str">
        <f t="shared" si="58"/>
        <v>duct</v>
      </c>
      <c r="J204" s="10">
        <f t="shared" si="59"/>
        <v>4</v>
      </c>
      <c r="K204" s="10">
        <f t="shared" si="60"/>
        <v>4</v>
      </c>
      <c r="L204" s="10">
        <f t="shared" si="61"/>
        <v>4</v>
      </c>
      <c r="M204" s="10">
        <f t="shared" si="62"/>
        <v>1</v>
      </c>
      <c r="N204" s="1" t="str">
        <f t="shared" si="63"/>
        <v>~duct~</v>
      </c>
      <c r="O204" s="1" t="str">
        <f t="shared" si="64"/>
        <v>[dəkt]</v>
      </c>
      <c r="P204" s="4">
        <f t="shared" si="65"/>
        <v>0.2342468675289098</v>
      </c>
      <c r="Q204" s="4">
        <f t="shared" si="66"/>
        <v>1</v>
      </c>
      <c r="R204" s="4" cm="1">
        <f t="array" ref="R204">SUM(_xlfn._xlws.FILTER($G$2:$G$1236,_xlfn.MAP($N$2:$N$1236,_xlfn.LAMBDA(_xlpm.x,_xlpm.x=$N204))))</f>
        <v>7.6219512195121954E-4</v>
      </c>
      <c r="S204" s="4">
        <f t="shared" si="67"/>
        <v>1</v>
      </c>
      <c r="T204" s="15" cm="1">
        <f t="array" ref="T204">SUM(_xlfn._xlws.FILTER($G$2:$G$1236,_xlfn.MAP($O$2:$O$1236,_xlfn.LAMBDA(_xlpm.x,_xlpm.x=$O204))))</f>
        <v>7.6219512195121954E-4</v>
      </c>
      <c r="U204" s="4">
        <f t="shared" si="68"/>
        <v>1</v>
      </c>
      <c r="V204" s="4">
        <f t="shared" si="69"/>
        <v>0</v>
      </c>
      <c r="AD204" s="2"/>
      <c r="AI204" s="2"/>
      <c r="AJ204" s="2"/>
    </row>
    <row r="205" spans="1:36">
      <c r="A205" s="1" t="str">
        <f t="shared" si="55"/>
        <v>~edge~ : [ɛdʒ]</v>
      </c>
      <c r="B205" s="1">
        <f t="shared" si="70"/>
        <v>0</v>
      </c>
      <c r="C205" s="1">
        <f t="shared" si="70"/>
        <v>0</v>
      </c>
      <c r="D205" s="1">
        <f t="shared" si="70"/>
        <v>0</v>
      </c>
      <c r="E205" s="7">
        <v>1</v>
      </c>
      <c r="F205" s="9" t="s">
        <v>1764</v>
      </c>
      <c r="G205" s="4">
        <f t="shared" si="56"/>
        <v>7.6219512195121954E-4</v>
      </c>
      <c r="H205" s="1" t="str">
        <f t="shared" si="57"/>
        <v>ɛdʒ</v>
      </c>
      <c r="I205" s="1" t="str">
        <f t="shared" si="58"/>
        <v>edge</v>
      </c>
      <c r="J205" s="10">
        <f t="shared" si="59"/>
        <v>3</v>
      </c>
      <c r="K205" s="10">
        <f t="shared" si="60"/>
        <v>4</v>
      </c>
      <c r="L205" s="10">
        <f t="shared" si="61"/>
        <v>4</v>
      </c>
      <c r="M205" s="10">
        <f t="shared" si="62"/>
        <v>1</v>
      </c>
      <c r="N205" s="1" t="str">
        <f t="shared" si="63"/>
        <v>~edge~</v>
      </c>
      <c r="O205" s="1" t="str">
        <f t="shared" si="64"/>
        <v>[ɛdʒ]</v>
      </c>
      <c r="P205" s="4">
        <f t="shared" si="65"/>
        <v>0.2342468675289098</v>
      </c>
      <c r="Q205" s="4">
        <f t="shared" si="66"/>
        <v>1</v>
      </c>
      <c r="R205" s="4" cm="1">
        <f t="array" ref="R205">SUM(_xlfn._xlws.FILTER($G$2:$G$1236,_xlfn.MAP($N$2:$N$1236,_xlfn.LAMBDA(_xlpm.x,_xlpm.x=$N205))))</f>
        <v>7.6219512195121954E-4</v>
      </c>
      <c r="S205" s="4">
        <f t="shared" si="67"/>
        <v>1</v>
      </c>
      <c r="T205" s="15" cm="1">
        <f t="array" ref="T205">SUM(_xlfn._xlws.FILTER($G$2:$G$1236,_xlfn.MAP($O$2:$O$1236,_xlfn.LAMBDA(_xlpm.x,_xlpm.x=$O205))))</f>
        <v>7.6219512195121954E-4</v>
      </c>
      <c r="U205" s="4">
        <f t="shared" si="68"/>
        <v>1</v>
      </c>
      <c r="V205" s="4">
        <f t="shared" si="69"/>
        <v>0</v>
      </c>
      <c r="AD205" s="2"/>
      <c r="AI205" s="2"/>
      <c r="AJ205" s="2"/>
    </row>
    <row r="206" spans="1:36">
      <c r="A206" s="1" t="str">
        <f t="shared" si="55"/>
        <v>~else~ : [ɛls]</v>
      </c>
      <c r="B206" s="1">
        <f t="shared" si="70"/>
        <v>0</v>
      </c>
      <c r="C206" s="1">
        <f t="shared" si="70"/>
        <v>0</v>
      </c>
      <c r="D206" s="1">
        <f t="shared" si="70"/>
        <v>0</v>
      </c>
      <c r="E206" s="7">
        <v>1</v>
      </c>
      <c r="F206" s="9" t="s">
        <v>1760</v>
      </c>
      <c r="G206" s="4">
        <f t="shared" si="56"/>
        <v>7.6219512195121954E-4</v>
      </c>
      <c r="H206" s="4" t="str">
        <f t="shared" si="57"/>
        <v>ɛls</v>
      </c>
      <c r="I206" s="4" t="str">
        <f t="shared" si="58"/>
        <v>else</v>
      </c>
      <c r="J206" s="10">
        <f t="shared" si="59"/>
        <v>3</v>
      </c>
      <c r="K206" s="10">
        <f t="shared" si="60"/>
        <v>4</v>
      </c>
      <c r="L206" s="10">
        <f t="shared" si="61"/>
        <v>4</v>
      </c>
      <c r="M206" s="10">
        <f t="shared" si="62"/>
        <v>1</v>
      </c>
      <c r="N206" s="1" t="str">
        <f t="shared" si="63"/>
        <v>~else~</v>
      </c>
      <c r="O206" s="1" t="str">
        <f t="shared" si="64"/>
        <v>[ɛls]</v>
      </c>
      <c r="P206" s="4">
        <f t="shared" si="65"/>
        <v>0.2342468675289098</v>
      </c>
      <c r="Q206" s="4">
        <f t="shared" si="66"/>
        <v>1</v>
      </c>
      <c r="R206" s="4" cm="1">
        <f t="array" ref="R206">SUM(_xlfn._xlws.FILTER($G$2:$G$1236,_xlfn.MAP($N$2:$N$1236,_xlfn.LAMBDA(_xlpm.x,_xlpm.x=$N206))))</f>
        <v>7.6219512195121954E-4</v>
      </c>
      <c r="S206" s="4">
        <f t="shared" si="67"/>
        <v>1</v>
      </c>
      <c r="T206" s="15" cm="1">
        <f t="array" ref="T206">SUM(_xlfn._xlws.FILTER($G$2:$G$1236,_xlfn.MAP($O$2:$O$1236,_xlfn.LAMBDA(_xlpm.x,_xlpm.x=$O206))))</f>
        <v>7.6219512195121954E-4</v>
      </c>
      <c r="U206" s="4">
        <f t="shared" si="68"/>
        <v>1</v>
      </c>
      <c r="V206" s="4">
        <f t="shared" si="69"/>
        <v>0</v>
      </c>
      <c r="AD206" s="2"/>
      <c r="AI206" s="2"/>
      <c r="AJ206" s="2"/>
    </row>
    <row r="207" spans="1:36">
      <c r="A207" s="1" t="str">
        <f t="shared" si="55"/>
        <v>~ence~ : [əns]</v>
      </c>
      <c r="B207" s="1">
        <f t="shared" si="70"/>
        <v>0</v>
      </c>
      <c r="C207" s="1">
        <f t="shared" si="70"/>
        <v>0</v>
      </c>
      <c r="D207" s="1">
        <f t="shared" si="70"/>
        <v>0</v>
      </c>
      <c r="E207" s="7">
        <v>1</v>
      </c>
      <c r="F207" s="9" t="s">
        <v>2048</v>
      </c>
      <c r="G207" s="4">
        <f t="shared" si="56"/>
        <v>7.6219512195121954E-4</v>
      </c>
      <c r="H207" s="4" t="str">
        <f t="shared" si="57"/>
        <v>əns</v>
      </c>
      <c r="I207" s="4" t="str">
        <f t="shared" si="58"/>
        <v>ence</v>
      </c>
      <c r="J207" s="10">
        <f t="shared" si="59"/>
        <v>3</v>
      </c>
      <c r="K207" s="10">
        <f t="shared" si="60"/>
        <v>4</v>
      </c>
      <c r="L207" s="10">
        <f t="shared" si="61"/>
        <v>4</v>
      </c>
      <c r="M207" s="10">
        <f t="shared" si="62"/>
        <v>1</v>
      </c>
      <c r="N207" s="1" t="str">
        <f t="shared" si="63"/>
        <v>~ence~</v>
      </c>
      <c r="O207" s="1" t="str">
        <f t="shared" si="64"/>
        <v>[əns]</v>
      </c>
      <c r="P207" s="4">
        <f t="shared" si="65"/>
        <v>0.15616457835260653</v>
      </c>
      <c r="Q207" s="4">
        <f t="shared" si="66"/>
        <v>0.66666666666666663</v>
      </c>
      <c r="R207" s="4" cm="1">
        <f t="array" ref="R207">SUM(_xlfn._xlws.FILTER($G$2:$G$1236,_xlfn.MAP($N$2:$N$1236,_xlfn.LAMBDA(_xlpm.x,_xlpm.x=$N207))))</f>
        <v>1.5243902439024391E-3</v>
      </c>
      <c r="S207" s="4">
        <f t="shared" si="67"/>
        <v>0.5</v>
      </c>
      <c r="T207" s="15" cm="1">
        <f t="array" ref="T207">SUM(_xlfn._xlws.FILTER($G$2:$G$1236,_xlfn.MAP($O$2:$O$1236,_xlfn.LAMBDA(_xlpm.x,_xlpm.x=$O207))))</f>
        <v>7.6219512195121954E-4</v>
      </c>
      <c r="U207" s="4">
        <f t="shared" si="68"/>
        <v>1</v>
      </c>
      <c r="V207" s="4">
        <f t="shared" si="69"/>
        <v>-0.3010299956639812</v>
      </c>
      <c r="AD207" s="2"/>
      <c r="AI207" s="2"/>
      <c r="AJ207" s="2"/>
    </row>
    <row r="208" spans="1:36">
      <c r="A208" s="1" t="str">
        <f t="shared" si="55"/>
        <v>~ence~ : [ɛns]</v>
      </c>
      <c r="B208" s="1">
        <f t="shared" si="70"/>
        <v>0</v>
      </c>
      <c r="C208" s="1">
        <f t="shared" si="70"/>
        <v>0</v>
      </c>
      <c r="D208" s="1">
        <f t="shared" si="70"/>
        <v>0</v>
      </c>
      <c r="E208" s="7">
        <v>1</v>
      </c>
      <c r="F208" s="9" t="s">
        <v>2047</v>
      </c>
      <c r="G208" s="4">
        <f t="shared" si="56"/>
        <v>7.6219512195121954E-4</v>
      </c>
      <c r="H208" s="4" t="str">
        <f t="shared" si="57"/>
        <v>ɛns</v>
      </c>
      <c r="I208" s="4" t="str">
        <f t="shared" si="58"/>
        <v>ence</v>
      </c>
      <c r="J208" s="10">
        <f t="shared" si="59"/>
        <v>3</v>
      </c>
      <c r="K208" s="10">
        <f t="shared" si="60"/>
        <v>4</v>
      </c>
      <c r="L208" s="10">
        <f t="shared" si="61"/>
        <v>4</v>
      </c>
      <c r="M208" s="10">
        <f t="shared" si="62"/>
        <v>1</v>
      </c>
      <c r="N208" s="1" t="str">
        <f t="shared" si="63"/>
        <v>~ence~</v>
      </c>
      <c r="O208" s="1" t="str">
        <f t="shared" si="64"/>
        <v>[ɛns]</v>
      </c>
      <c r="P208" s="4">
        <f t="shared" si="65"/>
        <v>0.15616457835260653</v>
      </c>
      <c r="Q208" s="4">
        <f t="shared" si="66"/>
        <v>0.66666666666666663</v>
      </c>
      <c r="R208" s="4" cm="1">
        <f t="array" ref="R208">SUM(_xlfn._xlws.FILTER($G$2:$G$1236,_xlfn.MAP($N$2:$N$1236,_xlfn.LAMBDA(_xlpm.x,_xlpm.x=$N208))))</f>
        <v>1.5243902439024391E-3</v>
      </c>
      <c r="S208" s="4">
        <f t="shared" si="67"/>
        <v>0.5</v>
      </c>
      <c r="T208" s="15" cm="1">
        <f t="array" ref="T208">SUM(_xlfn._xlws.FILTER($G$2:$G$1236,_xlfn.MAP($O$2:$O$1236,_xlfn.LAMBDA(_xlpm.x,_xlpm.x=$O208))))</f>
        <v>7.6219512195121954E-4</v>
      </c>
      <c r="U208" s="4">
        <f t="shared" si="68"/>
        <v>1</v>
      </c>
      <c r="V208" s="4">
        <f t="shared" si="69"/>
        <v>-0.3010299956639812</v>
      </c>
      <c r="AD208" s="2"/>
      <c r="AI208" s="2"/>
      <c r="AJ208" s="2"/>
    </row>
    <row r="209" spans="1:36">
      <c r="A209" s="1" t="str">
        <f t="shared" si="55"/>
        <v>~even~ : [ivn]</v>
      </c>
      <c r="B209" s="1">
        <f t="shared" si="70"/>
        <v>0</v>
      </c>
      <c r="C209" s="1">
        <f t="shared" si="70"/>
        <v>0</v>
      </c>
      <c r="D209" s="1">
        <f t="shared" si="70"/>
        <v>0</v>
      </c>
      <c r="E209" s="7">
        <v>1</v>
      </c>
      <c r="F209" s="9" t="s">
        <v>1834</v>
      </c>
      <c r="G209" s="4">
        <f t="shared" si="56"/>
        <v>7.6219512195121954E-4</v>
      </c>
      <c r="H209" s="4" t="str">
        <f t="shared" si="57"/>
        <v>ivn</v>
      </c>
      <c r="I209" s="4" t="str">
        <f t="shared" si="58"/>
        <v>even</v>
      </c>
      <c r="J209" s="10">
        <f t="shared" si="59"/>
        <v>3</v>
      </c>
      <c r="K209" s="10">
        <f t="shared" si="60"/>
        <v>4</v>
      </c>
      <c r="L209" s="10">
        <f t="shared" si="61"/>
        <v>4</v>
      </c>
      <c r="M209" s="10">
        <f t="shared" si="62"/>
        <v>1</v>
      </c>
      <c r="N209" s="1" t="str">
        <f t="shared" si="63"/>
        <v>~even~</v>
      </c>
      <c r="O209" s="1" t="str">
        <f t="shared" si="64"/>
        <v>[ivn]</v>
      </c>
      <c r="P209" s="4">
        <f t="shared" si="65"/>
        <v>0.2342468675289098</v>
      </c>
      <c r="Q209" s="4">
        <f t="shared" si="66"/>
        <v>1</v>
      </c>
      <c r="R209" s="4" cm="1">
        <f t="array" ref="R209">SUM(_xlfn._xlws.FILTER($G$2:$G$1236,_xlfn.MAP($N$2:$N$1236,_xlfn.LAMBDA(_xlpm.x,_xlpm.x=$N209))))</f>
        <v>7.6219512195121954E-4</v>
      </c>
      <c r="S209" s="4">
        <f t="shared" si="67"/>
        <v>1</v>
      </c>
      <c r="T209" s="15" cm="1">
        <f t="array" ref="T209">SUM(_xlfn._xlws.FILTER($G$2:$G$1236,_xlfn.MAP($O$2:$O$1236,_xlfn.LAMBDA(_xlpm.x,_xlpm.x=$O209))))</f>
        <v>7.6219512195121954E-4</v>
      </c>
      <c r="U209" s="4">
        <f t="shared" si="68"/>
        <v>1</v>
      </c>
      <c r="V209" s="4">
        <f t="shared" si="69"/>
        <v>0</v>
      </c>
      <c r="AD209" s="2"/>
      <c r="AI209" s="2"/>
      <c r="AJ209" s="2"/>
    </row>
    <row r="210" spans="1:36">
      <c r="A210" s="1" t="str">
        <f t="shared" si="55"/>
        <v>~ever~ : [ɛvəɹ]</v>
      </c>
      <c r="B210" s="1">
        <f t="shared" si="70"/>
        <v>0</v>
      </c>
      <c r="C210" s="1">
        <f t="shared" si="70"/>
        <v>0</v>
      </c>
      <c r="D210" s="1">
        <f t="shared" si="70"/>
        <v>0</v>
      </c>
      <c r="E210" s="7">
        <v>1</v>
      </c>
      <c r="F210" s="9" t="s">
        <v>2410</v>
      </c>
      <c r="G210" s="4">
        <f t="shared" si="56"/>
        <v>7.6219512195121954E-4</v>
      </c>
      <c r="H210" s="1" t="str">
        <f t="shared" si="57"/>
        <v>ɛvəɹ</v>
      </c>
      <c r="I210" s="1" t="str">
        <f t="shared" si="58"/>
        <v>ever</v>
      </c>
      <c r="J210" s="10">
        <f t="shared" si="59"/>
        <v>4</v>
      </c>
      <c r="K210" s="10">
        <f t="shared" si="60"/>
        <v>4</v>
      </c>
      <c r="L210" s="10">
        <f t="shared" si="61"/>
        <v>4</v>
      </c>
      <c r="M210" s="10">
        <f t="shared" si="62"/>
        <v>1</v>
      </c>
      <c r="N210" s="1" t="str">
        <f t="shared" si="63"/>
        <v>~ever~</v>
      </c>
      <c r="O210" s="1" t="str">
        <f t="shared" si="64"/>
        <v>[ɛvəɹ]</v>
      </c>
      <c r="P210" s="4">
        <f t="shared" si="65"/>
        <v>0.2342468675289098</v>
      </c>
      <c r="Q210" s="4">
        <f t="shared" si="66"/>
        <v>1</v>
      </c>
      <c r="R210" s="4" cm="1">
        <f t="array" ref="R210">SUM(_xlfn._xlws.FILTER($G$2:$G$1236,_xlfn.MAP($N$2:$N$1236,_xlfn.LAMBDA(_xlpm.x,_xlpm.x=$N210))))</f>
        <v>7.6219512195121954E-4</v>
      </c>
      <c r="S210" s="4">
        <f t="shared" si="67"/>
        <v>1</v>
      </c>
      <c r="T210" s="15" cm="1">
        <f t="array" ref="T210">SUM(_xlfn._xlws.FILTER($G$2:$G$1236,_xlfn.MAP($O$2:$O$1236,_xlfn.LAMBDA(_xlpm.x,_xlpm.x=$O210))))</f>
        <v>7.6219512195121954E-4</v>
      </c>
      <c r="U210" s="4">
        <f t="shared" si="68"/>
        <v>1</v>
      </c>
      <c r="V210" s="4">
        <f t="shared" si="69"/>
        <v>0</v>
      </c>
      <c r="AD210" s="2"/>
      <c r="AI210" s="2"/>
      <c r="AJ210" s="2"/>
    </row>
    <row r="211" spans="1:36">
      <c r="A211" s="1" t="str">
        <f t="shared" si="55"/>
        <v>~fact~ : [fækt]</v>
      </c>
      <c r="B211" s="1">
        <f t="shared" si="70"/>
        <v>0</v>
      </c>
      <c r="C211" s="1">
        <f t="shared" si="70"/>
        <v>0</v>
      </c>
      <c r="D211" s="1">
        <f t="shared" si="70"/>
        <v>0</v>
      </c>
      <c r="E211" s="7">
        <v>1</v>
      </c>
      <c r="F211" s="9" t="s">
        <v>1706</v>
      </c>
      <c r="G211" s="4">
        <f t="shared" si="56"/>
        <v>7.6219512195121954E-4</v>
      </c>
      <c r="H211" s="4" t="str">
        <f t="shared" si="57"/>
        <v>fækt</v>
      </c>
      <c r="I211" s="4" t="str">
        <f t="shared" si="58"/>
        <v>fact</v>
      </c>
      <c r="J211" s="10">
        <f t="shared" si="59"/>
        <v>4</v>
      </c>
      <c r="K211" s="10">
        <f t="shared" si="60"/>
        <v>4</v>
      </c>
      <c r="L211" s="10">
        <f t="shared" si="61"/>
        <v>4</v>
      </c>
      <c r="M211" s="10">
        <f t="shared" si="62"/>
        <v>1</v>
      </c>
      <c r="N211" s="1" t="str">
        <f t="shared" si="63"/>
        <v>~fact~</v>
      </c>
      <c r="O211" s="1" t="str">
        <f t="shared" si="64"/>
        <v>[fækt]</v>
      </c>
      <c r="P211" s="4">
        <f t="shared" si="65"/>
        <v>0.2342468675289098</v>
      </c>
      <c r="Q211" s="4">
        <f t="shared" si="66"/>
        <v>1</v>
      </c>
      <c r="R211" s="4" cm="1">
        <f t="array" ref="R211">SUM(_xlfn._xlws.FILTER($G$2:$G$1236,_xlfn.MAP($N$2:$N$1236,_xlfn.LAMBDA(_xlpm.x,_xlpm.x=$N211))))</f>
        <v>7.6219512195121954E-4</v>
      </c>
      <c r="S211" s="4">
        <f t="shared" si="67"/>
        <v>1</v>
      </c>
      <c r="T211" s="15" cm="1">
        <f t="array" ref="T211">SUM(_xlfn._xlws.FILTER($G$2:$G$1236,_xlfn.MAP($O$2:$O$1236,_xlfn.LAMBDA(_xlpm.x,_xlpm.x=$O211))))</f>
        <v>7.6219512195121954E-4</v>
      </c>
      <c r="U211" s="4">
        <f t="shared" si="68"/>
        <v>1</v>
      </c>
      <c r="V211" s="4">
        <f t="shared" si="69"/>
        <v>0</v>
      </c>
      <c r="AD211" s="2"/>
      <c r="AI211" s="2"/>
      <c r="AJ211" s="2"/>
    </row>
    <row r="212" spans="1:36">
      <c r="A212" s="1" t="str">
        <f t="shared" si="55"/>
        <v>~fall~ : [fɔl]</v>
      </c>
      <c r="B212" s="1">
        <f t="shared" si="70"/>
        <v>0</v>
      </c>
      <c r="C212" s="1">
        <f t="shared" si="70"/>
        <v>0</v>
      </c>
      <c r="D212" s="1">
        <f t="shared" si="70"/>
        <v>0</v>
      </c>
      <c r="E212" s="7">
        <v>1</v>
      </c>
      <c r="F212" s="9" t="s">
        <v>1851</v>
      </c>
      <c r="G212" s="4">
        <f t="shared" si="56"/>
        <v>7.6219512195121954E-4</v>
      </c>
      <c r="H212" s="1" t="str">
        <f t="shared" si="57"/>
        <v>fɔl</v>
      </c>
      <c r="I212" s="1" t="str">
        <f t="shared" si="58"/>
        <v>fall</v>
      </c>
      <c r="J212" s="10">
        <f t="shared" si="59"/>
        <v>3</v>
      </c>
      <c r="K212" s="10">
        <f t="shared" si="60"/>
        <v>4</v>
      </c>
      <c r="L212" s="10">
        <f t="shared" si="61"/>
        <v>4</v>
      </c>
      <c r="M212" s="10">
        <f t="shared" si="62"/>
        <v>1</v>
      </c>
      <c r="N212" s="1" t="str">
        <f t="shared" si="63"/>
        <v>~fall~</v>
      </c>
      <c r="O212" s="1" t="str">
        <f t="shared" si="64"/>
        <v>[fɔl]</v>
      </c>
      <c r="P212" s="4">
        <f t="shared" si="65"/>
        <v>0.2342468675289098</v>
      </c>
      <c r="Q212" s="4">
        <f t="shared" si="66"/>
        <v>1</v>
      </c>
      <c r="R212" s="4" cm="1">
        <f t="array" ref="R212">SUM(_xlfn._xlws.FILTER($G$2:$G$1236,_xlfn.MAP($N$2:$N$1236,_xlfn.LAMBDA(_xlpm.x,_xlpm.x=$N212))))</f>
        <v>7.6219512195121954E-4</v>
      </c>
      <c r="S212" s="4">
        <f t="shared" si="67"/>
        <v>1</v>
      </c>
      <c r="T212" s="15" cm="1">
        <f t="array" ref="T212">SUM(_xlfn._xlws.FILTER($G$2:$G$1236,_xlfn.MAP($O$2:$O$1236,_xlfn.LAMBDA(_xlpm.x,_xlpm.x=$O212))))</f>
        <v>7.6219512195121954E-4</v>
      </c>
      <c r="U212" s="4">
        <f t="shared" si="68"/>
        <v>1</v>
      </c>
      <c r="V212" s="4">
        <f t="shared" si="69"/>
        <v>0</v>
      </c>
      <c r="AD212" s="2"/>
      <c r="AI212" s="2"/>
      <c r="AJ212" s="2"/>
    </row>
    <row r="213" spans="1:36">
      <c r="A213" s="1" t="str">
        <f t="shared" si="55"/>
        <v>~farm~ : [fɑɹm]</v>
      </c>
      <c r="B213" s="1">
        <f t="shared" si="70"/>
        <v>0</v>
      </c>
      <c r="C213" s="1">
        <f t="shared" si="70"/>
        <v>0</v>
      </c>
      <c r="D213" s="1">
        <f t="shared" si="70"/>
        <v>0</v>
      </c>
      <c r="E213" s="7">
        <v>1</v>
      </c>
      <c r="F213" s="9" t="s">
        <v>1695</v>
      </c>
      <c r="G213" s="4">
        <f t="shared" si="56"/>
        <v>7.6219512195121954E-4</v>
      </c>
      <c r="H213" s="1" t="str">
        <f t="shared" si="57"/>
        <v>fɑɹm</v>
      </c>
      <c r="I213" s="1" t="str">
        <f t="shared" si="58"/>
        <v>farm</v>
      </c>
      <c r="J213" s="10">
        <f t="shared" si="59"/>
        <v>4</v>
      </c>
      <c r="K213" s="10">
        <f t="shared" si="60"/>
        <v>4</v>
      </c>
      <c r="L213" s="10">
        <f t="shared" si="61"/>
        <v>4</v>
      </c>
      <c r="M213" s="10">
        <f t="shared" si="62"/>
        <v>1</v>
      </c>
      <c r="N213" s="1" t="str">
        <f t="shared" si="63"/>
        <v>~farm~</v>
      </c>
      <c r="O213" s="1" t="str">
        <f t="shared" si="64"/>
        <v>[fɑɹm]</v>
      </c>
      <c r="P213" s="4">
        <f t="shared" si="65"/>
        <v>0.2342468675289098</v>
      </c>
      <c r="Q213" s="4">
        <f t="shared" si="66"/>
        <v>1</v>
      </c>
      <c r="R213" s="4" cm="1">
        <f t="array" ref="R213">SUM(_xlfn._xlws.FILTER($G$2:$G$1236,_xlfn.MAP($N$2:$N$1236,_xlfn.LAMBDA(_xlpm.x,_xlpm.x=$N213))))</f>
        <v>7.6219512195121954E-4</v>
      </c>
      <c r="S213" s="4">
        <f t="shared" si="67"/>
        <v>1</v>
      </c>
      <c r="T213" s="15" cm="1">
        <f t="array" ref="T213">SUM(_xlfn._xlws.FILTER($G$2:$G$1236,_xlfn.MAP($O$2:$O$1236,_xlfn.LAMBDA(_xlpm.x,_xlpm.x=$O213))))</f>
        <v>7.6219512195121954E-4</v>
      </c>
      <c r="U213" s="4">
        <f t="shared" si="68"/>
        <v>1</v>
      </c>
      <c r="V213" s="4">
        <f t="shared" si="69"/>
        <v>0</v>
      </c>
      <c r="AD213" s="2"/>
      <c r="AI213" s="2"/>
      <c r="AJ213" s="2"/>
    </row>
    <row r="214" spans="1:36">
      <c r="A214" s="1" t="str">
        <f t="shared" si="55"/>
        <v>~fast~ : [fæst]</v>
      </c>
      <c r="B214" s="1">
        <f t="shared" si="70"/>
        <v>0</v>
      </c>
      <c r="C214" s="1">
        <f t="shared" si="70"/>
        <v>0</v>
      </c>
      <c r="D214" s="1">
        <f t="shared" si="70"/>
        <v>0</v>
      </c>
      <c r="E214" s="7">
        <v>1</v>
      </c>
      <c r="F214" s="9" t="s">
        <v>1704</v>
      </c>
      <c r="G214" s="4">
        <f t="shared" si="56"/>
        <v>7.6219512195121954E-4</v>
      </c>
      <c r="H214" s="4" t="str">
        <f t="shared" si="57"/>
        <v>fæst</v>
      </c>
      <c r="I214" s="4" t="str">
        <f t="shared" si="58"/>
        <v>fast</v>
      </c>
      <c r="J214" s="10">
        <f t="shared" si="59"/>
        <v>4</v>
      </c>
      <c r="K214" s="10">
        <f t="shared" si="60"/>
        <v>4</v>
      </c>
      <c r="L214" s="10">
        <f t="shared" si="61"/>
        <v>4</v>
      </c>
      <c r="M214" s="10">
        <f t="shared" si="62"/>
        <v>1</v>
      </c>
      <c r="N214" s="1" t="str">
        <f t="shared" si="63"/>
        <v>~fast~</v>
      </c>
      <c r="O214" s="1" t="str">
        <f t="shared" si="64"/>
        <v>[fæst]</v>
      </c>
      <c r="P214" s="4">
        <f t="shared" si="65"/>
        <v>0.2342468675289098</v>
      </c>
      <c r="Q214" s="4">
        <f t="shared" si="66"/>
        <v>1</v>
      </c>
      <c r="R214" s="4" cm="1">
        <f t="array" ref="R214">SUM(_xlfn._xlws.FILTER($G$2:$G$1236,_xlfn.MAP($N$2:$N$1236,_xlfn.LAMBDA(_xlpm.x,_xlpm.x=$N214))))</f>
        <v>7.6219512195121954E-4</v>
      </c>
      <c r="S214" s="4">
        <f t="shared" si="67"/>
        <v>1</v>
      </c>
      <c r="T214" s="15" cm="1">
        <f t="array" ref="T214">SUM(_xlfn._xlws.FILTER($G$2:$G$1236,_xlfn.MAP($O$2:$O$1236,_xlfn.LAMBDA(_xlpm.x,_xlpm.x=$O214))))</f>
        <v>7.6219512195121954E-4</v>
      </c>
      <c r="U214" s="4">
        <f t="shared" si="68"/>
        <v>1</v>
      </c>
      <c r="V214" s="4">
        <f t="shared" si="69"/>
        <v>0</v>
      </c>
      <c r="AD214" s="2"/>
      <c r="AI214" s="2"/>
      <c r="AJ214" s="2"/>
    </row>
    <row r="215" spans="1:36">
      <c r="A215" s="1" t="str">
        <f t="shared" si="55"/>
        <v>~feed~ : [fid]</v>
      </c>
      <c r="B215" s="1">
        <f t="shared" si="70"/>
        <v>0</v>
      </c>
      <c r="C215" s="1">
        <f t="shared" si="70"/>
        <v>0</v>
      </c>
      <c r="D215" s="1">
        <f t="shared" si="70"/>
        <v>0</v>
      </c>
      <c r="E215" s="7">
        <v>1</v>
      </c>
      <c r="F215" s="9" t="s">
        <v>1855</v>
      </c>
      <c r="G215" s="4">
        <f t="shared" si="56"/>
        <v>7.6219512195121954E-4</v>
      </c>
      <c r="H215" s="4" t="str">
        <f t="shared" si="57"/>
        <v>fid</v>
      </c>
      <c r="I215" s="4" t="str">
        <f t="shared" si="58"/>
        <v>feed</v>
      </c>
      <c r="J215" s="10">
        <f t="shared" si="59"/>
        <v>3</v>
      </c>
      <c r="K215" s="10">
        <f t="shared" si="60"/>
        <v>4</v>
      </c>
      <c r="L215" s="10">
        <f t="shared" si="61"/>
        <v>4</v>
      </c>
      <c r="M215" s="10">
        <f t="shared" si="62"/>
        <v>1</v>
      </c>
      <c r="N215" s="1" t="str">
        <f t="shared" si="63"/>
        <v>~feed~</v>
      </c>
      <c r="O215" s="1" t="str">
        <f t="shared" si="64"/>
        <v>[fid]</v>
      </c>
      <c r="P215" s="4">
        <f t="shared" si="65"/>
        <v>0.2342468675289098</v>
      </c>
      <c r="Q215" s="4">
        <f t="shared" si="66"/>
        <v>1</v>
      </c>
      <c r="R215" s="4" cm="1">
        <f t="array" ref="R215">SUM(_xlfn._xlws.FILTER($G$2:$G$1236,_xlfn.MAP($N$2:$N$1236,_xlfn.LAMBDA(_xlpm.x,_xlpm.x=$N215))))</f>
        <v>7.6219512195121954E-4</v>
      </c>
      <c r="S215" s="4">
        <f t="shared" si="67"/>
        <v>1</v>
      </c>
      <c r="T215" s="15" cm="1">
        <f t="array" ref="T215">SUM(_xlfn._xlws.FILTER($G$2:$G$1236,_xlfn.MAP($O$2:$O$1236,_xlfn.LAMBDA(_xlpm.x,_xlpm.x=$O215))))</f>
        <v>7.6219512195121954E-4</v>
      </c>
      <c r="U215" s="4">
        <f t="shared" si="68"/>
        <v>1</v>
      </c>
      <c r="V215" s="4">
        <f t="shared" si="69"/>
        <v>0</v>
      </c>
      <c r="AD215" s="2"/>
      <c r="AI215" s="2"/>
      <c r="AJ215" s="2"/>
    </row>
    <row r="216" spans="1:36">
      <c r="A216" s="1" t="str">
        <f t="shared" si="55"/>
        <v>~feel~ : [fil]</v>
      </c>
      <c r="B216" s="1">
        <f t="shared" si="70"/>
        <v>0</v>
      </c>
      <c r="C216" s="1">
        <f t="shared" si="70"/>
        <v>0</v>
      </c>
      <c r="D216" s="1">
        <f t="shared" si="70"/>
        <v>0</v>
      </c>
      <c r="E216" s="7">
        <v>1</v>
      </c>
      <c r="F216" s="9" t="s">
        <v>1854</v>
      </c>
      <c r="G216" s="4">
        <f t="shared" si="56"/>
        <v>7.6219512195121954E-4</v>
      </c>
      <c r="H216" s="4" t="str">
        <f t="shared" si="57"/>
        <v>fil</v>
      </c>
      <c r="I216" s="4" t="str">
        <f t="shared" si="58"/>
        <v>feel</v>
      </c>
      <c r="J216" s="10">
        <f t="shared" si="59"/>
        <v>3</v>
      </c>
      <c r="K216" s="10">
        <f t="shared" si="60"/>
        <v>4</v>
      </c>
      <c r="L216" s="10">
        <f t="shared" si="61"/>
        <v>4</v>
      </c>
      <c r="M216" s="10">
        <f t="shared" si="62"/>
        <v>1</v>
      </c>
      <c r="N216" s="1" t="str">
        <f t="shared" si="63"/>
        <v>~feel~</v>
      </c>
      <c r="O216" s="1" t="str">
        <f t="shared" si="64"/>
        <v>[fil]</v>
      </c>
      <c r="P216" s="4">
        <f t="shared" si="65"/>
        <v>0.2342468675289098</v>
      </c>
      <c r="Q216" s="4">
        <f t="shared" si="66"/>
        <v>1</v>
      </c>
      <c r="R216" s="4" cm="1">
        <f t="array" ref="R216">SUM(_xlfn._xlws.FILTER($G$2:$G$1236,_xlfn.MAP($N$2:$N$1236,_xlfn.LAMBDA(_xlpm.x,_xlpm.x=$N216))))</f>
        <v>7.6219512195121954E-4</v>
      </c>
      <c r="S216" s="4">
        <f t="shared" si="67"/>
        <v>1</v>
      </c>
      <c r="T216" s="15" cm="1">
        <f t="array" ref="T216">SUM(_xlfn._xlws.FILTER($G$2:$G$1236,_xlfn.MAP($O$2:$O$1236,_xlfn.LAMBDA(_xlpm.x,_xlpm.x=$O216))))</f>
        <v>7.6219512195121954E-4</v>
      </c>
      <c r="U216" s="4">
        <f t="shared" si="68"/>
        <v>1</v>
      </c>
      <c r="V216" s="4">
        <f t="shared" si="69"/>
        <v>0</v>
      </c>
      <c r="AD216" s="2"/>
      <c r="AI216" s="2"/>
      <c r="AJ216" s="2"/>
    </row>
    <row r="217" spans="1:36">
      <c r="A217" s="1" t="str">
        <f t="shared" si="55"/>
        <v>~feet~ : [fit]</v>
      </c>
      <c r="B217" s="1">
        <f t="shared" si="70"/>
        <v>0</v>
      </c>
      <c r="C217" s="1">
        <f t="shared" si="70"/>
        <v>0</v>
      </c>
      <c r="D217" s="1">
        <f t="shared" si="70"/>
        <v>0</v>
      </c>
      <c r="E217" s="7">
        <v>1</v>
      </c>
      <c r="F217" s="9" t="s">
        <v>1853</v>
      </c>
      <c r="G217" s="4">
        <f t="shared" si="56"/>
        <v>7.6219512195121954E-4</v>
      </c>
      <c r="H217" s="4" t="str">
        <f t="shared" si="57"/>
        <v>fit</v>
      </c>
      <c r="I217" s="4" t="str">
        <f t="shared" si="58"/>
        <v>feet</v>
      </c>
      <c r="J217" s="10">
        <f t="shared" si="59"/>
        <v>3</v>
      </c>
      <c r="K217" s="10">
        <f t="shared" si="60"/>
        <v>4</v>
      </c>
      <c r="L217" s="10">
        <f t="shared" si="61"/>
        <v>4</v>
      </c>
      <c r="M217" s="10">
        <f t="shared" si="62"/>
        <v>1</v>
      </c>
      <c r="N217" s="1" t="str">
        <f t="shared" si="63"/>
        <v>~feet~</v>
      </c>
      <c r="O217" s="1" t="str">
        <f t="shared" si="64"/>
        <v>[fit]</v>
      </c>
      <c r="P217" s="4">
        <f t="shared" si="65"/>
        <v>0.2342468675289098</v>
      </c>
      <c r="Q217" s="4">
        <f t="shared" si="66"/>
        <v>1</v>
      </c>
      <c r="R217" s="4" cm="1">
        <f t="array" ref="R217">SUM(_xlfn._xlws.FILTER($G$2:$G$1236,_xlfn.MAP($N$2:$N$1236,_xlfn.LAMBDA(_xlpm.x,_xlpm.x=$N217))))</f>
        <v>7.6219512195121954E-4</v>
      </c>
      <c r="S217" s="4">
        <f t="shared" si="67"/>
        <v>1</v>
      </c>
      <c r="T217" s="15" cm="1">
        <f t="array" ref="T217">SUM(_xlfn._xlws.FILTER($G$2:$G$1236,_xlfn.MAP($O$2:$O$1236,_xlfn.LAMBDA(_xlpm.x,_xlpm.x=$O217))))</f>
        <v>7.6219512195121954E-4</v>
      </c>
      <c r="U217" s="4">
        <f t="shared" si="68"/>
        <v>1</v>
      </c>
      <c r="V217" s="4">
        <f t="shared" si="69"/>
        <v>0</v>
      </c>
      <c r="AD217" s="2"/>
      <c r="AI217" s="2"/>
      <c r="AJ217" s="2"/>
    </row>
    <row r="218" spans="1:36">
      <c r="A218" s="1" t="str">
        <f t="shared" si="55"/>
        <v>~felt~ : [fɛlt]</v>
      </c>
      <c r="B218" s="1">
        <f t="shared" si="70"/>
        <v>0</v>
      </c>
      <c r="C218" s="1">
        <f t="shared" si="70"/>
        <v>0</v>
      </c>
      <c r="D218" s="1">
        <f t="shared" si="70"/>
        <v>0</v>
      </c>
      <c r="E218" s="7">
        <v>1</v>
      </c>
      <c r="F218" s="9" t="s">
        <v>1697</v>
      </c>
      <c r="G218" s="4">
        <f t="shared" si="56"/>
        <v>7.6219512195121954E-4</v>
      </c>
      <c r="H218" s="1" t="str">
        <f t="shared" si="57"/>
        <v>fɛlt</v>
      </c>
      <c r="I218" s="1" t="str">
        <f t="shared" si="58"/>
        <v>felt</v>
      </c>
      <c r="J218" s="10">
        <f t="shared" si="59"/>
        <v>4</v>
      </c>
      <c r="K218" s="10">
        <f t="shared" si="60"/>
        <v>4</v>
      </c>
      <c r="L218" s="10">
        <f t="shared" si="61"/>
        <v>4</v>
      </c>
      <c r="M218" s="10">
        <f t="shared" si="62"/>
        <v>1</v>
      </c>
      <c r="N218" s="1" t="str">
        <f t="shared" si="63"/>
        <v>~felt~</v>
      </c>
      <c r="O218" s="1" t="str">
        <f t="shared" si="64"/>
        <v>[fɛlt]</v>
      </c>
      <c r="P218" s="4">
        <f t="shared" si="65"/>
        <v>0.2342468675289098</v>
      </c>
      <c r="Q218" s="4">
        <f t="shared" si="66"/>
        <v>1</v>
      </c>
      <c r="R218" s="4" cm="1">
        <f t="array" ref="R218">SUM(_xlfn._xlws.FILTER($G$2:$G$1236,_xlfn.MAP($N$2:$N$1236,_xlfn.LAMBDA(_xlpm.x,_xlpm.x=$N218))))</f>
        <v>7.6219512195121954E-4</v>
      </c>
      <c r="S218" s="4">
        <f t="shared" si="67"/>
        <v>1</v>
      </c>
      <c r="T218" s="15" cm="1">
        <f t="array" ref="T218">SUM(_xlfn._xlws.FILTER($G$2:$G$1236,_xlfn.MAP($O$2:$O$1236,_xlfn.LAMBDA(_xlpm.x,_xlpm.x=$O218))))</f>
        <v>7.6219512195121954E-4</v>
      </c>
      <c r="U218" s="4">
        <f t="shared" si="68"/>
        <v>1</v>
      </c>
      <c r="V218" s="4">
        <f t="shared" si="69"/>
        <v>0</v>
      </c>
      <c r="AD218" s="2"/>
      <c r="AI218" s="2"/>
      <c r="AJ218" s="2"/>
    </row>
    <row r="219" spans="1:36">
      <c r="A219" s="1" t="str">
        <f t="shared" si="55"/>
        <v>~ffer~ : [fəɹ]</v>
      </c>
      <c r="B219" s="1">
        <f t="shared" si="70"/>
        <v>0</v>
      </c>
      <c r="C219" s="1">
        <f t="shared" si="70"/>
        <v>0</v>
      </c>
      <c r="D219" s="1">
        <f t="shared" si="70"/>
        <v>0</v>
      </c>
      <c r="E219" s="7">
        <v>1</v>
      </c>
      <c r="F219" s="9" t="s">
        <v>1845</v>
      </c>
      <c r="G219" s="4">
        <f t="shared" si="56"/>
        <v>7.6219512195121954E-4</v>
      </c>
      <c r="H219" s="1" t="str">
        <f t="shared" si="57"/>
        <v>fəɹ</v>
      </c>
      <c r="I219" s="1" t="str">
        <f t="shared" si="58"/>
        <v>ffer</v>
      </c>
      <c r="J219" s="10">
        <f t="shared" si="59"/>
        <v>3</v>
      </c>
      <c r="K219" s="10">
        <f t="shared" si="60"/>
        <v>4</v>
      </c>
      <c r="L219" s="10">
        <f t="shared" si="61"/>
        <v>4</v>
      </c>
      <c r="M219" s="10">
        <f t="shared" si="62"/>
        <v>1</v>
      </c>
      <c r="N219" s="1" t="str">
        <f t="shared" si="63"/>
        <v>~ffer~</v>
      </c>
      <c r="O219" s="1" t="str">
        <f t="shared" si="64"/>
        <v>[fəɹ]</v>
      </c>
      <c r="P219" s="4">
        <f t="shared" si="65"/>
        <v>0.2342468675289098</v>
      </c>
      <c r="Q219" s="4">
        <f t="shared" si="66"/>
        <v>1</v>
      </c>
      <c r="R219" s="4" cm="1">
        <f t="array" ref="R219">SUM(_xlfn._xlws.FILTER($G$2:$G$1236,_xlfn.MAP($N$2:$N$1236,_xlfn.LAMBDA(_xlpm.x,_xlpm.x=$N219))))</f>
        <v>7.6219512195121954E-4</v>
      </c>
      <c r="S219" s="4">
        <f t="shared" si="67"/>
        <v>1</v>
      </c>
      <c r="T219" s="15" cm="1">
        <f t="array" ref="T219">SUM(_xlfn._xlws.FILTER($G$2:$G$1236,_xlfn.MAP($O$2:$O$1236,_xlfn.LAMBDA(_xlpm.x,_xlpm.x=$O219))))</f>
        <v>7.6219512195121954E-4</v>
      </c>
      <c r="U219" s="4">
        <f t="shared" si="68"/>
        <v>1</v>
      </c>
      <c r="V219" s="4">
        <f t="shared" si="69"/>
        <v>0</v>
      </c>
      <c r="AD219" s="2"/>
      <c r="AI219" s="2"/>
      <c r="AJ219" s="2"/>
    </row>
    <row r="220" spans="1:36">
      <c r="A220" s="1" t="str">
        <f t="shared" si="55"/>
        <v>~fill~ : [fɪl]</v>
      </c>
      <c r="B220" s="1">
        <f t="shared" si="70"/>
        <v>0</v>
      </c>
      <c r="C220" s="1">
        <f t="shared" si="70"/>
        <v>0</v>
      </c>
      <c r="D220" s="1">
        <f t="shared" si="70"/>
        <v>0</v>
      </c>
      <c r="E220" s="7">
        <v>1</v>
      </c>
      <c r="F220" s="9" t="s">
        <v>1850</v>
      </c>
      <c r="G220" s="4">
        <f t="shared" si="56"/>
        <v>7.6219512195121954E-4</v>
      </c>
      <c r="H220" s="1" t="str">
        <f t="shared" si="57"/>
        <v>fɪl</v>
      </c>
      <c r="I220" s="1" t="str">
        <f t="shared" si="58"/>
        <v>fill</v>
      </c>
      <c r="J220" s="10">
        <f t="shared" si="59"/>
        <v>3</v>
      </c>
      <c r="K220" s="10">
        <f t="shared" si="60"/>
        <v>4</v>
      </c>
      <c r="L220" s="10">
        <f t="shared" si="61"/>
        <v>4</v>
      </c>
      <c r="M220" s="10">
        <f t="shared" si="62"/>
        <v>1</v>
      </c>
      <c r="N220" s="1" t="str">
        <f t="shared" si="63"/>
        <v>~fill~</v>
      </c>
      <c r="O220" s="1" t="str">
        <f t="shared" si="64"/>
        <v>[fɪl]</v>
      </c>
      <c r="P220" s="4">
        <f t="shared" si="65"/>
        <v>0.2342468675289098</v>
      </c>
      <c r="Q220" s="4">
        <f t="shared" si="66"/>
        <v>1</v>
      </c>
      <c r="R220" s="4" cm="1">
        <f t="array" ref="R220">SUM(_xlfn._xlws.FILTER($G$2:$G$1236,_xlfn.MAP($N$2:$N$1236,_xlfn.LAMBDA(_xlpm.x,_xlpm.x=$N220))))</f>
        <v>7.6219512195121954E-4</v>
      </c>
      <c r="S220" s="4">
        <f t="shared" si="67"/>
        <v>1</v>
      </c>
      <c r="T220" s="15" cm="1">
        <f t="array" ref="T220">SUM(_xlfn._xlws.FILTER($G$2:$G$1236,_xlfn.MAP($O$2:$O$1236,_xlfn.LAMBDA(_xlpm.x,_xlpm.x=$O220))))</f>
        <v>7.6219512195121954E-4</v>
      </c>
      <c r="U220" s="4">
        <f t="shared" si="68"/>
        <v>1</v>
      </c>
      <c r="V220" s="4">
        <f t="shared" si="69"/>
        <v>0</v>
      </c>
      <c r="AD220" s="2"/>
      <c r="AI220" s="2"/>
      <c r="AJ220" s="2"/>
    </row>
    <row r="221" spans="1:36">
      <c r="A221" s="1" t="str">
        <f t="shared" si="55"/>
        <v>~find~ : [faɪnd]</v>
      </c>
      <c r="B221" s="1">
        <f t="shared" si="70"/>
        <v>0</v>
      </c>
      <c r="C221" s="1">
        <f t="shared" si="70"/>
        <v>0</v>
      </c>
      <c r="D221" s="1">
        <f t="shared" si="70"/>
        <v>0</v>
      </c>
      <c r="E221" s="7">
        <v>1</v>
      </c>
      <c r="F221" s="9" t="s">
        <v>1487</v>
      </c>
      <c r="G221" s="4">
        <f t="shared" si="56"/>
        <v>7.6219512195121954E-4</v>
      </c>
      <c r="H221" s="1" t="str">
        <f t="shared" si="57"/>
        <v>faɪnd</v>
      </c>
      <c r="I221" s="1" t="str">
        <f t="shared" si="58"/>
        <v>find</v>
      </c>
      <c r="J221" s="10">
        <f t="shared" si="59"/>
        <v>5</v>
      </c>
      <c r="K221" s="10">
        <f t="shared" si="60"/>
        <v>4</v>
      </c>
      <c r="L221" s="10">
        <f t="shared" si="61"/>
        <v>5</v>
      </c>
      <c r="M221" s="10">
        <f t="shared" si="62"/>
        <v>1</v>
      </c>
      <c r="N221" s="1" t="str">
        <f t="shared" si="63"/>
        <v>~find~</v>
      </c>
      <c r="O221" s="1" t="str">
        <f t="shared" si="64"/>
        <v>[faɪnd]</v>
      </c>
      <c r="P221" s="4">
        <f t="shared" si="65"/>
        <v>0.25439985932113074</v>
      </c>
      <c r="Q221" s="4">
        <f t="shared" si="66"/>
        <v>1</v>
      </c>
      <c r="R221" s="4" cm="1">
        <f t="array" ref="R221">SUM(_xlfn._xlws.FILTER($G$2:$G$1236,_xlfn.MAP($N$2:$N$1236,_xlfn.LAMBDA(_xlpm.x,_xlpm.x=$N221))))</f>
        <v>7.6219512195121954E-4</v>
      </c>
      <c r="S221" s="4">
        <f t="shared" si="67"/>
        <v>1</v>
      </c>
      <c r="T221" s="15" cm="1">
        <f t="array" ref="T221">SUM(_xlfn._xlws.FILTER($G$2:$G$1236,_xlfn.MAP($O$2:$O$1236,_xlfn.LAMBDA(_xlpm.x,_xlpm.x=$O221))))</f>
        <v>7.6219512195121954E-4</v>
      </c>
      <c r="U221" s="4">
        <f t="shared" si="68"/>
        <v>1</v>
      </c>
      <c r="V221" s="4">
        <f t="shared" si="69"/>
        <v>0</v>
      </c>
      <c r="AD221" s="2"/>
      <c r="AI221" s="2"/>
      <c r="AJ221" s="2"/>
    </row>
    <row r="222" spans="1:36">
      <c r="A222" s="1" t="str">
        <f t="shared" si="55"/>
        <v>~fish~ : [fɪʃ]</v>
      </c>
      <c r="B222" s="1">
        <f t="shared" ref="B222:D241" si="71">_xlfn.LET(_xlpm.d,$F222,_xlpm.k,_xlfn.CONCAT(LEFT(TRIM(B$1),1),"*"),COUNTIF(_xlpm.d,_xlpm.k))</f>
        <v>0</v>
      </c>
      <c r="C222" s="1">
        <f t="shared" si="71"/>
        <v>0</v>
      </c>
      <c r="D222" s="1">
        <f t="shared" si="71"/>
        <v>0</v>
      </c>
      <c r="E222" s="7">
        <v>1</v>
      </c>
      <c r="F222" s="9" t="s">
        <v>1844</v>
      </c>
      <c r="G222" s="4">
        <f t="shared" si="56"/>
        <v>7.6219512195121954E-4</v>
      </c>
      <c r="H222" s="1" t="str">
        <f t="shared" si="57"/>
        <v>fɪʃ</v>
      </c>
      <c r="I222" s="1" t="str">
        <f t="shared" si="58"/>
        <v>fish</v>
      </c>
      <c r="J222" s="10">
        <f t="shared" si="59"/>
        <v>3</v>
      </c>
      <c r="K222" s="10">
        <f t="shared" si="60"/>
        <v>4</v>
      </c>
      <c r="L222" s="10">
        <f t="shared" si="61"/>
        <v>4</v>
      </c>
      <c r="M222" s="10">
        <f t="shared" si="62"/>
        <v>1</v>
      </c>
      <c r="N222" s="1" t="str">
        <f t="shared" si="63"/>
        <v>~fish~</v>
      </c>
      <c r="O222" s="1" t="str">
        <f t="shared" si="64"/>
        <v>[fɪʃ]</v>
      </c>
      <c r="P222" s="4">
        <f t="shared" si="65"/>
        <v>0.2342468675289098</v>
      </c>
      <c r="Q222" s="4">
        <f t="shared" si="66"/>
        <v>1</v>
      </c>
      <c r="R222" s="4" cm="1">
        <f t="array" ref="R222">SUM(_xlfn._xlws.FILTER($G$2:$G$1236,_xlfn.MAP($N$2:$N$1236,_xlfn.LAMBDA(_xlpm.x,_xlpm.x=$N222))))</f>
        <v>7.6219512195121954E-4</v>
      </c>
      <c r="S222" s="4">
        <f t="shared" si="67"/>
        <v>1</v>
      </c>
      <c r="T222" s="15" cm="1">
        <f t="array" ref="T222">SUM(_xlfn._xlws.FILTER($G$2:$G$1236,_xlfn.MAP($O$2:$O$1236,_xlfn.LAMBDA(_xlpm.x,_xlpm.x=$O222))))</f>
        <v>7.6219512195121954E-4</v>
      </c>
      <c r="U222" s="4">
        <f t="shared" si="68"/>
        <v>1</v>
      </c>
      <c r="V222" s="4">
        <f t="shared" si="69"/>
        <v>0</v>
      </c>
      <c r="AD222" s="2"/>
      <c r="AI222" s="2"/>
      <c r="AJ222" s="2"/>
    </row>
    <row r="223" spans="1:36">
      <c r="A223" s="1" t="str">
        <f t="shared" si="55"/>
        <v>~flat~ : [flæt]</v>
      </c>
      <c r="B223" s="1">
        <f t="shared" si="71"/>
        <v>0</v>
      </c>
      <c r="C223" s="1">
        <f t="shared" si="71"/>
        <v>0</v>
      </c>
      <c r="D223" s="1">
        <f t="shared" si="71"/>
        <v>0</v>
      </c>
      <c r="E223" s="7">
        <v>1</v>
      </c>
      <c r="F223" s="9" t="s">
        <v>1699</v>
      </c>
      <c r="G223" s="4">
        <f t="shared" si="56"/>
        <v>7.6219512195121954E-4</v>
      </c>
      <c r="H223" s="4" t="str">
        <f t="shared" si="57"/>
        <v>flæt</v>
      </c>
      <c r="I223" s="4" t="str">
        <f t="shared" si="58"/>
        <v>flat</v>
      </c>
      <c r="J223" s="10">
        <f t="shared" si="59"/>
        <v>4</v>
      </c>
      <c r="K223" s="10">
        <f t="shared" si="60"/>
        <v>4</v>
      </c>
      <c r="L223" s="10">
        <f t="shared" si="61"/>
        <v>4</v>
      </c>
      <c r="M223" s="10">
        <f t="shared" si="62"/>
        <v>1</v>
      </c>
      <c r="N223" s="1" t="str">
        <f t="shared" si="63"/>
        <v>~flat~</v>
      </c>
      <c r="O223" s="1" t="str">
        <f t="shared" si="64"/>
        <v>[flæt]</v>
      </c>
      <c r="P223" s="4">
        <f t="shared" si="65"/>
        <v>0.2342468675289098</v>
      </c>
      <c r="Q223" s="4">
        <f t="shared" si="66"/>
        <v>1</v>
      </c>
      <c r="R223" s="4" cm="1">
        <f t="array" ref="R223">SUM(_xlfn._xlws.FILTER($G$2:$G$1236,_xlfn.MAP($N$2:$N$1236,_xlfn.LAMBDA(_xlpm.x,_xlpm.x=$N223))))</f>
        <v>7.6219512195121954E-4</v>
      </c>
      <c r="S223" s="4">
        <f t="shared" si="67"/>
        <v>1</v>
      </c>
      <c r="T223" s="15" cm="1">
        <f t="array" ref="T223">SUM(_xlfn._xlws.FILTER($G$2:$G$1236,_xlfn.MAP($O$2:$O$1236,_xlfn.LAMBDA(_xlpm.x,_xlpm.x=$O223))))</f>
        <v>7.6219512195121954E-4</v>
      </c>
      <c r="U223" s="4">
        <f t="shared" si="68"/>
        <v>1</v>
      </c>
      <c r="V223" s="4">
        <f t="shared" si="69"/>
        <v>0</v>
      </c>
      <c r="AD223" s="2"/>
      <c r="AI223" s="2"/>
      <c r="AJ223" s="2"/>
    </row>
    <row r="224" spans="1:36">
      <c r="A224" s="1" t="str">
        <f t="shared" si="55"/>
        <v>~flow~ : [floʊ]</v>
      </c>
      <c r="B224" s="1">
        <f t="shared" si="71"/>
        <v>0</v>
      </c>
      <c r="C224" s="1">
        <f t="shared" si="71"/>
        <v>0</v>
      </c>
      <c r="D224" s="1">
        <f t="shared" si="71"/>
        <v>0</v>
      </c>
      <c r="E224" s="7">
        <v>1</v>
      </c>
      <c r="F224" s="9" t="s">
        <v>458</v>
      </c>
      <c r="G224" s="4">
        <f t="shared" si="56"/>
        <v>7.6219512195121954E-4</v>
      </c>
      <c r="H224" s="4" t="str">
        <f t="shared" si="57"/>
        <v>floʊ</v>
      </c>
      <c r="I224" s="4" t="str">
        <f t="shared" si="58"/>
        <v>flow</v>
      </c>
      <c r="J224" s="10">
        <f t="shared" si="59"/>
        <v>4</v>
      </c>
      <c r="K224" s="10">
        <f t="shared" si="60"/>
        <v>4</v>
      </c>
      <c r="L224" s="10">
        <f t="shared" si="61"/>
        <v>4</v>
      </c>
      <c r="M224" s="10">
        <f t="shared" si="62"/>
        <v>1</v>
      </c>
      <c r="N224" s="1" t="str">
        <f t="shared" si="63"/>
        <v>~flow~</v>
      </c>
      <c r="O224" s="1" t="str">
        <f t="shared" si="64"/>
        <v>[floʊ]</v>
      </c>
      <c r="P224" s="4">
        <f t="shared" si="65"/>
        <v>0.2342468675289098</v>
      </c>
      <c r="Q224" s="4">
        <f t="shared" si="66"/>
        <v>1</v>
      </c>
      <c r="R224" s="4" cm="1">
        <f t="array" ref="R224">SUM(_xlfn._xlws.FILTER($G$2:$G$1236,_xlfn.MAP($N$2:$N$1236,_xlfn.LAMBDA(_xlpm.x,_xlpm.x=$N224))))</f>
        <v>7.6219512195121954E-4</v>
      </c>
      <c r="S224" s="4">
        <f t="shared" si="67"/>
        <v>1</v>
      </c>
      <c r="T224" s="15" cm="1">
        <f t="array" ref="T224">SUM(_xlfn._xlws.FILTER($G$2:$G$1236,_xlfn.MAP($O$2:$O$1236,_xlfn.LAMBDA(_xlpm.x,_xlpm.x=$O224))))</f>
        <v>7.6219512195121954E-4</v>
      </c>
      <c r="U224" s="4">
        <f t="shared" si="68"/>
        <v>1</v>
      </c>
      <c r="V224" s="4">
        <f t="shared" si="69"/>
        <v>0</v>
      </c>
      <c r="AD224" s="2"/>
      <c r="AI224" s="2"/>
      <c r="AJ224" s="2"/>
    </row>
    <row r="225" spans="1:36">
      <c r="A225" s="1" t="str">
        <f t="shared" si="55"/>
        <v>~food~ : [fud]</v>
      </c>
      <c r="B225" s="1">
        <f t="shared" si="71"/>
        <v>0</v>
      </c>
      <c r="C225" s="1">
        <f t="shared" si="71"/>
        <v>0</v>
      </c>
      <c r="D225" s="1">
        <f t="shared" si="71"/>
        <v>0</v>
      </c>
      <c r="E225" s="7">
        <v>1</v>
      </c>
      <c r="F225" s="9" t="s">
        <v>1852</v>
      </c>
      <c r="G225" s="4">
        <f t="shared" si="56"/>
        <v>7.6219512195121954E-4</v>
      </c>
      <c r="H225" s="4" t="str">
        <f t="shared" si="57"/>
        <v>fud</v>
      </c>
      <c r="I225" s="4" t="str">
        <f t="shared" si="58"/>
        <v>food</v>
      </c>
      <c r="J225" s="10">
        <f t="shared" si="59"/>
        <v>3</v>
      </c>
      <c r="K225" s="10">
        <f t="shared" si="60"/>
        <v>4</v>
      </c>
      <c r="L225" s="10">
        <f t="shared" si="61"/>
        <v>4</v>
      </c>
      <c r="M225" s="10">
        <f t="shared" si="62"/>
        <v>1</v>
      </c>
      <c r="N225" s="1" t="str">
        <f t="shared" si="63"/>
        <v>~food~</v>
      </c>
      <c r="O225" s="1" t="str">
        <f t="shared" si="64"/>
        <v>[fud]</v>
      </c>
      <c r="P225" s="4">
        <f t="shared" si="65"/>
        <v>0.2342468675289098</v>
      </c>
      <c r="Q225" s="4">
        <f t="shared" si="66"/>
        <v>1</v>
      </c>
      <c r="R225" s="4" cm="1">
        <f t="array" ref="R225">SUM(_xlfn._xlws.FILTER($G$2:$G$1236,_xlfn.MAP($N$2:$N$1236,_xlfn.LAMBDA(_xlpm.x,_xlpm.x=$N225))))</f>
        <v>7.6219512195121954E-4</v>
      </c>
      <c r="S225" s="4">
        <f t="shared" si="67"/>
        <v>1</v>
      </c>
      <c r="T225" s="15" cm="1">
        <f t="array" ref="T225">SUM(_xlfn._xlws.FILTER($G$2:$G$1236,_xlfn.MAP($O$2:$O$1236,_xlfn.LAMBDA(_xlpm.x,_xlpm.x=$O225))))</f>
        <v>7.6219512195121954E-4</v>
      </c>
      <c r="U225" s="4">
        <f t="shared" si="68"/>
        <v>1</v>
      </c>
      <c r="V225" s="4">
        <f t="shared" si="69"/>
        <v>0</v>
      </c>
      <c r="AD225" s="2"/>
      <c r="AI225" s="2"/>
      <c r="AJ225" s="2"/>
    </row>
    <row r="226" spans="1:36">
      <c r="A226" s="1" t="str">
        <f t="shared" si="55"/>
        <v>~foot~ : [fʊt]</v>
      </c>
      <c r="B226" s="1">
        <f t="shared" si="71"/>
        <v>0</v>
      </c>
      <c r="C226" s="1">
        <f t="shared" si="71"/>
        <v>0</v>
      </c>
      <c r="D226" s="1">
        <f t="shared" si="71"/>
        <v>0</v>
      </c>
      <c r="E226" s="7">
        <v>1</v>
      </c>
      <c r="F226" s="9" t="s">
        <v>1848</v>
      </c>
      <c r="G226" s="4">
        <f t="shared" si="56"/>
        <v>7.6219512195121954E-4</v>
      </c>
      <c r="H226" s="1" t="str">
        <f t="shared" si="57"/>
        <v>fʊt</v>
      </c>
      <c r="I226" s="1" t="str">
        <f t="shared" si="58"/>
        <v>foot</v>
      </c>
      <c r="J226" s="10">
        <f t="shared" si="59"/>
        <v>3</v>
      </c>
      <c r="K226" s="10">
        <f t="shared" si="60"/>
        <v>4</v>
      </c>
      <c r="L226" s="10">
        <f t="shared" si="61"/>
        <v>4</v>
      </c>
      <c r="M226" s="10">
        <f t="shared" si="62"/>
        <v>1</v>
      </c>
      <c r="N226" s="1" t="str">
        <f t="shared" si="63"/>
        <v>~foot~</v>
      </c>
      <c r="O226" s="1" t="str">
        <f t="shared" si="64"/>
        <v>[fʊt]</v>
      </c>
      <c r="P226" s="4">
        <f t="shared" si="65"/>
        <v>0.2342468675289098</v>
      </c>
      <c r="Q226" s="4">
        <f t="shared" si="66"/>
        <v>1</v>
      </c>
      <c r="R226" s="4" cm="1">
        <f t="array" ref="R226">SUM(_xlfn._xlws.FILTER($G$2:$G$1236,_xlfn.MAP($N$2:$N$1236,_xlfn.LAMBDA(_xlpm.x,_xlpm.x=$N226))))</f>
        <v>7.6219512195121954E-4</v>
      </c>
      <c r="S226" s="4">
        <f t="shared" si="67"/>
        <v>1</v>
      </c>
      <c r="T226" s="15" cm="1">
        <f t="array" ref="T226">SUM(_xlfn._xlws.FILTER($G$2:$G$1236,_xlfn.MAP($O$2:$O$1236,_xlfn.LAMBDA(_xlpm.x,_xlpm.x=$O226))))</f>
        <v>7.6219512195121954E-4</v>
      </c>
      <c r="U226" s="4">
        <f t="shared" si="68"/>
        <v>1</v>
      </c>
      <c r="V226" s="4">
        <f t="shared" si="69"/>
        <v>0</v>
      </c>
      <c r="AD226" s="2"/>
      <c r="AI226" s="2"/>
      <c r="AJ226" s="2"/>
    </row>
    <row r="227" spans="1:36">
      <c r="A227" s="1" t="str">
        <f t="shared" si="55"/>
        <v>~form~ : [fɔɹm]</v>
      </c>
      <c r="B227" s="1">
        <f t="shared" si="71"/>
        <v>0</v>
      </c>
      <c r="C227" s="1">
        <f t="shared" si="71"/>
        <v>0</v>
      </c>
      <c r="D227" s="1">
        <f t="shared" si="71"/>
        <v>0</v>
      </c>
      <c r="E227" s="7">
        <v>1</v>
      </c>
      <c r="F227" s="9" t="s">
        <v>1694</v>
      </c>
      <c r="G227" s="4">
        <f t="shared" si="56"/>
        <v>7.6219512195121954E-4</v>
      </c>
      <c r="H227" s="1" t="str">
        <f t="shared" si="57"/>
        <v>fɔɹm</v>
      </c>
      <c r="I227" s="1" t="str">
        <f t="shared" si="58"/>
        <v>form</v>
      </c>
      <c r="J227" s="10">
        <f t="shared" si="59"/>
        <v>4</v>
      </c>
      <c r="K227" s="10">
        <f t="shared" si="60"/>
        <v>4</v>
      </c>
      <c r="L227" s="10">
        <f t="shared" si="61"/>
        <v>4</v>
      </c>
      <c r="M227" s="10">
        <f t="shared" si="62"/>
        <v>1</v>
      </c>
      <c r="N227" s="1" t="str">
        <f t="shared" si="63"/>
        <v>~form~</v>
      </c>
      <c r="O227" s="1" t="str">
        <f t="shared" si="64"/>
        <v>[fɔɹm]</v>
      </c>
      <c r="P227" s="4">
        <f t="shared" si="65"/>
        <v>0.2342468675289098</v>
      </c>
      <c r="Q227" s="4">
        <f t="shared" si="66"/>
        <v>1</v>
      </c>
      <c r="R227" s="4" cm="1">
        <f t="array" ref="R227">SUM(_xlfn._xlws.FILTER($G$2:$G$1236,_xlfn.MAP($N$2:$N$1236,_xlfn.LAMBDA(_xlpm.x,_xlpm.x=$N227))))</f>
        <v>7.6219512195121954E-4</v>
      </c>
      <c r="S227" s="4">
        <f t="shared" si="67"/>
        <v>1</v>
      </c>
      <c r="T227" s="15" cm="1">
        <f t="array" ref="T227">SUM(_xlfn._xlws.FILTER($G$2:$G$1236,_xlfn.MAP($O$2:$O$1236,_xlfn.LAMBDA(_xlpm.x,_xlpm.x=$O227))))</f>
        <v>7.6219512195121954E-4</v>
      </c>
      <c r="U227" s="4">
        <f t="shared" si="68"/>
        <v>1</v>
      </c>
      <c r="V227" s="4">
        <f t="shared" si="69"/>
        <v>0</v>
      </c>
      <c r="AD227" s="2"/>
      <c r="AI227" s="2"/>
      <c r="AJ227" s="2"/>
    </row>
    <row r="228" spans="1:36">
      <c r="A228" s="1" t="str">
        <f t="shared" si="55"/>
        <v>~free~ : [fɹi]</v>
      </c>
      <c r="B228" s="1">
        <f t="shared" si="71"/>
        <v>0</v>
      </c>
      <c r="C228" s="1">
        <f t="shared" si="71"/>
        <v>0</v>
      </c>
      <c r="D228" s="1">
        <f t="shared" si="71"/>
        <v>0</v>
      </c>
      <c r="E228" s="7">
        <v>1</v>
      </c>
      <c r="F228" s="9" t="s">
        <v>294</v>
      </c>
      <c r="G228" s="4">
        <f t="shared" si="56"/>
        <v>7.6219512195121954E-4</v>
      </c>
      <c r="H228" s="4" t="str">
        <f t="shared" si="57"/>
        <v>fɹi</v>
      </c>
      <c r="I228" s="4" t="str">
        <f t="shared" si="58"/>
        <v>free</v>
      </c>
      <c r="J228" s="10">
        <f t="shared" si="59"/>
        <v>3</v>
      </c>
      <c r="K228" s="10">
        <f t="shared" si="60"/>
        <v>4</v>
      </c>
      <c r="L228" s="10">
        <f t="shared" si="61"/>
        <v>4</v>
      </c>
      <c r="M228" s="10">
        <f t="shared" si="62"/>
        <v>1</v>
      </c>
      <c r="N228" s="1" t="str">
        <f t="shared" si="63"/>
        <v>~free~</v>
      </c>
      <c r="O228" s="1" t="str">
        <f t="shared" si="64"/>
        <v>[fɹi]</v>
      </c>
      <c r="P228" s="4">
        <f t="shared" si="65"/>
        <v>0.2342468675289098</v>
      </c>
      <c r="Q228" s="4">
        <f t="shared" si="66"/>
        <v>1</v>
      </c>
      <c r="R228" s="4" cm="1">
        <f t="array" ref="R228">SUM(_xlfn._xlws.FILTER($G$2:$G$1236,_xlfn.MAP($N$2:$N$1236,_xlfn.LAMBDA(_xlpm.x,_xlpm.x=$N228))))</f>
        <v>7.6219512195121954E-4</v>
      </c>
      <c r="S228" s="4">
        <f t="shared" si="67"/>
        <v>1</v>
      </c>
      <c r="T228" s="15" cm="1">
        <f t="array" ref="T228">SUM(_xlfn._xlws.FILTER($G$2:$G$1236,_xlfn.MAP($O$2:$O$1236,_xlfn.LAMBDA(_xlpm.x,_xlpm.x=$O228))))</f>
        <v>7.6219512195121954E-4</v>
      </c>
      <c r="U228" s="4">
        <f t="shared" si="68"/>
        <v>1</v>
      </c>
      <c r="V228" s="4">
        <f t="shared" si="69"/>
        <v>0</v>
      </c>
      <c r="AD228" s="2"/>
      <c r="AI228" s="2"/>
      <c r="AJ228" s="2"/>
    </row>
    <row r="229" spans="1:36">
      <c r="A229" s="1" t="str">
        <f t="shared" si="55"/>
        <v>~from~ : [fɹʌm]</v>
      </c>
      <c r="B229" s="1">
        <f t="shared" si="71"/>
        <v>0</v>
      </c>
      <c r="C229" s="1">
        <f t="shared" si="71"/>
        <v>0</v>
      </c>
      <c r="D229" s="1">
        <f t="shared" si="71"/>
        <v>0</v>
      </c>
      <c r="E229" s="7">
        <v>1</v>
      </c>
      <c r="F229" s="9" t="s">
        <v>1693</v>
      </c>
      <c r="G229" s="4">
        <f t="shared" si="56"/>
        <v>7.6219512195121954E-4</v>
      </c>
      <c r="H229" s="1" t="str">
        <f t="shared" si="57"/>
        <v>fɹʌm</v>
      </c>
      <c r="I229" s="1" t="str">
        <f t="shared" si="58"/>
        <v>from</v>
      </c>
      <c r="J229" s="10">
        <f t="shared" si="59"/>
        <v>4</v>
      </c>
      <c r="K229" s="10">
        <f t="shared" si="60"/>
        <v>4</v>
      </c>
      <c r="L229" s="10">
        <f t="shared" si="61"/>
        <v>4</v>
      </c>
      <c r="M229" s="10">
        <f t="shared" si="62"/>
        <v>1</v>
      </c>
      <c r="N229" s="1" t="str">
        <f t="shared" si="63"/>
        <v>~from~</v>
      </c>
      <c r="O229" s="1" t="str">
        <f t="shared" si="64"/>
        <v>[fɹʌm]</v>
      </c>
      <c r="P229" s="4">
        <f t="shared" si="65"/>
        <v>0.2342468675289098</v>
      </c>
      <c r="Q229" s="4">
        <f t="shared" si="66"/>
        <v>1</v>
      </c>
      <c r="R229" s="4" cm="1">
        <f t="array" ref="R229">SUM(_xlfn._xlws.FILTER($G$2:$G$1236,_xlfn.MAP($N$2:$N$1236,_xlfn.LAMBDA(_xlpm.x,_xlpm.x=$N229))))</f>
        <v>7.6219512195121954E-4</v>
      </c>
      <c r="S229" s="4">
        <f t="shared" si="67"/>
        <v>1</v>
      </c>
      <c r="T229" s="15" cm="1">
        <f t="array" ref="T229">SUM(_xlfn._xlws.FILTER($G$2:$G$1236,_xlfn.MAP($O$2:$O$1236,_xlfn.LAMBDA(_xlpm.x,_xlpm.x=$O229))))</f>
        <v>7.6219512195121954E-4</v>
      </c>
      <c r="U229" s="4">
        <f t="shared" si="68"/>
        <v>1</v>
      </c>
      <c r="V229" s="4">
        <f t="shared" si="69"/>
        <v>0</v>
      </c>
      <c r="AD229" s="2"/>
      <c r="AI229" s="2"/>
      <c r="AJ229" s="2"/>
    </row>
    <row r="230" spans="1:36">
      <c r="A230" s="1" t="str">
        <f t="shared" si="55"/>
        <v>~ften~ : [fn]</v>
      </c>
      <c r="B230" s="1">
        <f t="shared" si="71"/>
        <v>0</v>
      </c>
      <c r="C230" s="1">
        <f t="shared" si="71"/>
        <v>0</v>
      </c>
      <c r="D230" s="1">
        <f t="shared" si="71"/>
        <v>0</v>
      </c>
      <c r="E230" s="7">
        <v>1</v>
      </c>
      <c r="F230" s="9" t="s">
        <v>35</v>
      </c>
      <c r="G230" s="4">
        <f t="shared" si="56"/>
        <v>7.6219512195121954E-4</v>
      </c>
      <c r="H230" s="1" t="str">
        <f t="shared" si="57"/>
        <v>fn</v>
      </c>
      <c r="I230" s="1" t="str">
        <f t="shared" si="58"/>
        <v>ften</v>
      </c>
      <c r="J230" s="10">
        <f t="shared" si="59"/>
        <v>2</v>
      </c>
      <c r="K230" s="10">
        <f t="shared" si="60"/>
        <v>4</v>
      </c>
      <c r="L230" s="10">
        <f t="shared" si="61"/>
        <v>4</v>
      </c>
      <c r="M230" s="10">
        <f t="shared" si="62"/>
        <v>1</v>
      </c>
      <c r="N230" s="1" t="str">
        <f t="shared" si="63"/>
        <v>~ften~</v>
      </c>
      <c r="O230" s="1" t="str">
        <f t="shared" si="64"/>
        <v>[fn]</v>
      </c>
      <c r="P230" s="4">
        <f t="shared" si="65"/>
        <v>0.15616457835260653</v>
      </c>
      <c r="Q230" s="4">
        <f t="shared" si="66"/>
        <v>0.66666666666666663</v>
      </c>
      <c r="R230" s="4" cm="1">
        <f t="array" ref="R230">SUM(_xlfn._xlws.FILTER($G$2:$G$1236,_xlfn.MAP($N$2:$N$1236,_xlfn.LAMBDA(_xlpm.x,_xlpm.x=$N230))))</f>
        <v>1.5243902439024391E-3</v>
      </c>
      <c r="S230" s="4">
        <f t="shared" si="67"/>
        <v>0.5</v>
      </c>
      <c r="T230" s="15" cm="1">
        <f t="array" ref="T230">SUM(_xlfn._xlws.FILTER($G$2:$G$1236,_xlfn.MAP($O$2:$O$1236,_xlfn.LAMBDA(_xlpm.x,_xlpm.x=$O230))))</f>
        <v>7.6219512195121954E-4</v>
      </c>
      <c r="U230" s="4">
        <f t="shared" si="68"/>
        <v>1</v>
      </c>
      <c r="V230" s="4">
        <f t="shared" si="69"/>
        <v>-0.3010299956639812</v>
      </c>
      <c r="AD230" s="2"/>
      <c r="AI230" s="2"/>
      <c r="AJ230" s="2"/>
    </row>
    <row r="231" spans="1:36">
      <c r="A231" s="1" t="str">
        <f t="shared" si="55"/>
        <v>~ften~ : [ftən]</v>
      </c>
      <c r="B231" s="1">
        <f t="shared" si="71"/>
        <v>0</v>
      </c>
      <c r="C231" s="1">
        <f t="shared" si="71"/>
        <v>0</v>
      </c>
      <c r="D231" s="1">
        <f t="shared" si="71"/>
        <v>0</v>
      </c>
      <c r="E231" s="7">
        <v>1</v>
      </c>
      <c r="F231" s="9" t="s">
        <v>2040</v>
      </c>
      <c r="G231" s="4">
        <f t="shared" si="56"/>
        <v>7.6219512195121954E-4</v>
      </c>
      <c r="H231" s="4" t="str">
        <f t="shared" si="57"/>
        <v>ftən</v>
      </c>
      <c r="I231" s="4" t="str">
        <f t="shared" si="58"/>
        <v>ften</v>
      </c>
      <c r="J231" s="10">
        <f t="shared" si="59"/>
        <v>4</v>
      </c>
      <c r="K231" s="10">
        <f t="shared" si="60"/>
        <v>4</v>
      </c>
      <c r="L231" s="10">
        <f t="shared" si="61"/>
        <v>4</v>
      </c>
      <c r="M231" s="10">
        <f t="shared" si="62"/>
        <v>1</v>
      </c>
      <c r="N231" s="1" t="str">
        <f t="shared" si="63"/>
        <v>~ften~</v>
      </c>
      <c r="O231" s="1" t="str">
        <f t="shared" si="64"/>
        <v>[ftən]</v>
      </c>
      <c r="P231" s="4">
        <f t="shared" si="65"/>
        <v>0.15616457835260653</v>
      </c>
      <c r="Q231" s="4">
        <f t="shared" si="66"/>
        <v>0.66666666666666663</v>
      </c>
      <c r="R231" s="4" cm="1">
        <f t="array" ref="R231">SUM(_xlfn._xlws.FILTER($G$2:$G$1236,_xlfn.MAP($N$2:$N$1236,_xlfn.LAMBDA(_xlpm.x,_xlpm.x=$N231))))</f>
        <v>1.5243902439024391E-3</v>
      </c>
      <c r="S231" s="4">
        <f t="shared" si="67"/>
        <v>0.5</v>
      </c>
      <c r="T231" s="15" cm="1">
        <f t="array" ref="T231">SUM(_xlfn._xlws.FILTER($G$2:$G$1236,_xlfn.MAP($O$2:$O$1236,_xlfn.LAMBDA(_xlpm.x,_xlpm.x=$O231))))</f>
        <v>7.6219512195121954E-4</v>
      </c>
      <c r="U231" s="4">
        <f t="shared" si="68"/>
        <v>1</v>
      </c>
      <c r="V231" s="4">
        <f t="shared" si="69"/>
        <v>-0.3010299956639812</v>
      </c>
      <c r="AD231" s="2"/>
      <c r="AI231" s="2"/>
      <c r="AJ231" s="2"/>
    </row>
    <row r="232" spans="1:36">
      <c r="A232" s="1" t="str">
        <f t="shared" si="55"/>
        <v>~fter~ : [ftəɹ]</v>
      </c>
      <c r="B232" s="1">
        <f t="shared" si="71"/>
        <v>0</v>
      </c>
      <c r="C232" s="1">
        <f t="shared" si="71"/>
        <v>0</v>
      </c>
      <c r="D232" s="1">
        <f t="shared" si="71"/>
        <v>0</v>
      </c>
      <c r="E232" s="7">
        <v>1</v>
      </c>
      <c r="F232" s="9" t="s">
        <v>1698</v>
      </c>
      <c r="G232" s="4">
        <f t="shared" si="56"/>
        <v>7.6219512195121954E-4</v>
      </c>
      <c r="H232" s="4" t="str">
        <f t="shared" si="57"/>
        <v>ftəɹ</v>
      </c>
      <c r="I232" s="4" t="str">
        <f t="shared" si="58"/>
        <v>fter</v>
      </c>
      <c r="J232" s="10">
        <f t="shared" si="59"/>
        <v>4</v>
      </c>
      <c r="K232" s="10">
        <f t="shared" si="60"/>
        <v>4</v>
      </c>
      <c r="L232" s="10">
        <f t="shared" si="61"/>
        <v>4</v>
      </c>
      <c r="M232" s="10">
        <f t="shared" si="62"/>
        <v>1</v>
      </c>
      <c r="N232" s="1" t="str">
        <f t="shared" si="63"/>
        <v>~fter~</v>
      </c>
      <c r="O232" s="1" t="str">
        <f t="shared" si="64"/>
        <v>[ftəɹ]</v>
      </c>
      <c r="P232" s="4">
        <f t="shared" si="65"/>
        <v>0.2342468675289098</v>
      </c>
      <c r="Q232" s="4">
        <f t="shared" si="66"/>
        <v>1</v>
      </c>
      <c r="R232" s="4" cm="1">
        <f t="array" ref="R232">SUM(_xlfn._xlws.FILTER($G$2:$G$1236,_xlfn.MAP($N$2:$N$1236,_xlfn.LAMBDA(_xlpm.x,_xlpm.x=$N232))))</f>
        <v>7.6219512195121954E-4</v>
      </c>
      <c r="S232" s="4">
        <f t="shared" si="67"/>
        <v>1</v>
      </c>
      <c r="T232" s="15" cm="1">
        <f t="array" ref="T232">SUM(_xlfn._xlws.FILTER($G$2:$G$1236,_xlfn.MAP($O$2:$O$1236,_xlfn.LAMBDA(_xlpm.x,_xlpm.x=$O232))))</f>
        <v>7.6219512195121954E-4</v>
      </c>
      <c r="U232" s="4">
        <f t="shared" si="68"/>
        <v>1</v>
      </c>
      <c r="V232" s="4">
        <f t="shared" si="69"/>
        <v>0</v>
      </c>
      <c r="AD232" s="2"/>
      <c r="AI232" s="2"/>
      <c r="AJ232" s="2"/>
    </row>
    <row r="233" spans="1:36">
      <c r="A233" s="1" t="str">
        <f t="shared" si="55"/>
        <v>~full~ : [fʊl]</v>
      </c>
      <c r="B233" s="1">
        <f t="shared" si="71"/>
        <v>0</v>
      </c>
      <c r="C233" s="1">
        <f t="shared" si="71"/>
        <v>0</v>
      </c>
      <c r="D233" s="1">
        <f t="shared" si="71"/>
        <v>0</v>
      </c>
      <c r="E233" s="7">
        <v>1</v>
      </c>
      <c r="F233" s="9" t="s">
        <v>1849</v>
      </c>
      <c r="G233" s="4">
        <f t="shared" si="56"/>
        <v>7.6219512195121954E-4</v>
      </c>
      <c r="H233" s="1" t="str">
        <f t="shared" si="57"/>
        <v>fʊl</v>
      </c>
      <c r="I233" s="1" t="str">
        <f t="shared" si="58"/>
        <v>full</v>
      </c>
      <c r="J233" s="10">
        <f t="shared" si="59"/>
        <v>3</v>
      </c>
      <c r="K233" s="10">
        <f t="shared" si="60"/>
        <v>4</v>
      </c>
      <c r="L233" s="10">
        <f t="shared" si="61"/>
        <v>4</v>
      </c>
      <c r="M233" s="10">
        <f t="shared" si="62"/>
        <v>1</v>
      </c>
      <c r="N233" s="1" t="str">
        <f t="shared" si="63"/>
        <v>~full~</v>
      </c>
      <c r="O233" s="1" t="str">
        <f t="shared" si="64"/>
        <v>[fʊl]</v>
      </c>
      <c r="P233" s="4">
        <f t="shared" si="65"/>
        <v>0.2342468675289098</v>
      </c>
      <c r="Q233" s="4">
        <f t="shared" si="66"/>
        <v>1</v>
      </c>
      <c r="R233" s="4" cm="1">
        <f t="array" ref="R233">SUM(_xlfn._xlws.FILTER($G$2:$G$1236,_xlfn.MAP($N$2:$N$1236,_xlfn.LAMBDA(_xlpm.x,_xlpm.x=$N233))))</f>
        <v>7.6219512195121954E-4</v>
      </c>
      <c r="S233" s="4">
        <f t="shared" si="67"/>
        <v>1</v>
      </c>
      <c r="T233" s="15" cm="1">
        <f t="array" ref="T233">SUM(_xlfn._xlws.FILTER($G$2:$G$1236,_xlfn.MAP($O$2:$O$1236,_xlfn.LAMBDA(_xlpm.x,_xlpm.x=$O233))))</f>
        <v>7.6219512195121954E-4</v>
      </c>
      <c r="U233" s="4">
        <f t="shared" si="68"/>
        <v>1</v>
      </c>
      <c r="V233" s="4">
        <f t="shared" si="69"/>
        <v>0</v>
      </c>
      <c r="AD233" s="2"/>
      <c r="AI233" s="2"/>
      <c r="AJ233" s="2"/>
    </row>
    <row r="234" spans="1:36">
      <c r="A234" s="1" t="str">
        <f t="shared" si="55"/>
        <v>~girl~ : [ɡɜɹl]</v>
      </c>
      <c r="B234" s="1">
        <f t="shared" si="71"/>
        <v>0</v>
      </c>
      <c r="C234" s="1">
        <f t="shared" si="71"/>
        <v>0</v>
      </c>
      <c r="D234" s="1">
        <f t="shared" si="71"/>
        <v>0</v>
      </c>
      <c r="E234" s="7">
        <v>1</v>
      </c>
      <c r="F234" s="9" t="s">
        <v>1508</v>
      </c>
      <c r="G234" s="4">
        <f t="shared" si="56"/>
        <v>7.6219512195121954E-4</v>
      </c>
      <c r="H234" s="1" t="str">
        <f t="shared" si="57"/>
        <v>ɡɜɹl</v>
      </c>
      <c r="I234" s="1" t="str">
        <f t="shared" si="58"/>
        <v>girl</v>
      </c>
      <c r="J234" s="10">
        <f t="shared" si="59"/>
        <v>4</v>
      </c>
      <c r="K234" s="10">
        <f t="shared" si="60"/>
        <v>4</v>
      </c>
      <c r="L234" s="10">
        <f t="shared" si="61"/>
        <v>4</v>
      </c>
      <c r="M234" s="10">
        <f t="shared" si="62"/>
        <v>1</v>
      </c>
      <c r="N234" s="1" t="str">
        <f t="shared" si="63"/>
        <v>~girl~</v>
      </c>
      <c r="O234" s="1" t="str">
        <f t="shared" si="64"/>
        <v>[ɡɜɹl]</v>
      </c>
      <c r="P234" s="4">
        <f t="shared" si="65"/>
        <v>0.2342468675289098</v>
      </c>
      <c r="Q234" s="4">
        <f t="shared" si="66"/>
        <v>1</v>
      </c>
      <c r="R234" s="4" cm="1">
        <f t="array" ref="R234">SUM(_xlfn._xlws.FILTER($G$2:$G$1255,_xlfn.MAP($N$2:$N$1255,_xlfn.LAMBDA(_xlpm.x,_xlpm.x=$N234))))</f>
        <v>7.6219512195121954E-4</v>
      </c>
      <c r="S234" s="4">
        <f t="shared" si="67"/>
        <v>1</v>
      </c>
      <c r="T234" s="15" cm="1">
        <f t="array" ref="T234">SUM(_xlfn._xlws.FILTER($G$2:$G$1255,_xlfn.MAP($O$2:$O$1255,_xlfn.LAMBDA(_xlpm.x,_xlpm.x=$O234))))</f>
        <v>7.6219512195121954E-4</v>
      </c>
      <c r="U234" s="4">
        <f t="shared" si="68"/>
        <v>1</v>
      </c>
      <c r="V234" s="4">
        <f t="shared" si="69"/>
        <v>0</v>
      </c>
      <c r="AD234" s="2"/>
      <c r="AI234" s="2"/>
      <c r="AJ234" s="2"/>
    </row>
    <row r="235" spans="1:36">
      <c r="A235" s="1" t="str">
        <f t="shared" si="55"/>
        <v>~glad~ : [ɡlæd]</v>
      </c>
      <c r="B235" s="1">
        <f t="shared" si="71"/>
        <v>0</v>
      </c>
      <c r="C235" s="1">
        <f t="shared" si="71"/>
        <v>0</v>
      </c>
      <c r="D235" s="1">
        <f t="shared" si="71"/>
        <v>0</v>
      </c>
      <c r="E235" s="7">
        <v>1</v>
      </c>
      <c r="F235" s="9" t="s">
        <v>1534</v>
      </c>
      <c r="G235" s="4">
        <f t="shared" si="56"/>
        <v>7.6219512195121954E-4</v>
      </c>
      <c r="H235" s="4" t="str">
        <f t="shared" si="57"/>
        <v>ɡlæd</v>
      </c>
      <c r="I235" s="4" t="str">
        <f t="shared" si="58"/>
        <v>glad</v>
      </c>
      <c r="J235" s="10">
        <f t="shared" si="59"/>
        <v>4</v>
      </c>
      <c r="K235" s="10">
        <f t="shared" si="60"/>
        <v>4</v>
      </c>
      <c r="L235" s="10">
        <f t="shared" si="61"/>
        <v>4</v>
      </c>
      <c r="M235" s="10">
        <f t="shared" si="62"/>
        <v>1</v>
      </c>
      <c r="N235" s="1" t="str">
        <f t="shared" si="63"/>
        <v>~glad~</v>
      </c>
      <c r="O235" s="1" t="str">
        <f t="shared" si="64"/>
        <v>[ɡlæd]</v>
      </c>
      <c r="P235" s="4">
        <f t="shared" si="65"/>
        <v>0.2342468675289098</v>
      </c>
      <c r="Q235" s="4">
        <f t="shared" si="66"/>
        <v>1</v>
      </c>
      <c r="R235" s="4" cm="1">
        <f t="array" ref="R235">SUM(_xlfn._xlws.FILTER($G$2:$G$1236,_xlfn.MAP($N$2:$N$1236,_xlfn.LAMBDA(_xlpm.x,_xlpm.x=$N235))))</f>
        <v>7.6219512195121954E-4</v>
      </c>
      <c r="S235" s="4">
        <f t="shared" si="67"/>
        <v>1</v>
      </c>
      <c r="T235" s="15" cm="1">
        <f t="array" ref="T235">SUM(_xlfn._xlws.FILTER($G$2:$G$1236,_xlfn.MAP($O$2:$O$1236,_xlfn.LAMBDA(_xlpm.x,_xlpm.x=$O235))))</f>
        <v>7.6219512195121954E-4</v>
      </c>
      <c r="U235" s="4">
        <f t="shared" si="68"/>
        <v>1</v>
      </c>
      <c r="V235" s="4">
        <f t="shared" si="69"/>
        <v>0</v>
      </c>
      <c r="AD235" s="2"/>
      <c r="AI235" s="2"/>
      <c r="AJ235" s="2"/>
    </row>
    <row r="236" spans="1:36">
      <c r="A236" s="1" t="str">
        <f t="shared" si="55"/>
        <v>~gold~ : [ɡoʊld]</v>
      </c>
      <c r="B236" s="1">
        <f t="shared" si="71"/>
        <v>0</v>
      </c>
      <c r="C236" s="1">
        <f t="shared" si="71"/>
        <v>0</v>
      </c>
      <c r="D236" s="1">
        <f t="shared" si="71"/>
        <v>0</v>
      </c>
      <c r="E236" s="7">
        <v>1</v>
      </c>
      <c r="F236" s="9" t="s">
        <v>1449</v>
      </c>
      <c r="G236" s="4">
        <f t="shared" si="56"/>
        <v>7.6219512195121954E-4</v>
      </c>
      <c r="H236" s="1" t="str">
        <f t="shared" si="57"/>
        <v>ɡoʊld</v>
      </c>
      <c r="I236" s="1" t="str">
        <f t="shared" si="58"/>
        <v>gold</v>
      </c>
      <c r="J236" s="10">
        <f t="shared" si="59"/>
        <v>5</v>
      </c>
      <c r="K236" s="10">
        <f t="shared" si="60"/>
        <v>4</v>
      </c>
      <c r="L236" s="10">
        <f t="shared" si="61"/>
        <v>5</v>
      </c>
      <c r="M236" s="10">
        <f t="shared" si="62"/>
        <v>1</v>
      </c>
      <c r="N236" s="1" t="str">
        <f t="shared" si="63"/>
        <v>~gold~</v>
      </c>
      <c r="O236" s="1" t="str">
        <f t="shared" si="64"/>
        <v>[ɡoʊld]</v>
      </c>
      <c r="P236" s="4">
        <f t="shared" si="65"/>
        <v>0.25439985932113074</v>
      </c>
      <c r="Q236" s="4">
        <f t="shared" si="66"/>
        <v>1</v>
      </c>
      <c r="R236" s="4" cm="1">
        <f t="array" ref="R236">SUM(_xlfn._xlws.FILTER($G$2:$G$1236,_xlfn.MAP($N$2:$N$1236,_xlfn.LAMBDA(_xlpm.x,_xlpm.x=$N236))))</f>
        <v>7.6219512195121954E-4</v>
      </c>
      <c r="S236" s="4">
        <f t="shared" si="67"/>
        <v>1</v>
      </c>
      <c r="T236" s="15" cm="1">
        <f t="array" ref="T236">SUM(_xlfn._xlws.FILTER($G$2:$G$1236,_xlfn.MAP($O$2:$O$1236,_xlfn.LAMBDA(_xlpm.x,_xlpm.x=$O236))))</f>
        <v>7.6219512195121954E-4</v>
      </c>
      <c r="U236" s="4">
        <f t="shared" si="68"/>
        <v>1</v>
      </c>
      <c r="V236" s="4">
        <f t="shared" si="69"/>
        <v>0</v>
      </c>
      <c r="AD236" s="2"/>
      <c r="AI236" s="2"/>
      <c r="AJ236" s="2"/>
    </row>
    <row r="237" spans="1:36">
      <c r="A237" s="1" t="str">
        <f t="shared" si="55"/>
        <v>~good~ : [ɡʊd]</v>
      </c>
      <c r="B237" s="1">
        <f t="shared" si="71"/>
        <v>0</v>
      </c>
      <c r="C237" s="1">
        <f t="shared" si="71"/>
        <v>0</v>
      </c>
      <c r="D237" s="1">
        <f t="shared" si="71"/>
        <v>0</v>
      </c>
      <c r="E237" s="7">
        <v>1</v>
      </c>
      <c r="F237" s="9" t="s">
        <v>1754</v>
      </c>
      <c r="G237" s="4">
        <f t="shared" si="56"/>
        <v>7.6219512195121954E-4</v>
      </c>
      <c r="H237" s="4" t="str">
        <f t="shared" si="57"/>
        <v>ɡʊd</v>
      </c>
      <c r="I237" s="4" t="str">
        <f t="shared" si="58"/>
        <v>good</v>
      </c>
      <c r="J237" s="10">
        <f t="shared" si="59"/>
        <v>3</v>
      </c>
      <c r="K237" s="10">
        <f t="shared" si="60"/>
        <v>4</v>
      </c>
      <c r="L237" s="10">
        <f t="shared" si="61"/>
        <v>4</v>
      </c>
      <c r="M237" s="10">
        <f t="shared" si="62"/>
        <v>1</v>
      </c>
      <c r="N237" s="1" t="str">
        <f t="shared" si="63"/>
        <v>~good~</v>
      </c>
      <c r="O237" s="1" t="str">
        <f t="shared" si="64"/>
        <v>[ɡʊd]</v>
      </c>
      <c r="P237" s="4">
        <f t="shared" si="65"/>
        <v>0.2342468675289098</v>
      </c>
      <c r="Q237" s="4">
        <f t="shared" si="66"/>
        <v>1</v>
      </c>
      <c r="R237" s="4" cm="1">
        <f t="array" ref="R237">SUM(_xlfn._xlws.FILTER($G$2:$G$1236,_xlfn.MAP($N$2:$N$1236,_xlfn.LAMBDA(_xlpm.x,_xlpm.x=$N237))))</f>
        <v>7.6219512195121954E-4</v>
      </c>
      <c r="S237" s="4">
        <f t="shared" si="67"/>
        <v>1</v>
      </c>
      <c r="T237" s="15" cm="1">
        <f t="array" ref="T237">SUM(_xlfn._xlws.FILTER($G$2:$G$1236,_xlfn.MAP($O$2:$O$1236,_xlfn.LAMBDA(_xlpm.x,_xlpm.x=$O237))))</f>
        <v>7.6219512195121954E-4</v>
      </c>
      <c r="U237" s="4">
        <f t="shared" si="68"/>
        <v>1</v>
      </c>
      <c r="V237" s="4">
        <f t="shared" si="69"/>
        <v>0</v>
      </c>
      <c r="AD237" s="2"/>
      <c r="AI237" s="2"/>
      <c r="AJ237" s="2"/>
    </row>
    <row r="238" spans="1:36">
      <c r="A238" s="1" t="str">
        <f t="shared" si="55"/>
        <v>~gree~ : [ɡɹi]</v>
      </c>
      <c r="B238" s="1">
        <f t="shared" si="71"/>
        <v>0</v>
      </c>
      <c r="C238" s="1">
        <f t="shared" si="71"/>
        <v>0</v>
      </c>
      <c r="D238" s="1">
        <f t="shared" si="71"/>
        <v>0</v>
      </c>
      <c r="E238" s="7">
        <v>2</v>
      </c>
      <c r="F238" s="9" t="s">
        <v>197</v>
      </c>
      <c r="G238" s="4">
        <f t="shared" si="56"/>
        <v>1.5243902439024391E-3</v>
      </c>
      <c r="H238" s="1" t="str">
        <f t="shared" si="57"/>
        <v>ɡɹi</v>
      </c>
      <c r="I238" s="1" t="str">
        <f t="shared" si="58"/>
        <v>gree</v>
      </c>
      <c r="J238" s="10">
        <f t="shared" si="59"/>
        <v>3</v>
      </c>
      <c r="K238" s="10">
        <f t="shared" si="60"/>
        <v>4</v>
      </c>
      <c r="L238" s="10">
        <f t="shared" si="61"/>
        <v>4</v>
      </c>
      <c r="M238" s="10">
        <f t="shared" si="62"/>
        <v>1</v>
      </c>
      <c r="N238" s="1" t="str">
        <f t="shared" si="63"/>
        <v>~gree~</v>
      </c>
      <c r="O238" s="1" t="str">
        <f t="shared" si="64"/>
        <v>[ɡɹi]</v>
      </c>
      <c r="P238" s="4">
        <f t="shared" si="65"/>
        <v>0.37127250094471825</v>
      </c>
      <c r="Q238" s="4">
        <f t="shared" si="66"/>
        <v>1</v>
      </c>
      <c r="R238" s="4" cm="1">
        <f t="array" ref="R238">SUM(_xlfn._xlws.FILTER($G$2:$G$1255,_xlfn.MAP($N$2:$N$1255,_xlfn.LAMBDA(_xlpm.x,_xlpm.x=$N238))))</f>
        <v>1.5243902439024391E-3</v>
      </c>
      <c r="S238" s="4">
        <f t="shared" si="67"/>
        <v>1</v>
      </c>
      <c r="T238" s="15" cm="1">
        <f t="array" ref="T238">SUM(_xlfn._xlws.FILTER($G$2:$G$1255,_xlfn.MAP($O$2:$O$1255,_xlfn.LAMBDA(_xlpm.x,_xlpm.x=$O238))))</f>
        <v>1.5243902439024391E-3</v>
      </c>
      <c r="U238" s="4">
        <f t="shared" si="68"/>
        <v>1</v>
      </c>
      <c r="V238" s="4">
        <f t="shared" si="69"/>
        <v>0</v>
      </c>
      <c r="AD238" s="2"/>
      <c r="AI238" s="2"/>
      <c r="AJ238" s="2"/>
    </row>
    <row r="239" spans="1:36">
      <c r="A239" s="1" t="str">
        <f t="shared" si="55"/>
        <v>~grew~ : [ɡɹu]</v>
      </c>
      <c r="B239" s="1">
        <f t="shared" si="71"/>
        <v>0</v>
      </c>
      <c r="C239" s="1">
        <f t="shared" si="71"/>
        <v>0</v>
      </c>
      <c r="D239" s="1">
        <f t="shared" si="71"/>
        <v>0</v>
      </c>
      <c r="E239" s="7">
        <v>1</v>
      </c>
      <c r="F239" s="9" t="s">
        <v>674</v>
      </c>
      <c r="G239" s="4">
        <f t="shared" si="56"/>
        <v>7.6219512195121954E-4</v>
      </c>
      <c r="H239" s="1" t="str">
        <f t="shared" si="57"/>
        <v>ɡɹu</v>
      </c>
      <c r="I239" s="1" t="str">
        <f t="shared" si="58"/>
        <v>grew</v>
      </c>
      <c r="J239" s="10">
        <f t="shared" si="59"/>
        <v>3</v>
      </c>
      <c r="K239" s="10">
        <f t="shared" si="60"/>
        <v>4</v>
      </c>
      <c r="L239" s="10">
        <f t="shared" si="61"/>
        <v>4</v>
      </c>
      <c r="M239" s="10">
        <f t="shared" si="62"/>
        <v>1</v>
      </c>
      <c r="N239" s="1" t="str">
        <f t="shared" si="63"/>
        <v>~grew~</v>
      </c>
      <c r="O239" s="1" t="str">
        <f t="shared" si="64"/>
        <v>[ɡɹu]</v>
      </c>
      <c r="P239" s="4">
        <f t="shared" si="65"/>
        <v>0.2342468675289098</v>
      </c>
      <c r="Q239" s="4">
        <f t="shared" si="66"/>
        <v>1</v>
      </c>
      <c r="R239" s="4" cm="1">
        <f t="array" ref="R239">SUM(_xlfn._xlws.FILTER($G$2:$G$1255,_xlfn.MAP($N$2:$N$1255,_xlfn.LAMBDA(_xlpm.x,_xlpm.x=$N239))))</f>
        <v>7.6219512195121954E-4</v>
      </c>
      <c r="S239" s="4">
        <f t="shared" si="67"/>
        <v>1</v>
      </c>
      <c r="T239" s="15" cm="1">
        <f t="array" ref="T239">SUM(_xlfn._xlws.FILTER($G$2:$G$1255,_xlfn.MAP($O$2:$O$1255,_xlfn.LAMBDA(_xlpm.x,_xlpm.x=$O239))))</f>
        <v>7.6219512195121954E-4</v>
      </c>
      <c r="U239" s="4">
        <f t="shared" si="68"/>
        <v>1</v>
      </c>
      <c r="V239" s="4">
        <f t="shared" si="69"/>
        <v>0</v>
      </c>
      <c r="AD239" s="2"/>
      <c r="AI239" s="2"/>
      <c r="AJ239" s="2"/>
    </row>
    <row r="240" spans="1:36">
      <c r="A240" s="1" t="str">
        <f t="shared" si="55"/>
        <v>~grow~ : [ɡɹoʊ]</v>
      </c>
      <c r="B240" s="1">
        <f t="shared" si="71"/>
        <v>0</v>
      </c>
      <c r="C240" s="1">
        <f t="shared" si="71"/>
        <v>0</v>
      </c>
      <c r="D240" s="1">
        <f t="shared" si="71"/>
        <v>0</v>
      </c>
      <c r="E240" s="7">
        <v>1</v>
      </c>
      <c r="F240" s="9" t="s">
        <v>290</v>
      </c>
      <c r="G240" s="4">
        <f t="shared" si="56"/>
        <v>7.6219512195121954E-4</v>
      </c>
      <c r="H240" s="1" t="str">
        <f t="shared" si="57"/>
        <v>ɡɹoʊ</v>
      </c>
      <c r="I240" s="1" t="str">
        <f t="shared" si="58"/>
        <v>grow</v>
      </c>
      <c r="J240" s="10">
        <f t="shared" si="59"/>
        <v>4</v>
      </c>
      <c r="K240" s="10">
        <f t="shared" si="60"/>
        <v>4</v>
      </c>
      <c r="L240" s="10">
        <f t="shared" si="61"/>
        <v>4</v>
      </c>
      <c r="M240" s="10">
        <f t="shared" si="62"/>
        <v>1</v>
      </c>
      <c r="N240" s="1" t="str">
        <f t="shared" si="63"/>
        <v>~grow~</v>
      </c>
      <c r="O240" s="1" t="str">
        <f t="shared" si="64"/>
        <v>[ɡɹoʊ]</v>
      </c>
      <c r="P240" s="4">
        <f t="shared" si="65"/>
        <v>0.2342468675289098</v>
      </c>
      <c r="Q240" s="4">
        <f t="shared" si="66"/>
        <v>1</v>
      </c>
      <c r="R240" s="4" cm="1">
        <f t="array" ref="R240">SUM(_xlfn._xlws.FILTER($G$2:$G$1255,_xlfn.MAP($N$2:$N$1255,_xlfn.LAMBDA(_xlpm.x,_xlpm.x=$N240))))</f>
        <v>7.6219512195121954E-4</v>
      </c>
      <c r="S240" s="4">
        <f t="shared" si="67"/>
        <v>1</v>
      </c>
      <c r="T240" s="15" cm="1">
        <f t="array" ref="T240">SUM(_xlfn._xlws.FILTER($G$2:$G$1255,_xlfn.MAP($O$2:$O$1255,_xlfn.LAMBDA(_xlpm.x,_xlpm.x=$O240))))</f>
        <v>7.6219512195121954E-4</v>
      </c>
      <c r="U240" s="4">
        <f t="shared" si="68"/>
        <v>1</v>
      </c>
      <c r="V240" s="4">
        <f t="shared" si="69"/>
        <v>0</v>
      </c>
      <c r="AD240" s="2"/>
      <c r="AI240" s="2"/>
      <c r="AJ240" s="2"/>
    </row>
    <row r="241" spans="1:36">
      <c r="A241" s="1" t="str">
        <f t="shared" si="55"/>
        <v>~half~ : [hæf]</v>
      </c>
      <c r="B241" s="1">
        <f t="shared" si="71"/>
        <v>0</v>
      </c>
      <c r="C241" s="1">
        <f t="shared" si="71"/>
        <v>0</v>
      </c>
      <c r="D241" s="1">
        <f t="shared" si="71"/>
        <v>0</v>
      </c>
      <c r="E241" s="7">
        <v>1</v>
      </c>
      <c r="F241" s="9" t="s">
        <v>1843</v>
      </c>
      <c r="G241" s="4">
        <f t="shared" si="56"/>
        <v>7.6219512195121954E-4</v>
      </c>
      <c r="H241" s="1" t="str">
        <f t="shared" si="57"/>
        <v>hæf</v>
      </c>
      <c r="I241" s="1" t="str">
        <f t="shared" si="58"/>
        <v>half</v>
      </c>
      <c r="J241" s="10">
        <f t="shared" si="59"/>
        <v>3</v>
      </c>
      <c r="K241" s="10">
        <f t="shared" si="60"/>
        <v>4</v>
      </c>
      <c r="L241" s="10">
        <f t="shared" si="61"/>
        <v>4</v>
      </c>
      <c r="M241" s="10">
        <f t="shared" si="62"/>
        <v>1</v>
      </c>
      <c r="N241" s="1" t="str">
        <f t="shared" si="63"/>
        <v>~half~</v>
      </c>
      <c r="O241" s="1" t="str">
        <f t="shared" si="64"/>
        <v>[hæf]</v>
      </c>
      <c r="P241" s="4">
        <f t="shared" si="65"/>
        <v>0.2342468675289098</v>
      </c>
      <c r="Q241" s="4">
        <f t="shared" si="66"/>
        <v>1</v>
      </c>
      <c r="R241" s="4" cm="1">
        <f t="array" ref="R241">SUM(_xlfn._xlws.FILTER($G$2:$G$1236,_xlfn.MAP($N$2:$N$1236,_xlfn.LAMBDA(_xlpm.x,_xlpm.x=$N241))))</f>
        <v>7.6219512195121954E-4</v>
      </c>
      <c r="S241" s="4">
        <f t="shared" si="67"/>
        <v>1</v>
      </c>
      <c r="T241" s="15" cm="1">
        <f t="array" ref="T241">SUM(_xlfn._xlws.FILTER($G$2:$G$1236,_xlfn.MAP($O$2:$O$1236,_xlfn.LAMBDA(_xlpm.x,_xlpm.x=$O241))))</f>
        <v>7.6219512195121954E-4</v>
      </c>
      <c r="U241" s="4">
        <f t="shared" si="68"/>
        <v>1</v>
      </c>
      <c r="V241" s="4">
        <f t="shared" si="69"/>
        <v>0</v>
      </c>
      <c r="AD241" s="2"/>
      <c r="AI241" s="2"/>
      <c r="AJ241" s="2"/>
    </row>
    <row r="242" spans="1:36">
      <c r="A242" s="1" t="str">
        <f t="shared" si="55"/>
        <v>~hand~ : [hænd]</v>
      </c>
      <c r="B242" s="1">
        <f t="shared" ref="B242:D261" si="72">_xlfn.LET(_xlpm.d,$F242,_xlpm.k,_xlfn.CONCAT(LEFT(TRIM(B$1),1),"*"),COUNTIF(_xlpm.d,_xlpm.k))</f>
        <v>0</v>
      </c>
      <c r="C242" s="1">
        <f t="shared" si="72"/>
        <v>0</v>
      </c>
      <c r="D242" s="1">
        <f t="shared" si="72"/>
        <v>0</v>
      </c>
      <c r="E242" s="7">
        <v>1</v>
      </c>
      <c r="F242" s="9" t="s">
        <v>1692</v>
      </c>
      <c r="G242" s="4">
        <f t="shared" si="56"/>
        <v>7.6219512195121954E-4</v>
      </c>
      <c r="H242" s="1" t="str">
        <f t="shared" si="57"/>
        <v>hænd</v>
      </c>
      <c r="I242" s="1" t="str">
        <f t="shared" si="58"/>
        <v>hand</v>
      </c>
      <c r="J242" s="10">
        <f t="shared" si="59"/>
        <v>4</v>
      </c>
      <c r="K242" s="10">
        <f t="shared" si="60"/>
        <v>4</v>
      </c>
      <c r="L242" s="10">
        <f t="shared" si="61"/>
        <v>4</v>
      </c>
      <c r="M242" s="10">
        <f t="shared" si="62"/>
        <v>1</v>
      </c>
      <c r="N242" s="1" t="str">
        <f t="shared" si="63"/>
        <v>~hand~</v>
      </c>
      <c r="O242" s="1" t="str">
        <f t="shared" si="64"/>
        <v>[hænd]</v>
      </c>
      <c r="P242" s="4">
        <f t="shared" si="65"/>
        <v>0.2342468675289098</v>
      </c>
      <c r="Q242" s="4">
        <f t="shared" si="66"/>
        <v>1</v>
      </c>
      <c r="R242" s="4" cm="1">
        <f t="array" ref="R242">SUM(_xlfn._xlws.FILTER($G$2:$G$1236,_xlfn.MAP($N$2:$N$1236,_xlfn.LAMBDA(_xlpm.x,_xlpm.x=$N242))))</f>
        <v>7.6219512195121954E-4</v>
      </c>
      <c r="S242" s="4">
        <f t="shared" si="67"/>
        <v>1</v>
      </c>
      <c r="T242" s="15" cm="1">
        <f t="array" ref="T242">SUM(_xlfn._xlws.FILTER($G$2:$G$1236,_xlfn.MAP($O$2:$O$1236,_xlfn.LAMBDA(_xlpm.x,_xlpm.x=$O242))))</f>
        <v>7.6219512195121954E-4</v>
      </c>
      <c r="U242" s="4">
        <f t="shared" si="68"/>
        <v>1</v>
      </c>
      <c r="V242" s="4">
        <f t="shared" si="69"/>
        <v>0</v>
      </c>
      <c r="AD242" s="2"/>
      <c r="AI242" s="2"/>
      <c r="AJ242" s="2"/>
    </row>
    <row r="243" spans="1:36">
      <c r="A243" s="1" t="str">
        <f t="shared" si="55"/>
        <v>~hard~ : [hɑɹd]</v>
      </c>
      <c r="B243" s="1">
        <f t="shared" si="72"/>
        <v>0</v>
      </c>
      <c r="C243" s="1">
        <f t="shared" si="72"/>
        <v>0</v>
      </c>
      <c r="D243" s="1">
        <f t="shared" si="72"/>
        <v>0</v>
      </c>
      <c r="E243" s="7">
        <v>1</v>
      </c>
      <c r="F243" s="9" t="s">
        <v>1686</v>
      </c>
      <c r="G243" s="4">
        <f t="shared" si="56"/>
        <v>7.6219512195121954E-4</v>
      </c>
      <c r="H243" s="1" t="str">
        <f t="shared" si="57"/>
        <v>hɑɹd</v>
      </c>
      <c r="I243" s="1" t="str">
        <f t="shared" si="58"/>
        <v>hard</v>
      </c>
      <c r="J243" s="10">
        <f t="shared" si="59"/>
        <v>4</v>
      </c>
      <c r="K243" s="10">
        <f t="shared" si="60"/>
        <v>4</v>
      </c>
      <c r="L243" s="10">
        <f t="shared" si="61"/>
        <v>4</v>
      </c>
      <c r="M243" s="10">
        <f t="shared" si="62"/>
        <v>1</v>
      </c>
      <c r="N243" s="1" t="str">
        <f t="shared" si="63"/>
        <v>~hard~</v>
      </c>
      <c r="O243" s="1" t="str">
        <f t="shared" si="64"/>
        <v>[hɑɹd]</v>
      </c>
      <c r="P243" s="4">
        <f t="shared" si="65"/>
        <v>0.2342468675289098</v>
      </c>
      <c r="Q243" s="4">
        <f t="shared" si="66"/>
        <v>1</v>
      </c>
      <c r="R243" s="4" cm="1">
        <f t="array" ref="R243">SUM(_xlfn._xlws.FILTER($G$2:$G$1236,_xlfn.MAP($N$2:$N$1236,_xlfn.LAMBDA(_xlpm.x,_xlpm.x=$N243))))</f>
        <v>7.6219512195121954E-4</v>
      </c>
      <c r="S243" s="4">
        <f t="shared" si="67"/>
        <v>1</v>
      </c>
      <c r="T243" s="15" cm="1">
        <f t="array" ref="T243">SUM(_xlfn._xlws.FILTER($G$2:$G$1236,_xlfn.MAP($O$2:$O$1236,_xlfn.LAMBDA(_xlpm.x,_xlpm.x=$O243))))</f>
        <v>7.6219512195121954E-4</v>
      </c>
      <c r="U243" s="4">
        <f t="shared" si="68"/>
        <v>1</v>
      </c>
      <c r="V243" s="4">
        <f t="shared" si="69"/>
        <v>0</v>
      </c>
      <c r="AD243" s="2"/>
      <c r="AI243" s="2"/>
      <c r="AJ243" s="2"/>
    </row>
    <row r="244" spans="1:36">
      <c r="A244" s="1" t="str">
        <f t="shared" si="55"/>
        <v>~held~ : [hɛld]</v>
      </c>
      <c r="B244" s="1">
        <f t="shared" si="72"/>
        <v>0</v>
      </c>
      <c r="C244" s="1">
        <f t="shared" si="72"/>
        <v>0</v>
      </c>
      <c r="D244" s="1">
        <f t="shared" si="72"/>
        <v>0</v>
      </c>
      <c r="E244" s="7">
        <v>1</v>
      </c>
      <c r="F244" s="9" t="s">
        <v>1689</v>
      </c>
      <c r="G244" s="4">
        <f t="shared" si="56"/>
        <v>7.6219512195121954E-4</v>
      </c>
      <c r="H244" s="4" t="str">
        <f t="shared" si="57"/>
        <v>hɛld</v>
      </c>
      <c r="I244" s="4" t="str">
        <f t="shared" si="58"/>
        <v>held</v>
      </c>
      <c r="J244" s="10">
        <f t="shared" si="59"/>
        <v>4</v>
      </c>
      <c r="K244" s="10">
        <f t="shared" si="60"/>
        <v>4</v>
      </c>
      <c r="L244" s="10">
        <f t="shared" si="61"/>
        <v>4</v>
      </c>
      <c r="M244" s="10">
        <f t="shared" si="62"/>
        <v>1</v>
      </c>
      <c r="N244" s="1" t="str">
        <f t="shared" si="63"/>
        <v>~held~</v>
      </c>
      <c r="O244" s="1" t="str">
        <f t="shared" si="64"/>
        <v>[hɛld]</v>
      </c>
      <c r="P244" s="4">
        <f t="shared" si="65"/>
        <v>0.2342468675289098</v>
      </c>
      <c r="Q244" s="4">
        <f t="shared" si="66"/>
        <v>1</v>
      </c>
      <c r="R244" s="4" cm="1">
        <f t="array" ref="R244">SUM(_xlfn._xlws.FILTER($G$2:$G$1236,_xlfn.MAP($N$2:$N$1236,_xlfn.LAMBDA(_xlpm.x,_xlpm.x=$N244))))</f>
        <v>7.6219512195121954E-4</v>
      </c>
      <c r="S244" s="4">
        <f t="shared" si="67"/>
        <v>1</v>
      </c>
      <c r="T244" s="15" cm="1">
        <f t="array" ref="T244">SUM(_xlfn._xlws.FILTER($G$2:$G$1236,_xlfn.MAP($O$2:$O$1236,_xlfn.LAMBDA(_xlpm.x,_xlpm.x=$O244))))</f>
        <v>7.6219512195121954E-4</v>
      </c>
      <c r="U244" s="4">
        <f t="shared" si="68"/>
        <v>1</v>
      </c>
      <c r="V244" s="4">
        <f t="shared" si="69"/>
        <v>0</v>
      </c>
      <c r="AD244" s="2"/>
      <c r="AI244" s="2"/>
      <c r="AJ244" s="2"/>
    </row>
    <row r="245" spans="1:36">
      <c r="A245" s="1" t="str">
        <f t="shared" si="55"/>
        <v>~help~ : [hɛlp]</v>
      </c>
      <c r="B245" s="1">
        <f t="shared" si="72"/>
        <v>0</v>
      </c>
      <c r="C245" s="1">
        <f t="shared" si="72"/>
        <v>0</v>
      </c>
      <c r="D245" s="1">
        <f t="shared" si="72"/>
        <v>0</v>
      </c>
      <c r="E245" s="7">
        <v>1</v>
      </c>
      <c r="F245" s="9" t="s">
        <v>1688</v>
      </c>
      <c r="G245" s="4">
        <f t="shared" si="56"/>
        <v>7.6219512195121954E-4</v>
      </c>
      <c r="H245" s="4" t="str">
        <f t="shared" si="57"/>
        <v>hɛlp</v>
      </c>
      <c r="I245" s="4" t="str">
        <f t="shared" si="58"/>
        <v>help</v>
      </c>
      <c r="J245" s="10">
        <f t="shared" si="59"/>
        <v>4</v>
      </c>
      <c r="K245" s="10">
        <f t="shared" si="60"/>
        <v>4</v>
      </c>
      <c r="L245" s="10">
        <f t="shared" si="61"/>
        <v>4</v>
      </c>
      <c r="M245" s="10">
        <f t="shared" si="62"/>
        <v>1</v>
      </c>
      <c r="N245" s="1" t="str">
        <f t="shared" si="63"/>
        <v>~help~</v>
      </c>
      <c r="O245" s="1" t="str">
        <f t="shared" si="64"/>
        <v>[hɛlp]</v>
      </c>
      <c r="P245" s="4">
        <f t="shared" si="65"/>
        <v>0.2342468675289098</v>
      </c>
      <c r="Q245" s="4">
        <f t="shared" si="66"/>
        <v>1</v>
      </c>
      <c r="R245" s="4" cm="1">
        <f t="array" ref="R245">SUM(_xlfn._xlws.FILTER($G$2:$G$1236,_xlfn.MAP($N$2:$N$1236,_xlfn.LAMBDA(_xlpm.x,_xlpm.x=$N245))))</f>
        <v>7.6219512195121954E-4</v>
      </c>
      <c r="S245" s="4">
        <f t="shared" si="67"/>
        <v>1</v>
      </c>
      <c r="T245" s="15" cm="1">
        <f t="array" ref="T245">SUM(_xlfn._xlws.FILTER($G$2:$G$1236,_xlfn.MAP($O$2:$O$1236,_xlfn.LAMBDA(_xlpm.x,_xlpm.x=$O245))))</f>
        <v>7.6219512195121954E-4</v>
      </c>
      <c r="U245" s="4">
        <f t="shared" si="68"/>
        <v>1</v>
      </c>
      <c r="V245" s="4">
        <f t="shared" si="69"/>
        <v>0</v>
      </c>
      <c r="AD245" s="2"/>
      <c r="AI245" s="2"/>
      <c r="AJ245" s="2"/>
    </row>
    <row r="246" spans="1:36">
      <c r="A246" s="1" t="str">
        <f t="shared" si="55"/>
        <v>~here~ : [hiə]</v>
      </c>
      <c r="B246" s="1">
        <f t="shared" si="72"/>
        <v>0</v>
      </c>
      <c r="C246" s="1">
        <f t="shared" si="72"/>
        <v>0</v>
      </c>
      <c r="D246" s="1">
        <f t="shared" si="72"/>
        <v>0</v>
      </c>
      <c r="E246" s="7">
        <v>1</v>
      </c>
      <c r="F246" s="9" t="s">
        <v>1005</v>
      </c>
      <c r="G246" s="4">
        <f t="shared" si="56"/>
        <v>7.6219512195121954E-4</v>
      </c>
      <c r="H246" s="4" t="str">
        <f t="shared" si="57"/>
        <v>hiə</v>
      </c>
      <c r="I246" s="4" t="str">
        <f t="shared" si="58"/>
        <v>here</v>
      </c>
      <c r="J246" s="10">
        <f t="shared" si="59"/>
        <v>3</v>
      </c>
      <c r="K246" s="10">
        <f t="shared" si="60"/>
        <v>4</v>
      </c>
      <c r="L246" s="10">
        <f t="shared" si="61"/>
        <v>4</v>
      </c>
      <c r="M246" s="10">
        <f t="shared" si="62"/>
        <v>1</v>
      </c>
      <c r="N246" s="1" t="str">
        <f t="shared" si="63"/>
        <v>~here~</v>
      </c>
      <c r="O246" s="1" t="str">
        <f t="shared" si="64"/>
        <v>[hiə]</v>
      </c>
      <c r="P246" s="4">
        <f t="shared" si="65"/>
        <v>0.15616457835260653</v>
      </c>
      <c r="Q246" s="4">
        <f t="shared" si="66"/>
        <v>0.66666666666666663</v>
      </c>
      <c r="R246" s="4" cm="1">
        <f t="array" ref="R246">SUM(_xlfn._xlws.FILTER($G$2:$G$1236,_xlfn.MAP($N$2:$N$1236,_xlfn.LAMBDA(_xlpm.x,_xlpm.x=$N246))))</f>
        <v>7.6219512195121954E-4</v>
      </c>
      <c r="S246" s="4">
        <f t="shared" si="67"/>
        <v>1</v>
      </c>
      <c r="T246" s="15" cm="1">
        <f t="array" ref="T246">SUM(_xlfn._xlws.FILTER($G$2:$G$1236,_xlfn.MAP($O$2:$O$1236,_xlfn.LAMBDA(_xlpm.x,_xlpm.x=$O246))))</f>
        <v>1.5243902439024391E-3</v>
      </c>
      <c r="U246" s="4">
        <f t="shared" si="68"/>
        <v>0.5</v>
      </c>
      <c r="V246" s="4">
        <f t="shared" si="69"/>
        <v>0.3010299956639812</v>
      </c>
      <c r="AD246" s="2"/>
      <c r="AI246" s="2"/>
      <c r="AJ246" s="2"/>
    </row>
    <row r="247" spans="1:36">
      <c r="A247" s="1" t="str">
        <f t="shared" si="55"/>
        <v>~high~ : [haɪ]</v>
      </c>
      <c r="B247" s="1">
        <f t="shared" si="72"/>
        <v>0</v>
      </c>
      <c r="C247" s="1">
        <f t="shared" si="72"/>
        <v>0</v>
      </c>
      <c r="D247" s="1">
        <f t="shared" si="72"/>
        <v>0</v>
      </c>
      <c r="E247" s="7">
        <v>1</v>
      </c>
      <c r="F247" s="9" t="s">
        <v>1841</v>
      </c>
      <c r="G247" s="4">
        <f t="shared" si="56"/>
        <v>7.6219512195121954E-4</v>
      </c>
      <c r="H247" s="1" t="str">
        <f t="shared" si="57"/>
        <v>haɪ</v>
      </c>
      <c r="I247" s="1" t="str">
        <f t="shared" si="58"/>
        <v>high</v>
      </c>
      <c r="J247" s="10">
        <f t="shared" si="59"/>
        <v>3</v>
      </c>
      <c r="K247" s="10">
        <f t="shared" si="60"/>
        <v>4</v>
      </c>
      <c r="L247" s="10">
        <f t="shared" si="61"/>
        <v>4</v>
      </c>
      <c r="M247" s="10">
        <f t="shared" si="62"/>
        <v>1</v>
      </c>
      <c r="N247" s="1" t="str">
        <f t="shared" si="63"/>
        <v>~high~</v>
      </c>
      <c r="O247" s="1" t="str">
        <f t="shared" si="64"/>
        <v>[haɪ]</v>
      </c>
      <c r="P247" s="4">
        <f t="shared" si="65"/>
        <v>0.2342468675289098</v>
      </c>
      <c r="Q247" s="4">
        <f t="shared" si="66"/>
        <v>1</v>
      </c>
      <c r="R247" s="4" cm="1">
        <f t="array" ref="R247">SUM(_xlfn._xlws.FILTER($G$2:$G$1236,_xlfn.MAP($N$2:$N$1236,_xlfn.LAMBDA(_xlpm.x,_xlpm.x=$N247))))</f>
        <v>7.6219512195121954E-4</v>
      </c>
      <c r="S247" s="4">
        <f t="shared" si="67"/>
        <v>1</v>
      </c>
      <c r="T247" s="15" cm="1">
        <f t="array" ref="T247">SUM(_xlfn._xlws.FILTER($G$2:$G$1236,_xlfn.MAP($O$2:$O$1236,_xlfn.LAMBDA(_xlpm.x,_xlpm.x=$O247))))</f>
        <v>7.6219512195121954E-4</v>
      </c>
      <c r="U247" s="4">
        <f t="shared" si="68"/>
        <v>1</v>
      </c>
      <c r="V247" s="4">
        <f t="shared" si="69"/>
        <v>0</v>
      </c>
      <c r="AD247" s="2"/>
      <c r="AI247" s="2"/>
      <c r="AJ247" s="2"/>
    </row>
    <row r="248" spans="1:36">
      <c r="A248" s="1" t="str">
        <f t="shared" si="55"/>
        <v>~hill~ : [hɪl]</v>
      </c>
      <c r="B248" s="1">
        <f t="shared" si="72"/>
        <v>0</v>
      </c>
      <c r="C248" s="1">
        <f t="shared" si="72"/>
        <v>0</v>
      </c>
      <c r="D248" s="1">
        <f t="shared" si="72"/>
        <v>0</v>
      </c>
      <c r="E248" s="7">
        <v>1</v>
      </c>
      <c r="F248" s="9" t="s">
        <v>1838</v>
      </c>
      <c r="G248" s="4">
        <f t="shared" si="56"/>
        <v>7.6219512195121954E-4</v>
      </c>
      <c r="H248" s="1" t="str">
        <f t="shared" si="57"/>
        <v>hɪl</v>
      </c>
      <c r="I248" s="1" t="str">
        <f t="shared" si="58"/>
        <v>hill</v>
      </c>
      <c r="J248" s="10">
        <f t="shared" si="59"/>
        <v>3</v>
      </c>
      <c r="K248" s="10">
        <f t="shared" si="60"/>
        <v>4</v>
      </c>
      <c r="L248" s="10">
        <f t="shared" si="61"/>
        <v>4</v>
      </c>
      <c r="M248" s="10">
        <f t="shared" si="62"/>
        <v>1</v>
      </c>
      <c r="N248" s="1" t="str">
        <f t="shared" si="63"/>
        <v>~hill~</v>
      </c>
      <c r="O248" s="1" t="str">
        <f t="shared" si="64"/>
        <v>[hɪl]</v>
      </c>
      <c r="P248" s="4">
        <f t="shared" si="65"/>
        <v>0.2342468675289098</v>
      </c>
      <c r="Q248" s="4">
        <f t="shared" si="66"/>
        <v>1</v>
      </c>
      <c r="R248" s="4" cm="1">
        <f t="array" ref="R248">SUM(_xlfn._xlws.FILTER($G$2:$G$1236,_xlfn.MAP($N$2:$N$1236,_xlfn.LAMBDA(_xlpm.x,_xlpm.x=$N248))))</f>
        <v>7.6219512195121954E-4</v>
      </c>
      <c r="S248" s="4">
        <f t="shared" si="67"/>
        <v>1</v>
      </c>
      <c r="T248" s="15" cm="1">
        <f t="array" ref="T248">SUM(_xlfn._xlws.FILTER($G$2:$G$1236,_xlfn.MAP($O$2:$O$1236,_xlfn.LAMBDA(_xlpm.x,_xlpm.x=$O248))))</f>
        <v>7.6219512195121954E-4</v>
      </c>
      <c r="U248" s="4">
        <f t="shared" si="68"/>
        <v>1</v>
      </c>
      <c r="V248" s="4">
        <f t="shared" si="69"/>
        <v>0</v>
      </c>
      <c r="AD248" s="2"/>
      <c r="AI248" s="2"/>
      <c r="AJ248" s="2"/>
    </row>
    <row r="249" spans="1:36">
      <c r="A249" s="1" t="str">
        <f t="shared" si="55"/>
        <v>~hind~ : [haɪnd]</v>
      </c>
      <c r="B249" s="1">
        <f t="shared" si="72"/>
        <v>0</v>
      </c>
      <c r="C249" s="1">
        <f t="shared" si="72"/>
        <v>0</v>
      </c>
      <c r="D249" s="1">
        <f t="shared" si="72"/>
        <v>0</v>
      </c>
      <c r="E249" s="7">
        <v>1</v>
      </c>
      <c r="F249" s="9" t="s">
        <v>1483</v>
      </c>
      <c r="G249" s="4">
        <f t="shared" si="56"/>
        <v>7.6219512195121954E-4</v>
      </c>
      <c r="H249" s="4" t="str">
        <f t="shared" si="57"/>
        <v>haɪnd</v>
      </c>
      <c r="I249" s="4" t="str">
        <f t="shared" si="58"/>
        <v>hind</v>
      </c>
      <c r="J249" s="10">
        <f t="shared" si="59"/>
        <v>5</v>
      </c>
      <c r="K249" s="10">
        <f t="shared" si="60"/>
        <v>4</v>
      </c>
      <c r="L249" s="10">
        <f t="shared" si="61"/>
        <v>5</v>
      </c>
      <c r="M249" s="10">
        <f t="shared" si="62"/>
        <v>1</v>
      </c>
      <c r="N249" s="1" t="str">
        <f t="shared" si="63"/>
        <v>~hind~</v>
      </c>
      <c r="O249" s="1" t="str">
        <f t="shared" si="64"/>
        <v>[haɪnd]</v>
      </c>
      <c r="P249" s="4">
        <f t="shared" si="65"/>
        <v>0.25439985932113074</v>
      </c>
      <c r="Q249" s="4">
        <f t="shared" si="66"/>
        <v>1</v>
      </c>
      <c r="R249" s="4" cm="1">
        <f t="array" ref="R249">SUM(_xlfn._xlws.FILTER($G$2:$G$1236,_xlfn.MAP($N$2:$N$1236,_xlfn.LAMBDA(_xlpm.x,_xlpm.x=$N249))))</f>
        <v>7.6219512195121954E-4</v>
      </c>
      <c r="S249" s="4">
        <f t="shared" si="67"/>
        <v>1</v>
      </c>
      <c r="T249" s="15" cm="1">
        <f t="array" ref="T249">SUM(_xlfn._xlws.FILTER($G$2:$G$1236,_xlfn.MAP($O$2:$O$1236,_xlfn.LAMBDA(_xlpm.x,_xlpm.x=$O249))))</f>
        <v>7.6219512195121954E-4</v>
      </c>
      <c r="U249" s="4">
        <f t="shared" si="68"/>
        <v>1</v>
      </c>
      <c r="V249" s="4">
        <f t="shared" si="69"/>
        <v>0</v>
      </c>
      <c r="AD249" s="2"/>
      <c r="AI249" s="2"/>
      <c r="AJ249" s="2"/>
    </row>
    <row r="250" spans="1:36">
      <c r="A250" s="1" t="str">
        <f t="shared" si="55"/>
        <v>~hold~ : [hoʊld]</v>
      </c>
      <c r="B250" s="1">
        <f t="shared" si="72"/>
        <v>0</v>
      </c>
      <c r="C250" s="1">
        <f t="shared" si="72"/>
        <v>0</v>
      </c>
      <c r="D250" s="1">
        <f t="shared" si="72"/>
        <v>0</v>
      </c>
      <c r="E250" s="7">
        <v>1</v>
      </c>
      <c r="F250" s="9" t="s">
        <v>1482</v>
      </c>
      <c r="G250" s="4">
        <f t="shared" si="56"/>
        <v>7.6219512195121954E-4</v>
      </c>
      <c r="H250" s="1" t="str">
        <f t="shared" si="57"/>
        <v>hoʊld</v>
      </c>
      <c r="I250" s="1" t="str">
        <f t="shared" si="58"/>
        <v>hold</v>
      </c>
      <c r="J250" s="10">
        <f t="shared" si="59"/>
        <v>5</v>
      </c>
      <c r="K250" s="10">
        <f t="shared" si="60"/>
        <v>4</v>
      </c>
      <c r="L250" s="10">
        <f t="shared" si="61"/>
        <v>5</v>
      </c>
      <c r="M250" s="10">
        <f t="shared" si="62"/>
        <v>1</v>
      </c>
      <c r="N250" s="1" t="str">
        <f t="shared" si="63"/>
        <v>~hold~</v>
      </c>
      <c r="O250" s="1" t="str">
        <f t="shared" si="64"/>
        <v>[hoʊld]</v>
      </c>
      <c r="P250" s="4">
        <f t="shared" si="65"/>
        <v>0.25439985932113074</v>
      </c>
      <c r="Q250" s="4">
        <f t="shared" si="66"/>
        <v>1</v>
      </c>
      <c r="R250" s="4" cm="1">
        <f t="array" ref="R250">SUM(_xlfn._xlws.FILTER($G$2:$G$1236,_xlfn.MAP($N$2:$N$1236,_xlfn.LAMBDA(_xlpm.x,_xlpm.x=$N250))))</f>
        <v>7.6219512195121954E-4</v>
      </c>
      <c r="S250" s="4">
        <f t="shared" si="67"/>
        <v>1</v>
      </c>
      <c r="T250" s="15" cm="1">
        <f t="array" ref="T250">SUM(_xlfn._xlws.FILTER($G$2:$G$1236,_xlfn.MAP($O$2:$O$1236,_xlfn.LAMBDA(_xlpm.x,_xlpm.x=$O250))))</f>
        <v>7.6219512195121954E-4</v>
      </c>
      <c r="U250" s="4">
        <f t="shared" si="68"/>
        <v>1</v>
      </c>
      <c r="V250" s="4">
        <f t="shared" si="69"/>
        <v>0</v>
      </c>
      <c r="AD250" s="2"/>
      <c r="AI250" s="2"/>
      <c r="AJ250" s="2"/>
    </row>
    <row r="251" spans="1:36">
      <c r="A251" s="1" t="str">
        <f t="shared" si="55"/>
        <v>~hunt~ : [hʌnt]</v>
      </c>
      <c r="B251" s="1">
        <f t="shared" si="72"/>
        <v>0</v>
      </c>
      <c r="C251" s="1">
        <f t="shared" si="72"/>
        <v>0</v>
      </c>
      <c r="D251" s="1">
        <f t="shared" si="72"/>
        <v>0</v>
      </c>
      <c r="E251" s="7">
        <v>1</v>
      </c>
      <c r="F251" s="9" t="s">
        <v>1687</v>
      </c>
      <c r="G251" s="4">
        <f t="shared" si="56"/>
        <v>7.6219512195121954E-4</v>
      </c>
      <c r="H251" s="4" t="str">
        <f t="shared" si="57"/>
        <v>hʌnt</v>
      </c>
      <c r="I251" s="4" t="str">
        <f t="shared" si="58"/>
        <v>hunt</v>
      </c>
      <c r="J251" s="10">
        <f t="shared" si="59"/>
        <v>4</v>
      </c>
      <c r="K251" s="10">
        <f t="shared" si="60"/>
        <v>4</v>
      </c>
      <c r="L251" s="10">
        <f t="shared" si="61"/>
        <v>4</v>
      </c>
      <c r="M251" s="10">
        <f t="shared" si="62"/>
        <v>1</v>
      </c>
      <c r="N251" s="1" t="str">
        <f t="shared" si="63"/>
        <v>~hunt~</v>
      </c>
      <c r="O251" s="1" t="str">
        <f t="shared" si="64"/>
        <v>[hʌnt]</v>
      </c>
      <c r="P251" s="4">
        <f t="shared" si="65"/>
        <v>0.2342468675289098</v>
      </c>
      <c r="Q251" s="4">
        <f t="shared" si="66"/>
        <v>1</v>
      </c>
      <c r="R251" s="4" cm="1">
        <f t="array" ref="R251">SUM(_xlfn._xlws.FILTER($G$2:$G$1236,_xlfn.MAP($N$2:$N$1236,_xlfn.LAMBDA(_xlpm.x,_xlpm.x=$N251))))</f>
        <v>7.6219512195121954E-4</v>
      </c>
      <c r="S251" s="4">
        <f t="shared" si="67"/>
        <v>1</v>
      </c>
      <c r="T251" s="15" cm="1">
        <f t="array" ref="T251">SUM(_xlfn._xlws.FILTER($G$2:$G$1236,_xlfn.MAP($O$2:$O$1236,_xlfn.LAMBDA(_xlpm.x,_xlpm.x=$O251))))</f>
        <v>7.6219512195121954E-4</v>
      </c>
      <c r="U251" s="4">
        <f t="shared" si="68"/>
        <v>1</v>
      </c>
      <c r="V251" s="4">
        <f t="shared" si="69"/>
        <v>0</v>
      </c>
      <c r="AD251" s="2"/>
      <c r="AI251" s="2"/>
      <c r="AJ251" s="2"/>
    </row>
    <row r="252" spans="1:36">
      <c r="A252" s="1" t="str">
        <f t="shared" si="55"/>
        <v>~inch~ : [ɪntʃ]</v>
      </c>
      <c r="B252" s="1">
        <f t="shared" si="72"/>
        <v>0</v>
      </c>
      <c r="C252" s="1">
        <f t="shared" si="72"/>
        <v>0</v>
      </c>
      <c r="D252" s="1">
        <f t="shared" si="72"/>
        <v>0</v>
      </c>
      <c r="E252" s="7">
        <v>1</v>
      </c>
      <c r="F252" s="9" t="s">
        <v>1530</v>
      </c>
      <c r="G252" s="4">
        <f t="shared" si="56"/>
        <v>7.6219512195121954E-4</v>
      </c>
      <c r="H252" s="4" t="str">
        <f t="shared" si="57"/>
        <v>ɪntʃ</v>
      </c>
      <c r="I252" s="4" t="str">
        <f t="shared" si="58"/>
        <v>inch</v>
      </c>
      <c r="J252" s="10">
        <f t="shared" si="59"/>
        <v>4</v>
      </c>
      <c r="K252" s="10">
        <f t="shared" si="60"/>
        <v>4</v>
      </c>
      <c r="L252" s="10">
        <f t="shared" si="61"/>
        <v>4</v>
      </c>
      <c r="M252" s="10">
        <f t="shared" si="62"/>
        <v>1</v>
      </c>
      <c r="N252" s="1" t="str">
        <f t="shared" si="63"/>
        <v>~inch~</v>
      </c>
      <c r="O252" s="1" t="str">
        <f t="shared" si="64"/>
        <v>[ɪntʃ]</v>
      </c>
      <c r="P252" s="4">
        <f t="shared" si="65"/>
        <v>0.2342468675289098</v>
      </c>
      <c r="Q252" s="4">
        <f t="shared" si="66"/>
        <v>1</v>
      </c>
      <c r="R252" s="4" cm="1">
        <f t="array" ref="R252">SUM(_xlfn._xlws.FILTER($G$2:$G$1236,_xlfn.MAP($N$2:$N$1236,_xlfn.LAMBDA(_xlpm.x,_xlpm.x=$N252))))</f>
        <v>7.6219512195121954E-4</v>
      </c>
      <c r="S252" s="4">
        <f t="shared" si="67"/>
        <v>1</v>
      </c>
      <c r="T252" s="15" cm="1">
        <f t="array" ref="T252">SUM(_xlfn._xlws.FILTER($G$2:$G$1236,_xlfn.MAP($O$2:$O$1236,_xlfn.LAMBDA(_xlpm.x,_xlpm.x=$O252))))</f>
        <v>7.6219512195121954E-4</v>
      </c>
      <c r="U252" s="4">
        <f t="shared" si="68"/>
        <v>1</v>
      </c>
      <c r="V252" s="4">
        <f t="shared" si="69"/>
        <v>0</v>
      </c>
      <c r="AD252" s="2"/>
      <c r="AI252" s="2"/>
      <c r="AJ252" s="2"/>
    </row>
    <row r="253" spans="1:36">
      <c r="A253" s="1" t="str">
        <f t="shared" si="55"/>
        <v>~jump~ : [dʒʌmp]</v>
      </c>
      <c r="B253" s="1">
        <f t="shared" si="72"/>
        <v>0</v>
      </c>
      <c r="C253" s="1">
        <f t="shared" si="72"/>
        <v>0</v>
      </c>
      <c r="D253" s="1">
        <f t="shared" si="72"/>
        <v>0</v>
      </c>
      <c r="E253" s="7">
        <v>1</v>
      </c>
      <c r="F253" s="9" t="s">
        <v>1491</v>
      </c>
      <c r="G253" s="4">
        <f t="shared" si="56"/>
        <v>7.6219512195121954E-4</v>
      </c>
      <c r="H253" s="4" t="str">
        <f t="shared" si="57"/>
        <v>dʒʌmp</v>
      </c>
      <c r="I253" s="4" t="str">
        <f t="shared" si="58"/>
        <v>jump</v>
      </c>
      <c r="J253" s="10">
        <f t="shared" si="59"/>
        <v>5</v>
      </c>
      <c r="K253" s="10">
        <f t="shared" si="60"/>
        <v>4</v>
      </c>
      <c r="L253" s="10">
        <f t="shared" si="61"/>
        <v>5</v>
      </c>
      <c r="M253" s="10">
        <f t="shared" si="62"/>
        <v>1</v>
      </c>
      <c r="N253" s="1" t="str">
        <f t="shared" si="63"/>
        <v>~jump~</v>
      </c>
      <c r="O253" s="1" t="str">
        <f t="shared" si="64"/>
        <v>[dʒʌmp]</v>
      </c>
      <c r="P253" s="4">
        <f t="shared" si="65"/>
        <v>0.25439985932113074</v>
      </c>
      <c r="Q253" s="4">
        <f t="shared" si="66"/>
        <v>1</v>
      </c>
      <c r="R253" s="4" cm="1">
        <f t="array" ref="R253">SUM(_xlfn._xlws.FILTER($G$2:$G$1236,_xlfn.MAP($N$2:$N$1236,_xlfn.LAMBDA(_xlpm.x,_xlpm.x=$N253))))</f>
        <v>7.6219512195121954E-4</v>
      </c>
      <c r="S253" s="4">
        <f t="shared" si="67"/>
        <v>1</v>
      </c>
      <c r="T253" s="15" cm="1">
        <f t="array" ref="T253">SUM(_xlfn._xlws.FILTER($G$2:$G$1236,_xlfn.MAP($O$2:$O$1236,_xlfn.LAMBDA(_xlpm.x,_xlpm.x=$O253))))</f>
        <v>7.6219512195121954E-4</v>
      </c>
      <c r="U253" s="4">
        <f t="shared" si="68"/>
        <v>1</v>
      </c>
      <c r="V253" s="4">
        <f t="shared" si="69"/>
        <v>0</v>
      </c>
      <c r="AD253" s="2"/>
      <c r="AI253" s="2"/>
      <c r="AJ253" s="2"/>
    </row>
    <row r="254" spans="1:36">
      <c r="A254" s="1" t="str">
        <f t="shared" si="55"/>
        <v>~just~ : [dʒʌst]</v>
      </c>
      <c r="B254" s="1">
        <f t="shared" si="72"/>
        <v>0</v>
      </c>
      <c r="C254" s="1">
        <f t="shared" si="72"/>
        <v>0</v>
      </c>
      <c r="D254" s="1">
        <f t="shared" si="72"/>
        <v>0</v>
      </c>
      <c r="E254" s="7">
        <v>1</v>
      </c>
      <c r="F254" s="9" t="s">
        <v>1489</v>
      </c>
      <c r="G254" s="4">
        <f t="shared" si="56"/>
        <v>7.6219512195121954E-4</v>
      </c>
      <c r="H254" s="1" t="str">
        <f t="shared" si="57"/>
        <v>dʒʌst</v>
      </c>
      <c r="I254" s="1" t="str">
        <f t="shared" si="58"/>
        <v>just</v>
      </c>
      <c r="J254" s="10">
        <f t="shared" si="59"/>
        <v>5</v>
      </c>
      <c r="K254" s="10">
        <f t="shared" si="60"/>
        <v>4</v>
      </c>
      <c r="L254" s="10">
        <f t="shared" si="61"/>
        <v>5</v>
      </c>
      <c r="M254" s="10">
        <f t="shared" si="62"/>
        <v>1</v>
      </c>
      <c r="N254" s="1" t="str">
        <f t="shared" si="63"/>
        <v>~just~</v>
      </c>
      <c r="O254" s="1" t="str">
        <f t="shared" si="64"/>
        <v>[dʒʌst]</v>
      </c>
      <c r="P254" s="4">
        <f t="shared" si="65"/>
        <v>0.25439985932113074</v>
      </c>
      <c r="Q254" s="4">
        <f t="shared" si="66"/>
        <v>1</v>
      </c>
      <c r="R254" s="4" cm="1">
        <f t="array" ref="R254">SUM(_xlfn._xlws.FILTER($G$2:$G$1236,_xlfn.MAP($N$2:$N$1236,_xlfn.LAMBDA(_xlpm.x,_xlpm.x=$N254))))</f>
        <v>7.6219512195121954E-4</v>
      </c>
      <c r="S254" s="4">
        <f t="shared" si="67"/>
        <v>1</v>
      </c>
      <c r="T254" s="15" cm="1">
        <f t="array" ref="T254">SUM(_xlfn._xlws.FILTER($G$2:$G$1236,_xlfn.MAP($O$2:$O$1236,_xlfn.LAMBDA(_xlpm.x,_xlpm.x=$O254))))</f>
        <v>7.6219512195121954E-4</v>
      </c>
      <c r="U254" s="4">
        <f t="shared" si="68"/>
        <v>1</v>
      </c>
      <c r="V254" s="4">
        <f t="shared" si="69"/>
        <v>0</v>
      </c>
      <c r="AD254" s="2"/>
      <c r="AI254" s="2"/>
      <c r="AJ254" s="2"/>
    </row>
    <row r="255" spans="1:36">
      <c r="A255" s="1" t="str">
        <f t="shared" si="55"/>
        <v>~keep~ : [kip]</v>
      </c>
      <c r="B255" s="1">
        <f t="shared" si="72"/>
        <v>0</v>
      </c>
      <c r="C255" s="1">
        <f t="shared" si="72"/>
        <v>0</v>
      </c>
      <c r="D255" s="1">
        <f t="shared" si="72"/>
        <v>0</v>
      </c>
      <c r="E255" s="7">
        <v>1</v>
      </c>
      <c r="F255" s="9" t="s">
        <v>1833</v>
      </c>
      <c r="G255" s="4">
        <f t="shared" si="56"/>
        <v>7.6219512195121954E-4</v>
      </c>
      <c r="H255" s="1" t="str">
        <f t="shared" si="57"/>
        <v>kip</v>
      </c>
      <c r="I255" s="1" t="str">
        <f t="shared" si="58"/>
        <v>keep</v>
      </c>
      <c r="J255" s="10">
        <f t="shared" si="59"/>
        <v>3</v>
      </c>
      <c r="K255" s="10">
        <f t="shared" si="60"/>
        <v>4</v>
      </c>
      <c r="L255" s="10">
        <f t="shared" si="61"/>
        <v>4</v>
      </c>
      <c r="M255" s="10">
        <f t="shared" si="62"/>
        <v>1</v>
      </c>
      <c r="N255" s="1" t="str">
        <f t="shared" si="63"/>
        <v>~keep~</v>
      </c>
      <c r="O255" s="1" t="str">
        <f t="shared" si="64"/>
        <v>[kip]</v>
      </c>
      <c r="P255" s="4">
        <f t="shared" si="65"/>
        <v>0.2342468675289098</v>
      </c>
      <c r="Q255" s="4">
        <f t="shared" si="66"/>
        <v>1</v>
      </c>
      <c r="R255" s="4" cm="1">
        <f t="array" ref="R255">SUM(_xlfn._xlws.FILTER($G$2:$G$1236,_xlfn.MAP($N$2:$N$1236,_xlfn.LAMBDA(_xlpm.x,_xlpm.x=$N255))))</f>
        <v>7.6219512195121954E-4</v>
      </c>
      <c r="S255" s="4">
        <f t="shared" si="67"/>
        <v>1</v>
      </c>
      <c r="T255" s="15" cm="1">
        <f t="array" ref="T255">SUM(_xlfn._xlws.FILTER($G$2:$G$1236,_xlfn.MAP($O$2:$O$1236,_xlfn.LAMBDA(_xlpm.x,_xlpm.x=$O255))))</f>
        <v>7.6219512195121954E-4</v>
      </c>
      <c r="U255" s="4">
        <f t="shared" si="68"/>
        <v>1</v>
      </c>
      <c r="V255" s="4">
        <f t="shared" si="69"/>
        <v>0</v>
      </c>
      <c r="AD255" s="2"/>
      <c r="AI255" s="2"/>
      <c r="AJ255" s="2"/>
    </row>
    <row r="256" spans="1:36">
      <c r="A256" s="1" t="str">
        <f t="shared" si="55"/>
        <v>~kill~ : [kɪl]</v>
      </c>
      <c r="B256" s="1">
        <f t="shared" si="72"/>
        <v>0</v>
      </c>
      <c r="C256" s="1">
        <f t="shared" si="72"/>
        <v>0</v>
      </c>
      <c r="D256" s="1">
        <f t="shared" si="72"/>
        <v>0</v>
      </c>
      <c r="E256" s="7">
        <v>1</v>
      </c>
      <c r="F256" s="9" t="s">
        <v>1829</v>
      </c>
      <c r="G256" s="4">
        <f t="shared" si="56"/>
        <v>7.6219512195121954E-4</v>
      </c>
      <c r="H256" s="4" t="str">
        <f t="shared" si="57"/>
        <v>kɪl</v>
      </c>
      <c r="I256" s="4" t="str">
        <f t="shared" si="58"/>
        <v>kill</v>
      </c>
      <c r="J256" s="10">
        <f t="shared" si="59"/>
        <v>3</v>
      </c>
      <c r="K256" s="10">
        <f t="shared" si="60"/>
        <v>4</v>
      </c>
      <c r="L256" s="10">
        <f t="shared" si="61"/>
        <v>4</v>
      </c>
      <c r="M256" s="10">
        <f t="shared" si="62"/>
        <v>1</v>
      </c>
      <c r="N256" s="1" t="str">
        <f t="shared" si="63"/>
        <v>~kill~</v>
      </c>
      <c r="O256" s="1" t="str">
        <f t="shared" si="64"/>
        <v>[kɪl]</v>
      </c>
      <c r="P256" s="4">
        <f t="shared" si="65"/>
        <v>0.2342468675289098</v>
      </c>
      <c r="Q256" s="4">
        <f t="shared" si="66"/>
        <v>1</v>
      </c>
      <c r="R256" s="4" cm="1">
        <f t="array" ref="R256">SUM(_xlfn._xlws.FILTER($G$2:$G$1236,_xlfn.MAP($N$2:$N$1236,_xlfn.LAMBDA(_xlpm.x,_xlpm.x=$N256))))</f>
        <v>7.6219512195121954E-4</v>
      </c>
      <c r="S256" s="4">
        <f t="shared" si="67"/>
        <v>1</v>
      </c>
      <c r="T256" s="15" cm="1">
        <f t="array" ref="T256">SUM(_xlfn._xlws.FILTER($G$2:$G$1236,_xlfn.MAP($O$2:$O$1236,_xlfn.LAMBDA(_xlpm.x,_xlpm.x=$O256))))</f>
        <v>7.6219512195121954E-4</v>
      </c>
      <c r="U256" s="4">
        <f t="shared" si="68"/>
        <v>1</v>
      </c>
      <c r="V256" s="4">
        <f t="shared" si="69"/>
        <v>0</v>
      </c>
      <c r="AD256" s="2"/>
      <c r="AI256" s="2"/>
      <c r="AJ256" s="2"/>
    </row>
    <row r="257" spans="1:36">
      <c r="A257" s="1" t="str">
        <f t="shared" si="55"/>
        <v>~kind~ : [kaɪnd]</v>
      </c>
      <c r="B257" s="1">
        <f t="shared" si="72"/>
        <v>0</v>
      </c>
      <c r="C257" s="1">
        <f t="shared" si="72"/>
        <v>0</v>
      </c>
      <c r="D257" s="1">
        <f t="shared" si="72"/>
        <v>0</v>
      </c>
      <c r="E257" s="7">
        <v>1</v>
      </c>
      <c r="F257" s="9" t="s">
        <v>1479</v>
      </c>
      <c r="G257" s="4">
        <f t="shared" si="56"/>
        <v>7.6219512195121954E-4</v>
      </c>
      <c r="H257" s="4" t="str">
        <f t="shared" si="57"/>
        <v>kaɪnd</v>
      </c>
      <c r="I257" s="4" t="str">
        <f t="shared" si="58"/>
        <v>kind</v>
      </c>
      <c r="J257" s="10">
        <f t="shared" si="59"/>
        <v>5</v>
      </c>
      <c r="K257" s="10">
        <f t="shared" si="60"/>
        <v>4</v>
      </c>
      <c r="L257" s="10">
        <f t="shared" si="61"/>
        <v>5</v>
      </c>
      <c r="M257" s="10">
        <f t="shared" si="62"/>
        <v>1</v>
      </c>
      <c r="N257" s="1" t="str">
        <f t="shared" si="63"/>
        <v>~kind~</v>
      </c>
      <c r="O257" s="1" t="str">
        <f t="shared" si="64"/>
        <v>[kaɪnd]</v>
      </c>
      <c r="P257" s="4">
        <f t="shared" si="65"/>
        <v>0.25439985932113074</v>
      </c>
      <c r="Q257" s="4">
        <f t="shared" si="66"/>
        <v>1</v>
      </c>
      <c r="R257" s="4" cm="1">
        <f t="array" ref="R257">SUM(_xlfn._xlws.FILTER($G$2:$G$1236,_xlfn.MAP($N$2:$N$1236,_xlfn.LAMBDA(_xlpm.x,_xlpm.x=$N257))))</f>
        <v>7.6219512195121954E-4</v>
      </c>
      <c r="S257" s="4">
        <f t="shared" si="67"/>
        <v>1</v>
      </c>
      <c r="T257" s="15" cm="1">
        <f t="array" ref="T257">SUM(_xlfn._xlws.FILTER($G$2:$G$1236,_xlfn.MAP($O$2:$O$1236,_xlfn.LAMBDA(_xlpm.x,_xlpm.x=$O257))))</f>
        <v>7.6219512195121954E-4</v>
      </c>
      <c r="U257" s="4">
        <f t="shared" si="68"/>
        <v>1</v>
      </c>
      <c r="V257" s="4">
        <f t="shared" si="69"/>
        <v>0</v>
      </c>
      <c r="AD257" s="2"/>
      <c r="AI257" s="2"/>
      <c r="AJ257" s="2"/>
    </row>
    <row r="258" spans="1:36">
      <c r="A258" s="1" t="str">
        <f t="shared" ref="A258:A321" si="73">_xlfn.LET(_xlpm.sep," : ",CONCATENATE(N258,_xlpm.sep,O258))</f>
        <v>~king~ : [kɪŋ]</v>
      </c>
      <c r="B258" s="1">
        <f t="shared" si="72"/>
        <v>0</v>
      </c>
      <c r="C258" s="1">
        <f t="shared" si="72"/>
        <v>0</v>
      </c>
      <c r="D258" s="1">
        <f t="shared" si="72"/>
        <v>0</v>
      </c>
      <c r="E258" s="7">
        <v>1</v>
      </c>
      <c r="F258" s="9" t="s">
        <v>1825</v>
      </c>
      <c r="G258" s="4">
        <f t="shared" ref="G258:G321" si="74">E258/freq.sum.r6e</f>
        <v>7.6219512195121954E-4</v>
      </c>
      <c r="H258" s="4" t="str">
        <f t="shared" ref="H258:H321" si="75">_xlfn.LET(_xlpm.sep,":",_xlpm.w,$F258,LEFT(_xlpm.w,FIND(_xlpm.sep,_xlpm.w)-1))</f>
        <v>kɪŋ</v>
      </c>
      <c r="I258" s="4" t="str">
        <f t="shared" ref="I258:I321" si="76">_xlfn.LET(_xlpm.sep,":",_xlpm.w,$F258,RIGHT(_xlpm.w,LEN(_xlpm.w)-FIND(_xlpm.sep,_xlpm.w)))</f>
        <v>king</v>
      </c>
      <c r="J258" s="10">
        <f t="shared" ref="J258:J321" si="77">_xlfn.LET(_xlpm.w,H258,LEN(_xlpm.w))</f>
        <v>3</v>
      </c>
      <c r="K258" s="10">
        <f t="shared" ref="K258:K321" si="78">_xlfn.LET(_xlpm.w,I258,LEN(_xlpm.w))</f>
        <v>4</v>
      </c>
      <c r="L258" s="10">
        <f t="shared" ref="L258:L321" si="79">_xlfn.LET(_xlpm.a,J258,_xlpm.b,K258,MAX(_xlpm.a,_xlpm.b))</f>
        <v>4</v>
      </c>
      <c r="M258" s="10">
        <f t="shared" ref="M258:M321" si="80">_xlfn.LET(_xlpm.x,I258,SUM(COUNTIF(_xlpm.x,"*a*"),COUNTIF(_xlpm.x,"*e*"),COUNTIF(_xlpm.x,"*i*"),COUNTIF(_xlpm.x,"*o*"),COUNTIF(_xlpm.x,"*u*"),COUNTIF(_xlpm.x,"*y*")))</f>
        <v>1</v>
      </c>
      <c r="N258" s="1" t="str">
        <f t="shared" ref="N258:N321" si="81">_xlfn.LET(_xlpm.sep,":",_xlpm.w,$F258,_xlfn.CONCAT("~",RIGHT(_xlpm.w,LEN(_xlpm.w)-FIND(_xlpm.sep,_xlpm.w)),"~"))</f>
        <v>~king~</v>
      </c>
      <c r="O258" s="1" t="str">
        <f t="shared" ref="O258:O321" si="82">_xlfn.LET(_xlpm.sep,":",_xlpm.w,$F258,_xlfn.CONCAT("[",LEFT(_xlpm.w,FIND(_xlpm.sep,_xlpm.w)-1),"]"))</f>
        <v>[kɪŋ]</v>
      </c>
      <c r="P258" s="4">
        <f t="shared" ref="P258:P321" si="83">_xlfn.LET(_xlpm.freq,E258,_xlpm.size,L258+1,_xlpm.F,Q258,LOG(1+_xlpm.freq)*LOG(1+_xlpm.size)*_xlpm.F)</f>
        <v>0.2342468675289098</v>
      </c>
      <c r="Q258" s="4">
        <f t="shared" ref="Q258:Q321" si="84">_xlfn.LET(_xlpm.a,U258,_xlpm.b,S258,2*_xlpm.a*_xlpm.b/(_xlpm.a+_xlpm.b))</f>
        <v>1</v>
      </c>
      <c r="R258" s="4" cm="1">
        <f t="array" ref="R258">SUM(_xlfn._xlws.FILTER($G$2:$G$1236,_xlfn.MAP($N$2:$N$1236,_xlfn.LAMBDA(_xlpm.x,_xlpm.x=$N258))))</f>
        <v>7.6219512195121954E-4</v>
      </c>
      <c r="S258" s="4">
        <f t="shared" ref="S258:S321" si="85">$G258/R258</f>
        <v>1</v>
      </c>
      <c r="T258" s="15" cm="1">
        <f t="array" ref="T258">SUM(_xlfn._xlws.FILTER($G$2:$G$1236,_xlfn.MAP($O$2:$O$1236,_xlfn.LAMBDA(_xlpm.x,_xlpm.x=$O258))))</f>
        <v>7.6219512195121954E-4</v>
      </c>
      <c r="U258" s="4">
        <f t="shared" ref="U258:U321" si="86">$G258/T258</f>
        <v>1</v>
      </c>
      <c r="V258" s="4">
        <f t="shared" ref="V258:V321" si="87">_xlfn.LET(_xlpm.p,S258,_xlpm.q,U258,LOG(_xlpm.p/_xlpm.q))</f>
        <v>0</v>
      </c>
      <c r="AD258" s="2"/>
      <c r="AI258" s="2"/>
      <c r="AJ258" s="2"/>
    </row>
    <row r="259" spans="1:36">
      <c r="A259" s="1" t="str">
        <f t="shared" si="73"/>
        <v>~knew~ : [nu]</v>
      </c>
      <c r="B259" s="1">
        <f t="shared" si="72"/>
        <v>0</v>
      </c>
      <c r="C259" s="1">
        <f t="shared" si="72"/>
        <v>0</v>
      </c>
      <c r="D259" s="1">
        <f t="shared" si="72"/>
        <v>1</v>
      </c>
      <c r="E259" s="7">
        <v>1</v>
      </c>
      <c r="F259" s="9" t="s">
        <v>104</v>
      </c>
      <c r="G259" s="4">
        <f t="shared" si="74"/>
        <v>7.6219512195121954E-4</v>
      </c>
      <c r="H259" s="1" t="str">
        <f t="shared" si="75"/>
        <v>nu</v>
      </c>
      <c r="I259" s="1" t="str">
        <f t="shared" si="76"/>
        <v>knew</v>
      </c>
      <c r="J259" s="10">
        <f t="shared" si="77"/>
        <v>2</v>
      </c>
      <c r="K259" s="10">
        <f t="shared" si="78"/>
        <v>4</v>
      </c>
      <c r="L259" s="10">
        <f t="shared" si="79"/>
        <v>4</v>
      </c>
      <c r="M259" s="10">
        <f t="shared" si="80"/>
        <v>1</v>
      </c>
      <c r="N259" s="1" t="str">
        <f t="shared" si="81"/>
        <v>~knew~</v>
      </c>
      <c r="O259" s="1" t="str">
        <f t="shared" si="82"/>
        <v>[nu]</v>
      </c>
      <c r="P259" s="4">
        <f t="shared" si="83"/>
        <v>0.15616457835260653</v>
      </c>
      <c r="Q259" s="4">
        <f t="shared" si="84"/>
        <v>0.66666666666666663</v>
      </c>
      <c r="R259" s="4" cm="1">
        <f t="array" ref="R259">SUM(_xlfn._xlws.FILTER($G$2:$G$1236,_xlfn.MAP($N$2:$N$1236,_xlfn.LAMBDA(_xlpm.x,_xlpm.x=$N259))))</f>
        <v>7.6219512195121954E-4</v>
      </c>
      <c r="S259" s="4">
        <f t="shared" si="85"/>
        <v>1</v>
      </c>
      <c r="T259" s="15" cm="1">
        <f t="array" ref="T259">SUM(_xlfn._xlws.FILTER($G$2:$G$1236,_xlfn.MAP($O$2:$O$1236,_xlfn.LAMBDA(_xlpm.x,_xlpm.x=$O259))))</f>
        <v>1.5243902439024391E-3</v>
      </c>
      <c r="U259" s="4">
        <f t="shared" si="86"/>
        <v>0.5</v>
      </c>
      <c r="V259" s="4">
        <f t="shared" si="87"/>
        <v>0.3010299956639812</v>
      </c>
      <c r="AD259" s="2"/>
      <c r="AI259" s="2"/>
      <c r="AJ259" s="2"/>
    </row>
    <row r="260" spans="1:36">
      <c r="A260" s="1" t="str">
        <f t="shared" si="73"/>
        <v>~know~ : [noʊ]</v>
      </c>
      <c r="B260" s="1">
        <f t="shared" si="72"/>
        <v>0</v>
      </c>
      <c r="C260" s="1">
        <f t="shared" si="72"/>
        <v>0</v>
      </c>
      <c r="D260" s="1">
        <f t="shared" si="72"/>
        <v>1</v>
      </c>
      <c r="E260" s="7">
        <v>1</v>
      </c>
      <c r="F260" s="9" t="s">
        <v>524</v>
      </c>
      <c r="G260" s="4">
        <f t="shared" si="74"/>
        <v>7.6219512195121954E-4</v>
      </c>
      <c r="H260" s="1" t="str">
        <f t="shared" si="75"/>
        <v>noʊ</v>
      </c>
      <c r="I260" s="1" t="str">
        <f t="shared" si="76"/>
        <v>know</v>
      </c>
      <c r="J260" s="10">
        <f t="shared" si="77"/>
        <v>3</v>
      </c>
      <c r="K260" s="10">
        <f t="shared" si="78"/>
        <v>4</v>
      </c>
      <c r="L260" s="10">
        <f t="shared" si="79"/>
        <v>4</v>
      </c>
      <c r="M260" s="10">
        <f t="shared" si="80"/>
        <v>1</v>
      </c>
      <c r="N260" s="1" t="str">
        <f t="shared" si="81"/>
        <v>~know~</v>
      </c>
      <c r="O260" s="1" t="str">
        <f t="shared" si="82"/>
        <v>[noʊ]</v>
      </c>
      <c r="P260" s="4">
        <f t="shared" si="83"/>
        <v>0.2342468675289098</v>
      </c>
      <c r="Q260" s="4">
        <f t="shared" si="84"/>
        <v>1</v>
      </c>
      <c r="R260" s="4" cm="1">
        <f t="array" ref="R260">SUM(_xlfn._xlws.FILTER($G$2:$G$1236,_xlfn.MAP($N$2:$N$1236,_xlfn.LAMBDA(_xlpm.x,_xlpm.x=$N260))))</f>
        <v>7.6219512195121954E-4</v>
      </c>
      <c r="S260" s="4">
        <f t="shared" si="85"/>
        <v>1</v>
      </c>
      <c r="T260" s="15" cm="1">
        <f t="array" ref="T260">SUM(_xlfn._xlws.FILTER($G$2:$G$1236,_xlfn.MAP($O$2:$O$1236,_xlfn.LAMBDA(_xlpm.x,_xlpm.x=$O260))))</f>
        <v>7.6219512195121954E-4</v>
      </c>
      <c r="U260" s="4">
        <f t="shared" si="86"/>
        <v>1</v>
      </c>
      <c r="V260" s="4">
        <f t="shared" si="87"/>
        <v>0</v>
      </c>
      <c r="AD260" s="2"/>
      <c r="AI260" s="2"/>
      <c r="AJ260" s="2"/>
    </row>
    <row r="261" spans="1:36">
      <c r="A261" s="1" t="str">
        <f t="shared" si="73"/>
        <v>~land~ : [lænd]</v>
      </c>
      <c r="B261" s="1">
        <f t="shared" si="72"/>
        <v>0</v>
      </c>
      <c r="C261" s="1">
        <f t="shared" si="72"/>
        <v>0</v>
      </c>
      <c r="D261" s="1">
        <f t="shared" si="72"/>
        <v>0</v>
      </c>
      <c r="E261" s="7">
        <v>1</v>
      </c>
      <c r="F261" s="9" t="s">
        <v>1668</v>
      </c>
      <c r="G261" s="4">
        <f t="shared" si="74"/>
        <v>7.6219512195121954E-4</v>
      </c>
      <c r="H261" s="4" t="str">
        <f t="shared" si="75"/>
        <v>lænd</v>
      </c>
      <c r="I261" s="4" t="str">
        <f t="shared" si="76"/>
        <v>land</v>
      </c>
      <c r="J261" s="10">
        <f t="shared" si="77"/>
        <v>4</v>
      </c>
      <c r="K261" s="10">
        <f t="shared" si="78"/>
        <v>4</v>
      </c>
      <c r="L261" s="10">
        <f t="shared" si="79"/>
        <v>4</v>
      </c>
      <c r="M261" s="10">
        <f t="shared" si="80"/>
        <v>1</v>
      </c>
      <c r="N261" s="1" t="str">
        <f t="shared" si="81"/>
        <v>~land~</v>
      </c>
      <c r="O261" s="1" t="str">
        <f t="shared" si="82"/>
        <v>[lænd]</v>
      </c>
      <c r="P261" s="4">
        <f t="shared" si="83"/>
        <v>0.2342468675289098</v>
      </c>
      <c r="Q261" s="4">
        <f t="shared" si="84"/>
        <v>1</v>
      </c>
      <c r="R261" s="4" cm="1">
        <f t="array" ref="R261">SUM(_xlfn._xlws.FILTER($G$2:$G$1236,_xlfn.MAP($N$2:$N$1236,_xlfn.LAMBDA(_xlpm.x,_xlpm.x=$N261))))</f>
        <v>7.6219512195121954E-4</v>
      </c>
      <c r="S261" s="4">
        <f t="shared" si="85"/>
        <v>1</v>
      </c>
      <c r="T261" s="15" cm="1">
        <f t="array" ref="T261">SUM(_xlfn._xlws.FILTER($G$2:$G$1236,_xlfn.MAP($O$2:$O$1236,_xlfn.LAMBDA(_xlpm.x,_xlpm.x=$O261))))</f>
        <v>7.6219512195121954E-4</v>
      </c>
      <c r="U261" s="4">
        <f t="shared" si="86"/>
        <v>1</v>
      </c>
      <c r="V261" s="4">
        <f t="shared" si="87"/>
        <v>0</v>
      </c>
      <c r="AD261" s="2"/>
      <c r="AI261" s="2"/>
      <c r="AJ261" s="2"/>
    </row>
    <row r="262" spans="1:36">
      <c r="A262" s="1" t="str">
        <f t="shared" si="73"/>
        <v>~last~ : [læst]</v>
      </c>
      <c r="B262" s="1">
        <f t="shared" ref="B262:D281" si="88">_xlfn.LET(_xlpm.d,$F262,_xlpm.k,_xlfn.CONCAT(LEFT(TRIM(B$1),1),"*"),COUNTIF(_xlpm.d,_xlpm.k))</f>
        <v>0</v>
      </c>
      <c r="C262" s="1">
        <f t="shared" si="88"/>
        <v>0</v>
      </c>
      <c r="D262" s="1">
        <f t="shared" si="88"/>
        <v>0</v>
      </c>
      <c r="E262" s="7">
        <v>1</v>
      </c>
      <c r="F262" s="9" t="s">
        <v>1667</v>
      </c>
      <c r="G262" s="4">
        <f t="shared" si="74"/>
        <v>7.6219512195121954E-4</v>
      </c>
      <c r="H262" s="1" t="str">
        <f t="shared" si="75"/>
        <v>læst</v>
      </c>
      <c r="I262" s="1" t="str">
        <f t="shared" si="76"/>
        <v>last</v>
      </c>
      <c r="J262" s="10">
        <f t="shared" si="77"/>
        <v>4</v>
      </c>
      <c r="K262" s="10">
        <f t="shared" si="78"/>
        <v>4</v>
      </c>
      <c r="L262" s="10">
        <f t="shared" si="79"/>
        <v>4</v>
      </c>
      <c r="M262" s="10">
        <f t="shared" si="80"/>
        <v>1</v>
      </c>
      <c r="N262" s="1" t="str">
        <f t="shared" si="81"/>
        <v>~last~</v>
      </c>
      <c r="O262" s="1" t="str">
        <f t="shared" si="82"/>
        <v>[læst]</v>
      </c>
      <c r="P262" s="4">
        <f t="shared" si="83"/>
        <v>0.2342468675289098</v>
      </c>
      <c r="Q262" s="4">
        <f t="shared" si="84"/>
        <v>1</v>
      </c>
      <c r="R262" s="4" cm="1">
        <f t="array" ref="R262">SUM(_xlfn._xlws.FILTER($G$2:$G$1236,_xlfn.MAP($N$2:$N$1236,_xlfn.LAMBDA(_xlpm.x,_xlpm.x=$N262))))</f>
        <v>7.6219512195121954E-4</v>
      </c>
      <c r="S262" s="4">
        <f t="shared" si="85"/>
        <v>1</v>
      </c>
      <c r="T262" s="15" cm="1">
        <f t="array" ref="T262">SUM(_xlfn._xlws.FILTER($G$2:$G$1236,_xlfn.MAP($O$2:$O$1236,_xlfn.LAMBDA(_xlpm.x,_xlpm.x=$O262))))</f>
        <v>7.6219512195121954E-4</v>
      </c>
      <c r="U262" s="4">
        <f t="shared" si="86"/>
        <v>1</v>
      </c>
      <c r="V262" s="4">
        <f t="shared" si="87"/>
        <v>0</v>
      </c>
      <c r="AD262" s="2"/>
      <c r="AI262" s="2"/>
      <c r="AJ262" s="2"/>
    </row>
    <row r="263" spans="1:36">
      <c r="A263" s="1" t="str">
        <f t="shared" si="73"/>
        <v>~lder~ : [ldəɹ]</v>
      </c>
      <c r="B263" s="1">
        <f t="shared" si="88"/>
        <v>0</v>
      </c>
      <c r="C263" s="1">
        <f t="shared" si="88"/>
        <v>0</v>
      </c>
      <c r="D263" s="1">
        <f t="shared" si="88"/>
        <v>0</v>
      </c>
      <c r="E263" s="7">
        <v>1</v>
      </c>
      <c r="F263" s="9" t="s">
        <v>1661</v>
      </c>
      <c r="G263" s="4">
        <f t="shared" si="74"/>
        <v>7.6219512195121954E-4</v>
      </c>
      <c r="H263" s="4" t="str">
        <f t="shared" si="75"/>
        <v>ldəɹ</v>
      </c>
      <c r="I263" s="4" t="str">
        <f t="shared" si="76"/>
        <v>lder</v>
      </c>
      <c r="J263" s="10">
        <f t="shared" si="77"/>
        <v>4</v>
      </c>
      <c r="K263" s="10">
        <f t="shared" si="78"/>
        <v>4</v>
      </c>
      <c r="L263" s="10">
        <f t="shared" si="79"/>
        <v>4</v>
      </c>
      <c r="M263" s="10">
        <f t="shared" si="80"/>
        <v>1</v>
      </c>
      <c r="N263" s="1" t="str">
        <f t="shared" si="81"/>
        <v>~lder~</v>
      </c>
      <c r="O263" s="1" t="str">
        <f t="shared" si="82"/>
        <v>[ldəɹ]</v>
      </c>
      <c r="P263" s="4">
        <f t="shared" si="83"/>
        <v>0.2342468675289098</v>
      </c>
      <c r="Q263" s="4">
        <f t="shared" si="84"/>
        <v>1</v>
      </c>
      <c r="R263" s="4" cm="1">
        <f t="array" ref="R263">SUM(_xlfn._xlws.FILTER($G$2:$G$1236,_xlfn.MAP($N$2:$N$1236,_xlfn.LAMBDA(_xlpm.x,_xlpm.x=$N263))))</f>
        <v>7.6219512195121954E-4</v>
      </c>
      <c r="S263" s="4">
        <f t="shared" si="85"/>
        <v>1</v>
      </c>
      <c r="T263" s="15" cm="1">
        <f t="array" ref="T263">SUM(_xlfn._xlws.FILTER($G$2:$G$1236,_xlfn.MAP($O$2:$O$1236,_xlfn.LAMBDA(_xlpm.x,_xlpm.x=$O263))))</f>
        <v>7.6219512195121954E-4</v>
      </c>
      <c r="U263" s="4">
        <f t="shared" si="86"/>
        <v>1</v>
      </c>
      <c r="V263" s="4">
        <f t="shared" si="87"/>
        <v>0</v>
      </c>
      <c r="AD263" s="2"/>
      <c r="AI263" s="2"/>
      <c r="AJ263" s="2"/>
    </row>
    <row r="264" spans="1:36">
      <c r="A264" s="1" t="str">
        <f t="shared" si="73"/>
        <v>~lect~ : [lɛkt]</v>
      </c>
      <c r="B264" s="1">
        <f t="shared" si="88"/>
        <v>0</v>
      </c>
      <c r="C264" s="1">
        <f t="shared" si="88"/>
        <v>0</v>
      </c>
      <c r="D264" s="1">
        <f t="shared" si="88"/>
        <v>0</v>
      </c>
      <c r="E264" s="7">
        <v>1</v>
      </c>
      <c r="F264" s="9" t="s">
        <v>987</v>
      </c>
      <c r="G264" s="4">
        <f t="shared" si="74"/>
        <v>7.6219512195121954E-4</v>
      </c>
      <c r="H264" s="4" t="str">
        <f t="shared" si="75"/>
        <v>lɛkt</v>
      </c>
      <c r="I264" s="4" t="str">
        <f t="shared" si="76"/>
        <v>lect</v>
      </c>
      <c r="J264" s="10">
        <f t="shared" si="77"/>
        <v>4</v>
      </c>
      <c r="K264" s="10">
        <f t="shared" si="78"/>
        <v>4</v>
      </c>
      <c r="L264" s="10">
        <f t="shared" si="79"/>
        <v>4</v>
      </c>
      <c r="M264" s="10">
        <f t="shared" si="80"/>
        <v>1</v>
      </c>
      <c r="N264" s="1" t="str">
        <f t="shared" si="81"/>
        <v>~lect~</v>
      </c>
      <c r="O264" s="1" t="str">
        <f t="shared" si="82"/>
        <v>[lɛkt]</v>
      </c>
      <c r="P264" s="4">
        <f t="shared" si="83"/>
        <v>0.15616457835260653</v>
      </c>
      <c r="Q264" s="4">
        <f t="shared" si="84"/>
        <v>0.66666666666666663</v>
      </c>
      <c r="R264" s="4" cm="1">
        <f t="array" ref="R264">SUM(_xlfn._xlws.FILTER($G$2:$G$1236,_xlfn.MAP($N$2:$N$1236,_xlfn.LAMBDA(_xlpm.x,_xlpm.x=$N264))))</f>
        <v>7.6219512195121954E-4</v>
      </c>
      <c r="S264" s="4">
        <f t="shared" si="85"/>
        <v>1</v>
      </c>
      <c r="T264" s="15" cm="1">
        <f t="array" ref="T264">SUM(_xlfn._xlws.FILTER($G$2:$G$1236,_xlfn.MAP($O$2:$O$1236,_xlfn.LAMBDA(_xlpm.x,_xlpm.x=$O264))))</f>
        <v>1.5243902439024391E-3</v>
      </c>
      <c r="U264" s="4">
        <f t="shared" si="86"/>
        <v>0.5</v>
      </c>
      <c r="V264" s="4">
        <f t="shared" si="87"/>
        <v>0.3010299956639812</v>
      </c>
      <c r="AD264" s="2"/>
      <c r="AI264" s="2"/>
      <c r="AJ264" s="2"/>
    </row>
    <row r="265" spans="1:36">
      <c r="A265" s="1" t="str">
        <f t="shared" si="73"/>
        <v>~left~ : [lɛft]</v>
      </c>
      <c r="B265" s="1">
        <f t="shared" si="88"/>
        <v>0</v>
      </c>
      <c r="C265" s="1">
        <f t="shared" si="88"/>
        <v>0</v>
      </c>
      <c r="D265" s="1">
        <f t="shared" si="88"/>
        <v>0</v>
      </c>
      <c r="E265" s="7">
        <v>1</v>
      </c>
      <c r="F265" s="9" t="s">
        <v>1657</v>
      </c>
      <c r="G265" s="4">
        <f t="shared" si="74"/>
        <v>7.6219512195121954E-4</v>
      </c>
      <c r="H265" s="4" t="str">
        <f t="shared" si="75"/>
        <v>lɛft</v>
      </c>
      <c r="I265" s="4" t="str">
        <f t="shared" si="76"/>
        <v>left</v>
      </c>
      <c r="J265" s="10">
        <f t="shared" si="77"/>
        <v>4</v>
      </c>
      <c r="K265" s="10">
        <f t="shared" si="78"/>
        <v>4</v>
      </c>
      <c r="L265" s="10">
        <f t="shared" si="79"/>
        <v>4</v>
      </c>
      <c r="M265" s="10">
        <f t="shared" si="80"/>
        <v>1</v>
      </c>
      <c r="N265" s="1" t="str">
        <f t="shared" si="81"/>
        <v>~left~</v>
      </c>
      <c r="O265" s="1" t="str">
        <f t="shared" si="82"/>
        <v>[lɛft]</v>
      </c>
      <c r="P265" s="4">
        <f t="shared" si="83"/>
        <v>0.2342468675289098</v>
      </c>
      <c r="Q265" s="4">
        <f t="shared" si="84"/>
        <v>1</v>
      </c>
      <c r="R265" s="4" cm="1">
        <f t="array" ref="R265">SUM(_xlfn._xlws.FILTER($G$2:$G$1236,_xlfn.MAP($N$2:$N$1236,_xlfn.LAMBDA(_xlpm.x,_xlpm.x=$N265))))</f>
        <v>7.6219512195121954E-4</v>
      </c>
      <c r="S265" s="4">
        <f t="shared" si="85"/>
        <v>1</v>
      </c>
      <c r="T265" s="15" cm="1">
        <f t="array" ref="T265">SUM(_xlfn._xlws.FILTER($G$2:$G$1236,_xlfn.MAP($O$2:$O$1236,_xlfn.LAMBDA(_xlpm.x,_xlpm.x=$O265))))</f>
        <v>7.6219512195121954E-4</v>
      </c>
      <c r="U265" s="4">
        <f t="shared" si="86"/>
        <v>1</v>
      </c>
      <c r="V265" s="4">
        <f t="shared" si="87"/>
        <v>0</v>
      </c>
      <c r="AD265" s="2"/>
      <c r="AI265" s="2"/>
      <c r="AJ265" s="2"/>
    </row>
    <row r="266" spans="1:36">
      <c r="A266" s="1" t="str">
        <f t="shared" si="73"/>
        <v>~lent~ : [lənt]</v>
      </c>
      <c r="B266" s="1">
        <f t="shared" si="88"/>
        <v>0</v>
      </c>
      <c r="C266" s="1">
        <f t="shared" si="88"/>
        <v>0</v>
      </c>
      <c r="D266" s="1">
        <f t="shared" si="88"/>
        <v>0</v>
      </c>
      <c r="E266" s="7">
        <v>1</v>
      </c>
      <c r="F266" s="9" t="s">
        <v>1654</v>
      </c>
      <c r="G266" s="4">
        <f t="shared" si="74"/>
        <v>7.6219512195121954E-4</v>
      </c>
      <c r="H266" s="4" t="str">
        <f t="shared" si="75"/>
        <v>lənt</v>
      </c>
      <c r="I266" s="4" t="str">
        <f t="shared" si="76"/>
        <v>lent</v>
      </c>
      <c r="J266" s="10">
        <f t="shared" si="77"/>
        <v>4</v>
      </c>
      <c r="K266" s="10">
        <f t="shared" si="78"/>
        <v>4</v>
      </c>
      <c r="L266" s="10">
        <f t="shared" si="79"/>
        <v>4</v>
      </c>
      <c r="M266" s="10">
        <f t="shared" si="80"/>
        <v>1</v>
      </c>
      <c r="N266" s="1" t="str">
        <f t="shared" si="81"/>
        <v>~lent~</v>
      </c>
      <c r="O266" s="1" t="str">
        <f t="shared" si="82"/>
        <v>[lənt]</v>
      </c>
      <c r="P266" s="4">
        <f t="shared" si="83"/>
        <v>0.2342468675289098</v>
      </c>
      <c r="Q266" s="4">
        <f t="shared" si="84"/>
        <v>1</v>
      </c>
      <c r="R266" s="4" cm="1">
        <f t="array" ref="R266">SUM(_xlfn._xlws.FILTER($G$2:$G$1236,_xlfn.MAP($N$2:$N$1236,_xlfn.LAMBDA(_xlpm.x,_xlpm.x=$N266))))</f>
        <v>7.6219512195121954E-4</v>
      </c>
      <c r="S266" s="4">
        <f t="shared" si="85"/>
        <v>1</v>
      </c>
      <c r="T266" s="15" cm="1">
        <f t="array" ref="T266">SUM(_xlfn._xlws.FILTER($G$2:$G$1236,_xlfn.MAP($O$2:$O$1236,_xlfn.LAMBDA(_xlpm.x,_xlpm.x=$O266))))</f>
        <v>7.6219512195121954E-4</v>
      </c>
      <c r="U266" s="4">
        <f t="shared" si="86"/>
        <v>1</v>
      </c>
      <c r="V266" s="4">
        <f t="shared" si="87"/>
        <v>0</v>
      </c>
      <c r="AD266" s="2"/>
      <c r="AI266" s="2"/>
      <c r="AJ266" s="2"/>
    </row>
    <row r="267" spans="1:36">
      <c r="A267" s="1" t="str">
        <f t="shared" si="73"/>
        <v>~less~ : [lɛs]</v>
      </c>
      <c r="B267" s="1">
        <f t="shared" si="88"/>
        <v>0</v>
      </c>
      <c r="C267" s="1">
        <f t="shared" si="88"/>
        <v>0</v>
      </c>
      <c r="D267" s="1">
        <f t="shared" si="88"/>
        <v>0</v>
      </c>
      <c r="E267" s="7">
        <v>1</v>
      </c>
      <c r="F267" s="9" t="s">
        <v>1823</v>
      </c>
      <c r="G267" s="4">
        <f t="shared" si="74"/>
        <v>7.6219512195121954E-4</v>
      </c>
      <c r="H267" s="4" t="str">
        <f t="shared" si="75"/>
        <v>lɛs</v>
      </c>
      <c r="I267" s="4" t="str">
        <f t="shared" si="76"/>
        <v>less</v>
      </c>
      <c r="J267" s="10">
        <f t="shared" si="77"/>
        <v>3</v>
      </c>
      <c r="K267" s="10">
        <f t="shared" si="78"/>
        <v>4</v>
      </c>
      <c r="L267" s="10">
        <f t="shared" si="79"/>
        <v>4</v>
      </c>
      <c r="M267" s="10">
        <f t="shared" si="80"/>
        <v>1</v>
      </c>
      <c r="N267" s="1" t="str">
        <f t="shared" si="81"/>
        <v>~less~</v>
      </c>
      <c r="O267" s="1" t="str">
        <f t="shared" si="82"/>
        <v>[lɛs]</v>
      </c>
      <c r="P267" s="4">
        <f t="shared" si="83"/>
        <v>0.2342468675289098</v>
      </c>
      <c r="Q267" s="4">
        <f t="shared" si="84"/>
        <v>1</v>
      </c>
      <c r="R267" s="4" cm="1">
        <f t="array" ref="R267">SUM(_xlfn._xlws.FILTER($G$2:$G$1236,_xlfn.MAP($N$2:$N$1236,_xlfn.LAMBDA(_xlpm.x,_xlpm.x=$N267))))</f>
        <v>7.6219512195121954E-4</v>
      </c>
      <c r="S267" s="4">
        <f t="shared" si="85"/>
        <v>1</v>
      </c>
      <c r="T267" s="15" cm="1">
        <f t="array" ref="T267">SUM(_xlfn._xlws.FILTER($G$2:$G$1236,_xlfn.MAP($O$2:$O$1236,_xlfn.LAMBDA(_xlpm.x,_xlpm.x=$O267))))</f>
        <v>7.6219512195121954E-4</v>
      </c>
      <c r="U267" s="4">
        <f t="shared" si="86"/>
        <v>1</v>
      </c>
      <c r="V267" s="4">
        <f t="shared" si="87"/>
        <v>0</v>
      </c>
      <c r="AD267" s="2"/>
      <c r="AI267" s="2"/>
      <c r="AJ267" s="2"/>
    </row>
    <row r="268" spans="1:36">
      <c r="A268" s="1" t="str">
        <f t="shared" si="73"/>
        <v>~lift~ : [lɪft]</v>
      </c>
      <c r="B268" s="1">
        <f t="shared" si="88"/>
        <v>0</v>
      </c>
      <c r="C268" s="1">
        <f t="shared" si="88"/>
        <v>0</v>
      </c>
      <c r="D268" s="1">
        <f t="shared" si="88"/>
        <v>0</v>
      </c>
      <c r="E268" s="7">
        <v>1</v>
      </c>
      <c r="F268" s="9" t="s">
        <v>1656</v>
      </c>
      <c r="G268" s="4">
        <f t="shared" si="74"/>
        <v>7.6219512195121954E-4</v>
      </c>
      <c r="H268" s="4" t="str">
        <f t="shared" si="75"/>
        <v>lɪft</v>
      </c>
      <c r="I268" s="4" t="str">
        <f t="shared" si="76"/>
        <v>lift</v>
      </c>
      <c r="J268" s="10">
        <f t="shared" si="77"/>
        <v>4</v>
      </c>
      <c r="K268" s="10">
        <f t="shared" si="78"/>
        <v>4</v>
      </c>
      <c r="L268" s="10">
        <f t="shared" si="79"/>
        <v>4</v>
      </c>
      <c r="M268" s="10">
        <f t="shared" si="80"/>
        <v>1</v>
      </c>
      <c r="N268" s="1" t="str">
        <f t="shared" si="81"/>
        <v>~lift~</v>
      </c>
      <c r="O268" s="1" t="str">
        <f t="shared" si="82"/>
        <v>[lɪft]</v>
      </c>
      <c r="P268" s="4">
        <f t="shared" si="83"/>
        <v>0.2342468675289098</v>
      </c>
      <c r="Q268" s="4">
        <f t="shared" si="84"/>
        <v>1</v>
      </c>
      <c r="R268" s="4" cm="1">
        <f t="array" ref="R268">SUM(_xlfn._xlws.FILTER($G$2:$G$1236,_xlfn.MAP($N$2:$N$1236,_xlfn.LAMBDA(_xlpm.x,_xlpm.x=$N268))))</f>
        <v>7.6219512195121954E-4</v>
      </c>
      <c r="S268" s="4">
        <f t="shared" si="85"/>
        <v>1</v>
      </c>
      <c r="T268" s="15" cm="1">
        <f t="array" ref="T268">SUM(_xlfn._xlws.FILTER($G$2:$G$1236,_xlfn.MAP($O$2:$O$1236,_xlfn.LAMBDA(_xlpm.x,_xlpm.x=$O268))))</f>
        <v>7.6219512195121954E-4</v>
      </c>
      <c r="U268" s="4">
        <f t="shared" si="86"/>
        <v>1</v>
      </c>
      <c r="V268" s="4">
        <f t="shared" si="87"/>
        <v>0</v>
      </c>
      <c r="AD268" s="2"/>
      <c r="AI268" s="2"/>
      <c r="AJ268" s="2"/>
    </row>
    <row r="269" spans="1:36">
      <c r="A269" s="1" t="str">
        <f t="shared" si="73"/>
        <v>~list~ : [lɪst]</v>
      </c>
      <c r="B269" s="1">
        <f t="shared" si="88"/>
        <v>0</v>
      </c>
      <c r="C269" s="1">
        <f t="shared" si="88"/>
        <v>0</v>
      </c>
      <c r="D269" s="1">
        <f t="shared" si="88"/>
        <v>0</v>
      </c>
      <c r="E269" s="7">
        <v>1</v>
      </c>
      <c r="F269" s="9" t="s">
        <v>1652</v>
      </c>
      <c r="G269" s="4">
        <f t="shared" si="74"/>
        <v>7.6219512195121954E-4</v>
      </c>
      <c r="H269" s="4" t="str">
        <f t="shared" si="75"/>
        <v>lɪst</v>
      </c>
      <c r="I269" s="4" t="str">
        <f t="shared" si="76"/>
        <v>list</v>
      </c>
      <c r="J269" s="10">
        <f t="shared" si="77"/>
        <v>4</v>
      </c>
      <c r="K269" s="10">
        <f t="shared" si="78"/>
        <v>4</v>
      </c>
      <c r="L269" s="10">
        <f t="shared" si="79"/>
        <v>4</v>
      </c>
      <c r="M269" s="10">
        <f t="shared" si="80"/>
        <v>1</v>
      </c>
      <c r="N269" s="1" t="str">
        <f t="shared" si="81"/>
        <v>~list~</v>
      </c>
      <c r="O269" s="1" t="str">
        <f t="shared" si="82"/>
        <v>[lɪst]</v>
      </c>
      <c r="P269" s="4">
        <f t="shared" si="83"/>
        <v>0.2342468675289098</v>
      </c>
      <c r="Q269" s="4">
        <f t="shared" si="84"/>
        <v>1</v>
      </c>
      <c r="R269" s="4" cm="1">
        <f t="array" ref="R269">SUM(_xlfn._xlws.FILTER($G$2:$G$1236,_xlfn.MAP($N$2:$N$1236,_xlfn.LAMBDA(_xlpm.x,_xlpm.x=$N269))))</f>
        <v>7.6219512195121954E-4</v>
      </c>
      <c r="S269" s="4">
        <f t="shared" si="85"/>
        <v>1</v>
      </c>
      <c r="T269" s="15" cm="1">
        <f t="array" ref="T269">SUM(_xlfn._xlws.FILTER($G$2:$G$1236,_xlfn.MAP($O$2:$O$1236,_xlfn.LAMBDA(_xlpm.x,_xlpm.x=$O269))))</f>
        <v>7.6219512195121954E-4</v>
      </c>
      <c r="U269" s="4">
        <f t="shared" si="86"/>
        <v>1</v>
      </c>
      <c r="V269" s="4">
        <f t="shared" si="87"/>
        <v>0</v>
      </c>
      <c r="AD269" s="2"/>
      <c r="AI269" s="2"/>
      <c r="AJ269" s="2"/>
    </row>
    <row r="270" spans="1:36">
      <c r="A270" s="1" t="str">
        <f t="shared" si="73"/>
        <v>~llar~ : [ləɹ]</v>
      </c>
      <c r="B270" s="1">
        <f t="shared" si="88"/>
        <v>0</v>
      </c>
      <c r="C270" s="1">
        <f t="shared" si="88"/>
        <v>0</v>
      </c>
      <c r="D270" s="1">
        <f t="shared" si="88"/>
        <v>0</v>
      </c>
      <c r="E270" s="7">
        <v>1</v>
      </c>
      <c r="F270" s="9" t="s">
        <v>937</v>
      </c>
      <c r="G270" s="4">
        <f t="shared" si="74"/>
        <v>7.6219512195121954E-4</v>
      </c>
      <c r="H270" s="4" t="str">
        <f t="shared" si="75"/>
        <v>ləɹ</v>
      </c>
      <c r="I270" s="4" t="str">
        <f t="shared" si="76"/>
        <v>llar</v>
      </c>
      <c r="J270" s="10">
        <f t="shared" si="77"/>
        <v>3</v>
      </c>
      <c r="K270" s="10">
        <f t="shared" si="78"/>
        <v>4</v>
      </c>
      <c r="L270" s="10">
        <f t="shared" si="79"/>
        <v>4</v>
      </c>
      <c r="M270" s="10">
        <f t="shared" si="80"/>
        <v>1</v>
      </c>
      <c r="N270" s="1" t="str">
        <f t="shared" si="81"/>
        <v>~llar~</v>
      </c>
      <c r="O270" s="1" t="str">
        <f t="shared" si="82"/>
        <v>[ləɹ]</v>
      </c>
      <c r="P270" s="4">
        <f t="shared" si="83"/>
        <v>9.3698747011563929E-2</v>
      </c>
      <c r="Q270" s="4">
        <f t="shared" si="84"/>
        <v>0.4</v>
      </c>
      <c r="R270" s="4" cm="1">
        <f t="array" ref="R270">SUM(_xlfn._xlws.FILTER($G$2:$G$1236,_xlfn.MAP($N$2:$N$1236,_xlfn.LAMBDA(_xlpm.x,_xlpm.x=$N270))))</f>
        <v>7.6219512195121954E-4</v>
      </c>
      <c r="S270" s="4">
        <f t="shared" si="85"/>
        <v>1</v>
      </c>
      <c r="T270" s="15" cm="1">
        <f t="array" ref="T270">SUM(_xlfn._xlws.FILTER($G$2:$G$1236,_xlfn.MAP($O$2:$O$1236,_xlfn.LAMBDA(_xlpm.x,_xlpm.x=$O270))))</f>
        <v>3.0487804878048782E-3</v>
      </c>
      <c r="U270" s="4">
        <f t="shared" si="86"/>
        <v>0.25</v>
      </c>
      <c r="V270" s="4">
        <f t="shared" si="87"/>
        <v>0.6020599913279624</v>
      </c>
      <c r="AD270" s="2"/>
      <c r="AI270" s="2"/>
      <c r="AJ270" s="2"/>
    </row>
    <row r="271" spans="1:36">
      <c r="A271" s="1" t="str">
        <f t="shared" si="73"/>
        <v>~llow~ : [laʊ]</v>
      </c>
      <c r="B271" s="1">
        <f t="shared" si="88"/>
        <v>0</v>
      </c>
      <c r="C271" s="1">
        <f t="shared" si="88"/>
        <v>0</v>
      </c>
      <c r="D271" s="1">
        <f t="shared" si="88"/>
        <v>0</v>
      </c>
      <c r="E271" s="7">
        <v>1</v>
      </c>
      <c r="F271" s="9" t="s">
        <v>452</v>
      </c>
      <c r="G271" s="4">
        <f t="shared" si="74"/>
        <v>7.6219512195121954E-4</v>
      </c>
      <c r="H271" s="4" t="str">
        <f t="shared" si="75"/>
        <v>laʊ</v>
      </c>
      <c r="I271" s="4" t="str">
        <f t="shared" si="76"/>
        <v>llow</v>
      </c>
      <c r="J271" s="10">
        <f t="shared" si="77"/>
        <v>3</v>
      </c>
      <c r="K271" s="10">
        <f t="shared" si="78"/>
        <v>4</v>
      </c>
      <c r="L271" s="10">
        <f t="shared" si="79"/>
        <v>4</v>
      </c>
      <c r="M271" s="10">
        <f t="shared" si="80"/>
        <v>1</v>
      </c>
      <c r="N271" s="1" t="str">
        <f t="shared" si="81"/>
        <v>~llow~</v>
      </c>
      <c r="O271" s="1" t="str">
        <f t="shared" si="82"/>
        <v>[laʊ]</v>
      </c>
      <c r="P271" s="4">
        <f t="shared" si="83"/>
        <v>0.1171234337644549</v>
      </c>
      <c r="Q271" s="4">
        <f t="shared" si="84"/>
        <v>0.5</v>
      </c>
      <c r="R271" s="4" cm="1">
        <f t="array" ref="R271">SUM(_xlfn._xlws.FILTER($G$2:$G$1236,_xlfn.MAP($N$2:$N$1236,_xlfn.LAMBDA(_xlpm.x,_xlpm.x=$N271))))</f>
        <v>2.2865853658536588E-3</v>
      </c>
      <c r="S271" s="4">
        <f t="shared" si="85"/>
        <v>0.33333333333333331</v>
      </c>
      <c r="T271" s="15" cm="1">
        <f t="array" ref="T271">SUM(_xlfn._xlws.FILTER($G$2:$G$1236,_xlfn.MAP($O$2:$O$1236,_xlfn.LAMBDA(_xlpm.x,_xlpm.x=$O271))))</f>
        <v>7.6219512195121954E-4</v>
      </c>
      <c r="U271" s="4">
        <f t="shared" si="86"/>
        <v>1</v>
      </c>
      <c r="V271" s="4">
        <f t="shared" si="87"/>
        <v>-0.47712125471966244</v>
      </c>
      <c r="AD271" s="2"/>
      <c r="AI271" s="2"/>
      <c r="AJ271" s="2"/>
    </row>
    <row r="272" spans="1:36">
      <c r="A272" s="1" t="str">
        <f t="shared" si="73"/>
        <v>~llow~ : [ləʊ]</v>
      </c>
      <c r="B272" s="1">
        <f t="shared" si="88"/>
        <v>0</v>
      </c>
      <c r="C272" s="1">
        <f t="shared" si="88"/>
        <v>0</v>
      </c>
      <c r="D272" s="1">
        <f t="shared" si="88"/>
        <v>0</v>
      </c>
      <c r="E272" s="7">
        <v>2</v>
      </c>
      <c r="F272" s="9" t="s">
        <v>221</v>
      </c>
      <c r="G272" s="4">
        <f t="shared" si="74"/>
        <v>1.5243902439024391E-3</v>
      </c>
      <c r="H272" s="4" t="str">
        <f t="shared" si="75"/>
        <v>ləʊ</v>
      </c>
      <c r="I272" s="4" t="str">
        <f t="shared" si="76"/>
        <v>llow</v>
      </c>
      <c r="J272" s="10">
        <f t="shared" si="77"/>
        <v>3</v>
      </c>
      <c r="K272" s="10">
        <f t="shared" si="78"/>
        <v>4</v>
      </c>
      <c r="L272" s="10">
        <f t="shared" si="79"/>
        <v>4</v>
      </c>
      <c r="M272" s="10">
        <f t="shared" si="80"/>
        <v>1</v>
      </c>
      <c r="N272" s="1" t="str">
        <f t="shared" si="81"/>
        <v>~llow~</v>
      </c>
      <c r="O272" s="1" t="str">
        <f t="shared" si="82"/>
        <v>[ləʊ]</v>
      </c>
      <c r="P272" s="4">
        <f t="shared" si="83"/>
        <v>0.29701800075577461</v>
      </c>
      <c r="Q272" s="4">
        <f t="shared" si="84"/>
        <v>0.8</v>
      </c>
      <c r="R272" s="4" cm="1">
        <f t="array" ref="R272">SUM(_xlfn._xlws.FILTER($G$2:$G$1236,_xlfn.MAP($N$2:$N$1236,_xlfn.LAMBDA(_xlpm.x,_xlpm.x=$N272))))</f>
        <v>2.2865853658536588E-3</v>
      </c>
      <c r="S272" s="4">
        <f t="shared" si="85"/>
        <v>0.66666666666666663</v>
      </c>
      <c r="T272" s="15" cm="1">
        <f t="array" ref="T272">SUM(_xlfn._xlws.FILTER($G$2:$G$1236,_xlfn.MAP($O$2:$O$1236,_xlfn.LAMBDA(_xlpm.x,_xlpm.x=$O272))))</f>
        <v>1.5243902439024391E-3</v>
      </c>
      <c r="U272" s="4">
        <f t="shared" si="86"/>
        <v>1</v>
      </c>
      <c r="V272" s="4">
        <f t="shared" si="87"/>
        <v>-0.17609125905568127</v>
      </c>
      <c r="AD272" s="2"/>
      <c r="AI272" s="2"/>
      <c r="AJ272" s="2"/>
    </row>
    <row r="273" spans="1:36">
      <c r="A273" s="1" t="str">
        <f t="shared" si="73"/>
        <v>~long~ : [lɔŋ]</v>
      </c>
      <c r="B273" s="1">
        <f t="shared" si="88"/>
        <v>0</v>
      </c>
      <c r="C273" s="1">
        <f t="shared" si="88"/>
        <v>0</v>
      </c>
      <c r="D273" s="1">
        <f t="shared" si="88"/>
        <v>0</v>
      </c>
      <c r="E273" s="7">
        <v>1</v>
      </c>
      <c r="F273" s="9" t="s">
        <v>1820</v>
      </c>
      <c r="G273" s="4">
        <f t="shared" si="74"/>
        <v>7.6219512195121954E-4</v>
      </c>
      <c r="H273" s="4" t="str">
        <f t="shared" si="75"/>
        <v>lɔŋ</v>
      </c>
      <c r="I273" s="4" t="str">
        <f t="shared" si="76"/>
        <v>long</v>
      </c>
      <c r="J273" s="10">
        <f t="shared" si="77"/>
        <v>3</v>
      </c>
      <c r="K273" s="10">
        <f t="shared" si="78"/>
        <v>4</v>
      </c>
      <c r="L273" s="10">
        <f t="shared" si="79"/>
        <v>4</v>
      </c>
      <c r="M273" s="10">
        <f t="shared" si="80"/>
        <v>1</v>
      </c>
      <c r="N273" s="1" t="str">
        <f t="shared" si="81"/>
        <v>~long~</v>
      </c>
      <c r="O273" s="1" t="str">
        <f t="shared" si="82"/>
        <v>[lɔŋ]</v>
      </c>
      <c r="P273" s="4">
        <f t="shared" si="83"/>
        <v>0.2342468675289098</v>
      </c>
      <c r="Q273" s="4">
        <f t="shared" si="84"/>
        <v>1</v>
      </c>
      <c r="R273" s="4" cm="1">
        <f t="array" ref="R273">SUM(_xlfn._xlws.FILTER($G$2:$G$1236,_xlfn.MAP($N$2:$N$1236,_xlfn.LAMBDA(_xlpm.x,_xlpm.x=$N273))))</f>
        <v>7.6219512195121954E-4</v>
      </c>
      <c r="S273" s="4">
        <f t="shared" si="85"/>
        <v>1</v>
      </c>
      <c r="T273" s="15" cm="1">
        <f t="array" ref="T273">SUM(_xlfn._xlws.FILTER($G$2:$G$1236,_xlfn.MAP($O$2:$O$1236,_xlfn.LAMBDA(_xlpm.x,_xlpm.x=$O273))))</f>
        <v>7.6219512195121954E-4</v>
      </c>
      <c r="U273" s="4">
        <f t="shared" si="86"/>
        <v>1</v>
      </c>
      <c r="V273" s="4">
        <f t="shared" si="87"/>
        <v>0</v>
      </c>
      <c r="AD273" s="2"/>
      <c r="AI273" s="2"/>
      <c r="AJ273" s="2"/>
    </row>
    <row r="274" spans="1:36">
      <c r="A274" s="1" t="str">
        <f t="shared" si="73"/>
        <v>~look~ : [lʊk]</v>
      </c>
      <c r="B274" s="1">
        <f t="shared" si="88"/>
        <v>0</v>
      </c>
      <c r="C274" s="1">
        <f t="shared" si="88"/>
        <v>0</v>
      </c>
      <c r="D274" s="1">
        <f t="shared" si="88"/>
        <v>0</v>
      </c>
      <c r="E274" s="7">
        <v>1</v>
      </c>
      <c r="F274" s="9" t="s">
        <v>1824</v>
      </c>
      <c r="G274" s="4">
        <f t="shared" si="74"/>
        <v>7.6219512195121954E-4</v>
      </c>
      <c r="H274" s="4" t="str">
        <f t="shared" si="75"/>
        <v>lʊk</v>
      </c>
      <c r="I274" s="4" t="str">
        <f t="shared" si="76"/>
        <v>look</v>
      </c>
      <c r="J274" s="10">
        <f t="shared" si="77"/>
        <v>3</v>
      </c>
      <c r="K274" s="10">
        <f t="shared" si="78"/>
        <v>4</v>
      </c>
      <c r="L274" s="10">
        <f t="shared" si="79"/>
        <v>4</v>
      </c>
      <c r="M274" s="10">
        <f t="shared" si="80"/>
        <v>1</v>
      </c>
      <c r="N274" s="1" t="str">
        <f t="shared" si="81"/>
        <v>~look~</v>
      </c>
      <c r="O274" s="1" t="str">
        <f t="shared" si="82"/>
        <v>[lʊk]</v>
      </c>
      <c r="P274" s="4">
        <f t="shared" si="83"/>
        <v>0.2342468675289098</v>
      </c>
      <c r="Q274" s="4">
        <f t="shared" si="84"/>
        <v>1</v>
      </c>
      <c r="R274" s="4" cm="1">
        <f t="array" ref="R274">SUM(_xlfn._xlws.FILTER($G$2:$G$1236,_xlfn.MAP($N$2:$N$1236,_xlfn.LAMBDA(_xlpm.x,_xlpm.x=$N274))))</f>
        <v>7.6219512195121954E-4</v>
      </c>
      <c r="S274" s="4">
        <f t="shared" si="85"/>
        <v>1</v>
      </c>
      <c r="T274" s="15" cm="1">
        <f t="array" ref="T274">SUM(_xlfn._xlws.FILTER($G$2:$G$1236,_xlfn.MAP($O$2:$O$1236,_xlfn.LAMBDA(_xlpm.x,_xlpm.x=$O274))))</f>
        <v>7.6219512195121954E-4</v>
      </c>
      <c r="U274" s="4">
        <f t="shared" si="86"/>
        <v>1</v>
      </c>
      <c r="V274" s="4">
        <f t="shared" si="87"/>
        <v>0</v>
      </c>
      <c r="AD274" s="2"/>
      <c r="AI274" s="2"/>
      <c r="AJ274" s="2"/>
    </row>
    <row r="275" spans="1:36">
      <c r="A275" s="1" t="str">
        <f t="shared" si="73"/>
        <v>~lost~ : [lɔst]</v>
      </c>
      <c r="B275" s="1">
        <f t="shared" si="88"/>
        <v>0</v>
      </c>
      <c r="C275" s="1">
        <f t="shared" si="88"/>
        <v>0</v>
      </c>
      <c r="D275" s="1">
        <f t="shared" si="88"/>
        <v>0</v>
      </c>
      <c r="E275" s="7">
        <v>1</v>
      </c>
      <c r="F275" s="9" t="s">
        <v>1651</v>
      </c>
      <c r="G275" s="4">
        <f t="shared" si="74"/>
        <v>7.6219512195121954E-4</v>
      </c>
      <c r="H275" s="4" t="str">
        <f t="shared" si="75"/>
        <v>lɔst</v>
      </c>
      <c r="I275" s="4" t="str">
        <f t="shared" si="76"/>
        <v>lost</v>
      </c>
      <c r="J275" s="10">
        <f t="shared" si="77"/>
        <v>4</v>
      </c>
      <c r="K275" s="10">
        <f t="shared" si="78"/>
        <v>4</v>
      </c>
      <c r="L275" s="10">
        <f t="shared" si="79"/>
        <v>4</v>
      </c>
      <c r="M275" s="10">
        <f t="shared" si="80"/>
        <v>1</v>
      </c>
      <c r="N275" s="1" t="str">
        <f t="shared" si="81"/>
        <v>~lost~</v>
      </c>
      <c r="O275" s="1" t="str">
        <f t="shared" si="82"/>
        <v>[lɔst]</v>
      </c>
      <c r="P275" s="4">
        <f t="shared" si="83"/>
        <v>0.2342468675289098</v>
      </c>
      <c r="Q275" s="4">
        <f t="shared" si="84"/>
        <v>1</v>
      </c>
      <c r="R275" s="4" cm="1">
        <f t="array" ref="R275">SUM(_xlfn._xlws.FILTER($G$2:$G$1236,_xlfn.MAP($N$2:$N$1236,_xlfn.LAMBDA(_xlpm.x,_xlpm.x=$N275))))</f>
        <v>7.6219512195121954E-4</v>
      </c>
      <c r="S275" s="4">
        <f t="shared" si="85"/>
        <v>1</v>
      </c>
      <c r="T275" s="15" cm="1">
        <f t="array" ref="T275">SUM(_xlfn._xlws.FILTER($G$2:$G$1236,_xlfn.MAP($O$2:$O$1236,_xlfn.LAMBDA(_xlpm.x,_xlpm.x=$O275))))</f>
        <v>7.6219512195121954E-4</v>
      </c>
      <c r="U275" s="4">
        <f t="shared" si="86"/>
        <v>1</v>
      </c>
      <c r="V275" s="4">
        <f t="shared" si="87"/>
        <v>0</v>
      </c>
      <c r="AD275" s="2"/>
      <c r="AI275" s="2"/>
      <c r="AJ275" s="2"/>
    </row>
    <row r="276" spans="1:36">
      <c r="A276" s="1" t="str">
        <f t="shared" si="73"/>
        <v>~lver~ : [lvəɹ]</v>
      </c>
      <c r="B276" s="1">
        <f t="shared" si="88"/>
        <v>0</v>
      </c>
      <c r="C276" s="1">
        <f t="shared" si="88"/>
        <v>0</v>
      </c>
      <c r="D276" s="1">
        <f t="shared" si="88"/>
        <v>0</v>
      </c>
      <c r="E276" s="7">
        <v>1</v>
      </c>
      <c r="F276" s="9" t="s">
        <v>1658</v>
      </c>
      <c r="G276" s="4">
        <f t="shared" si="74"/>
        <v>7.6219512195121954E-4</v>
      </c>
      <c r="H276" s="4" t="str">
        <f t="shared" si="75"/>
        <v>lvəɹ</v>
      </c>
      <c r="I276" s="4" t="str">
        <f t="shared" si="76"/>
        <v>lver</v>
      </c>
      <c r="J276" s="10">
        <f t="shared" si="77"/>
        <v>4</v>
      </c>
      <c r="K276" s="10">
        <f t="shared" si="78"/>
        <v>4</v>
      </c>
      <c r="L276" s="10">
        <f t="shared" si="79"/>
        <v>4</v>
      </c>
      <c r="M276" s="10">
        <f t="shared" si="80"/>
        <v>1</v>
      </c>
      <c r="N276" s="1" t="str">
        <f t="shared" si="81"/>
        <v>~lver~</v>
      </c>
      <c r="O276" s="1" t="str">
        <f t="shared" si="82"/>
        <v>[lvəɹ]</v>
      </c>
      <c r="P276" s="4">
        <f t="shared" si="83"/>
        <v>0.2342468675289098</v>
      </c>
      <c r="Q276" s="4">
        <f t="shared" si="84"/>
        <v>1</v>
      </c>
      <c r="R276" s="4" cm="1">
        <f t="array" ref="R276">SUM(_xlfn._xlws.FILTER($G$2:$G$1236,_xlfn.MAP($N$2:$N$1236,_xlfn.LAMBDA(_xlpm.x,_xlpm.x=$N276))))</f>
        <v>7.6219512195121954E-4</v>
      </c>
      <c r="S276" s="4">
        <f t="shared" si="85"/>
        <v>1</v>
      </c>
      <c r="T276" s="15" cm="1">
        <f t="array" ref="T276">SUM(_xlfn._xlws.FILTER($G$2:$G$1236,_xlfn.MAP($O$2:$O$1236,_xlfn.LAMBDA(_xlpm.x,_xlpm.x=$O276))))</f>
        <v>7.6219512195121954E-4</v>
      </c>
      <c r="U276" s="4">
        <f t="shared" si="86"/>
        <v>1</v>
      </c>
      <c r="V276" s="4">
        <f t="shared" si="87"/>
        <v>0</v>
      </c>
      <c r="AD276" s="2"/>
      <c r="AI276" s="2"/>
      <c r="AJ276" s="2"/>
    </row>
    <row r="277" spans="1:36">
      <c r="A277" s="1" t="str">
        <f t="shared" si="73"/>
        <v>~mark~ : [mɑɹk]</v>
      </c>
      <c r="B277" s="1">
        <f t="shared" si="88"/>
        <v>0</v>
      </c>
      <c r="C277" s="1">
        <f t="shared" si="88"/>
        <v>1</v>
      </c>
      <c r="D277" s="1">
        <f t="shared" si="88"/>
        <v>0</v>
      </c>
      <c r="E277" s="7">
        <v>1</v>
      </c>
      <c r="F277" s="9" t="s">
        <v>1633</v>
      </c>
      <c r="G277" s="4">
        <f t="shared" si="74"/>
        <v>7.6219512195121954E-4</v>
      </c>
      <c r="H277" s="1" t="str">
        <f t="shared" si="75"/>
        <v>mɑɹk</v>
      </c>
      <c r="I277" s="1" t="str">
        <f t="shared" si="76"/>
        <v>mark</v>
      </c>
      <c r="J277" s="10">
        <f t="shared" si="77"/>
        <v>4</v>
      </c>
      <c r="K277" s="10">
        <f t="shared" si="78"/>
        <v>4</v>
      </c>
      <c r="L277" s="10">
        <f t="shared" si="79"/>
        <v>4</v>
      </c>
      <c r="M277" s="10">
        <f t="shared" si="80"/>
        <v>1</v>
      </c>
      <c r="N277" s="1" t="str">
        <f t="shared" si="81"/>
        <v>~mark~</v>
      </c>
      <c r="O277" s="1" t="str">
        <f t="shared" si="82"/>
        <v>[mɑɹk]</v>
      </c>
      <c r="P277" s="4">
        <f t="shared" si="83"/>
        <v>0.2342468675289098</v>
      </c>
      <c r="Q277" s="4">
        <f t="shared" si="84"/>
        <v>1</v>
      </c>
      <c r="R277" s="4" cm="1">
        <f t="array" ref="R277">SUM(_xlfn._xlws.FILTER($G$2:$G$1236,_xlfn.MAP($N$2:$N$1236,_xlfn.LAMBDA(_xlpm.x,_xlpm.x=$N277))))</f>
        <v>7.6219512195121954E-4</v>
      </c>
      <c r="S277" s="4">
        <f t="shared" si="85"/>
        <v>1</v>
      </c>
      <c r="T277" s="15" cm="1">
        <f t="array" ref="T277">SUM(_xlfn._xlws.FILTER($G$2:$G$1236,_xlfn.MAP($O$2:$O$1236,_xlfn.LAMBDA(_xlpm.x,_xlpm.x=$O277))))</f>
        <v>7.6219512195121954E-4</v>
      </c>
      <c r="U277" s="4">
        <f t="shared" si="86"/>
        <v>1</v>
      </c>
      <c r="V277" s="4">
        <f t="shared" si="87"/>
        <v>0</v>
      </c>
      <c r="AD277" s="2"/>
      <c r="AI277" s="2"/>
      <c r="AJ277" s="2"/>
    </row>
    <row r="278" spans="1:36">
      <c r="A278" s="1" t="str">
        <f t="shared" si="73"/>
        <v>~mass~ : [mæs]</v>
      </c>
      <c r="B278" s="1">
        <f t="shared" si="88"/>
        <v>0</v>
      </c>
      <c r="C278" s="1">
        <f t="shared" si="88"/>
        <v>1</v>
      </c>
      <c r="D278" s="1">
        <f t="shared" si="88"/>
        <v>0</v>
      </c>
      <c r="E278" s="7">
        <v>1</v>
      </c>
      <c r="F278" s="9" t="s">
        <v>1819</v>
      </c>
      <c r="G278" s="4">
        <f t="shared" si="74"/>
        <v>7.6219512195121954E-4</v>
      </c>
      <c r="H278" s="4" t="str">
        <f t="shared" si="75"/>
        <v>mæs</v>
      </c>
      <c r="I278" s="4" t="str">
        <f t="shared" si="76"/>
        <v>mass</v>
      </c>
      <c r="J278" s="10">
        <f t="shared" si="77"/>
        <v>3</v>
      </c>
      <c r="K278" s="10">
        <f t="shared" si="78"/>
        <v>4</v>
      </c>
      <c r="L278" s="10">
        <f t="shared" si="79"/>
        <v>4</v>
      </c>
      <c r="M278" s="10">
        <f t="shared" si="80"/>
        <v>1</v>
      </c>
      <c r="N278" s="1" t="str">
        <f t="shared" si="81"/>
        <v>~mass~</v>
      </c>
      <c r="O278" s="1" t="str">
        <f t="shared" si="82"/>
        <v>[mæs]</v>
      </c>
      <c r="P278" s="4">
        <f t="shared" si="83"/>
        <v>0.2342468675289098</v>
      </c>
      <c r="Q278" s="4">
        <f t="shared" si="84"/>
        <v>1</v>
      </c>
      <c r="R278" s="4" cm="1">
        <f t="array" ref="R278">SUM(_xlfn._xlws.FILTER($G$2:$G$1236,_xlfn.MAP($N$2:$N$1236,_xlfn.LAMBDA(_xlpm.x,_xlpm.x=$N278))))</f>
        <v>7.6219512195121954E-4</v>
      </c>
      <c r="S278" s="4">
        <f t="shared" si="85"/>
        <v>1</v>
      </c>
      <c r="T278" s="15" cm="1">
        <f t="array" ref="T278">SUM(_xlfn._xlws.FILTER($G$2:$G$1236,_xlfn.MAP($O$2:$O$1236,_xlfn.LAMBDA(_xlpm.x,_xlpm.x=$O278))))</f>
        <v>7.6219512195121954E-4</v>
      </c>
      <c r="U278" s="4">
        <f t="shared" si="86"/>
        <v>1</v>
      </c>
      <c r="V278" s="4">
        <f t="shared" si="87"/>
        <v>0</v>
      </c>
      <c r="AD278" s="2"/>
      <c r="AI278" s="2"/>
      <c r="AJ278" s="2"/>
    </row>
    <row r="279" spans="1:36">
      <c r="A279" s="1" t="str">
        <f t="shared" si="73"/>
        <v>~mber~ : [mbəɹ]</v>
      </c>
      <c r="B279" s="1">
        <f t="shared" si="88"/>
        <v>0</v>
      </c>
      <c r="C279" s="1">
        <f t="shared" si="88"/>
        <v>1</v>
      </c>
      <c r="D279" s="1">
        <f t="shared" si="88"/>
        <v>0</v>
      </c>
      <c r="E279" s="7">
        <v>2</v>
      </c>
      <c r="F279" s="9" t="s">
        <v>1503</v>
      </c>
      <c r="G279" s="4">
        <f t="shared" si="74"/>
        <v>1.5243902439024391E-3</v>
      </c>
      <c r="H279" s="1" t="str">
        <f t="shared" si="75"/>
        <v>mbəɹ</v>
      </c>
      <c r="I279" s="1" t="str">
        <f t="shared" si="76"/>
        <v>mber</v>
      </c>
      <c r="J279" s="10">
        <f t="shared" si="77"/>
        <v>4</v>
      </c>
      <c r="K279" s="10">
        <f t="shared" si="78"/>
        <v>4</v>
      </c>
      <c r="L279" s="10">
        <f t="shared" si="79"/>
        <v>4</v>
      </c>
      <c r="M279" s="10">
        <f t="shared" si="80"/>
        <v>1</v>
      </c>
      <c r="N279" s="1" t="str">
        <f t="shared" si="81"/>
        <v>~mber~</v>
      </c>
      <c r="O279" s="1" t="str">
        <f t="shared" si="82"/>
        <v>[mbəɹ]</v>
      </c>
      <c r="P279" s="4">
        <f t="shared" si="83"/>
        <v>0.37127250094471825</v>
      </c>
      <c r="Q279" s="4">
        <f t="shared" si="84"/>
        <v>1</v>
      </c>
      <c r="R279" s="4" cm="1">
        <f t="array" ref="R279">SUM(_xlfn._xlws.FILTER($G$2:$G$1236,_xlfn.MAP($N$2:$N$1236,_xlfn.LAMBDA(_xlpm.x,_xlpm.x=$N279))))</f>
        <v>1.5243902439024391E-3</v>
      </c>
      <c r="S279" s="4">
        <f t="shared" si="85"/>
        <v>1</v>
      </c>
      <c r="T279" s="15" cm="1">
        <f t="array" ref="T279">SUM(_xlfn._xlws.FILTER($G$2:$G$1236,_xlfn.MAP($O$2:$O$1236,_xlfn.LAMBDA(_xlpm.x,_xlpm.x=$O279))))</f>
        <v>1.5243902439024391E-3</v>
      </c>
      <c r="U279" s="4">
        <f t="shared" si="86"/>
        <v>1</v>
      </c>
      <c r="V279" s="4">
        <f t="shared" si="87"/>
        <v>0</v>
      </c>
      <c r="AD279" s="2"/>
      <c r="AI279" s="2"/>
      <c r="AJ279" s="2"/>
    </row>
    <row r="280" spans="1:36">
      <c r="A280" s="1" t="str">
        <f t="shared" si="73"/>
        <v>~meet~ : [mit]</v>
      </c>
      <c r="B280" s="1">
        <f t="shared" si="88"/>
        <v>0</v>
      </c>
      <c r="C280" s="1">
        <f t="shared" si="88"/>
        <v>1</v>
      </c>
      <c r="D280" s="1">
        <f t="shared" si="88"/>
        <v>0</v>
      </c>
      <c r="E280" s="7">
        <v>1</v>
      </c>
      <c r="F280" s="9" t="s">
        <v>1002</v>
      </c>
      <c r="G280" s="4">
        <f t="shared" si="74"/>
        <v>7.6219512195121954E-4</v>
      </c>
      <c r="H280" s="1" t="str">
        <f t="shared" si="75"/>
        <v>mit</v>
      </c>
      <c r="I280" s="1" t="str">
        <f t="shared" si="76"/>
        <v>meet</v>
      </c>
      <c r="J280" s="10">
        <f t="shared" si="77"/>
        <v>3</v>
      </c>
      <c r="K280" s="10">
        <f t="shared" si="78"/>
        <v>4</v>
      </c>
      <c r="L280" s="10">
        <f t="shared" si="79"/>
        <v>4</v>
      </c>
      <c r="M280" s="10">
        <f t="shared" si="80"/>
        <v>1</v>
      </c>
      <c r="N280" s="1" t="str">
        <f t="shared" si="81"/>
        <v>~meet~</v>
      </c>
      <c r="O280" s="1" t="str">
        <f t="shared" si="82"/>
        <v>[mit]</v>
      </c>
      <c r="P280" s="4">
        <f t="shared" si="83"/>
        <v>0.15616457835260653</v>
      </c>
      <c r="Q280" s="4">
        <f t="shared" si="84"/>
        <v>0.66666666666666663</v>
      </c>
      <c r="R280" s="4" cm="1">
        <f t="array" ref="R280">SUM(_xlfn._xlws.FILTER($G$2:$G$1236,_xlfn.MAP($N$2:$N$1236,_xlfn.LAMBDA(_xlpm.x,_xlpm.x=$N280))))</f>
        <v>7.6219512195121954E-4</v>
      </c>
      <c r="S280" s="4">
        <f t="shared" si="85"/>
        <v>1</v>
      </c>
      <c r="T280" s="15" cm="1">
        <f t="array" ref="T280">SUM(_xlfn._xlws.FILTER($G$2:$G$1236,_xlfn.MAP($O$2:$O$1236,_xlfn.LAMBDA(_xlpm.x,_xlpm.x=$O280))))</f>
        <v>1.5243902439024391E-3</v>
      </c>
      <c r="U280" s="4">
        <f t="shared" si="86"/>
        <v>0.5</v>
      </c>
      <c r="V280" s="4">
        <f t="shared" si="87"/>
        <v>0.3010299956639812</v>
      </c>
      <c r="AD280" s="2"/>
      <c r="AI280" s="2"/>
      <c r="AJ280" s="2"/>
    </row>
    <row r="281" spans="1:36">
      <c r="A281" s="1" t="str">
        <f t="shared" si="73"/>
        <v>~ment~ : [mənt]</v>
      </c>
      <c r="B281" s="1">
        <f t="shared" si="88"/>
        <v>0</v>
      </c>
      <c r="C281" s="1">
        <f t="shared" si="88"/>
        <v>1</v>
      </c>
      <c r="D281" s="1">
        <f t="shared" si="88"/>
        <v>0</v>
      </c>
      <c r="E281" s="7">
        <v>4</v>
      </c>
      <c r="F281" s="9" t="s">
        <v>1496</v>
      </c>
      <c r="G281" s="4">
        <f t="shared" si="74"/>
        <v>3.0487804878048782E-3</v>
      </c>
      <c r="H281" s="1" t="str">
        <f t="shared" si="75"/>
        <v>mənt</v>
      </c>
      <c r="I281" s="1" t="str">
        <f t="shared" si="76"/>
        <v>ment</v>
      </c>
      <c r="J281" s="10">
        <f t="shared" si="77"/>
        <v>4</v>
      </c>
      <c r="K281" s="10">
        <f t="shared" si="78"/>
        <v>4</v>
      </c>
      <c r="L281" s="10">
        <f t="shared" si="79"/>
        <v>4</v>
      </c>
      <c r="M281" s="10">
        <f t="shared" si="80"/>
        <v>1</v>
      </c>
      <c r="N281" s="1" t="str">
        <f t="shared" si="81"/>
        <v>~ment~</v>
      </c>
      <c r="O281" s="1" t="str">
        <f t="shared" si="82"/>
        <v>[mənt]</v>
      </c>
      <c r="P281" s="4">
        <f t="shared" si="83"/>
        <v>0.54390438285473386</v>
      </c>
      <c r="Q281" s="4">
        <f t="shared" si="84"/>
        <v>1</v>
      </c>
      <c r="R281" s="4" cm="1">
        <f t="array" ref="R281">SUM(_xlfn._xlws.FILTER($G$2:$G$1236,_xlfn.MAP($N$2:$N$1236,_xlfn.LAMBDA(_xlpm.x,_xlpm.x=$N281))))</f>
        <v>3.0487804878048782E-3</v>
      </c>
      <c r="S281" s="4">
        <f t="shared" si="85"/>
        <v>1</v>
      </c>
      <c r="T281" s="15" cm="1">
        <f t="array" ref="T281">SUM(_xlfn._xlws.FILTER($G$2:$G$1236,_xlfn.MAP($O$2:$O$1236,_xlfn.LAMBDA(_xlpm.x,_xlpm.x=$O281))))</f>
        <v>3.0487804878048782E-3</v>
      </c>
      <c r="U281" s="4">
        <f t="shared" si="86"/>
        <v>1</v>
      </c>
      <c r="V281" s="4">
        <f t="shared" si="87"/>
        <v>0</v>
      </c>
      <c r="AD281" s="2"/>
      <c r="AI281" s="2"/>
      <c r="AJ281" s="2"/>
    </row>
    <row r="282" spans="1:36">
      <c r="A282" s="1" t="str">
        <f t="shared" si="73"/>
        <v>~milk~ : [mɪlk]</v>
      </c>
      <c r="B282" s="1">
        <f t="shared" ref="B282:D301" si="89">_xlfn.LET(_xlpm.d,$F282,_xlpm.k,_xlfn.CONCAT(LEFT(TRIM(B$1),1),"*"),COUNTIF(_xlpm.d,_xlpm.k))</f>
        <v>0</v>
      </c>
      <c r="C282" s="1">
        <f t="shared" si="89"/>
        <v>1</v>
      </c>
      <c r="D282" s="1">
        <f t="shared" si="89"/>
        <v>0</v>
      </c>
      <c r="E282" s="7">
        <v>1</v>
      </c>
      <c r="F282" s="9" t="s">
        <v>1642</v>
      </c>
      <c r="G282" s="4">
        <f t="shared" si="74"/>
        <v>7.6219512195121954E-4</v>
      </c>
      <c r="H282" s="1" t="str">
        <f t="shared" si="75"/>
        <v>mɪlk</v>
      </c>
      <c r="I282" s="1" t="str">
        <f t="shared" si="76"/>
        <v>milk</v>
      </c>
      <c r="J282" s="10">
        <f t="shared" si="77"/>
        <v>4</v>
      </c>
      <c r="K282" s="10">
        <f t="shared" si="78"/>
        <v>4</v>
      </c>
      <c r="L282" s="10">
        <f t="shared" si="79"/>
        <v>4</v>
      </c>
      <c r="M282" s="10">
        <f t="shared" si="80"/>
        <v>1</v>
      </c>
      <c r="N282" s="1" t="str">
        <f t="shared" si="81"/>
        <v>~milk~</v>
      </c>
      <c r="O282" s="1" t="str">
        <f t="shared" si="82"/>
        <v>[mɪlk]</v>
      </c>
      <c r="P282" s="4">
        <f t="shared" si="83"/>
        <v>0.2342468675289098</v>
      </c>
      <c r="Q282" s="4">
        <f t="shared" si="84"/>
        <v>1</v>
      </c>
      <c r="R282" s="4" cm="1">
        <f t="array" ref="R282">SUM(_xlfn._xlws.FILTER($G$2:$G$1236,_xlfn.MAP($N$2:$N$1236,_xlfn.LAMBDA(_xlpm.x,_xlpm.x=$N282))))</f>
        <v>7.6219512195121954E-4</v>
      </c>
      <c r="S282" s="4">
        <f t="shared" si="85"/>
        <v>1</v>
      </c>
      <c r="T282" s="15" cm="1">
        <f t="array" ref="T282">SUM(_xlfn._xlws.FILTER($G$2:$G$1236,_xlfn.MAP($O$2:$O$1236,_xlfn.LAMBDA(_xlpm.x,_xlpm.x=$O282))))</f>
        <v>7.6219512195121954E-4</v>
      </c>
      <c r="U282" s="4">
        <f t="shared" si="86"/>
        <v>1</v>
      </c>
      <c r="V282" s="4">
        <f t="shared" si="87"/>
        <v>0</v>
      </c>
      <c r="AD282" s="2"/>
      <c r="AI282" s="2"/>
      <c r="AJ282" s="2"/>
    </row>
    <row r="283" spans="1:36">
      <c r="A283" s="1" t="str">
        <f t="shared" si="73"/>
        <v>~mind~ : [maɪnd]</v>
      </c>
      <c r="B283" s="1">
        <f t="shared" si="89"/>
        <v>0</v>
      </c>
      <c r="C283" s="1">
        <f t="shared" si="89"/>
        <v>1</v>
      </c>
      <c r="D283" s="1">
        <f t="shared" si="89"/>
        <v>0</v>
      </c>
      <c r="E283" s="7">
        <v>1</v>
      </c>
      <c r="F283" s="9" t="s">
        <v>1472</v>
      </c>
      <c r="G283" s="4">
        <f t="shared" si="74"/>
        <v>7.6219512195121954E-4</v>
      </c>
      <c r="H283" s="4" t="str">
        <f t="shared" si="75"/>
        <v>maɪnd</v>
      </c>
      <c r="I283" s="4" t="str">
        <f t="shared" si="76"/>
        <v>mind</v>
      </c>
      <c r="J283" s="10">
        <f t="shared" si="77"/>
        <v>5</v>
      </c>
      <c r="K283" s="10">
        <f t="shared" si="78"/>
        <v>4</v>
      </c>
      <c r="L283" s="10">
        <f t="shared" si="79"/>
        <v>5</v>
      </c>
      <c r="M283" s="10">
        <f t="shared" si="80"/>
        <v>1</v>
      </c>
      <c r="N283" s="1" t="str">
        <f t="shared" si="81"/>
        <v>~mind~</v>
      </c>
      <c r="O283" s="1" t="str">
        <f t="shared" si="82"/>
        <v>[maɪnd]</v>
      </c>
      <c r="P283" s="4">
        <f t="shared" si="83"/>
        <v>0.25439985932113074</v>
      </c>
      <c r="Q283" s="4">
        <f t="shared" si="84"/>
        <v>1</v>
      </c>
      <c r="R283" s="4" cm="1">
        <f t="array" ref="R283">SUM(_xlfn._xlws.FILTER($G$2:$G$1236,_xlfn.MAP($N$2:$N$1236,_xlfn.LAMBDA(_xlpm.x,_xlpm.x=$N283))))</f>
        <v>7.6219512195121954E-4</v>
      </c>
      <c r="S283" s="4">
        <f t="shared" si="85"/>
        <v>1</v>
      </c>
      <c r="T283" s="15" cm="1">
        <f t="array" ref="T283">SUM(_xlfn._xlws.FILTER($G$2:$G$1236,_xlfn.MAP($O$2:$O$1236,_xlfn.LAMBDA(_xlpm.x,_xlpm.x=$O283))))</f>
        <v>7.6219512195121954E-4</v>
      </c>
      <c r="U283" s="4">
        <f t="shared" si="86"/>
        <v>1</v>
      </c>
      <c r="V283" s="4">
        <f t="shared" si="87"/>
        <v>0</v>
      </c>
      <c r="AD283" s="2"/>
      <c r="AI283" s="2"/>
      <c r="AJ283" s="2"/>
    </row>
    <row r="284" spans="1:36">
      <c r="A284" s="1" t="str">
        <f t="shared" si="73"/>
        <v>~miss~ : [mɪs]</v>
      </c>
      <c r="B284" s="1">
        <f t="shared" si="89"/>
        <v>0</v>
      </c>
      <c r="C284" s="1">
        <f t="shared" si="89"/>
        <v>1</v>
      </c>
      <c r="D284" s="1">
        <f t="shared" si="89"/>
        <v>0</v>
      </c>
      <c r="E284" s="7">
        <v>1</v>
      </c>
      <c r="F284" s="9" t="s">
        <v>1815</v>
      </c>
      <c r="G284" s="4">
        <f t="shared" si="74"/>
        <v>7.6219512195121954E-4</v>
      </c>
      <c r="H284" s="1" t="str">
        <f t="shared" si="75"/>
        <v>mɪs</v>
      </c>
      <c r="I284" s="1" t="str">
        <f t="shared" si="76"/>
        <v>miss</v>
      </c>
      <c r="J284" s="10">
        <f t="shared" si="77"/>
        <v>3</v>
      </c>
      <c r="K284" s="10">
        <f t="shared" si="78"/>
        <v>4</v>
      </c>
      <c r="L284" s="10">
        <f t="shared" si="79"/>
        <v>4</v>
      </c>
      <c r="M284" s="10">
        <f t="shared" si="80"/>
        <v>1</v>
      </c>
      <c r="N284" s="1" t="str">
        <f t="shared" si="81"/>
        <v>~miss~</v>
      </c>
      <c r="O284" s="1" t="str">
        <f t="shared" si="82"/>
        <v>[mɪs]</v>
      </c>
      <c r="P284" s="4">
        <f t="shared" si="83"/>
        <v>0.2342468675289098</v>
      </c>
      <c r="Q284" s="4">
        <f t="shared" si="84"/>
        <v>1</v>
      </c>
      <c r="R284" s="4" cm="1">
        <f t="array" ref="R284">SUM(_xlfn._xlws.FILTER($G$2:$G$1236,_xlfn.MAP($N$2:$N$1236,_xlfn.LAMBDA(_xlpm.x,_xlpm.x=$N284))))</f>
        <v>7.6219512195121954E-4</v>
      </c>
      <c r="S284" s="4">
        <f t="shared" si="85"/>
        <v>1</v>
      </c>
      <c r="T284" s="15" cm="1">
        <f t="array" ref="T284">SUM(_xlfn._xlws.FILTER($G$2:$G$1236,_xlfn.MAP($O$2:$O$1236,_xlfn.LAMBDA(_xlpm.x,_xlpm.x=$O284))))</f>
        <v>7.6219512195121954E-4</v>
      </c>
      <c r="U284" s="4">
        <f t="shared" si="86"/>
        <v>1</v>
      </c>
      <c r="V284" s="4">
        <f t="shared" si="87"/>
        <v>0</v>
      </c>
      <c r="AD284" s="2"/>
      <c r="AI284" s="2"/>
      <c r="AJ284" s="2"/>
    </row>
    <row r="285" spans="1:36">
      <c r="A285" s="1" t="str">
        <f t="shared" si="73"/>
        <v>~mmer~ : [məɹ]</v>
      </c>
      <c r="B285" s="1">
        <f t="shared" si="89"/>
        <v>0</v>
      </c>
      <c r="C285" s="1">
        <f t="shared" si="89"/>
        <v>1</v>
      </c>
      <c r="D285" s="1">
        <f t="shared" si="89"/>
        <v>0</v>
      </c>
      <c r="E285" s="7">
        <v>1</v>
      </c>
      <c r="F285" s="9" t="s">
        <v>1813</v>
      </c>
      <c r="G285" s="4">
        <f t="shared" si="74"/>
        <v>7.6219512195121954E-4</v>
      </c>
      <c r="H285" s="1" t="str">
        <f t="shared" si="75"/>
        <v>məɹ</v>
      </c>
      <c r="I285" s="1" t="str">
        <f t="shared" si="76"/>
        <v>mmer</v>
      </c>
      <c r="J285" s="10">
        <f t="shared" si="77"/>
        <v>3</v>
      </c>
      <c r="K285" s="10">
        <f t="shared" si="78"/>
        <v>4</v>
      </c>
      <c r="L285" s="10">
        <f t="shared" si="79"/>
        <v>4</v>
      </c>
      <c r="M285" s="10">
        <f t="shared" si="80"/>
        <v>1</v>
      </c>
      <c r="N285" s="1" t="str">
        <f t="shared" si="81"/>
        <v>~mmer~</v>
      </c>
      <c r="O285" s="1" t="str">
        <f t="shared" si="82"/>
        <v>[məɹ]</v>
      </c>
      <c r="P285" s="4">
        <f t="shared" si="83"/>
        <v>0.2342468675289098</v>
      </c>
      <c r="Q285" s="4">
        <f t="shared" si="84"/>
        <v>1</v>
      </c>
      <c r="R285" s="4" cm="1">
        <f t="array" ref="R285">SUM(_xlfn._xlws.FILTER($G$2:$G$1236,_xlfn.MAP($N$2:$N$1236,_xlfn.LAMBDA(_xlpm.x,_xlpm.x=$N285))))</f>
        <v>7.6219512195121954E-4</v>
      </c>
      <c r="S285" s="4">
        <f t="shared" si="85"/>
        <v>1</v>
      </c>
      <c r="T285" s="15" cm="1">
        <f t="array" ref="T285">SUM(_xlfn._xlws.FILTER($G$2:$G$1236,_xlfn.MAP($O$2:$O$1236,_xlfn.LAMBDA(_xlpm.x,_xlpm.x=$O285))))</f>
        <v>7.6219512195121954E-4</v>
      </c>
      <c r="U285" s="4">
        <f t="shared" si="86"/>
        <v>1</v>
      </c>
      <c r="V285" s="4">
        <f t="shared" si="87"/>
        <v>0</v>
      </c>
      <c r="AD285" s="2"/>
      <c r="AI285" s="2"/>
      <c r="AJ285" s="2"/>
    </row>
    <row r="286" spans="1:36">
      <c r="A286" s="1" t="str">
        <f t="shared" si="73"/>
        <v>~mmon~ : [mən]</v>
      </c>
      <c r="B286" s="1">
        <f t="shared" si="89"/>
        <v>0</v>
      </c>
      <c r="C286" s="1">
        <f t="shared" si="89"/>
        <v>1</v>
      </c>
      <c r="D286" s="1">
        <f t="shared" si="89"/>
        <v>0</v>
      </c>
      <c r="E286" s="7">
        <v>1</v>
      </c>
      <c r="F286" s="9" t="s">
        <v>936</v>
      </c>
      <c r="G286" s="4">
        <f t="shared" si="74"/>
        <v>7.6219512195121954E-4</v>
      </c>
      <c r="H286" s="1" t="str">
        <f t="shared" si="75"/>
        <v>mən</v>
      </c>
      <c r="I286" s="1" t="str">
        <f t="shared" si="76"/>
        <v>mmon</v>
      </c>
      <c r="J286" s="10">
        <f t="shared" si="77"/>
        <v>3</v>
      </c>
      <c r="K286" s="10">
        <f t="shared" si="78"/>
        <v>4</v>
      </c>
      <c r="L286" s="10">
        <f t="shared" si="79"/>
        <v>4</v>
      </c>
      <c r="M286" s="10">
        <f t="shared" si="80"/>
        <v>1</v>
      </c>
      <c r="N286" s="1" t="str">
        <f t="shared" si="81"/>
        <v>~mmon~</v>
      </c>
      <c r="O286" s="1" t="str">
        <f t="shared" si="82"/>
        <v>[mən]</v>
      </c>
      <c r="P286" s="4">
        <f t="shared" si="83"/>
        <v>9.3698747011563929E-2</v>
      </c>
      <c r="Q286" s="4">
        <f t="shared" si="84"/>
        <v>0.4</v>
      </c>
      <c r="R286" s="4" cm="1">
        <f t="array" ref="R286">SUM(_xlfn._xlws.FILTER($G$2:$G$1236,_xlfn.MAP($N$2:$N$1236,_xlfn.LAMBDA(_xlpm.x,_xlpm.x=$N286))))</f>
        <v>7.6219512195121954E-4</v>
      </c>
      <c r="S286" s="4">
        <f t="shared" si="85"/>
        <v>1</v>
      </c>
      <c r="T286" s="15" cm="1">
        <f t="array" ref="T286">SUM(_xlfn._xlws.FILTER($G$2:$G$1236,_xlfn.MAP($O$2:$O$1236,_xlfn.LAMBDA(_xlpm.x,_xlpm.x=$O286))))</f>
        <v>3.0487804878048782E-3</v>
      </c>
      <c r="U286" s="4">
        <f t="shared" si="86"/>
        <v>0.25</v>
      </c>
      <c r="V286" s="4">
        <f t="shared" si="87"/>
        <v>0.6020599913279624</v>
      </c>
      <c r="AD286" s="2"/>
      <c r="AI286" s="2"/>
      <c r="AJ286" s="2"/>
    </row>
    <row r="287" spans="1:36">
      <c r="A287" s="1" t="str">
        <f t="shared" si="73"/>
        <v>~mong~ : [mʌŋ]</v>
      </c>
      <c r="B287" s="1">
        <f t="shared" si="89"/>
        <v>0</v>
      </c>
      <c r="C287" s="1">
        <f t="shared" si="89"/>
        <v>1</v>
      </c>
      <c r="D287" s="1">
        <f t="shared" si="89"/>
        <v>0</v>
      </c>
      <c r="E287" s="7">
        <v>1</v>
      </c>
      <c r="F287" s="9" t="s">
        <v>1812</v>
      </c>
      <c r="G287" s="4">
        <f t="shared" si="74"/>
        <v>7.6219512195121954E-4</v>
      </c>
      <c r="H287" s="1" t="str">
        <f t="shared" si="75"/>
        <v>mʌŋ</v>
      </c>
      <c r="I287" s="1" t="str">
        <f t="shared" si="76"/>
        <v>mong</v>
      </c>
      <c r="J287" s="10">
        <f t="shared" si="77"/>
        <v>3</v>
      </c>
      <c r="K287" s="10">
        <f t="shared" si="78"/>
        <v>4</v>
      </c>
      <c r="L287" s="10">
        <f t="shared" si="79"/>
        <v>4</v>
      </c>
      <c r="M287" s="10">
        <f t="shared" si="80"/>
        <v>1</v>
      </c>
      <c r="N287" s="1" t="str">
        <f t="shared" si="81"/>
        <v>~mong~</v>
      </c>
      <c r="O287" s="1" t="str">
        <f t="shared" si="82"/>
        <v>[mʌŋ]</v>
      </c>
      <c r="P287" s="4">
        <f t="shared" si="83"/>
        <v>0.2342468675289098</v>
      </c>
      <c r="Q287" s="4">
        <f t="shared" si="84"/>
        <v>1</v>
      </c>
      <c r="R287" s="4" cm="1">
        <f t="array" ref="R287">SUM(_xlfn._xlws.FILTER($G$2:$G$1236,_xlfn.MAP($N$2:$N$1236,_xlfn.LAMBDA(_xlpm.x,_xlpm.x=$N287))))</f>
        <v>7.6219512195121954E-4</v>
      </c>
      <c r="S287" s="4">
        <f t="shared" si="85"/>
        <v>1</v>
      </c>
      <c r="T287" s="15" cm="1">
        <f t="array" ref="T287">SUM(_xlfn._xlws.FILTER($G$2:$G$1236,_xlfn.MAP($O$2:$O$1236,_xlfn.LAMBDA(_xlpm.x,_xlpm.x=$O287))))</f>
        <v>7.6219512195121954E-4</v>
      </c>
      <c r="U287" s="4">
        <f t="shared" si="86"/>
        <v>1</v>
      </c>
      <c r="V287" s="4">
        <f t="shared" si="87"/>
        <v>0</v>
      </c>
      <c r="AD287" s="2"/>
      <c r="AI287" s="2"/>
      <c r="AJ287" s="2"/>
    </row>
    <row r="288" spans="1:36">
      <c r="A288" s="1" t="str">
        <f t="shared" si="73"/>
        <v>~moon~ : [mun]</v>
      </c>
      <c r="B288" s="1">
        <f t="shared" si="89"/>
        <v>0</v>
      </c>
      <c r="C288" s="1">
        <f t="shared" si="89"/>
        <v>1</v>
      </c>
      <c r="D288" s="1">
        <f t="shared" si="89"/>
        <v>0</v>
      </c>
      <c r="E288" s="7">
        <v>1</v>
      </c>
      <c r="F288" s="9" t="s">
        <v>1817</v>
      </c>
      <c r="G288" s="4">
        <f t="shared" si="74"/>
        <v>7.6219512195121954E-4</v>
      </c>
      <c r="H288" s="1" t="str">
        <f t="shared" si="75"/>
        <v>mun</v>
      </c>
      <c r="I288" s="1" t="str">
        <f t="shared" si="76"/>
        <v>moon</v>
      </c>
      <c r="J288" s="10">
        <f t="shared" si="77"/>
        <v>3</v>
      </c>
      <c r="K288" s="10">
        <f t="shared" si="78"/>
        <v>4</v>
      </c>
      <c r="L288" s="10">
        <f t="shared" si="79"/>
        <v>4</v>
      </c>
      <c r="M288" s="10">
        <f t="shared" si="80"/>
        <v>1</v>
      </c>
      <c r="N288" s="1" t="str">
        <f t="shared" si="81"/>
        <v>~moon~</v>
      </c>
      <c r="O288" s="1" t="str">
        <f t="shared" si="82"/>
        <v>[mun]</v>
      </c>
      <c r="P288" s="4">
        <f t="shared" si="83"/>
        <v>0.2342468675289098</v>
      </c>
      <c r="Q288" s="4">
        <f t="shared" si="84"/>
        <v>1</v>
      </c>
      <c r="R288" s="4" cm="1">
        <f t="array" ref="R288">SUM(_xlfn._xlws.FILTER($G$2:$G$1236,_xlfn.MAP($N$2:$N$1236,_xlfn.LAMBDA(_xlpm.x,_xlpm.x=$N288))))</f>
        <v>7.6219512195121954E-4</v>
      </c>
      <c r="S288" s="4">
        <f t="shared" si="85"/>
        <v>1</v>
      </c>
      <c r="T288" s="15" cm="1">
        <f t="array" ref="T288">SUM(_xlfn._xlws.FILTER($G$2:$G$1236,_xlfn.MAP($O$2:$O$1236,_xlfn.LAMBDA(_xlpm.x,_xlpm.x=$O288))))</f>
        <v>7.6219512195121954E-4</v>
      </c>
      <c r="U288" s="4">
        <f t="shared" si="86"/>
        <v>1</v>
      </c>
      <c r="V288" s="4">
        <f t="shared" si="87"/>
        <v>0</v>
      </c>
      <c r="AD288" s="2"/>
      <c r="AI288" s="2"/>
      <c r="AJ288" s="2"/>
    </row>
    <row r="289" spans="1:36">
      <c r="A289" s="1" t="str">
        <f t="shared" si="73"/>
        <v>~most~ : [moʊst]</v>
      </c>
      <c r="B289" s="1">
        <f t="shared" si="89"/>
        <v>0</v>
      </c>
      <c r="C289" s="1">
        <f t="shared" si="89"/>
        <v>1</v>
      </c>
      <c r="D289" s="1">
        <f t="shared" si="89"/>
        <v>0</v>
      </c>
      <c r="E289" s="7">
        <v>1</v>
      </c>
      <c r="F289" s="9" t="s">
        <v>1470</v>
      </c>
      <c r="G289" s="4">
        <f t="shared" si="74"/>
        <v>7.6219512195121954E-4</v>
      </c>
      <c r="H289" s="1" t="str">
        <f t="shared" si="75"/>
        <v>moʊst</v>
      </c>
      <c r="I289" s="1" t="str">
        <f t="shared" si="76"/>
        <v>most</v>
      </c>
      <c r="J289" s="10">
        <f t="shared" si="77"/>
        <v>5</v>
      </c>
      <c r="K289" s="10">
        <f t="shared" si="78"/>
        <v>4</v>
      </c>
      <c r="L289" s="10">
        <f t="shared" si="79"/>
        <v>5</v>
      </c>
      <c r="M289" s="10">
        <f t="shared" si="80"/>
        <v>1</v>
      </c>
      <c r="N289" s="1" t="str">
        <f t="shared" si="81"/>
        <v>~most~</v>
      </c>
      <c r="O289" s="1" t="str">
        <f t="shared" si="82"/>
        <v>[moʊst]</v>
      </c>
      <c r="P289" s="4">
        <f t="shared" si="83"/>
        <v>0.25439985932113074</v>
      </c>
      <c r="Q289" s="4">
        <f t="shared" si="84"/>
        <v>1</v>
      </c>
      <c r="R289" s="4" cm="1">
        <f t="array" ref="R289">SUM(_xlfn._xlws.FILTER($G$2:$G$1236,_xlfn.MAP($N$2:$N$1236,_xlfn.LAMBDA(_xlpm.x,_xlpm.x=$N289))))</f>
        <v>7.6219512195121954E-4</v>
      </c>
      <c r="S289" s="4">
        <f t="shared" si="85"/>
        <v>1</v>
      </c>
      <c r="T289" s="15" cm="1">
        <f t="array" ref="T289">SUM(_xlfn._xlws.FILTER($G$2:$G$1236,_xlfn.MAP($O$2:$O$1236,_xlfn.LAMBDA(_xlpm.x,_xlpm.x=$O289))))</f>
        <v>7.6219512195121954E-4</v>
      </c>
      <c r="U289" s="4">
        <f t="shared" si="86"/>
        <v>1</v>
      </c>
      <c r="V289" s="4">
        <f t="shared" si="87"/>
        <v>0</v>
      </c>
      <c r="AD289" s="2"/>
      <c r="AI289" s="2"/>
      <c r="AJ289" s="2"/>
    </row>
    <row r="290" spans="1:36">
      <c r="A290" s="1" t="str">
        <f t="shared" si="73"/>
        <v>~mple~ : [mpl]</v>
      </c>
      <c r="B290" s="1">
        <f t="shared" si="89"/>
        <v>0</v>
      </c>
      <c r="C290" s="1">
        <f t="shared" si="89"/>
        <v>1</v>
      </c>
      <c r="D290" s="1">
        <f t="shared" si="89"/>
        <v>0</v>
      </c>
      <c r="E290" s="7">
        <v>2</v>
      </c>
      <c r="F290" s="9" t="s">
        <v>85</v>
      </c>
      <c r="G290" s="4">
        <f t="shared" si="74"/>
        <v>1.5243902439024391E-3</v>
      </c>
      <c r="H290" s="1" t="str">
        <f t="shared" si="75"/>
        <v>mpl</v>
      </c>
      <c r="I290" s="1" t="str">
        <f t="shared" si="76"/>
        <v>mple</v>
      </c>
      <c r="J290" s="10">
        <f t="shared" si="77"/>
        <v>3</v>
      </c>
      <c r="K290" s="10">
        <f t="shared" si="78"/>
        <v>4</v>
      </c>
      <c r="L290" s="10">
        <f t="shared" si="79"/>
        <v>4</v>
      </c>
      <c r="M290" s="10">
        <f t="shared" si="80"/>
        <v>1</v>
      </c>
      <c r="N290" s="1" t="str">
        <f t="shared" si="81"/>
        <v>~mple~</v>
      </c>
      <c r="O290" s="1" t="str">
        <f t="shared" si="82"/>
        <v>[mpl]</v>
      </c>
      <c r="P290" s="4">
        <f t="shared" si="83"/>
        <v>0.37127250094471825</v>
      </c>
      <c r="Q290" s="4">
        <f t="shared" si="84"/>
        <v>1</v>
      </c>
      <c r="R290" s="4" cm="1">
        <f t="array" ref="R290">SUM(_xlfn._xlws.FILTER($G$2:$G$1236,_xlfn.MAP($N$2:$N$1236,_xlfn.LAMBDA(_xlpm.x,_xlpm.x=$N290))))</f>
        <v>1.5243902439024391E-3</v>
      </c>
      <c r="S290" s="4">
        <f t="shared" si="85"/>
        <v>1</v>
      </c>
      <c r="T290" s="15" cm="1">
        <f t="array" ref="T290">SUM(_xlfn._xlws.FILTER($G$2:$G$1236,_xlfn.MAP($O$2:$O$1236,_xlfn.LAMBDA(_xlpm.x,_xlpm.x=$O290))))</f>
        <v>1.5243902439024391E-3</v>
      </c>
      <c r="U290" s="4">
        <f t="shared" si="86"/>
        <v>1</v>
      </c>
      <c r="V290" s="4">
        <f t="shared" si="87"/>
        <v>0</v>
      </c>
      <c r="AD290" s="2"/>
      <c r="AI290" s="2"/>
      <c r="AJ290" s="2"/>
    </row>
    <row r="291" spans="1:36">
      <c r="A291" s="1" t="str">
        <f t="shared" si="73"/>
        <v>~much~ : [mʌtʃ]</v>
      </c>
      <c r="B291" s="1">
        <f t="shared" si="89"/>
        <v>0</v>
      </c>
      <c r="C291" s="1">
        <f t="shared" si="89"/>
        <v>1</v>
      </c>
      <c r="D291" s="1">
        <f t="shared" si="89"/>
        <v>0</v>
      </c>
      <c r="E291" s="7">
        <v>1</v>
      </c>
      <c r="F291" s="9" t="s">
        <v>1634</v>
      </c>
      <c r="G291" s="4">
        <f t="shared" si="74"/>
        <v>7.6219512195121954E-4</v>
      </c>
      <c r="H291" s="1" t="str">
        <f t="shared" si="75"/>
        <v>mʌtʃ</v>
      </c>
      <c r="I291" s="1" t="str">
        <f t="shared" si="76"/>
        <v>much</v>
      </c>
      <c r="J291" s="10">
        <f t="shared" si="77"/>
        <v>4</v>
      </c>
      <c r="K291" s="10">
        <f t="shared" si="78"/>
        <v>4</v>
      </c>
      <c r="L291" s="10">
        <f t="shared" si="79"/>
        <v>4</v>
      </c>
      <c r="M291" s="10">
        <f t="shared" si="80"/>
        <v>1</v>
      </c>
      <c r="N291" s="1" t="str">
        <f t="shared" si="81"/>
        <v>~much~</v>
      </c>
      <c r="O291" s="1" t="str">
        <f t="shared" si="82"/>
        <v>[mʌtʃ]</v>
      </c>
      <c r="P291" s="4">
        <f t="shared" si="83"/>
        <v>0.2342468675289098</v>
      </c>
      <c r="Q291" s="4">
        <f t="shared" si="84"/>
        <v>1</v>
      </c>
      <c r="R291" s="4" cm="1">
        <f t="array" ref="R291">SUM(_xlfn._xlws.FILTER($G$2:$G$1236,_xlfn.MAP($N$2:$N$1236,_xlfn.LAMBDA(_xlpm.x,_xlpm.x=$N291))))</f>
        <v>7.6219512195121954E-4</v>
      </c>
      <c r="S291" s="4">
        <f t="shared" si="85"/>
        <v>1</v>
      </c>
      <c r="T291" s="15" cm="1">
        <f t="array" ref="T291">SUM(_xlfn._xlws.FILTER($G$2:$G$1236,_xlfn.MAP($O$2:$O$1236,_xlfn.LAMBDA(_xlpm.x,_xlpm.x=$O291))))</f>
        <v>7.6219512195121954E-4</v>
      </c>
      <c r="U291" s="4">
        <f t="shared" si="86"/>
        <v>1</v>
      </c>
      <c r="V291" s="4">
        <f t="shared" si="87"/>
        <v>0</v>
      </c>
      <c r="AD291" s="2"/>
      <c r="AI291" s="2"/>
      <c r="AJ291" s="2"/>
    </row>
    <row r="292" spans="1:36">
      <c r="A292" s="1" t="str">
        <f t="shared" si="73"/>
        <v>~must~ : [mʌst]</v>
      </c>
      <c r="B292" s="1">
        <f t="shared" si="89"/>
        <v>0</v>
      </c>
      <c r="C292" s="1">
        <f t="shared" si="89"/>
        <v>1</v>
      </c>
      <c r="D292" s="1">
        <f t="shared" si="89"/>
        <v>0</v>
      </c>
      <c r="E292" s="7">
        <v>1</v>
      </c>
      <c r="F292" s="9" t="s">
        <v>1637</v>
      </c>
      <c r="G292" s="4">
        <f t="shared" si="74"/>
        <v>7.6219512195121954E-4</v>
      </c>
      <c r="H292" s="1" t="str">
        <f t="shared" si="75"/>
        <v>mʌst</v>
      </c>
      <c r="I292" s="1" t="str">
        <f t="shared" si="76"/>
        <v>must</v>
      </c>
      <c r="J292" s="10">
        <f t="shared" si="77"/>
        <v>4</v>
      </c>
      <c r="K292" s="10">
        <f t="shared" si="78"/>
        <v>4</v>
      </c>
      <c r="L292" s="10">
        <f t="shared" si="79"/>
        <v>4</v>
      </c>
      <c r="M292" s="10">
        <f t="shared" si="80"/>
        <v>1</v>
      </c>
      <c r="N292" s="1" t="str">
        <f t="shared" si="81"/>
        <v>~must~</v>
      </c>
      <c r="O292" s="1" t="str">
        <f t="shared" si="82"/>
        <v>[mʌst]</v>
      </c>
      <c r="P292" s="4">
        <f t="shared" si="83"/>
        <v>0.2342468675289098</v>
      </c>
      <c r="Q292" s="4">
        <f t="shared" si="84"/>
        <v>1</v>
      </c>
      <c r="R292" s="4" cm="1">
        <f t="array" ref="R292">SUM(_xlfn._xlws.FILTER($G$2:$G$1236,_xlfn.MAP($N$2:$N$1236,_xlfn.LAMBDA(_xlpm.x,_xlpm.x=$N292))))</f>
        <v>7.6219512195121954E-4</v>
      </c>
      <c r="S292" s="4">
        <f t="shared" si="85"/>
        <v>1</v>
      </c>
      <c r="T292" s="15" cm="1">
        <f t="array" ref="T292">SUM(_xlfn._xlws.FILTER($G$2:$G$1236,_xlfn.MAP($O$2:$O$1236,_xlfn.LAMBDA(_xlpm.x,_xlpm.x=$O292))))</f>
        <v>7.6219512195121954E-4</v>
      </c>
      <c r="U292" s="4">
        <f t="shared" si="86"/>
        <v>1</v>
      </c>
      <c r="V292" s="4">
        <f t="shared" si="87"/>
        <v>0</v>
      </c>
      <c r="AD292" s="2"/>
      <c r="AI292" s="2"/>
      <c r="AJ292" s="2"/>
    </row>
    <row r="293" spans="1:36">
      <c r="A293" s="1" t="str">
        <f t="shared" si="73"/>
        <v>~nant~ : [nənt]</v>
      </c>
      <c r="B293" s="1">
        <f t="shared" si="89"/>
        <v>0</v>
      </c>
      <c r="C293" s="1">
        <f t="shared" si="89"/>
        <v>0</v>
      </c>
      <c r="D293" s="1">
        <f t="shared" si="89"/>
        <v>1</v>
      </c>
      <c r="E293" s="7">
        <v>1</v>
      </c>
      <c r="F293" s="9" t="s">
        <v>1624</v>
      </c>
      <c r="G293" s="4">
        <f t="shared" si="74"/>
        <v>7.6219512195121954E-4</v>
      </c>
      <c r="H293" s="1" t="str">
        <f t="shared" si="75"/>
        <v>nənt</v>
      </c>
      <c r="I293" s="1" t="str">
        <f t="shared" si="76"/>
        <v>nant</v>
      </c>
      <c r="J293" s="10">
        <f t="shared" si="77"/>
        <v>4</v>
      </c>
      <c r="K293" s="10">
        <f t="shared" si="78"/>
        <v>4</v>
      </c>
      <c r="L293" s="10">
        <f t="shared" si="79"/>
        <v>4</v>
      </c>
      <c r="M293" s="10">
        <f t="shared" si="80"/>
        <v>1</v>
      </c>
      <c r="N293" s="1" t="str">
        <f t="shared" si="81"/>
        <v>~nant~</v>
      </c>
      <c r="O293" s="1" t="str">
        <f t="shared" si="82"/>
        <v>[nənt]</v>
      </c>
      <c r="P293" s="4">
        <f t="shared" si="83"/>
        <v>0.2342468675289098</v>
      </c>
      <c r="Q293" s="4">
        <f t="shared" si="84"/>
        <v>1</v>
      </c>
      <c r="R293" s="4" cm="1">
        <f t="array" ref="R293">SUM(_xlfn._xlws.FILTER($G$2:$G$1236,_xlfn.MAP($N$2:$N$1236,_xlfn.LAMBDA(_xlpm.x,_xlpm.x=$N293))))</f>
        <v>7.6219512195121954E-4</v>
      </c>
      <c r="S293" s="4">
        <f t="shared" si="85"/>
        <v>1</v>
      </c>
      <c r="T293" s="15" cm="1">
        <f t="array" ref="T293">SUM(_xlfn._xlws.FILTER($G$2:$G$1236,_xlfn.MAP($O$2:$O$1236,_xlfn.LAMBDA(_xlpm.x,_xlpm.x=$O293))))</f>
        <v>7.6219512195121954E-4</v>
      </c>
      <c r="U293" s="4">
        <f t="shared" si="86"/>
        <v>1</v>
      </c>
      <c r="V293" s="4">
        <f t="shared" si="87"/>
        <v>0</v>
      </c>
      <c r="AD293" s="2"/>
      <c r="AI293" s="2"/>
      <c r="AJ293" s="2"/>
    </row>
    <row r="294" spans="1:36">
      <c r="A294" s="1" t="str">
        <f t="shared" si="73"/>
        <v>~nder~ : [ndəɹ]</v>
      </c>
      <c r="B294" s="1">
        <f t="shared" si="89"/>
        <v>0</v>
      </c>
      <c r="C294" s="1">
        <f t="shared" si="89"/>
        <v>0</v>
      </c>
      <c r="D294" s="1">
        <f t="shared" si="89"/>
        <v>1</v>
      </c>
      <c r="E294" s="7">
        <v>2</v>
      </c>
      <c r="F294" s="9" t="s">
        <v>1502</v>
      </c>
      <c r="G294" s="4">
        <f t="shared" si="74"/>
        <v>1.5243902439024391E-3</v>
      </c>
      <c r="H294" s="1" t="str">
        <f t="shared" si="75"/>
        <v>ndəɹ</v>
      </c>
      <c r="I294" s="1" t="str">
        <f t="shared" si="76"/>
        <v>nder</v>
      </c>
      <c r="J294" s="10">
        <f t="shared" si="77"/>
        <v>4</v>
      </c>
      <c r="K294" s="10">
        <f t="shared" si="78"/>
        <v>4</v>
      </c>
      <c r="L294" s="10">
        <f t="shared" si="79"/>
        <v>4</v>
      </c>
      <c r="M294" s="10">
        <f t="shared" si="80"/>
        <v>1</v>
      </c>
      <c r="N294" s="1" t="str">
        <f t="shared" si="81"/>
        <v>~nder~</v>
      </c>
      <c r="O294" s="1" t="str">
        <f t="shared" si="82"/>
        <v>[ndəɹ]</v>
      </c>
      <c r="P294" s="4">
        <f t="shared" si="83"/>
        <v>0.37127250094471825</v>
      </c>
      <c r="Q294" s="4">
        <f t="shared" si="84"/>
        <v>1</v>
      </c>
      <c r="R294" s="4" cm="1">
        <f t="array" ref="R294">SUM(_xlfn._xlws.FILTER($G$2:$G$1236,_xlfn.MAP($N$2:$N$1236,_xlfn.LAMBDA(_xlpm.x,_xlpm.x=$N294))))</f>
        <v>1.5243902439024391E-3</v>
      </c>
      <c r="S294" s="4">
        <f t="shared" si="85"/>
        <v>1</v>
      </c>
      <c r="T294" s="15" cm="1">
        <f t="array" ref="T294">SUM(_xlfn._xlws.FILTER($G$2:$G$1236,_xlfn.MAP($O$2:$O$1236,_xlfn.LAMBDA(_xlpm.x,_xlpm.x=$O294))))</f>
        <v>1.5243902439024391E-3</v>
      </c>
      <c r="U294" s="4">
        <f t="shared" si="86"/>
        <v>1</v>
      </c>
      <c r="V294" s="4">
        <f t="shared" si="87"/>
        <v>0</v>
      </c>
      <c r="AD294" s="2"/>
      <c r="AI294" s="2"/>
      <c r="AJ294" s="2"/>
    </row>
    <row r="295" spans="1:36">
      <c r="A295" s="1" t="str">
        <f t="shared" si="73"/>
        <v>~ndow~ : [ndəʊ]</v>
      </c>
      <c r="B295" s="1">
        <f t="shared" si="89"/>
        <v>0</v>
      </c>
      <c r="C295" s="1">
        <f t="shared" si="89"/>
        <v>0</v>
      </c>
      <c r="D295" s="1">
        <f t="shared" si="89"/>
        <v>1</v>
      </c>
      <c r="E295" s="7">
        <v>1</v>
      </c>
      <c r="F295" s="9" t="s">
        <v>423</v>
      </c>
      <c r="G295" s="4">
        <f t="shared" si="74"/>
        <v>7.6219512195121954E-4</v>
      </c>
      <c r="H295" s="1" t="str">
        <f t="shared" si="75"/>
        <v>ndəʊ</v>
      </c>
      <c r="I295" s="1" t="str">
        <f t="shared" si="76"/>
        <v>ndow</v>
      </c>
      <c r="J295" s="10">
        <f t="shared" si="77"/>
        <v>4</v>
      </c>
      <c r="K295" s="10">
        <f t="shared" si="78"/>
        <v>4</v>
      </c>
      <c r="L295" s="10">
        <f t="shared" si="79"/>
        <v>4</v>
      </c>
      <c r="M295" s="10">
        <f t="shared" si="80"/>
        <v>1</v>
      </c>
      <c r="N295" s="1" t="str">
        <f t="shared" si="81"/>
        <v>~ndow~</v>
      </c>
      <c r="O295" s="1" t="str">
        <f t="shared" si="82"/>
        <v>[ndəʊ]</v>
      </c>
      <c r="P295" s="4">
        <f t="shared" si="83"/>
        <v>0.2342468675289098</v>
      </c>
      <c r="Q295" s="4">
        <f t="shared" si="84"/>
        <v>1</v>
      </c>
      <c r="R295" s="4" cm="1">
        <f t="array" ref="R295">SUM(_xlfn._xlws.FILTER($G$2:$G$1236,_xlfn.MAP($N$2:$N$1236,_xlfn.LAMBDA(_xlpm.x,_xlpm.x=$N295))))</f>
        <v>7.6219512195121954E-4</v>
      </c>
      <c r="S295" s="4">
        <f t="shared" si="85"/>
        <v>1</v>
      </c>
      <c r="T295" s="15" cm="1">
        <f t="array" ref="T295">SUM(_xlfn._xlws.FILTER($G$2:$G$1236,_xlfn.MAP($O$2:$O$1236,_xlfn.LAMBDA(_xlpm.x,_xlpm.x=$O295))))</f>
        <v>7.6219512195121954E-4</v>
      </c>
      <c r="U295" s="4">
        <f t="shared" si="86"/>
        <v>1</v>
      </c>
      <c r="V295" s="4">
        <f t="shared" si="87"/>
        <v>0</v>
      </c>
      <c r="AD295" s="2"/>
      <c r="AI295" s="2"/>
      <c r="AJ295" s="2"/>
    </row>
    <row r="296" spans="1:36">
      <c r="A296" s="1" t="str">
        <f t="shared" si="73"/>
        <v>~neck~ : [nɛk]</v>
      </c>
      <c r="B296" s="1">
        <f t="shared" si="89"/>
        <v>0</v>
      </c>
      <c r="C296" s="1">
        <f t="shared" si="89"/>
        <v>0</v>
      </c>
      <c r="D296" s="1">
        <f t="shared" si="89"/>
        <v>1</v>
      </c>
      <c r="E296" s="7">
        <v>1</v>
      </c>
      <c r="F296" s="9" t="s">
        <v>1808</v>
      </c>
      <c r="G296" s="4">
        <f t="shared" si="74"/>
        <v>7.6219512195121954E-4</v>
      </c>
      <c r="H296" s="1" t="str">
        <f t="shared" si="75"/>
        <v>nɛk</v>
      </c>
      <c r="I296" s="1" t="str">
        <f t="shared" si="76"/>
        <v>neck</v>
      </c>
      <c r="J296" s="10">
        <f t="shared" si="77"/>
        <v>3</v>
      </c>
      <c r="K296" s="10">
        <f t="shared" si="78"/>
        <v>4</v>
      </c>
      <c r="L296" s="10">
        <f t="shared" si="79"/>
        <v>4</v>
      </c>
      <c r="M296" s="10">
        <f t="shared" si="80"/>
        <v>1</v>
      </c>
      <c r="N296" s="1" t="str">
        <f t="shared" si="81"/>
        <v>~neck~</v>
      </c>
      <c r="O296" s="1" t="str">
        <f t="shared" si="82"/>
        <v>[nɛk]</v>
      </c>
      <c r="P296" s="4">
        <f t="shared" si="83"/>
        <v>0.2342468675289098</v>
      </c>
      <c r="Q296" s="4">
        <f t="shared" si="84"/>
        <v>1</v>
      </c>
      <c r="R296" s="4" cm="1">
        <f t="array" ref="R296">SUM(_xlfn._xlws.FILTER($G$2:$G$1236,_xlfn.MAP($N$2:$N$1236,_xlfn.LAMBDA(_xlpm.x,_xlpm.x=$N296))))</f>
        <v>7.6219512195121954E-4</v>
      </c>
      <c r="S296" s="4">
        <f t="shared" si="85"/>
        <v>1</v>
      </c>
      <c r="T296" s="15" cm="1">
        <f t="array" ref="T296">SUM(_xlfn._xlws.FILTER($G$2:$G$1236,_xlfn.MAP($O$2:$O$1236,_xlfn.LAMBDA(_xlpm.x,_xlpm.x=$O296))))</f>
        <v>7.6219512195121954E-4</v>
      </c>
      <c r="U296" s="4">
        <f t="shared" si="86"/>
        <v>1</v>
      </c>
      <c r="V296" s="4">
        <f t="shared" si="87"/>
        <v>0</v>
      </c>
      <c r="AD296" s="2"/>
      <c r="AI296" s="2"/>
      <c r="AJ296" s="2"/>
    </row>
    <row r="297" spans="1:36">
      <c r="A297" s="1" t="str">
        <f t="shared" si="73"/>
        <v>~need~ : [nid]</v>
      </c>
      <c r="B297" s="1">
        <f t="shared" si="89"/>
        <v>0</v>
      </c>
      <c r="C297" s="1">
        <f t="shared" si="89"/>
        <v>0</v>
      </c>
      <c r="D297" s="1">
        <f t="shared" si="89"/>
        <v>1</v>
      </c>
      <c r="E297" s="7">
        <v>1</v>
      </c>
      <c r="F297" s="9" t="s">
        <v>1810</v>
      </c>
      <c r="G297" s="4">
        <f t="shared" si="74"/>
        <v>7.6219512195121954E-4</v>
      </c>
      <c r="H297" s="1" t="str">
        <f t="shared" si="75"/>
        <v>nid</v>
      </c>
      <c r="I297" s="1" t="str">
        <f t="shared" si="76"/>
        <v>need</v>
      </c>
      <c r="J297" s="10">
        <f t="shared" si="77"/>
        <v>3</v>
      </c>
      <c r="K297" s="10">
        <f t="shared" si="78"/>
        <v>4</v>
      </c>
      <c r="L297" s="10">
        <f t="shared" si="79"/>
        <v>4</v>
      </c>
      <c r="M297" s="10">
        <f t="shared" si="80"/>
        <v>1</v>
      </c>
      <c r="N297" s="1" t="str">
        <f t="shared" si="81"/>
        <v>~need~</v>
      </c>
      <c r="O297" s="1" t="str">
        <f t="shared" si="82"/>
        <v>[nid]</v>
      </c>
      <c r="P297" s="4">
        <f t="shared" si="83"/>
        <v>0.2342468675289098</v>
      </c>
      <c r="Q297" s="4">
        <f t="shared" si="84"/>
        <v>1</v>
      </c>
      <c r="R297" s="4" cm="1">
        <f t="array" ref="R297">SUM(_xlfn._xlws.FILTER($G$2:$G$1236,_xlfn.MAP($N$2:$N$1236,_xlfn.LAMBDA(_xlpm.x,_xlpm.x=$N297))))</f>
        <v>7.6219512195121954E-4</v>
      </c>
      <c r="S297" s="4">
        <f t="shared" si="85"/>
        <v>1</v>
      </c>
      <c r="T297" s="15" cm="1">
        <f t="array" ref="T297">SUM(_xlfn._xlws.FILTER($G$2:$G$1236,_xlfn.MAP($O$2:$O$1236,_xlfn.LAMBDA(_xlpm.x,_xlpm.x=$O297))))</f>
        <v>7.6219512195121954E-4</v>
      </c>
      <c r="U297" s="4">
        <f t="shared" si="86"/>
        <v>1</v>
      </c>
      <c r="V297" s="4">
        <f t="shared" si="87"/>
        <v>0</v>
      </c>
      <c r="AD297" s="2"/>
      <c r="AI297" s="2"/>
      <c r="AJ297" s="2"/>
    </row>
    <row r="298" spans="1:36">
      <c r="A298" s="1" t="str">
        <f t="shared" si="73"/>
        <v>~next~ : [nɛkst]</v>
      </c>
      <c r="B298" s="1">
        <f t="shared" si="89"/>
        <v>0</v>
      </c>
      <c r="C298" s="1">
        <f t="shared" si="89"/>
        <v>0</v>
      </c>
      <c r="D298" s="1">
        <f t="shared" si="89"/>
        <v>1</v>
      </c>
      <c r="E298" s="7">
        <v>1</v>
      </c>
      <c r="F298" s="9" t="s">
        <v>1467</v>
      </c>
      <c r="G298" s="4">
        <f t="shared" si="74"/>
        <v>7.6219512195121954E-4</v>
      </c>
      <c r="H298" s="1" t="str">
        <f t="shared" si="75"/>
        <v>nɛkst</v>
      </c>
      <c r="I298" s="1" t="str">
        <f t="shared" si="76"/>
        <v>next</v>
      </c>
      <c r="J298" s="10">
        <f t="shared" si="77"/>
        <v>5</v>
      </c>
      <c r="K298" s="10">
        <f t="shared" si="78"/>
        <v>4</v>
      </c>
      <c r="L298" s="10">
        <f t="shared" si="79"/>
        <v>5</v>
      </c>
      <c r="M298" s="10">
        <f t="shared" si="80"/>
        <v>1</v>
      </c>
      <c r="N298" s="1" t="str">
        <f t="shared" si="81"/>
        <v>~next~</v>
      </c>
      <c r="O298" s="1" t="str">
        <f t="shared" si="82"/>
        <v>[nɛkst]</v>
      </c>
      <c r="P298" s="4">
        <f t="shared" si="83"/>
        <v>0.25439985932113074</v>
      </c>
      <c r="Q298" s="4">
        <f t="shared" si="84"/>
        <v>1</v>
      </c>
      <c r="R298" s="4" cm="1">
        <f t="array" ref="R298">SUM(_xlfn._xlws.FILTER($G$2:$G$1236,_xlfn.MAP($N$2:$N$1236,_xlfn.LAMBDA(_xlpm.x,_xlpm.x=$N298))))</f>
        <v>7.6219512195121954E-4</v>
      </c>
      <c r="S298" s="4">
        <f t="shared" si="85"/>
        <v>1</v>
      </c>
      <c r="T298" s="15" cm="1">
        <f t="array" ref="T298">SUM(_xlfn._xlws.FILTER($G$2:$G$1236,_xlfn.MAP($O$2:$O$1236,_xlfn.LAMBDA(_xlpm.x,_xlpm.x=$O298))))</f>
        <v>7.6219512195121954E-4</v>
      </c>
      <c r="U298" s="4">
        <f t="shared" si="86"/>
        <v>1</v>
      </c>
      <c r="V298" s="4">
        <f t="shared" si="87"/>
        <v>0</v>
      </c>
      <c r="AD298" s="2"/>
      <c r="AI298" s="2"/>
      <c r="AJ298" s="2"/>
    </row>
    <row r="299" spans="1:36">
      <c r="A299" s="1" t="str">
        <f t="shared" si="73"/>
        <v>~nger~ : [ndʒəɹ]</v>
      </c>
      <c r="B299" s="1">
        <f t="shared" si="89"/>
        <v>0</v>
      </c>
      <c r="C299" s="1">
        <f t="shared" si="89"/>
        <v>0</v>
      </c>
      <c r="D299" s="1">
        <f t="shared" si="89"/>
        <v>1</v>
      </c>
      <c r="E299" s="7">
        <v>1</v>
      </c>
      <c r="F299" s="9" t="s">
        <v>2071</v>
      </c>
      <c r="G299" s="4">
        <f t="shared" si="74"/>
        <v>7.6219512195121954E-4</v>
      </c>
      <c r="H299" s="1" t="str">
        <f t="shared" si="75"/>
        <v>ndʒəɹ</v>
      </c>
      <c r="I299" s="1" t="str">
        <f t="shared" si="76"/>
        <v>nger</v>
      </c>
      <c r="J299" s="10">
        <f t="shared" si="77"/>
        <v>5</v>
      </c>
      <c r="K299" s="10">
        <f t="shared" si="78"/>
        <v>4</v>
      </c>
      <c r="L299" s="10">
        <f t="shared" si="79"/>
        <v>5</v>
      </c>
      <c r="M299" s="10">
        <f t="shared" si="80"/>
        <v>1</v>
      </c>
      <c r="N299" s="1" t="str">
        <f t="shared" si="81"/>
        <v>~nger~</v>
      </c>
      <c r="O299" s="1" t="str">
        <f t="shared" si="82"/>
        <v>[ndʒəɹ]</v>
      </c>
      <c r="P299" s="4">
        <f t="shared" si="83"/>
        <v>0.12719992966056537</v>
      </c>
      <c r="Q299" s="4">
        <f t="shared" si="84"/>
        <v>0.5</v>
      </c>
      <c r="R299" s="4" cm="1">
        <f t="array" ref="R299">SUM(_xlfn._xlws.FILTER($G$2:$G$1236,_xlfn.MAP($N$2:$N$1236,_xlfn.LAMBDA(_xlpm.x,_xlpm.x=$N299))))</f>
        <v>2.2865853658536588E-3</v>
      </c>
      <c r="S299" s="4">
        <f t="shared" si="85"/>
        <v>0.33333333333333331</v>
      </c>
      <c r="T299" s="15" cm="1">
        <f t="array" ref="T299">SUM(_xlfn._xlws.FILTER($G$2:$G$1236,_xlfn.MAP($O$2:$O$1236,_xlfn.LAMBDA(_xlpm.x,_xlpm.x=$O299))))</f>
        <v>7.6219512195121954E-4</v>
      </c>
      <c r="U299" s="4">
        <f t="shared" si="86"/>
        <v>1</v>
      </c>
      <c r="V299" s="4">
        <f t="shared" si="87"/>
        <v>-0.47712125471966244</v>
      </c>
      <c r="AD299" s="2"/>
      <c r="AI299" s="2"/>
      <c r="AJ299" s="2"/>
    </row>
    <row r="300" spans="1:36">
      <c r="A300" s="1" t="str">
        <f t="shared" si="73"/>
        <v>~nger~ : [ŋɡəɹ]</v>
      </c>
      <c r="B300" s="1">
        <f t="shared" si="89"/>
        <v>0</v>
      </c>
      <c r="C300" s="1">
        <f t="shared" si="89"/>
        <v>0</v>
      </c>
      <c r="D300" s="1">
        <f t="shared" si="89"/>
        <v>0</v>
      </c>
      <c r="E300" s="7">
        <v>2</v>
      </c>
      <c r="F300" s="9" t="s">
        <v>1984</v>
      </c>
      <c r="G300" s="4">
        <f t="shared" si="74"/>
        <v>1.5243902439024391E-3</v>
      </c>
      <c r="H300" s="1" t="str">
        <f t="shared" si="75"/>
        <v>ŋɡəɹ</v>
      </c>
      <c r="I300" s="1" t="str">
        <f t="shared" si="76"/>
        <v>nger</v>
      </c>
      <c r="J300" s="10">
        <f t="shared" si="77"/>
        <v>4</v>
      </c>
      <c r="K300" s="10">
        <f t="shared" si="78"/>
        <v>4</v>
      </c>
      <c r="L300" s="10">
        <f t="shared" si="79"/>
        <v>4</v>
      </c>
      <c r="M300" s="10">
        <f t="shared" si="80"/>
        <v>1</v>
      </c>
      <c r="N300" s="1" t="str">
        <f t="shared" si="81"/>
        <v>~nger~</v>
      </c>
      <c r="O300" s="1" t="str">
        <f t="shared" si="82"/>
        <v>[ŋɡəɹ]</v>
      </c>
      <c r="P300" s="4">
        <f t="shared" si="83"/>
        <v>0.29701800075577461</v>
      </c>
      <c r="Q300" s="4">
        <f t="shared" si="84"/>
        <v>0.8</v>
      </c>
      <c r="R300" s="4" cm="1">
        <f t="array" ref="R300">SUM(_xlfn._xlws.FILTER($G$2:$G$1255,_xlfn.MAP($N$2:$N$1255,_xlfn.LAMBDA(_xlpm.x,_xlpm.x=$N300))))</f>
        <v>2.2865853658536588E-3</v>
      </c>
      <c r="S300" s="4">
        <f t="shared" si="85"/>
        <v>0.66666666666666663</v>
      </c>
      <c r="T300" s="15" cm="1">
        <f t="array" ref="T300">SUM(_xlfn._xlws.FILTER($G$2:$G$1255,_xlfn.MAP($O$2:$O$1255,_xlfn.LAMBDA(_xlpm.x,_xlpm.x=$O300))))</f>
        <v>1.5243902439024391E-3</v>
      </c>
      <c r="U300" s="4">
        <f t="shared" si="86"/>
        <v>1</v>
      </c>
      <c r="V300" s="4">
        <f t="shared" si="87"/>
        <v>-0.17609125905568127</v>
      </c>
      <c r="AD300" s="2"/>
      <c r="AI300" s="2"/>
      <c r="AJ300" s="2"/>
    </row>
    <row r="301" spans="1:36">
      <c r="A301" s="1" t="str">
        <f t="shared" si="73"/>
        <v>~ngle~ : [ŋɡl]</v>
      </c>
      <c r="B301" s="1">
        <f t="shared" si="89"/>
        <v>0</v>
      </c>
      <c r="C301" s="1">
        <f t="shared" si="89"/>
        <v>0</v>
      </c>
      <c r="D301" s="1">
        <f t="shared" si="89"/>
        <v>0</v>
      </c>
      <c r="E301" s="7">
        <v>1</v>
      </c>
      <c r="F301" s="9" t="s">
        <v>311</v>
      </c>
      <c r="G301" s="4">
        <f t="shared" si="74"/>
        <v>7.6219512195121954E-4</v>
      </c>
      <c r="H301" s="1" t="str">
        <f t="shared" si="75"/>
        <v>ŋɡl</v>
      </c>
      <c r="I301" s="1" t="str">
        <f t="shared" si="76"/>
        <v>ngle</v>
      </c>
      <c r="J301" s="10">
        <f t="shared" si="77"/>
        <v>3</v>
      </c>
      <c r="K301" s="10">
        <f t="shared" si="78"/>
        <v>4</v>
      </c>
      <c r="L301" s="10">
        <f t="shared" si="79"/>
        <v>4</v>
      </c>
      <c r="M301" s="10">
        <f t="shared" si="80"/>
        <v>1</v>
      </c>
      <c r="N301" s="1" t="str">
        <f t="shared" si="81"/>
        <v>~ngle~</v>
      </c>
      <c r="O301" s="1" t="str">
        <f t="shared" si="82"/>
        <v>[ŋɡl]</v>
      </c>
      <c r="P301" s="4">
        <f t="shared" si="83"/>
        <v>0.2342468675289098</v>
      </c>
      <c r="Q301" s="4">
        <f t="shared" si="84"/>
        <v>1</v>
      </c>
      <c r="R301" s="4" cm="1">
        <f t="array" ref="R301">SUM(_xlfn._xlws.FILTER($G$2:$G$1255,_xlfn.MAP($N$2:$N$1255,_xlfn.LAMBDA(_xlpm.x,_xlpm.x=$N301))))</f>
        <v>7.6219512195121954E-4</v>
      </c>
      <c r="S301" s="4">
        <f t="shared" si="85"/>
        <v>1</v>
      </c>
      <c r="T301" s="15" cm="1">
        <f t="array" ref="T301">SUM(_xlfn._xlws.FILTER($G$2:$G$1255,_xlfn.MAP($O$2:$O$1255,_xlfn.LAMBDA(_xlpm.x,_xlpm.x=$O301))))</f>
        <v>7.6219512195121954E-4</v>
      </c>
      <c r="U301" s="4">
        <f t="shared" si="86"/>
        <v>1</v>
      </c>
      <c r="V301" s="4">
        <f t="shared" si="87"/>
        <v>0</v>
      </c>
      <c r="AD301" s="2"/>
      <c r="AI301" s="2"/>
      <c r="AJ301" s="2"/>
    </row>
    <row r="302" spans="1:36">
      <c r="A302" s="1" t="str">
        <f t="shared" si="73"/>
        <v>~nish~ : [nɪʃ]</v>
      </c>
      <c r="B302" s="1">
        <f t="shared" ref="B302:D321" si="90">_xlfn.LET(_xlpm.d,$F302,_xlpm.k,_xlfn.CONCAT(LEFT(TRIM(B$1),1),"*"),COUNTIF(_xlpm.d,_xlpm.k))</f>
        <v>0</v>
      </c>
      <c r="C302" s="1">
        <f t="shared" si="90"/>
        <v>0</v>
      </c>
      <c r="D302" s="1">
        <f t="shared" si="90"/>
        <v>1</v>
      </c>
      <c r="E302" s="7">
        <v>1</v>
      </c>
      <c r="F302" s="9" t="s">
        <v>1806</v>
      </c>
      <c r="G302" s="4">
        <f t="shared" si="74"/>
        <v>7.6219512195121954E-4</v>
      </c>
      <c r="H302" s="1" t="str">
        <f t="shared" si="75"/>
        <v>nɪʃ</v>
      </c>
      <c r="I302" s="1" t="str">
        <f t="shared" si="76"/>
        <v>nish</v>
      </c>
      <c r="J302" s="10">
        <f t="shared" si="77"/>
        <v>3</v>
      </c>
      <c r="K302" s="10">
        <f t="shared" si="78"/>
        <v>4</v>
      </c>
      <c r="L302" s="10">
        <f t="shared" si="79"/>
        <v>4</v>
      </c>
      <c r="M302" s="10">
        <f t="shared" si="80"/>
        <v>1</v>
      </c>
      <c r="N302" s="1" t="str">
        <f t="shared" si="81"/>
        <v>~nish~</v>
      </c>
      <c r="O302" s="1" t="str">
        <f t="shared" si="82"/>
        <v>[nɪʃ]</v>
      </c>
      <c r="P302" s="4">
        <f t="shared" si="83"/>
        <v>0.2342468675289098</v>
      </c>
      <c r="Q302" s="4">
        <f t="shared" si="84"/>
        <v>1</v>
      </c>
      <c r="R302" s="4" cm="1">
        <f t="array" ref="R302">SUM(_xlfn._xlws.FILTER($G$2:$G$1236,_xlfn.MAP($N$2:$N$1236,_xlfn.LAMBDA(_xlpm.x,_xlpm.x=$N302))))</f>
        <v>7.6219512195121954E-4</v>
      </c>
      <c r="S302" s="4">
        <f t="shared" si="85"/>
        <v>1</v>
      </c>
      <c r="T302" s="15" cm="1">
        <f t="array" ref="T302">SUM(_xlfn._xlws.FILTER($G$2:$G$1236,_xlfn.MAP($O$2:$O$1236,_xlfn.LAMBDA(_xlpm.x,_xlpm.x=$O302))))</f>
        <v>7.6219512195121954E-4</v>
      </c>
      <c r="U302" s="4">
        <f t="shared" si="86"/>
        <v>1</v>
      </c>
      <c r="V302" s="4">
        <f t="shared" si="87"/>
        <v>0</v>
      </c>
      <c r="AD302" s="2"/>
      <c r="AI302" s="2"/>
      <c r="AJ302" s="2"/>
    </row>
    <row r="303" spans="1:36">
      <c r="A303" s="1" t="str">
        <f t="shared" si="73"/>
        <v>~noon~ : [nun]</v>
      </c>
      <c r="B303" s="1">
        <f t="shared" si="90"/>
        <v>0</v>
      </c>
      <c r="C303" s="1">
        <f t="shared" si="90"/>
        <v>0</v>
      </c>
      <c r="D303" s="1">
        <f t="shared" si="90"/>
        <v>1</v>
      </c>
      <c r="E303" s="7">
        <v>1</v>
      </c>
      <c r="F303" s="9" t="s">
        <v>1809</v>
      </c>
      <c r="G303" s="4">
        <f t="shared" si="74"/>
        <v>7.6219512195121954E-4</v>
      </c>
      <c r="H303" s="1" t="str">
        <f t="shared" si="75"/>
        <v>nun</v>
      </c>
      <c r="I303" s="1" t="str">
        <f t="shared" si="76"/>
        <v>noon</v>
      </c>
      <c r="J303" s="10">
        <f t="shared" si="77"/>
        <v>3</v>
      </c>
      <c r="K303" s="10">
        <f t="shared" si="78"/>
        <v>4</v>
      </c>
      <c r="L303" s="10">
        <f t="shared" si="79"/>
        <v>4</v>
      </c>
      <c r="M303" s="10">
        <f t="shared" si="80"/>
        <v>1</v>
      </c>
      <c r="N303" s="1" t="str">
        <f t="shared" si="81"/>
        <v>~noon~</v>
      </c>
      <c r="O303" s="1" t="str">
        <f t="shared" si="82"/>
        <v>[nun]</v>
      </c>
      <c r="P303" s="4">
        <f t="shared" si="83"/>
        <v>0.2342468675289098</v>
      </c>
      <c r="Q303" s="4">
        <f t="shared" si="84"/>
        <v>1</v>
      </c>
      <c r="R303" s="4" cm="1">
        <f t="array" ref="R303">SUM(_xlfn._xlws.FILTER($G$2:$G$1236,_xlfn.MAP($N$2:$N$1236,_xlfn.LAMBDA(_xlpm.x,_xlpm.x=$N303))))</f>
        <v>7.6219512195121954E-4</v>
      </c>
      <c r="S303" s="4">
        <f t="shared" si="85"/>
        <v>1</v>
      </c>
      <c r="T303" s="15" cm="1">
        <f t="array" ref="T303">SUM(_xlfn._xlws.FILTER($G$2:$G$1236,_xlfn.MAP($O$2:$O$1236,_xlfn.LAMBDA(_xlpm.x,_xlpm.x=$O303))))</f>
        <v>7.6219512195121954E-4</v>
      </c>
      <c r="U303" s="4">
        <f t="shared" si="86"/>
        <v>1</v>
      </c>
      <c r="V303" s="4">
        <f t="shared" si="87"/>
        <v>0</v>
      </c>
      <c r="AD303" s="2"/>
      <c r="AI303" s="2"/>
      <c r="AJ303" s="2"/>
    </row>
    <row r="304" spans="1:36">
      <c r="A304" s="1" t="str">
        <f t="shared" si="73"/>
        <v>~nter~ : [ntəɹ]</v>
      </c>
      <c r="B304" s="1">
        <f t="shared" si="90"/>
        <v>0</v>
      </c>
      <c r="C304" s="1">
        <f t="shared" si="90"/>
        <v>0</v>
      </c>
      <c r="D304" s="1">
        <f t="shared" si="90"/>
        <v>1</v>
      </c>
      <c r="E304" s="7">
        <v>3</v>
      </c>
      <c r="F304" s="9" t="s">
        <v>1497</v>
      </c>
      <c r="G304" s="4">
        <f t="shared" si="74"/>
        <v>2.2865853658536584E-3</v>
      </c>
      <c r="H304" s="1" t="str">
        <f t="shared" si="75"/>
        <v>ntəɹ</v>
      </c>
      <c r="I304" s="1" t="str">
        <f t="shared" si="76"/>
        <v>nter</v>
      </c>
      <c r="J304" s="10">
        <f t="shared" si="77"/>
        <v>4</v>
      </c>
      <c r="K304" s="10">
        <f t="shared" si="78"/>
        <v>4</v>
      </c>
      <c r="L304" s="10">
        <f t="shared" si="79"/>
        <v>4</v>
      </c>
      <c r="M304" s="10">
        <f t="shared" si="80"/>
        <v>1</v>
      </c>
      <c r="N304" s="1" t="str">
        <f t="shared" si="81"/>
        <v>~nter~</v>
      </c>
      <c r="O304" s="1" t="str">
        <f t="shared" si="82"/>
        <v>[ntəɹ]</v>
      </c>
      <c r="P304" s="4">
        <f t="shared" si="83"/>
        <v>0.4684937350578196</v>
      </c>
      <c r="Q304" s="4">
        <f t="shared" si="84"/>
        <v>1</v>
      </c>
      <c r="R304" s="4" cm="1">
        <f t="array" ref="R304">SUM(_xlfn._xlws.FILTER($G$2:$G$1236,_xlfn.MAP($N$2:$N$1236,_xlfn.LAMBDA(_xlpm.x,_xlpm.x=$N304))))</f>
        <v>2.2865853658536584E-3</v>
      </c>
      <c r="S304" s="4">
        <f t="shared" si="85"/>
        <v>1</v>
      </c>
      <c r="T304" s="15" cm="1">
        <f t="array" ref="T304">SUM(_xlfn._xlws.FILTER($G$2:$G$1236,_xlfn.MAP($O$2:$O$1236,_xlfn.LAMBDA(_xlpm.x,_xlpm.x=$O304))))</f>
        <v>2.2865853658536584E-3</v>
      </c>
      <c r="U304" s="4">
        <f t="shared" si="86"/>
        <v>1</v>
      </c>
      <c r="V304" s="4">
        <f t="shared" si="87"/>
        <v>0</v>
      </c>
      <c r="AD304" s="2"/>
      <c r="AI304" s="2"/>
      <c r="AJ304" s="2"/>
    </row>
    <row r="305" spans="1:36">
      <c r="A305" s="1" t="str">
        <f t="shared" si="73"/>
        <v>~ntil~ : [ntɪl]</v>
      </c>
      <c r="B305" s="1">
        <f t="shared" si="90"/>
        <v>0</v>
      </c>
      <c r="C305" s="1">
        <f t="shared" si="90"/>
        <v>0</v>
      </c>
      <c r="D305" s="1">
        <f t="shared" si="90"/>
        <v>1</v>
      </c>
      <c r="E305" s="7">
        <v>1</v>
      </c>
      <c r="F305" s="9" t="s">
        <v>1627</v>
      </c>
      <c r="G305" s="4">
        <f t="shared" si="74"/>
        <v>7.6219512195121954E-4</v>
      </c>
      <c r="H305" s="1" t="str">
        <f t="shared" si="75"/>
        <v>ntɪl</v>
      </c>
      <c r="I305" s="1" t="str">
        <f t="shared" si="76"/>
        <v>ntil</v>
      </c>
      <c r="J305" s="10">
        <f t="shared" si="77"/>
        <v>4</v>
      </c>
      <c r="K305" s="10">
        <f t="shared" si="78"/>
        <v>4</v>
      </c>
      <c r="L305" s="10">
        <f t="shared" si="79"/>
        <v>4</v>
      </c>
      <c r="M305" s="10">
        <f t="shared" si="80"/>
        <v>1</v>
      </c>
      <c r="N305" s="1" t="str">
        <f t="shared" si="81"/>
        <v>~ntil~</v>
      </c>
      <c r="O305" s="1" t="str">
        <f t="shared" si="82"/>
        <v>[ntɪl]</v>
      </c>
      <c r="P305" s="4">
        <f t="shared" si="83"/>
        <v>0.2342468675289098</v>
      </c>
      <c r="Q305" s="4">
        <f t="shared" si="84"/>
        <v>1</v>
      </c>
      <c r="R305" s="4" cm="1">
        <f t="array" ref="R305">SUM(_xlfn._xlws.FILTER($G$2:$G$1236,_xlfn.MAP($N$2:$N$1236,_xlfn.LAMBDA(_xlpm.x,_xlpm.x=$N305))))</f>
        <v>7.6219512195121954E-4</v>
      </c>
      <c r="S305" s="4">
        <f t="shared" si="85"/>
        <v>1</v>
      </c>
      <c r="T305" s="15" cm="1">
        <f t="array" ref="T305">SUM(_xlfn._xlws.FILTER($G$2:$G$1236,_xlfn.MAP($O$2:$O$1236,_xlfn.LAMBDA(_xlpm.x,_xlpm.x=$O305))))</f>
        <v>7.6219512195121954E-4</v>
      </c>
      <c r="U305" s="4">
        <f t="shared" si="86"/>
        <v>1</v>
      </c>
      <c r="V305" s="4">
        <f t="shared" si="87"/>
        <v>0</v>
      </c>
      <c r="AD305" s="2"/>
      <c r="AI305" s="2"/>
      <c r="AJ305" s="2"/>
    </row>
    <row r="306" spans="1:36">
      <c r="A306" s="1" t="str">
        <f t="shared" si="73"/>
        <v>~ntle~ : [ntl]</v>
      </c>
      <c r="B306" s="1">
        <f t="shared" si="90"/>
        <v>0</v>
      </c>
      <c r="C306" s="1">
        <f t="shared" si="90"/>
        <v>0</v>
      </c>
      <c r="D306" s="1">
        <f t="shared" si="90"/>
        <v>1</v>
      </c>
      <c r="E306" s="7">
        <v>1</v>
      </c>
      <c r="F306" s="9" t="s">
        <v>102</v>
      </c>
      <c r="G306" s="4">
        <f t="shared" si="74"/>
        <v>7.6219512195121954E-4</v>
      </c>
      <c r="H306" s="1" t="str">
        <f t="shared" si="75"/>
        <v>ntl</v>
      </c>
      <c r="I306" s="1" t="str">
        <f t="shared" si="76"/>
        <v>ntle</v>
      </c>
      <c r="J306" s="10">
        <f t="shared" si="77"/>
        <v>3</v>
      </c>
      <c r="K306" s="10">
        <f t="shared" si="78"/>
        <v>4</v>
      </c>
      <c r="L306" s="10">
        <f t="shared" si="79"/>
        <v>4</v>
      </c>
      <c r="M306" s="10">
        <f t="shared" si="80"/>
        <v>1</v>
      </c>
      <c r="N306" s="1" t="str">
        <f t="shared" si="81"/>
        <v>~ntle~</v>
      </c>
      <c r="O306" s="1" t="str">
        <f t="shared" si="82"/>
        <v>[ntl]</v>
      </c>
      <c r="P306" s="4">
        <f t="shared" si="83"/>
        <v>0.2342468675289098</v>
      </c>
      <c r="Q306" s="4">
        <f t="shared" si="84"/>
        <v>1</v>
      </c>
      <c r="R306" s="4" cm="1">
        <f t="array" ref="R306">SUM(_xlfn._xlws.FILTER($G$2:$G$1236,_xlfn.MAP($N$2:$N$1236,_xlfn.LAMBDA(_xlpm.x,_xlpm.x=$N306))))</f>
        <v>7.6219512195121954E-4</v>
      </c>
      <c r="S306" s="4">
        <f t="shared" si="85"/>
        <v>1</v>
      </c>
      <c r="T306" s="15" cm="1">
        <f t="array" ref="T306">SUM(_xlfn._xlws.FILTER($G$2:$G$1236,_xlfn.MAP($O$2:$O$1236,_xlfn.LAMBDA(_xlpm.x,_xlpm.x=$O306))))</f>
        <v>7.6219512195121954E-4</v>
      </c>
      <c r="U306" s="4">
        <f t="shared" si="86"/>
        <v>1</v>
      </c>
      <c r="V306" s="4">
        <f t="shared" si="87"/>
        <v>0</v>
      </c>
      <c r="AD306" s="2"/>
      <c r="AI306" s="2"/>
      <c r="AJ306" s="2"/>
    </row>
    <row r="307" spans="1:36">
      <c r="A307" s="1" t="str">
        <f t="shared" si="73"/>
        <v>~part~ : [pɑɹt]</v>
      </c>
      <c r="B307" s="1">
        <f t="shared" si="90"/>
        <v>0</v>
      </c>
      <c r="C307" s="1">
        <f t="shared" si="90"/>
        <v>0</v>
      </c>
      <c r="D307" s="1">
        <f t="shared" si="90"/>
        <v>0</v>
      </c>
      <c r="E307" s="7">
        <v>1</v>
      </c>
      <c r="F307" s="9" t="s">
        <v>1612</v>
      </c>
      <c r="G307" s="4">
        <f t="shared" si="74"/>
        <v>7.6219512195121954E-4</v>
      </c>
      <c r="H307" s="4" t="str">
        <f t="shared" si="75"/>
        <v>pɑɹt</v>
      </c>
      <c r="I307" s="4" t="str">
        <f t="shared" si="76"/>
        <v>part</v>
      </c>
      <c r="J307" s="10">
        <f t="shared" si="77"/>
        <v>4</v>
      </c>
      <c r="K307" s="10">
        <f t="shared" si="78"/>
        <v>4</v>
      </c>
      <c r="L307" s="10">
        <f t="shared" si="79"/>
        <v>4</v>
      </c>
      <c r="M307" s="10">
        <f t="shared" si="80"/>
        <v>1</v>
      </c>
      <c r="N307" s="1" t="str">
        <f t="shared" si="81"/>
        <v>~part~</v>
      </c>
      <c r="O307" s="1" t="str">
        <f t="shared" si="82"/>
        <v>[pɑɹt]</v>
      </c>
      <c r="P307" s="4">
        <f t="shared" si="83"/>
        <v>0.2342468675289098</v>
      </c>
      <c r="Q307" s="4">
        <f t="shared" si="84"/>
        <v>1</v>
      </c>
      <c r="R307" s="4" cm="1">
        <f t="array" ref="R307">SUM(_xlfn._xlws.FILTER($G$2:$G$1236,_xlfn.MAP($N$2:$N$1236,_xlfn.LAMBDA(_xlpm.x,_xlpm.x=$N307))))</f>
        <v>7.6219512195121954E-4</v>
      </c>
      <c r="S307" s="4">
        <f t="shared" si="85"/>
        <v>1</v>
      </c>
      <c r="T307" s="15" cm="1">
        <f t="array" ref="T307">SUM(_xlfn._xlws.FILTER($G$2:$G$1236,_xlfn.MAP($O$2:$O$1236,_xlfn.LAMBDA(_xlpm.x,_xlpm.x=$O307))))</f>
        <v>7.6219512195121954E-4</v>
      </c>
      <c r="U307" s="4">
        <f t="shared" si="86"/>
        <v>1</v>
      </c>
      <c r="V307" s="4">
        <f t="shared" si="87"/>
        <v>0</v>
      </c>
      <c r="AD307" s="2"/>
      <c r="AI307" s="2"/>
      <c r="AJ307" s="2"/>
    </row>
    <row r="308" spans="1:36">
      <c r="A308" s="1" t="str">
        <f t="shared" si="73"/>
        <v>~pass~ : [pæs]</v>
      </c>
      <c r="B308" s="1">
        <f t="shared" si="90"/>
        <v>0</v>
      </c>
      <c r="C308" s="1">
        <f t="shared" si="90"/>
        <v>0</v>
      </c>
      <c r="D308" s="1">
        <f t="shared" si="90"/>
        <v>0</v>
      </c>
      <c r="E308" s="7">
        <v>1</v>
      </c>
      <c r="F308" s="9" t="s">
        <v>1805</v>
      </c>
      <c r="G308" s="4">
        <f t="shared" si="74"/>
        <v>7.6219512195121954E-4</v>
      </c>
      <c r="H308" s="1" t="str">
        <f t="shared" si="75"/>
        <v>pæs</v>
      </c>
      <c r="I308" s="1" t="str">
        <f t="shared" si="76"/>
        <v>pass</v>
      </c>
      <c r="J308" s="10">
        <f t="shared" si="77"/>
        <v>3</v>
      </c>
      <c r="K308" s="10">
        <f t="shared" si="78"/>
        <v>4</v>
      </c>
      <c r="L308" s="10">
        <f t="shared" si="79"/>
        <v>4</v>
      </c>
      <c r="M308" s="10">
        <f t="shared" si="80"/>
        <v>1</v>
      </c>
      <c r="N308" s="1" t="str">
        <f t="shared" si="81"/>
        <v>~pass~</v>
      </c>
      <c r="O308" s="1" t="str">
        <f t="shared" si="82"/>
        <v>[pæs]</v>
      </c>
      <c r="P308" s="4">
        <f t="shared" si="83"/>
        <v>0.2342468675289098</v>
      </c>
      <c r="Q308" s="4">
        <f t="shared" si="84"/>
        <v>1</v>
      </c>
      <c r="R308" s="4" cm="1">
        <f t="array" ref="R308">SUM(_xlfn._xlws.FILTER($G$2:$G$1236,_xlfn.MAP($N$2:$N$1236,_xlfn.LAMBDA(_xlpm.x,_xlpm.x=$N308))))</f>
        <v>7.6219512195121954E-4</v>
      </c>
      <c r="S308" s="4">
        <f t="shared" si="85"/>
        <v>1</v>
      </c>
      <c r="T308" s="15" cm="1">
        <f t="array" ref="T308">SUM(_xlfn._xlws.FILTER($G$2:$G$1236,_xlfn.MAP($O$2:$O$1236,_xlfn.LAMBDA(_xlpm.x,_xlpm.x=$O308))))</f>
        <v>7.6219512195121954E-4</v>
      </c>
      <c r="U308" s="4">
        <f t="shared" si="86"/>
        <v>1</v>
      </c>
      <c r="V308" s="4">
        <f t="shared" si="87"/>
        <v>0</v>
      </c>
      <c r="AD308" s="2"/>
      <c r="AI308" s="2"/>
      <c r="AJ308" s="2"/>
    </row>
    <row r="309" spans="1:36">
      <c r="A309" s="1" t="str">
        <f t="shared" si="73"/>
        <v>~past~ : [pæst]</v>
      </c>
      <c r="B309" s="1">
        <f t="shared" si="90"/>
        <v>0</v>
      </c>
      <c r="C309" s="1">
        <f t="shared" si="90"/>
        <v>0</v>
      </c>
      <c r="D309" s="1">
        <f t="shared" si="90"/>
        <v>0</v>
      </c>
      <c r="E309" s="7">
        <v>1</v>
      </c>
      <c r="F309" s="9" t="s">
        <v>1617</v>
      </c>
      <c r="G309" s="4">
        <f t="shared" si="74"/>
        <v>7.6219512195121954E-4</v>
      </c>
      <c r="H309" s="1" t="str">
        <f t="shared" si="75"/>
        <v>pæst</v>
      </c>
      <c r="I309" s="1" t="str">
        <f t="shared" si="76"/>
        <v>past</v>
      </c>
      <c r="J309" s="10">
        <f t="shared" si="77"/>
        <v>4</v>
      </c>
      <c r="K309" s="10">
        <f t="shared" si="78"/>
        <v>4</v>
      </c>
      <c r="L309" s="10">
        <f t="shared" si="79"/>
        <v>4</v>
      </c>
      <c r="M309" s="10">
        <f t="shared" si="80"/>
        <v>1</v>
      </c>
      <c r="N309" s="1" t="str">
        <f t="shared" si="81"/>
        <v>~past~</v>
      </c>
      <c r="O309" s="1" t="str">
        <f t="shared" si="82"/>
        <v>[pæst]</v>
      </c>
      <c r="P309" s="4">
        <f t="shared" si="83"/>
        <v>0.2342468675289098</v>
      </c>
      <c r="Q309" s="4">
        <f t="shared" si="84"/>
        <v>1</v>
      </c>
      <c r="R309" s="4" cm="1">
        <f t="array" ref="R309">SUM(_xlfn._xlws.FILTER($G$2:$G$1236,_xlfn.MAP($N$2:$N$1236,_xlfn.LAMBDA(_xlpm.x,_xlpm.x=$N309))))</f>
        <v>7.6219512195121954E-4</v>
      </c>
      <c r="S309" s="4">
        <f t="shared" si="85"/>
        <v>1</v>
      </c>
      <c r="T309" s="15" cm="1">
        <f t="array" ref="T309">SUM(_xlfn._xlws.FILTER($G$2:$G$1236,_xlfn.MAP($O$2:$O$1236,_xlfn.LAMBDA(_xlpm.x,_xlpm.x=$O309))))</f>
        <v>7.6219512195121954E-4</v>
      </c>
      <c r="U309" s="4">
        <f t="shared" si="86"/>
        <v>1</v>
      </c>
      <c r="V309" s="4">
        <f t="shared" si="87"/>
        <v>0</v>
      </c>
      <c r="AD309" s="2"/>
      <c r="AI309" s="2"/>
      <c r="AJ309" s="2"/>
    </row>
    <row r="310" spans="1:36">
      <c r="A310" s="1" t="str">
        <f t="shared" si="73"/>
        <v>~path~ : [pæθ]</v>
      </c>
      <c r="B310" s="1">
        <f t="shared" si="90"/>
        <v>0</v>
      </c>
      <c r="C310" s="1">
        <f t="shared" si="90"/>
        <v>0</v>
      </c>
      <c r="D310" s="1">
        <f t="shared" si="90"/>
        <v>0</v>
      </c>
      <c r="E310" s="7">
        <v>1</v>
      </c>
      <c r="F310" s="9" t="s">
        <v>1804</v>
      </c>
      <c r="G310" s="4">
        <f t="shared" si="74"/>
        <v>7.6219512195121954E-4</v>
      </c>
      <c r="H310" s="1" t="str">
        <f t="shared" si="75"/>
        <v>pæθ</v>
      </c>
      <c r="I310" s="1" t="str">
        <f t="shared" si="76"/>
        <v>path</v>
      </c>
      <c r="J310" s="10">
        <f t="shared" si="77"/>
        <v>3</v>
      </c>
      <c r="K310" s="10">
        <f t="shared" si="78"/>
        <v>4</v>
      </c>
      <c r="L310" s="10">
        <f t="shared" si="79"/>
        <v>4</v>
      </c>
      <c r="M310" s="10">
        <f t="shared" si="80"/>
        <v>1</v>
      </c>
      <c r="N310" s="1" t="str">
        <f t="shared" si="81"/>
        <v>~path~</v>
      </c>
      <c r="O310" s="1" t="str">
        <f t="shared" si="82"/>
        <v>[pæθ]</v>
      </c>
      <c r="P310" s="4">
        <f t="shared" si="83"/>
        <v>0.2342468675289098</v>
      </c>
      <c r="Q310" s="4">
        <f t="shared" si="84"/>
        <v>1</v>
      </c>
      <c r="R310" s="4" cm="1">
        <f t="array" ref="R310">SUM(_xlfn._xlws.FILTER($G$2:$G$1236,_xlfn.MAP($N$2:$N$1236,_xlfn.LAMBDA(_xlpm.x,_xlpm.x=$N310))))</f>
        <v>7.6219512195121954E-4</v>
      </c>
      <c r="S310" s="4">
        <f t="shared" si="85"/>
        <v>1</v>
      </c>
      <c r="T310" s="15" cm="1">
        <f t="array" ref="T310">SUM(_xlfn._xlws.FILTER($G$2:$G$1236,_xlfn.MAP($O$2:$O$1236,_xlfn.LAMBDA(_xlpm.x,_xlpm.x=$O310))))</f>
        <v>7.6219512195121954E-4</v>
      </c>
      <c r="U310" s="4">
        <f t="shared" si="86"/>
        <v>1</v>
      </c>
      <c r="V310" s="4">
        <f t="shared" si="87"/>
        <v>0</v>
      </c>
      <c r="AD310" s="2"/>
      <c r="AI310" s="2"/>
      <c r="AJ310" s="2"/>
    </row>
    <row r="311" spans="1:36">
      <c r="A311" s="1" t="str">
        <f t="shared" si="73"/>
        <v>~pend~ : [pɛnd]</v>
      </c>
      <c r="B311" s="1">
        <f t="shared" si="90"/>
        <v>0</v>
      </c>
      <c r="C311" s="1">
        <f t="shared" si="90"/>
        <v>0</v>
      </c>
      <c r="D311" s="1">
        <f t="shared" si="90"/>
        <v>0</v>
      </c>
      <c r="E311" s="7">
        <v>1</v>
      </c>
      <c r="F311" s="9" t="s">
        <v>1614</v>
      </c>
      <c r="G311" s="4">
        <f t="shared" si="74"/>
        <v>7.6219512195121954E-4</v>
      </c>
      <c r="H311" s="4" t="str">
        <f t="shared" si="75"/>
        <v>pɛnd</v>
      </c>
      <c r="I311" s="4" t="str">
        <f t="shared" si="76"/>
        <v>pend</v>
      </c>
      <c r="J311" s="10">
        <f t="shared" si="77"/>
        <v>4</v>
      </c>
      <c r="K311" s="10">
        <f t="shared" si="78"/>
        <v>4</v>
      </c>
      <c r="L311" s="10">
        <f t="shared" si="79"/>
        <v>4</v>
      </c>
      <c r="M311" s="10">
        <f t="shared" si="80"/>
        <v>1</v>
      </c>
      <c r="N311" s="1" t="str">
        <f t="shared" si="81"/>
        <v>~pend~</v>
      </c>
      <c r="O311" s="1" t="str">
        <f t="shared" si="82"/>
        <v>[pɛnd]</v>
      </c>
      <c r="P311" s="4">
        <f t="shared" si="83"/>
        <v>0.2342468675289098</v>
      </c>
      <c r="Q311" s="4">
        <f t="shared" si="84"/>
        <v>1</v>
      </c>
      <c r="R311" s="4" cm="1">
        <f t="array" ref="R311">SUM(_xlfn._xlws.FILTER($G$2:$G$1236,_xlfn.MAP($N$2:$N$1236,_xlfn.LAMBDA(_xlpm.x,_xlpm.x=$N311))))</f>
        <v>7.6219512195121954E-4</v>
      </c>
      <c r="S311" s="4">
        <f t="shared" si="85"/>
        <v>1</v>
      </c>
      <c r="T311" s="15" cm="1">
        <f t="array" ref="T311">SUM(_xlfn._xlws.FILTER($G$2:$G$1236,_xlfn.MAP($O$2:$O$1236,_xlfn.LAMBDA(_xlpm.x,_xlpm.x=$O311))))</f>
        <v>7.6219512195121954E-4</v>
      </c>
      <c r="U311" s="4">
        <f t="shared" si="86"/>
        <v>1</v>
      </c>
      <c r="V311" s="4">
        <f t="shared" si="87"/>
        <v>0</v>
      </c>
      <c r="AD311" s="2"/>
      <c r="AI311" s="2"/>
      <c r="AJ311" s="2"/>
    </row>
    <row r="312" spans="1:36">
      <c r="A312" s="1" t="str">
        <f t="shared" si="73"/>
        <v>~pick~ : [pɪk]</v>
      </c>
      <c r="B312" s="1">
        <f t="shared" si="90"/>
        <v>0</v>
      </c>
      <c r="C312" s="1">
        <f t="shared" si="90"/>
        <v>0</v>
      </c>
      <c r="D312" s="1">
        <f t="shared" si="90"/>
        <v>0</v>
      </c>
      <c r="E312" s="7">
        <v>1</v>
      </c>
      <c r="F312" s="9" t="s">
        <v>1801</v>
      </c>
      <c r="G312" s="4">
        <f t="shared" si="74"/>
        <v>7.6219512195121954E-4</v>
      </c>
      <c r="H312" s="4" t="str">
        <f t="shared" si="75"/>
        <v>pɪk</v>
      </c>
      <c r="I312" s="4" t="str">
        <f t="shared" si="76"/>
        <v>pick</v>
      </c>
      <c r="J312" s="10">
        <f t="shared" si="77"/>
        <v>3</v>
      </c>
      <c r="K312" s="10">
        <f t="shared" si="78"/>
        <v>4</v>
      </c>
      <c r="L312" s="10">
        <f t="shared" si="79"/>
        <v>4</v>
      </c>
      <c r="M312" s="10">
        <f t="shared" si="80"/>
        <v>1</v>
      </c>
      <c r="N312" s="1" t="str">
        <f t="shared" si="81"/>
        <v>~pick~</v>
      </c>
      <c r="O312" s="1" t="str">
        <f t="shared" si="82"/>
        <v>[pɪk]</v>
      </c>
      <c r="P312" s="4">
        <f t="shared" si="83"/>
        <v>0.2342468675289098</v>
      </c>
      <c r="Q312" s="4">
        <f t="shared" si="84"/>
        <v>1</v>
      </c>
      <c r="R312" s="4" cm="1">
        <f t="array" ref="R312">SUM(_xlfn._xlws.FILTER($G$2:$G$1236,_xlfn.MAP($N$2:$N$1236,_xlfn.LAMBDA(_xlpm.x,_xlpm.x=$N312))))</f>
        <v>7.6219512195121954E-4</v>
      </c>
      <c r="S312" s="4">
        <f t="shared" si="85"/>
        <v>1</v>
      </c>
      <c r="T312" s="15" cm="1">
        <f t="array" ref="T312">SUM(_xlfn._xlws.FILTER($G$2:$G$1236,_xlfn.MAP($O$2:$O$1236,_xlfn.LAMBDA(_xlpm.x,_xlpm.x=$O312))))</f>
        <v>7.6219512195121954E-4</v>
      </c>
      <c r="U312" s="4">
        <f t="shared" si="86"/>
        <v>1</v>
      </c>
      <c r="V312" s="4">
        <f t="shared" si="87"/>
        <v>0</v>
      </c>
      <c r="AD312" s="2"/>
      <c r="AI312" s="2"/>
      <c r="AJ312" s="2"/>
    </row>
    <row r="313" spans="1:36">
      <c r="A313" s="1" t="str">
        <f t="shared" si="73"/>
        <v>~plan~ : [plæn]</v>
      </c>
      <c r="B313" s="1">
        <f t="shared" si="90"/>
        <v>0</v>
      </c>
      <c r="C313" s="1">
        <f t="shared" si="90"/>
        <v>0</v>
      </c>
      <c r="D313" s="1">
        <f t="shared" si="90"/>
        <v>0</v>
      </c>
      <c r="E313" s="7">
        <v>1</v>
      </c>
      <c r="F313" s="9" t="s">
        <v>1615</v>
      </c>
      <c r="G313" s="4">
        <f t="shared" si="74"/>
        <v>7.6219512195121954E-4</v>
      </c>
      <c r="H313" s="4" t="str">
        <f t="shared" si="75"/>
        <v>plæn</v>
      </c>
      <c r="I313" s="4" t="str">
        <f t="shared" si="76"/>
        <v>plan</v>
      </c>
      <c r="J313" s="10">
        <f t="shared" si="77"/>
        <v>4</v>
      </c>
      <c r="K313" s="10">
        <f t="shared" si="78"/>
        <v>4</v>
      </c>
      <c r="L313" s="10">
        <f t="shared" si="79"/>
        <v>4</v>
      </c>
      <c r="M313" s="10">
        <f t="shared" si="80"/>
        <v>1</v>
      </c>
      <c r="N313" s="1" t="str">
        <f t="shared" si="81"/>
        <v>~plan~</v>
      </c>
      <c r="O313" s="1" t="str">
        <f t="shared" si="82"/>
        <v>[plæn]</v>
      </c>
      <c r="P313" s="4">
        <f t="shared" si="83"/>
        <v>0.2342468675289098</v>
      </c>
      <c r="Q313" s="4">
        <f t="shared" si="84"/>
        <v>1</v>
      </c>
      <c r="R313" s="4" cm="1">
        <f t="array" ref="R313">SUM(_xlfn._xlws.FILTER($G$2:$G$1236,_xlfn.MAP($N$2:$N$1236,_xlfn.LAMBDA(_xlpm.x,_xlpm.x=$N313))))</f>
        <v>7.6219512195121954E-4</v>
      </c>
      <c r="S313" s="4">
        <f t="shared" si="85"/>
        <v>1</v>
      </c>
      <c r="T313" s="15" cm="1">
        <f t="array" ref="T313">SUM(_xlfn._xlws.FILTER($G$2:$G$1236,_xlfn.MAP($O$2:$O$1236,_xlfn.LAMBDA(_xlpm.x,_xlpm.x=$O313))))</f>
        <v>7.6219512195121954E-4</v>
      </c>
      <c r="U313" s="4">
        <f t="shared" si="86"/>
        <v>1</v>
      </c>
      <c r="V313" s="4">
        <f t="shared" si="87"/>
        <v>0</v>
      </c>
      <c r="AD313" s="2"/>
      <c r="AI313" s="2"/>
      <c r="AJ313" s="2"/>
    </row>
    <row r="314" spans="1:36">
      <c r="A314" s="1" t="str">
        <f t="shared" si="73"/>
        <v>~poor~ : [puɹ]</v>
      </c>
      <c r="B314" s="1">
        <f t="shared" si="90"/>
        <v>0</v>
      </c>
      <c r="C314" s="1">
        <f t="shared" si="90"/>
        <v>0</v>
      </c>
      <c r="D314" s="1">
        <f t="shared" si="90"/>
        <v>0</v>
      </c>
      <c r="E314" s="7">
        <v>1</v>
      </c>
      <c r="F314" s="9" t="s">
        <v>1802</v>
      </c>
      <c r="G314" s="4">
        <f t="shared" si="74"/>
        <v>7.6219512195121954E-4</v>
      </c>
      <c r="H314" s="4" t="str">
        <f t="shared" si="75"/>
        <v>puɹ</v>
      </c>
      <c r="I314" s="4" t="str">
        <f t="shared" si="76"/>
        <v>poor</v>
      </c>
      <c r="J314" s="10">
        <f t="shared" si="77"/>
        <v>3</v>
      </c>
      <c r="K314" s="10">
        <f t="shared" si="78"/>
        <v>4</v>
      </c>
      <c r="L314" s="10">
        <f t="shared" si="79"/>
        <v>4</v>
      </c>
      <c r="M314" s="10">
        <f t="shared" si="80"/>
        <v>1</v>
      </c>
      <c r="N314" s="1" t="str">
        <f t="shared" si="81"/>
        <v>~poor~</v>
      </c>
      <c r="O314" s="1" t="str">
        <f t="shared" si="82"/>
        <v>[puɹ]</v>
      </c>
      <c r="P314" s="4">
        <f t="shared" si="83"/>
        <v>0.2342468675289098</v>
      </c>
      <c r="Q314" s="4">
        <f t="shared" si="84"/>
        <v>1</v>
      </c>
      <c r="R314" s="4" cm="1">
        <f t="array" ref="R314">SUM(_xlfn._xlws.FILTER($G$2:$G$1236,_xlfn.MAP($N$2:$N$1236,_xlfn.LAMBDA(_xlpm.x,_xlpm.x=$N314))))</f>
        <v>7.6219512195121954E-4</v>
      </c>
      <c r="S314" s="4">
        <f t="shared" si="85"/>
        <v>1</v>
      </c>
      <c r="T314" s="15" cm="1">
        <f t="array" ref="T314">SUM(_xlfn._xlws.FILTER($G$2:$G$1236,_xlfn.MAP($O$2:$O$1236,_xlfn.LAMBDA(_xlpm.x,_xlpm.x=$O314))))</f>
        <v>7.6219512195121954E-4</v>
      </c>
      <c r="U314" s="4">
        <f t="shared" si="86"/>
        <v>1</v>
      </c>
      <c r="V314" s="4">
        <f t="shared" si="87"/>
        <v>0</v>
      </c>
      <c r="AD314" s="2"/>
      <c r="AI314" s="2"/>
      <c r="AJ314" s="2"/>
    </row>
    <row r="315" spans="1:36">
      <c r="A315" s="1" t="str">
        <f t="shared" si="73"/>
        <v>~port~ : [pɔɹt]</v>
      </c>
      <c r="B315" s="1">
        <f t="shared" si="90"/>
        <v>0</v>
      </c>
      <c r="C315" s="1">
        <f t="shared" si="90"/>
        <v>0</v>
      </c>
      <c r="D315" s="1">
        <f t="shared" si="90"/>
        <v>0</v>
      </c>
      <c r="E315" s="7">
        <v>1</v>
      </c>
      <c r="F315" s="9" t="s">
        <v>985</v>
      </c>
      <c r="G315" s="4">
        <f t="shared" si="74"/>
        <v>7.6219512195121954E-4</v>
      </c>
      <c r="H315" s="1" t="str">
        <f t="shared" si="75"/>
        <v>pɔɹt</v>
      </c>
      <c r="I315" s="1" t="str">
        <f t="shared" si="76"/>
        <v>port</v>
      </c>
      <c r="J315" s="10">
        <f t="shared" si="77"/>
        <v>4</v>
      </c>
      <c r="K315" s="10">
        <f t="shared" si="78"/>
        <v>4</v>
      </c>
      <c r="L315" s="10">
        <f t="shared" si="79"/>
        <v>4</v>
      </c>
      <c r="M315" s="10">
        <f t="shared" si="80"/>
        <v>1</v>
      </c>
      <c r="N315" s="1" t="str">
        <f t="shared" si="81"/>
        <v>~port~</v>
      </c>
      <c r="O315" s="1" t="str">
        <f t="shared" si="82"/>
        <v>[pɔɹt]</v>
      </c>
      <c r="P315" s="4">
        <f t="shared" si="83"/>
        <v>0.15616457835260653</v>
      </c>
      <c r="Q315" s="4">
        <f t="shared" si="84"/>
        <v>0.66666666666666663</v>
      </c>
      <c r="R315" s="4" cm="1">
        <f t="array" ref="R315">SUM(_xlfn._xlws.FILTER($G$2:$G$1236,_xlfn.MAP($N$2:$N$1236,_xlfn.LAMBDA(_xlpm.x,_xlpm.x=$N315))))</f>
        <v>7.6219512195121954E-4</v>
      </c>
      <c r="S315" s="4">
        <f t="shared" si="85"/>
        <v>1</v>
      </c>
      <c r="T315" s="15" cm="1">
        <f t="array" ref="T315">SUM(_xlfn._xlws.FILTER($G$2:$G$1236,_xlfn.MAP($O$2:$O$1236,_xlfn.LAMBDA(_xlpm.x,_xlpm.x=$O315))))</f>
        <v>1.5243902439024391E-3</v>
      </c>
      <c r="U315" s="4">
        <f t="shared" si="86"/>
        <v>0.5</v>
      </c>
      <c r="V315" s="4">
        <f t="shared" si="87"/>
        <v>0.3010299956639812</v>
      </c>
      <c r="AD315" s="2"/>
      <c r="AI315" s="2"/>
      <c r="AJ315" s="2"/>
    </row>
    <row r="316" spans="1:36">
      <c r="A316" s="1" t="str">
        <f t="shared" si="73"/>
        <v>~post~ : [poʊst]</v>
      </c>
      <c r="B316" s="1">
        <f t="shared" si="90"/>
        <v>0</v>
      </c>
      <c r="C316" s="1">
        <f t="shared" si="90"/>
        <v>0</v>
      </c>
      <c r="D316" s="1">
        <f t="shared" si="90"/>
        <v>0</v>
      </c>
      <c r="E316" s="7">
        <v>1</v>
      </c>
      <c r="F316" s="9" t="s">
        <v>1463</v>
      </c>
      <c r="G316" s="4">
        <f t="shared" si="74"/>
        <v>7.6219512195121954E-4</v>
      </c>
      <c r="H316" s="4" t="str">
        <f t="shared" si="75"/>
        <v>poʊst</v>
      </c>
      <c r="I316" s="4" t="str">
        <f t="shared" si="76"/>
        <v>post</v>
      </c>
      <c r="J316" s="10">
        <f t="shared" si="77"/>
        <v>5</v>
      </c>
      <c r="K316" s="10">
        <f t="shared" si="78"/>
        <v>4</v>
      </c>
      <c r="L316" s="10">
        <f t="shared" si="79"/>
        <v>5</v>
      </c>
      <c r="M316" s="10">
        <f t="shared" si="80"/>
        <v>1</v>
      </c>
      <c r="N316" s="1" t="str">
        <f t="shared" si="81"/>
        <v>~post~</v>
      </c>
      <c r="O316" s="1" t="str">
        <f t="shared" si="82"/>
        <v>[poʊst]</v>
      </c>
      <c r="P316" s="4">
        <f t="shared" si="83"/>
        <v>0.25439985932113074</v>
      </c>
      <c r="Q316" s="4">
        <f t="shared" si="84"/>
        <v>1</v>
      </c>
      <c r="R316" s="4" cm="1">
        <f t="array" ref="R316">SUM(_xlfn._xlws.FILTER($G$2:$G$1236,_xlfn.MAP($N$2:$N$1236,_xlfn.LAMBDA(_xlpm.x,_xlpm.x=$N316))))</f>
        <v>7.6219512195121954E-4</v>
      </c>
      <c r="S316" s="4">
        <f t="shared" si="85"/>
        <v>1</v>
      </c>
      <c r="T316" s="15" cm="1">
        <f t="array" ref="T316">SUM(_xlfn._xlws.FILTER($G$2:$G$1236,_xlfn.MAP($O$2:$O$1236,_xlfn.LAMBDA(_xlpm.x,_xlpm.x=$O316))))</f>
        <v>7.6219512195121954E-4</v>
      </c>
      <c r="U316" s="4">
        <f t="shared" si="86"/>
        <v>1</v>
      </c>
      <c r="V316" s="4">
        <f t="shared" si="87"/>
        <v>0</v>
      </c>
      <c r="AD316" s="2"/>
      <c r="AI316" s="2"/>
      <c r="AJ316" s="2"/>
    </row>
    <row r="317" spans="1:36">
      <c r="A317" s="1" t="str">
        <f t="shared" si="73"/>
        <v>~ppen~ : [pn]</v>
      </c>
      <c r="B317" s="1">
        <f t="shared" si="90"/>
        <v>0</v>
      </c>
      <c r="C317" s="1">
        <f t="shared" si="90"/>
        <v>0</v>
      </c>
      <c r="D317" s="1">
        <f t="shared" si="90"/>
        <v>0</v>
      </c>
      <c r="E317" s="7">
        <v>1</v>
      </c>
      <c r="F317" s="9" t="s">
        <v>120</v>
      </c>
      <c r="G317" s="4">
        <f t="shared" si="74"/>
        <v>7.6219512195121954E-4</v>
      </c>
      <c r="H317" s="4" t="str">
        <f t="shared" si="75"/>
        <v>pn</v>
      </c>
      <c r="I317" s="4" t="str">
        <f t="shared" si="76"/>
        <v>ppen</v>
      </c>
      <c r="J317" s="10">
        <f t="shared" si="77"/>
        <v>2</v>
      </c>
      <c r="K317" s="10">
        <f t="shared" si="78"/>
        <v>4</v>
      </c>
      <c r="L317" s="10">
        <f t="shared" si="79"/>
        <v>4</v>
      </c>
      <c r="M317" s="10">
        <f t="shared" si="80"/>
        <v>1</v>
      </c>
      <c r="N317" s="1" t="str">
        <f t="shared" si="81"/>
        <v>~ppen~</v>
      </c>
      <c r="O317" s="1" t="str">
        <f t="shared" si="82"/>
        <v>[pn]</v>
      </c>
      <c r="P317" s="4">
        <f t="shared" si="83"/>
        <v>0.15616457835260653</v>
      </c>
      <c r="Q317" s="4">
        <f t="shared" si="84"/>
        <v>0.66666666666666663</v>
      </c>
      <c r="R317" s="4" cm="1">
        <f t="array" ref="R317">SUM(_xlfn._xlws.FILTER($G$2:$G$1236,_xlfn.MAP($N$2:$N$1236,_xlfn.LAMBDA(_xlpm.x,_xlpm.x=$N317))))</f>
        <v>7.6219512195121954E-4</v>
      </c>
      <c r="S317" s="4">
        <f t="shared" si="85"/>
        <v>1</v>
      </c>
      <c r="T317" s="15" cm="1">
        <f t="array" ref="T317">SUM(_xlfn._xlws.FILTER($G$2:$G$1236,_xlfn.MAP($O$2:$O$1236,_xlfn.LAMBDA(_xlpm.x,_xlpm.x=$O317))))</f>
        <v>1.5243902439024391E-3</v>
      </c>
      <c r="U317" s="4">
        <f t="shared" si="86"/>
        <v>0.5</v>
      </c>
      <c r="V317" s="4">
        <f t="shared" si="87"/>
        <v>0.3010299956639812</v>
      </c>
      <c r="AD317" s="2"/>
      <c r="AI317" s="2"/>
      <c r="AJ317" s="2"/>
    </row>
    <row r="318" spans="1:36">
      <c r="A318" s="1" t="str">
        <f t="shared" si="73"/>
        <v>~pple~ : [pl]</v>
      </c>
      <c r="B318" s="1">
        <f t="shared" si="90"/>
        <v>0</v>
      </c>
      <c r="C318" s="1">
        <f t="shared" si="90"/>
        <v>0</v>
      </c>
      <c r="D318" s="1">
        <f t="shared" si="90"/>
        <v>0</v>
      </c>
      <c r="E318" s="7">
        <v>1</v>
      </c>
      <c r="F318" s="9" t="s">
        <v>116</v>
      </c>
      <c r="G318" s="4">
        <f t="shared" si="74"/>
        <v>7.6219512195121954E-4</v>
      </c>
      <c r="H318" s="4" t="str">
        <f t="shared" si="75"/>
        <v>pl</v>
      </c>
      <c r="I318" s="4" t="str">
        <f t="shared" si="76"/>
        <v>pple</v>
      </c>
      <c r="J318" s="10">
        <f t="shared" si="77"/>
        <v>2</v>
      </c>
      <c r="K318" s="10">
        <f t="shared" si="78"/>
        <v>4</v>
      </c>
      <c r="L318" s="10">
        <f t="shared" si="79"/>
        <v>4</v>
      </c>
      <c r="M318" s="10">
        <f t="shared" si="80"/>
        <v>1</v>
      </c>
      <c r="N318" s="1" t="str">
        <f t="shared" si="81"/>
        <v>~pple~</v>
      </c>
      <c r="O318" s="1" t="str">
        <f t="shared" si="82"/>
        <v>[pl]</v>
      </c>
      <c r="P318" s="4">
        <f t="shared" si="83"/>
        <v>0.15616457835260653</v>
      </c>
      <c r="Q318" s="4">
        <f t="shared" si="84"/>
        <v>0.66666666666666663</v>
      </c>
      <c r="R318" s="4" cm="1">
        <f t="array" ref="R318">SUM(_xlfn._xlws.FILTER($G$2:$G$1236,_xlfn.MAP($N$2:$N$1236,_xlfn.LAMBDA(_xlpm.x,_xlpm.x=$N318))))</f>
        <v>7.6219512195121954E-4</v>
      </c>
      <c r="S318" s="4">
        <f t="shared" si="85"/>
        <v>1</v>
      </c>
      <c r="T318" s="15" cm="1">
        <f t="array" ref="T318">SUM(_xlfn._xlws.FILTER($G$2:$G$1236,_xlfn.MAP($O$2:$O$1236,_xlfn.LAMBDA(_xlpm.x,_xlpm.x=$O318))))</f>
        <v>1.5243902439024391E-3</v>
      </c>
      <c r="U318" s="4">
        <f t="shared" si="86"/>
        <v>0.5</v>
      </c>
      <c r="V318" s="4">
        <f t="shared" si="87"/>
        <v>0.3010299956639812</v>
      </c>
      <c r="AD318" s="2"/>
      <c r="AI318" s="2"/>
      <c r="AJ318" s="2"/>
    </row>
    <row r="319" spans="1:36">
      <c r="A319" s="1" t="str">
        <f t="shared" si="73"/>
        <v>~pull~ : [pʊl]</v>
      </c>
      <c r="B319" s="1">
        <f t="shared" si="90"/>
        <v>0</v>
      </c>
      <c r="C319" s="1">
        <f t="shared" si="90"/>
        <v>0</v>
      </c>
      <c r="D319" s="1">
        <f t="shared" si="90"/>
        <v>0</v>
      </c>
      <c r="E319" s="7">
        <v>1</v>
      </c>
      <c r="F319" s="9" t="s">
        <v>1800</v>
      </c>
      <c r="G319" s="4">
        <f t="shared" si="74"/>
        <v>7.6219512195121954E-4</v>
      </c>
      <c r="H319" s="4" t="str">
        <f t="shared" si="75"/>
        <v>pʊl</v>
      </c>
      <c r="I319" s="4" t="str">
        <f t="shared" si="76"/>
        <v>pull</v>
      </c>
      <c r="J319" s="10">
        <f t="shared" si="77"/>
        <v>3</v>
      </c>
      <c r="K319" s="10">
        <f t="shared" si="78"/>
        <v>4</v>
      </c>
      <c r="L319" s="10">
        <f t="shared" si="79"/>
        <v>4</v>
      </c>
      <c r="M319" s="10">
        <f t="shared" si="80"/>
        <v>1</v>
      </c>
      <c r="N319" s="1" t="str">
        <f t="shared" si="81"/>
        <v>~pull~</v>
      </c>
      <c r="O319" s="1" t="str">
        <f t="shared" si="82"/>
        <v>[pʊl]</v>
      </c>
      <c r="P319" s="4">
        <f t="shared" si="83"/>
        <v>0.2342468675289098</v>
      </c>
      <c r="Q319" s="4">
        <f t="shared" si="84"/>
        <v>1</v>
      </c>
      <c r="R319" s="4" cm="1">
        <f t="array" ref="R319">SUM(_xlfn._xlws.FILTER($G$2:$G$1236,_xlfn.MAP($N$2:$N$1236,_xlfn.LAMBDA(_xlpm.x,_xlpm.x=$N319))))</f>
        <v>7.6219512195121954E-4</v>
      </c>
      <c r="S319" s="4">
        <f t="shared" si="85"/>
        <v>1</v>
      </c>
      <c r="T319" s="15" cm="1">
        <f t="array" ref="T319">SUM(_xlfn._xlws.FILTER($G$2:$G$1236,_xlfn.MAP($O$2:$O$1236,_xlfn.LAMBDA(_xlpm.x,_xlpm.x=$O319))))</f>
        <v>7.6219512195121954E-4</v>
      </c>
      <c r="U319" s="4">
        <f t="shared" si="86"/>
        <v>1</v>
      </c>
      <c r="V319" s="4">
        <f t="shared" si="87"/>
        <v>0</v>
      </c>
      <c r="AD319" s="2"/>
      <c r="AI319" s="2"/>
      <c r="AJ319" s="2"/>
    </row>
    <row r="320" spans="1:36">
      <c r="A320" s="1" t="str">
        <f t="shared" si="73"/>
        <v>~push~ : [pʊʃ]</v>
      </c>
      <c r="B320" s="1">
        <f t="shared" si="90"/>
        <v>0</v>
      </c>
      <c r="C320" s="1">
        <f t="shared" si="90"/>
        <v>0</v>
      </c>
      <c r="D320" s="1">
        <f t="shared" si="90"/>
        <v>0</v>
      </c>
      <c r="E320" s="7">
        <v>1</v>
      </c>
      <c r="F320" s="9" t="s">
        <v>1799</v>
      </c>
      <c r="G320" s="4">
        <f t="shared" si="74"/>
        <v>7.6219512195121954E-4</v>
      </c>
      <c r="H320" s="4" t="str">
        <f t="shared" si="75"/>
        <v>pʊʃ</v>
      </c>
      <c r="I320" s="4" t="str">
        <f t="shared" si="76"/>
        <v>push</v>
      </c>
      <c r="J320" s="10">
        <f t="shared" si="77"/>
        <v>3</v>
      </c>
      <c r="K320" s="10">
        <f t="shared" si="78"/>
        <v>4</v>
      </c>
      <c r="L320" s="10">
        <f t="shared" si="79"/>
        <v>4</v>
      </c>
      <c r="M320" s="10">
        <f t="shared" si="80"/>
        <v>1</v>
      </c>
      <c r="N320" s="1" t="str">
        <f t="shared" si="81"/>
        <v>~push~</v>
      </c>
      <c r="O320" s="1" t="str">
        <f t="shared" si="82"/>
        <v>[pʊʃ]</v>
      </c>
      <c r="P320" s="4">
        <f t="shared" si="83"/>
        <v>0.2342468675289098</v>
      </c>
      <c r="Q320" s="4">
        <f t="shared" si="84"/>
        <v>1</v>
      </c>
      <c r="R320" s="4" cm="1">
        <f t="array" ref="R320">SUM(_xlfn._xlws.FILTER($G$2:$G$1236,_xlfn.MAP($N$2:$N$1236,_xlfn.LAMBDA(_xlpm.x,_xlpm.x=$N320))))</f>
        <v>7.6219512195121954E-4</v>
      </c>
      <c r="S320" s="4">
        <f t="shared" si="85"/>
        <v>1</v>
      </c>
      <c r="T320" s="15" cm="1">
        <f t="array" ref="T320">SUM(_xlfn._xlws.FILTER($G$2:$G$1236,_xlfn.MAP($O$2:$O$1236,_xlfn.LAMBDA(_xlpm.x,_xlpm.x=$O320))))</f>
        <v>7.6219512195121954E-4</v>
      </c>
      <c r="U320" s="4">
        <f t="shared" si="86"/>
        <v>1</v>
      </c>
      <c r="V320" s="4">
        <f t="shared" si="87"/>
        <v>0</v>
      </c>
      <c r="AD320" s="2"/>
      <c r="AI320" s="2"/>
      <c r="AJ320" s="2"/>
    </row>
    <row r="321" spans="1:36">
      <c r="A321" s="1" t="str">
        <f t="shared" si="73"/>
        <v>~rcle~ : [ɹkəl]</v>
      </c>
      <c r="B321" s="1">
        <f t="shared" si="90"/>
        <v>1</v>
      </c>
      <c r="C321" s="1">
        <f t="shared" si="90"/>
        <v>0</v>
      </c>
      <c r="D321" s="1">
        <f t="shared" si="90"/>
        <v>0</v>
      </c>
      <c r="E321" s="7">
        <v>1</v>
      </c>
      <c r="F321" s="9" t="s">
        <v>1536</v>
      </c>
      <c r="G321" s="4">
        <f t="shared" si="74"/>
        <v>7.6219512195121954E-4</v>
      </c>
      <c r="H321" s="1" t="str">
        <f t="shared" si="75"/>
        <v>ɹkəl</v>
      </c>
      <c r="I321" s="1" t="str">
        <f t="shared" si="76"/>
        <v>rcle</v>
      </c>
      <c r="J321" s="10">
        <f t="shared" si="77"/>
        <v>4</v>
      </c>
      <c r="K321" s="10">
        <f t="shared" si="78"/>
        <v>4</v>
      </c>
      <c r="L321" s="10">
        <f t="shared" si="79"/>
        <v>4</v>
      </c>
      <c r="M321" s="10">
        <f t="shared" si="80"/>
        <v>1</v>
      </c>
      <c r="N321" s="1" t="str">
        <f t="shared" si="81"/>
        <v>~rcle~</v>
      </c>
      <c r="O321" s="1" t="str">
        <f t="shared" si="82"/>
        <v>[ɹkəl]</v>
      </c>
      <c r="P321" s="4">
        <f t="shared" si="83"/>
        <v>0.2342468675289098</v>
      </c>
      <c r="Q321" s="4">
        <f t="shared" si="84"/>
        <v>1</v>
      </c>
      <c r="R321" s="4" cm="1">
        <f t="array" ref="R321">SUM(_xlfn._xlws.FILTER($G$2:$G$1236,_xlfn.MAP($N$2:$N$1236,_xlfn.LAMBDA(_xlpm.x,_xlpm.x=$N321))))</f>
        <v>7.6219512195121954E-4</v>
      </c>
      <c r="S321" s="4">
        <f t="shared" si="85"/>
        <v>1</v>
      </c>
      <c r="T321" s="15" cm="1">
        <f t="array" ref="T321">SUM(_xlfn._xlws.FILTER($G$2:$G$1236,_xlfn.MAP($O$2:$O$1236,_xlfn.LAMBDA(_xlpm.x,_xlpm.x=$O321))))</f>
        <v>7.6219512195121954E-4</v>
      </c>
      <c r="U321" s="4">
        <f t="shared" si="86"/>
        <v>1</v>
      </c>
      <c r="V321" s="4">
        <f t="shared" si="87"/>
        <v>0</v>
      </c>
      <c r="AD321" s="2"/>
      <c r="AI321" s="2"/>
      <c r="AJ321" s="2"/>
    </row>
    <row r="322" spans="1:36">
      <c r="A322" s="1" t="str">
        <f t="shared" ref="A322:A385" si="91">_xlfn.LET(_xlpm.sep," : ",CONCATENATE(N322,_xlpm.sep,O322))</f>
        <v>~rden~ : [ɹdn]</v>
      </c>
      <c r="B322" s="1">
        <f t="shared" ref="B322:D341" si="92">_xlfn.LET(_xlpm.d,$F322,_xlpm.k,_xlfn.CONCAT(LEFT(TRIM(B$1),1),"*"),COUNTIF(_xlpm.d,_xlpm.k))</f>
        <v>1</v>
      </c>
      <c r="C322" s="1">
        <f t="shared" si="92"/>
        <v>0</v>
      </c>
      <c r="D322" s="1">
        <f t="shared" si="92"/>
        <v>0</v>
      </c>
      <c r="E322" s="7">
        <v>1</v>
      </c>
      <c r="F322" s="9" t="s">
        <v>312</v>
      </c>
      <c r="G322" s="4">
        <f t="shared" ref="G322:G385" si="93">E322/freq.sum.r6e</f>
        <v>7.6219512195121954E-4</v>
      </c>
      <c r="H322" s="4" t="str">
        <f t="shared" ref="H322:H385" si="94">_xlfn.LET(_xlpm.sep,":",_xlpm.w,$F322,LEFT(_xlpm.w,FIND(_xlpm.sep,_xlpm.w)-1))</f>
        <v>ɹdn</v>
      </c>
      <c r="I322" s="4" t="str">
        <f t="shared" ref="I322:I385" si="95">_xlfn.LET(_xlpm.sep,":",_xlpm.w,$F322,RIGHT(_xlpm.w,LEN(_xlpm.w)-FIND(_xlpm.sep,_xlpm.w)))</f>
        <v>rden</v>
      </c>
      <c r="J322" s="10">
        <f t="shared" ref="J322:J385" si="96">_xlfn.LET(_xlpm.w,H322,LEN(_xlpm.w))</f>
        <v>3</v>
      </c>
      <c r="K322" s="10">
        <f t="shared" ref="K322:K385" si="97">_xlfn.LET(_xlpm.w,I322,LEN(_xlpm.w))</f>
        <v>4</v>
      </c>
      <c r="L322" s="10">
        <f t="shared" ref="L322:L385" si="98">_xlfn.LET(_xlpm.a,J322,_xlpm.b,K322,MAX(_xlpm.a,_xlpm.b))</f>
        <v>4</v>
      </c>
      <c r="M322" s="10">
        <f t="shared" ref="M322:M385" si="99">_xlfn.LET(_xlpm.x,I322,SUM(COUNTIF(_xlpm.x,"*a*"),COUNTIF(_xlpm.x,"*e*"),COUNTIF(_xlpm.x,"*i*"),COUNTIF(_xlpm.x,"*o*"),COUNTIF(_xlpm.x,"*u*"),COUNTIF(_xlpm.x,"*y*")))</f>
        <v>1</v>
      </c>
      <c r="N322" s="1" t="str">
        <f t="shared" ref="N322:N385" si="100">_xlfn.LET(_xlpm.sep,":",_xlpm.w,$F322,_xlfn.CONCAT("~",RIGHT(_xlpm.w,LEN(_xlpm.w)-FIND(_xlpm.sep,_xlpm.w)),"~"))</f>
        <v>~rden~</v>
      </c>
      <c r="O322" s="1" t="str">
        <f t="shared" ref="O322:O385" si="101">_xlfn.LET(_xlpm.sep,":",_xlpm.w,$F322,_xlfn.CONCAT("[",LEFT(_xlpm.w,FIND(_xlpm.sep,_xlpm.w)-1),"]"))</f>
        <v>[ɹdn]</v>
      </c>
      <c r="P322" s="4">
        <f t="shared" ref="P322:P385" si="102">_xlfn.LET(_xlpm.freq,E322,_xlpm.size,L322+1,_xlpm.F,Q322,LOG(1+_xlpm.freq)*LOG(1+_xlpm.size)*_xlpm.F)</f>
        <v>0.15616457835260653</v>
      </c>
      <c r="Q322" s="4">
        <f t="shared" ref="Q322:Q385" si="103">_xlfn.LET(_xlpm.a,U322,_xlpm.b,S322,2*_xlpm.a*_xlpm.b/(_xlpm.a+_xlpm.b))</f>
        <v>0.66666666666666663</v>
      </c>
      <c r="R322" s="4" cm="1">
        <f t="array" ref="R322">SUM(_xlfn._xlws.FILTER($G$2:$G$1236,_xlfn.MAP($N$2:$N$1236,_xlfn.LAMBDA(_xlpm.x,_xlpm.x=$N322))))</f>
        <v>1.5243902439024391E-3</v>
      </c>
      <c r="S322" s="4">
        <f t="shared" ref="S322:S385" si="104">$G322/R322</f>
        <v>0.5</v>
      </c>
      <c r="T322" s="15" cm="1">
        <f t="array" ref="T322">SUM(_xlfn._xlws.FILTER($G$2:$G$1236,_xlfn.MAP($O$2:$O$1236,_xlfn.LAMBDA(_xlpm.x,_xlpm.x=$O322))))</f>
        <v>7.6219512195121954E-4</v>
      </c>
      <c r="U322" s="4">
        <f t="shared" ref="U322:U385" si="105">$G322/T322</f>
        <v>1</v>
      </c>
      <c r="V322" s="4">
        <f t="shared" ref="V322:V385" si="106">_xlfn.LET(_xlpm.p,S322,_xlpm.q,U322,LOG(_xlpm.p/_xlpm.q))</f>
        <v>-0.3010299956639812</v>
      </c>
      <c r="AD322" s="2"/>
      <c r="AI322" s="2"/>
      <c r="AJ322" s="2"/>
    </row>
    <row r="323" spans="1:36">
      <c r="A323" s="1" t="str">
        <f t="shared" si="91"/>
        <v>~rden~ : [ɹdən]</v>
      </c>
      <c r="B323" s="1">
        <f t="shared" si="92"/>
        <v>1</v>
      </c>
      <c r="C323" s="1">
        <f t="shared" si="92"/>
        <v>0</v>
      </c>
      <c r="D323" s="1">
        <f t="shared" si="92"/>
        <v>0</v>
      </c>
      <c r="E323" s="7">
        <v>1</v>
      </c>
      <c r="F323" s="9" t="s">
        <v>2026</v>
      </c>
      <c r="G323" s="4">
        <f t="shared" si="93"/>
        <v>7.6219512195121954E-4</v>
      </c>
      <c r="H323" s="1" t="str">
        <f t="shared" si="94"/>
        <v>ɹdən</v>
      </c>
      <c r="I323" s="1" t="str">
        <f t="shared" si="95"/>
        <v>rden</v>
      </c>
      <c r="J323" s="10">
        <f t="shared" si="96"/>
        <v>4</v>
      </c>
      <c r="K323" s="10">
        <f t="shared" si="97"/>
        <v>4</v>
      </c>
      <c r="L323" s="10">
        <f t="shared" si="98"/>
        <v>4</v>
      </c>
      <c r="M323" s="10">
        <f t="shared" si="99"/>
        <v>1</v>
      </c>
      <c r="N323" s="1" t="str">
        <f t="shared" si="100"/>
        <v>~rden~</v>
      </c>
      <c r="O323" s="1" t="str">
        <f t="shared" si="101"/>
        <v>[ɹdən]</v>
      </c>
      <c r="P323" s="4">
        <f t="shared" si="102"/>
        <v>0.15616457835260653</v>
      </c>
      <c r="Q323" s="4">
        <f t="shared" si="103"/>
        <v>0.66666666666666663</v>
      </c>
      <c r="R323" s="4" cm="1">
        <f t="array" ref="R323">SUM(_xlfn._xlws.FILTER($G$2:$G$1236,_xlfn.MAP($N$2:$N$1236,_xlfn.LAMBDA(_xlpm.x,_xlpm.x=$N323))))</f>
        <v>1.5243902439024391E-3</v>
      </c>
      <c r="S323" s="4">
        <f t="shared" si="104"/>
        <v>0.5</v>
      </c>
      <c r="T323" s="15" cm="1">
        <f t="array" ref="T323">SUM(_xlfn._xlws.FILTER($G$2:$G$1236,_xlfn.MAP($O$2:$O$1236,_xlfn.LAMBDA(_xlpm.x,_xlpm.x=$O323))))</f>
        <v>7.6219512195121954E-4</v>
      </c>
      <c r="U323" s="4">
        <f t="shared" si="105"/>
        <v>1</v>
      </c>
      <c r="V323" s="4">
        <f t="shared" si="106"/>
        <v>-0.3010299956639812</v>
      </c>
      <c r="AD323" s="2"/>
      <c r="AI323" s="2"/>
      <c r="AJ323" s="2"/>
    </row>
    <row r="324" spans="1:36">
      <c r="A324" s="1" t="str">
        <f t="shared" si="91"/>
        <v>~rder~ : [ɹdəɹ]</v>
      </c>
      <c r="B324" s="1">
        <f t="shared" si="92"/>
        <v>1</v>
      </c>
      <c r="C324" s="1">
        <f t="shared" si="92"/>
        <v>0</v>
      </c>
      <c r="D324" s="1">
        <f t="shared" si="92"/>
        <v>0</v>
      </c>
      <c r="E324" s="7">
        <v>1</v>
      </c>
      <c r="F324" s="9" t="s">
        <v>1544</v>
      </c>
      <c r="G324" s="4">
        <f t="shared" si="93"/>
        <v>7.6219512195121954E-4</v>
      </c>
      <c r="H324" s="1" t="str">
        <f t="shared" si="94"/>
        <v>ɹdəɹ</v>
      </c>
      <c r="I324" s="1" t="str">
        <f t="shared" si="95"/>
        <v>rder</v>
      </c>
      <c r="J324" s="10">
        <f t="shared" si="96"/>
        <v>4</v>
      </c>
      <c r="K324" s="10">
        <f t="shared" si="97"/>
        <v>4</v>
      </c>
      <c r="L324" s="10">
        <f t="shared" si="98"/>
        <v>4</v>
      </c>
      <c r="M324" s="10">
        <f t="shared" si="99"/>
        <v>1</v>
      </c>
      <c r="N324" s="1" t="str">
        <f t="shared" si="100"/>
        <v>~rder~</v>
      </c>
      <c r="O324" s="1" t="str">
        <f t="shared" si="101"/>
        <v>[ɹdəɹ]</v>
      </c>
      <c r="P324" s="4">
        <f t="shared" si="102"/>
        <v>0.2342468675289098</v>
      </c>
      <c r="Q324" s="4">
        <f t="shared" si="103"/>
        <v>1</v>
      </c>
      <c r="R324" s="4" cm="1">
        <f t="array" ref="R324">SUM(_xlfn._xlws.FILTER($G$2:$G$1236,_xlfn.MAP($N$2:$N$1236,_xlfn.LAMBDA(_xlpm.x,_xlpm.x=$N324))))</f>
        <v>7.6219512195121954E-4</v>
      </c>
      <c r="S324" s="4">
        <f t="shared" si="104"/>
        <v>1</v>
      </c>
      <c r="T324" s="15" cm="1">
        <f t="array" ref="T324">SUM(_xlfn._xlws.FILTER($G$2:$G$1236,_xlfn.MAP($O$2:$O$1236,_xlfn.LAMBDA(_xlpm.x,_xlpm.x=$O324))))</f>
        <v>7.6219512195121954E-4</v>
      </c>
      <c r="U324" s="4">
        <f t="shared" si="105"/>
        <v>1</v>
      </c>
      <c r="V324" s="4">
        <f t="shared" si="106"/>
        <v>0</v>
      </c>
      <c r="AD324" s="2"/>
      <c r="AI324" s="2"/>
      <c r="AJ324" s="2"/>
    </row>
    <row r="325" spans="1:36">
      <c r="A325" s="1" t="str">
        <f t="shared" si="91"/>
        <v>~rect~ : [ɹɛkt]</v>
      </c>
      <c r="B325" s="1">
        <f t="shared" si="92"/>
        <v>1</v>
      </c>
      <c r="C325" s="1">
        <f t="shared" si="92"/>
        <v>0</v>
      </c>
      <c r="D325" s="1">
        <f t="shared" si="92"/>
        <v>0</v>
      </c>
      <c r="E325" s="7">
        <v>2</v>
      </c>
      <c r="F325" s="9" t="s">
        <v>1017</v>
      </c>
      <c r="G325" s="4">
        <f t="shared" si="93"/>
        <v>1.5243902439024391E-3</v>
      </c>
      <c r="H325" s="1" t="str">
        <f t="shared" si="94"/>
        <v>ɹɛkt</v>
      </c>
      <c r="I325" s="1" t="str">
        <f t="shared" si="95"/>
        <v>rect</v>
      </c>
      <c r="J325" s="10">
        <f t="shared" si="96"/>
        <v>4</v>
      </c>
      <c r="K325" s="10">
        <f t="shared" si="97"/>
        <v>4</v>
      </c>
      <c r="L325" s="10">
        <f t="shared" si="98"/>
        <v>4</v>
      </c>
      <c r="M325" s="10">
        <f t="shared" si="99"/>
        <v>1</v>
      </c>
      <c r="N325" s="1" t="str">
        <f t="shared" si="100"/>
        <v>~rect~</v>
      </c>
      <c r="O325" s="1" t="str">
        <f t="shared" si="101"/>
        <v>[ɹɛkt]</v>
      </c>
      <c r="P325" s="4">
        <f t="shared" si="102"/>
        <v>0.29701800075577461</v>
      </c>
      <c r="Q325" s="4">
        <f t="shared" si="103"/>
        <v>0.8</v>
      </c>
      <c r="R325" s="4" cm="1">
        <f t="array" ref="R325">SUM(_xlfn._xlws.FILTER($G$2:$G$1255,_xlfn.MAP($N$2:$N$1255,_xlfn.LAMBDA(_xlpm.x,_xlpm.x=$N325))))</f>
        <v>1.5243902439024391E-3</v>
      </c>
      <c r="S325" s="4">
        <f t="shared" si="104"/>
        <v>1</v>
      </c>
      <c r="T325" s="15" cm="1">
        <f t="array" ref="T325">SUM(_xlfn._xlws.FILTER($G$2:$G$1255,_xlfn.MAP($O$2:$O$1255,_xlfn.LAMBDA(_xlpm.x,_xlpm.x=$O325))))</f>
        <v>2.2865853658536588E-3</v>
      </c>
      <c r="U325" s="4">
        <f t="shared" si="105"/>
        <v>0.66666666666666663</v>
      </c>
      <c r="V325" s="4">
        <f t="shared" si="106"/>
        <v>0.17609125905568124</v>
      </c>
      <c r="AD325" s="2"/>
      <c r="AI325" s="2"/>
      <c r="AJ325" s="2"/>
    </row>
    <row r="326" spans="1:36">
      <c r="A326" s="1" t="str">
        <f t="shared" si="91"/>
        <v>~rent~ : [əɹɛnt]</v>
      </c>
      <c r="B326" s="1">
        <f t="shared" si="92"/>
        <v>0</v>
      </c>
      <c r="C326" s="1">
        <f t="shared" si="92"/>
        <v>0</v>
      </c>
      <c r="D326" s="1">
        <f t="shared" si="92"/>
        <v>0</v>
      </c>
      <c r="E326" s="7">
        <v>1</v>
      </c>
      <c r="F326" s="9" t="s">
        <v>2409</v>
      </c>
      <c r="G326" s="4">
        <f t="shared" si="93"/>
        <v>7.6219512195121954E-4</v>
      </c>
      <c r="H326" s="1" t="str">
        <f t="shared" si="94"/>
        <v>əɹɛnt</v>
      </c>
      <c r="I326" s="1" t="str">
        <f t="shared" si="95"/>
        <v>rent</v>
      </c>
      <c r="J326" s="10">
        <f t="shared" si="96"/>
        <v>5</v>
      </c>
      <c r="K326" s="10">
        <f t="shared" si="97"/>
        <v>4</v>
      </c>
      <c r="L326" s="10">
        <f t="shared" si="98"/>
        <v>5</v>
      </c>
      <c r="M326" s="10">
        <f t="shared" si="99"/>
        <v>1</v>
      </c>
      <c r="N326" s="1" t="str">
        <f t="shared" si="100"/>
        <v>~rent~</v>
      </c>
      <c r="O326" s="1" t="str">
        <f t="shared" si="101"/>
        <v>[əɹɛnt]</v>
      </c>
      <c r="P326" s="4">
        <f t="shared" si="102"/>
        <v>0.16959990621408716</v>
      </c>
      <c r="Q326" s="4">
        <f t="shared" si="103"/>
        <v>0.66666666666666663</v>
      </c>
      <c r="R326" s="4" cm="1">
        <f t="array" ref="R326">SUM(_xlfn._xlws.FILTER($G$2:$G$1255,_xlfn.MAP($N$2:$N$1255,_xlfn.LAMBDA(_xlpm.x,_xlpm.x=$N326))))</f>
        <v>1.5243902439024391E-3</v>
      </c>
      <c r="S326" s="4">
        <f t="shared" si="104"/>
        <v>0.5</v>
      </c>
      <c r="T326" s="15" cm="1">
        <f t="array" ref="T326">SUM(_xlfn._xlws.FILTER($G$2:$G$1255,_xlfn.MAP($O$2:$O$1255,_xlfn.LAMBDA(_xlpm.x,_xlpm.x=$O326))))</f>
        <v>7.6219512195121954E-4</v>
      </c>
      <c r="U326" s="4">
        <f t="shared" si="105"/>
        <v>1</v>
      </c>
      <c r="V326" s="4">
        <f t="shared" si="106"/>
        <v>-0.3010299956639812</v>
      </c>
      <c r="AD326" s="2"/>
      <c r="AI326" s="2"/>
      <c r="AJ326" s="2"/>
    </row>
    <row r="327" spans="1:36">
      <c r="A327" s="1" t="str">
        <f t="shared" si="91"/>
        <v>~rent~ : [ɹɛnt]</v>
      </c>
      <c r="B327" s="1">
        <f t="shared" si="92"/>
        <v>1</v>
      </c>
      <c r="C327" s="1">
        <f t="shared" si="92"/>
        <v>0</v>
      </c>
      <c r="D327" s="1">
        <f t="shared" si="92"/>
        <v>0</v>
      </c>
      <c r="E327" s="7">
        <v>1</v>
      </c>
      <c r="F327" s="9" t="s">
        <v>977</v>
      </c>
      <c r="G327" s="4">
        <f t="shared" si="93"/>
        <v>7.6219512195121954E-4</v>
      </c>
      <c r="H327" s="1" t="str">
        <f t="shared" si="94"/>
        <v>ɹɛnt</v>
      </c>
      <c r="I327" s="1" t="str">
        <f t="shared" si="95"/>
        <v>rent</v>
      </c>
      <c r="J327" s="10">
        <f t="shared" si="96"/>
        <v>4</v>
      </c>
      <c r="K327" s="10">
        <f t="shared" si="97"/>
        <v>4</v>
      </c>
      <c r="L327" s="10">
        <f t="shared" si="98"/>
        <v>4</v>
      </c>
      <c r="M327" s="10">
        <f t="shared" si="99"/>
        <v>1</v>
      </c>
      <c r="N327" s="1" t="str">
        <f t="shared" si="100"/>
        <v>~rent~</v>
      </c>
      <c r="O327" s="1" t="str">
        <f t="shared" si="101"/>
        <v>[ɹɛnt]</v>
      </c>
      <c r="P327" s="4">
        <f t="shared" si="102"/>
        <v>0.1171234337644549</v>
      </c>
      <c r="Q327" s="4">
        <f t="shared" si="103"/>
        <v>0.5</v>
      </c>
      <c r="R327" s="4" cm="1">
        <f t="array" ref="R327">SUM(_xlfn._xlws.FILTER($G$2:$G$1255,_xlfn.MAP($N$2:$N$1255,_xlfn.LAMBDA(_xlpm.x,_xlpm.x=$N327))))</f>
        <v>1.5243902439024391E-3</v>
      </c>
      <c r="S327" s="4">
        <f t="shared" si="104"/>
        <v>0.5</v>
      </c>
      <c r="T327" s="15" cm="1">
        <f t="array" ref="T327">SUM(_xlfn._xlws.FILTER($G$2:$G$1255,_xlfn.MAP($O$2:$O$1255,_xlfn.LAMBDA(_xlpm.x,_xlpm.x=$O327))))</f>
        <v>1.5243902439024391E-3</v>
      </c>
      <c r="U327" s="4">
        <f t="shared" si="105"/>
        <v>0.5</v>
      </c>
      <c r="V327" s="4">
        <f t="shared" si="106"/>
        <v>0</v>
      </c>
      <c r="AD327" s="2"/>
      <c r="AI327" s="2"/>
      <c r="AJ327" s="2"/>
    </row>
    <row r="328" spans="1:36">
      <c r="A328" s="1" t="str">
        <f t="shared" si="91"/>
        <v>~rest~ : [ɹəst]</v>
      </c>
      <c r="B328" s="1">
        <f t="shared" si="92"/>
        <v>1</v>
      </c>
      <c r="C328" s="1">
        <f t="shared" si="92"/>
        <v>0</v>
      </c>
      <c r="D328" s="1">
        <f t="shared" si="92"/>
        <v>0</v>
      </c>
      <c r="E328" s="7">
        <v>1</v>
      </c>
      <c r="F328" s="9" t="s">
        <v>2072</v>
      </c>
      <c r="G328" s="4">
        <f t="shared" si="93"/>
        <v>7.6219512195121954E-4</v>
      </c>
      <c r="H328" s="1" t="str">
        <f t="shared" si="94"/>
        <v>ɹəst</v>
      </c>
      <c r="I328" s="1" t="str">
        <f t="shared" si="95"/>
        <v>rest</v>
      </c>
      <c r="J328" s="10">
        <f t="shared" si="96"/>
        <v>4</v>
      </c>
      <c r="K328" s="10">
        <f t="shared" si="97"/>
        <v>4</v>
      </c>
      <c r="L328" s="10">
        <f t="shared" si="98"/>
        <v>4</v>
      </c>
      <c r="M328" s="10">
        <f t="shared" si="99"/>
        <v>1</v>
      </c>
      <c r="N328" s="1" t="str">
        <f t="shared" si="100"/>
        <v>~rest~</v>
      </c>
      <c r="O328" s="1" t="str">
        <f t="shared" si="101"/>
        <v>[ɹəst]</v>
      </c>
      <c r="P328" s="4">
        <f t="shared" si="102"/>
        <v>0.1171234337644549</v>
      </c>
      <c r="Q328" s="4">
        <f t="shared" si="103"/>
        <v>0.5</v>
      </c>
      <c r="R328" s="4" cm="1">
        <f t="array" ref="R328">SUM(_xlfn._xlws.FILTER($G$2:$G$1255,_xlfn.MAP($N$2:$N$1255,_xlfn.LAMBDA(_xlpm.x,_xlpm.x=$N328))))</f>
        <v>2.2865853658536588E-3</v>
      </c>
      <c r="S328" s="4">
        <f t="shared" si="104"/>
        <v>0.33333333333333331</v>
      </c>
      <c r="T328" s="15" cm="1">
        <f t="array" ref="T328">SUM(_xlfn._xlws.FILTER($G$2:$G$1255,_xlfn.MAP($O$2:$O$1255,_xlfn.LAMBDA(_xlpm.x,_xlpm.x=$O328))))</f>
        <v>7.6219512195121954E-4</v>
      </c>
      <c r="U328" s="4">
        <f t="shared" si="105"/>
        <v>1</v>
      </c>
      <c r="V328" s="4">
        <f t="shared" si="106"/>
        <v>-0.47712125471966244</v>
      </c>
      <c r="AD328" s="2"/>
      <c r="AI328" s="2"/>
      <c r="AJ328" s="2"/>
    </row>
    <row r="329" spans="1:36">
      <c r="A329" s="1" t="str">
        <f t="shared" si="91"/>
        <v>~rest~ : [ɹɛst]</v>
      </c>
      <c r="B329" s="1">
        <f t="shared" si="92"/>
        <v>1</v>
      </c>
      <c r="C329" s="1">
        <f t="shared" si="92"/>
        <v>0</v>
      </c>
      <c r="D329" s="1">
        <f t="shared" si="92"/>
        <v>0</v>
      </c>
      <c r="E329" s="7">
        <v>2</v>
      </c>
      <c r="F329" s="9" t="s">
        <v>1985</v>
      </c>
      <c r="G329" s="4">
        <f t="shared" si="93"/>
        <v>1.5243902439024391E-3</v>
      </c>
      <c r="H329" s="1" t="str">
        <f t="shared" si="94"/>
        <v>ɹɛst</v>
      </c>
      <c r="I329" s="1" t="str">
        <f t="shared" si="95"/>
        <v>rest</v>
      </c>
      <c r="J329" s="10">
        <f t="shared" si="96"/>
        <v>4</v>
      </c>
      <c r="K329" s="10">
        <f t="shared" si="97"/>
        <v>4</v>
      </c>
      <c r="L329" s="10">
        <f t="shared" si="98"/>
        <v>4</v>
      </c>
      <c r="M329" s="10">
        <f t="shared" si="99"/>
        <v>1</v>
      </c>
      <c r="N329" s="1" t="str">
        <f t="shared" si="100"/>
        <v>~rest~</v>
      </c>
      <c r="O329" s="1" t="str">
        <f t="shared" si="101"/>
        <v>[ɹɛst]</v>
      </c>
      <c r="P329" s="4">
        <f t="shared" si="102"/>
        <v>0.29701800075577461</v>
      </c>
      <c r="Q329" s="4">
        <f t="shared" si="103"/>
        <v>0.8</v>
      </c>
      <c r="R329" s="4" cm="1">
        <f t="array" ref="R329">SUM(_xlfn._xlws.FILTER($G$2:$G$1255,_xlfn.MAP($N$2:$N$1255,_xlfn.LAMBDA(_xlpm.x,_xlpm.x=$N329))))</f>
        <v>2.2865853658536588E-3</v>
      </c>
      <c r="S329" s="4">
        <f t="shared" si="104"/>
        <v>0.66666666666666663</v>
      </c>
      <c r="T329" s="15" cm="1">
        <f t="array" ref="T329">SUM(_xlfn._xlws.FILTER($G$2:$G$1255,_xlfn.MAP($O$2:$O$1255,_xlfn.LAMBDA(_xlpm.x,_xlpm.x=$O329))))</f>
        <v>1.5243902439024391E-3</v>
      </c>
      <c r="U329" s="4">
        <f t="shared" si="105"/>
        <v>1</v>
      </c>
      <c r="V329" s="4">
        <f t="shared" si="106"/>
        <v>-0.17609125905568127</v>
      </c>
      <c r="AD329" s="2"/>
      <c r="AI329" s="2"/>
      <c r="AJ329" s="2"/>
    </row>
    <row r="330" spans="1:36">
      <c r="A330" s="1" t="str">
        <f t="shared" si="91"/>
        <v>~rgan~ : [ɹɡən]</v>
      </c>
      <c r="B330" s="1">
        <f t="shared" si="92"/>
        <v>1</v>
      </c>
      <c r="C330" s="1">
        <f t="shared" si="92"/>
        <v>0</v>
      </c>
      <c r="D330" s="1">
        <f t="shared" si="92"/>
        <v>0</v>
      </c>
      <c r="E330" s="7">
        <v>1</v>
      </c>
      <c r="F330" s="9" t="s">
        <v>1507</v>
      </c>
      <c r="G330" s="4">
        <f t="shared" si="93"/>
        <v>7.6219512195121954E-4</v>
      </c>
      <c r="H330" s="1" t="str">
        <f t="shared" si="94"/>
        <v>ɹɡən</v>
      </c>
      <c r="I330" s="1" t="str">
        <f t="shared" si="95"/>
        <v>rgan</v>
      </c>
      <c r="J330" s="10">
        <f t="shared" si="96"/>
        <v>4</v>
      </c>
      <c r="K330" s="10">
        <f t="shared" si="97"/>
        <v>4</v>
      </c>
      <c r="L330" s="10">
        <f t="shared" si="98"/>
        <v>4</v>
      </c>
      <c r="M330" s="10">
        <f t="shared" si="99"/>
        <v>1</v>
      </c>
      <c r="N330" s="1" t="str">
        <f t="shared" si="100"/>
        <v>~rgan~</v>
      </c>
      <c r="O330" s="1" t="str">
        <f t="shared" si="101"/>
        <v>[ɹɡən]</v>
      </c>
      <c r="P330" s="4">
        <f t="shared" si="102"/>
        <v>0.2342468675289098</v>
      </c>
      <c r="Q330" s="4">
        <f t="shared" si="103"/>
        <v>1</v>
      </c>
      <c r="R330" s="4" cm="1">
        <f t="array" ref="R330">SUM(_xlfn._xlws.FILTER($G$2:$G$1255,_xlfn.MAP($N$2:$N$1255,_xlfn.LAMBDA(_xlpm.x,_xlpm.x=$N330))))</f>
        <v>7.6219512195121954E-4</v>
      </c>
      <c r="S330" s="4">
        <f t="shared" si="104"/>
        <v>1</v>
      </c>
      <c r="T330" s="15" cm="1">
        <f t="array" ref="T330">SUM(_xlfn._xlws.FILTER($G$2:$G$1255,_xlfn.MAP($O$2:$O$1255,_xlfn.LAMBDA(_xlpm.x,_xlpm.x=$O330))))</f>
        <v>7.6219512195121954E-4</v>
      </c>
      <c r="U330" s="4">
        <f t="shared" si="105"/>
        <v>1</v>
      </c>
      <c r="V330" s="4">
        <f t="shared" si="106"/>
        <v>0</v>
      </c>
      <c r="AD330" s="2"/>
      <c r="AI330" s="2"/>
      <c r="AJ330" s="2"/>
    </row>
    <row r="331" spans="1:36">
      <c r="A331" s="1" t="str">
        <f t="shared" si="91"/>
        <v>~rich~ : [ɹɪtʃ]</v>
      </c>
      <c r="B331" s="1">
        <f t="shared" si="92"/>
        <v>1</v>
      </c>
      <c r="C331" s="1">
        <f t="shared" si="92"/>
        <v>0</v>
      </c>
      <c r="D331" s="1">
        <f t="shared" si="92"/>
        <v>0</v>
      </c>
      <c r="E331" s="7">
        <v>1</v>
      </c>
      <c r="F331" s="9" t="s">
        <v>1512</v>
      </c>
      <c r="G331" s="4">
        <f t="shared" si="93"/>
        <v>7.6219512195121954E-4</v>
      </c>
      <c r="H331" s="1" t="str">
        <f t="shared" si="94"/>
        <v>ɹɪtʃ</v>
      </c>
      <c r="I331" s="1" t="str">
        <f t="shared" si="95"/>
        <v>rich</v>
      </c>
      <c r="J331" s="10">
        <f t="shared" si="96"/>
        <v>4</v>
      </c>
      <c r="K331" s="10">
        <f t="shared" si="97"/>
        <v>4</v>
      </c>
      <c r="L331" s="10">
        <f t="shared" si="98"/>
        <v>4</v>
      </c>
      <c r="M331" s="10">
        <f t="shared" si="99"/>
        <v>1</v>
      </c>
      <c r="N331" s="1" t="str">
        <f t="shared" si="100"/>
        <v>~rich~</v>
      </c>
      <c r="O331" s="1" t="str">
        <f t="shared" si="101"/>
        <v>[ɹɪtʃ]</v>
      </c>
      <c r="P331" s="4">
        <f t="shared" si="102"/>
        <v>0.2342468675289098</v>
      </c>
      <c r="Q331" s="4">
        <f t="shared" si="103"/>
        <v>1</v>
      </c>
      <c r="R331" s="4" cm="1">
        <f t="array" ref="R331">SUM(_xlfn._xlws.FILTER($G$2:$G$1255,_xlfn.MAP($N$2:$N$1255,_xlfn.LAMBDA(_xlpm.x,_xlpm.x=$N331))))</f>
        <v>7.6219512195121954E-4</v>
      </c>
      <c r="S331" s="4">
        <f t="shared" si="104"/>
        <v>1</v>
      </c>
      <c r="T331" s="15" cm="1">
        <f t="array" ref="T331">SUM(_xlfn._xlws.FILTER($G$2:$G$1255,_xlfn.MAP($O$2:$O$1255,_xlfn.LAMBDA(_xlpm.x,_xlpm.x=$O331))))</f>
        <v>7.6219512195121954E-4</v>
      </c>
      <c r="U331" s="4">
        <f t="shared" si="105"/>
        <v>1</v>
      </c>
      <c r="V331" s="4">
        <f t="shared" si="106"/>
        <v>0</v>
      </c>
      <c r="AD331" s="2"/>
      <c r="AI331" s="2"/>
      <c r="AJ331" s="2"/>
    </row>
    <row r="332" spans="1:36">
      <c r="A332" s="1" t="str">
        <f t="shared" si="91"/>
        <v>~ring~ : [ɹɪŋ]</v>
      </c>
      <c r="B332" s="1">
        <f t="shared" si="92"/>
        <v>1</v>
      </c>
      <c r="C332" s="1">
        <f t="shared" si="92"/>
        <v>0</v>
      </c>
      <c r="D332" s="1">
        <f t="shared" si="92"/>
        <v>0</v>
      </c>
      <c r="E332" s="7">
        <v>2</v>
      </c>
      <c r="F332" s="9" t="s">
        <v>1742</v>
      </c>
      <c r="G332" s="4">
        <f t="shared" si="93"/>
        <v>1.5243902439024391E-3</v>
      </c>
      <c r="H332" s="1" t="str">
        <f t="shared" si="94"/>
        <v>ɹɪŋ</v>
      </c>
      <c r="I332" s="1" t="str">
        <f t="shared" si="95"/>
        <v>ring</v>
      </c>
      <c r="J332" s="10">
        <f t="shared" si="96"/>
        <v>3</v>
      </c>
      <c r="K332" s="10">
        <f t="shared" si="97"/>
        <v>4</v>
      </c>
      <c r="L332" s="10">
        <f t="shared" si="98"/>
        <v>4</v>
      </c>
      <c r="M332" s="10">
        <f t="shared" si="99"/>
        <v>1</v>
      </c>
      <c r="N332" s="1" t="str">
        <f t="shared" si="100"/>
        <v>~ring~</v>
      </c>
      <c r="O332" s="1" t="str">
        <f t="shared" si="101"/>
        <v>[ɹɪŋ]</v>
      </c>
      <c r="P332" s="4">
        <f t="shared" si="102"/>
        <v>0.37127250094471825</v>
      </c>
      <c r="Q332" s="4">
        <f t="shared" si="103"/>
        <v>1</v>
      </c>
      <c r="R332" s="4" cm="1">
        <f t="array" ref="R332">SUM(_xlfn._xlws.FILTER($G$2:$G$1255,_xlfn.MAP($N$2:$N$1255,_xlfn.LAMBDA(_xlpm.x,_xlpm.x=$N332))))</f>
        <v>1.5243902439024391E-3</v>
      </c>
      <c r="S332" s="4">
        <f t="shared" si="104"/>
        <v>1</v>
      </c>
      <c r="T332" s="15" cm="1">
        <f t="array" ref="T332">SUM(_xlfn._xlws.FILTER($G$2:$G$1255,_xlfn.MAP($O$2:$O$1255,_xlfn.LAMBDA(_xlpm.x,_xlpm.x=$O332))))</f>
        <v>1.5243902439024391E-3</v>
      </c>
      <c r="U332" s="4">
        <f t="shared" si="105"/>
        <v>1</v>
      </c>
      <c r="V332" s="4">
        <f t="shared" si="106"/>
        <v>0</v>
      </c>
      <c r="AD332" s="2"/>
      <c r="AI332" s="2"/>
      <c r="AJ332" s="2"/>
    </row>
    <row r="333" spans="1:36">
      <c r="A333" s="1" t="str">
        <f t="shared" si="91"/>
        <v>~rket~ : [ɹkɛt]</v>
      </c>
      <c r="B333" s="1">
        <f t="shared" si="92"/>
        <v>1</v>
      </c>
      <c r="C333" s="1">
        <f t="shared" si="92"/>
        <v>0</v>
      </c>
      <c r="D333" s="1">
        <f t="shared" si="92"/>
        <v>0</v>
      </c>
      <c r="E333" s="7">
        <v>1</v>
      </c>
      <c r="F333" s="9" t="s">
        <v>1535</v>
      </c>
      <c r="G333" s="4">
        <f t="shared" si="93"/>
        <v>7.6219512195121954E-4</v>
      </c>
      <c r="H333" s="4" t="str">
        <f t="shared" si="94"/>
        <v>ɹkɛt</v>
      </c>
      <c r="I333" s="4" t="str">
        <f t="shared" si="95"/>
        <v>rket</v>
      </c>
      <c r="J333" s="10">
        <f t="shared" si="96"/>
        <v>4</v>
      </c>
      <c r="K333" s="10">
        <f t="shared" si="97"/>
        <v>4</v>
      </c>
      <c r="L333" s="10">
        <f t="shared" si="98"/>
        <v>4</v>
      </c>
      <c r="M333" s="10">
        <f t="shared" si="99"/>
        <v>1</v>
      </c>
      <c r="N333" s="1" t="str">
        <f t="shared" si="100"/>
        <v>~rket~</v>
      </c>
      <c r="O333" s="1" t="str">
        <f t="shared" si="101"/>
        <v>[ɹkɛt]</v>
      </c>
      <c r="P333" s="4">
        <f t="shared" si="102"/>
        <v>0.2342468675289098</v>
      </c>
      <c r="Q333" s="4">
        <f t="shared" si="103"/>
        <v>1</v>
      </c>
      <c r="R333" s="4" cm="1">
        <f t="array" ref="R333">SUM(_xlfn._xlws.FILTER($G$2:$G$1236,_xlfn.MAP($N$2:$N$1236,_xlfn.LAMBDA(_xlpm.x,_xlpm.x=$N333))))</f>
        <v>7.6219512195121954E-4</v>
      </c>
      <c r="S333" s="4">
        <f t="shared" si="104"/>
        <v>1</v>
      </c>
      <c r="T333" s="15" cm="1">
        <f t="array" ref="T333">SUM(_xlfn._xlws.FILTER($G$2:$G$1236,_xlfn.MAP($O$2:$O$1236,_xlfn.LAMBDA(_xlpm.x,_xlpm.x=$O333))))</f>
        <v>7.6219512195121954E-4</v>
      </c>
      <c r="U333" s="4">
        <f t="shared" si="105"/>
        <v>1</v>
      </c>
      <c r="V333" s="4">
        <f t="shared" si="106"/>
        <v>0</v>
      </c>
      <c r="AD333" s="2"/>
      <c r="AI333" s="2"/>
      <c r="AJ333" s="2"/>
    </row>
    <row r="334" spans="1:36">
      <c r="A334" s="1" t="str">
        <f t="shared" si="91"/>
        <v>~rner~ : [ɹnəɹ]</v>
      </c>
      <c r="B334" s="1">
        <f t="shared" si="92"/>
        <v>1</v>
      </c>
      <c r="C334" s="1">
        <f t="shared" si="92"/>
        <v>0</v>
      </c>
      <c r="D334" s="1">
        <f t="shared" si="92"/>
        <v>0</v>
      </c>
      <c r="E334" s="7">
        <v>1</v>
      </c>
      <c r="F334" s="9" t="s">
        <v>1526</v>
      </c>
      <c r="G334" s="4">
        <f t="shared" si="93"/>
        <v>7.6219512195121954E-4</v>
      </c>
      <c r="H334" s="1" t="str">
        <f t="shared" si="94"/>
        <v>ɹnəɹ</v>
      </c>
      <c r="I334" s="1" t="str">
        <f t="shared" si="95"/>
        <v>rner</v>
      </c>
      <c r="J334" s="10">
        <f t="shared" si="96"/>
        <v>4</v>
      </c>
      <c r="K334" s="10">
        <f t="shared" si="97"/>
        <v>4</v>
      </c>
      <c r="L334" s="10">
        <f t="shared" si="98"/>
        <v>4</v>
      </c>
      <c r="M334" s="10">
        <f t="shared" si="99"/>
        <v>1</v>
      </c>
      <c r="N334" s="1" t="str">
        <f t="shared" si="100"/>
        <v>~rner~</v>
      </c>
      <c r="O334" s="1" t="str">
        <f t="shared" si="101"/>
        <v>[ɹnəɹ]</v>
      </c>
      <c r="P334" s="4">
        <f t="shared" si="102"/>
        <v>0.2342468675289098</v>
      </c>
      <c r="Q334" s="4">
        <f t="shared" si="103"/>
        <v>1</v>
      </c>
      <c r="R334" s="4" cm="1">
        <f t="array" ref="R334">SUM(_xlfn._xlws.FILTER($G$2:$G$1236,_xlfn.MAP($N$2:$N$1236,_xlfn.LAMBDA(_xlpm.x,_xlpm.x=$N334))))</f>
        <v>7.6219512195121954E-4</v>
      </c>
      <c r="S334" s="4">
        <f t="shared" si="104"/>
        <v>1</v>
      </c>
      <c r="T334" s="15" cm="1">
        <f t="array" ref="T334">SUM(_xlfn._xlws.FILTER($G$2:$G$1236,_xlfn.MAP($O$2:$O$1236,_xlfn.LAMBDA(_xlpm.x,_xlpm.x=$O334))))</f>
        <v>7.6219512195121954E-4</v>
      </c>
      <c r="U334" s="4">
        <f t="shared" si="105"/>
        <v>1</v>
      </c>
      <c r="V334" s="4">
        <f t="shared" si="106"/>
        <v>0</v>
      </c>
      <c r="AD334" s="2"/>
      <c r="AI334" s="2"/>
      <c r="AJ334" s="2"/>
    </row>
    <row r="335" spans="1:36">
      <c r="A335" s="1" t="str">
        <f t="shared" si="91"/>
        <v>~rock~ : [ɹɑk]</v>
      </c>
      <c r="B335" s="1">
        <f t="shared" si="92"/>
        <v>1</v>
      </c>
      <c r="C335" s="1">
        <f t="shared" si="92"/>
        <v>0</v>
      </c>
      <c r="D335" s="1">
        <f t="shared" si="92"/>
        <v>0</v>
      </c>
      <c r="E335" s="7">
        <v>1</v>
      </c>
      <c r="F335" s="9" t="s">
        <v>1752</v>
      </c>
      <c r="G335" s="4">
        <f t="shared" si="93"/>
        <v>7.6219512195121954E-4</v>
      </c>
      <c r="H335" s="1" t="str">
        <f t="shared" si="94"/>
        <v>ɹɑk</v>
      </c>
      <c r="I335" s="1" t="str">
        <f t="shared" si="95"/>
        <v>rock</v>
      </c>
      <c r="J335" s="10">
        <f t="shared" si="96"/>
        <v>3</v>
      </c>
      <c r="K335" s="10">
        <f t="shared" si="97"/>
        <v>4</v>
      </c>
      <c r="L335" s="10">
        <f t="shared" si="98"/>
        <v>4</v>
      </c>
      <c r="M335" s="10">
        <f t="shared" si="99"/>
        <v>1</v>
      </c>
      <c r="N335" s="1" t="str">
        <f t="shared" si="100"/>
        <v>~rock~</v>
      </c>
      <c r="O335" s="1" t="str">
        <f t="shared" si="101"/>
        <v>[ɹɑk]</v>
      </c>
      <c r="P335" s="4">
        <f t="shared" si="102"/>
        <v>0.2342468675289098</v>
      </c>
      <c r="Q335" s="4">
        <f t="shared" si="103"/>
        <v>1</v>
      </c>
      <c r="R335" s="4" cm="1">
        <f t="array" ref="R335">SUM(_xlfn._xlws.FILTER($G$2:$G$1255,_xlfn.MAP($N$2:$N$1255,_xlfn.LAMBDA(_xlpm.x,_xlpm.x=$N335))))</f>
        <v>7.6219512195121954E-4</v>
      </c>
      <c r="S335" s="4">
        <f t="shared" si="104"/>
        <v>1</v>
      </c>
      <c r="T335" s="15" cm="1">
        <f t="array" ref="T335">SUM(_xlfn._xlws.FILTER($G$2:$G$1255,_xlfn.MAP($O$2:$O$1255,_xlfn.LAMBDA(_xlpm.x,_xlpm.x=$O335))))</f>
        <v>7.6219512195121954E-4</v>
      </c>
      <c r="U335" s="4">
        <f t="shared" si="105"/>
        <v>1</v>
      </c>
      <c r="V335" s="4">
        <f t="shared" si="106"/>
        <v>0</v>
      </c>
      <c r="AD335" s="2"/>
      <c r="AI335" s="2"/>
      <c r="AJ335" s="2"/>
    </row>
    <row r="336" spans="1:36">
      <c r="A336" s="1" t="str">
        <f t="shared" si="91"/>
        <v>~roll~ : [ɹoʊl]</v>
      </c>
      <c r="B336" s="1">
        <f t="shared" si="92"/>
        <v>1</v>
      </c>
      <c r="C336" s="1">
        <f t="shared" si="92"/>
        <v>0</v>
      </c>
      <c r="D336" s="1">
        <f t="shared" si="92"/>
        <v>0</v>
      </c>
      <c r="E336" s="7">
        <v>1</v>
      </c>
      <c r="F336" s="9" t="s">
        <v>1524</v>
      </c>
      <c r="G336" s="4">
        <f t="shared" si="93"/>
        <v>7.6219512195121954E-4</v>
      </c>
      <c r="H336" s="1" t="str">
        <f t="shared" si="94"/>
        <v>ɹoʊl</v>
      </c>
      <c r="I336" s="1" t="str">
        <f t="shared" si="95"/>
        <v>roll</v>
      </c>
      <c r="J336" s="10">
        <f t="shared" si="96"/>
        <v>4</v>
      </c>
      <c r="K336" s="10">
        <f t="shared" si="97"/>
        <v>4</v>
      </c>
      <c r="L336" s="10">
        <f t="shared" si="98"/>
        <v>4</v>
      </c>
      <c r="M336" s="10">
        <f t="shared" si="99"/>
        <v>1</v>
      </c>
      <c r="N336" s="1" t="str">
        <f t="shared" si="100"/>
        <v>~roll~</v>
      </c>
      <c r="O336" s="1" t="str">
        <f t="shared" si="101"/>
        <v>[ɹoʊl]</v>
      </c>
      <c r="P336" s="4">
        <f t="shared" si="102"/>
        <v>0.2342468675289098</v>
      </c>
      <c r="Q336" s="4">
        <f t="shared" si="103"/>
        <v>1</v>
      </c>
      <c r="R336" s="4" cm="1">
        <f t="array" ref="R336">SUM(_xlfn._xlws.FILTER($G$2:$G$1236,_xlfn.MAP($N$2:$N$1236,_xlfn.LAMBDA(_xlpm.x,_xlpm.x=$N336))))</f>
        <v>7.6219512195121954E-4</v>
      </c>
      <c r="S336" s="4">
        <f t="shared" si="104"/>
        <v>1</v>
      </c>
      <c r="T336" s="15" cm="1">
        <f t="array" ref="T336">SUM(_xlfn._xlws.FILTER($G$2:$G$1236,_xlfn.MAP($O$2:$O$1236,_xlfn.LAMBDA(_xlpm.x,_xlpm.x=$O336))))</f>
        <v>7.6219512195121954E-4</v>
      </c>
      <c r="U336" s="4">
        <f t="shared" si="105"/>
        <v>1</v>
      </c>
      <c r="V336" s="4">
        <f t="shared" si="106"/>
        <v>0</v>
      </c>
      <c r="AD336" s="2"/>
      <c r="AI336" s="2"/>
      <c r="AJ336" s="2"/>
    </row>
    <row r="337" spans="1:36">
      <c r="A337" s="1" t="str">
        <f t="shared" si="91"/>
        <v>~room~ : [ɹum]</v>
      </c>
      <c r="B337" s="1">
        <f t="shared" si="92"/>
        <v>1</v>
      </c>
      <c r="C337" s="1">
        <f t="shared" si="92"/>
        <v>0</v>
      </c>
      <c r="D337" s="1">
        <f t="shared" si="92"/>
        <v>0</v>
      </c>
      <c r="E337" s="7">
        <v>1</v>
      </c>
      <c r="F337" s="9" t="s">
        <v>1757</v>
      </c>
      <c r="G337" s="4">
        <f t="shared" si="93"/>
        <v>7.6219512195121954E-4</v>
      </c>
      <c r="H337" s="1" t="str">
        <f t="shared" si="94"/>
        <v>ɹum</v>
      </c>
      <c r="I337" s="1" t="str">
        <f t="shared" si="95"/>
        <v>room</v>
      </c>
      <c r="J337" s="10">
        <f t="shared" si="96"/>
        <v>3</v>
      </c>
      <c r="K337" s="10">
        <f t="shared" si="97"/>
        <v>4</v>
      </c>
      <c r="L337" s="10">
        <f t="shared" si="98"/>
        <v>4</v>
      </c>
      <c r="M337" s="10">
        <f t="shared" si="99"/>
        <v>1</v>
      </c>
      <c r="N337" s="1" t="str">
        <f t="shared" si="100"/>
        <v>~room~</v>
      </c>
      <c r="O337" s="1" t="str">
        <f t="shared" si="101"/>
        <v>[ɹum]</v>
      </c>
      <c r="P337" s="4">
        <f t="shared" si="102"/>
        <v>0.2342468675289098</v>
      </c>
      <c r="Q337" s="4">
        <f t="shared" si="103"/>
        <v>1</v>
      </c>
      <c r="R337" s="4" cm="1">
        <f t="array" ref="R337">SUM(_xlfn._xlws.FILTER($G$2:$G$1236,_xlfn.MAP($N$2:$N$1236,_xlfn.LAMBDA(_xlpm.x,_xlpm.x=$N337))))</f>
        <v>7.6219512195121954E-4</v>
      </c>
      <c r="S337" s="4">
        <f t="shared" si="104"/>
        <v>1</v>
      </c>
      <c r="T337" s="15" cm="1">
        <f t="array" ref="T337">SUM(_xlfn._xlws.FILTER($G$2:$G$1236,_xlfn.MAP($O$2:$O$1236,_xlfn.LAMBDA(_xlpm.x,_xlpm.x=$O337))))</f>
        <v>7.6219512195121954E-4</v>
      </c>
      <c r="U337" s="4">
        <f t="shared" si="105"/>
        <v>1</v>
      </c>
      <c r="V337" s="4">
        <f t="shared" si="106"/>
        <v>0</v>
      </c>
      <c r="AD337" s="2"/>
      <c r="AI337" s="2"/>
      <c r="AJ337" s="2"/>
    </row>
    <row r="338" spans="1:36">
      <c r="A338" s="1" t="str">
        <f t="shared" si="91"/>
        <v>~root~ : [ɹut]</v>
      </c>
      <c r="B338" s="1">
        <f t="shared" si="92"/>
        <v>1</v>
      </c>
      <c r="C338" s="1">
        <f t="shared" si="92"/>
        <v>0</v>
      </c>
      <c r="D338" s="1">
        <f t="shared" si="92"/>
        <v>0</v>
      </c>
      <c r="E338" s="7">
        <v>1</v>
      </c>
      <c r="F338" s="9" t="s">
        <v>1756</v>
      </c>
      <c r="G338" s="4">
        <f t="shared" si="93"/>
        <v>7.6219512195121954E-4</v>
      </c>
      <c r="H338" s="1" t="str">
        <f t="shared" si="94"/>
        <v>ɹut</v>
      </c>
      <c r="I338" s="1" t="str">
        <f t="shared" si="95"/>
        <v>root</v>
      </c>
      <c r="J338" s="10">
        <f t="shared" si="96"/>
        <v>3</v>
      </c>
      <c r="K338" s="10">
        <f t="shared" si="97"/>
        <v>4</v>
      </c>
      <c r="L338" s="10">
        <f t="shared" si="98"/>
        <v>4</v>
      </c>
      <c r="M338" s="10">
        <f t="shared" si="99"/>
        <v>1</v>
      </c>
      <c r="N338" s="1" t="str">
        <f t="shared" si="100"/>
        <v>~root~</v>
      </c>
      <c r="O338" s="1" t="str">
        <f t="shared" si="101"/>
        <v>[ɹut]</v>
      </c>
      <c r="P338" s="4">
        <f t="shared" si="102"/>
        <v>0.2342468675289098</v>
      </c>
      <c r="Q338" s="4">
        <f t="shared" si="103"/>
        <v>1</v>
      </c>
      <c r="R338" s="4" cm="1">
        <f t="array" ref="R338">SUM(_xlfn._xlws.FILTER($G$2:$G$1236,_xlfn.MAP($N$2:$N$1236,_xlfn.LAMBDA(_xlpm.x,_xlpm.x=$N338))))</f>
        <v>7.6219512195121954E-4</v>
      </c>
      <c r="S338" s="4">
        <f t="shared" si="104"/>
        <v>1</v>
      </c>
      <c r="T338" s="15" cm="1">
        <f t="array" ref="T338">SUM(_xlfn._xlws.FILTER($G$2:$G$1236,_xlfn.MAP($O$2:$O$1236,_xlfn.LAMBDA(_xlpm.x,_xlpm.x=$O338))))</f>
        <v>7.6219512195121954E-4</v>
      </c>
      <c r="U338" s="4">
        <f t="shared" si="105"/>
        <v>1</v>
      </c>
      <c r="V338" s="4">
        <f t="shared" si="106"/>
        <v>0</v>
      </c>
      <c r="AD338" s="2"/>
      <c r="AI338" s="2"/>
      <c r="AJ338" s="2"/>
    </row>
    <row r="339" spans="1:36">
      <c r="A339" s="1" t="str">
        <f t="shared" si="91"/>
        <v>~rson~ : [ɹsən]</v>
      </c>
      <c r="B339" s="1">
        <f t="shared" si="92"/>
        <v>1</v>
      </c>
      <c r="C339" s="1">
        <f t="shared" si="92"/>
        <v>0</v>
      </c>
      <c r="D339" s="1">
        <f t="shared" si="92"/>
        <v>0</v>
      </c>
      <c r="E339" s="7">
        <v>1</v>
      </c>
      <c r="F339" s="9" t="s">
        <v>1520</v>
      </c>
      <c r="G339" s="4">
        <f t="shared" si="93"/>
        <v>7.6219512195121954E-4</v>
      </c>
      <c r="H339" s="4" t="str">
        <f t="shared" si="94"/>
        <v>ɹsən</v>
      </c>
      <c r="I339" s="4" t="str">
        <f t="shared" si="95"/>
        <v>rson</v>
      </c>
      <c r="J339" s="10">
        <f t="shared" si="96"/>
        <v>4</v>
      </c>
      <c r="K339" s="10">
        <f t="shared" si="97"/>
        <v>4</v>
      </c>
      <c r="L339" s="10">
        <f t="shared" si="98"/>
        <v>4</v>
      </c>
      <c r="M339" s="10">
        <f t="shared" si="99"/>
        <v>1</v>
      </c>
      <c r="N339" s="1" t="str">
        <f t="shared" si="100"/>
        <v>~rson~</v>
      </c>
      <c r="O339" s="1" t="str">
        <f t="shared" si="101"/>
        <v>[ɹsən]</v>
      </c>
      <c r="P339" s="4">
        <f t="shared" si="102"/>
        <v>0.2342468675289098</v>
      </c>
      <c r="Q339" s="4">
        <f t="shared" si="103"/>
        <v>1</v>
      </c>
      <c r="R339" s="4" cm="1">
        <f t="array" ref="R339">SUM(_xlfn._xlws.FILTER($G$2:$G$1236,_xlfn.MAP($N$2:$N$1236,_xlfn.LAMBDA(_xlpm.x,_xlpm.x=$N339))))</f>
        <v>7.6219512195121954E-4</v>
      </c>
      <c r="S339" s="4">
        <f t="shared" si="104"/>
        <v>1</v>
      </c>
      <c r="T339" s="15" cm="1">
        <f t="array" ref="T339">SUM(_xlfn._xlws.FILTER($G$2:$G$1236,_xlfn.MAP($O$2:$O$1236,_xlfn.LAMBDA(_xlpm.x,_xlpm.x=$O339))))</f>
        <v>7.6219512195121954E-4</v>
      </c>
      <c r="U339" s="4">
        <f t="shared" si="105"/>
        <v>1</v>
      </c>
      <c r="V339" s="4">
        <f t="shared" si="106"/>
        <v>0</v>
      </c>
      <c r="AD339" s="2"/>
      <c r="AI339" s="2"/>
      <c r="AJ339" s="2"/>
    </row>
    <row r="340" spans="1:36">
      <c r="A340" s="1" t="str">
        <f t="shared" si="91"/>
        <v>~salt~ : [sɔlt]</v>
      </c>
      <c r="B340" s="1">
        <f t="shared" si="92"/>
        <v>0</v>
      </c>
      <c r="C340" s="1">
        <f t="shared" si="92"/>
        <v>0</v>
      </c>
      <c r="D340" s="1">
        <f t="shared" si="92"/>
        <v>0</v>
      </c>
      <c r="E340" s="7">
        <v>1</v>
      </c>
      <c r="F340" s="9" t="s">
        <v>1594</v>
      </c>
      <c r="G340" s="4">
        <f t="shared" si="93"/>
        <v>7.6219512195121954E-4</v>
      </c>
      <c r="H340" s="4" t="str">
        <f t="shared" si="94"/>
        <v>sɔlt</v>
      </c>
      <c r="I340" s="4" t="str">
        <f t="shared" si="95"/>
        <v>salt</v>
      </c>
      <c r="J340" s="10">
        <f t="shared" si="96"/>
        <v>4</v>
      </c>
      <c r="K340" s="10">
        <f t="shared" si="97"/>
        <v>4</v>
      </c>
      <c r="L340" s="10">
        <f t="shared" si="98"/>
        <v>4</v>
      </c>
      <c r="M340" s="10">
        <f t="shared" si="99"/>
        <v>1</v>
      </c>
      <c r="N340" s="1" t="str">
        <f t="shared" si="100"/>
        <v>~salt~</v>
      </c>
      <c r="O340" s="1" t="str">
        <f t="shared" si="101"/>
        <v>[sɔlt]</v>
      </c>
      <c r="P340" s="4">
        <f t="shared" si="102"/>
        <v>0.2342468675289098</v>
      </c>
      <c r="Q340" s="4">
        <f t="shared" si="103"/>
        <v>1</v>
      </c>
      <c r="R340" s="4" cm="1">
        <f t="array" ref="R340">SUM(_xlfn._xlws.FILTER($G$2:$G$1236,_xlfn.MAP($N$2:$N$1236,_xlfn.LAMBDA(_xlpm.x,_xlpm.x=$N340))))</f>
        <v>7.6219512195121954E-4</v>
      </c>
      <c r="S340" s="4">
        <f t="shared" si="104"/>
        <v>1</v>
      </c>
      <c r="T340" s="15" cm="1">
        <f t="array" ref="T340">SUM(_xlfn._xlws.FILTER($G$2:$G$1236,_xlfn.MAP($O$2:$O$1236,_xlfn.LAMBDA(_xlpm.x,_xlpm.x=$O340))))</f>
        <v>7.6219512195121954E-4</v>
      </c>
      <c r="U340" s="4">
        <f t="shared" si="105"/>
        <v>1</v>
      </c>
      <c r="V340" s="4">
        <f t="shared" si="106"/>
        <v>0</v>
      </c>
      <c r="AD340" s="2"/>
      <c r="AI340" s="2"/>
      <c r="AJ340" s="2"/>
    </row>
    <row r="341" spans="1:36">
      <c r="A341" s="1" t="str">
        <f t="shared" si="91"/>
        <v>~sand~ : [sænd]</v>
      </c>
      <c r="B341" s="1">
        <f t="shared" si="92"/>
        <v>0</v>
      </c>
      <c r="C341" s="1">
        <f t="shared" si="92"/>
        <v>0</v>
      </c>
      <c r="D341" s="1">
        <f t="shared" si="92"/>
        <v>0</v>
      </c>
      <c r="E341" s="7">
        <v>1</v>
      </c>
      <c r="F341" s="9" t="s">
        <v>2033</v>
      </c>
      <c r="G341" s="4">
        <f t="shared" si="93"/>
        <v>7.6219512195121954E-4</v>
      </c>
      <c r="H341" s="4" t="str">
        <f t="shared" si="94"/>
        <v>sænd</v>
      </c>
      <c r="I341" s="4" t="str">
        <f t="shared" si="95"/>
        <v>sand</v>
      </c>
      <c r="J341" s="10">
        <f t="shared" si="96"/>
        <v>4</v>
      </c>
      <c r="K341" s="10">
        <f t="shared" si="97"/>
        <v>4</v>
      </c>
      <c r="L341" s="10">
        <f t="shared" si="98"/>
        <v>4</v>
      </c>
      <c r="M341" s="10">
        <f t="shared" si="99"/>
        <v>1</v>
      </c>
      <c r="N341" s="1" t="str">
        <f t="shared" si="100"/>
        <v>~sand~</v>
      </c>
      <c r="O341" s="1" t="str">
        <f t="shared" si="101"/>
        <v>[sænd]</v>
      </c>
      <c r="P341" s="4">
        <f t="shared" si="102"/>
        <v>0.15616457835260653</v>
      </c>
      <c r="Q341" s="4">
        <f t="shared" si="103"/>
        <v>0.66666666666666663</v>
      </c>
      <c r="R341" s="4" cm="1">
        <f t="array" ref="R341">SUM(_xlfn._xlws.FILTER($G$2:$G$1236,_xlfn.MAP($N$2:$N$1236,_xlfn.LAMBDA(_xlpm.x,_xlpm.x=$N341))))</f>
        <v>1.5243902439024391E-3</v>
      </c>
      <c r="S341" s="4">
        <f t="shared" si="104"/>
        <v>0.5</v>
      </c>
      <c r="T341" s="15" cm="1">
        <f t="array" ref="T341">SUM(_xlfn._xlws.FILTER($G$2:$G$1236,_xlfn.MAP($O$2:$O$1236,_xlfn.LAMBDA(_xlpm.x,_xlpm.x=$O341))))</f>
        <v>7.6219512195121954E-4</v>
      </c>
      <c r="U341" s="4">
        <f t="shared" si="105"/>
        <v>1</v>
      </c>
      <c r="V341" s="4">
        <f t="shared" si="106"/>
        <v>-0.3010299956639812</v>
      </c>
      <c r="AD341" s="2"/>
      <c r="AI341" s="2"/>
      <c r="AJ341" s="2"/>
    </row>
    <row r="342" spans="1:36">
      <c r="A342" s="1" t="str">
        <f t="shared" si="91"/>
        <v>~sand~ : [zənd]</v>
      </c>
      <c r="B342" s="1">
        <f t="shared" ref="B342:D361" si="107">_xlfn.LET(_xlpm.d,$F342,_xlpm.k,_xlfn.CONCAT(LEFT(TRIM(B$1),1),"*"),COUNTIF(_xlpm.d,_xlpm.k))</f>
        <v>0</v>
      </c>
      <c r="C342" s="1">
        <f t="shared" si="107"/>
        <v>0</v>
      </c>
      <c r="D342" s="1">
        <f t="shared" si="107"/>
        <v>0</v>
      </c>
      <c r="E342" s="7">
        <v>1</v>
      </c>
      <c r="F342" s="9" t="s">
        <v>2027</v>
      </c>
      <c r="G342" s="4">
        <f t="shared" si="93"/>
        <v>7.6219512195121954E-4</v>
      </c>
      <c r="H342" s="1" t="str">
        <f t="shared" si="94"/>
        <v>zənd</v>
      </c>
      <c r="I342" s="1" t="str">
        <f t="shared" si="95"/>
        <v>sand</v>
      </c>
      <c r="J342" s="10">
        <f t="shared" si="96"/>
        <v>4</v>
      </c>
      <c r="K342" s="10">
        <f t="shared" si="97"/>
        <v>4</v>
      </c>
      <c r="L342" s="10">
        <f t="shared" si="98"/>
        <v>4</v>
      </c>
      <c r="M342" s="10">
        <f t="shared" si="99"/>
        <v>1</v>
      </c>
      <c r="N342" s="1" t="str">
        <f t="shared" si="100"/>
        <v>~sand~</v>
      </c>
      <c r="O342" s="1" t="str">
        <f t="shared" si="101"/>
        <v>[zənd]</v>
      </c>
      <c r="P342" s="4">
        <f t="shared" si="102"/>
        <v>0.15616457835260653</v>
      </c>
      <c r="Q342" s="4">
        <f t="shared" si="103"/>
        <v>0.66666666666666663</v>
      </c>
      <c r="R342" s="4" cm="1">
        <f t="array" ref="R342">SUM(_xlfn._xlws.FILTER($G$2:$G$1236,_xlfn.MAP($N$2:$N$1236,_xlfn.LAMBDA(_xlpm.x,_xlpm.x=$N342))))</f>
        <v>1.5243902439024391E-3</v>
      </c>
      <c r="S342" s="4">
        <f t="shared" si="104"/>
        <v>0.5</v>
      </c>
      <c r="T342" s="15" cm="1">
        <f t="array" ref="T342">SUM(_xlfn._xlws.FILTER($G$2:$G$1236,_xlfn.MAP($O$2:$O$1236,_xlfn.LAMBDA(_xlpm.x,_xlpm.x=$O342))))</f>
        <v>7.6219512195121954E-4</v>
      </c>
      <c r="U342" s="4">
        <f t="shared" si="105"/>
        <v>1</v>
      </c>
      <c r="V342" s="4">
        <f t="shared" si="106"/>
        <v>-0.3010299956639812</v>
      </c>
      <c r="AD342" s="2"/>
      <c r="AI342" s="2"/>
      <c r="AJ342" s="2"/>
    </row>
    <row r="343" spans="1:36">
      <c r="A343" s="1" t="str">
        <f t="shared" si="91"/>
        <v>~seed~ : [sid]</v>
      </c>
      <c r="B343" s="1">
        <f t="shared" si="107"/>
        <v>0</v>
      </c>
      <c r="C343" s="1">
        <f t="shared" si="107"/>
        <v>0</v>
      </c>
      <c r="D343" s="1">
        <f t="shared" si="107"/>
        <v>0</v>
      </c>
      <c r="E343" s="7">
        <v>1</v>
      </c>
      <c r="F343" s="9" t="s">
        <v>1798</v>
      </c>
      <c r="G343" s="4">
        <f t="shared" si="93"/>
        <v>7.6219512195121954E-4</v>
      </c>
      <c r="H343" s="4" t="str">
        <f t="shared" si="94"/>
        <v>sid</v>
      </c>
      <c r="I343" s="4" t="str">
        <f t="shared" si="95"/>
        <v>seed</v>
      </c>
      <c r="J343" s="10">
        <f t="shared" si="96"/>
        <v>3</v>
      </c>
      <c r="K343" s="10">
        <f t="shared" si="97"/>
        <v>4</v>
      </c>
      <c r="L343" s="10">
        <f t="shared" si="98"/>
        <v>4</v>
      </c>
      <c r="M343" s="10">
        <f t="shared" si="99"/>
        <v>1</v>
      </c>
      <c r="N343" s="1" t="str">
        <f t="shared" si="100"/>
        <v>~seed~</v>
      </c>
      <c r="O343" s="1" t="str">
        <f t="shared" si="101"/>
        <v>[sid]</v>
      </c>
      <c r="P343" s="4">
        <f t="shared" si="102"/>
        <v>0.2342468675289098</v>
      </c>
      <c r="Q343" s="4">
        <f t="shared" si="103"/>
        <v>1</v>
      </c>
      <c r="R343" s="4" cm="1">
        <f t="array" ref="R343">SUM(_xlfn._xlws.FILTER($G$2:$G$1236,_xlfn.MAP($N$2:$N$1236,_xlfn.LAMBDA(_xlpm.x,_xlpm.x=$N343))))</f>
        <v>7.6219512195121954E-4</v>
      </c>
      <c r="S343" s="4">
        <f t="shared" si="104"/>
        <v>1</v>
      </c>
      <c r="T343" s="15" cm="1">
        <f t="array" ref="T343">SUM(_xlfn._xlws.FILTER($G$2:$G$1236,_xlfn.MAP($O$2:$O$1236,_xlfn.LAMBDA(_xlpm.x,_xlpm.x=$O343))))</f>
        <v>7.6219512195121954E-4</v>
      </c>
      <c r="U343" s="4">
        <f t="shared" si="105"/>
        <v>1</v>
      </c>
      <c r="V343" s="4">
        <f t="shared" si="106"/>
        <v>0</v>
      </c>
      <c r="AD343" s="2"/>
      <c r="AI343" s="2"/>
      <c r="AJ343" s="2"/>
    </row>
    <row r="344" spans="1:36">
      <c r="A344" s="1" t="str">
        <f t="shared" si="91"/>
        <v>~seem~ : [sim]</v>
      </c>
      <c r="B344" s="1">
        <f t="shared" si="107"/>
        <v>0</v>
      </c>
      <c r="C344" s="1">
        <f t="shared" si="107"/>
        <v>0</v>
      </c>
      <c r="D344" s="1">
        <f t="shared" si="107"/>
        <v>0</v>
      </c>
      <c r="E344" s="7">
        <v>1</v>
      </c>
      <c r="F344" s="9" t="s">
        <v>1797</v>
      </c>
      <c r="G344" s="4">
        <f t="shared" si="93"/>
        <v>7.6219512195121954E-4</v>
      </c>
      <c r="H344" s="1" t="str">
        <f t="shared" si="94"/>
        <v>sim</v>
      </c>
      <c r="I344" s="1" t="str">
        <f t="shared" si="95"/>
        <v>seem</v>
      </c>
      <c r="J344" s="10">
        <f t="shared" si="96"/>
        <v>3</v>
      </c>
      <c r="K344" s="10">
        <f t="shared" si="97"/>
        <v>4</v>
      </c>
      <c r="L344" s="10">
        <f t="shared" si="98"/>
        <v>4</v>
      </c>
      <c r="M344" s="10">
        <f t="shared" si="99"/>
        <v>1</v>
      </c>
      <c r="N344" s="1" t="str">
        <f t="shared" si="100"/>
        <v>~seem~</v>
      </c>
      <c r="O344" s="1" t="str">
        <f t="shared" si="101"/>
        <v>[sim]</v>
      </c>
      <c r="P344" s="4">
        <f t="shared" si="102"/>
        <v>0.2342468675289098</v>
      </c>
      <c r="Q344" s="4">
        <f t="shared" si="103"/>
        <v>1</v>
      </c>
      <c r="R344" s="4" cm="1">
        <f t="array" ref="R344">SUM(_xlfn._xlws.FILTER($G$2:$G$1236,_xlfn.MAP($N$2:$N$1236,_xlfn.LAMBDA(_xlpm.x,_xlpm.x=$N344))))</f>
        <v>7.6219512195121954E-4</v>
      </c>
      <c r="S344" s="4">
        <f t="shared" si="104"/>
        <v>1</v>
      </c>
      <c r="T344" s="15" cm="1">
        <f t="array" ref="T344">SUM(_xlfn._xlws.FILTER($G$2:$G$1236,_xlfn.MAP($O$2:$O$1236,_xlfn.LAMBDA(_xlpm.x,_xlpm.x=$O344))))</f>
        <v>7.6219512195121954E-4</v>
      </c>
      <c r="U344" s="4">
        <f t="shared" si="105"/>
        <v>1</v>
      </c>
      <c r="V344" s="4">
        <f t="shared" si="106"/>
        <v>0</v>
      </c>
      <c r="AD344" s="2"/>
      <c r="AI344" s="2"/>
      <c r="AJ344" s="2"/>
    </row>
    <row r="345" spans="1:36">
      <c r="A345" s="1" t="str">
        <f t="shared" si="91"/>
        <v>~self~ : [sɛlf]</v>
      </c>
      <c r="B345" s="1">
        <f t="shared" si="107"/>
        <v>0</v>
      </c>
      <c r="C345" s="1">
        <f t="shared" si="107"/>
        <v>0</v>
      </c>
      <c r="D345" s="1">
        <f t="shared" si="107"/>
        <v>0</v>
      </c>
      <c r="E345" s="7">
        <v>1</v>
      </c>
      <c r="F345" s="9" t="s">
        <v>1595</v>
      </c>
      <c r="G345" s="4">
        <f t="shared" si="93"/>
        <v>7.6219512195121954E-4</v>
      </c>
      <c r="H345" s="1" t="str">
        <f t="shared" si="94"/>
        <v>sɛlf</v>
      </c>
      <c r="I345" s="1" t="str">
        <f t="shared" si="95"/>
        <v>self</v>
      </c>
      <c r="J345" s="10">
        <f t="shared" si="96"/>
        <v>4</v>
      </c>
      <c r="K345" s="10">
        <f t="shared" si="97"/>
        <v>4</v>
      </c>
      <c r="L345" s="10">
        <f t="shared" si="98"/>
        <v>4</v>
      </c>
      <c r="M345" s="10">
        <f t="shared" si="99"/>
        <v>1</v>
      </c>
      <c r="N345" s="1" t="str">
        <f t="shared" si="100"/>
        <v>~self~</v>
      </c>
      <c r="O345" s="1" t="str">
        <f t="shared" si="101"/>
        <v>[sɛlf]</v>
      </c>
      <c r="P345" s="4">
        <f t="shared" si="102"/>
        <v>0.2342468675289098</v>
      </c>
      <c r="Q345" s="4">
        <f t="shared" si="103"/>
        <v>1</v>
      </c>
      <c r="R345" s="4" cm="1">
        <f t="array" ref="R345">SUM(_xlfn._xlws.FILTER($G$2:$G$1236,_xlfn.MAP($N$2:$N$1236,_xlfn.LAMBDA(_xlpm.x,_xlpm.x=$N345))))</f>
        <v>7.6219512195121954E-4</v>
      </c>
      <c r="S345" s="4">
        <f t="shared" si="104"/>
        <v>1</v>
      </c>
      <c r="T345" s="15" cm="1">
        <f t="array" ref="T345">SUM(_xlfn._xlws.FILTER($G$2:$G$1236,_xlfn.MAP($O$2:$O$1236,_xlfn.LAMBDA(_xlpm.x,_xlpm.x=$O345))))</f>
        <v>7.6219512195121954E-4</v>
      </c>
      <c r="U345" s="4">
        <f t="shared" si="105"/>
        <v>1</v>
      </c>
      <c r="V345" s="4">
        <f t="shared" si="106"/>
        <v>0</v>
      </c>
      <c r="AD345" s="2"/>
      <c r="AI345" s="2"/>
      <c r="AJ345" s="2"/>
    </row>
    <row r="346" spans="1:36">
      <c r="A346" s="1" t="str">
        <f t="shared" si="91"/>
        <v>~sell~ : [sɛl]</v>
      </c>
      <c r="B346" s="1">
        <f t="shared" si="107"/>
        <v>0</v>
      </c>
      <c r="C346" s="1">
        <f t="shared" si="107"/>
        <v>0</v>
      </c>
      <c r="D346" s="1">
        <f t="shared" si="107"/>
        <v>0</v>
      </c>
      <c r="E346" s="7">
        <v>1</v>
      </c>
      <c r="F346" s="9" t="s">
        <v>1000</v>
      </c>
      <c r="G346" s="4">
        <f t="shared" si="93"/>
        <v>7.6219512195121954E-4</v>
      </c>
      <c r="H346" s="4" t="str">
        <f t="shared" si="94"/>
        <v>sɛl</v>
      </c>
      <c r="I346" s="4" t="str">
        <f t="shared" si="95"/>
        <v>sell</v>
      </c>
      <c r="J346" s="10">
        <f t="shared" si="96"/>
        <v>3</v>
      </c>
      <c r="K346" s="10">
        <f t="shared" si="97"/>
        <v>4</v>
      </c>
      <c r="L346" s="10">
        <f t="shared" si="98"/>
        <v>4</v>
      </c>
      <c r="M346" s="10">
        <f t="shared" si="99"/>
        <v>1</v>
      </c>
      <c r="N346" s="1" t="str">
        <f t="shared" si="100"/>
        <v>~sell~</v>
      </c>
      <c r="O346" s="1" t="str">
        <f t="shared" si="101"/>
        <v>[sɛl]</v>
      </c>
      <c r="P346" s="4">
        <f t="shared" si="102"/>
        <v>0.15616457835260653</v>
      </c>
      <c r="Q346" s="4">
        <f t="shared" si="103"/>
        <v>0.66666666666666663</v>
      </c>
      <c r="R346" s="4" cm="1">
        <f t="array" ref="R346">SUM(_xlfn._xlws.FILTER($G$2:$G$1236,_xlfn.MAP($N$2:$N$1236,_xlfn.LAMBDA(_xlpm.x,_xlpm.x=$N346))))</f>
        <v>7.6219512195121954E-4</v>
      </c>
      <c r="S346" s="4">
        <f t="shared" si="104"/>
        <v>1</v>
      </c>
      <c r="T346" s="15" cm="1">
        <f t="array" ref="T346">SUM(_xlfn._xlws.FILTER($G$2:$G$1236,_xlfn.MAP($O$2:$O$1236,_xlfn.LAMBDA(_xlpm.x,_xlpm.x=$O346))))</f>
        <v>1.5243902439024391E-3</v>
      </c>
      <c r="U346" s="4">
        <f t="shared" si="105"/>
        <v>0.5</v>
      </c>
      <c r="V346" s="4">
        <f t="shared" si="106"/>
        <v>0.3010299956639812</v>
      </c>
      <c r="AD346" s="2"/>
      <c r="AI346" s="2"/>
      <c r="AJ346" s="2"/>
    </row>
    <row r="347" spans="1:36">
      <c r="A347" s="1" t="str">
        <f t="shared" si="91"/>
        <v>~send~ : [sɛnd]</v>
      </c>
      <c r="B347" s="1">
        <f t="shared" si="107"/>
        <v>0</v>
      </c>
      <c r="C347" s="1">
        <f t="shared" si="107"/>
        <v>0</v>
      </c>
      <c r="D347" s="1">
        <f t="shared" si="107"/>
        <v>0</v>
      </c>
      <c r="E347" s="7">
        <v>1</v>
      </c>
      <c r="F347" s="9" t="s">
        <v>1589</v>
      </c>
      <c r="G347" s="4">
        <f t="shared" si="93"/>
        <v>7.6219512195121954E-4</v>
      </c>
      <c r="H347" s="4" t="str">
        <f t="shared" si="94"/>
        <v>sɛnd</v>
      </c>
      <c r="I347" s="4" t="str">
        <f t="shared" si="95"/>
        <v>send</v>
      </c>
      <c r="J347" s="10">
        <f t="shared" si="96"/>
        <v>4</v>
      </c>
      <c r="K347" s="10">
        <f t="shared" si="97"/>
        <v>4</v>
      </c>
      <c r="L347" s="10">
        <f t="shared" si="98"/>
        <v>4</v>
      </c>
      <c r="M347" s="10">
        <f t="shared" si="99"/>
        <v>1</v>
      </c>
      <c r="N347" s="1" t="str">
        <f t="shared" si="100"/>
        <v>~send~</v>
      </c>
      <c r="O347" s="1" t="str">
        <f t="shared" si="101"/>
        <v>[sɛnd]</v>
      </c>
      <c r="P347" s="4">
        <f t="shared" si="102"/>
        <v>0.2342468675289098</v>
      </c>
      <c r="Q347" s="4">
        <f t="shared" si="103"/>
        <v>1</v>
      </c>
      <c r="R347" s="4" cm="1">
        <f t="array" ref="R347">SUM(_xlfn._xlws.FILTER($G$2:$G$1236,_xlfn.MAP($N$2:$N$1236,_xlfn.LAMBDA(_xlpm.x,_xlpm.x=$N347))))</f>
        <v>7.6219512195121954E-4</v>
      </c>
      <c r="S347" s="4">
        <f t="shared" si="104"/>
        <v>1</v>
      </c>
      <c r="T347" s="15" cm="1">
        <f t="array" ref="T347">SUM(_xlfn._xlws.FILTER($G$2:$G$1236,_xlfn.MAP($O$2:$O$1236,_xlfn.LAMBDA(_xlpm.x,_xlpm.x=$O347))))</f>
        <v>7.6219512195121954E-4</v>
      </c>
      <c r="U347" s="4">
        <f t="shared" si="105"/>
        <v>1</v>
      </c>
      <c r="V347" s="4">
        <f t="shared" si="106"/>
        <v>0</v>
      </c>
      <c r="AD347" s="2"/>
      <c r="AI347" s="2"/>
      <c r="AJ347" s="2"/>
    </row>
    <row r="348" spans="1:36">
      <c r="A348" s="1" t="str">
        <f t="shared" si="91"/>
        <v>~sent~ : [zənt]</v>
      </c>
      <c r="B348" s="1">
        <f t="shared" si="107"/>
        <v>0</v>
      </c>
      <c r="C348" s="1">
        <f t="shared" si="107"/>
        <v>0</v>
      </c>
      <c r="D348" s="1">
        <f t="shared" si="107"/>
        <v>0</v>
      </c>
      <c r="E348" s="7">
        <v>1</v>
      </c>
      <c r="F348" s="9" t="s">
        <v>2074</v>
      </c>
      <c r="G348" s="4">
        <f t="shared" si="93"/>
        <v>7.6219512195121954E-4</v>
      </c>
      <c r="H348" s="1" t="str">
        <f t="shared" si="94"/>
        <v>zənt</v>
      </c>
      <c r="I348" s="1" t="str">
        <f t="shared" si="95"/>
        <v>sent</v>
      </c>
      <c r="J348" s="10">
        <f t="shared" si="96"/>
        <v>4</v>
      </c>
      <c r="K348" s="10">
        <f t="shared" si="97"/>
        <v>4</v>
      </c>
      <c r="L348" s="10">
        <f t="shared" si="98"/>
        <v>4</v>
      </c>
      <c r="M348" s="10">
        <f t="shared" si="99"/>
        <v>1</v>
      </c>
      <c r="N348" s="1" t="str">
        <f t="shared" si="100"/>
        <v>~sent~</v>
      </c>
      <c r="O348" s="1" t="str">
        <f t="shared" si="101"/>
        <v>[zənt]</v>
      </c>
      <c r="P348" s="4">
        <f t="shared" si="102"/>
        <v>0.1171234337644549</v>
      </c>
      <c r="Q348" s="4">
        <f t="shared" si="103"/>
        <v>0.5</v>
      </c>
      <c r="R348" s="4" cm="1">
        <f t="array" ref="R348">SUM(_xlfn._xlws.FILTER($G$2:$G$1236,_xlfn.MAP($N$2:$N$1236,_xlfn.LAMBDA(_xlpm.x,_xlpm.x=$N348))))</f>
        <v>2.2865853658536588E-3</v>
      </c>
      <c r="S348" s="4">
        <f t="shared" si="104"/>
        <v>0.33333333333333331</v>
      </c>
      <c r="T348" s="15" cm="1">
        <f t="array" ref="T348">SUM(_xlfn._xlws.FILTER($G$2:$G$1236,_xlfn.MAP($O$2:$O$1236,_xlfn.LAMBDA(_xlpm.x,_xlpm.x=$O348))))</f>
        <v>7.6219512195121954E-4</v>
      </c>
      <c r="U348" s="4">
        <f t="shared" si="105"/>
        <v>1</v>
      </c>
      <c r="V348" s="4">
        <f t="shared" si="106"/>
        <v>-0.47712125471966244</v>
      </c>
      <c r="AD348" s="2"/>
      <c r="AI348" s="2"/>
      <c r="AJ348" s="2"/>
    </row>
    <row r="349" spans="1:36">
      <c r="A349" s="1" t="str">
        <f t="shared" si="91"/>
        <v>~sent~ : [zɛnt]</v>
      </c>
      <c r="B349" s="1">
        <f t="shared" si="107"/>
        <v>0</v>
      </c>
      <c r="C349" s="1">
        <f t="shared" si="107"/>
        <v>0</v>
      </c>
      <c r="D349" s="1">
        <f t="shared" si="107"/>
        <v>0</v>
      </c>
      <c r="E349" s="7">
        <v>1</v>
      </c>
      <c r="F349" s="9" t="s">
        <v>2073</v>
      </c>
      <c r="G349" s="4">
        <f t="shared" si="93"/>
        <v>7.6219512195121954E-4</v>
      </c>
      <c r="H349" s="1" t="str">
        <f t="shared" si="94"/>
        <v>zɛnt</v>
      </c>
      <c r="I349" s="1" t="str">
        <f t="shared" si="95"/>
        <v>sent</v>
      </c>
      <c r="J349" s="10">
        <f t="shared" si="96"/>
        <v>4</v>
      </c>
      <c r="K349" s="10">
        <f t="shared" si="97"/>
        <v>4</v>
      </c>
      <c r="L349" s="10">
        <f t="shared" si="98"/>
        <v>4</v>
      </c>
      <c r="M349" s="10">
        <f t="shared" si="99"/>
        <v>1</v>
      </c>
      <c r="N349" s="1" t="str">
        <f t="shared" si="100"/>
        <v>~sent~</v>
      </c>
      <c r="O349" s="1" t="str">
        <f t="shared" si="101"/>
        <v>[zɛnt]</v>
      </c>
      <c r="P349" s="4">
        <f t="shared" si="102"/>
        <v>0.1171234337644549</v>
      </c>
      <c r="Q349" s="4">
        <f t="shared" si="103"/>
        <v>0.5</v>
      </c>
      <c r="R349" s="4" cm="1">
        <f t="array" ref="R349">SUM(_xlfn._xlws.FILTER($G$2:$G$1236,_xlfn.MAP($N$2:$N$1236,_xlfn.LAMBDA(_xlpm.x,_xlpm.x=$N349))))</f>
        <v>2.2865853658536588E-3</v>
      </c>
      <c r="S349" s="4">
        <f t="shared" si="104"/>
        <v>0.33333333333333331</v>
      </c>
      <c r="T349" s="15" cm="1">
        <f t="array" ref="T349">SUM(_xlfn._xlws.FILTER($G$2:$G$1236,_xlfn.MAP($O$2:$O$1236,_xlfn.LAMBDA(_xlpm.x,_xlpm.x=$O349))))</f>
        <v>7.6219512195121954E-4</v>
      </c>
      <c r="U349" s="4">
        <f t="shared" si="105"/>
        <v>1</v>
      </c>
      <c r="V349" s="4">
        <f t="shared" si="106"/>
        <v>-0.47712125471966244</v>
      </c>
      <c r="AD349" s="2"/>
      <c r="AI349" s="2"/>
      <c r="AJ349" s="2"/>
    </row>
    <row r="350" spans="1:36">
      <c r="A350" s="1" t="str">
        <f t="shared" si="91"/>
        <v>~sent~ : [sɛnt]</v>
      </c>
      <c r="B350" s="1">
        <f t="shared" si="107"/>
        <v>0</v>
      </c>
      <c r="C350" s="1">
        <f t="shared" si="107"/>
        <v>0</v>
      </c>
      <c r="D350" s="1">
        <f t="shared" si="107"/>
        <v>0</v>
      </c>
      <c r="E350" s="7">
        <v>1</v>
      </c>
      <c r="F350" s="9" t="s">
        <v>1986</v>
      </c>
      <c r="G350" s="4">
        <f t="shared" si="93"/>
        <v>7.6219512195121954E-4</v>
      </c>
      <c r="H350" s="4" t="str">
        <f t="shared" si="94"/>
        <v>sɛnt</v>
      </c>
      <c r="I350" s="4" t="str">
        <f t="shared" si="95"/>
        <v>sent</v>
      </c>
      <c r="J350" s="10">
        <f t="shared" si="96"/>
        <v>4</v>
      </c>
      <c r="K350" s="10">
        <f t="shared" si="97"/>
        <v>4</v>
      </c>
      <c r="L350" s="10">
        <f t="shared" si="98"/>
        <v>4</v>
      </c>
      <c r="M350" s="10">
        <f t="shared" si="99"/>
        <v>1</v>
      </c>
      <c r="N350" s="1" t="str">
        <f t="shared" si="100"/>
        <v>~sent~</v>
      </c>
      <c r="O350" s="1" t="str">
        <f t="shared" si="101"/>
        <v>[sɛnt]</v>
      </c>
      <c r="P350" s="4">
        <f t="shared" si="102"/>
        <v>9.3698747011563929E-2</v>
      </c>
      <c r="Q350" s="4">
        <f t="shared" si="103"/>
        <v>0.4</v>
      </c>
      <c r="R350" s="4" cm="1">
        <f t="array" ref="R350">SUM(_xlfn._xlws.FILTER($G$2:$G$1236,_xlfn.MAP($N$2:$N$1236,_xlfn.LAMBDA(_xlpm.x,_xlpm.x=$N350))))</f>
        <v>2.2865853658536588E-3</v>
      </c>
      <c r="S350" s="4">
        <f t="shared" si="104"/>
        <v>0.33333333333333331</v>
      </c>
      <c r="T350" s="15" cm="1">
        <f t="array" ref="T350">SUM(_xlfn._xlws.FILTER($G$2:$G$1236,_xlfn.MAP($O$2:$O$1236,_xlfn.LAMBDA(_xlpm.x,_xlpm.x=$O350))))</f>
        <v>1.5243902439024391E-3</v>
      </c>
      <c r="U350" s="4">
        <f t="shared" si="105"/>
        <v>0.5</v>
      </c>
      <c r="V350" s="4">
        <f t="shared" si="106"/>
        <v>-0.17609125905568127</v>
      </c>
      <c r="AD350" s="2"/>
      <c r="AI350" s="2"/>
      <c r="AJ350" s="2"/>
    </row>
    <row r="351" spans="1:36">
      <c r="A351" s="1" t="str">
        <f t="shared" si="91"/>
        <v>~sert~ : [zəɹt]</v>
      </c>
      <c r="B351" s="1">
        <f t="shared" si="107"/>
        <v>0</v>
      </c>
      <c r="C351" s="1">
        <f t="shared" si="107"/>
        <v>0</v>
      </c>
      <c r="D351" s="1">
        <f t="shared" si="107"/>
        <v>0</v>
      </c>
      <c r="E351" s="7">
        <v>1</v>
      </c>
      <c r="F351" s="9" t="s">
        <v>1549</v>
      </c>
      <c r="G351" s="4">
        <f t="shared" si="93"/>
        <v>7.6219512195121954E-4</v>
      </c>
      <c r="H351" s="1" t="str">
        <f t="shared" si="94"/>
        <v>zəɹt</v>
      </c>
      <c r="I351" s="1" t="str">
        <f t="shared" si="95"/>
        <v>sert</v>
      </c>
      <c r="J351" s="10">
        <f t="shared" si="96"/>
        <v>4</v>
      </c>
      <c r="K351" s="10">
        <f t="shared" si="97"/>
        <v>4</v>
      </c>
      <c r="L351" s="10">
        <f t="shared" si="98"/>
        <v>4</v>
      </c>
      <c r="M351" s="10">
        <f t="shared" si="99"/>
        <v>1</v>
      </c>
      <c r="N351" s="1" t="str">
        <f t="shared" si="100"/>
        <v>~sert~</v>
      </c>
      <c r="O351" s="1" t="str">
        <f t="shared" si="101"/>
        <v>[zəɹt]</v>
      </c>
      <c r="P351" s="4">
        <f t="shared" si="102"/>
        <v>0.2342468675289098</v>
      </c>
      <c r="Q351" s="4">
        <f t="shared" si="103"/>
        <v>1</v>
      </c>
      <c r="R351" s="4" cm="1">
        <f t="array" ref="R351">SUM(_xlfn._xlws.FILTER($G$2:$G$1236,_xlfn.MAP($N$2:$N$1236,_xlfn.LAMBDA(_xlpm.x,_xlpm.x=$N351))))</f>
        <v>7.6219512195121954E-4</v>
      </c>
      <c r="S351" s="4">
        <f t="shared" si="104"/>
        <v>1</v>
      </c>
      <c r="T351" s="15" cm="1">
        <f t="array" ref="T351">SUM(_xlfn._xlws.FILTER($G$2:$G$1236,_xlfn.MAP($O$2:$O$1236,_xlfn.LAMBDA(_xlpm.x,_xlpm.x=$O351))))</f>
        <v>7.6219512195121954E-4</v>
      </c>
      <c r="U351" s="4">
        <f t="shared" si="105"/>
        <v>1</v>
      </c>
      <c r="V351" s="4">
        <f t="shared" si="106"/>
        <v>0</v>
      </c>
      <c r="AD351" s="2"/>
      <c r="AI351" s="2"/>
      <c r="AJ351" s="2"/>
    </row>
    <row r="352" spans="1:36">
      <c r="A352" s="1" t="str">
        <f t="shared" si="91"/>
        <v>~ship~ : [ʃɪp]</v>
      </c>
      <c r="B352" s="1">
        <f t="shared" si="107"/>
        <v>0</v>
      </c>
      <c r="C352" s="1">
        <f t="shared" si="107"/>
        <v>0</v>
      </c>
      <c r="D352" s="1">
        <f t="shared" si="107"/>
        <v>0</v>
      </c>
      <c r="E352" s="7">
        <v>1</v>
      </c>
      <c r="F352" s="9" t="s">
        <v>1746</v>
      </c>
      <c r="G352" s="4">
        <f t="shared" si="93"/>
        <v>7.6219512195121954E-4</v>
      </c>
      <c r="H352" s="1" t="str">
        <f t="shared" si="94"/>
        <v>ʃɪp</v>
      </c>
      <c r="I352" s="1" t="str">
        <f t="shared" si="95"/>
        <v>ship</v>
      </c>
      <c r="J352" s="10">
        <f t="shared" si="96"/>
        <v>3</v>
      </c>
      <c r="K352" s="10">
        <f t="shared" si="97"/>
        <v>4</v>
      </c>
      <c r="L352" s="10">
        <f t="shared" si="98"/>
        <v>4</v>
      </c>
      <c r="M352" s="10">
        <f t="shared" si="99"/>
        <v>1</v>
      </c>
      <c r="N352" s="1" t="str">
        <f t="shared" si="100"/>
        <v>~ship~</v>
      </c>
      <c r="O352" s="1" t="str">
        <f t="shared" si="101"/>
        <v>[ʃɪp]</v>
      </c>
      <c r="P352" s="4">
        <f t="shared" si="102"/>
        <v>0.2342468675289098</v>
      </c>
      <c r="Q352" s="4">
        <f t="shared" si="103"/>
        <v>1</v>
      </c>
      <c r="R352" s="4" cm="1">
        <f t="array" ref="R352">SUM(_xlfn._xlws.FILTER($G$2:$G$1255,_xlfn.MAP($N$2:$N$1255,_xlfn.LAMBDA(_xlpm.x,_xlpm.x=$N352))))</f>
        <v>7.6219512195121954E-4</v>
      </c>
      <c r="S352" s="4">
        <f t="shared" si="104"/>
        <v>1</v>
      </c>
      <c r="T352" s="15" cm="1">
        <f t="array" ref="T352">SUM(_xlfn._xlws.FILTER($G$2:$G$1255,_xlfn.MAP($O$2:$O$1255,_xlfn.LAMBDA(_xlpm.x,_xlpm.x=$O352))))</f>
        <v>7.6219512195121954E-4</v>
      </c>
      <c r="U352" s="4">
        <f t="shared" si="105"/>
        <v>1</v>
      </c>
      <c r="V352" s="4">
        <f t="shared" si="106"/>
        <v>0</v>
      </c>
      <c r="AD352" s="2"/>
      <c r="AI352" s="2"/>
      <c r="AJ352" s="2"/>
    </row>
    <row r="353" spans="1:36">
      <c r="A353" s="1" t="str">
        <f t="shared" si="91"/>
        <v>~shop~ : [ʃɑp]</v>
      </c>
      <c r="B353" s="1">
        <f t="shared" si="107"/>
        <v>0</v>
      </c>
      <c r="C353" s="1">
        <f t="shared" si="107"/>
        <v>0</v>
      </c>
      <c r="D353" s="1">
        <f t="shared" si="107"/>
        <v>0</v>
      </c>
      <c r="E353" s="7">
        <v>1</v>
      </c>
      <c r="F353" s="9" t="s">
        <v>1745</v>
      </c>
      <c r="G353" s="4">
        <f t="shared" si="93"/>
        <v>7.6219512195121954E-4</v>
      </c>
      <c r="H353" s="1" t="str">
        <f t="shared" si="94"/>
        <v>ʃɑp</v>
      </c>
      <c r="I353" s="1" t="str">
        <f t="shared" si="95"/>
        <v>shop</v>
      </c>
      <c r="J353" s="10">
        <f t="shared" si="96"/>
        <v>3</v>
      </c>
      <c r="K353" s="10">
        <f t="shared" si="97"/>
        <v>4</v>
      </c>
      <c r="L353" s="10">
        <f t="shared" si="98"/>
        <v>4</v>
      </c>
      <c r="M353" s="10">
        <f t="shared" si="99"/>
        <v>1</v>
      </c>
      <c r="N353" s="1" t="str">
        <f t="shared" si="100"/>
        <v>~shop~</v>
      </c>
      <c r="O353" s="1" t="str">
        <f t="shared" si="101"/>
        <v>[ʃɑp]</v>
      </c>
      <c r="P353" s="4">
        <f t="shared" si="102"/>
        <v>0.2342468675289098</v>
      </c>
      <c r="Q353" s="4">
        <f t="shared" si="103"/>
        <v>1</v>
      </c>
      <c r="R353" s="4" cm="1">
        <f t="array" ref="R353">SUM(_xlfn._xlws.FILTER($G$2:$G$1255,_xlfn.MAP($N$2:$N$1255,_xlfn.LAMBDA(_xlpm.x,_xlpm.x=$N353))))</f>
        <v>7.6219512195121954E-4</v>
      </c>
      <c r="S353" s="4">
        <f t="shared" si="104"/>
        <v>1</v>
      </c>
      <c r="T353" s="15" cm="1">
        <f t="array" ref="T353">SUM(_xlfn._xlws.FILTER($G$2:$G$1255,_xlfn.MAP($O$2:$O$1255,_xlfn.LAMBDA(_xlpm.x,_xlpm.x=$O353))))</f>
        <v>7.6219512195121954E-4</v>
      </c>
      <c r="U353" s="4">
        <f t="shared" si="105"/>
        <v>1</v>
      </c>
      <c r="V353" s="4">
        <f t="shared" si="106"/>
        <v>0</v>
      </c>
      <c r="AD353" s="2"/>
      <c r="AI353" s="2"/>
      <c r="AJ353" s="2"/>
    </row>
    <row r="354" spans="1:36">
      <c r="A354" s="1" t="str">
        <f t="shared" si="91"/>
        <v>~show~ : [ʃoʊ]</v>
      </c>
      <c r="B354" s="1">
        <f t="shared" si="107"/>
        <v>0</v>
      </c>
      <c r="C354" s="1">
        <f t="shared" si="107"/>
        <v>0</v>
      </c>
      <c r="D354" s="1">
        <f t="shared" si="107"/>
        <v>0</v>
      </c>
      <c r="E354" s="7">
        <v>1</v>
      </c>
      <c r="F354" s="9" t="s">
        <v>238</v>
      </c>
      <c r="G354" s="4">
        <f t="shared" si="93"/>
        <v>7.6219512195121954E-4</v>
      </c>
      <c r="H354" s="1" t="str">
        <f t="shared" si="94"/>
        <v>ʃoʊ</v>
      </c>
      <c r="I354" s="1" t="str">
        <f t="shared" si="95"/>
        <v>show</v>
      </c>
      <c r="J354" s="10">
        <f t="shared" si="96"/>
        <v>3</v>
      </c>
      <c r="K354" s="10">
        <f t="shared" si="97"/>
        <v>4</v>
      </c>
      <c r="L354" s="10">
        <f t="shared" si="98"/>
        <v>4</v>
      </c>
      <c r="M354" s="10">
        <f t="shared" si="99"/>
        <v>1</v>
      </c>
      <c r="N354" s="1" t="str">
        <f t="shared" si="100"/>
        <v>~show~</v>
      </c>
      <c r="O354" s="1" t="str">
        <f t="shared" si="101"/>
        <v>[ʃoʊ]</v>
      </c>
      <c r="P354" s="4">
        <f t="shared" si="102"/>
        <v>0.2342468675289098</v>
      </c>
      <c r="Q354" s="4">
        <f t="shared" si="103"/>
        <v>1</v>
      </c>
      <c r="R354" s="4" cm="1">
        <f t="array" ref="R354">SUM(_xlfn._xlws.FILTER($G$2:$G$1236,_xlfn.MAP($N$2:$N$1236,_xlfn.LAMBDA(_xlpm.x,_xlpm.x=$N354))))</f>
        <v>7.6219512195121954E-4</v>
      </c>
      <c r="S354" s="4">
        <f t="shared" si="104"/>
        <v>1</v>
      </c>
      <c r="T354" s="15" cm="1">
        <f t="array" ref="T354">SUM(_xlfn._xlws.FILTER($G$2:$G$1236,_xlfn.MAP($O$2:$O$1236,_xlfn.LAMBDA(_xlpm.x,_xlpm.x=$O354))))</f>
        <v>7.6219512195121954E-4</v>
      </c>
      <c r="U354" s="4">
        <f t="shared" si="105"/>
        <v>1</v>
      </c>
      <c r="V354" s="4">
        <f t="shared" si="106"/>
        <v>0</v>
      </c>
      <c r="AD354" s="2"/>
      <c r="AI354" s="2"/>
      <c r="AJ354" s="2"/>
    </row>
    <row r="355" spans="1:36">
      <c r="A355" s="1" t="str">
        <f t="shared" si="91"/>
        <v>~sign~ : [saɪn]</v>
      </c>
      <c r="B355" s="1">
        <f t="shared" si="107"/>
        <v>0</v>
      </c>
      <c r="C355" s="1">
        <f t="shared" si="107"/>
        <v>0</v>
      </c>
      <c r="D355" s="1">
        <f t="shared" si="107"/>
        <v>0</v>
      </c>
      <c r="E355" s="7">
        <v>1</v>
      </c>
      <c r="F355" s="9" t="s">
        <v>2032</v>
      </c>
      <c r="G355" s="4">
        <f t="shared" si="93"/>
        <v>7.6219512195121954E-4</v>
      </c>
      <c r="H355" s="4" t="str">
        <f t="shared" si="94"/>
        <v>saɪn</v>
      </c>
      <c r="I355" s="4" t="str">
        <f t="shared" si="95"/>
        <v>sign</v>
      </c>
      <c r="J355" s="10">
        <f t="shared" si="96"/>
        <v>4</v>
      </c>
      <c r="K355" s="10">
        <f t="shared" si="97"/>
        <v>4</v>
      </c>
      <c r="L355" s="10">
        <f t="shared" si="98"/>
        <v>4</v>
      </c>
      <c r="M355" s="10">
        <f t="shared" si="99"/>
        <v>1</v>
      </c>
      <c r="N355" s="1" t="str">
        <f t="shared" si="100"/>
        <v>~sign~</v>
      </c>
      <c r="O355" s="1" t="str">
        <f t="shared" si="101"/>
        <v>[saɪn]</v>
      </c>
      <c r="P355" s="4">
        <f t="shared" si="102"/>
        <v>0.15616457835260653</v>
      </c>
      <c r="Q355" s="4">
        <f t="shared" si="103"/>
        <v>0.66666666666666663</v>
      </c>
      <c r="R355" s="4" cm="1">
        <f t="array" ref="R355">SUM(_xlfn._xlws.FILTER($G$2:$G$1236,_xlfn.MAP($N$2:$N$1236,_xlfn.LAMBDA(_xlpm.x,_xlpm.x=$N355))))</f>
        <v>1.5243902439024391E-3</v>
      </c>
      <c r="S355" s="4">
        <f t="shared" si="104"/>
        <v>0.5</v>
      </c>
      <c r="T355" s="15" cm="1">
        <f t="array" ref="T355">SUM(_xlfn._xlws.FILTER($G$2:$G$1236,_xlfn.MAP($O$2:$O$1236,_xlfn.LAMBDA(_xlpm.x,_xlpm.x=$O355))))</f>
        <v>7.6219512195121954E-4</v>
      </c>
      <c r="U355" s="4">
        <f t="shared" si="105"/>
        <v>1</v>
      </c>
      <c r="V355" s="4">
        <f t="shared" si="106"/>
        <v>-0.3010299956639812</v>
      </c>
      <c r="AD355" s="2"/>
      <c r="AI355" s="2"/>
      <c r="AJ355" s="2"/>
    </row>
    <row r="356" spans="1:36">
      <c r="A356" s="1" t="str">
        <f t="shared" si="91"/>
        <v>~sign~ : [zaɪn]</v>
      </c>
      <c r="B356" s="1">
        <f t="shared" si="107"/>
        <v>0</v>
      </c>
      <c r="C356" s="1">
        <f t="shared" si="107"/>
        <v>0</v>
      </c>
      <c r="D356" s="1">
        <f t="shared" si="107"/>
        <v>0</v>
      </c>
      <c r="E356" s="7">
        <v>1</v>
      </c>
      <c r="F356" s="9" t="s">
        <v>2028</v>
      </c>
      <c r="G356" s="4">
        <f t="shared" si="93"/>
        <v>7.6219512195121954E-4</v>
      </c>
      <c r="H356" s="4" t="str">
        <f t="shared" si="94"/>
        <v>zaɪn</v>
      </c>
      <c r="I356" s="4" t="str">
        <f t="shared" si="95"/>
        <v>sign</v>
      </c>
      <c r="J356" s="10">
        <f t="shared" si="96"/>
        <v>4</v>
      </c>
      <c r="K356" s="10">
        <f t="shared" si="97"/>
        <v>4</v>
      </c>
      <c r="L356" s="10">
        <f t="shared" si="98"/>
        <v>4</v>
      </c>
      <c r="M356" s="10">
        <f t="shared" si="99"/>
        <v>1</v>
      </c>
      <c r="N356" s="1" t="str">
        <f t="shared" si="100"/>
        <v>~sign~</v>
      </c>
      <c r="O356" s="1" t="str">
        <f t="shared" si="101"/>
        <v>[zaɪn]</v>
      </c>
      <c r="P356" s="4">
        <f t="shared" si="102"/>
        <v>0.15616457835260653</v>
      </c>
      <c r="Q356" s="4">
        <f t="shared" si="103"/>
        <v>0.66666666666666663</v>
      </c>
      <c r="R356" s="4" cm="1">
        <f t="array" ref="R356">SUM(_xlfn._xlws.FILTER($G$2:$G$1236,_xlfn.MAP($N$2:$N$1236,_xlfn.LAMBDA(_xlpm.x,_xlpm.x=$N356))))</f>
        <v>1.5243902439024391E-3</v>
      </c>
      <c r="S356" s="4">
        <f t="shared" si="104"/>
        <v>0.5</v>
      </c>
      <c r="T356" s="15" cm="1">
        <f t="array" ref="T356">SUM(_xlfn._xlws.FILTER($G$2:$G$1236,_xlfn.MAP($O$2:$O$1236,_xlfn.LAMBDA(_xlpm.x,_xlpm.x=$O356))))</f>
        <v>7.6219512195121954E-4</v>
      </c>
      <c r="U356" s="4">
        <f t="shared" si="105"/>
        <v>1</v>
      </c>
      <c r="V356" s="4">
        <f t="shared" si="106"/>
        <v>-0.3010299956639812</v>
      </c>
      <c r="AD356" s="2"/>
      <c r="AI356" s="2"/>
      <c r="AJ356" s="2"/>
    </row>
    <row r="357" spans="1:36">
      <c r="A357" s="1" t="str">
        <f t="shared" si="91"/>
        <v>~sing~ : [sɪŋ]</v>
      </c>
      <c r="B357" s="1">
        <f t="shared" si="107"/>
        <v>0</v>
      </c>
      <c r="C357" s="1">
        <f t="shared" si="107"/>
        <v>0</v>
      </c>
      <c r="D357" s="1">
        <f t="shared" si="107"/>
        <v>0</v>
      </c>
      <c r="E357" s="7">
        <v>1</v>
      </c>
      <c r="F357" s="9" t="s">
        <v>1790</v>
      </c>
      <c r="G357" s="4">
        <f t="shared" si="93"/>
        <v>7.6219512195121954E-4</v>
      </c>
      <c r="H357" s="4" t="str">
        <f t="shared" si="94"/>
        <v>sɪŋ</v>
      </c>
      <c r="I357" s="4" t="str">
        <f t="shared" si="95"/>
        <v>sing</v>
      </c>
      <c r="J357" s="10">
        <f t="shared" si="96"/>
        <v>3</v>
      </c>
      <c r="K357" s="10">
        <f t="shared" si="97"/>
        <v>4</v>
      </c>
      <c r="L357" s="10">
        <f t="shared" si="98"/>
        <v>4</v>
      </c>
      <c r="M357" s="10">
        <f t="shared" si="99"/>
        <v>1</v>
      </c>
      <c r="N357" s="1" t="str">
        <f t="shared" si="100"/>
        <v>~sing~</v>
      </c>
      <c r="O357" s="1" t="str">
        <f t="shared" si="101"/>
        <v>[sɪŋ]</v>
      </c>
      <c r="P357" s="4">
        <f t="shared" si="102"/>
        <v>0.2342468675289098</v>
      </c>
      <c r="Q357" s="4">
        <f t="shared" si="103"/>
        <v>1</v>
      </c>
      <c r="R357" s="4" cm="1">
        <f t="array" ref="R357">SUM(_xlfn._xlws.FILTER($G$2:$G$1236,_xlfn.MAP($N$2:$N$1236,_xlfn.LAMBDA(_xlpm.x,_xlpm.x=$N357))))</f>
        <v>7.6219512195121954E-4</v>
      </c>
      <c r="S357" s="4">
        <f t="shared" si="104"/>
        <v>1</v>
      </c>
      <c r="T357" s="15" cm="1">
        <f t="array" ref="T357">SUM(_xlfn._xlws.FILTER($G$2:$G$1236,_xlfn.MAP($O$2:$O$1236,_xlfn.LAMBDA(_xlpm.x,_xlpm.x=$O357))))</f>
        <v>7.6219512195121954E-4</v>
      </c>
      <c r="U357" s="4">
        <f t="shared" si="105"/>
        <v>1</v>
      </c>
      <c r="V357" s="4">
        <f t="shared" si="106"/>
        <v>0</v>
      </c>
      <c r="AD357" s="2"/>
      <c r="AI357" s="2"/>
      <c r="AJ357" s="2"/>
    </row>
    <row r="358" spans="1:36">
      <c r="A358" s="1" t="str">
        <f t="shared" si="91"/>
        <v>~skin~ : [skɪn]</v>
      </c>
      <c r="B358" s="1">
        <f t="shared" si="107"/>
        <v>0</v>
      </c>
      <c r="C358" s="1">
        <f t="shared" si="107"/>
        <v>0</v>
      </c>
      <c r="D358" s="1">
        <f t="shared" si="107"/>
        <v>0</v>
      </c>
      <c r="E358" s="7">
        <v>1</v>
      </c>
      <c r="F358" s="9" t="s">
        <v>1605</v>
      </c>
      <c r="G358" s="4">
        <f t="shared" si="93"/>
        <v>7.6219512195121954E-4</v>
      </c>
      <c r="H358" s="4" t="str">
        <f t="shared" si="94"/>
        <v>skɪn</v>
      </c>
      <c r="I358" s="4" t="str">
        <f t="shared" si="95"/>
        <v>skin</v>
      </c>
      <c r="J358" s="10">
        <f t="shared" si="96"/>
        <v>4</v>
      </c>
      <c r="K358" s="10">
        <f t="shared" si="97"/>
        <v>4</v>
      </c>
      <c r="L358" s="10">
        <f t="shared" si="98"/>
        <v>4</v>
      </c>
      <c r="M358" s="10">
        <f t="shared" si="99"/>
        <v>1</v>
      </c>
      <c r="N358" s="1" t="str">
        <f t="shared" si="100"/>
        <v>~skin~</v>
      </c>
      <c r="O358" s="1" t="str">
        <f t="shared" si="101"/>
        <v>[skɪn]</v>
      </c>
      <c r="P358" s="4">
        <f t="shared" si="102"/>
        <v>0.2342468675289098</v>
      </c>
      <c r="Q358" s="4">
        <f t="shared" si="103"/>
        <v>1</v>
      </c>
      <c r="R358" s="4" cm="1">
        <f t="array" ref="R358">SUM(_xlfn._xlws.FILTER($G$2:$G$1236,_xlfn.MAP($N$2:$N$1236,_xlfn.LAMBDA(_xlpm.x,_xlpm.x=$N358))))</f>
        <v>7.6219512195121954E-4</v>
      </c>
      <c r="S358" s="4">
        <f t="shared" si="104"/>
        <v>1</v>
      </c>
      <c r="T358" s="15" cm="1">
        <f t="array" ref="T358">SUM(_xlfn._xlws.FILTER($G$2:$G$1236,_xlfn.MAP($O$2:$O$1236,_xlfn.LAMBDA(_xlpm.x,_xlpm.x=$O358))))</f>
        <v>7.6219512195121954E-4</v>
      </c>
      <c r="U358" s="4">
        <f t="shared" si="105"/>
        <v>1</v>
      </c>
      <c r="V358" s="4">
        <f t="shared" si="106"/>
        <v>0</v>
      </c>
      <c r="AD358" s="2"/>
      <c r="AI358" s="2"/>
      <c r="AJ358" s="2"/>
    </row>
    <row r="359" spans="1:36">
      <c r="A359" s="1" t="str">
        <f t="shared" si="91"/>
        <v>~slip~ : [slɪp]</v>
      </c>
      <c r="B359" s="1">
        <f t="shared" si="107"/>
        <v>0</v>
      </c>
      <c r="C359" s="1">
        <f t="shared" si="107"/>
        <v>0</v>
      </c>
      <c r="D359" s="1">
        <f t="shared" si="107"/>
        <v>0</v>
      </c>
      <c r="E359" s="7">
        <v>1</v>
      </c>
      <c r="F359" s="9" t="s">
        <v>1604</v>
      </c>
      <c r="G359" s="4">
        <f t="shared" si="93"/>
        <v>7.6219512195121954E-4</v>
      </c>
      <c r="H359" s="4" t="str">
        <f t="shared" si="94"/>
        <v>slɪp</v>
      </c>
      <c r="I359" s="4" t="str">
        <f t="shared" si="95"/>
        <v>slip</v>
      </c>
      <c r="J359" s="10">
        <f t="shared" si="96"/>
        <v>4</v>
      </c>
      <c r="K359" s="10">
        <f t="shared" si="97"/>
        <v>4</v>
      </c>
      <c r="L359" s="10">
        <f t="shared" si="98"/>
        <v>4</v>
      </c>
      <c r="M359" s="10">
        <f t="shared" si="99"/>
        <v>1</v>
      </c>
      <c r="N359" s="1" t="str">
        <f t="shared" si="100"/>
        <v>~slip~</v>
      </c>
      <c r="O359" s="1" t="str">
        <f t="shared" si="101"/>
        <v>[slɪp]</v>
      </c>
      <c r="P359" s="4">
        <f t="shared" si="102"/>
        <v>0.2342468675289098</v>
      </c>
      <c r="Q359" s="4">
        <f t="shared" si="103"/>
        <v>1</v>
      </c>
      <c r="R359" s="4" cm="1">
        <f t="array" ref="R359">SUM(_xlfn._xlws.FILTER($G$2:$G$1236,_xlfn.MAP($N$2:$N$1236,_xlfn.LAMBDA(_xlpm.x,_xlpm.x=$N359))))</f>
        <v>7.6219512195121954E-4</v>
      </c>
      <c r="S359" s="4">
        <f t="shared" si="104"/>
        <v>1</v>
      </c>
      <c r="T359" s="15" cm="1">
        <f t="array" ref="T359">SUM(_xlfn._xlws.FILTER($G$2:$G$1236,_xlfn.MAP($O$2:$O$1236,_xlfn.LAMBDA(_xlpm.x,_xlpm.x=$O359))))</f>
        <v>7.6219512195121954E-4</v>
      </c>
      <c r="U359" s="4">
        <f t="shared" si="105"/>
        <v>1</v>
      </c>
      <c r="V359" s="4">
        <f t="shared" si="106"/>
        <v>0</v>
      </c>
      <c r="AD359" s="2"/>
      <c r="AI359" s="2"/>
      <c r="AJ359" s="2"/>
    </row>
    <row r="360" spans="1:36">
      <c r="A360" s="1" t="str">
        <f t="shared" si="91"/>
        <v>~slow~ : [sloʊ]</v>
      </c>
      <c r="B360" s="1">
        <f t="shared" si="107"/>
        <v>0</v>
      </c>
      <c r="C360" s="1">
        <f t="shared" si="107"/>
        <v>0</v>
      </c>
      <c r="D360" s="1">
        <f t="shared" si="107"/>
        <v>0</v>
      </c>
      <c r="E360" s="7">
        <v>1</v>
      </c>
      <c r="F360" s="9" t="s">
        <v>593</v>
      </c>
      <c r="G360" s="4">
        <f t="shared" si="93"/>
        <v>7.6219512195121954E-4</v>
      </c>
      <c r="H360" s="4" t="str">
        <f t="shared" si="94"/>
        <v>sloʊ</v>
      </c>
      <c r="I360" s="4" t="str">
        <f t="shared" si="95"/>
        <v>slow</v>
      </c>
      <c r="J360" s="10">
        <f t="shared" si="96"/>
        <v>4</v>
      </c>
      <c r="K360" s="10">
        <f t="shared" si="97"/>
        <v>4</v>
      </c>
      <c r="L360" s="10">
        <f t="shared" si="98"/>
        <v>4</v>
      </c>
      <c r="M360" s="10">
        <f t="shared" si="99"/>
        <v>1</v>
      </c>
      <c r="N360" s="1" t="str">
        <f t="shared" si="100"/>
        <v>~slow~</v>
      </c>
      <c r="O360" s="1" t="str">
        <f t="shared" si="101"/>
        <v>[sloʊ]</v>
      </c>
      <c r="P360" s="4">
        <f t="shared" si="102"/>
        <v>0.2342468675289098</v>
      </c>
      <c r="Q360" s="4">
        <f t="shared" si="103"/>
        <v>1</v>
      </c>
      <c r="R360" s="4" cm="1">
        <f t="array" ref="R360">SUM(_xlfn._xlws.FILTER($G$2:$G$1236,_xlfn.MAP($N$2:$N$1236,_xlfn.LAMBDA(_xlpm.x,_xlpm.x=$N360))))</f>
        <v>7.6219512195121954E-4</v>
      </c>
      <c r="S360" s="4">
        <f t="shared" si="104"/>
        <v>1</v>
      </c>
      <c r="T360" s="15" cm="1">
        <f t="array" ref="T360">SUM(_xlfn._xlws.FILTER($G$2:$G$1236,_xlfn.MAP($O$2:$O$1236,_xlfn.LAMBDA(_xlpm.x,_xlpm.x=$O360))))</f>
        <v>7.6219512195121954E-4</v>
      </c>
      <c r="U360" s="4">
        <f t="shared" si="105"/>
        <v>1</v>
      </c>
      <c r="V360" s="4">
        <f t="shared" si="106"/>
        <v>0</v>
      </c>
      <c r="AD360" s="2"/>
      <c r="AI360" s="2"/>
      <c r="AJ360" s="2"/>
    </row>
    <row r="361" spans="1:36">
      <c r="A361" s="1" t="str">
        <f t="shared" si="91"/>
        <v>~snow~ : [snoʊ]</v>
      </c>
      <c r="B361" s="1">
        <f t="shared" si="107"/>
        <v>0</v>
      </c>
      <c r="C361" s="1">
        <f t="shared" si="107"/>
        <v>0</v>
      </c>
      <c r="D361" s="1">
        <f t="shared" si="107"/>
        <v>0</v>
      </c>
      <c r="E361" s="7">
        <v>1</v>
      </c>
      <c r="F361" s="9" t="s">
        <v>313</v>
      </c>
      <c r="G361" s="4">
        <f t="shared" si="93"/>
        <v>7.6219512195121954E-4</v>
      </c>
      <c r="H361" s="4" t="str">
        <f t="shared" si="94"/>
        <v>snoʊ</v>
      </c>
      <c r="I361" s="4" t="str">
        <f t="shared" si="95"/>
        <v>snow</v>
      </c>
      <c r="J361" s="10">
        <f t="shared" si="96"/>
        <v>4</v>
      </c>
      <c r="K361" s="10">
        <f t="shared" si="97"/>
        <v>4</v>
      </c>
      <c r="L361" s="10">
        <f t="shared" si="98"/>
        <v>4</v>
      </c>
      <c r="M361" s="10">
        <f t="shared" si="99"/>
        <v>1</v>
      </c>
      <c r="N361" s="1" t="str">
        <f t="shared" si="100"/>
        <v>~snow~</v>
      </c>
      <c r="O361" s="1" t="str">
        <f t="shared" si="101"/>
        <v>[snoʊ]</v>
      </c>
      <c r="P361" s="4">
        <f t="shared" si="102"/>
        <v>0.2342468675289098</v>
      </c>
      <c r="Q361" s="4">
        <f t="shared" si="103"/>
        <v>1</v>
      </c>
      <c r="R361" s="4" cm="1">
        <f t="array" ref="R361">SUM(_xlfn._xlws.FILTER($G$2:$G$1236,_xlfn.MAP($N$2:$N$1236,_xlfn.LAMBDA(_xlpm.x,_xlpm.x=$N361))))</f>
        <v>7.6219512195121954E-4</v>
      </c>
      <c r="S361" s="4">
        <f t="shared" si="104"/>
        <v>1</v>
      </c>
      <c r="T361" s="15" cm="1">
        <f t="array" ref="T361">SUM(_xlfn._xlws.FILTER($G$2:$G$1236,_xlfn.MAP($O$2:$O$1236,_xlfn.LAMBDA(_xlpm.x,_xlpm.x=$O361))))</f>
        <v>7.6219512195121954E-4</v>
      </c>
      <c r="U361" s="4">
        <f t="shared" si="105"/>
        <v>1</v>
      </c>
      <c r="V361" s="4">
        <f t="shared" si="106"/>
        <v>0</v>
      </c>
      <c r="AD361" s="2"/>
      <c r="AI361" s="2"/>
      <c r="AJ361" s="2"/>
    </row>
    <row r="362" spans="1:36">
      <c r="A362" s="1" t="str">
        <f t="shared" si="91"/>
        <v>~soft~ : [sɑft]</v>
      </c>
      <c r="B362" s="1">
        <f t="shared" ref="B362:D381" si="108">_xlfn.LET(_xlpm.d,$F362,_xlpm.k,_xlfn.CONCAT(LEFT(TRIM(B$1),1),"*"),COUNTIF(_xlpm.d,_xlpm.k))</f>
        <v>0</v>
      </c>
      <c r="C362" s="1">
        <f t="shared" si="108"/>
        <v>0</v>
      </c>
      <c r="D362" s="1">
        <f t="shared" si="108"/>
        <v>0</v>
      </c>
      <c r="E362" s="7">
        <v>1</v>
      </c>
      <c r="F362" s="9" t="s">
        <v>1597</v>
      </c>
      <c r="G362" s="4">
        <f t="shared" si="93"/>
        <v>7.6219512195121954E-4</v>
      </c>
      <c r="H362" s="1" t="str">
        <f t="shared" si="94"/>
        <v>sɑft</v>
      </c>
      <c r="I362" s="1" t="str">
        <f t="shared" si="95"/>
        <v>soft</v>
      </c>
      <c r="J362" s="10">
        <f t="shared" si="96"/>
        <v>4</v>
      </c>
      <c r="K362" s="10">
        <f t="shared" si="97"/>
        <v>4</v>
      </c>
      <c r="L362" s="10">
        <f t="shared" si="98"/>
        <v>4</v>
      </c>
      <c r="M362" s="10">
        <f t="shared" si="99"/>
        <v>1</v>
      </c>
      <c r="N362" s="1" t="str">
        <f t="shared" si="100"/>
        <v>~soft~</v>
      </c>
      <c r="O362" s="1" t="str">
        <f t="shared" si="101"/>
        <v>[sɑft]</v>
      </c>
      <c r="P362" s="4">
        <f t="shared" si="102"/>
        <v>0.2342468675289098</v>
      </c>
      <c r="Q362" s="4">
        <f t="shared" si="103"/>
        <v>1</v>
      </c>
      <c r="R362" s="4" cm="1">
        <f t="array" ref="R362">SUM(_xlfn._xlws.FILTER($G$2:$G$1236,_xlfn.MAP($N$2:$N$1236,_xlfn.LAMBDA(_xlpm.x,_xlpm.x=$N362))))</f>
        <v>7.6219512195121954E-4</v>
      </c>
      <c r="S362" s="4">
        <f t="shared" si="104"/>
        <v>1</v>
      </c>
      <c r="T362" s="15" cm="1">
        <f t="array" ref="T362">SUM(_xlfn._xlws.FILTER($G$2:$G$1236,_xlfn.MAP($O$2:$O$1236,_xlfn.LAMBDA(_xlpm.x,_xlpm.x=$O362))))</f>
        <v>7.6219512195121954E-4</v>
      </c>
      <c r="U362" s="4">
        <f t="shared" si="105"/>
        <v>1</v>
      </c>
      <c r="V362" s="4">
        <f t="shared" si="106"/>
        <v>0</v>
      </c>
      <c r="AD362" s="2"/>
      <c r="AI362" s="2"/>
      <c r="AJ362" s="2"/>
    </row>
    <row r="363" spans="1:36">
      <c r="A363" s="1" t="str">
        <f t="shared" si="91"/>
        <v>~song~ : [sɔŋ]</v>
      </c>
      <c r="B363" s="1">
        <f t="shared" si="108"/>
        <v>0</v>
      </c>
      <c r="C363" s="1">
        <f t="shared" si="108"/>
        <v>0</v>
      </c>
      <c r="D363" s="1">
        <f t="shared" si="108"/>
        <v>0</v>
      </c>
      <c r="E363" s="7">
        <v>1</v>
      </c>
      <c r="F363" s="9" t="s">
        <v>1789</v>
      </c>
      <c r="G363" s="4">
        <f t="shared" si="93"/>
        <v>7.6219512195121954E-4</v>
      </c>
      <c r="H363" s="4" t="str">
        <f t="shared" si="94"/>
        <v>sɔŋ</v>
      </c>
      <c r="I363" s="4" t="str">
        <f t="shared" si="95"/>
        <v>song</v>
      </c>
      <c r="J363" s="10">
        <f t="shared" si="96"/>
        <v>3</v>
      </c>
      <c r="K363" s="10">
        <f t="shared" si="97"/>
        <v>4</v>
      </c>
      <c r="L363" s="10">
        <f t="shared" si="98"/>
        <v>4</v>
      </c>
      <c r="M363" s="10">
        <f t="shared" si="99"/>
        <v>1</v>
      </c>
      <c r="N363" s="1" t="str">
        <f t="shared" si="100"/>
        <v>~song~</v>
      </c>
      <c r="O363" s="1" t="str">
        <f t="shared" si="101"/>
        <v>[sɔŋ]</v>
      </c>
      <c r="P363" s="4">
        <f t="shared" si="102"/>
        <v>0.2342468675289098</v>
      </c>
      <c r="Q363" s="4">
        <f t="shared" si="103"/>
        <v>1</v>
      </c>
      <c r="R363" s="4" cm="1">
        <f t="array" ref="R363">SUM(_xlfn._xlws.FILTER($G$2:$G$1236,_xlfn.MAP($N$2:$N$1236,_xlfn.LAMBDA(_xlpm.x,_xlpm.x=$N363))))</f>
        <v>7.6219512195121954E-4</v>
      </c>
      <c r="S363" s="4">
        <f t="shared" si="104"/>
        <v>1</v>
      </c>
      <c r="T363" s="15" cm="1">
        <f t="array" ref="T363">SUM(_xlfn._xlws.FILTER($G$2:$G$1236,_xlfn.MAP($O$2:$O$1236,_xlfn.LAMBDA(_xlpm.x,_xlpm.x=$O363))))</f>
        <v>7.6219512195121954E-4</v>
      </c>
      <c r="U363" s="4">
        <f t="shared" si="105"/>
        <v>1</v>
      </c>
      <c r="V363" s="4">
        <f t="shared" si="106"/>
        <v>0</v>
      </c>
      <c r="AD363" s="2"/>
      <c r="AI363" s="2"/>
      <c r="AJ363" s="2"/>
    </row>
    <row r="364" spans="1:36">
      <c r="A364" s="1" t="str">
        <f t="shared" si="91"/>
        <v>~soon~ : [sun]</v>
      </c>
      <c r="B364" s="1">
        <f t="shared" si="108"/>
        <v>0</v>
      </c>
      <c r="C364" s="1">
        <f t="shared" si="108"/>
        <v>0</v>
      </c>
      <c r="D364" s="1">
        <f t="shared" si="108"/>
        <v>0</v>
      </c>
      <c r="E364" s="7">
        <v>1</v>
      </c>
      <c r="F364" s="9" t="s">
        <v>1795</v>
      </c>
      <c r="G364" s="4">
        <f t="shared" si="93"/>
        <v>7.6219512195121954E-4</v>
      </c>
      <c r="H364" s="1" t="str">
        <f t="shared" si="94"/>
        <v>sun</v>
      </c>
      <c r="I364" s="1" t="str">
        <f t="shared" si="95"/>
        <v>soon</v>
      </c>
      <c r="J364" s="10">
        <f t="shared" si="96"/>
        <v>3</v>
      </c>
      <c r="K364" s="10">
        <f t="shared" si="97"/>
        <v>4</v>
      </c>
      <c r="L364" s="10">
        <f t="shared" si="98"/>
        <v>4</v>
      </c>
      <c r="M364" s="10">
        <f t="shared" si="99"/>
        <v>1</v>
      </c>
      <c r="N364" s="1" t="str">
        <f t="shared" si="100"/>
        <v>~soon~</v>
      </c>
      <c r="O364" s="1" t="str">
        <f t="shared" si="101"/>
        <v>[sun]</v>
      </c>
      <c r="P364" s="4">
        <f t="shared" si="102"/>
        <v>0.2342468675289098</v>
      </c>
      <c r="Q364" s="4">
        <f t="shared" si="103"/>
        <v>1</v>
      </c>
      <c r="R364" s="4" cm="1">
        <f t="array" ref="R364">SUM(_xlfn._xlws.FILTER($G$2:$G$1236,_xlfn.MAP($N$2:$N$1236,_xlfn.LAMBDA(_xlpm.x,_xlpm.x=$N364))))</f>
        <v>7.6219512195121954E-4</v>
      </c>
      <c r="S364" s="4">
        <f t="shared" si="104"/>
        <v>1</v>
      </c>
      <c r="T364" s="15" cm="1">
        <f t="array" ref="T364">SUM(_xlfn._xlws.FILTER($G$2:$G$1236,_xlfn.MAP($O$2:$O$1236,_xlfn.LAMBDA(_xlpm.x,_xlpm.x=$O364))))</f>
        <v>7.6219512195121954E-4</v>
      </c>
      <c r="U364" s="4">
        <f t="shared" si="105"/>
        <v>1</v>
      </c>
      <c r="V364" s="4">
        <f t="shared" si="106"/>
        <v>0</v>
      </c>
      <c r="AD364" s="2"/>
      <c r="AI364" s="2"/>
      <c r="AJ364" s="2"/>
    </row>
    <row r="365" spans="1:36">
      <c r="A365" s="1" t="str">
        <f t="shared" si="91"/>
        <v>~spot~ : [spɑt]</v>
      </c>
      <c r="B365" s="1">
        <f t="shared" si="108"/>
        <v>0</v>
      </c>
      <c r="C365" s="1">
        <f t="shared" si="108"/>
        <v>0</v>
      </c>
      <c r="D365" s="1">
        <f t="shared" si="108"/>
        <v>0</v>
      </c>
      <c r="E365" s="7">
        <v>1</v>
      </c>
      <c r="F365" s="9" t="s">
        <v>1603</v>
      </c>
      <c r="G365" s="4">
        <f t="shared" si="93"/>
        <v>7.6219512195121954E-4</v>
      </c>
      <c r="H365" s="4" t="str">
        <f t="shared" si="94"/>
        <v>spɑt</v>
      </c>
      <c r="I365" s="4" t="str">
        <f t="shared" si="95"/>
        <v>spot</v>
      </c>
      <c r="J365" s="10">
        <f t="shared" si="96"/>
        <v>4</v>
      </c>
      <c r="K365" s="10">
        <f t="shared" si="97"/>
        <v>4</v>
      </c>
      <c r="L365" s="10">
        <f t="shared" si="98"/>
        <v>4</v>
      </c>
      <c r="M365" s="10">
        <f t="shared" si="99"/>
        <v>1</v>
      </c>
      <c r="N365" s="1" t="str">
        <f t="shared" si="100"/>
        <v>~spot~</v>
      </c>
      <c r="O365" s="1" t="str">
        <f t="shared" si="101"/>
        <v>[spɑt]</v>
      </c>
      <c r="P365" s="4">
        <f t="shared" si="102"/>
        <v>0.2342468675289098</v>
      </c>
      <c r="Q365" s="4">
        <f t="shared" si="103"/>
        <v>1</v>
      </c>
      <c r="R365" s="4" cm="1">
        <f t="array" ref="R365">SUM(_xlfn._xlws.FILTER($G$2:$G$1236,_xlfn.MAP($N$2:$N$1236,_xlfn.LAMBDA(_xlpm.x,_xlpm.x=$N365))))</f>
        <v>7.6219512195121954E-4</v>
      </c>
      <c r="S365" s="4">
        <f t="shared" si="104"/>
        <v>1</v>
      </c>
      <c r="T365" s="15" cm="1">
        <f t="array" ref="T365">SUM(_xlfn._xlws.FILTER($G$2:$G$1236,_xlfn.MAP($O$2:$O$1236,_xlfn.LAMBDA(_xlpm.x,_xlpm.x=$O365))))</f>
        <v>7.6219512195121954E-4</v>
      </c>
      <c r="U365" s="4">
        <f t="shared" si="105"/>
        <v>1</v>
      </c>
      <c r="V365" s="4">
        <f t="shared" si="106"/>
        <v>0</v>
      </c>
      <c r="AD365" s="2"/>
      <c r="AI365" s="2"/>
      <c r="AJ365" s="2"/>
    </row>
    <row r="366" spans="1:36">
      <c r="A366" s="1" t="str">
        <f t="shared" si="91"/>
        <v>~star~ : [stɑɹ]</v>
      </c>
      <c r="B366" s="1">
        <f t="shared" si="108"/>
        <v>0</v>
      </c>
      <c r="C366" s="1">
        <f t="shared" si="108"/>
        <v>0</v>
      </c>
      <c r="D366" s="1">
        <f t="shared" si="108"/>
        <v>0</v>
      </c>
      <c r="E366" s="7">
        <v>1</v>
      </c>
      <c r="F366" s="9" t="s">
        <v>1599</v>
      </c>
      <c r="G366" s="4">
        <f t="shared" si="93"/>
        <v>7.6219512195121954E-4</v>
      </c>
      <c r="H366" s="4" t="str">
        <f t="shared" si="94"/>
        <v>stɑɹ</v>
      </c>
      <c r="I366" s="4" t="str">
        <f t="shared" si="95"/>
        <v>star</v>
      </c>
      <c r="J366" s="10">
        <f t="shared" si="96"/>
        <v>4</v>
      </c>
      <c r="K366" s="10">
        <f t="shared" si="97"/>
        <v>4</v>
      </c>
      <c r="L366" s="10">
        <f t="shared" si="98"/>
        <v>4</v>
      </c>
      <c r="M366" s="10">
        <f t="shared" si="99"/>
        <v>1</v>
      </c>
      <c r="N366" s="1" t="str">
        <f t="shared" si="100"/>
        <v>~star~</v>
      </c>
      <c r="O366" s="1" t="str">
        <f t="shared" si="101"/>
        <v>[stɑɹ]</v>
      </c>
      <c r="P366" s="4">
        <f t="shared" si="102"/>
        <v>0.2342468675289098</v>
      </c>
      <c r="Q366" s="4">
        <f t="shared" si="103"/>
        <v>1</v>
      </c>
      <c r="R366" s="4" cm="1">
        <f t="array" ref="R366">SUM(_xlfn._xlws.FILTER($G$2:$G$1236,_xlfn.MAP($N$2:$N$1236,_xlfn.LAMBDA(_xlpm.x,_xlpm.x=$N366))))</f>
        <v>7.6219512195121954E-4</v>
      </c>
      <c r="S366" s="4">
        <f t="shared" si="104"/>
        <v>1</v>
      </c>
      <c r="T366" s="15" cm="1">
        <f t="array" ref="T366">SUM(_xlfn._xlws.FILTER($G$2:$G$1236,_xlfn.MAP($O$2:$O$1236,_xlfn.LAMBDA(_xlpm.x,_xlpm.x=$O366))))</f>
        <v>7.6219512195121954E-4</v>
      </c>
      <c r="U366" s="4">
        <f t="shared" si="105"/>
        <v>1</v>
      </c>
      <c r="V366" s="4">
        <f t="shared" si="106"/>
        <v>0</v>
      </c>
      <c r="AD366" s="2"/>
      <c r="AI366" s="2"/>
      <c r="AJ366" s="2"/>
    </row>
    <row r="367" spans="1:36">
      <c r="A367" s="1" t="str">
        <f t="shared" si="91"/>
        <v>~stem~ : [stəm]</v>
      </c>
      <c r="B367" s="1">
        <f t="shared" si="108"/>
        <v>0</v>
      </c>
      <c r="C367" s="1">
        <f t="shared" si="108"/>
        <v>0</v>
      </c>
      <c r="D367" s="1">
        <f t="shared" si="108"/>
        <v>0</v>
      </c>
      <c r="E367" s="7">
        <v>1</v>
      </c>
      <c r="F367" s="9" t="s">
        <v>1602</v>
      </c>
      <c r="G367" s="4">
        <f t="shared" si="93"/>
        <v>7.6219512195121954E-4</v>
      </c>
      <c r="H367" s="1" t="str">
        <f t="shared" si="94"/>
        <v>stəm</v>
      </c>
      <c r="I367" s="1" t="str">
        <f t="shared" si="95"/>
        <v>stem</v>
      </c>
      <c r="J367" s="10">
        <f t="shared" si="96"/>
        <v>4</v>
      </c>
      <c r="K367" s="10">
        <f t="shared" si="97"/>
        <v>4</v>
      </c>
      <c r="L367" s="10">
        <f t="shared" si="98"/>
        <v>4</v>
      </c>
      <c r="M367" s="10">
        <f t="shared" si="99"/>
        <v>1</v>
      </c>
      <c r="N367" s="1" t="str">
        <f t="shared" si="100"/>
        <v>~stem~</v>
      </c>
      <c r="O367" s="1" t="str">
        <f t="shared" si="101"/>
        <v>[stəm]</v>
      </c>
      <c r="P367" s="4">
        <f t="shared" si="102"/>
        <v>0.2342468675289098</v>
      </c>
      <c r="Q367" s="4">
        <f t="shared" si="103"/>
        <v>1</v>
      </c>
      <c r="R367" s="4" cm="1">
        <f t="array" ref="R367">SUM(_xlfn._xlws.FILTER($G$2:$G$1236,_xlfn.MAP($N$2:$N$1236,_xlfn.LAMBDA(_xlpm.x,_xlpm.x=$N367))))</f>
        <v>7.6219512195121954E-4</v>
      </c>
      <c r="S367" s="4">
        <f t="shared" si="104"/>
        <v>1</v>
      </c>
      <c r="T367" s="15" cm="1">
        <f t="array" ref="T367">SUM(_xlfn._xlws.FILTER($G$2:$G$1236,_xlfn.MAP($O$2:$O$1236,_xlfn.LAMBDA(_xlpm.x,_xlpm.x=$O367))))</f>
        <v>7.6219512195121954E-4</v>
      </c>
      <c r="U367" s="4">
        <f t="shared" si="105"/>
        <v>1</v>
      </c>
      <c r="V367" s="4">
        <f t="shared" si="106"/>
        <v>0</v>
      </c>
      <c r="AD367" s="2"/>
      <c r="AI367" s="2"/>
      <c r="AJ367" s="2"/>
    </row>
    <row r="368" spans="1:36">
      <c r="A368" s="1" t="str">
        <f t="shared" si="91"/>
        <v>~sten~ : [sn]</v>
      </c>
      <c r="B368" s="1">
        <f t="shared" si="108"/>
        <v>0</v>
      </c>
      <c r="C368" s="1">
        <f t="shared" si="108"/>
        <v>0</v>
      </c>
      <c r="D368" s="1">
        <f t="shared" si="108"/>
        <v>0</v>
      </c>
      <c r="E368" s="7">
        <v>1</v>
      </c>
      <c r="F368" s="9" t="s">
        <v>136</v>
      </c>
      <c r="G368" s="4">
        <f t="shared" si="93"/>
        <v>7.6219512195121954E-4</v>
      </c>
      <c r="H368" s="1" t="str">
        <f t="shared" si="94"/>
        <v>sn</v>
      </c>
      <c r="I368" s="1" t="str">
        <f t="shared" si="95"/>
        <v>sten</v>
      </c>
      <c r="J368" s="10">
        <f t="shared" si="96"/>
        <v>2</v>
      </c>
      <c r="K368" s="10">
        <f t="shared" si="97"/>
        <v>4</v>
      </c>
      <c r="L368" s="10">
        <f t="shared" si="98"/>
        <v>4</v>
      </c>
      <c r="M368" s="10">
        <f t="shared" si="99"/>
        <v>1</v>
      </c>
      <c r="N368" s="1" t="str">
        <f t="shared" si="100"/>
        <v>~sten~</v>
      </c>
      <c r="O368" s="1" t="str">
        <f t="shared" si="101"/>
        <v>[sn]</v>
      </c>
      <c r="P368" s="4">
        <f t="shared" si="102"/>
        <v>0.2342468675289098</v>
      </c>
      <c r="Q368" s="4">
        <f t="shared" si="103"/>
        <v>1</v>
      </c>
      <c r="R368" s="4" cm="1">
        <f t="array" ref="R368">SUM(_xlfn._xlws.FILTER($G$2:$G$1236,_xlfn.MAP($N$2:$N$1236,_xlfn.LAMBDA(_xlpm.x,_xlpm.x=$N368))))</f>
        <v>7.6219512195121954E-4</v>
      </c>
      <c r="S368" s="4">
        <f t="shared" si="104"/>
        <v>1</v>
      </c>
      <c r="T368" s="15" cm="1">
        <f t="array" ref="T368">SUM(_xlfn._xlws.FILTER($G$2:$G$1236,_xlfn.MAP($O$2:$O$1236,_xlfn.LAMBDA(_xlpm.x,_xlpm.x=$O368))))</f>
        <v>7.6219512195121954E-4</v>
      </c>
      <c r="U368" s="4">
        <f t="shared" si="105"/>
        <v>1</v>
      </c>
      <c r="V368" s="4">
        <f t="shared" si="106"/>
        <v>0</v>
      </c>
      <c r="AD368" s="2"/>
      <c r="AI368" s="2"/>
      <c r="AJ368" s="2"/>
    </row>
    <row r="369" spans="1:36">
      <c r="A369" s="1" t="str">
        <f t="shared" si="91"/>
        <v>~step~ : [stɛp]</v>
      </c>
      <c r="B369" s="1">
        <f t="shared" si="108"/>
        <v>0</v>
      </c>
      <c r="C369" s="1">
        <f t="shared" si="108"/>
        <v>0</v>
      </c>
      <c r="D369" s="1">
        <f t="shared" si="108"/>
        <v>0</v>
      </c>
      <c r="E369" s="7">
        <v>1</v>
      </c>
      <c r="F369" s="9" t="s">
        <v>1601</v>
      </c>
      <c r="G369" s="4">
        <f t="shared" si="93"/>
        <v>7.6219512195121954E-4</v>
      </c>
      <c r="H369" s="4" t="str">
        <f t="shared" si="94"/>
        <v>stɛp</v>
      </c>
      <c r="I369" s="4" t="str">
        <f t="shared" si="95"/>
        <v>step</v>
      </c>
      <c r="J369" s="10">
        <f t="shared" si="96"/>
        <v>4</v>
      </c>
      <c r="K369" s="10">
        <f t="shared" si="97"/>
        <v>4</v>
      </c>
      <c r="L369" s="10">
        <f t="shared" si="98"/>
        <v>4</v>
      </c>
      <c r="M369" s="10">
        <f t="shared" si="99"/>
        <v>1</v>
      </c>
      <c r="N369" s="1" t="str">
        <f t="shared" si="100"/>
        <v>~step~</v>
      </c>
      <c r="O369" s="1" t="str">
        <f t="shared" si="101"/>
        <v>[stɛp]</v>
      </c>
      <c r="P369" s="4">
        <f t="shared" si="102"/>
        <v>0.2342468675289098</v>
      </c>
      <c r="Q369" s="4">
        <f t="shared" si="103"/>
        <v>1</v>
      </c>
      <c r="R369" s="4" cm="1">
        <f t="array" ref="R369">SUM(_xlfn._xlws.FILTER($G$2:$G$1236,_xlfn.MAP($N$2:$N$1236,_xlfn.LAMBDA(_xlpm.x,_xlpm.x=$N369))))</f>
        <v>7.6219512195121954E-4</v>
      </c>
      <c r="S369" s="4">
        <f t="shared" si="104"/>
        <v>1</v>
      </c>
      <c r="T369" s="15" cm="1">
        <f t="array" ref="T369">SUM(_xlfn._xlws.FILTER($G$2:$G$1236,_xlfn.MAP($O$2:$O$1236,_xlfn.LAMBDA(_xlpm.x,_xlpm.x=$O369))))</f>
        <v>7.6219512195121954E-4</v>
      </c>
      <c r="U369" s="4">
        <f t="shared" si="105"/>
        <v>1</v>
      </c>
      <c r="V369" s="4">
        <f t="shared" si="106"/>
        <v>0</v>
      </c>
      <c r="AD369" s="2"/>
      <c r="AI369" s="2"/>
      <c r="AJ369" s="2"/>
    </row>
    <row r="370" spans="1:36">
      <c r="A370" s="1" t="str">
        <f t="shared" si="91"/>
        <v>~ster~ : [stəɹ]</v>
      </c>
      <c r="B370" s="1">
        <f t="shared" si="108"/>
        <v>0</v>
      </c>
      <c r="C370" s="1">
        <f t="shared" si="108"/>
        <v>0</v>
      </c>
      <c r="D370" s="1">
        <f t="shared" si="108"/>
        <v>0</v>
      </c>
      <c r="E370" s="7">
        <v>2</v>
      </c>
      <c r="F370" s="9" t="s">
        <v>1501</v>
      </c>
      <c r="G370" s="4">
        <f t="shared" si="93"/>
        <v>1.5243902439024391E-3</v>
      </c>
      <c r="H370" s="4" t="str">
        <f t="shared" si="94"/>
        <v>stəɹ</v>
      </c>
      <c r="I370" s="4" t="str">
        <f t="shared" si="95"/>
        <v>ster</v>
      </c>
      <c r="J370" s="10">
        <f t="shared" si="96"/>
        <v>4</v>
      </c>
      <c r="K370" s="10">
        <f t="shared" si="97"/>
        <v>4</v>
      </c>
      <c r="L370" s="10">
        <f t="shared" si="98"/>
        <v>4</v>
      </c>
      <c r="M370" s="10">
        <f t="shared" si="99"/>
        <v>1</v>
      </c>
      <c r="N370" s="1" t="str">
        <f t="shared" si="100"/>
        <v>~ster~</v>
      </c>
      <c r="O370" s="1" t="str">
        <f t="shared" si="101"/>
        <v>[stəɹ]</v>
      </c>
      <c r="P370" s="4">
        <f t="shared" si="102"/>
        <v>0.37127250094471825</v>
      </c>
      <c r="Q370" s="4">
        <f t="shared" si="103"/>
        <v>1</v>
      </c>
      <c r="R370" s="4" cm="1">
        <f t="array" ref="R370">SUM(_xlfn._xlws.FILTER($G$2:$G$1236,_xlfn.MAP($N$2:$N$1236,_xlfn.LAMBDA(_xlpm.x,_xlpm.x=$N370))))</f>
        <v>1.5243902439024391E-3</v>
      </c>
      <c r="S370" s="4">
        <f t="shared" si="104"/>
        <v>1</v>
      </c>
      <c r="T370" s="15" cm="1">
        <f t="array" ref="T370">SUM(_xlfn._xlws.FILTER($G$2:$G$1236,_xlfn.MAP($O$2:$O$1236,_xlfn.LAMBDA(_xlpm.x,_xlpm.x=$O370))))</f>
        <v>1.5243902439024391E-3</v>
      </c>
      <c r="U370" s="4">
        <f t="shared" si="105"/>
        <v>1</v>
      </c>
      <c r="V370" s="4">
        <f t="shared" si="106"/>
        <v>0</v>
      </c>
      <c r="AD370" s="2"/>
      <c r="AI370" s="2"/>
      <c r="AJ370" s="2"/>
    </row>
    <row r="371" spans="1:36">
      <c r="A371" s="1" t="str">
        <f t="shared" si="91"/>
        <v>~stop~ : [stɑp]</v>
      </c>
      <c r="B371" s="1">
        <f t="shared" si="108"/>
        <v>0</v>
      </c>
      <c r="C371" s="1">
        <f t="shared" si="108"/>
        <v>0</v>
      </c>
      <c r="D371" s="1">
        <f t="shared" si="108"/>
        <v>0</v>
      </c>
      <c r="E371" s="7">
        <v>1</v>
      </c>
      <c r="F371" s="9" t="s">
        <v>1600</v>
      </c>
      <c r="G371" s="4">
        <f t="shared" si="93"/>
        <v>7.6219512195121954E-4</v>
      </c>
      <c r="H371" s="1" t="str">
        <f t="shared" si="94"/>
        <v>stɑp</v>
      </c>
      <c r="I371" s="1" t="str">
        <f t="shared" si="95"/>
        <v>stop</v>
      </c>
      <c r="J371" s="10">
        <f t="shared" si="96"/>
        <v>4</v>
      </c>
      <c r="K371" s="10">
        <f t="shared" si="97"/>
        <v>4</v>
      </c>
      <c r="L371" s="10">
        <f t="shared" si="98"/>
        <v>4</v>
      </c>
      <c r="M371" s="10">
        <f t="shared" si="99"/>
        <v>1</v>
      </c>
      <c r="N371" s="1" t="str">
        <f t="shared" si="100"/>
        <v>~stop~</v>
      </c>
      <c r="O371" s="1" t="str">
        <f t="shared" si="101"/>
        <v>[stɑp]</v>
      </c>
      <c r="P371" s="4">
        <f t="shared" si="102"/>
        <v>0.2342468675289098</v>
      </c>
      <c r="Q371" s="4">
        <f t="shared" si="103"/>
        <v>1</v>
      </c>
      <c r="R371" s="4" cm="1">
        <f t="array" ref="R371">SUM(_xlfn._xlws.FILTER($G$2:$G$1236,_xlfn.MAP($N$2:$N$1236,_xlfn.LAMBDA(_xlpm.x,_xlpm.x=$N371))))</f>
        <v>7.6219512195121954E-4</v>
      </c>
      <c r="S371" s="4">
        <f t="shared" si="104"/>
        <v>1</v>
      </c>
      <c r="T371" s="15" cm="1">
        <f t="array" ref="T371">SUM(_xlfn._xlws.FILTER($G$2:$G$1236,_xlfn.MAP($O$2:$O$1236,_xlfn.LAMBDA(_xlpm.x,_xlpm.x=$O371))))</f>
        <v>7.6219512195121954E-4</v>
      </c>
      <c r="U371" s="4">
        <f t="shared" si="105"/>
        <v>1</v>
      </c>
      <c r="V371" s="4">
        <f t="shared" si="106"/>
        <v>0</v>
      </c>
      <c r="AD371" s="2"/>
      <c r="AI371" s="2"/>
      <c r="AJ371" s="2"/>
    </row>
    <row r="372" spans="1:36">
      <c r="A372" s="1" t="str">
        <f t="shared" si="91"/>
        <v>~such~ : [sʌtʃ]</v>
      </c>
      <c r="B372" s="1">
        <f t="shared" si="108"/>
        <v>0</v>
      </c>
      <c r="C372" s="1">
        <f t="shared" si="108"/>
        <v>0</v>
      </c>
      <c r="D372" s="1">
        <f t="shared" si="108"/>
        <v>0</v>
      </c>
      <c r="E372" s="7">
        <v>1</v>
      </c>
      <c r="F372" s="9" t="s">
        <v>1586</v>
      </c>
      <c r="G372" s="4">
        <f t="shared" si="93"/>
        <v>7.6219512195121954E-4</v>
      </c>
      <c r="H372" s="4" t="str">
        <f t="shared" si="94"/>
        <v>sʌtʃ</v>
      </c>
      <c r="I372" s="4" t="str">
        <f t="shared" si="95"/>
        <v>such</v>
      </c>
      <c r="J372" s="10">
        <f t="shared" si="96"/>
        <v>4</v>
      </c>
      <c r="K372" s="10">
        <f t="shared" si="97"/>
        <v>4</v>
      </c>
      <c r="L372" s="10">
        <f t="shared" si="98"/>
        <v>4</v>
      </c>
      <c r="M372" s="10">
        <f t="shared" si="99"/>
        <v>1</v>
      </c>
      <c r="N372" s="1" t="str">
        <f t="shared" si="100"/>
        <v>~such~</v>
      </c>
      <c r="O372" s="1" t="str">
        <f t="shared" si="101"/>
        <v>[sʌtʃ]</v>
      </c>
      <c r="P372" s="4">
        <f t="shared" si="102"/>
        <v>0.2342468675289098</v>
      </c>
      <c r="Q372" s="4">
        <f t="shared" si="103"/>
        <v>1</v>
      </c>
      <c r="R372" s="4" cm="1">
        <f t="array" ref="R372">SUM(_xlfn._xlws.FILTER($G$2:$G$1236,_xlfn.MAP($N$2:$N$1236,_xlfn.LAMBDA(_xlpm.x,_xlpm.x=$N372))))</f>
        <v>7.6219512195121954E-4</v>
      </c>
      <c r="S372" s="4">
        <f t="shared" si="104"/>
        <v>1</v>
      </c>
      <c r="T372" s="15" cm="1">
        <f t="array" ref="T372">SUM(_xlfn._xlws.FILTER($G$2:$G$1236,_xlfn.MAP($O$2:$O$1236,_xlfn.LAMBDA(_xlpm.x,_xlpm.x=$O372))))</f>
        <v>7.6219512195121954E-4</v>
      </c>
      <c r="U372" s="4">
        <f t="shared" si="105"/>
        <v>1</v>
      </c>
      <c r="V372" s="4">
        <f t="shared" si="106"/>
        <v>0</v>
      </c>
      <c r="AD372" s="2"/>
      <c r="AI372" s="2"/>
      <c r="AJ372" s="2"/>
    </row>
    <row r="373" spans="1:36">
      <c r="A373" s="1" t="str">
        <f t="shared" si="91"/>
        <v>~sult~ : [zʌlt]</v>
      </c>
      <c r="B373" s="1">
        <f t="shared" si="108"/>
        <v>0</v>
      </c>
      <c r="C373" s="1">
        <f t="shared" si="108"/>
        <v>0</v>
      </c>
      <c r="D373" s="1">
        <f t="shared" si="108"/>
        <v>0</v>
      </c>
      <c r="E373" s="7">
        <v>1</v>
      </c>
      <c r="F373" s="9" t="s">
        <v>1550</v>
      </c>
      <c r="G373" s="4">
        <f t="shared" si="93"/>
        <v>7.6219512195121954E-4</v>
      </c>
      <c r="H373" s="4" t="str">
        <f t="shared" si="94"/>
        <v>zʌlt</v>
      </c>
      <c r="I373" s="4" t="str">
        <f t="shared" si="95"/>
        <v>sult</v>
      </c>
      <c r="J373" s="10">
        <f t="shared" si="96"/>
        <v>4</v>
      </c>
      <c r="K373" s="10">
        <f t="shared" si="97"/>
        <v>4</v>
      </c>
      <c r="L373" s="10">
        <f t="shared" si="98"/>
        <v>4</v>
      </c>
      <c r="M373" s="10">
        <f t="shared" si="99"/>
        <v>1</v>
      </c>
      <c r="N373" s="1" t="str">
        <f t="shared" si="100"/>
        <v>~sult~</v>
      </c>
      <c r="O373" s="1" t="str">
        <f t="shared" si="101"/>
        <v>[zʌlt]</v>
      </c>
      <c r="P373" s="4">
        <f t="shared" si="102"/>
        <v>0.2342468675289098</v>
      </c>
      <c r="Q373" s="4">
        <f t="shared" si="103"/>
        <v>1</v>
      </c>
      <c r="R373" s="4" cm="1">
        <f t="array" ref="R373">SUM(_xlfn._xlws.FILTER($G$2:$G$1236,_xlfn.MAP($N$2:$N$1236,_xlfn.LAMBDA(_xlpm.x,_xlpm.x=$N373))))</f>
        <v>7.6219512195121954E-4</v>
      </c>
      <c r="S373" s="4">
        <f t="shared" si="104"/>
        <v>1</v>
      </c>
      <c r="T373" s="15" cm="1">
        <f t="array" ref="T373">SUM(_xlfn._xlws.FILTER($G$2:$G$1236,_xlfn.MAP($O$2:$O$1236,_xlfn.LAMBDA(_xlpm.x,_xlpm.x=$O373))))</f>
        <v>7.6219512195121954E-4</v>
      </c>
      <c r="U373" s="4">
        <f t="shared" si="105"/>
        <v>1</v>
      </c>
      <c r="V373" s="4">
        <f t="shared" si="106"/>
        <v>0</v>
      </c>
      <c r="AD373" s="2"/>
      <c r="AI373" s="2"/>
      <c r="AJ373" s="2"/>
    </row>
    <row r="374" spans="1:36">
      <c r="A374" s="1" t="str">
        <f t="shared" si="91"/>
        <v>~swim~ : [swɪm]</v>
      </c>
      <c r="B374" s="1">
        <f t="shared" si="108"/>
        <v>0</v>
      </c>
      <c r="C374" s="1">
        <f t="shared" si="108"/>
        <v>0</v>
      </c>
      <c r="D374" s="1">
        <f t="shared" si="108"/>
        <v>0</v>
      </c>
      <c r="E374" s="7">
        <v>1</v>
      </c>
      <c r="F374" s="9" t="s">
        <v>1598</v>
      </c>
      <c r="G374" s="4">
        <f t="shared" si="93"/>
        <v>7.6219512195121954E-4</v>
      </c>
      <c r="H374" s="4" t="str">
        <f t="shared" si="94"/>
        <v>swɪm</v>
      </c>
      <c r="I374" s="4" t="str">
        <f t="shared" si="95"/>
        <v>swim</v>
      </c>
      <c r="J374" s="10">
        <f t="shared" si="96"/>
        <v>4</v>
      </c>
      <c r="K374" s="10">
        <f t="shared" si="97"/>
        <v>4</v>
      </c>
      <c r="L374" s="10">
        <f t="shared" si="98"/>
        <v>4</v>
      </c>
      <c r="M374" s="10">
        <f t="shared" si="99"/>
        <v>1</v>
      </c>
      <c r="N374" s="1" t="str">
        <f t="shared" si="100"/>
        <v>~swim~</v>
      </c>
      <c r="O374" s="1" t="str">
        <f t="shared" si="101"/>
        <v>[swɪm]</v>
      </c>
      <c r="P374" s="4">
        <f t="shared" si="102"/>
        <v>0.2342468675289098</v>
      </c>
      <c r="Q374" s="4">
        <f t="shared" si="103"/>
        <v>1</v>
      </c>
      <c r="R374" s="4" cm="1">
        <f t="array" ref="R374">SUM(_xlfn._xlws.FILTER($G$2:$G$1236,_xlfn.MAP($N$2:$N$1236,_xlfn.LAMBDA(_xlpm.x,_xlpm.x=$N374))))</f>
        <v>7.6219512195121954E-4</v>
      </c>
      <c r="S374" s="4">
        <f t="shared" si="104"/>
        <v>1</v>
      </c>
      <c r="T374" s="15" cm="1">
        <f t="array" ref="T374">SUM(_xlfn._xlws.FILTER($G$2:$G$1236,_xlfn.MAP($O$2:$O$1236,_xlfn.LAMBDA(_xlpm.x,_xlpm.x=$O374))))</f>
        <v>7.6219512195121954E-4</v>
      </c>
      <c r="U374" s="4">
        <f t="shared" si="105"/>
        <v>1</v>
      </c>
      <c r="V374" s="4">
        <f t="shared" si="106"/>
        <v>0</v>
      </c>
      <c r="AD374" s="2"/>
      <c r="AI374" s="2"/>
      <c r="AJ374" s="2"/>
    </row>
    <row r="375" spans="1:36">
      <c r="A375" s="1" t="str">
        <f t="shared" si="91"/>
        <v>~talk~ : [tɔk]</v>
      </c>
      <c r="B375" s="1">
        <f t="shared" si="108"/>
        <v>0</v>
      </c>
      <c r="C375" s="1">
        <f t="shared" si="108"/>
        <v>0</v>
      </c>
      <c r="D375" s="1">
        <f t="shared" si="108"/>
        <v>0</v>
      </c>
      <c r="E375" s="7">
        <v>1</v>
      </c>
      <c r="F375" s="9" t="s">
        <v>1785</v>
      </c>
      <c r="G375" s="4">
        <f t="shared" si="93"/>
        <v>7.6219512195121954E-4</v>
      </c>
      <c r="H375" s="1" t="str">
        <f t="shared" si="94"/>
        <v>tɔk</v>
      </c>
      <c r="I375" s="1" t="str">
        <f t="shared" si="95"/>
        <v>talk</v>
      </c>
      <c r="J375" s="10">
        <f t="shared" si="96"/>
        <v>3</v>
      </c>
      <c r="K375" s="10">
        <f t="shared" si="97"/>
        <v>4</v>
      </c>
      <c r="L375" s="10">
        <f t="shared" si="98"/>
        <v>4</v>
      </c>
      <c r="M375" s="10">
        <f t="shared" si="99"/>
        <v>1</v>
      </c>
      <c r="N375" s="1" t="str">
        <f t="shared" si="100"/>
        <v>~talk~</v>
      </c>
      <c r="O375" s="1" t="str">
        <f t="shared" si="101"/>
        <v>[tɔk]</v>
      </c>
      <c r="P375" s="4">
        <f t="shared" si="102"/>
        <v>0.2342468675289098</v>
      </c>
      <c r="Q375" s="4">
        <f t="shared" si="103"/>
        <v>1</v>
      </c>
      <c r="R375" s="4" cm="1">
        <f t="array" ref="R375">SUM(_xlfn._xlws.FILTER($G$2:$G$1236,_xlfn.MAP($N$2:$N$1236,_xlfn.LAMBDA(_xlpm.x,_xlpm.x=$N375))))</f>
        <v>7.6219512195121954E-4</v>
      </c>
      <c r="S375" s="4">
        <f t="shared" si="104"/>
        <v>1</v>
      </c>
      <c r="T375" s="15" cm="1">
        <f t="array" ref="T375">SUM(_xlfn._xlws.FILTER($G$2:$G$1236,_xlfn.MAP($O$2:$O$1236,_xlfn.LAMBDA(_xlpm.x,_xlpm.x=$O375))))</f>
        <v>7.6219512195121954E-4</v>
      </c>
      <c r="U375" s="4">
        <f t="shared" si="105"/>
        <v>1</v>
      </c>
      <c r="V375" s="4">
        <f t="shared" si="106"/>
        <v>0</v>
      </c>
      <c r="AD375" s="2"/>
      <c r="AI375" s="2"/>
      <c r="AJ375" s="2"/>
    </row>
    <row r="376" spans="1:36">
      <c r="A376" s="1" t="str">
        <f t="shared" si="91"/>
        <v>~tall~ : [tɔl]</v>
      </c>
      <c r="B376" s="1">
        <f t="shared" si="108"/>
        <v>0</v>
      </c>
      <c r="C376" s="1">
        <f t="shared" si="108"/>
        <v>0</v>
      </c>
      <c r="D376" s="1">
        <f t="shared" si="108"/>
        <v>0</v>
      </c>
      <c r="E376" s="7">
        <v>1</v>
      </c>
      <c r="F376" s="9" t="s">
        <v>1783</v>
      </c>
      <c r="G376" s="4">
        <f t="shared" si="93"/>
        <v>7.6219512195121954E-4</v>
      </c>
      <c r="H376" s="1" t="str">
        <f t="shared" si="94"/>
        <v>tɔl</v>
      </c>
      <c r="I376" s="1" t="str">
        <f t="shared" si="95"/>
        <v>tall</v>
      </c>
      <c r="J376" s="10">
        <f t="shared" si="96"/>
        <v>3</v>
      </c>
      <c r="K376" s="10">
        <f t="shared" si="97"/>
        <v>4</v>
      </c>
      <c r="L376" s="10">
        <f t="shared" si="98"/>
        <v>4</v>
      </c>
      <c r="M376" s="10">
        <f t="shared" si="99"/>
        <v>1</v>
      </c>
      <c r="N376" s="1" t="str">
        <f t="shared" si="100"/>
        <v>~tall~</v>
      </c>
      <c r="O376" s="1" t="str">
        <f t="shared" si="101"/>
        <v>[tɔl]</v>
      </c>
      <c r="P376" s="4">
        <f t="shared" si="102"/>
        <v>0.2342468675289098</v>
      </c>
      <c r="Q376" s="4">
        <f t="shared" si="103"/>
        <v>1</v>
      </c>
      <c r="R376" s="4" cm="1">
        <f t="array" ref="R376">SUM(_xlfn._xlws.FILTER($G$2:$G$1236,_xlfn.MAP($N$2:$N$1236,_xlfn.LAMBDA(_xlpm.x,_xlpm.x=$N376))))</f>
        <v>7.6219512195121954E-4</v>
      </c>
      <c r="S376" s="4">
        <f t="shared" si="104"/>
        <v>1</v>
      </c>
      <c r="T376" s="15" cm="1">
        <f t="array" ref="T376">SUM(_xlfn._xlws.FILTER($G$2:$G$1236,_xlfn.MAP($O$2:$O$1236,_xlfn.LAMBDA(_xlpm.x,_xlpm.x=$O376))))</f>
        <v>7.6219512195121954E-4</v>
      </c>
      <c r="U376" s="4">
        <f t="shared" si="105"/>
        <v>1</v>
      </c>
      <c r="V376" s="4">
        <f t="shared" si="106"/>
        <v>0</v>
      </c>
      <c r="AD376" s="2"/>
      <c r="AI376" s="2"/>
      <c r="AJ376" s="2"/>
    </row>
    <row r="377" spans="1:36">
      <c r="A377" s="1" t="str">
        <f t="shared" si="91"/>
        <v>~tect~ : [tɛkt]</v>
      </c>
      <c r="B377" s="1">
        <f t="shared" si="108"/>
        <v>0</v>
      </c>
      <c r="C377" s="1">
        <f t="shared" si="108"/>
        <v>0</v>
      </c>
      <c r="D377" s="1">
        <f t="shared" si="108"/>
        <v>0</v>
      </c>
      <c r="E377" s="7">
        <v>1</v>
      </c>
      <c r="F377" s="9" t="s">
        <v>1578</v>
      </c>
      <c r="G377" s="4">
        <f t="shared" si="93"/>
        <v>7.6219512195121954E-4</v>
      </c>
      <c r="H377" s="1" t="str">
        <f t="shared" si="94"/>
        <v>tɛkt</v>
      </c>
      <c r="I377" s="1" t="str">
        <f t="shared" si="95"/>
        <v>tect</v>
      </c>
      <c r="J377" s="10">
        <f t="shared" si="96"/>
        <v>4</v>
      </c>
      <c r="K377" s="10">
        <f t="shared" si="97"/>
        <v>4</v>
      </c>
      <c r="L377" s="10">
        <f t="shared" si="98"/>
        <v>4</v>
      </c>
      <c r="M377" s="10">
        <f t="shared" si="99"/>
        <v>1</v>
      </c>
      <c r="N377" s="1" t="str">
        <f t="shared" si="100"/>
        <v>~tect~</v>
      </c>
      <c r="O377" s="1" t="str">
        <f t="shared" si="101"/>
        <v>[tɛkt]</v>
      </c>
      <c r="P377" s="4">
        <f t="shared" si="102"/>
        <v>0.2342468675289098</v>
      </c>
      <c r="Q377" s="4">
        <f t="shared" si="103"/>
        <v>1</v>
      </c>
      <c r="R377" s="4" cm="1">
        <f t="array" ref="R377">SUM(_xlfn._xlws.FILTER($G$2:$G$1236,_xlfn.MAP($N$2:$N$1236,_xlfn.LAMBDA(_xlpm.x,_xlpm.x=$N377))))</f>
        <v>7.6219512195121954E-4</v>
      </c>
      <c r="S377" s="4">
        <f t="shared" si="104"/>
        <v>1</v>
      </c>
      <c r="T377" s="15" cm="1">
        <f t="array" ref="T377">SUM(_xlfn._xlws.FILTER($G$2:$G$1236,_xlfn.MAP($O$2:$O$1236,_xlfn.LAMBDA(_xlpm.x,_xlpm.x=$O377))))</f>
        <v>7.6219512195121954E-4</v>
      </c>
      <c r="U377" s="4">
        <f t="shared" si="105"/>
        <v>1</v>
      </c>
      <c r="V377" s="4">
        <f t="shared" si="106"/>
        <v>0</v>
      </c>
      <c r="AD377" s="2"/>
      <c r="AI377" s="2"/>
      <c r="AJ377" s="2"/>
    </row>
    <row r="378" spans="1:36">
      <c r="A378" s="1" t="str">
        <f t="shared" si="91"/>
        <v>~tell~ : [tɛl]</v>
      </c>
      <c r="B378" s="1">
        <f t="shared" si="108"/>
        <v>0</v>
      </c>
      <c r="C378" s="1">
        <f t="shared" si="108"/>
        <v>0</v>
      </c>
      <c r="D378" s="1">
        <f t="shared" si="108"/>
        <v>0</v>
      </c>
      <c r="E378" s="7">
        <v>1</v>
      </c>
      <c r="F378" s="9" t="s">
        <v>1782</v>
      </c>
      <c r="G378" s="4">
        <f t="shared" si="93"/>
        <v>7.6219512195121954E-4</v>
      </c>
      <c r="H378" s="1" t="str">
        <f t="shared" si="94"/>
        <v>tɛl</v>
      </c>
      <c r="I378" s="1" t="str">
        <f t="shared" si="95"/>
        <v>tell</v>
      </c>
      <c r="J378" s="10">
        <f t="shared" si="96"/>
        <v>3</v>
      </c>
      <c r="K378" s="10">
        <f t="shared" si="97"/>
        <v>4</v>
      </c>
      <c r="L378" s="10">
        <f t="shared" si="98"/>
        <v>4</v>
      </c>
      <c r="M378" s="10">
        <f t="shared" si="99"/>
        <v>1</v>
      </c>
      <c r="N378" s="1" t="str">
        <f t="shared" si="100"/>
        <v>~tell~</v>
      </c>
      <c r="O378" s="1" t="str">
        <f t="shared" si="101"/>
        <v>[tɛl]</v>
      </c>
      <c r="P378" s="4">
        <f t="shared" si="102"/>
        <v>0.2342468675289098</v>
      </c>
      <c r="Q378" s="4">
        <f t="shared" si="103"/>
        <v>1</v>
      </c>
      <c r="R378" s="4" cm="1">
        <f t="array" ref="R378">SUM(_xlfn._xlws.FILTER($G$2:$G$1236,_xlfn.MAP($N$2:$N$1236,_xlfn.LAMBDA(_xlpm.x,_xlpm.x=$N378))))</f>
        <v>7.6219512195121954E-4</v>
      </c>
      <c r="S378" s="4">
        <f t="shared" si="104"/>
        <v>1</v>
      </c>
      <c r="T378" s="15" cm="1">
        <f t="array" ref="T378">SUM(_xlfn._xlws.FILTER($G$2:$G$1236,_xlfn.MAP($O$2:$O$1236,_xlfn.LAMBDA(_xlpm.x,_xlpm.x=$O378))))</f>
        <v>7.6219512195121954E-4</v>
      </c>
      <c r="U378" s="4">
        <f t="shared" si="105"/>
        <v>1</v>
      </c>
      <c r="V378" s="4">
        <f t="shared" si="106"/>
        <v>0</v>
      </c>
      <c r="AD378" s="2"/>
      <c r="AI378" s="2"/>
      <c r="AJ378" s="2"/>
    </row>
    <row r="379" spans="1:36">
      <c r="A379" s="1" t="str">
        <f t="shared" si="91"/>
        <v>~term~ : [tɜɹm]</v>
      </c>
      <c r="B379" s="1">
        <f t="shared" si="108"/>
        <v>0</v>
      </c>
      <c r="C379" s="1">
        <f t="shared" si="108"/>
        <v>0</v>
      </c>
      <c r="D379" s="1">
        <f t="shared" si="108"/>
        <v>0</v>
      </c>
      <c r="E379" s="7">
        <v>1</v>
      </c>
      <c r="F379" s="9" t="s">
        <v>1575</v>
      </c>
      <c r="G379" s="4">
        <f t="shared" si="93"/>
        <v>7.6219512195121954E-4</v>
      </c>
      <c r="H379" s="1" t="str">
        <f t="shared" si="94"/>
        <v>tɜɹm</v>
      </c>
      <c r="I379" s="1" t="str">
        <f t="shared" si="95"/>
        <v>term</v>
      </c>
      <c r="J379" s="10">
        <f t="shared" si="96"/>
        <v>4</v>
      </c>
      <c r="K379" s="10">
        <f t="shared" si="97"/>
        <v>4</v>
      </c>
      <c r="L379" s="10">
        <f t="shared" si="98"/>
        <v>4</v>
      </c>
      <c r="M379" s="10">
        <f t="shared" si="99"/>
        <v>1</v>
      </c>
      <c r="N379" s="1" t="str">
        <f t="shared" si="100"/>
        <v>~term~</v>
      </c>
      <c r="O379" s="1" t="str">
        <f t="shared" si="101"/>
        <v>[tɜɹm]</v>
      </c>
      <c r="P379" s="4">
        <f t="shared" si="102"/>
        <v>0.2342468675289098</v>
      </c>
      <c r="Q379" s="4">
        <f t="shared" si="103"/>
        <v>1</v>
      </c>
      <c r="R379" s="4" cm="1">
        <f t="array" ref="R379">SUM(_xlfn._xlws.FILTER($G$2:$G$1236,_xlfn.MAP($N$2:$N$1236,_xlfn.LAMBDA(_xlpm.x,_xlpm.x=$N379))))</f>
        <v>7.6219512195121954E-4</v>
      </c>
      <c r="S379" s="4">
        <f t="shared" si="104"/>
        <v>1</v>
      </c>
      <c r="T379" s="15" cm="1">
        <f t="array" ref="T379">SUM(_xlfn._xlws.FILTER($G$2:$G$1236,_xlfn.MAP($O$2:$O$1236,_xlfn.LAMBDA(_xlpm.x,_xlpm.x=$O379))))</f>
        <v>7.6219512195121954E-4</v>
      </c>
      <c r="U379" s="4">
        <f t="shared" si="105"/>
        <v>1</v>
      </c>
      <c r="V379" s="4">
        <f t="shared" si="106"/>
        <v>0</v>
      </c>
      <c r="AD379" s="2"/>
      <c r="AI379" s="2"/>
      <c r="AJ379" s="2"/>
    </row>
    <row r="380" spans="1:36">
      <c r="A380" s="1" t="str">
        <f t="shared" si="91"/>
        <v>~test~ : [tɛst]</v>
      </c>
      <c r="B380" s="1">
        <f t="shared" si="108"/>
        <v>0</v>
      </c>
      <c r="C380" s="1">
        <f t="shared" si="108"/>
        <v>0</v>
      </c>
      <c r="D380" s="1">
        <f t="shared" si="108"/>
        <v>0</v>
      </c>
      <c r="E380" s="7">
        <v>1</v>
      </c>
      <c r="F380" s="9" t="s">
        <v>1577</v>
      </c>
      <c r="G380" s="4">
        <f t="shared" si="93"/>
        <v>7.6219512195121954E-4</v>
      </c>
      <c r="H380" s="1" t="str">
        <f t="shared" si="94"/>
        <v>tɛst</v>
      </c>
      <c r="I380" s="1" t="str">
        <f t="shared" si="95"/>
        <v>test</v>
      </c>
      <c r="J380" s="10">
        <f t="shared" si="96"/>
        <v>4</v>
      </c>
      <c r="K380" s="10">
        <f t="shared" si="97"/>
        <v>4</v>
      </c>
      <c r="L380" s="10">
        <f t="shared" si="98"/>
        <v>4</v>
      </c>
      <c r="M380" s="10">
        <f t="shared" si="99"/>
        <v>1</v>
      </c>
      <c r="N380" s="1" t="str">
        <f t="shared" si="100"/>
        <v>~test~</v>
      </c>
      <c r="O380" s="1" t="str">
        <f t="shared" si="101"/>
        <v>[tɛst]</v>
      </c>
      <c r="P380" s="4">
        <f t="shared" si="102"/>
        <v>0.2342468675289098</v>
      </c>
      <c r="Q380" s="4">
        <f t="shared" si="103"/>
        <v>1</v>
      </c>
      <c r="R380" s="4" cm="1">
        <f t="array" ref="R380">SUM(_xlfn._xlws.FILTER($G$2:$G$1236,_xlfn.MAP($N$2:$N$1236,_xlfn.LAMBDA(_xlpm.x,_xlpm.x=$N380))))</f>
        <v>7.6219512195121954E-4</v>
      </c>
      <c r="S380" s="4">
        <f t="shared" si="104"/>
        <v>1</v>
      </c>
      <c r="T380" s="15" cm="1">
        <f t="array" ref="T380">SUM(_xlfn._xlws.FILTER($G$2:$G$1236,_xlfn.MAP($O$2:$O$1236,_xlfn.LAMBDA(_xlpm.x,_xlpm.x=$O380))))</f>
        <v>7.6219512195121954E-4</v>
      </c>
      <c r="U380" s="4">
        <f t="shared" si="105"/>
        <v>1</v>
      </c>
      <c r="V380" s="4">
        <f t="shared" si="106"/>
        <v>0</v>
      </c>
      <c r="AD380" s="2"/>
      <c r="AI380" s="2"/>
      <c r="AJ380" s="2"/>
    </row>
    <row r="381" spans="1:36">
      <c r="A381" s="1" t="str">
        <f t="shared" si="91"/>
        <v>~than~ : [ðæn]</v>
      </c>
      <c r="B381" s="1">
        <f t="shared" si="108"/>
        <v>0</v>
      </c>
      <c r="C381" s="1">
        <f t="shared" si="108"/>
        <v>0</v>
      </c>
      <c r="D381" s="1">
        <f t="shared" si="108"/>
        <v>0</v>
      </c>
      <c r="E381" s="7">
        <v>1</v>
      </c>
      <c r="F381" s="9" t="s">
        <v>1770</v>
      </c>
      <c r="G381" s="4">
        <f t="shared" si="93"/>
        <v>7.6219512195121954E-4</v>
      </c>
      <c r="H381" s="1" t="str">
        <f t="shared" si="94"/>
        <v>ðæn</v>
      </c>
      <c r="I381" s="1" t="str">
        <f t="shared" si="95"/>
        <v>than</v>
      </c>
      <c r="J381" s="10">
        <f t="shared" si="96"/>
        <v>3</v>
      </c>
      <c r="K381" s="10">
        <f t="shared" si="97"/>
        <v>4</v>
      </c>
      <c r="L381" s="10">
        <f t="shared" si="98"/>
        <v>4</v>
      </c>
      <c r="M381" s="10">
        <f t="shared" si="99"/>
        <v>1</v>
      </c>
      <c r="N381" s="1" t="str">
        <f t="shared" si="100"/>
        <v>~than~</v>
      </c>
      <c r="O381" s="1" t="str">
        <f t="shared" si="101"/>
        <v>[ðæn]</v>
      </c>
      <c r="P381" s="4">
        <f t="shared" si="102"/>
        <v>0.2342468675289098</v>
      </c>
      <c r="Q381" s="4">
        <f t="shared" si="103"/>
        <v>1</v>
      </c>
      <c r="R381" s="4" cm="1">
        <f t="array" ref="R381">SUM(_xlfn._xlws.FILTER($G$2:$G$1236,_xlfn.MAP($N$2:$N$1236,_xlfn.LAMBDA(_xlpm.x,_xlpm.x=$N381))))</f>
        <v>7.6219512195121954E-4</v>
      </c>
      <c r="S381" s="4">
        <f t="shared" si="104"/>
        <v>1</v>
      </c>
      <c r="T381" s="15" cm="1">
        <f t="array" ref="T381">SUM(_xlfn._xlws.FILTER($G$2:$G$1236,_xlfn.MAP($O$2:$O$1236,_xlfn.LAMBDA(_xlpm.x,_xlpm.x=$O381))))</f>
        <v>7.6219512195121954E-4</v>
      </c>
      <c r="U381" s="4">
        <f t="shared" si="105"/>
        <v>1</v>
      </c>
      <c r="V381" s="4">
        <f t="shared" si="106"/>
        <v>0</v>
      </c>
      <c r="AD381" s="2"/>
      <c r="AI381" s="2"/>
      <c r="AJ381" s="2"/>
    </row>
    <row r="382" spans="1:36">
      <c r="A382" s="1" t="str">
        <f t="shared" si="91"/>
        <v>~that~ : [ðæt]</v>
      </c>
      <c r="B382" s="1">
        <f t="shared" ref="B382:D401" si="109">_xlfn.LET(_xlpm.d,$F382,_xlpm.k,_xlfn.CONCAT(LEFT(TRIM(B$1),1),"*"),COUNTIF(_xlpm.d,_xlpm.k))</f>
        <v>0</v>
      </c>
      <c r="C382" s="1">
        <f t="shared" si="109"/>
        <v>0</v>
      </c>
      <c r="D382" s="1">
        <f t="shared" si="109"/>
        <v>0</v>
      </c>
      <c r="E382" s="7">
        <v>1</v>
      </c>
      <c r="F382" s="9" t="s">
        <v>1769</v>
      </c>
      <c r="G382" s="4">
        <f t="shared" si="93"/>
        <v>7.6219512195121954E-4</v>
      </c>
      <c r="H382" s="1" t="str">
        <f t="shared" si="94"/>
        <v>ðæt</v>
      </c>
      <c r="I382" s="1" t="str">
        <f t="shared" si="95"/>
        <v>that</v>
      </c>
      <c r="J382" s="10">
        <f t="shared" si="96"/>
        <v>3</v>
      </c>
      <c r="K382" s="10">
        <f t="shared" si="97"/>
        <v>4</v>
      </c>
      <c r="L382" s="10">
        <f t="shared" si="98"/>
        <v>4</v>
      </c>
      <c r="M382" s="10">
        <f t="shared" si="99"/>
        <v>1</v>
      </c>
      <c r="N382" s="1" t="str">
        <f t="shared" si="100"/>
        <v>~that~</v>
      </c>
      <c r="O382" s="1" t="str">
        <f t="shared" si="101"/>
        <v>[ðæt]</v>
      </c>
      <c r="P382" s="4">
        <f t="shared" si="102"/>
        <v>0.2342468675289098</v>
      </c>
      <c r="Q382" s="4">
        <f t="shared" si="103"/>
        <v>1</v>
      </c>
      <c r="R382" s="4" cm="1">
        <f t="array" ref="R382">SUM(_xlfn._xlws.FILTER($G$2:$G$1236,_xlfn.MAP($N$2:$N$1236,_xlfn.LAMBDA(_xlpm.x,_xlpm.x=$N382))))</f>
        <v>7.6219512195121954E-4</v>
      </c>
      <c r="S382" s="4">
        <f t="shared" si="104"/>
        <v>1</v>
      </c>
      <c r="T382" s="15" cm="1">
        <f t="array" ref="T382">SUM(_xlfn._xlws.FILTER($G$2:$G$1236,_xlfn.MAP($O$2:$O$1236,_xlfn.LAMBDA(_xlpm.x,_xlpm.x=$O382))))</f>
        <v>7.6219512195121954E-4</v>
      </c>
      <c r="U382" s="4">
        <f t="shared" si="105"/>
        <v>1</v>
      </c>
      <c r="V382" s="4">
        <f t="shared" si="106"/>
        <v>0</v>
      </c>
      <c r="AD382" s="2"/>
      <c r="AI382" s="2"/>
      <c r="AJ382" s="2"/>
    </row>
    <row r="383" spans="1:36">
      <c r="A383" s="1" t="str">
        <f t="shared" si="91"/>
        <v>~them~ : [ðɛm]</v>
      </c>
      <c r="B383" s="1">
        <f t="shared" si="109"/>
        <v>0</v>
      </c>
      <c r="C383" s="1">
        <f t="shared" si="109"/>
        <v>0</v>
      </c>
      <c r="D383" s="1">
        <f t="shared" si="109"/>
        <v>0</v>
      </c>
      <c r="E383" s="7">
        <v>1</v>
      </c>
      <c r="F383" s="9" t="s">
        <v>1768</v>
      </c>
      <c r="G383" s="4">
        <f t="shared" si="93"/>
        <v>7.6219512195121954E-4</v>
      </c>
      <c r="H383" s="1" t="str">
        <f t="shared" si="94"/>
        <v>ðɛm</v>
      </c>
      <c r="I383" s="1" t="str">
        <f t="shared" si="95"/>
        <v>them</v>
      </c>
      <c r="J383" s="10">
        <f t="shared" si="96"/>
        <v>3</v>
      </c>
      <c r="K383" s="10">
        <f t="shared" si="97"/>
        <v>4</v>
      </c>
      <c r="L383" s="10">
        <f t="shared" si="98"/>
        <v>4</v>
      </c>
      <c r="M383" s="10">
        <f t="shared" si="99"/>
        <v>1</v>
      </c>
      <c r="N383" s="1" t="str">
        <f t="shared" si="100"/>
        <v>~them~</v>
      </c>
      <c r="O383" s="1" t="str">
        <f t="shared" si="101"/>
        <v>[ðɛm]</v>
      </c>
      <c r="P383" s="4">
        <f t="shared" si="102"/>
        <v>0.2342468675289098</v>
      </c>
      <c r="Q383" s="4">
        <f t="shared" si="103"/>
        <v>1</v>
      </c>
      <c r="R383" s="4" cm="1">
        <f t="array" ref="R383">SUM(_xlfn._xlws.FILTER($G$2:$G$1236,_xlfn.MAP($N$2:$N$1236,_xlfn.LAMBDA(_xlpm.x,_xlpm.x=$N383))))</f>
        <v>7.6219512195121954E-4</v>
      </c>
      <c r="S383" s="4">
        <f t="shared" si="104"/>
        <v>1</v>
      </c>
      <c r="T383" s="15" cm="1">
        <f t="array" ref="T383">SUM(_xlfn._xlws.FILTER($G$2:$G$1236,_xlfn.MAP($O$2:$O$1236,_xlfn.LAMBDA(_xlpm.x,_xlpm.x=$O383))))</f>
        <v>7.6219512195121954E-4</v>
      </c>
      <c r="U383" s="4">
        <f t="shared" si="105"/>
        <v>1</v>
      </c>
      <c r="V383" s="4">
        <f t="shared" si="106"/>
        <v>0</v>
      </c>
      <c r="AD383" s="2"/>
      <c r="AI383" s="2"/>
      <c r="AJ383" s="2"/>
    </row>
    <row r="384" spans="1:36">
      <c r="A384" s="1" t="str">
        <f t="shared" si="91"/>
        <v>~then~ : [ðɛn]</v>
      </c>
      <c r="B384" s="1">
        <f t="shared" si="109"/>
        <v>0</v>
      </c>
      <c r="C384" s="1">
        <f t="shared" si="109"/>
        <v>0</v>
      </c>
      <c r="D384" s="1">
        <f t="shared" si="109"/>
        <v>0</v>
      </c>
      <c r="E384" s="7">
        <v>1</v>
      </c>
      <c r="F384" s="9" t="s">
        <v>1767</v>
      </c>
      <c r="G384" s="4">
        <f t="shared" si="93"/>
        <v>7.6219512195121954E-4</v>
      </c>
      <c r="H384" s="1" t="str">
        <f t="shared" si="94"/>
        <v>ðɛn</v>
      </c>
      <c r="I384" s="1" t="str">
        <f t="shared" si="95"/>
        <v>then</v>
      </c>
      <c r="J384" s="10">
        <f t="shared" si="96"/>
        <v>3</v>
      </c>
      <c r="K384" s="10">
        <f t="shared" si="97"/>
        <v>4</v>
      </c>
      <c r="L384" s="10">
        <f t="shared" si="98"/>
        <v>4</v>
      </c>
      <c r="M384" s="10">
        <f t="shared" si="99"/>
        <v>1</v>
      </c>
      <c r="N384" s="1" t="str">
        <f t="shared" si="100"/>
        <v>~then~</v>
      </c>
      <c r="O384" s="1" t="str">
        <f t="shared" si="101"/>
        <v>[ðɛn]</v>
      </c>
      <c r="P384" s="4">
        <f t="shared" si="102"/>
        <v>0.2342468675289098</v>
      </c>
      <c r="Q384" s="4">
        <f t="shared" si="103"/>
        <v>1</v>
      </c>
      <c r="R384" s="4" cm="1">
        <f t="array" ref="R384">SUM(_xlfn._xlws.FILTER($G$2:$G$1236,_xlfn.MAP($N$2:$N$1236,_xlfn.LAMBDA(_xlpm.x,_xlpm.x=$N384))))</f>
        <v>7.6219512195121954E-4</v>
      </c>
      <c r="S384" s="4">
        <f t="shared" si="104"/>
        <v>1</v>
      </c>
      <c r="T384" s="15" cm="1">
        <f t="array" ref="T384">SUM(_xlfn._xlws.FILTER($G$2:$G$1236,_xlfn.MAP($O$2:$O$1236,_xlfn.LAMBDA(_xlpm.x,_xlpm.x=$O384))))</f>
        <v>7.6219512195121954E-4</v>
      </c>
      <c r="U384" s="4">
        <f t="shared" si="105"/>
        <v>1</v>
      </c>
      <c r="V384" s="4">
        <f t="shared" si="106"/>
        <v>0</v>
      </c>
      <c r="AD384" s="2"/>
      <c r="AI384" s="2"/>
      <c r="AJ384" s="2"/>
    </row>
    <row r="385" spans="1:36">
      <c r="A385" s="1" t="str">
        <f t="shared" si="91"/>
        <v>~ther~ : [ɹðəɹ]</v>
      </c>
      <c r="B385" s="1">
        <f t="shared" si="109"/>
        <v>1</v>
      </c>
      <c r="C385" s="1">
        <f t="shared" si="109"/>
        <v>0</v>
      </c>
      <c r="D385" s="1">
        <f t="shared" si="109"/>
        <v>0</v>
      </c>
      <c r="E385" s="7">
        <v>1</v>
      </c>
      <c r="F385" s="9" t="s">
        <v>2076</v>
      </c>
      <c r="G385" s="4">
        <f t="shared" si="93"/>
        <v>7.6219512195121954E-4</v>
      </c>
      <c r="H385" s="1" t="str">
        <f t="shared" si="94"/>
        <v>ɹðəɹ</v>
      </c>
      <c r="I385" s="1" t="str">
        <f t="shared" si="95"/>
        <v>ther</v>
      </c>
      <c r="J385" s="10">
        <f t="shared" si="96"/>
        <v>4</v>
      </c>
      <c r="K385" s="10">
        <f t="shared" si="97"/>
        <v>4</v>
      </c>
      <c r="L385" s="10">
        <f t="shared" si="98"/>
        <v>4</v>
      </c>
      <c r="M385" s="10">
        <f t="shared" si="99"/>
        <v>1</v>
      </c>
      <c r="N385" s="1" t="str">
        <f t="shared" si="100"/>
        <v>~ther~</v>
      </c>
      <c r="O385" s="1" t="str">
        <f t="shared" si="101"/>
        <v>[ɹðəɹ]</v>
      </c>
      <c r="P385" s="4">
        <f t="shared" si="102"/>
        <v>3.3463838218415691E-2</v>
      </c>
      <c r="Q385" s="4">
        <f t="shared" si="103"/>
        <v>0.14285714285714288</v>
      </c>
      <c r="R385" s="4" cm="1">
        <f t="array" ref="R385">SUM(_xlfn._xlws.FILTER($G$2:$G$1236,_xlfn.MAP($N$2:$N$1236,_xlfn.LAMBDA(_xlpm.x,_xlpm.x=$N385))))</f>
        <v>9.9085365853658538E-3</v>
      </c>
      <c r="S385" s="4">
        <f t="shared" si="104"/>
        <v>7.6923076923076927E-2</v>
      </c>
      <c r="T385" s="15" cm="1">
        <f t="array" ref="T385">SUM(_xlfn._xlws.FILTER($G$2:$G$1236,_xlfn.MAP($O$2:$O$1236,_xlfn.LAMBDA(_xlpm.x,_xlpm.x=$O385))))</f>
        <v>7.6219512195121954E-4</v>
      </c>
      <c r="U385" s="4">
        <f t="shared" si="105"/>
        <v>1</v>
      </c>
      <c r="V385" s="4">
        <f t="shared" si="106"/>
        <v>-1.1139433523068367</v>
      </c>
      <c r="AD385" s="2"/>
      <c r="AI385" s="2"/>
      <c r="AJ385" s="2"/>
    </row>
    <row r="386" spans="1:36">
      <c r="A386" s="1" t="str">
        <f t="shared" ref="A386:A449" si="110">_xlfn.LET(_xlpm.sep," : ",CONCATENATE(N386,_xlpm.sep,O386))</f>
        <v>~ther~ : [ðəɹ]</v>
      </c>
      <c r="B386" s="1">
        <f t="shared" si="109"/>
        <v>0</v>
      </c>
      <c r="C386" s="1">
        <f t="shared" si="109"/>
        <v>0</v>
      </c>
      <c r="D386" s="1">
        <f t="shared" si="109"/>
        <v>0</v>
      </c>
      <c r="E386" s="7">
        <v>12</v>
      </c>
      <c r="F386" s="9" t="s">
        <v>1982</v>
      </c>
      <c r="G386" s="4">
        <f t="shared" ref="G386:G449" si="111">E386/freq.sum.r6e</f>
        <v>9.1463414634146336E-3</v>
      </c>
      <c r="H386" s="1" t="str">
        <f t="shared" ref="H386:H449" si="112">_xlfn.LET(_xlpm.sep,":",_xlpm.w,$F386,LEFT(_xlpm.w,FIND(_xlpm.sep,_xlpm.w)-1))</f>
        <v>ðəɹ</v>
      </c>
      <c r="I386" s="1" t="str">
        <f t="shared" ref="I386:I449" si="113">_xlfn.LET(_xlpm.sep,":",_xlpm.w,$F386,RIGHT(_xlpm.w,LEN(_xlpm.w)-FIND(_xlpm.sep,_xlpm.w)))</f>
        <v>ther</v>
      </c>
      <c r="J386" s="10">
        <f t="shared" ref="J386:J449" si="114">_xlfn.LET(_xlpm.w,H386,LEN(_xlpm.w))</f>
        <v>3</v>
      </c>
      <c r="K386" s="10">
        <f t="shared" ref="K386:K449" si="115">_xlfn.LET(_xlpm.w,I386,LEN(_xlpm.w))</f>
        <v>4</v>
      </c>
      <c r="L386" s="10">
        <f t="shared" ref="L386:L449" si="116">_xlfn.LET(_xlpm.a,J386,_xlpm.b,K386,MAX(_xlpm.a,_xlpm.b))</f>
        <v>4</v>
      </c>
      <c r="M386" s="10">
        <f t="shared" ref="M386:M449" si="117">_xlfn.LET(_xlpm.x,I386,SUM(COUNTIF(_xlpm.x,"*a*"),COUNTIF(_xlpm.x,"*e*"),COUNTIF(_xlpm.x,"*i*"),COUNTIF(_xlpm.x,"*o*"),COUNTIF(_xlpm.x,"*u*"),COUNTIF(_xlpm.x,"*y*")))</f>
        <v>1</v>
      </c>
      <c r="N386" s="1" t="str">
        <f t="shared" ref="N386:N449" si="118">_xlfn.LET(_xlpm.sep,":",_xlpm.w,$F386,_xlfn.CONCAT("~",RIGHT(_xlpm.w,LEN(_xlpm.w)-FIND(_xlpm.sep,_xlpm.w)),"~"))</f>
        <v>~ther~</v>
      </c>
      <c r="O386" s="1" t="str">
        <f t="shared" ref="O386:O449" si="119">_xlfn.LET(_xlpm.sep,":",_xlpm.w,$F386,_xlfn.CONCAT("[",LEFT(_xlpm.w,FIND(_xlpm.sep,_xlpm.w)-1),"]"))</f>
        <v>[ðəɹ]</v>
      </c>
      <c r="P386" s="4">
        <f t="shared" ref="P386:P449" si="120">_xlfn.LET(_xlpm.freq,E386,_xlpm.size,L386+1,_xlpm.F,Q386,LOG(1+_xlpm.freq)*LOG(1+_xlpm.size)*_xlpm.F)</f>
        <v>0.83214375595594825</v>
      </c>
      <c r="Q386" s="4">
        <f t="shared" ref="Q386:Q449" si="121">_xlfn.LET(_xlpm.a,U386,_xlpm.b,S386,2*_xlpm.a*_xlpm.b/(_xlpm.a+_xlpm.b))</f>
        <v>0.96000000000000008</v>
      </c>
      <c r="R386" s="4" cm="1">
        <f t="array" ref="R386">SUM(_xlfn._xlws.FILTER($G$2:$G$1236,_xlfn.MAP($N$2:$N$1236,_xlfn.LAMBDA(_xlpm.x,_xlpm.x=$N386))))</f>
        <v>9.9085365853658538E-3</v>
      </c>
      <c r="S386" s="4">
        <f t="shared" ref="S386:S449" si="122">$G386/R386</f>
        <v>0.92307692307692302</v>
      </c>
      <c r="T386" s="15" cm="1">
        <f t="array" ref="T386">SUM(_xlfn._xlws.FILTER($G$2:$G$1236,_xlfn.MAP($O$2:$O$1236,_xlfn.LAMBDA(_xlpm.x,_xlpm.x=$O386))))</f>
        <v>9.1463414634146336E-3</v>
      </c>
      <c r="U386" s="4">
        <f t="shared" ref="U386:U449" si="123">$G386/T386</f>
        <v>1</v>
      </c>
      <c r="V386" s="4">
        <f t="shared" ref="V386:V449" si="124">_xlfn.LET(_xlpm.p,S386,_xlpm.q,U386,LOG(_xlpm.p/_xlpm.q))</f>
        <v>-3.4762106259211972E-2</v>
      </c>
      <c r="AD386" s="2"/>
      <c r="AI386" s="2"/>
      <c r="AJ386" s="2"/>
    </row>
    <row r="387" spans="1:36">
      <c r="A387" s="1" t="str">
        <f t="shared" si="110"/>
        <v>~thin~ : [θɪn]</v>
      </c>
      <c r="B387" s="1">
        <f t="shared" si="109"/>
        <v>0</v>
      </c>
      <c r="C387" s="1">
        <f t="shared" si="109"/>
        <v>0</v>
      </c>
      <c r="D387" s="1">
        <f t="shared" si="109"/>
        <v>0</v>
      </c>
      <c r="E387" s="7">
        <v>1</v>
      </c>
      <c r="F387" s="9" t="s">
        <v>1747</v>
      </c>
      <c r="G387" s="4">
        <f t="shared" si="111"/>
        <v>7.6219512195121954E-4</v>
      </c>
      <c r="H387" s="1" t="str">
        <f t="shared" si="112"/>
        <v>θɪn</v>
      </c>
      <c r="I387" s="1" t="str">
        <f t="shared" si="113"/>
        <v>thin</v>
      </c>
      <c r="J387" s="10">
        <f t="shared" si="114"/>
        <v>3</v>
      </c>
      <c r="K387" s="10">
        <f t="shared" si="115"/>
        <v>4</v>
      </c>
      <c r="L387" s="10">
        <f t="shared" si="116"/>
        <v>4</v>
      </c>
      <c r="M387" s="10">
        <f t="shared" si="117"/>
        <v>1</v>
      </c>
      <c r="N387" s="1" t="str">
        <f t="shared" si="118"/>
        <v>~thin~</v>
      </c>
      <c r="O387" s="1" t="str">
        <f t="shared" si="119"/>
        <v>[θɪn]</v>
      </c>
      <c r="P387" s="4">
        <f t="shared" si="120"/>
        <v>0.2342468675289098</v>
      </c>
      <c r="Q387" s="4">
        <f t="shared" si="121"/>
        <v>1</v>
      </c>
      <c r="R387" s="4" cm="1">
        <f t="array" ref="R387">SUM(_xlfn._xlws.FILTER($G$2:$G$1255,_xlfn.MAP($N$2:$N$1255,_xlfn.LAMBDA(_xlpm.x,_xlpm.x=$N387))))</f>
        <v>7.6219512195121954E-4</v>
      </c>
      <c r="S387" s="4">
        <f t="shared" si="122"/>
        <v>1</v>
      </c>
      <c r="T387" s="15" cm="1">
        <f t="array" ref="T387">SUM(_xlfn._xlws.FILTER($G$2:$G$1255,_xlfn.MAP($O$2:$O$1255,_xlfn.LAMBDA(_xlpm.x,_xlpm.x=$O387))))</f>
        <v>7.6219512195121954E-4</v>
      </c>
      <c r="U387" s="4">
        <f t="shared" si="123"/>
        <v>1</v>
      </c>
      <c r="V387" s="4">
        <f t="shared" si="124"/>
        <v>0</v>
      </c>
      <c r="AD387" s="2"/>
      <c r="AI387" s="2"/>
      <c r="AJ387" s="2"/>
    </row>
    <row r="388" spans="1:36">
      <c r="A388" s="1" t="str">
        <f t="shared" si="110"/>
        <v>~this~ : [ðɪs]</v>
      </c>
      <c r="B388" s="1">
        <f t="shared" si="109"/>
        <v>0</v>
      </c>
      <c r="C388" s="1">
        <f t="shared" si="109"/>
        <v>0</v>
      </c>
      <c r="D388" s="1">
        <f t="shared" si="109"/>
        <v>0</v>
      </c>
      <c r="E388" s="7">
        <v>1</v>
      </c>
      <c r="F388" s="9" t="s">
        <v>1766</v>
      </c>
      <c r="G388" s="4">
        <f t="shared" si="111"/>
        <v>7.6219512195121954E-4</v>
      </c>
      <c r="H388" s="1" t="str">
        <f t="shared" si="112"/>
        <v>ðɪs</v>
      </c>
      <c r="I388" s="1" t="str">
        <f t="shared" si="113"/>
        <v>this</v>
      </c>
      <c r="J388" s="10">
        <f t="shared" si="114"/>
        <v>3</v>
      </c>
      <c r="K388" s="10">
        <f t="shared" si="115"/>
        <v>4</v>
      </c>
      <c r="L388" s="10">
        <f t="shared" si="116"/>
        <v>4</v>
      </c>
      <c r="M388" s="10">
        <f t="shared" si="117"/>
        <v>1</v>
      </c>
      <c r="N388" s="1" t="str">
        <f t="shared" si="118"/>
        <v>~this~</v>
      </c>
      <c r="O388" s="1" t="str">
        <f t="shared" si="119"/>
        <v>[ðɪs]</v>
      </c>
      <c r="P388" s="4">
        <f t="shared" si="120"/>
        <v>0.2342468675289098</v>
      </c>
      <c r="Q388" s="4">
        <f t="shared" si="121"/>
        <v>1</v>
      </c>
      <c r="R388" s="4" cm="1">
        <f t="array" ref="R388">SUM(_xlfn._xlws.FILTER($G$2:$G$1236,_xlfn.MAP($N$2:$N$1236,_xlfn.LAMBDA(_xlpm.x,_xlpm.x=$N388))))</f>
        <v>7.6219512195121954E-4</v>
      </c>
      <c r="S388" s="4">
        <f t="shared" si="122"/>
        <v>1</v>
      </c>
      <c r="T388" s="15" cm="1">
        <f t="array" ref="T388">SUM(_xlfn._xlws.FILTER($G$2:$G$1236,_xlfn.MAP($O$2:$O$1236,_xlfn.LAMBDA(_xlpm.x,_xlpm.x=$O388))))</f>
        <v>7.6219512195121954E-4</v>
      </c>
      <c r="U388" s="4">
        <f t="shared" si="123"/>
        <v>1</v>
      </c>
      <c r="V388" s="4">
        <f t="shared" si="124"/>
        <v>0</v>
      </c>
      <c r="AD388" s="2"/>
      <c r="AI388" s="2"/>
      <c r="AJ388" s="2"/>
    </row>
    <row r="389" spans="1:36">
      <c r="A389" s="1" t="str">
        <f t="shared" si="110"/>
        <v>~thod~ : [θəd]</v>
      </c>
      <c r="B389" s="1">
        <f t="shared" si="109"/>
        <v>0</v>
      </c>
      <c r="C389" s="1">
        <f t="shared" si="109"/>
        <v>0</v>
      </c>
      <c r="D389" s="1">
        <f t="shared" si="109"/>
        <v>0</v>
      </c>
      <c r="E389" s="7">
        <v>1</v>
      </c>
      <c r="F389" s="9" t="s">
        <v>1753</v>
      </c>
      <c r="G389" s="4">
        <f t="shared" si="111"/>
        <v>7.6219512195121954E-4</v>
      </c>
      <c r="H389" s="1" t="str">
        <f t="shared" si="112"/>
        <v>θəd</v>
      </c>
      <c r="I389" s="1" t="str">
        <f t="shared" si="113"/>
        <v>thod</v>
      </c>
      <c r="J389" s="10">
        <f t="shared" si="114"/>
        <v>3</v>
      </c>
      <c r="K389" s="10">
        <f t="shared" si="115"/>
        <v>4</v>
      </c>
      <c r="L389" s="10">
        <f t="shared" si="116"/>
        <v>4</v>
      </c>
      <c r="M389" s="10">
        <f t="shared" si="117"/>
        <v>1</v>
      </c>
      <c r="N389" s="1" t="str">
        <f t="shared" si="118"/>
        <v>~thod~</v>
      </c>
      <c r="O389" s="1" t="str">
        <f t="shared" si="119"/>
        <v>[θəd]</v>
      </c>
      <c r="P389" s="4">
        <f t="shared" si="120"/>
        <v>0.2342468675289098</v>
      </c>
      <c r="Q389" s="4">
        <f t="shared" si="121"/>
        <v>1</v>
      </c>
      <c r="R389" s="4" cm="1">
        <f t="array" ref="R389">SUM(_xlfn._xlws.FILTER($G$2:$G$1236,_xlfn.MAP($N$2:$N$1236,_xlfn.LAMBDA(_xlpm.x,_xlpm.x=$N389))))</f>
        <v>7.6219512195121954E-4</v>
      </c>
      <c r="S389" s="4">
        <f t="shared" si="122"/>
        <v>1</v>
      </c>
      <c r="T389" s="15" cm="1">
        <f t="array" ref="T389">SUM(_xlfn._xlws.FILTER($G$2:$G$1236,_xlfn.MAP($O$2:$O$1236,_xlfn.LAMBDA(_xlpm.x,_xlpm.x=$O389))))</f>
        <v>7.6219512195121954E-4</v>
      </c>
      <c r="U389" s="4">
        <f t="shared" si="123"/>
        <v>1</v>
      </c>
      <c r="V389" s="4">
        <f t="shared" si="124"/>
        <v>0</v>
      </c>
      <c r="AD389" s="2"/>
      <c r="AI389" s="2"/>
      <c r="AJ389" s="2"/>
    </row>
    <row r="390" spans="1:36">
      <c r="A390" s="1" t="str">
        <f t="shared" si="110"/>
        <v>~thus~ : [ðʌs]</v>
      </c>
      <c r="B390" s="1">
        <f t="shared" si="109"/>
        <v>0</v>
      </c>
      <c r="C390" s="1">
        <f t="shared" si="109"/>
        <v>0</v>
      </c>
      <c r="D390" s="1">
        <f t="shared" si="109"/>
        <v>0</v>
      </c>
      <c r="E390" s="7">
        <v>1</v>
      </c>
      <c r="F390" s="9" t="s">
        <v>1765</v>
      </c>
      <c r="G390" s="4">
        <f t="shared" si="111"/>
        <v>7.6219512195121954E-4</v>
      </c>
      <c r="H390" s="1" t="str">
        <f t="shared" si="112"/>
        <v>ðʌs</v>
      </c>
      <c r="I390" s="1" t="str">
        <f t="shared" si="113"/>
        <v>thus</v>
      </c>
      <c r="J390" s="10">
        <f t="shared" si="114"/>
        <v>3</v>
      </c>
      <c r="K390" s="10">
        <f t="shared" si="115"/>
        <v>4</v>
      </c>
      <c r="L390" s="10">
        <f t="shared" si="116"/>
        <v>4</v>
      </c>
      <c r="M390" s="10">
        <f t="shared" si="117"/>
        <v>1</v>
      </c>
      <c r="N390" s="1" t="str">
        <f t="shared" si="118"/>
        <v>~thus~</v>
      </c>
      <c r="O390" s="1" t="str">
        <f t="shared" si="119"/>
        <v>[ðʌs]</v>
      </c>
      <c r="P390" s="4">
        <f t="shared" si="120"/>
        <v>0.2342468675289098</v>
      </c>
      <c r="Q390" s="4">
        <f t="shared" si="121"/>
        <v>1</v>
      </c>
      <c r="R390" s="4" cm="1">
        <f t="array" ref="R390">SUM(_xlfn._xlws.FILTER($G$2:$G$1236,_xlfn.MAP($N$2:$N$1236,_xlfn.LAMBDA(_xlpm.x,_xlpm.x=$N390))))</f>
        <v>7.6219512195121954E-4</v>
      </c>
      <c r="S390" s="4">
        <f t="shared" si="122"/>
        <v>1</v>
      </c>
      <c r="T390" s="15" cm="1">
        <f t="array" ref="T390">SUM(_xlfn._xlws.FILTER($G$2:$G$1236,_xlfn.MAP($O$2:$O$1236,_xlfn.LAMBDA(_xlpm.x,_xlpm.x=$O390))))</f>
        <v>7.6219512195121954E-4</v>
      </c>
      <c r="U390" s="4">
        <f t="shared" si="123"/>
        <v>1</v>
      </c>
      <c r="V390" s="4">
        <f t="shared" si="124"/>
        <v>0</v>
      </c>
      <c r="AD390" s="2"/>
      <c r="AI390" s="2"/>
      <c r="AJ390" s="2"/>
    </row>
    <row r="391" spans="1:36">
      <c r="A391" s="1" t="str">
        <f t="shared" si="110"/>
        <v>~told~ : [toʊld]</v>
      </c>
      <c r="B391" s="1">
        <f t="shared" si="109"/>
        <v>0</v>
      </c>
      <c r="C391" s="1">
        <f t="shared" si="109"/>
        <v>0</v>
      </c>
      <c r="D391" s="1">
        <f t="shared" si="109"/>
        <v>0</v>
      </c>
      <c r="E391" s="7">
        <v>1</v>
      </c>
      <c r="F391" s="9" t="s">
        <v>1459</v>
      </c>
      <c r="G391" s="4">
        <f t="shared" si="111"/>
        <v>7.6219512195121954E-4</v>
      </c>
      <c r="H391" s="1" t="str">
        <f t="shared" si="112"/>
        <v>toʊld</v>
      </c>
      <c r="I391" s="1" t="str">
        <f t="shared" si="113"/>
        <v>told</v>
      </c>
      <c r="J391" s="10">
        <f t="shared" si="114"/>
        <v>5</v>
      </c>
      <c r="K391" s="10">
        <f t="shared" si="115"/>
        <v>4</v>
      </c>
      <c r="L391" s="10">
        <f t="shared" si="116"/>
        <v>5</v>
      </c>
      <c r="M391" s="10">
        <f t="shared" si="117"/>
        <v>1</v>
      </c>
      <c r="N391" s="1" t="str">
        <f t="shared" si="118"/>
        <v>~told~</v>
      </c>
      <c r="O391" s="1" t="str">
        <f t="shared" si="119"/>
        <v>[toʊld]</v>
      </c>
      <c r="P391" s="4">
        <f t="shared" si="120"/>
        <v>0.25439985932113074</v>
      </c>
      <c r="Q391" s="4">
        <f t="shared" si="121"/>
        <v>1</v>
      </c>
      <c r="R391" s="4" cm="1">
        <f t="array" ref="R391">SUM(_xlfn._xlws.FILTER($G$2:$G$1236,_xlfn.MAP($N$2:$N$1236,_xlfn.LAMBDA(_xlpm.x,_xlpm.x=$N391))))</f>
        <v>7.6219512195121954E-4</v>
      </c>
      <c r="S391" s="4">
        <f t="shared" si="122"/>
        <v>1</v>
      </c>
      <c r="T391" s="15" cm="1">
        <f t="array" ref="T391">SUM(_xlfn._xlws.FILTER($G$2:$G$1236,_xlfn.MAP($O$2:$O$1236,_xlfn.LAMBDA(_xlpm.x,_xlpm.x=$O391))))</f>
        <v>7.6219512195121954E-4</v>
      </c>
      <c r="U391" s="4">
        <f t="shared" si="123"/>
        <v>1</v>
      </c>
      <c r="V391" s="4">
        <f t="shared" si="124"/>
        <v>0</v>
      </c>
      <c r="AD391" s="2"/>
      <c r="AI391" s="2"/>
      <c r="AJ391" s="2"/>
    </row>
    <row r="392" spans="1:36">
      <c r="A392" s="1" t="str">
        <f t="shared" si="110"/>
        <v>~took~ : [tʊk]</v>
      </c>
      <c r="B392" s="1">
        <f t="shared" si="109"/>
        <v>0</v>
      </c>
      <c r="C392" s="1">
        <f t="shared" si="109"/>
        <v>0</v>
      </c>
      <c r="D392" s="1">
        <f t="shared" si="109"/>
        <v>0</v>
      </c>
      <c r="E392" s="7">
        <v>1</v>
      </c>
      <c r="F392" s="9" t="s">
        <v>1784</v>
      </c>
      <c r="G392" s="4">
        <f t="shared" si="111"/>
        <v>7.6219512195121954E-4</v>
      </c>
      <c r="H392" s="1" t="str">
        <f t="shared" si="112"/>
        <v>tʊk</v>
      </c>
      <c r="I392" s="1" t="str">
        <f t="shared" si="113"/>
        <v>took</v>
      </c>
      <c r="J392" s="10">
        <f t="shared" si="114"/>
        <v>3</v>
      </c>
      <c r="K392" s="10">
        <f t="shared" si="115"/>
        <v>4</v>
      </c>
      <c r="L392" s="10">
        <f t="shared" si="116"/>
        <v>4</v>
      </c>
      <c r="M392" s="10">
        <f t="shared" si="117"/>
        <v>1</v>
      </c>
      <c r="N392" s="1" t="str">
        <f t="shared" si="118"/>
        <v>~took~</v>
      </c>
      <c r="O392" s="1" t="str">
        <f t="shared" si="119"/>
        <v>[tʊk]</v>
      </c>
      <c r="P392" s="4">
        <f t="shared" si="120"/>
        <v>0.2342468675289098</v>
      </c>
      <c r="Q392" s="4">
        <f t="shared" si="121"/>
        <v>1</v>
      </c>
      <c r="R392" s="4" cm="1">
        <f t="array" ref="R392">SUM(_xlfn._xlws.FILTER($G$2:$G$1236,_xlfn.MAP($N$2:$N$1236,_xlfn.LAMBDA(_xlpm.x,_xlpm.x=$N392))))</f>
        <v>7.6219512195121954E-4</v>
      </c>
      <c r="S392" s="4">
        <f t="shared" si="122"/>
        <v>1</v>
      </c>
      <c r="T392" s="15" cm="1">
        <f t="array" ref="T392">SUM(_xlfn._xlws.FILTER($G$2:$G$1236,_xlfn.MAP($O$2:$O$1236,_xlfn.LAMBDA(_xlpm.x,_xlpm.x=$O392))))</f>
        <v>7.6219512195121954E-4</v>
      </c>
      <c r="U392" s="4">
        <f t="shared" si="123"/>
        <v>1</v>
      </c>
      <c r="V392" s="4">
        <f t="shared" si="124"/>
        <v>0</v>
      </c>
      <c r="AD392" s="2"/>
      <c r="AI392" s="2"/>
      <c r="AJ392" s="2"/>
    </row>
    <row r="393" spans="1:36">
      <c r="A393" s="1" t="str">
        <f t="shared" si="110"/>
        <v>~tool~ : [tul]</v>
      </c>
      <c r="B393" s="1">
        <f t="shared" si="109"/>
        <v>0</v>
      </c>
      <c r="C393" s="1">
        <f t="shared" si="109"/>
        <v>0</v>
      </c>
      <c r="D393" s="1">
        <f t="shared" si="109"/>
        <v>0</v>
      </c>
      <c r="E393" s="7">
        <v>1</v>
      </c>
      <c r="F393" s="9" t="s">
        <v>1786</v>
      </c>
      <c r="G393" s="4">
        <f t="shared" si="111"/>
        <v>7.6219512195121954E-4</v>
      </c>
      <c r="H393" s="1" t="str">
        <f t="shared" si="112"/>
        <v>tul</v>
      </c>
      <c r="I393" s="1" t="str">
        <f t="shared" si="113"/>
        <v>tool</v>
      </c>
      <c r="J393" s="10">
        <f t="shared" si="114"/>
        <v>3</v>
      </c>
      <c r="K393" s="10">
        <f t="shared" si="115"/>
        <v>4</v>
      </c>
      <c r="L393" s="10">
        <f t="shared" si="116"/>
        <v>4</v>
      </c>
      <c r="M393" s="10">
        <f t="shared" si="117"/>
        <v>1</v>
      </c>
      <c r="N393" s="1" t="str">
        <f t="shared" si="118"/>
        <v>~tool~</v>
      </c>
      <c r="O393" s="1" t="str">
        <f t="shared" si="119"/>
        <v>[tul]</v>
      </c>
      <c r="P393" s="4">
        <f t="shared" si="120"/>
        <v>0.2342468675289098</v>
      </c>
      <c r="Q393" s="4">
        <f t="shared" si="121"/>
        <v>1</v>
      </c>
      <c r="R393" s="4" cm="1">
        <f t="array" ref="R393">SUM(_xlfn._xlws.FILTER($G$2:$G$1236,_xlfn.MAP($N$2:$N$1236,_xlfn.LAMBDA(_xlpm.x,_xlpm.x=$N393))))</f>
        <v>7.6219512195121954E-4</v>
      </c>
      <c r="S393" s="4">
        <f t="shared" si="122"/>
        <v>1</v>
      </c>
      <c r="T393" s="15" cm="1">
        <f t="array" ref="T393">SUM(_xlfn._xlws.FILTER($G$2:$G$1236,_xlfn.MAP($O$2:$O$1236,_xlfn.LAMBDA(_xlpm.x,_xlpm.x=$O393))))</f>
        <v>7.6219512195121954E-4</v>
      </c>
      <c r="U393" s="4">
        <f t="shared" si="123"/>
        <v>1</v>
      </c>
      <c r="V393" s="4">
        <f t="shared" si="124"/>
        <v>0</v>
      </c>
      <c r="AD393" s="2"/>
      <c r="AI393" s="2"/>
      <c r="AJ393" s="2"/>
    </row>
    <row r="394" spans="1:36">
      <c r="A394" s="1" t="str">
        <f t="shared" si="110"/>
        <v>~town~ : [taʊn]</v>
      </c>
      <c r="B394" s="1">
        <f t="shared" si="109"/>
        <v>0</v>
      </c>
      <c r="C394" s="1">
        <f t="shared" si="109"/>
        <v>0</v>
      </c>
      <c r="D394" s="1">
        <f t="shared" si="109"/>
        <v>0</v>
      </c>
      <c r="E394" s="7">
        <v>1</v>
      </c>
      <c r="F394" s="9" t="s">
        <v>1583</v>
      </c>
      <c r="G394" s="4">
        <f t="shared" si="111"/>
        <v>7.6219512195121954E-4</v>
      </c>
      <c r="H394" s="1" t="str">
        <f t="shared" si="112"/>
        <v>taʊn</v>
      </c>
      <c r="I394" s="1" t="str">
        <f t="shared" si="113"/>
        <v>town</v>
      </c>
      <c r="J394" s="10">
        <f t="shared" si="114"/>
        <v>4</v>
      </c>
      <c r="K394" s="10">
        <f t="shared" si="115"/>
        <v>4</v>
      </c>
      <c r="L394" s="10">
        <f t="shared" si="116"/>
        <v>4</v>
      </c>
      <c r="M394" s="10">
        <f t="shared" si="117"/>
        <v>1</v>
      </c>
      <c r="N394" s="1" t="str">
        <f t="shared" si="118"/>
        <v>~town~</v>
      </c>
      <c r="O394" s="1" t="str">
        <f t="shared" si="119"/>
        <v>[taʊn]</v>
      </c>
      <c r="P394" s="4">
        <f t="shared" si="120"/>
        <v>0.2342468675289098</v>
      </c>
      <c r="Q394" s="4">
        <f t="shared" si="121"/>
        <v>1</v>
      </c>
      <c r="R394" s="4" cm="1">
        <f t="array" ref="R394">SUM(_xlfn._xlws.FILTER($G$2:$G$1236,_xlfn.MAP($N$2:$N$1236,_xlfn.LAMBDA(_xlpm.x,_xlpm.x=$N394))))</f>
        <v>7.6219512195121954E-4</v>
      </c>
      <c r="S394" s="4">
        <f t="shared" si="122"/>
        <v>1</v>
      </c>
      <c r="T394" s="15" cm="1">
        <f t="array" ref="T394">SUM(_xlfn._xlws.FILTER($G$2:$G$1236,_xlfn.MAP($O$2:$O$1236,_xlfn.LAMBDA(_xlpm.x,_xlpm.x=$O394))))</f>
        <v>7.6219512195121954E-4</v>
      </c>
      <c r="U394" s="4">
        <f t="shared" si="123"/>
        <v>1</v>
      </c>
      <c r="V394" s="4">
        <f t="shared" si="124"/>
        <v>0</v>
      </c>
      <c r="AD394" s="2"/>
      <c r="AI394" s="2"/>
      <c r="AJ394" s="2"/>
    </row>
    <row r="395" spans="1:36">
      <c r="A395" s="1" t="str">
        <f t="shared" si="110"/>
        <v>~tree~ : [tɹi]</v>
      </c>
      <c r="B395" s="1">
        <f t="shared" si="109"/>
        <v>0</v>
      </c>
      <c r="C395" s="1">
        <f t="shared" si="109"/>
        <v>0</v>
      </c>
      <c r="D395" s="1">
        <f t="shared" si="109"/>
        <v>0</v>
      </c>
      <c r="E395" s="7">
        <v>1</v>
      </c>
      <c r="F395" s="9" t="s">
        <v>505</v>
      </c>
      <c r="G395" s="4">
        <f t="shared" si="111"/>
        <v>7.6219512195121954E-4</v>
      </c>
      <c r="H395" s="1" t="str">
        <f t="shared" si="112"/>
        <v>tɹi</v>
      </c>
      <c r="I395" s="1" t="str">
        <f t="shared" si="113"/>
        <v>tree</v>
      </c>
      <c r="J395" s="10">
        <f t="shared" si="114"/>
        <v>3</v>
      </c>
      <c r="K395" s="10">
        <f t="shared" si="115"/>
        <v>4</v>
      </c>
      <c r="L395" s="10">
        <f t="shared" si="116"/>
        <v>4</v>
      </c>
      <c r="M395" s="10">
        <f t="shared" si="117"/>
        <v>1</v>
      </c>
      <c r="N395" s="1" t="str">
        <f t="shared" si="118"/>
        <v>~tree~</v>
      </c>
      <c r="O395" s="1" t="str">
        <f t="shared" si="119"/>
        <v>[tɹi]</v>
      </c>
      <c r="P395" s="4">
        <f t="shared" si="120"/>
        <v>0.2342468675289098</v>
      </c>
      <c r="Q395" s="4">
        <f t="shared" si="121"/>
        <v>1</v>
      </c>
      <c r="R395" s="4" cm="1">
        <f t="array" ref="R395">SUM(_xlfn._xlws.FILTER($G$2:$G$1236,_xlfn.MAP($N$2:$N$1236,_xlfn.LAMBDA(_xlpm.x,_xlpm.x=$N395))))</f>
        <v>7.6219512195121954E-4</v>
      </c>
      <c r="S395" s="4">
        <f t="shared" si="122"/>
        <v>1</v>
      </c>
      <c r="T395" s="15" cm="1">
        <f t="array" ref="T395">SUM(_xlfn._xlws.FILTER($G$2:$G$1236,_xlfn.MAP($O$2:$O$1236,_xlfn.LAMBDA(_xlpm.x,_xlpm.x=$O395))))</f>
        <v>7.6219512195121954E-4</v>
      </c>
      <c r="U395" s="4">
        <f t="shared" si="123"/>
        <v>1</v>
      </c>
      <c r="V395" s="4">
        <f t="shared" si="124"/>
        <v>0</v>
      </c>
      <c r="AD395" s="2"/>
      <c r="AI395" s="2"/>
      <c r="AJ395" s="2"/>
    </row>
    <row r="396" spans="1:36">
      <c r="A396" s="1" t="str">
        <f t="shared" si="110"/>
        <v>~trip~ : [tɹɪp]</v>
      </c>
      <c r="B396" s="1">
        <f t="shared" si="109"/>
        <v>0</v>
      </c>
      <c r="C396" s="1">
        <f t="shared" si="109"/>
        <v>0</v>
      </c>
      <c r="D396" s="1">
        <f t="shared" si="109"/>
        <v>0</v>
      </c>
      <c r="E396" s="7">
        <v>1</v>
      </c>
      <c r="F396" s="9" t="s">
        <v>1573</v>
      </c>
      <c r="G396" s="4">
        <f t="shared" si="111"/>
        <v>7.6219512195121954E-4</v>
      </c>
      <c r="H396" s="1" t="str">
        <f t="shared" si="112"/>
        <v>tɹɪp</v>
      </c>
      <c r="I396" s="1" t="str">
        <f t="shared" si="113"/>
        <v>trip</v>
      </c>
      <c r="J396" s="10">
        <f t="shared" si="114"/>
        <v>4</v>
      </c>
      <c r="K396" s="10">
        <f t="shared" si="115"/>
        <v>4</v>
      </c>
      <c r="L396" s="10">
        <f t="shared" si="116"/>
        <v>4</v>
      </c>
      <c r="M396" s="10">
        <f t="shared" si="117"/>
        <v>1</v>
      </c>
      <c r="N396" s="1" t="str">
        <f t="shared" si="118"/>
        <v>~trip~</v>
      </c>
      <c r="O396" s="1" t="str">
        <f t="shared" si="119"/>
        <v>[tɹɪp]</v>
      </c>
      <c r="P396" s="4">
        <f t="shared" si="120"/>
        <v>0.2342468675289098</v>
      </c>
      <c r="Q396" s="4">
        <f t="shared" si="121"/>
        <v>1</v>
      </c>
      <c r="R396" s="4" cm="1">
        <f t="array" ref="R396">SUM(_xlfn._xlws.FILTER($G$2:$G$1236,_xlfn.MAP($N$2:$N$1236,_xlfn.LAMBDA(_xlpm.x,_xlpm.x=$N396))))</f>
        <v>7.6219512195121954E-4</v>
      </c>
      <c r="S396" s="4">
        <f t="shared" si="122"/>
        <v>1</v>
      </c>
      <c r="T396" s="15" cm="1">
        <f t="array" ref="T396">SUM(_xlfn._xlws.FILTER($G$2:$G$1236,_xlfn.MAP($O$2:$O$1236,_xlfn.LAMBDA(_xlpm.x,_xlpm.x=$O396))))</f>
        <v>7.6219512195121954E-4</v>
      </c>
      <c r="U396" s="4">
        <f t="shared" si="123"/>
        <v>1</v>
      </c>
      <c r="V396" s="4">
        <f t="shared" si="124"/>
        <v>0</v>
      </c>
      <c r="AD396" s="2"/>
      <c r="AI396" s="2"/>
      <c r="AJ396" s="2"/>
    </row>
    <row r="397" spans="1:36">
      <c r="A397" s="1" t="str">
        <f t="shared" si="110"/>
        <v>~tten~ : [tn]</v>
      </c>
      <c r="B397" s="1">
        <f t="shared" si="109"/>
        <v>0</v>
      </c>
      <c r="C397" s="1">
        <f t="shared" si="109"/>
        <v>0</v>
      </c>
      <c r="D397" s="1">
        <f t="shared" si="109"/>
        <v>0</v>
      </c>
      <c r="E397" s="7">
        <v>1</v>
      </c>
      <c r="F397" s="9" t="s">
        <v>151</v>
      </c>
      <c r="G397" s="4">
        <f t="shared" si="111"/>
        <v>7.6219512195121954E-4</v>
      </c>
      <c r="H397" s="1" t="str">
        <f t="shared" si="112"/>
        <v>tn</v>
      </c>
      <c r="I397" s="1" t="str">
        <f t="shared" si="113"/>
        <v>tten</v>
      </c>
      <c r="J397" s="10">
        <f t="shared" si="114"/>
        <v>2</v>
      </c>
      <c r="K397" s="10">
        <f t="shared" si="115"/>
        <v>4</v>
      </c>
      <c r="L397" s="10">
        <f t="shared" si="116"/>
        <v>4</v>
      </c>
      <c r="M397" s="10">
        <f t="shared" si="117"/>
        <v>1</v>
      </c>
      <c r="N397" s="1" t="str">
        <f t="shared" si="118"/>
        <v>~tten~</v>
      </c>
      <c r="O397" s="1" t="str">
        <f t="shared" si="119"/>
        <v>[tn]</v>
      </c>
      <c r="P397" s="4">
        <f t="shared" si="120"/>
        <v>0.15616457835260653</v>
      </c>
      <c r="Q397" s="4">
        <f t="shared" si="121"/>
        <v>0.66666666666666663</v>
      </c>
      <c r="R397" s="4" cm="1">
        <f t="array" ref="R397">SUM(_xlfn._xlws.FILTER($G$2:$G$1236,_xlfn.MAP($N$2:$N$1236,_xlfn.LAMBDA(_xlpm.x,_xlpm.x=$N397))))</f>
        <v>1.5243902439024391E-3</v>
      </c>
      <c r="S397" s="4">
        <f t="shared" si="122"/>
        <v>0.5</v>
      </c>
      <c r="T397" s="15" cm="1">
        <f t="array" ref="T397">SUM(_xlfn._xlws.FILTER($G$2:$G$1236,_xlfn.MAP($O$2:$O$1236,_xlfn.LAMBDA(_xlpm.x,_xlpm.x=$O397))))</f>
        <v>7.6219512195121954E-4</v>
      </c>
      <c r="U397" s="4">
        <f t="shared" si="123"/>
        <v>1</v>
      </c>
      <c r="V397" s="4">
        <f t="shared" si="124"/>
        <v>-0.3010299956639812</v>
      </c>
      <c r="AD397" s="2"/>
      <c r="AI397" s="2"/>
      <c r="AJ397" s="2"/>
    </row>
    <row r="398" spans="1:36">
      <c r="A398" s="1" t="str">
        <f t="shared" si="110"/>
        <v>~tten~ : [tən]</v>
      </c>
      <c r="B398" s="1">
        <f t="shared" si="109"/>
        <v>0</v>
      </c>
      <c r="C398" s="1">
        <f t="shared" si="109"/>
        <v>0</v>
      </c>
      <c r="D398" s="1">
        <f t="shared" si="109"/>
        <v>0</v>
      </c>
      <c r="E398" s="7">
        <v>1</v>
      </c>
      <c r="F398" s="9" t="s">
        <v>1874</v>
      </c>
      <c r="G398" s="4">
        <f t="shared" si="111"/>
        <v>7.6219512195121954E-4</v>
      </c>
      <c r="H398" s="1" t="str">
        <f t="shared" si="112"/>
        <v>tən</v>
      </c>
      <c r="I398" s="1" t="str">
        <f t="shared" si="113"/>
        <v>tten</v>
      </c>
      <c r="J398" s="10">
        <f t="shared" si="114"/>
        <v>3</v>
      </c>
      <c r="K398" s="10">
        <f t="shared" si="115"/>
        <v>4</v>
      </c>
      <c r="L398" s="10">
        <f t="shared" si="116"/>
        <v>4</v>
      </c>
      <c r="M398" s="10">
        <f t="shared" si="117"/>
        <v>1</v>
      </c>
      <c r="N398" s="1" t="str">
        <f t="shared" si="118"/>
        <v>~tten~</v>
      </c>
      <c r="O398" s="1" t="str">
        <f t="shared" si="119"/>
        <v>[tən]</v>
      </c>
      <c r="P398" s="4">
        <f t="shared" si="120"/>
        <v>0.1171234337644549</v>
      </c>
      <c r="Q398" s="4">
        <f t="shared" si="121"/>
        <v>0.5</v>
      </c>
      <c r="R398" s="4" cm="1">
        <f t="array" ref="R398">SUM(_xlfn._xlws.FILTER($G$2:$G$1236,_xlfn.MAP($N$2:$N$1236,_xlfn.LAMBDA(_xlpm.x,_xlpm.x=$N398))))</f>
        <v>1.5243902439024391E-3</v>
      </c>
      <c r="S398" s="4">
        <f t="shared" si="122"/>
        <v>0.5</v>
      </c>
      <c r="T398" s="15" cm="1">
        <f t="array" ref="T398">SUM(_xlfn._xlws.FILTER($G$2:$G$1236,_xlfn.MAP($O$2:$O$1236,_xlfn.LAMBDA(_xlpm.x,_xlpm.x=$O398))))</f>
        <v>1.5243902439024391E-3</v>
      </c>
      <c r="U398" s="4">
        <f t="shared" si="123"/>
        <v>0.5</v>
      </c>
      <c r="V398" s="4">
        <f t="shared" si="124"/>
        <v>0</v>
      </c>
      <c r="AD398" s="2"/>
      <c r="AI398" s="2"/>
      <c r="AJ398" s="2"/>
    </row>
    <row r="399" spans="1:36">
      <c r="A399" s="1" t="str">
        <f t="shared" si="110"/>
        <v>~tter~ : [təɹ]</v>
      </c>
      <c r="B399" s="1">
        <f t="shared" si="109"/>
        <v>0</v>
      </c>
      <c r="C399" s="1">
        <f t="shared" si="109"/>
        <v>0</v>
      </c>
      <c r="D399" s="1">
        <f t="shared" si="109"/>
        <v>0</v>
      </c>
      <c r="E399" s="7">
        <v>3</v>
      </c>
      <c r="F399" s="9" t="s">
        <v>1020</v>
      </c>
      <c r="G399" s="4">
        <f t="shared" si="111"/>
        <v>2.2865853658536584E-3</v>
      </c>
      <c r="H399" s="1" t="str">
        <f t="shared" si="112"/>
        <v>təɹ</v>
      </c>
      <c r="I399" s="1" t="str">
        <f t="shared" si="113"/>
        <v>tter</v>
      </c>
      <c r="J399" s="10">
        <f t="shared" si="114"/>
        <v>3</v>
      </c>
      <c r="K399" s="10">
        <f t="shared" si="115"/>
        <v>4</v>
      </c>
      <c r="L399" s="10">
        <f t="shared" si="116"/>
        <v>4</v>
      </c>
      <c r="M399" s="10">
        <f t="shared" si="117"/>
        <v>1</v>
      </c>
      <c r="N399" s="1" t="str">
        <f t="shared" si="118"/>
        <v>~tter~</v>
      </c>
      <c r="O399" s="1" t="str">
        <f t="shared" si="119"/>
        <v>[təɹ]</v>
      </c>
      <c r="P399" s="4">
        <f t="shared" si="120"/>
        <v>0.40156605862098815</v>
      </c>
      <c r="Q399" s="4">
        <f t="shared" si="121"/>
        <v>0.85714285714285698</v>
      </c>
      <c r="R399" s="4" cm="1">
        <f t="array" ref="R399">SUM(_xlfn._xlws.FILTER($G$2:$G$1236,_xlfn.MAP($N$2:$N$1236,_xlfn.LAMBDA(_xlpm.x,_xlpm.x=$N399))))</f>
        <v>2.2865853658536584E-3</v>
      </c>
      <c r="S399" s="4">
        <f t="shared" si="122"/>
        <v>1</v>
      </c>
      <c r="T399" s="15" cm="1">
        <f t="array" ref="T399">SUM(_xlfn._xlws.FILTER($G$2:$G$1236,_xlfn.MAP($O$2:$O$1236,_xlfn.LAMBDA(_xlpm.x,_xlpm.x=$O399))))</f>
        <v>3.0487804878048782E-3</v>
      </c>
      <c r="U399" s="4">
        <f t="shared" si="123"/>
        <v>0.74999999999999989</v>
      </c>
      <c r="V399" s="4">
        <f t="shared" si="124"/>
        <v>0.1249387366083</v>
      </c>
      <c r="AD399" s="2"/>
      <c r="AI399" s="2"/>
      <c r="AJ399" s="2"/>
    </row>
    <row r="400" spans="1:36">
      <c r="A400" s="1" t="str">
        <f t="shared" si="110"/>
        <v>~ttle~ : [tl]</v>
      </c>
      <c r="B400" s="1">
        <f t="shared" si="109"/>
        <v>0</v>
      </c>
      <c r="C400" s="1">
        <f t="shared" si="109"/>
        <v>0</v>
      </c>
      <c r="D400" s="1">
        <f t="shared" si="109"/>
        <v>0</v>
      </c>
      <c r="E400" s="7">
        <v>2</v>
      </c>
      <c r="F400" s="9" t="s">
        <v>150</v>
      </c>
      <c r="G400" s="4">
        <f t="shared" si="111"/>
        <v>1.5243902439024391E-3</v>
      </c>
      <c r="H400" s="1" t="str">
        <f t="shared" si="112"/>
        <v>tl</v>
      </c>
      <c r="I400" s="1" t="str">
        <f t="shared" si="113"/>
        <v>ttle</v>
      </c>
      <c r="J400" s="10">
        <f t="shared" si="114"/>
        <v>2</v>
      </c>
      <c r="K400" s="10">
        <f t="shared" si="115"/>
        <v>4</v>
      </c>
      <c r="L400" s="10">
        <f t="shared" si="116"/>
        <v>4</v>
      </c>
      <c r="M400" s="10">
        <f t="shared" si="117"/>
        <v>1</v>
      </c>
      <c r="N400" s="1" t="str">
        <f t="shared" si="118"/>
        <v>~ttle~</v>
      </c>
      <c r="O400" s="1" t="str">
        <f t="shared" si="119"/>
        <v>[tl]</v>
      </c>
      <c r="P400" s="4">
        <f t="shared" si="120"/>
        <v>0.37127250094471825</v>
      </c>
      <c r="Q400" s="4">
        <f t="shared" si="121"/>
        <v>1</v>
      </c>
      <c r="R400" s="4" cm="1">
        <f t="array" ref="R400">SUM(_xlfn._xlws.FILTER($G$2:$G$1236,_xlfn.MAP($N$2:$N$1236,_xlfn.LAMBDA(_xlpm.x,_xlpm.x=$N400))))</f>
        <v>1.5243902439024391E-3</v>
      </c>
      <c r="S400" s="4">
        <f t="shared" si="122"/>
        <v>1</v>
      </c>
      <c r="T400" s="15" cm="1">
        <f t="array" ref="T400">SUM(_xlfn._xlws.FILTER($G$2:$G$1236,_xlfn.MAP($O$2:$O$1236,_xlfn.LAMBDA(_xlpm.x,_xlpm.x=$O400))))</f>
        <v>1.5243902439024391E-3</v>
      </c>
      <c r="U400" s="4">
        <f t="shared" si="123"/>
        <v>1</v>
      </c>
      <c r="V400" s="4">
        <f t="shared" si="124"/>
        <v>0</v>
      </c>
      <c r="AD400" s="2"/>
      <c r="AI400" s="2"/>
      <c r="AJ400" s="2"/>
    </row>
    <row r="401" spans="1:36">
      <c r="A401" s="1" t="str">
        <f t="shared" si="110"/>
        <v>~ttom~ : [təm]</v>
      </c>
      <c r="B401" s="1">
        <f t="shared" si="109"/>
        <v>0</v>
      </c>
      <c r="C401" s="1">
        <f t="shared" si="109"/>
        <v>0</v>
      </c>
      <c r="D401" s="1">
        <f t="shared" si="109"/>
        <v>0</v>
      </c>
      <c r="E401" s="7">
        <v>1</v>
      </c>
      <c r="F401" s="9" t="s">
        <v>999</v>
      </c>
      <c r="G401" s="4">
        <f t="shared" si="111"/>
        <v>7.6219512195121954E-4</v>
      </c>
      <c r="H401" s="1" t="str">
        <f t="shared" si="112"/>
        <v>təm</v>
      </c>
      <c r="I401" s="1" t="str">
        <f t="shared" si="113"/>
        <v>ttom</v>
      </c>
      <c r="J401" s="10">
        <f t="shared" si="114"/>
        <v>3</v>
      </c>
      <c r="K401" s="10">
        <f t="shared" si="115"/>
        <v>4</v>
      </c>
      <c r="L401" s="10">
        <f t="shared" si="116"/>
        <v>4</v>
      </c>
      <c r="M401" s="10">
        <f t="shared" si="117"/>
        <v>1</v>
      </c>
      <c r="N401" s="1" t="str">
        <f t="shared" si="118"/>
        <v>~ttom~</v>
      </c>
      <c r="O401" s="1" t="str">
        <f t="shared" si="119"/>
        <v>[təm]</v>
      </c>
      <c r="P401" s="4">
        <f t="shared" si="120"/>
        <v>0.15616457835260653</v>
      </c>
      <c r="Q401" s="4">
        <f t="shared" si="121"/>
        <v>0.66666666666666663</v>
      </c>
      <c r="R401" s="4" cm="1">
        <f t="array" ref="R401">SUM(_xlfn._xlws.FILTER($G$2:$G$1236,_xlfn.MAP($N$2:$N$1236,_xlfn.LAMBDA(_xlpm.x,_xlpm.x=$N401))))</f>
        <v>7.6219512195121954E-4</v>
      </c>
      <c r="S401" s="4">
        <f t="shared" si="122"/>
        <v>1</v>
      </c>
      <c r="T401" s="15" cm="1">
        <f t="array" ref="T401">SUM(_xlfn._xlws.FILTER($G$2:$G$1236,_xlfn.MAP($O$2:$O$1236,_xlfn.LAMBDA(_xlpm.x,_xlpm.x=$O401))))</f>
        <v>1.5243902439024391E-3</v>
      </c>
      <c r="U401" s="4">
        <f t="shared" si="123"/>
        <v>0.5</v>
      </c>
      <c r="V401" s="4">
        <f t="shared" si="124"/>
        <v>0.3010299956639812</v>
      </c>
      <c r="AD401" s="2"/>
      <c r="AI401" s="2"/>
      <c r="AJ401" s="2"/>
    </row>
    <row r="402" spans="1:36">
      <c r="A402" s="1" t="str">
        <f t="shared" si="110"/>
        <v>~tton~ : [tən]</v>
      </c>
      <c r="B402" s="1">
        <f t="shared" ref="B402:D421" si="125">_xlfn.LET(_xlpm.d,$F402,_xlpm.k,_xlfn.CONCAT(LEFT(TRIM(B$1),1),"*"),COUNTIF(_xlpm.d,_xlpm.k))</f>
        <v>0</v>
      </c>
      <c r="C402" s="1">
        <f t="shared" si="125"/>
        <v>0</v>
      </c>
      <c r="D402" s="1">
        <f t="shared" si="125"/>
        <v>0</v>
      </c>
      <c r="E402" s="7">
        <v>1</v>
      </c>
      <c r="F402" s="9" t="s">
        <v>998</v>
      </c>
      <c r="G402" s="4">
        <f t="shared" si="111"/>
        <v>7.6219512195121954E-4</v>
      </c>
      <c r="H402" s="1" t="str">
        <f t="shared" si="112"/>
        <v>tən</v>
      </c>
      <c r="I402" s="1" t="str">
        <f t="shared" si="113"/>
        <v>tton</v>
      </c>
      <c r="J402" s="10">
        <f t="shared" si="114"/>
        <v>3</v>
      </c>
      <c r="K402" s="10">
        <f t="shared" si="115"/>
        <v>4</v>
      </c>
      <c r="L402" s="10">
        <f t="shared" si="116"/>
        <v>4</v>
      </c>
      <c r="M402" s="10">
        <f t="shared" si="117"/>
        <v>1</v>
      </c>
      <c r="N402" s="1" t="str">
        <f t="shared" si="118"/>
        <v>~tton~</v>
      </c>
      <c r="O402" s="1" t="str">
        <f t="shared" si="119"/>
        <v>[tən]</v>
      </c>
      <c r="P402" s="4">
        <f t="shared" si="120"/>
        <v>0.15616457835260653</v>
      </c>
      <c r="Q402" s="4">
        <f t="shared" si="121"/>
        <v>0.66666666666666663</v>
      </c>
      <c r="R402" s="4" cm="1">
        <f t="array" ref="R402">SUM(_xlfn._xlws.FILTER($G$2:$G$1236,_xlfn.MAP($N$2:$N$1236,_xlfn.LAMBDA(_xlpm.x,_xlpm.x=$N402))))</f>
        <v>7.6219512195121954E-4</v>
      </c>
      <c r="S402" s="4">
        <f t="shared" si="122"/>
        <v>1</v>
      </c>
      <c r="T402" s="15" cm="1">
        <f t="array" ref="T402">SUM(_xlfn._xlws.FILTER($G$2:$G$1236,_xlfn.MAP($O$2:$O$1236,_xlfn.LAMBDA(_xlpm.x,_xlpm.x=$O402))))</f>
        <v>1.5243902439024391E-3</v>
      </c>
      <c r="U402" s="4">
        <f t="shared" si="123"/>
        <v>0.5</v>
      </c>
      <c r="V402" s="4">
        <f t="shared" si="124"/>
        <v>0.3010299956639812</v>
      </c>
      <c r="AD402" s="2"/>
      <c r="AI402" s="2"/>
      <c r="AJ402" s="2"/>
    </row>
    <row r="403" spans="1:36">
      <c r="A403" s="1" t="str">
        <f t="shared" si="110"/>
        <v>~turn~ : [tɜɹn]</v>
      </c>
      <c r="B403" s="1">
        <f t="shared" si="125"/>
        <v>0</v>
      </c>
      <c r="C403" s="1">
        <f t="shared" si="125"/>
        <v>0</v>
      </c>
      <c r="D403" s="1">
        <f t="shared" si="125"/>
        <v>0</v>
      </c>
      <c r="E403" s="7">
        <v>1</v>
      </c>
      <c r="F403" s="9" t="s">
        <v>1574</v>
      </c>
      <c r="G403" s="4">
        <f t="shared" si="111"/>
        <v>7.6219512195121954E-4</v>
      </c>
      <c r="H403" s="1" t="str">
        <f t="shared" si="112"/>
        <v>tɜɹn</v>
      </c>
      <c r="I403" s="1" t="str">
        <f t="shared" si="113"/>
        <v>turn</v>
      </c>
      <c r="J403" s="10">
        <f t="shared" si="114"/>
        <v>4</v>
      </c>
      <c r="K403" s="10">
        <f t="shared" si="115"/>
        <v>4</v>
      </c>
      <c r="L403" s="10">
        <f t="shared" si="116"/>
        <v>4</v>
      </c>
      <c r="M403" s="10">
        <f t="shared" si="117"/>
        <v>1</v>
      </c>
      <c r="N403" s="1" t="str">
        <f t="shared" si="118"/>
        <v>~turn~</v>
      </c>
      <c r="O403" s="1" t="str">
        <f t="shared" si="119"/>
        <v>[tɜɹn]</v>
      </c>
      <c r="P403" s="4">
        <f t="shared" si="120"/>
        <v>0.2342468675289098</v>
      </c>
      <c r="Q403" s="4">
        <f t="shared" si="121"/>
        <v>1</v>
      </c>
      <c r="R403" s="4" cm="1">
        <f t="array" ref="R403">SUM(_xlfn._xlws.FILTER($G$2:$G$1236,_xlfn.MAP($N$2:$N$1236,_xlfn.LAMBDA(_xlpm.x,_xlpm.x=$N403))))</f>
        <v>7.6219512195121954E-4</v>
      </c>
      <c r="S403" s="4">
        <f t="shared" si="122"/>
        <v>1</v>
      </c>
      <c r="T403" s="15" cm="1">
        <f t="array" ref="T403">SUM(_xlfn._xlws.FILTER($G$2:$G$1236,_xlfn.MAP($O$2:$O$1236,_xlfn.LAMBDA(_xlpm.x,_xlpm.x=$O403))))</f>
        <v>7.6219512195121954E-4</v>
      </c>
      <c r="U403" s="4">
        <f t="shared" si="123"/>
        <v>1</v>
      </c>
      <c r="V403" s="4">
        <f t="shared" si="124"/>
        <v>0</v>
      </c>
      <c r="AD403" s="2"/>
      <c r="AI403" s="2"/>
      <c r="AJ403" s="2"/>
    </row>
    <row r="404" spans="1:36">
      <c r="A404" s="1" t="str">
        <f t="shared" si="110"/>
        <v>~vent~ : [vɛnt]</v>
      </c>
      <c r="B404" s="1">
        <f t="shared" si="125"/>
        <v>0</v>
      </c>
      <c r="C404" s="1">
        <f t="shared" si="125"/>
        <v>0</v>
      </c>
      <c r="D404" s="1">
        <f t="shared" si="125"/>
        <v>0</v>
      </c>
      <c r="E404" s="7">
        <v>1</v>
      </c>
      <c r="F404" s="9" t="s">
        <v>1570</v>
      </c>
      <c r="G404" s="4">
        <f t="shared" si="111"/>
        <v>7.6219512195121954E-4</v>
      </c>
      <c r="H404" s="1" t="str">
        <f t="shared" si="112"/>
        <v>vɛnt</v>
      </c>
      <c r="I404" s="1" t="str">
        <f t="shared" si="113"/>
        <v>vent</v>
      </c>
      <c r="J404" s="10">
        <f t="shared" si="114"/>
        <v>4</v>
      </c>
      <c r="K404" s="10">
        <f t="shared" si="115"/>
        <v>4</v>
      </c>
      <c r="L404" s="10">
        <f t="shared" si="116"/>
        <v>4</v>
      </c>
      <c r="M404" s="10">
        <f t="shared" si="117"/>
        <v>1</v>
      </c>
      <c r="N404" s="1" t="str">
        <f t="shared" si="118"/>
        <v>~vent~</v>
      </c>
      <c r="O404" s="1" t="str">
        <f t="shared" si="119"/>
        <v>[vɛnt]</v>
      </c>
      <c r="P404" s="4">
        <f t="shared" si="120"/>
        <v>0.2342468675289098</v>
      </c>
      <c r="Q404" s="4">
        <f t="shared" si="121"/>
        <v>1</v>
      </c>
      <c r="R404" s="4" cm="1">
        <f t="array" ref="R404">SUM(_xlfn._xlws.FILTER($G$2:$G$1236,_xlfn.MAP($N$2:$N$1236,_xlfn.LAMBDA(_xlpm.x,_xlpm.x=$N404))))</f>
        <v>7.6219512195121954E-4</v>
      </c>
      <c r="S404" s="4">
        <f t="shared" si="122"/>
        <v>1</v>
      </c>
      <c r="T404" s="15" cm="1">
        <f t="array" ref="T404">SUM(_xlfn._xlws.FILTER($G$2:$G$1236,_xlfn.MAP($O$2:$O$1236,_xlfn.LAMBDA(_xlpm.x,_xlpm.x=$O404))))</f>
        <v>7.6219512195121954E-4</v>
      </c>
      <c r="U404" s="4">
        <f t="shared" si="123"/>
        <v>1</v>
      </c>
      <c r="V404" s="4">
        <f t="shared" si="124"/>
        <v>0</v>
      </c>
      <c r="AD404" s="2"/>
      <c r="AI404" s="2"/>
      <c r="AJ404" s="2"/>
    </row>
    <row r="405" spans="1:36">
      <c r="A405" s="1" t="str">
        <f t="shared" si="110"/>
        <v>~verb~ : [vɜɹb]</v>
      </c>
      <c r="B405" s="1">
        <f t="shared" si="125"/>
        <v>0</v>
      </c>
      <c r="C405" s="1">
        <f t="shared" si="125"/>
        <v>0</v>
      </c>
      <c r="D405" s="1">
        <f t="shared" si="125"/>
        <v>0</v>
      </c>
      <c r="E405" s="7">
        <v>1</v>
      </c>
      <c r="F405" s="9" t="s">
        <v>1568</v>
      </c>
      <c r="G405" s="4">
        <f t="shared" si="111"/>
        <v>7.6219512195121954E-4</v>
      </c>
      <c r="H405" s="1" t="str">
        <f t="shared" si="112"/>
        <v>vɜɹb</v>
      </c>
      <c r="I405" s="1" t="str">
        <f t="shared" si="113"/>
        <v>verb</v>
      </c>
      <c r="J405" s="10">
        <f t="shared" si="114"/>
        <v>4</v>
      </c>
      <c r="K405" s="10">
        <f t="shared" si="115"/>
        <v>4</v>
      </c>
      <c r="L405" s="10">
        <f t="shared" si="116"/>
        <v>4</v>
      </c>
      <c r="M405" s="10">
        <f t="shared" si="117"/>
        <v>1</v>
      </c>
      <c r="N405" s="1" t="str">
        <f t="shared" si="118"/>
        <v>~verb~</v>
      </c>
      <c r="O405" s="1" t="str">
        <f t="shared" si="119"/>
        <v>[vɜɹb]</v>
      </c>
      <c r="P405" s="4">
        <f t="shared" si="120"/>
        <v>0.2342468675289098</v>
      </c>
      <c r="Q405" s="4">
        <f t="shared" si="121"/>
        <v>1</v>
      </c>
      <c r="R405" s="4" cm="1">
        <f t="array" ref="R405">SUM(_xlfn._xlws.FILTER($G$2:$G$1236,_xlfn.MAP($N$2:$N$1236,_xlfn.LAMBDA(_xlpm.x,_xlpm.x=$N405))))</f>
        <v>7.6219512195121954E-4</v>
      </c>
      <c r="S405" s="4">
        <f t="shared" si="122"/>
        <v>1</v>
      </c>
      <c r="T405" s="15" cm="1">
        <f t="array" ref="T405">SUM(_xlfn._xlws.FILTER($G$2:$G$1236,_xlfn.MAP($O$2:$O$1236,_xlfn.LAMBDA(_xlpm.x,_xlpm.x=$O405))))</f>
        <v>7.6219512195121954E-4</v>
      </c>
      <c r="U405" s="4">
        <f t="shared" si="123"/>
        <v>1</v>
      </c>
      <c r="V405" s="4">
        <f t="shared" si="124"/>
        <v>0</v>
      </c>
      <c r="AD405" s="2"/>
      <c r="AI405" s="2"/>
      <c r="AJ405" s="2"/>
    </row>
    <row r="406" spans="1:36">
      <c r="A406" s="1" t="str">
        <f t="shared" si="110"/>
        <v>~vern~ : [vəɹn]</v>
      </c>
      <c r="B406" s="1">
        <f t="shared" si="125"/>
        <v>0</v>
      </c>
      <c r="C406" s="1">
        <f t="shared" si="125"/>
        <v>0</v>
      </c>
      <c r="D406" s="1">
        <f t="shared" si="125"/>
        <v>0</v>
      </c>
      <c r="E406" s="7">
        <v>1</v>
      </c>
      <c r="F406" s="9" t="s">
        <v>1567</v>
      </c>
      <c r="G406" s="4">
        <f t="shared" si="111"/>
        <v>7.6219512195121954E-4</v>
      </c>
      <c r="H406" s="1" t="str">
        <f t="shared" si="112"/>
        <v>vəɹn</v>
      </c>
      <c r="I406" s="1" t="str">
        <f t="shared" si="113"/>
        <v>vern</v>
      </c>
      <c r="J406" s="10">
        <f t="shared" si="114"/>
        <v>4</v>
      </c>
      <c r="K406" s="10">
        <f t="shared" si="115"/>
        <v>4</v>
      </c>
      <c r="L406" s="10">
        <f t="shared" si="116"/>
        <v>4</v>
      </c>
      <c r="M406" s="10">
        <f t="shared" si="117"/>
        <v>1</v>
      </c>
      <c r="N406" s="1" t="str">
        <f t="shared" si="118"/>
        <v>~vern~</v>
      </c>
      <c r="O406" s="1" t="str">
        <f t="shared" si="119"/>
        <v>[vəɹn]</v>
      </c>
      <c r="P406" s="4">
        <f t="shared" si="120"/>
        <v>0.2342468675289098</v>
      </c>
      <c r="Q406" s="4">
        <f t="shared" si="121"/>
        <v>1</v>
      </c>
      <c r="R406" s="4" cm="1">
        <f t="array" ref="R406">SUM(_xlfn._xlws.FILTER($G$2:$G$1236,_xlfn.MAP($N$2:$N$1236,_xlfn.LAMBDA(_xlpm.x,_xlpm.x=$N406))))</f>
        <v>7.6219512195121954E-4</v>
      </c>
      <c r="S406" s="4">
        <f t="shared" si="122"/>
        <v>1</v>
      </c>
      <c r="T406" s="15" cm="1">
        <f t="array" ref="T406">SUM(_xlfn._xlws.FILTER($G$2:$G$1236,_xlfn.MAP($O$2:$O$1236,_xlfn.LAMBDA(_xlpm.x,_xlpm.x=$O406))))</f>
        <v>7.6219512195121954E-4</v>
      </c>
      <c r="U406" s="4">
        <f t="shared" si="123"/>
        <v>1</v>
      </c>
      <c r="V406" s="4">
        <f t="shared" si="124"/>
        <v>0</v>
      </c>
      <c r="AD406" s="2"/>
      <c r="AI406" s="2"/>
      <c r="AJ406" s="2"/>
    </row>
    <row r="407" spans="1:36">
      <c r="A407" s="1" t="str">
        <f t="shared" si="110"/>
        <v>~walk~ : [wɔk]</v>
      </c>
      <c r="B407" s="1">
        <f t="shared" si="125"/>
        <v>0</v>
      </c>
      <c r="C407" s="1">
        <f t="shared" si="125"/>
        <v>0</v>
      </c>
      <c r="D407" s="1">
        <f t="shared" si="125"/>
        <v>0</v>
      </c>
      <c r="E407" s="7">
        <v>1</v>
      </c>
      <c r="F407" s="9" t="s">
        <v>1779</v>
      </c>
      <c r="G407" s="4">
        <f t="shared" si="111"/>
        <v>7.6219512195121954E-4</v>
      </c>
      <c r="H407" s="4" t="str">
        <f t="shared" si="112"/>
        <v>wɔk</v>
      </c>
      <c r="I407" s="4" t="str">
        <f t="shared" si="113"/>
        <v>walk</v>
      </c>
      <c r="J407" s="10">
        <f t="shared" si="114"/>
        <v>3</v>
      </c>
      <c r="K407" s="10">
        <f t="shared" si="115"/>
        <v>4</v>
      </c>
      <c r="L407" s="10">
        <f t="shared" si="116"/>
        <v>4</v>
      </c>
      <c r="M407" s="10">
        <f t="shared" si="117"/>
        <v>1</v>
      </c>
      <c r="N407" s="1" t="str">
        <f t="shared" si="118"/>
        <v>~walk~</v>
      </c>
      <c r="O407" s="1" t="str">
        <f t="shared" si="119"/>
        <v>[wɔk]</v>
      </c>
      <c r="P407" s="4">
        <f t="shared" si="120"/>
        <v>0.2342468675289098</v>
      </c>
      <c r="Q407" s="4">
        <f t="shared" si="121"/>
        <v>1</v>
      </c>
      <c r="R407" s="4" cm="1">
        <f t="array" ref="R407">SUM(_xlfn._xlws.FILTER($G$2:$G$1236,_xlfn.MAP($N$2:$N$1236,_xlfn.LAMBDA(_xlpm.x,_xlpm.x=$N407))))</f>
        <v>7.6219512195121954E-4</v>
      </c>
      <c r="S407" s="4">
        <f t="shared" si="122"/>
        <v>1</v>
      </c>
      <c r="T407" s="15" cm="1">
        <f t="array" ref="T407">SUM(_xlfn._xlws.FILTER($G$2:$G$1236,_xlfn.MAP($O$2:$O$1236,_xlfn.LAMBDA(_xlpm.x,_xlpm.x=$O407))))</f>
        <v>7.6219512195121954E-4</v>
      </c>
      <c r="U407" s="4">
        <f t="shared" si="123"/>
        <v>1</v>
      </c>
      <c r="V407" s="4">
        <f t="shared" si="124"/>
        <v>0</v>
      </c>
      <c r="AD407" s="2"/>
      <c r="AI407" s="2"/>
      <c r="AJ407" s="2"/>
    </row>
    <row r="408" spans="1:36">
      <c r="A408" s="1" t="str">
        <f t="shared" si="110"/>
        <v>~wall~ : [wɔl]</v>
      </c>
      <c r="B408" s="1">
        <f t="shared" si="125"/>
        <v>0</v>
      </c>
      <c r="C408" s="1">
        <f t="shared" si="125"/>
        <v>0</v>
      </c>
      <c r="D408" s="1">
        <f t="shared" si="125"/>
        <v>0</v>
      </c>
      <c r="E408" s="7">
        <v>1</v>
      </c>
      <c r="F408" s="9" t="s">
        <v>1778</v>
      </c>
      <c r="G408" s="4">
        <f t="shared" si="111"/>
        <v>7.6219512195121954E-4</v>
      </c>
      <c r="H408" s="4" t="str">
        <f t="shared" si="112"/>
        <v>wɔl</v>
      </c>
      <c r="I408" s="4" t="str">
        <f t="shared" si="113"/>
        <v>wall</v>
      </c>
      <c r="J408" s="10">
        <f t="shared" si="114"/>
        <v>3</v>
      </c>
      <c r="K408" s="10">
        <f t="shared" si="115"/>
        <v>4</v>
      </c>
      <c r="L408" s="10">
        <f t="shared" si="116"/>
        <v>4</v>
      </c>
      <c r="M408" s="10">
        <f t="shared" si="117"/>
        <v>1</v>
      </c>
      <c r="N408" s="1" t="str">
        <f t="shared" si="118"/>
        <v>~wall~</v>
      </c>
      <c r="O408" s="1" t="str">
        <f t="shared" si="119"/>
        <v>[wɔl]</v>
      </c>
      <c r="P408" s="4">
        <f t="shared" si="120"/>
        <v>0.2342468675289098</v>
      </c>
      <c r="Q408" s="4">
        <f t="shared" si="121"/>
        <v>1</v>
      </c>
      <c r="R408" s="4" cm="1">
        <f t="array" ref="R408">SUM(_xlfn._xlws.FILTER($G$2:$G$1236,_xlfn.MAP($N$2:$N$1236,_xlfn.LAMBDA(_xlpm.x,_xlpm.x=$N408))))</f>
        <v>7.6219512195121954E-4</v>
      </c>
      <c r="S408" s="4">
        <f t="shared" si="122"/>
        <v>1</v>
      </c>
      <c r="T408" s="15" cm="1">
        <f t="array" ref="T408">SUM(_xlfn._xlws.FILTER($G$2:$G$1236,_xlfn.MAP($O$2:$O$1236,_xlfn.LAMBDA(_xlpm.x,_xlpm.x=$O408))))</f>
        <v>7.6219512195121954E-4</v>
      </c>
      <c r="U408" s="4">
        <f t="shared" si="123"/>
        <v>1</v>
      </c>
      <c r="V408" s="4">
        <f t="shared" si="124"/>
        <v>0</v>
      </c>
      <c r="AD408" s="2"/>
      <c r="AI408" s="2"/>
      <c r="AJ408" s="2"/>
    </row>
    <row r="409" spans="1:36">
      <c r="A409" s="1" t="str">
        <f t="shared" si="110"/>
        <v>~want~ : [wɑnt]</v>
      </c>
      <c r="B409" s="1">
        <f t="shared" si="125"/>
        <v>0</v>
      </c>
      <c r="C409" s="1">
        <f t="shared" si="125"/>
        <v>0</v>
      </c>
      <c r="D409" s="1">
        <f t="shared" si="125"/>
        <v>0</v>
      </c>
      <c r="E409" s="7">
        <v>1</v>
      </c>
      <c r="F409" s="9" t="s">
        <v>1559</v>
      </c>
      <c r="G409" s="4">
        <f t="shared" si="111"/>
        <v>7.6219512195121954E-4</v>
      </c>
      <c r="H409" s="1" t="str">
        <f t="shared" si="112"/>
        <v>wɑnt</v>
      </c>
      <c r="I409" s="1" t="str">
        <f t="shared" si="113"/>
        <v>want</v>
      </c>
      <c r="J409" s="10">
        <f t="shared" si="114"/>
        <v>4</v>
      </c>
      <c r="K409" s="10">
        <f t="shared" si="115"/>
        <v>4</v>
      </c>
      <c r="L409" s="10">
        <f t="shared" si="116"/>
        <v>4</v>
      </c>
      <c r="M409" s="10">
        <f t="shared" si="117"/>
        <v>1</v>
      </c>
      <c r="N409" s="1" t="str">
        <f t="shared" si="118"/>
        <v>~want~</v>
      </c>
      <c r="O409" s="1" t="str">
        <f t="shared" si="119"/>
        <v>[wɑnt]</v>
      </c>
      <c r="P409" s="4">
        <f t="shared" si="120"/>
        <v>0.2342468675289098</v>
      </c>
      <c r="Q409" s="4">
        <f t="shared" si="121"/>
        <v>1</v>
      </c>
      <c r="R409" s="4" cm="1">
        <f t="array" ref="R409">SUM(_xlfn._xlws.FILTER($G$2:$G$1236,_xlfn.MAP($N$2:$N$1236,_xlfn.LAMBDA(_xlpm.x,_xlpm.x=$N409))))</f>
        <v>7.6219512195121954E-4</v>
      </c>
      <c r="S409" s="4">
        <f t="shared" si="122"/>
        <v>1</v>
      </c>
      <c r="T409" s="15" cm="1">
        <f t="array" ref="T409">SUM(_xlfn._xlws.FILTER($G$2:$G$1236,_xlfn.MAP($O$2:$O$1236,_xlfn.LAMBDA(_xlpm.x,_xlpm.x=$O409))))</f>
        <v>7.6219512195121954E-4</v>
      </c>
      <c r="U409" s="4">
        <f t="shared" si="123"/>
        <v>1</v>
      </c>
      <c r="V409" s="4">
        <f t="shared" si="124"/>
        <v>0</v>
      </c>
      <c r="AD409" s="2"/>
      <c r="AI409" s="2"/>
      <c r="AJ409" s="2"/>
    </row>
    <row r="410" spans="1:36">
      <c r="A410" s="1" t="str">
        <f t="shared" si="110"/>
        <v>~ward~ : [wɔɹd]</v>
      </c>
      <c r="B410" s="1">
        <f t="shared" si="125"/>
        <v>0</v>
      </c>
      <c r="C410" s="1">
        <f t="shared" si="125"/>
        <v>0</v>
      </c>
      <c r="D410" s="1">
        <f t="shared" si="125"/>
        <v>0</v>
      </c>
      <c r="E410" s="7">
        <v>1</v>
      </c>
      <c r="F410" s="9" t="s">
        <v>1555</v>
      </c>
      <c r="G410" s="4">
        <f t="shared" si="111"/>
        <v>7.6219512195121954E-4</v>
      </c>
      <c r="H410" s="4" t="str">
        <f t="shared" si="112"/>
        <v>wɔɹd</v>
      </c>
      <c r="I410" s="4" t="str">
        <f t="shared" si="113"/>
        <v>ward</v>
      </c>
      <c r="J410" s="10">
        <f t="shared" si="114"/>
        <v>4</v>
      </c>
      <c r="K410" s="10">
        <f t="shared" si="115"/>
        <v>4</v>
      </c>
      <c r="L410" s="10">
        <f t="shared" si="116"/>
        <v>4</v>
      </c>
      <c r="M410" s="10">
        <f t="shared" si="117"/>
        <v>1</v>
      </c>
      <c r="N410" s="1" t="str">
        <f t="shared" si="118"/>
        <v>~ward~</v>
      </c>
      <c r="O410" s="1" t="str">
        <f t="shared" si="119"/>
        <v>[wɔɹd]</v>
      </c>
      <c r="P410" s="4">
        <f t="shared" si="120"/>
        <v>0.2342468675289098</v>
      </c>
      <c r="Q410" s="4">
        <f t="shared" si="121"/>
        <v>1</v>
      </c>
      <c r="R410" s="4" cm="1">
        <f t="array" ref="R410">SUM(_xlfn._xlws.FILTER($G$2:$G$1236,_xlfn.MAP($N$2:$N$1236,_xlfn.LAMBDA(_xlpm.x,_xlpm.x=$N410))))</f>
        <v>7.6219512195121954E-4</v>
      </c>
      <c r="S410" s="4">
        <f t="shared" si="122"/>
        <v>1</v>
      </c>
      <c r="T410" s="15" cm="1">
        <f t="array" ref="T410">SUM(_xlfn._xlws.FILTER($G$2:$G$1236,_xlfn.MAP($O$2:$O$1236,_xlfn.LAMBDA(_xlpm.x,_xlpm.x=$O410))))</f>
        <v>7.6219512195121954E-4</v>
      </c>
      <c r="U410" s="4">
        <f t="shared" si="123"/>
        <v>1</v>
      </c>
      <c r="V410" s="4">
        <f t="shared" si="124"/>
        <v>0</v>
      </c>
      <c r="AD410" s="2"/>
      <c r="AI410" s="2"/>
      <c r="AJ410" s="2"/>
    </row>
    <row r="411" spans="1:36">
      <c r="A411" s="1" t="str">
        <f t="shared" si="110"/>
        <v>~warm~ : [wɔɹm]</v>
      </c>
      <c r="B411" s="1">
        <f t="shared" si="125"/>
        <v>0</v>
      </c>
      <c r="C411" s="1">
        <f t="shared" si="125"/>
        <v>0</v>
      </c>
      <c r="D411" s="1">
        <f t="shared" si="125"/>
        <v>0</v>
      </c>
      <c r="E411" s="7">
        <v>1</v>
      </c>
      <c r="F411" s="9" t="s">
        <v>1552</v>
      </c>
      <c r="G411" s="4">
        <f t="shared" si="111"/>
        <v>7.6219512195121954E-4</v>
      </c>
      <c r="H411" s="4" t="str">
        <f t="shared" si="112"/>
        <v>wɔɹm</v>
      </c>
      <c r="I411" s="4" t="str">
        <f t="shared" si="113"/>
        <v>warm</v>
      </c>
      <c r="J411" s="10">
        <f t="shared" si="114"/>
        <v>4</v>
      </c>
      <c r="K411" s="10">
        <f t="shared" si="115"/>
        <v>4</v>
      </c>
      <c r="L411" s="10">
        <f t="shared" si="116"/>
        <v>4</v>
      </c>
      <c r="M411" s="10">
        <f t="shared" si="117"/>
        <v>1</v>
      </c>
      <c r="N411" s="1" t="str">
        <f t="shared" si="118"/>
        <v>~warm~</v>
      </c>
      <c r="O411" s="1" t="str">
        <f t="shared" si="119"/>
        <v>[wɔɹm]</v>
      </c>
      <c r="P411" s="4">
        <f t="shared" si="120"/>
        <v>0.2342468675289098</v>
      </c>
      <c r="Q411" s="4">
        <f t="shared" si="121"/>
        <v>1</v>
      </c>
      <c r="R411" s="4" cm="1">
        <f t="array" ref="R411">SUM(_xlfn._xlws.FILTER($G$2:$G$1236,_xlfn.MAP($N$2:$N$1236,_xlfn.LAMBDA(_xlpm.x,_xlpm.x=$N411))))</f>
        <v>7.6219512195121954E-4</v>
      </c>
      <c r="S411" s="4">
        <f t="shared" si="122"/>
        <v>1</v>
      </c>
      <c r="T411" s="15" cm="1">
        <f t="array" ref="T411">SUM(_xlfn._xlws.FILTER($G$2:$G$1236,_xlfn.MAP($O$2:$O$1236,_xlfn.LAMBDA(_xlpm.x,_xlpm.x=$O411))))</f>
        <v>7.6219512195121954E-4</v>
      </c>
      <c r="U411" s="4">
        <f t="shared" si="123"/>
        <v>1</v>
      </c>
      <c r="V411" s="4">
        <f t="shared" si="124"/>
        <v>0</v>
      </c>
      <c r="AD411" s="2"/>
      <c r="AI411" s="2"/>
      <c r="AJ411" s="2"/>
    </row>
    <row r="412" spans="1:36">
      <c r="A412" s="1" t="str">
        <f t="shared" si="110"/>
        <v>~wash~ : [wɑʃ]</v>
      </c>
      <c r="B412" s="1">
        <f t="shared" si="125"/>
        <v>0</v>
      </c>
      <c r="C412" s="1">
        <f t="shared" si="125"/>
        <v>0</v>
      </c>
      <c r="D412" s="1">
        <f t="shared" si="125"/>
        <v>0</v>
      </c>
      <c r="E412" s="7">
        <v>1</v>
      </c>
      <c r="F412" s="9" t="s">
        <v>1775</v>
      </c>
      <c r="G412" s="4">
        <f t="shared" si="111"/>
        <v>7.6219512195121954E-4</v>
      </c>
      <c r="H412" s="4" t="str">
        <f t="shared" si="112"/>
        <v>wɑʃ</v>
      </c>
      <c r="I412" s="4" t="str">
        <f t="shared" si="113"/>
        <v>wash</v>
      </c>
      <c r="J412" s="10">
        <f t="shared" si="114"/>
        <v>3</v>
      </c>
      <c r="K412" s="10">
        <f t="shared" si="115"/>
        <v>4</v>
      </c>
      <c r="L412" s="10">
        <f t="shared" si="116"/>
        <v>4</v>
      </c>
      <c r="M412" s="10">
        <f t="shared" si="117"/>
        <v>1</v>
      </c>
      <c r="N412" s="1" t="str">
        <f t="shared" si="118"/>
        <v>~wash~</v>
      </c>
      <c r="O412" s="1" t="str">
        <f t="shared" si="119"/>
        <v>[wɑʃ]</v>
      </c>
      <c r="P412" s="4">
        <f t="shared" si="120"/>
        <v>0.2342468675289098</v>
      </c>
      <c r="Q412" s="4">
        <f t="shared" si="121"/>
        <v>1</v>
      </c>
      <c r="R412" s="4" cm="1">
        <f t="array" ref="R412">SUM(_xlfn._xlws.FILTER($G$2:$G$1236,_xlfn.MAP($N$2:$N$1236,_xlfn.LAMBDA(_xlpm.x,_xlpm.x=$N412))))</f>
        <v>7.6219512195121954E-4</v>
      </c>
      <c r="S412" s="4">
        <f t="shared" si="122"/>
        <v>1</v>
      </c>
      <c r="T412" s="15" cm="1">
        <f t="array" ref="T412">SUM(_xlfn._xlws.FILTER($G$2:$G$1236,_xlfn.MAP($O$2:$O$1236,_xlfn.LAMBDA(_xlpm.x,_xlpm.x=$O412))))</f>
        <v>7.6219512195121954E-4</v>
      </c>
      <c r="U412" s="4">
        <f t="shared" si="123"/>
        <v>1</v>
      </c>
      <c r="V412" s="4">
        <f t="shared" si="124"/>
        <v>0</v>
      </c>
      <c r="AD412" s="2"/>
      <c r="AI412" s="2"/>
      <c r="AJ412" s="2"/>
    </row>
    <row r="413" spans="1:36">
      <c r="A413" s="1" t="str">
        <f t="shared" si="110"/>
        <v>~week~ : [wik]</v>
      </c>
      <c r="B413" s="1">
        <f t="shared" si="125"/>
        <v>0</v>
      </c>
      <c r="C413" s="1">
        <f t="shared" si="125"/>
        <v>0</v>
      </c>
      <c r="D413" s="1">
        <f t="shared" si="125"/>
        <v>0</v>
      </c>
      <c r="E413" s="7">
        <v>1</v>
      </c>
      <c r="F413" s="9" t="s">
        <v>1780</v>
      </c>
      <c r="G413" s="4">
        <f t="shared" si="111"/>
        <v>7.6219512195121954E-4</v>
      </c>
      <c r="H413" s="4" t="str">
        <f t="shared" si="112"/>
        <v>wik</v>
      </c>
      <c r="I413" s="4" t="str">
        <f t="shared" si="113"/>
        <v>week</v>
      </c>
      <c r="J413" s="10">
        <f t="shared" si="114"/>
        <v>3</v>
      </c>
      <c r="K413" s="10">
        <f t="shared" si="115"/>
        <v>4</v>
      </c>
      <c r="L413" s="10">
        <f t="shared" si="116"/>
        <v>4</v>
      </c>
      <c r="M413" s="10">
        <f t="shared" si="117"/>
        <v>1</v>
      </c>
      <c r="N413" s="1" t="str">
        <f t="shared" si="118"/>
        <v>~week~</v>
      </c>
      <c r="O413" s="1" t="str">
        <f t="shared" si="119"/>
        <v>[wik]</v>
      </c>
      <c r="P413" s="4">
        <f t="shared" si="120"/>
        <v>0.2342468675289098</v>
      </c>
      <c r="Q413" s="4">
        <f t="shared" si="121"/>
        <v>1</v>
      </c>
      <c r="R413" s="4" cm="1">
        <f t="array" ref="R413">SUM(_xlfn._xlws.FILTER($G$2:$G$1236,_xlfn.MAP($N$2:$N$1236,_xlfn.LAMBDA(_xlpm.x,_xlpm.x=$N413))))</f>
        <v>7.6219512195121954E-4</v>
      </c>
      <c r="S413" s="4">
        <f t="shared" si="122"/>
        <v>1</v>
      </c>
      <c r="T413" s="15" cm="1">
        <f t="array" ref="T413">SUM(_xlfn._xlws.FILTER($G$2:$G$1236,_xlfn.MAP($O$2:$O$1236,_xlfn.LAMBDA(_xlpm.x,_xlpm.x=$O413))))</f>
        <v>7.6219512195121954E-4</v>
      </c>
      <c r="U413" s="4">
        <f t="shared" si="123"/>
        <v>1</v>
      </c>
      <c r="V413" s="4">
        <f t="shared" si="124"/>
        <v>0</v>
      </c>
      <c r="AD413" s="2"/>
      <c r="AI413" s="2"/>
      <c r="AJ413" s="2"/>
    </row>
    <row r="414" spans="1:36">
      <c r="A414" s="1" t="str">
        <f t="shared" si="110"/>
        <v>~well~ : [wɛl]</v>
      </c>
      <c r="B414" s="1">
        <f t="shared" si="125"/>
        <v>0</v>
      </c>
      <c r="C414" s="1">
        <f t="shared" si="125"/>
        <v>0</v>
      </c>
      <c r="D414" s="1">
        <f t="shared" si="125"/>
        <v>0</v>
      </c>
      <c r="E414" s="7">
        <v>1</v>
      </c>
      <c r="F414" s="9" t="s">
        <v>1444</v>
      </c>
      <c r="G414" s="4">
        <f t="shared" si="111"/>
        <v>7.6219512195121954E-4</v>
      </c>
      <c r="H414" s="4" t="str">
        <f t="shared" si="112"/>
        <v>wɛl</v>
      </c>
      <c r="I414" s="4" t="str">
        <f t="shared" si="113"/>
        <v>well</v>
      </c>
      <c r="J414" s="10">
        <f t="shared" si="114"/>
        <v>3</v>
      </c>
      <c r="K414" s="10">
        <f t="shared" si="115"/>
        <v>4</v>
      </c>
      <c r="L414" s="10">
        <f t="shared" si="116"/>
        <v>4</v>
      </c>
      <c r="M414" s="10">
        <f t="shared" si="117"/>
        <v>1</v>
      </c>
      <c r="N414" s="1" t="str">
        <f t="shared" si="118"/>
        <v>~well~</v>
      </c>
      <c r="O414" s="1" t="str">
        <f t="shared" si="119"/>
        <v>[wɛl]</v>
      </c>
      <c r="P414" s="4">
        <f t="shared" si="120"/>
        <v>0.2342468675289098</v>
      </c>
      <c r="Q414" s="4">
        <f t="shared" si="121"/>
        <v>1</v>
      </c>
      <c r="R414" s="4" cm="1">
        <f t="array" ref="R414">SUM(_xlfn._xlws.FILTER($G$2:$G$1236,_xlfn.MAP($N$2:$N$1236,_xlfn.LAMBDA(_xlpm.x,_xlpm.x=$N414))))</f>
        <v>7.6219512195121954E-4</v>
      </c>
      <c r="S414" s="4">
        <f t="shared" si="122"/>
        <v>1</v>
      </c>
      <c r="T414" s="15" cm="1">
        <f t="array" ref="T414">SUM(_xlfn._xlws.FILTER($G$2:$G$1236,_xlfn.MAP($O$2:$O$1236,_xlfn.LAMBDA(_xlpm.x,_xlpm.x=$O414))))</f>
        <v>7.6219512195121954E-4</v>
      </c>
      <c r="U414" s="4">
        <f t="shared" si="123"/>
        <v>1</v>
      </c>
      <c r="V414" s="4">
        <f t="shared" si="124"/>
        <v>0</v>
      </c>
      <c r="AD414" s="2"/>
      <c r="AI414" s="2"/>
      <c r="AJ414" s="2"/>
    </row>
    <row r="415" spans="1:36">
      <c r="A415" s="1" t="str">
        <f t="shared" si="110"/>
        <v>~went~ : [wɛnt]</v>
      </c>
      <c r="B415" s="1">
        <f t="shared" si="125"/>
        <v>0</v>
      </c>
      <c r="C415" s="1">
        <f t="shared" si="125"/>
        <v>0</v>
      </c>
      <c r="D415" s="1">
        <f t="shared" si="125"/>
        <v>0</v>
      </c>
      <c r="E415" s="7">
        <v>1</v>
      </c>
      <c r="F415" s="9" t="s">
        <v>1558</v>
      </c>
      <c r="G415" s="4">
        <f t="shared" si="111"/>
        <v>7.6219512195121954E-4</v>
      </c>
      <c r="H415" s="4" t="str">
        <f t="shared" si="112"/>
        <v>wɛnt</v>
      </c>
      <c r="I415" s="4" t="str">
        <f t="shared" si="113"/>
        <v>went</v>
      </c>
      <c r="J415" s="10">
        <f t="shared" si="114"/>
        <v>4</v>
      </c>
      <c r="K415" s="10">
        <f t="shared" si="115"/>
        <v>4</v>
      </c>
      <c r="L415" s="10">
        <f t="shared" si="116"/>
        <v>4</v>
      </c>
      <c r="M415" s="10">
        <f t="shared" si="117"/>
        <v>1</v>
      </c>
      <c r="N415" s="1" t="str">
        <f t="shared" si="118"/>
        <v>~went~</v>
      </c>
      <c r="O415" s="1" t="str">
        <f t="shared" si="119"/>
        <v>[wɛnt]</v>
      </c>
      <c r="P415" s="4">
        <f t="shared" si="120"/>
        <v>0.2342468675289098</v>
      </c>
      <c r="Q415" s="4">
        <f t="shared" si="121"/>
        <v>1</v>
      </c>
      <c r="R415" s="4" cm="1">
        <f t="array" ref="R415">SUM(_xlfn._xlws.FILTER($G$2:$G$1236,_xlfn.MAP($N$2:$N$1236,_xlfn.LAMBDA(_xlpm.x,_xlpm.x=$N415))))</f>
        <v>7.6219512195121954E-4</v>
      </c>
      <c r="S415" s="4">
        <f t="shared" si="122"/>
        <v>1</v>
      </c>
      <c r="T415" s="15" cm="1">
        <f t="array" ref="T415">SUM(_xlfn._xlws.FILTER($G$2:$G$1236,_xlfn.MAP($O$2:$O$1236,_xlfn.LAMBDA(_xlpm.x,_xlpm.x=$O415))))</f>
        <v>7.6219512195121954E-4</v>
      </c>
      <c r="U415" s="4">
        <f t="shared" si="123"/>
        <v>1</v>
      </c>
      <c r="V415" s="4">
        <f t="shared" si="124"/>
        <v>0</v>
      </c>
      <c r="AD415" s="2"/>
      <c r="AI415" s="2"/>
      <c r="AJ415" s="2"/>
    </row>
    <row r="416" spans="1:36">
      <c r="A416" s="1" t="str">
        <f t="shared" si="110"/>
        <v>~were~ : [wɜɹ]</v>
      </c>
      <c r="B416" s="1">
        <f t="shared" si="125"/>
        <v>0</v>
      </c>
      <c r="C416" s="1">
        <f t="shared" si="125"/>
        <v>0</v>
      </c>
      <c r="D416" s="1">
        <f t="shared" si="125"/>
        <v>0</v>
      </c>
      <c r="E416" s="7">
        <v>1</v>
      </c>
      <c r="F416" s="9" t="s">
        <v>1774</v>
      </c>
      <c r="G416" s="4">
        <f t="shared" si="111"/>
        <v>7.6219512195121954E-4</v>
      </c>
      <c r="H416" s="1" t="str">
        <f t="shared" si="112"/>
        <v>wɜɹ</v>
      </c>
      <c r="I416" s="1" t="str">
        <f t="shared" si="113"/>
        <v>were</v>
      </c>
      <c r="J416" s="10">
        <f t="shared" si="114"/>
        <v>3</v>
      </c>
      <c r="K416" s="10">
        <f t="shared" si="115"/>
        <v>4</v>
      </c>
      <c r="L416" s="10">
        <f t="shared" si="116"/>
        <v>4</v>
      </c>
      <c r="M416" s="10">
        <f t="shared" si="117"/>
        <v>1</v>
      </c>
      <c r="N416" s="1" t="str">
        <f t="shared" si="118"/>
        <v>~were~</v>
      </c>
      <c r="O416" s="1" t="str">
        <f t="shared" si="119"/>
        <v>[wɜɹ]</v>
      </c>
      <c r="P416" s="4">
        <f t="shared" si="120"/>
        <v>0.2342468675289098</v>
      </c>
      <c r="Q416" s="4">
        <f t="shared" si="121"/>
        <v>1</v>
      </c>
      <c r="R416" s="4" cm="1">
        <f t="array" ref="R416">SUM(_xlfn._xlws.FILTER($G$2:$G$1236,_xlfn.MAP($N$2:$N$1236,_xlfn.LAMBDA(_xlpm.x,_xlpm.x=$N416))))</f>
        <v>7.6219512195121954E-4</v>
      </c>
      <c r="S416" s="4">
        <f t="shared" si="122"/>
        <v>1</v>
      </c>
      <c r="T416" s="15" cm="1">
        <f t="array" ref="T416">SUM(_xlfn._xlws.FILTER($G$2:$G$1236,_xlfn.MAP($O$2:$O$1236,_xlfn.LAMBDA(_xlpm.x,_xlpm.x=$O416))))</f>
        <v>7.6219512195121954E-4</v>
      </c>
      <c r="U416" s="4">
        <f t="shared" si="123"/>
        <v>1</v>
      </c>
      <c r="V416" s="4">
        <f t="shared" si="124"/>
        <v>0</v>
      </c>
      <c r="AD416" s="2"/>
      <c r="AI416" s="2"/>
      <c r="AJ416" s="2"/>
    </row>
    <row r="417" spans="1:36">
      <c r="A417" s="1" t="str">
        <f t="shared" si="110"/>
        <v>~west~ : [wɛst]</v>
      </c>
      <c r="B417" s="1">
        <f t="shared" si="125"/>
        <v>0</v>
      </c>
      <c r="C417" s="1">
        <f t="shared" si="125"/>
        <v>0</v>
      </c>
      <c r="D417" s="1">
        <f t="shared" si="125"/>
        <v>0</v>
      </c>
      <c r="E417" s="7">
        <v>1</v>
      </c>
      <c r="F417" s="9" t="s">
        <v>1557</v>
      </c>
      <c r="G417" s="4">
        <f t="shared" si="111"/>
        <v>7.6219512195121954E-4</v>
      </c>
      <c r="H417" s="4" t="str">
        <f t="shared" si="112"/>
        <v>wɛst</v>
      </c>
      <c r="I417" s="4" t="str">
        <f t="shared" si="113"/>
        <v>west</v>
      </c>
      <c r="J417" s="10">
        <f t="shared" si="114"/>
        <v>4</v>
      </c>
      <c r="K417" s="10">
        <f t="shared" si="115"/>
        <v>4</v>
      </c>
      <c r="L417" s="10">
        <f t="shared" si="116"/>
        <v>4</v>
      </c>
      <c r="M417" s="10">
        <f t="shared" si="117"/>
        <v>1</v>
      </c>
      <c r="N417" s="1" t="str">
        <f t="shared" si="118"/>
        <v>~west~</v>
      </c>
      <c r="O417" s="1" t="str">
        <f t="shared" si="119"/>
        <v>[wɛst]</v>
      </c>
      <c r="P417" s="4">
        <f t="shared" si="120"/>
        <v>0.2342468675289098</v>
      </c>
      <c r="Q417" s="4">
        <f t="shared" si="121"/>
        <v>1</v>
      </c>
      <c r="R417" s="4" cm="1">
        <f t="array" ref="R417">SUM(_xlfn._xlws.FILTER($G$2:$G$1236,_xlfn.MAP($N$2:$N$1236,_xlfn.LAMBDA(_xlpm.x,_xlpm.x=$N417))))</f>
        <v>7.6219512195121954E-4</v>
      </c>
      <c r="S417" s="4">
        <f t="shared" si="122"/>
        <v>1</v>
      </c>
      <c r="T417" s="15" cm="1">
        <f t="array" ref="T417">SUM(_xlfn._xlws.FILTER($G$2:$G$1236,_xlfn.MAP($O$2:$O$1236,_xlfn.LAMBDA(_xlpm.x,_xlpm.x=$O417))))</f>
        <v>7.6219512195121954E-4</v>
      </c>
      <c r="U417" s="4">
        <f t="shared" si="123"/>
        <v>1</v>
      </c>
      <c r="V417" s="4">
        <f t="shared" si="124"/>
        <v>0</v>
      </c>
      <c r="AD417" s="2"/>
      <c r="AI417" s="2"/>
      <c r="AJ417" s="2"/>
    </row>
    <row r="418" spans="1:36">
      <c r="A418" s="1" t="str">
        <f t="shared" si="110"/>
        <v>~what~ : [hwʌt]</v>
      </c>
      <c r="B418" s="1">
        <f t="shared" si="125"/>
        <v>0</v>
      </c>
      <c r="C418" s="1">
        <f t="shared" si="125"/>
        <v>0</v>
      </c>
      <c r="D418" s="1">
        <f t="shared" si="125"/>
        <v>0</v>
      </c>
      <c r="E418" s="7">
        <v>1</v>
      </c>
      <c r="F418" s="9" t="s">
        <v>2037</v>
      </c>
      <c r="G418" s="4">
        <f t="shared" si="111"/>
        <v>7.6219512195121954E-4</v>
      </c>
      <c r="H418" s="4" t="str">
        <f t="shared" si="112"/>
        <v>hwʌt</v>
      </c>
      <c r="I418" s="4" t="str">
        <f t="shared" si="113"/>
        <v>what</v>
      </c>
      <c r="J418" s="10">
        <f t="shared" si="114"/>
        <v>4</v>
      </c>
      <c r="K418" s="10">
        <f t="shared" si="115"/>
        <v>4</v>
      </c>
      <c r="L418" s="10">
        <f t="shared" si="116"/>
        <v>4</v>
      </c>
      <c r="M418" s="10">
        <f t="shared" si="117"/>
        <v>1</v>
      </c>
      <c r="N418" s="1" t="str">
        <f t="shared" si="118"/>
        <v>~what~</v>
      </c>
      <c r="O418" s="1" t="str">
        <f t="shared" si="119"/>
        <v>[hwʌt]</v>
      </c>
      <c r="P418" s="4">
        <f t="shared" si="120"/>
        <v>0.15616457835260653</v>
      </c>
      <c r="Q418" s="4">
        <f t="shared" si="121"/>
        <v>0.66666666666666663</v>
      </c>
      <c r="R418" s="4" cm="1">
        <f t="array" ref="R418">SUM(_xlfn._xlws.FILTER($G$2:$G$1236,_xlfn.MAP($N$2:$N$1236,_xlfn.LAMBDA(_xlpm.x,_xlpm.x=$N418))))</f>
        <v>1.5243902439024391E-3</v>
      </c>
      <c r="S418" s="4">
        <f t="shared" si="122"/>
        <v>0.5</v>
      </c>
      <c r="T418" s="15" cm="1">
        <f t="array" ref="T418">SUM(_xlfn._xlws.FILTER($G$2:$G$1236,_xlfn.MAP($O$2:$O$1236,_xlfn.LAMBDA(_xlpm.x,_xlpm.x=$O418))))</f>
        <v>7.6219512195121954E-4</v>
      </c>
      <c r="U418" s="4">
        <f t="shared" si="123"/>
        <v>1</v>
      </c>
      <c r="V418" s="4">
        <f t="shared" si="124"/>
        <v>-0.3010299956639812</v>
      </c>
      <c r="AD418" s="2"/>
      <c r="AI418" s="2"/>
      <c r="AJ418" s="2"/>
    </row>
    <row r="419" spans="1:36">
      <c r="A419" s="1" t="str">
        <f t="shared" si="110"/>
        <v>~what~ : [wʌt]</v>
      </c>
      <c r="B419" s="1">
        <f t="shared" si="125"/>
        <v>0</v>
      </c>
      <c r="C419" s="1">
        <f t="shared" si="125"/>
        <v>0</v>
      </c>
      <c r="D419" s="1">
        <f t="shared" si="125"/>
        <v>0</v>
      </c>
      <c r="E419" s="7">
        <v>1</v>
      </c>
      <c r="F419" s="9" t="s">
        <v>2049</v>
      </c>
      <c r="G419" s="4">
        <f t="shared" si="111"/>
        <v>7.6219512195121954E-4</v>
      </c>
      <c r="H419" s="4" t="str">
        <f t="shared" si="112"/>
        <v>wʌt</v>
      </c>
      <c r="I419" s="4" t="str">
        <f t="shared" si="113"/>
        <v>what</v>
      </c>
      <c r="J419" s="10">
        <f t="shared" si="114"/>
        <v>3</v>
      </c>
      <c r="K419" s="10">
        <f t="shared" si="115"/>
        <v>4</v>
      </c>
      <c r="L419" s="10">
        <f t="shared" si="116"/>
        <v>4</v>
      </c>
      <c r="M419" s="10">
        <f t="shared" si="117"/>
        <v>1</v>
      </c>
      <c r="N419" s="1" t="str">
        <f t="shared" si="118"/>
        <v>~what~</v>
      </c>
      <c r="O419" s="1" t="str">
        <f t="shared" si="119"/>
        <v>[wʌt]</v>
      </c>
      <c r="P419" s="4">
        <f t="shared" si="120"/>
        <v>0.15616457835260653</v>
      </c>
      <c r="Q419" s="4">
        <f t="shared" si="121"/>
        <v>0.66666666666666663</v>
      </c>
      <c r="R419" s="4" cm="1">
        <f t="array" ref="R419">SUM(_xlfn._xlws.FILTER($G$2:$G$1236,_xlfn.MAP($N$2:$N$1236,_xlfn.LAMBDA(_xlpm.x,_xlpm.x=$N419))))</f>
        <v>1.5243902439024391E-3</v>
      </c>
      <c r="S419" s="4">
        <f t="shared" si="122"/>
        <v>0.5</v>
      </c>
      <c r="T419" s="15" cm="1">
        <f t="array" ref="T419">SUM(_xlfn._xlws.FILTER($G$2:$G$1236,_xlfn.MAP($O$2:$O$1236,_xlfn.LAMBDA(_xlpm.x,_xlpm.x=$O419))))</f>
        <v>7.6219512195121954E-4</v>
      </c>
      <c r="U419" s="4">
        <f t="shared" si="123"/>
        <v>1</v>
      </c>
      <c r="V419" s="4">
        <f t="shared" si="124"/>
        <v>-0.3010299956639812</v>
      </c>
      <c r="AD419" s="2"/>
      <c r="AI419" s="2"/>
      <c r="AJ419" s="2"/>
    </row>
    <row r="420" spans="1:36">
      <c r="A420" s="1" t="str">
        <f t="shared" si="110"/>
        <v>~when~ : [hwɛn]</v>
      </c>
      <c r="B420" s="1">
        <f t="shared" si="125"/>
        <v>0</v>
      </c>
      <c r="C420" s="1">
        <f t="shared" si="125"/>
        <v>0</v>
      </c>
      <c r="D420" s="1">
        <f t="shared" si="125"/>
        <v>0</v>
      </c>
      <c r="E420" s="7">
        <v>1</v>
      </c>
      <c r="F420" s="9" t="s">
        <v>2038</v>
      </c>
      <c r="G420" s="4">
        <f t="shared" si="111"/>
        <v>7.6219512195121954E-4</v>
      </c>
      <c r="H420" s="4" t="str">
        <f t="shared" si="112"/>
        <v>hwɛn</v>
      </c>
      <c r="I420" s="4" t="str">
        <f t="shared" si="113"/>
        <v>when</v>
      </c>
      <c r="J420" s="10">
        <f t="shared" si="114"/>
        <v>4</v>
      </c>
      <c r="K420" s="10">
        <f t="shared" si="115"/>
        <v>4</v>
      </c>
      <c r="L420" s="10">
        <f t="shared" si="116"/>
        <v>4</v>
      </c>
      <c r="M420" s="10">
        <f t="shared" si="117"/>
        <v>1</v>
      </c>
      <c r="N420" s="1" t="str">
        <f t="shared" si="118"/>
        <v>~when~</v>
      </c>
      <c r="O420" s="1" t="str">
        <f t="shared" si="119"/>
        <v>[hwɛn]</v>
      </c>
      <c r="P420" s="4">
        <f t="shared" si="120"/>
        <v>0.15616457835260653</v>
      </c>
      <c r="Q420" s="4">
        <f t="shared" si="121"/>
        <v>0.66666666666666663</v>
      </c>
      <c r="R420" s="4" cm="1">
        <f t="array" ref="R420">SUM(_xlfn._xlws.FILTER($G$2:$G$1236,_xlfn.MAP($N$2:$N$1236,_xlfn.LAMBDA(_xlpm.x,_xlpm.x=$N420))))</f>
        <v>1.5243902439024391E-3</v>
      </c>
      <c r="S420" s="4">
        <f t="shared" si="122"/>
        <v>0.5</v>
      </c>
      <c r="T420" s="15" cm="1">
        <f t="array" ref="T420">SUM(_xlfn._xlws.FILTER($G$2:$G$1236,_xlfn.MAP($O$2:$O$1236,_xlfn.LAMBDA(_xlpm.x,_xlpm.x=$O420))))</f>
        <v>7.6219512195121954E-4</v>
      </c>
      <c r="U420" s="4">
        <f t="shared" si="123"/>
        <v>1</v>
      </c>
      <c r="V420" s="4">
        <f t="shared" si="124"/>
        <v>-0.3010299956639812</v>
      </c>
      <c r="AD420" s="2"/>
      <c r="AI420" s="2"/>
      <c r="AJ420" s="2"/>
    </row>
    <row r="421" spans="1:36">
      <c r="A421" s="1" t="str">
        <f t="shared" si="110"/>
        <v>~when~ : [wɛn]</v>
      </c>
      <c r="B421" s="1">
        <f t="shared" si="125"/>
        <v>0</v>
      </c>
      <c r="C421" s="1">
        <f t="shared" si="125"/>
        <v>0</v>
      </c>
      <c r="D421" s="1">
        <f t="shared" si="125"/>
        <v>0</v>
      </c>
      <c r="E421" s="7">
        <v>1</v>
      </c>
      <c r="F421" s="9" t="s">
        <v>2050</v>
      </c>
      <c r="G421" s="4">
        <f t="shared" si="111"/>
        <v>7.6219512195121954E-4</v>
      </c>
      <c r="H421" s="4" t="str">
        <f t="shared" si="112"/>
        <v>wɛn</v>
      </c>
      <c r="I421" s="4" t="str">
        <f t="shared" si="113"/>
        <v>when</v>
      </c>
      <c r="J421" s="10">
        <f t="shared" si="114"/>
        <v>3</v>
      </c>
      <c r="K421" s="10">
        <f t="shared" si="115"/>
        <v>4</v>
      </c>
      <c r="L421" s="10">
        <f t="shared" si="116"/>
        <v>4</v>
      </c>
      <c r="M421" s="10">
        <f t="shared" si="117"/>
        <v>1</v>
      </c>
      <c r="N421" s="1" t="str">
        <f t="shared" si="118"/>
        <v>~when~</v>
      </c>
      <c r="O421" s="1" t="str">
        <f t="shared" si="119"/>
        <v>[wɛn]</v>
      </c>
      <c r="P421" s="4">
        <f t="shared" si="120"/>
        <v>0.15616457835260653</v>
      </c>
      <c r="Q421" s="4">
        <f t="shared" si="121"/>
        <v>0.66666666666666663</v>
      </c>
      <c r="R421" s="4" cm="1">
        <f t="array" ref="R421">SUM(_xlfn._xlws.FILTER($G$2:$G$1236,_xlfn.MAP($N$2:$N$1236,_xlfn.LAMBDA(_xlpm.x,_xlpm.x=$N421))))</f>
        <v>1.5243902439024391E-3</v>
      </c>
      <c r="S421" s="4">
        <f t="shared" si="122"/>
        <v>0.5</v>
      </c>
      <c r="T421" s="15" cm="1">
        <f t="array" ref="T421">SUM(_xlfn._xlws.FILTER($G$2:$G$1236,_xlfn.MAP($O$2:$O$1236,_xlfn.LAMBDA(_xlpm.x,_xlpm.x=$O421))))</f>
        <v>7.6219512195121954E-4</v>
      </c>
      <c r="U421" s="4">
        <f t="shared" si="123"/>
        <v>1</v>
      </c>
      <c r="V421" s="4">
        <f t="shared" si="124"/>
        <v>-0.3010299956639812</v>
      </c>
      <c r="AD421" s="2"/>
      <c r="AI421" s="2"/>
      <c r="AJ421" s="2"/>
    </row>
    <row r="422" spans="1:36">
      <c r="A422" s="1" t="str">
        <f t="shared" si="110"/>
        <v>~wild~ : [waɪld]</v>
      </c>
      <c r="B422" s="1">
        <f t="shared" ref="B422:D441" si="126">_xlfn.LET(_xlpm.d,$F422,_xlpm.k,_xlfn.CONCAT(LEFT(TRIM(B$1),1),"*"),COUNTIF(_xlpm.d,_xlpm.k))</f>
        <v>0</v>
      </c>
      <c r="C422" s="1">
        <f t="shared" si="126"/>
        <v>0</v>
      </c>
      <c r="D422" s="1">
        <f t="shared" si="126"/>
        <v>0</v>
      </c>
      <c r="E422" s="7">
        <v>1</v>
      </c>
      <c r="F422" s="9" t="s">
        <v>1455</v>
      </c>
      <c r="G422" s="4">
        <f t="shared" si="111"/>
        <v>7.6219512195121954E-4</v>
      </c>
      <c r="H422" s="1" t="str">
        <f t="shared" si="112"/>
        <v>waɪld</v>
      </c>
      <c r="I422" s="1" t="str">
        <f t="shared" si="113"/>
        <v>wild</v>
      </c>
      <c r="J422" s="10">
        <f t="shared" si="114"/>
        <v>5</v>
      </c>
      <c r="K422" s="10">
        <f t="shared" si="115"/>
        <v>4</v>
      </c>
      <c r="L422" s="10">
        <f t="shared" si="116"/>
        <v>5</v>
      </c>
      <c r="M422" s="10">
        <f t="shared" si="117"/>
        <v>1</v>
      </c>
      <c r="N422" s="1" t="str">
        <f t="shared" si="118"/>
        <v>~wild~</v>
      </c>
      <c r="O422" s="1" t="str">
        <f t="shared" si="119"/>
        <v>[waɪld]</v>
      </c>
      <c r="P422" s="4">
        <f t="shared" si="120"/>
        <v>0.25439985932113074</v>
      </c>
      <c r="Q422" s="4">
        <f t="shared" si="121"/>
        <v>1</v>
      </c>
      <c r="R422" s="4" cm="1">
        <f t="array" ref="R422">SUM(_xlfn._xlws.FILTER($G$2:$G$1236,_xlfn.MAP($N$2:$N$1236,_xlfn.LAMBDA(_xlpm.x,_xlpm.x=$N422))))</f>
        <v>7.6219512195121954E-4</v>
      </c>
      <c r="S422" s="4">
        <f t="shared" si="122"/>
        <v>1</v>
      </c>
      <c r="T422" s="15" cm="1">
        <f t="array" ref="T422">SUM(_xlfn._xlws.FILTER($G$2:$G$1236,_xlfn.MAP($O$2:$O$1236,_xlfn.LAMBDA(_xlpm.x,_xlpm.x=$O422))))</f>
        <v>7.6219512195121954E-4</v>
      </c>
      <c r="U422" s="4">
        <f t="shared" si="123"/>
        <v>1</v>
      </c>
      <c r="V422" s="4">
        <f t="shared" si="124"/>
        <v>0</v>
      </c>
      <c r="AD422" s="2"/>
      <c r="AI422" s="2"/>
      <c r="AJ422" s="2"/>
    </row>
    <row r="423" spans="1:36">
      <c r="A423" s="1" t="str">
        <f t="shared" si="110"/>
        <v>~will~ : [wɪl]</v>
      </c>
      <c r="B423" s="1">
        <f t="shared" si="126"/>
        <v>0</v>
      </c>
      <c r="C423" s="1">
        <f t="shared" si="126"/>
        <v>0</v>
      </c>
      <c r="D423" s="1">
        <f t="shared" si="126"/>
        <v>0</v>
      </c>
      <c r="E423" s="7">
        <v>1</v>
      </c>
      <c r="F423" s="9" t="s">
        <v>1777</v>
      </c>
      <c r="G423" s="4">
        <f t="shared" si="111"/>
        <v>7.6219512195121954E-4</v>
      </c>
      <c r="H423" s="4" t="str">
        <f t="shared" si="112"/>
        <v>wɪl</v>
      </c>
      <c r="I423" s="4" t="str">
        <f t="shared" si="113"/>
        <v>will</v>
      </c>
      <c r="J423" s="10">
        <f t="shared" si="114"/>
        <v>3</v>
      </c>
      <c r="K423" s="10">
        <f t="shared" si="115"/>
        <v>4</v>
      </c>
      <c r="L423" s="10">
        <f t="shared" si="116"/>
        <v>4</v>
      </c>
      <c r="M423" s="10">
        <f t="shared" si="117"/>
        <v>1</v>
      </c>
      <c r="N423" s="1" t="str">
        <f t="shared" si="118"/>
        <v>~will~</v>
      </c>
      <c r="O423" s="1" t="str">
        <f t="shared" si="119"/>
        <v>[wɪl]</v>
      </c>
      <c r="P423" s="4">
        <f t="shared" si="120"/>
        <v>0.2342468675289098</v>
      </c>
      <c r="Q423" s="4">
        <f t="shared" si="121"/>
        <v>1</v>
      </c>
      <c r="R423" s="4" cm="1">
        <f t="array" ref="R423">SUM(_xlfn._xlws.FILTER($G$2:$G$1236,_xlfn.MAP($N$2:$N$1236,_xlfn.LAMBDA(_xlpm.x,_xlpm.x=$N423))))</f>
        <v>7.6219512195121954E-4</v>
      </c>
      <c r="S423" s="4">
        <f t="shared" si="122"/>
        <v>1</v>
      </c>
      <c r="T423" s="15" cm="1">
        <f t="array" ref="T423">SUM(_xlfn._xlws.FILTER($G$2:$G$1236,_xlfn.MAP($O$2:$O$1236,_xlfn.LAMBDA(_xlpm.x,_xlpm.x=$O423))))</f>
        <v>7.6219512195121954E-4</v>
      </c>
      <c r="U423" s="4">
        <f t="shared" si="123"/>
        <v>1</v>
      </c>
      <c r="V423" s="4">
        <f t="shared" si="124"/>
        <v>0</v>
      </c>
      <c r="AD423" s="2"/>
      <c r="AI423" s="2"/>
      <c r="AJ423" s="2"/>
    </row>
    <row r="424" spans="1:36">
      <c r="A424" s="1" t="str">
        <f t="shared" si="110"/>
        <v>~wind~ : [wɪnd]</v>
      </c>
      <c r="B424" s="1">
        <f t="shared" si="126"/>
        <v>0</v>
      </c>
      <c r="C424" s="1">
        <f t="shared" si="126"/>
        <v>0</v>
      </c>
      <c r="D424" s="1">
        <f t="shared" si="126"/>
        <v>0</v>
      </c>
      <c r="E424" s="7">
        <v>1</v>
      </c>
      <c r="F424" s="9" t="s">
        <v>2029</v>
      </c>
      <c r="G424" s="4">
        <f t="shared" si="111"/>
        <v>7.6219512195121954E-4</v>
      </c>
      <c r="H424" s="4" t="str">
        <f t="shared" si="112"/>
        <v>wɪnd</v>
      </c>
      <c r="I424" s="4" t="str">
        <f t="shared" si="113"/>
        <v>wind</v>
      </c>
      <c r="J424" s="10">
        <f t="shared" si="114"/>
        <v>4</v>
      </c>
      <c r="K424" s="10">
        <f t="shared" si="115"/>
        <v>4</v>
      </c>
      <c r="L424" s="10">
        <f t="shared" si="116"/>
        <v>4</v>
      </c>
      <c r="M424" s="10">
        <f t="shared" si="117"/>
        <v>1</v>
      </c>
      <c r="N424" s="1" t="str">
        <f t="shared" si="118"/>
        <v>~wind~</v>
      </c>
      <c r="O424" s="1" t="str">
        <f t="shared" si="119"/>
        <v>[wɪnd]</v>
      </c>
      <c r="P424" s="4">
        <f t="shared" si="120"/>
        <v>0.15616457835260653</v>
      </c>
      <c r="Q424" s="4">
        <f t="shared" si="121"/>
        <v>0.66666666666666663</v>
      </c>
      <c r="R424" s="4" cm="1">
        <f t="array" ref="R424">SUM(_xlfn._xlws.FILTER($G$2:$G$1236,_xlfn.MAP($N$2:$N$1236,_xlfn.LAMBDA(_xlpm.x,_xlpm.x=$N424))))</f>
        <v>1.5243902439024391E-3</v>
      </c>
      <c r="S424" s="4">
        <f t="shared" si="122"/>
        <v>0.5</v>
      </c>
      <c r="T424" s="15" cm="1">
        <f t="array" ref="T424">SUM(_xlfn._xlws.FILTER($G$2:$G$1236,_xlfn.MAP($O$2:$O$1236,_xlfn.LAMBDA(_xlpm.x,_xlpm.x=$O424))))</f>
        <v>7.6219512195121954E-4</v>
      </c>
      <c r="U424" s="4">
        <f t="shared" si="123"/>
        <v>1</v>
      </c>
      <c r="V424" s="4">
        <f t="shared" si="124"/>
        <v>-0.3010299956639812</v>
      </c>
      <c r="AD424" s="2"/>
      <c r="AI424" s="2"/>
      <c r="AJ424" s="2"/>
    </row>
    <row r="425" spans="1:36">
      <c r="A425" s="1" t="str">
        <f t="shared" si="110"/>
        <v>~wind~ : [waɪnd]</v>
      </c>
      <c r="B425" s="1">
        <f t="shared" si="126"/>
        <v>0</v>
      </c>
      <c r="C425" s="1">
        <f t="shared" si="126"/>
        <v>0</v>
      </c>
      <c r="D425" s="1">
        <f t="shared" si="126"/>
        <v>0</v>
      </c>
      <c r="E425" s="7">
        <v>1</v>
      </c>
      <c r="F425" s="9" t="s">
        <v>2019</v>
      </c>
      <c r="G425" s="4">
        <f t="shared" si="111"/>
        <v>7.6219512195121954E-4</v>
      </c>
      <c r="H425" s="1" t="str">
        <f t="shared" si="112"/>
        <v>waɪnd</v>
      </c>
      <c r="I425" s="1" t="str">
        <f t="shared" si="113"/>
        <v>wind</v>
      </c>
      <c r="J425" s="10">
        <f t="shared" si="114"/>
        <v>5</v>
      </c>
      <c r="K425" s="10">
        <f t="shared" si="115"/>
        <v>4</v>
      </c>
      <c r="L425" s="10">
        <f t="shared" si="116"/>
        <v>5</v>
      </c>
      <c r="M425" s="10">
        <f t="shared" si="117"/>
        <v>1</v>
      </c>
      <c r="N425" s="1" t="str">
        <f t="shared" si="118"/>
        <v>~wind~</v>
      </c>
      <c r="O425" s="1" t="str">
        <f t="shared" si="119"/>
        <v>[waɪnd]</v>
      </c>
      <c r="P425" s="4">
        <f t="shared" si="120"/>
        <v>0.16959990621408716</v>
      </c>
      <c r="Q425" s="4">
        <f t="shared" si="121"/>
        <v>0.66666666666666663</v>
      </c>
      <c r="R425" s="4" cm="1">
        <f t="array" ref="R425">SUM(_xlfn._xlws.FILTER($G$2:$G$1236,_xlfn.MAP($N$2:$N$1236,_xlfn.LAMBDA(_xlpm.x,_xlpm.x=$N425))))</f>
        <v>1.5243902439024391E-3</v>
      </c>
      <c r="S425" s="4">
        <f t="shared" si="122"/>
        <v>0.5</v>
      </c>
      <c r="T425" s="15" cm="1">
        <f t="array" ref="T425">SUM(_xlfn._xlws.FILTER($G$2:$G$1236,_xlfn.MAP($O$2:$O$1236,_xlfn.LAMBDA(_xlpm.x,_xlpm.x=$O425))))</f>
        <v>7.6219512195121954E-4</v>
      </c>
      <c r="U425" s="4">
        <f t="shared" si="123"/>
        <v>1</v>
      </c>
      <c r="V425" s="4">
        <f t="shared" si="124"/>
        <v>-0.3010299956639812</v>
      </c>
      <c r="AD425" s="2"/>
      <c r="AI425" s="2"/>
      <c r="AJ425" s="2"/>
    </row>
    <row r="426" spans="1:36">
      <c r="A426" s="1" t="str">
        <f t="shared" si="110"/>
        <v>~wing~ : [wɪŋ]</v>
      </c>
      <c r="B426" s="1">
        <f t="shared" si="126"/>
        <v>0</v>
      </c>
      <c r="C426" s="1">
        <f t="shared" si="126"/>
        <v>0</v>
      </c>
      <c r="D426" s="1">
        <f t="shared" si="126"/>
        <v>0</v>
      </c>
      <c r="E426" s="7">
        <v>1</v>
      </c>
      <c r="F426" s="9" t="s">
        <v>1773</v>
      </c>
      <c r="G426" s="4">
        <f t="shared" si="111"/>
        <v>7.6219512195121954E-4</v>
      </c>
      <c r="H426" s="4" t="str">
        <f t="shared" si="112"/>
        <v>wɪŋ</v>
      </c>
      <c r="I426" s="4" t="str">
        <f t="shared" si="113"/>
        <v>wing</v>
      </c>
      <c r="J426" s="10">
        <f t="shared" si="114"/>
        <v>3</v>
      </c>
      <c r="K426" s="10">
        <f t="shared" si="115"/>
        <v>4</v>
      </c>
      <c r="L426" s="10">
        <f t="shared" si="116"/>
        <v>4</v>
      </c>
      <c r="M426" s="10">
        <f t="shared" si="117"/>
        <v>1</v>
      </c>
      <c r="N426" s="1" t="str">
        <f t="shared" si="118"/>
        <v>~wing~</v>
      </c>
      <c r="O426" s="1" t="str">
        <f t="shared" si="119"/>
        <v>[wɪŋ]</v>
      </c>
      <c r="P426" s="4">
        <f t="shared" si="120"/>
        <v>0.2342468675289098</v>
      </c>
      <c r="Q426" s="4">
        <f t="shared" si="121"/>
        <v>1</v>
      </c>
      <c r="R426" s="4" cm="1">
        <f t="array" ref="R426">SUM(_xlfn._xlws.FILTER($G$2:$G$1236,_xlfn.MAP($N$2:$N$1236,_xlfn.LAMBDA(_xlpm.x,_xlpm.x=$N426))))</f>
        <v>7.6219512195121954E-4</v>
      </c>
      <c r="S426" s="4">
        <f t="shared" si="122"/>
        <v>1</v>
      </c>
      <c r="T426" s="15" cm="1">
        <f t="array" ref="T426">SUM(_xlfn._xlws.FILTER($G$2:$G$1236,_xlfn.MAP($O$2:$O$1236,_xlfn.LAMBDA(_xlpm.x,_xlpm.x=$O426))))</f>
        <v>7.6219512195121954E-4</v>
      </c>
      <c r="U426" s="4">
        <f t="shared" si="123"/>
        <v>1</v>
      </c>
      <c r="V426" s="4">
        <f t="shared" si="124"/>
        <v>0</v>
      </c>
      <c r="AD426" s="2"/>
      <c r="AI426" s="2"/>
      <c r="AJ426" s="2"/>
    </row>
    <row r="427" spans="1:36">
      <c r="A427" s="1" t="str">
        <f t="shared" si="110"/>
        <v>~wish~ : [wɪʃ]</v>
      </c>
      <c r="B427" s="1">
        <f t="shared" si="126"/>
        <v>0</v>
      </c>
      <c r="C427" s="1">
        <f t="shared" si="126"/>
        <v>0</v>
      </c>
      <c r="D427" s="1">
        <f t="shared" si="126"/>
        <v>0</v>
      </c>
      <c r="E427" s="7">
        <v>1</v>
      </c>
      <c r="F427" s="9" t="s">
        <v>1772</v>
      </c>
      <c r="G427" s="4">
        <f t="shared" si="111"/>
        <v>7.6219512195121954E-4</v>
      </c>
      <c r="H427" s="4" t="str">
        <f t="shared" si="112"/>
        <v>wɪʃ</v>
      </c>
      <c r="I427" s="4" t="str">
        <f t="shared" si="113"/>
        <v>wish</v>
      </c>
      <c r="J427" s="10">
        <f t="shared" si="114"/>
        <v>3</v>
      </c>
      <c r="K427" s="10">
        <f t="shared" si="115"/>
        <v>4</v>
      </c>
      <c r="L427" s="10">
        <f t="shared" si="116"/>
        <v>4</v>
      </c>
      <c r="M427" s="10">
        <f t="shared" si="117"/>
        <v>1</v>
      </c>
      <c r="N427" s="1" t="str">
        <f t="shared" si="118"/>
        <v>~wish~</v>
      </c>
      <c r="O427" s="1" t="str">
        <f t="shared" si="119"/>
        <v>[wɪʃ]</v>
      </c>
      <c r="P427" s="4">
        <f t="shared" si="120"/>
        <v>0.2342468675289098</v>
      </c>
      <c r="Q427" s="4">
        <f t="shared" si="121"/>
        <v>1</v>
      </c>
      <c r="R427" s="4" cm="1">
        <f t="array" ref="R427">SUM(_xlfn._xlws.FILTER($G$2:$G$1236,_xlfn.MAP($N$2:$N$1236,_xlfn.LAMBDA(_xlpm.x,_xlpm.x=$N427))))</f>
        <v>7.6219512195121954E-4</v>
      </c>
      <c r="S427" s="4">
        <f t="shared" si="122"/>
        <v>1</v>
      </c>
      <c r="T427" s="15" cm="1">
        <f t="array" ref="T427">SUM(_xlfn._xlws.FILTER($G$2:$G$1236,_xlfn.MAP($O$2:$O$1236,_xlfn.LAMBDA(_xlpm.x,_xlpm.x=$O427))))</f>
        <v>7.6219512195121954E-4</v>
      </c>
      <c r="U427" s="4">
        <f t="shared" si="123"/>
        <v>1</v>
      </c>
      <c r="V427" s="4">
        <f t="shared" si="124"/>
        <v>0</v>
      </c>
      <c r="AD427" s="2"/>
      <c r="AI427" s="2"/>
      <c r="AJ427" s="2"/>
    </row>
    <row r="428" spans="1:36">
      <c r="A428" s="1" t="str">
        <f t="shared" si="110"/>
        <v>~with~ : [wɪð]</v>
      </c>
      <c r="B428" s="1">
        <f t="shared" si="126"/>
        <v>0</v>
      </c>
      <c r="C428" s="1">
        <f t="shared" si="126"/>
        <v>0</v>
      </c>
      <c r="D428" s="1">
        <f t="shared" si="126"/>
        <v>0</v>
      </c>
      <c r="E428" s="7">
        <v>1</v>
      </c>
      <c r="F428" s="9" t="s">
        <v>1776</v>
      </c>
      <c r="G428" s="4">
        <f t="shared" si="111"/>
        <v>7.6219512195121954E-4</v>
      </c>
      <c r="H428" s="4" t="str">
        <f t="shared" si="112"/>
        <v>wɪð</v>
      </c>
      <c r="I428" s="4" t="str">
        <f t="shared" si="113"/>
        <v>with</v>
      </c>
      <c r="J428" s="10">
        <f t="shared" si="114"/>
        <v>3</v>
      </c>
      <c r="K428" s="10">
        <f t="shared" si="115"/>
        <v>4</v>
      </c>
      <c r="L428" s="10">
        <f t="shared" si="116"/>
        <v>4</v>
      </c>
      <c r="M428" s="10">
        <f t="shared" si="117"/>
        <v>1</v>
      </c>
      <c r="N428" s="1" t="str">
        <f t="shared" si="118"/>
        <v>~with~</v>
      </c>
      <c r="O428" s="1" t="str">
        <f t="shared" si="119"/>
        <v>[wɪð]</v>
      </c>
      <c r="P428" s="4">
        <f t="shared" si="120"/>
        <v>0.2342468675289098</v>
      </c>
      <c r="Q428" s="4">
        <f t="shared" si="121"/>
        <v>1</v>
      </c>
      <c r="R428" s="4" cm="1">
        <f t="array" ref="R428">SUM(_xlfn._xlws.FILTER($G$2:$G$1236,_xlfn.MAP($N$2:$N$1236,_xlfn.LAMBDA(_xlpm.x,_xlpm.x=$N428))))</f>
        <v>7.6219512195121954E-4</v>
      </c>
      <c r="S428" s="4">
        <f t="shared" si="122"/>
        <v>1</v>
      </c>
      <c r="T428" s="15" cm="1">
        <f t="array" ref="T428">SUM(_xlfn._xlws.FILTER($G$2:$G$1236,_xlfn.MAP($O$2:$O$1236,_xlfn.LAMBDA(_xlpm.x,_xlpm.x=$O428))))</f>
        <v>7.6219512195121954E-4</v>
      </c>
      <c r="U428" s="4">
        <f t="shared" si="123"/>
        <v>1</v>
      </c>
      <c r="V428" s="4">
        <f t="shared" si="124"/>
        <v>0</v>
      </c>
      <c r="AD428" s="2"/>
      <c r="AI428" s="2"/>
      <c r="AJ428" s="2"/>
    </row>
    <row r="429" spans="1:36">
      <c r="A429" s="1" t="str">
        <f t="shared" si="110"/>
        <v>~wood~ : [wʊd]</v>
      </c>
      <c r="B429" s="1">
        <f t="shared" si="126"/>
        <v>0</v>
      </c>
      <c r="C429" s="1">
        <f t="shared" si="126"/>
        <v>0</v>
      </c>
      <c r="D429" s="1">
        <f t="shared" si="126"/>
        <v>0</v>
      </c>
      <c r="E429" s="7">
        <v>1</v>
      </c>
      <c r="F429" s="9" t="s">
        <v>997</v>
      </c>
      <c r="G429" s="4">
        <f t="shared" si="111"/>
        <v>7.6219512195121954E-4</v>
      </c>
      <c r="H429" s="4" t="str">
        <f t="shared" si="112"/>
        <v>wʊd</v>
      </c>
      <c r="I429" s="4" t="str">
        <f t="shared" si="113"/>
        <v>wood</v>
      </c>
      <c r="J429" s="10">
        <f t="shared" si="114"/>
        <v>3</v>
      </c>
      <c r="K429" s="10">
        <f t="shared" si="115"/>
        <v>4</v>
      </c>
      <c r="L429" s="10">
        <f t="shared" si="116"/>
        <v>4</v>
      </c>
      <c r="M429" s="10">
        <f t="shared" si="117"/>
        <v>1</v>
      </c>
      <c r="N429" s="1" t="str">
        <f t="shared" si="118"/>
        <v>~wood~</v>
      </c>
      <c r="O429" s="1" t="str">
        <f t="shared" si="119"/>
        <v>[wʊd]</v>
      </c>
      <c r="P429" s="4">
        <f t="shared" si="120"/>
        <v>0.15616457835260653</v>
      </c>
      <c r="Q429" s="4">
        <f t="shared" si="121"/>
        <v>0.66666666666666663</v>
      </c>
      <c r="R429" s="4" cm="1">
        <f t="array" ref="R429">SUM(_xlfn._xlws.FILTER($G$2:$G$1236,_xlfn.MAP($N$2:$N$1236,_xlfn.LAMBDA(_xlpm.x,_xlpm.x=$N429))))</f>
        <v>7.6219512195121954E-4</v>
      </c>
      <c r="S429" s="4">
        <f t="shared" si="122"/>
        <v>1</v>
      </c>
      <c r="T429" s="15" cm="1">
        <f t="array" ref="T429">SUM(_xlfn._xlws.FILTER($G$2:$G$1236,_xlfn.MAP($O$2:$O$1236,_xlfn.LAMBDA(_xlpm.x,_xlpm.x=$O429))))</f>
        <v>1.5243902439024391E-3</v>
      </c>
      <c r="U429" s="4">
        <f t="shared" si="123"/>
        <v>0.5</v>
      </c>
      <c r="V429" s="4">
        <f t="shared" si="124"/>
        <v>0.3010299956639812</v>
      </c>
      <c r="AD429" s="2"/>
      <c r="AI429" s="2"/>
      <c r="AJ429" s="2"/>
    </row>
    <row r="430" spans="1:36">
      <c r="A430" s="1" t="str">
        <f t="shared" si="110"/>
        <v>~word~ : [wɜɹd]</v>
      </c>
      <c r="B430" s="1">
        <f t="shared" si="126"/>
        <v>0</v>
      </c>
      <c r="C430" s="1">
        <f t="shared" si="126"/>
        <v>0</v>
      </c>
      <c r="D430" s="1">
        <f t="shared" si="126"/>
        <v>0</v>
      </c>
      <c r="E430" s="7">
        <v>1</v>
      </c>
      <c r="F430" s="9" t="s">
        <v>1554</v>
      </c>
      <c r="G430" s="4">
        <f t="shared" si="111"/>
        <v>7.6219512195121954E-4</v>
      </c>
      <c r="H430" s="4" t="str">
        <f t="shared" si="112"/>
        <v>wɜɹd</v>
      </c>
      <c r="I430" s="4" t="str">
        <f t="shared" si="113"/>
        <v>word</v>
      </c>
      <c r="J430" s="10">
        <f t="shared" si="114"/>
        <v>4</v>
      </c>
      <c r="K430" s="10">
        <f t="shared" si="115"/>
        <v>4</v>
      </c>
      <c r="L430" s="10">
        <f t="shared" si="116"/>
        <v>4</v>
      </c>
      <c r="M430" s="10">
        <f t="shared" si="117"/>
        <v>1</v>
      </c>
      <c r="N430" s="1" t="str">
        <f t="shared" si="118"/>
        <v>~word~</v>
      </c>
      <c r="O430" s="1" t="str">
        <f t="shared" si="119"/>
        <v>[wɜɹd]</v>
      </c>
      <c r="P430" s="4">
        <f t="shared" si="120"/>
        <v>0.2342468675289098</v>
      </c>
      <c r="Q430" s="4">
        <f t="shared" si="121"/>
        <v>1</v>
      </c>
      <c r="R430" s="4" cm="1">
        <f t="array" ref="R430">SUM(_xlfn._xlws.FILTER($G$2:$G$1236,_xlfn.MAP($N$2:$N$1236,_xlfn.LAMBDA(_xlpm.x,_xlpm.x=$N430))))</f>
        <v>7.6219512195121954E-4</v>
      </c>
      <c r="S430" s="4">
        <f t="shared" si="122"/>
        <v>1</v>
      </c>
      <c r="T430" s="15" cm="1">
        <f t="array" ref="T430">SUM(_xlfn._xlws.FILTER($G$2:$G$1236,_xlfn.MAP($O$2:$O$1236,_xlfn.LAMBDA(_xlpm.x,_xlpm.x=$O430))))</f>
        <v>7.6219512195121954E-4</v>
      </c>
      <c r="U430" s="4">
        <f t="shared" si="123"/>
        <v>1</v>
      </c>
      <c r="V430" s="4">
        <f t="shared" si="124"/>
        <v>0</v>
      </c>
      <c r="AD430" s="2"/>
      <c r="AI430" s="2"/>
      <c r="AJ430" s="2"/>
    </row>
    <row r="431" spans="1:36">
      <c r="A431" s="1" t="str">
        <f t="shared" si="110"/>
        <v>~work~ : [wɜɹk]</v>
      </c>
      <c r="B431" s="1">
        <f t="shared" si="126"/>
        <v>0</v>
      </c>
      <c r="C431" s="1">
        <f t="shared" si="126"/>
        <v>0</v>
      </c>
      <c r="D431" s="1">
        <f t="shared" si="126"/>
        <v>0</v>
      </c>
      <c r="E431" s="7">
        <v>1</v>
      </c>
      <c r="F431" s="9" t="s">
        <v>1553</v>
      </c>
      <c r="G431" s="4">
        <f t="shared" si="111"/>
        <v>7.6219512195121954E-4</v>
      </c>
      <c r="H431" s="4" t="str">
        <f t="shared" si="112"/>
        <v>wɜɹk</v>
      </c>
      <c r="I431" s="4" t="str">
        <f t="shared" si="113"/>
        <v>work</v>
      </c>
      <c r="J431" s="10">
        <f t="shared" si="114"/>
        <v>4</v>
      </c>
      <c r="K431" s="10">
        <f t="shared" si="115"/>
        <v>4</v>
      </c>
      <c r="L431" s="10">
        <f t="shared" si="116"/>
        <v>4</v>
      </c>
      <c r="M431" s="10">
        <f t="shared" si="117"/>
        <v>1</v>
      </c>
      <c r="N431" s="1" t="str">
        <f t="shared" si="118"/>
        <v>~work~</v>
      </c>
      <c r="O431" s="1" t="str">
        <f t="shared" si="119"/>
        <v>[wɜɹk]</v>
      </c>
      <c r="P431" s="4">
        <f t="shared" si="120"/>
        <v>0.2342468675289098</v>
      </c>
      <c r="Q431" s="4">
        <f t="shared" si="121"/>
        <v>1</v>
      </c>
      <c r="R431" s="4" cm="1">
        <f t="array" ref="R431">SUM(_xlfn._xlws.FILTER($G$2:$G$1236,_xlfn.MAP($N$2:$N$1236,_xlfn.LAMBDA(_xlpm.x,_xlpm.x=$N431))))</f>
        <v>7.6219512195121954E-4</v>
      </c>
      <c r="S431" s="4">
        <f t="shared" si="122"/>
        <v>1</v>
      </c>
      <c r="T431" s="15" cm="1">
        <f t="array" ref="T431">SUM(_xlfn._xlws.FILTER($G$2:$G$1236,_xlfn.MAP($O$2:$O$1236,_xlfn.LAMBDA(_xlpm.x,_xlpm.x=$O431))))</f>
        <v>7.6219512195121954E-4</v>
      </c>
      <c r="U431" s="4">
        <f t="shared" si="123"/>
        <v>1</v>
      </c>
      <c r="V431" s="4">
        <f t="shared" si="124"/>
        <v>0</v>
      </c>
      <c r="AD431" s="2"/>
      <c r="AI431" s="2"/>
      <c r="AJ431" s="2"/>
    </row>
    <row r="432" spans="1:36">
      <c r="A432" s="1" t="str">
        <f t="shared" si="110"/>
        <v>~xact~ : [ɡzækt]</v>
      </c>
      <c r="B432" s="1">
        <f t="shared" si="126"/>
        <v>0</v>
      </c>
      <c r="C432" s="1">
        <f t="shared" si="126"/>
        <v>0</v>
      </c>
      <c r="D432" s="1">
        <f t="shared" si="126"/>
        <v>0</v>
      </c>
      <c r="E432" s="7">
        <v>1</v>
      </c>
      <c r="F432" s="9" t="s">
        <v>1448</v>
      </c>
      <c r="G432" s="4">
        <f t="shared" si="111"/>
        <v>7.6219512195121954E-4</v>
      </c>
      <c r="H432" s="4" t="str">
        <f t="shared" si="112"/>
        <v>ɡzækt</v>
      </c>
      <c r="I432" s="4" t="str">
        <f t="shared" si="113"/>
        <v>xact</v>
      </c>
      <c r="J432" s="10">
        <f t="shared" si="114"/>
        <v>5</v>
      </c>
      <c r="K432" s="10">
        <f t="shared" si="115"/>
        <v>4</v>
      </c>
      <c r="L432" s="10">
        <f t="shared" si="116"/>
        <v>5</v>
      </c>
      <c r="M432" s="10">
        <f t="shared" si="117"/>
        <v>1</v>
      </c>
      <c r="N432" s="1" t="str">
        <f t="shared" si="118"/>
        <v>~xact~</v>
      </c>
      <c r="O432" s="1" t="str">
        <f t="shared" si="119"/>
        <v>[ɡzækt]</v>
      </c>
      <c r="P432" s="4">
        <f t="shared" si="120"/>
        <v>0.25439985932113074</v>
      </c>
      <c r="Q432" s="4">
        <f t="shared" si="121"/>
        <v>1</v>
      </c>
      <c r="R432" s="4" cm="1">
        <f t="array" ref="R432">SUM(_xlfn._xlws.FILTER($G$2:$G$1236,_xlfn.MAP($N$2:$N$1236,_xlfn.LAMBDA(_xlpm.x,_xlpm.x=$N432))))</f>
        <v>7.6219512195121954E-4</v>
      </c>
      <c r="S432" s="4">
        <f t="shared" si="122"/>
        <v>1</v>
      </c>
      <c r="T432" s="15" cm="1">
        <f t="array" ref="T432">SUM(_xlfn._xlws.FILTER($G$2:$G$1236,_xlfn.MAP($O$2:$O$1236,_xlfn.LAMBDA(_xlpm.x,_xlpm.x=$O432))))</f>
        <v>7.6219512195121954E-4</v>
      </c>
      <c r="U432" s="4">
        <f t="shared" si="123"/>
        <v>1</v>
      </c>
      <c r="V432" s="4">
        <f t="shared" si="124"/>
        <v>0</v>
      </c>
      <c r="AD432" s="2"/>
      <c r="AI432" s="2"/>
      <c r="AJ432" s="2"/>
    </row>
    <row r="433" spans="1:36">
      <c r="A433" s="1" t="str">
        <f t="shared" si="110"/>
        <v>~baby~ : [beɪbɪ]</v>
      </c>
      <c r="B433" s="1">
        <f t="shared" si="126"/>
        <v>0</v>
      </c>
      <c r="C433" s="1">
        <f t="shared" si="126"/>
        <v>0</v>
      </c>
      <c r="D433" s="1">
        <f t="shared" si="126"/>
        <v>0</v>
      </c>
      <c r="E433" s="7">
        <v>1</v>
      </c>
      <c r="F433" s="9" t="s">
        <v>1495</v>
      </c>
      <c r="G433" s="4">
        <f t="shared" si="111"/>
        <v>7.6219512195121954E-4</v>
      </c>
      <c r="H433" s="4" t="str">
        <f t="shared" si="112"/>
        <v>beɪbɪ</v>
      </c>
      <c r="I433" s="4" t="str">
        <f t="shared" si="113"/>
        <v>baby</v>
      </c>
      <c r="J433" s="10">
        <f t="shared" si="114"/>
        <v>5</v>
      </c>
      <c r="K433" s="10">
        <f t="shared" si="115"/>
        <v>4</v>
      </c>
      <c r="L433" s="10">
        <f t="shared" si="116"/>
        <v>5</v>
      </c>
      <c r="M433" s="10">
        <f t="shared" si="117"/>
        <v>2</v>
      </c>
      <c r="N433" s="1" t="str">
        <f t="shared" si="118"/>
        <v>~baby~</v>
      </c>
      <c r="O433" s="1" t="str">
        <f t="shared" si="119"/>
        <v>[beɪbɪ]</v>
      </c>
      <c r="P433" s="4">
        <f t="shared" si="120"/>
        <v>0.25439985932113074</v>
      </c>
      <c r="Q433" s="4">
        <f t="shared" si="121"/>
        <v>1</v>
      </c>
      <c r="R433" s="4" cm="1">
        <f t="array" ref="R433">SUM(_xlfn._xlws.FILTER($G$2:$G$1236,_xlfn.MAP($N$2:$N$1236,_xlfn.LAMBDA(_xlpm.x,_xlpm.x=$N433))))</f>
        <v>7.6219512195121954E-4</v>
      </c>
      <c r="S433" s="4">
        <f t="shared" si="122"/>
        <v>1</v>
      </c>
      <c r="T433" s="15" cm="1">
        <f t="array" ref="T433">SUM(_xlfn._xlws.FILTER($G$2:$G$1236,_xlfn.MAP($O$2:$O$1236,_xlfn.LAMBDA(_xlpm.x,_xlpm.x=$O433))))</f>
        <v>7.6219512195121954E-4</v>
      </c>
      <c r="U433" s="4">
        <f t="shared" si="123"/>
        <v>1</v>
      </c>
      <c r="V433" s="4">
        <f t="shared" si="124"/>
        <v>0</v>
      </c>
      <c r="AD433" s="2"/>
      <c r="AI433" s="2"/>
      <c r="AJ433" s="2"/>
    </row>
    <row r="434" spans="1:36">
      <c r="A434" s="1" t="str">
        <f t="shared" si="110"/>
        <v>~body~ : [bɑdɪ]</v>
      </c>
      <c r="B434" s="1">
        <f t="shared" si="126"/>
        <v>0</v>
      </c>
      <c r="C434" s="1">
        <f t="shared" si="126"/>
        <v>0</v>
      </c>
      <c r="D434" s="1">
        <f t="shared" si="126"/>
        <v>0</v>
      </c>
      <c r="E434" s="7">
        <v>1</v>
      </c>
      <c r="F434" s="9" t="s">
        <v>1727</v>
      </c>
      <c r="G434" s="4">
        <f t="shared" si="111"/>
        <v>7.6219512195121954E-4</v>
      </c>
      <c r="H434" s="1" t="str">
        <f t="shared" si="112"/>
        <v>bɑdɪ</v>
      </c>
      <c r="I434" s="1" t="str">
        <f t="shared" si="113"/>
        <v>body</v>
      </c>
      <c r="J434" s="10">
        <f t="shared" si="114"/>
        <v>4</v>
      </c>
      <c r="K434" s="10">
        <f t="shared" si="115"/>
        <v>4</v>
      </c>
      <c r="L434" s="10">
        <f t="shared" si="116"/>
        <v>4</v>
      </c>
      <c r="M434" s="10">
        <f t="shared" si="117"/>
        <v>2</v>
      </c>
      <c r="N434" s="1" t="str">
        <f t="shared" si="118"/>
        <v>~body~</v>
      </c>
      <c r="O434" s="1" t="str">
        <f t="shared" si="119"/>
        <v>[bɑdɪ]</v>
      </c>
      <c r="P434" s="4">
        <f t="shared" si="120"/>
        <v>0.2342468675289098</v>
      </c>
      <c r="Q434" s="4">
        <f t="shared" si="121"/>
        <v>1</v>
      </c>
      <c r="R434" s="4" cm="1">
        <f t="array" ref="R434">SUM(_xlfn._xlws.FILTER($G$2:$G$1236,_xlfn.MAP($N$2:$N$1236,_xlfn.LAMBDA(_xlpm.x,_xlpm.x=$N434))))</f>
        <v>7.6219512195121954E-4</v>
      </c>
      <c r="S434" s="4">
        <f t="shared" si="122"/>
        <v>1</v>
      </c>
      <c r="T434" s="15" cm="1">
        <f t="array" ref="T434">SUM(_xlfn._xlws.FILTER($G$2:$G$1236,_xlfn.MAP($O$2:$O$1236,_xlfn.LAMBDA(_xlpm.x,_xlpm.x=$O434))))</f>
        <v>7.6219512195121954E-4</v>
      </c>
      <c r="U434" s="4">
        <f t="shared" si="123"/>
        <v>1</v>
      </c>
      <c r="V434" s="4">
        <f t="shared" si="124"/>
        <v>0</v>
      </c>
      <c r="AD434" s="2"/>
      <c r="AI434" s="2"/>
      <c r="AJ434" s="2"/>
    </row>
    <row r="435" spans="1:36">
      <c r="A435" s="1" t="str">
        <f t="shared" si="110"/>
        <v>~busy~ : [bɪzɪ]</v>
      </c>
      <c r="B435" s="1">
        <f t="shared" si="126"/>
        <v>0</v>
      </c>
      <c r="C435" s="1">
        <f t="shared" si="126"/>
        <v>0</v>
      </c>
      <c r="D435" s="1">
        <f t="shared" si="126"/>
        <v>0</v>
      </c>
      <c r="E435" s="7">
        <v>1</v>
      </c>
      <c r="F435" s="9" t="s">
        <v>1724</v>
      </c>
      <c r="G435" s="4">
        <f t="shared" si="111"/>
        <v>7.6219512195121954E-4</v>
      </c>
      <c r="H435" s="4" t="str">
        <f t="shared" si="112"/>
        <v>bɪzɪ</v>
      </c>
      <c r="I435" s="4" t="str">
        <f t="shared" si="113"/>
        <v>busy</v>
      </c>
      <c r="J435" s="10">
        <f t="shared" si="114"/>
        <v>4</v>
      </c>
      <c r="K435" s="10">
        <f t="shared" si="115"/>
        <v>4</v>
      </c>
      <c r="L435" s="10">
        <f t="shared" si="116"/>
        <v>4</v>
      </c>
      <c r="M435" s="10">
        <f t="shared" si="117"/>
        <v>2</v>
      </c>
      <c r="N435" s="1" t="str">
        <f t="shared" si="118"/>
        <v>~busy~</v>
      </c>
      <c r="O435" s="1" t="str">
        <f t="shared" si="119"/>
        <v>[bɪzɪ]</v>
      </c>
      <c r="P435" s="4">
        <f t="shared" si="120"/>
        <v>0.2342468675289098</v>
      </c>
      <c r="Q435" s="4">
        <f t="shared" si="121"/>
        <v>1</v>
      </c>
      <c r="R435" s="4" cm="1">
        <f t="array" ref="R435">SUM(_xlfn._xlws.FILTER($G$2:$G$1236,_xlfn.MAP($N$2:$N$1236,_xlfn.LAMBDA(_xlpm.x,_xlpm.x=$N435))))</f>
        <v>7.6219512195121954E-4</v>
      </c>
      <c r="S435" s="4">
        <f t="shared" si="122"/>
        <v>1</v>
      </c>
      <c r="T435" s="15" cm="1">
        <f t="array" ref="T435">SUM(_xlfn._xlws.FILTER($G$2:$G$1236,_xlfn.MAP($O$2:$O$1236,_xlfn.LAMBDA(_xlpm.x,_xlpm.x=$O435))))</f>
        <v>7.6219512195121954E-4</v>
      </c>
      <c r="U435" s="4">
        <f t="shared" si="123"/>
        <v>1</v>
      </c>
      <c r="V435" s="4">
        <f t="shared" si="124"/>
        <v>0</v>
      </c>
      <c r="AD435" s="2"/>
      <c r="AI435" s="2"/>
      <c r="AJ435" s="2"/>
    </row>
    <row r="436" spans="1:36">
      <c r="A436" s="1" t="str">
        <f t="shared" si="110"/>
        <v>~city~ : [sɪtɪ]</v>
      </c>
      <c r="B436" s="1">
        <f t="shared" si="126"/>
        <v>0</v>
      </c>
      <c r="C436" s="1">
        <f t="shared" si="126"/>
        <v>0</v>
      </c>
      <c r="D436" s="1">
        <f t="shared" si="126"/>
        <v>0</v>
      </c>
      <c r="E436" s="7">
        <v>1</v>
      </c>
      <c r="F436" s="9" t="s">
        <v>1587</v>
      </c>
      <c r="G436" s="4">
        <f t="shared" si="111"/>
        <v>7.6219512195121954E-4</v>
      </c>
      <c r="H436" s="4" t="str">
        <f t="shared" si="112"/>
        <v>sɪtɪ</v>
      </c>
      <c r="I436" s="4" t="str">
        <f t="shared" si="113"/>
        <v>city</v>
      </c>
      <c r="J436" s="10">
        <f t="shared" si="114"/>
        <v>4</v>
      </c>
      <c r="K436" s="10">
        <f t="shared" si="115"/>
        <v>4</v>
      </c>
      <c r="L436" s="10">
        <f t="shared" si="116"/>
        <v>4</v>
      </c>
      <c r="M436" s="10">
        <f t="shared" si="117"/>
        <v>2</v>
      </c>
      <c r="N436" s="1" t="str">
        <f t="shared" si="118"/>
        <v>~city~</v>
      </c>
      <c r="O436" s="1" t="str">
        <f t="shared" si="119"/>
        <v>[sɪtɪ]</v>
      </c>
      <c r="P436" s="4">
        <f t="shared" si="120"/>
        <v>0.2342468675289098</v>
      </c>
      <c r="Q436" s="4">
        <f t="shared" si="121"/>
        <v>1</v>
      </c>
      <c r="R436" s="4" cm="1">
        <f t="array" ref="R436">SUM(_xlfn._xlws.FILTER($G$2:$G$1236,_xlfn.MAP($N$2:$N$1236,_xlfn.LAMBDA(_xlpm.x,_xlpm.x=$N436))))</f>
        <v>7.6219512195121954E-4</v>
      </c>
      <c r="S436" s="4">
        <f t="shared" si="122"/>
        <v>1</v>
      </c>
      <c r="T436" s="15" cm="1">
        <f t="array" ref="T436">SUM(_xlfn._xlws.FILTER($G$2:$G$1236,_xlfn.MAP($O$2:$O$1236,_xlfn.LAMBDA(_xlpm.x,_xlpm.x=$O436))))</f>
        <v>7.6219512195121954E-4</v>
      </c>
      <c r="U436" s="4">
        <f t="shared" si="123"/>
        <v>1</v>
      </c>
      <c r="V436" s="4">
        <f t="shared" si="124"/>
        <v>0</v>
      </c>
      <c r="AD436" s="2"/>
      <c r="AI436" s="2"/>
      <c r="AJ436" s="2"/>
    </row>
    <row r="437" spans="1:36">
      <c r="A437" s="1" t="str">
        <f t="shared" si="110"/>
        <v>~copy~ : [kɑpɪ]</v>
      </c>
      <c r="B437" s="1">
        <f t="shared" si="126"/>
        <v>0</v>
      </c>
      <c r="C437" s="1">
        <f t="shared" si="126"/>
        <v>0</v>
      </c>
      <c r="D437" s="1">
        <f t="shared" si="126"/>
        <v>0</v>
      </c>
      <c r="E437" s="7">
        <v>1</v>
      </c>
      <c r="F437" s="9" t="s">
        <v>1675</v>
      </c>
      <c r="G437" s="4">
        <f t="shared" si="111"/>
        <v>7.6219512195121954E-4</v>
      </c>
      <c r="H437" s="4" t="str">
        <f t="shared" si="112"/>
        <v>kɑpɪ</v>
      </c>
      <c r="I437" s="4" t="str">
        <f t="shared" si="113"/>
        <v>copy</v>
      </c>
      <c r="J437" s="10">
        <f t="shared" si="114"/>
        <v>4</v>
      </c>
      <c r="K437" s="10">
        <f t="shared" si="115"/>
        <v>4</v>
      </c>
      <c r="L437" s="10">
        <f t="shared" si="116"/>
        <v>4</v>
      </c>
      <c r="M437" s="10">
        <f t="shared" si="117"/>
        <v>2</v>
      </c>
      <c r="N437" s="1" t="str">
        <f t="shared" si="118"/>
        <v>~copy~</v>
      </c>
      <c r="O437" s="1" t="str">
        <f t="shared" si="119"/>
        <v>[kɑpɪ]</v>
      </c>
      <c r="P437" s="4">
        <f t="shared" si="120"/>
        <v>0.2342468675289098</v>
      </c>
      <c r="Q437" s="4">
        <f t="shared" si="121"/>
        <v>1</v>
      </c>
      <c r="R437" s="4" cm="1">
        <f t="array" ref="R437">SUM(_xlfn._xlws.FILTER($G$2:$G$1236,_xlfn.MAP($N$2:$N$1236,_xlfn.LAMBDA(_xlpm.x,_xlpm.x=$N437))))</f>
        <v>7.6219512195121954E-4</v>
      </c>
      <c r="S437" s="4">
        <f t="shared" si="122"/>
        <v>1</v>
      </c>
      <c r="T437" s="15" cm="1">
        <f t="array" ref="T437">SUM(_xlfn._xlws.FILTER($G$2:$G$1236,_xlfn.MAP($O$2:$O$1236,_xlfn.LAMBDA(_xlpm.x,_xlpm.x=$O437))))</f>
        <v>7.6219512195121954E-4</v>
      </c>
      <c r="U437" s="4">
        <f t="shared" si="123"/>
        <v>1</v>
      </c>
      <c r="V437" s="4">
        <f t="shared" si="124"/>
        <v>0</v>
      </c>
      <c r="AD437" s="2"/>
      <c r="AI437" s="2"/>
      <c r="AJ437" s="2"/>
    </row>
    <row r="438" spans="1:36">
      <c r="A438" s="1" t="str">
        <f t="shared" si="110"/>
        <v>~gray~ : [ɡɹeɪ]</v>
      </c>
      <c r="B438" s="1">
        <f t="shared" si="126"/>
        <v>0</v>
      </c>
      <c r="C438" s="1">
        <f t="shared" si="126"/>
        <v>0</v>
      </c>
      <c r="D438" s="1">
        <f t="shared" si="126"/>
        <v>0</v>
      </c>
      <c r="E438" s="7">
        <v>1</v>
      </c>
      <c r="F438" s="9" t="s">
        <v>756</v>
      </c>
      <c r="G438" s="4">
        <f t="shared" si="111"/>
        <v>7.6219512195121954E-4</v>
      </c>
      <c r="H438" s="1" t="str">
        <f t="shared" si="112"/>
        <v>ɡɹeɪ</v>
      </c>
      <c r="I438" s="1" t="str">
        <f t="shared" si="113"/>
        <v>gray</v>
      </c>
      <c r="J438" s="10">
        <f t="shared" si="114"/>
        <v>4</v>
      </c>
      <c r="K438" s="10">
        <f t="shared" si="115"/>
        <v>4</v>
      </c>
      <c r="L438" s="10">
        <f t="shared" si="116"/>
        <v>4</v>
      </c>
      <c r="M438" s="10">
        <f t="shared" si="117"/>
        <v>2</v>
      </c>
      <c r="N438" s="1" t="str">
        <f t="shared" si="118"/>
        <v>~gray~</v>
      </c>
      <c r="O438" s="1" t="str">
        <f t="shared" si="119"/>
        <v>[ɡɹeɪ]</v>
      </c>
      <c r="P438" s="4">
        <f t="shared" si="120"/>
        <v>0.2342468675289098</v>
      </c>
      <c r="Q438" s="4">
        <f t="shared" si="121"/>
        <v>1</v>
      </c>
      <c r="R438" s="4" cm="1">
        <f t="array" ref="R438">SUM(_xlfn._xlws.FILTER($G$2:$G$1255,_xlfn.MAP($N$2:$N$1255,_xlfn.LAMBDA(_xlpm.x,_xlpm.x=$N438))))</f>
        <v>7.6219512195121954E-4</v>
      </c>
      <c r="S438" s="4">
        <f t="shared" si="122"/>
        <v>1</v>
      </c>
      <c r="T438" s="15" cm="1">
        <f t="array" ref="T438">SUM(_xlfn._xlws.FILTER($G$2:$G$1255,_xlfn.MAP($O$2:$O$1255,_xlfn.LAMBDA(_xlpm.x,_xlpm.x=$O438))))</f>
        <v>7.6219512195121954E-4</v>
      </c>
      <c r="U438" s="4">
        <f t="shared" si="123"/>
        <v>1</v>
      </c>
      <c r="V438" s="4">
        <f t="shared" si="124"/>
        <v>0</v>
      </c>
      <c r="AD438" s="2"/>
      <c r="AI438" s="2"/>
      <c r="AJ438" s="2"/>
    </row>
    <row r="439" spans="1:36">
      <c r="A439" s="1" t="str">
        <f t="shared" si="110"/>
        <v>~lady~ : [leɪdɪ]</v>
      </c>
      <c r="B439" s="1">
        <f t="shared" si="126"/>
        <v>0</v>
      </c>
      <c r="C439" s="1">
        <f t="shared" si="126"/>
        <v>0</v>
      </c>
      <c r="D439" s="1">
        <f t="shared" si="126"/>
        <v>0</v>
      </c>
      <c r="E439" s="7">
        <v>1</v>
      </c>
      <c r="F439" s="9" t="s">
        <v>1474</v>
      </c>
      <c r="G439" s="4">
        <f t="shared" si="111"/>
        <v>7.6219512195121954E-4</v>
      </c>
      <c r="H439" s="4" t="str">
        <f t="shared" si="112"/>
        <v>leɪdɪ</v>
      </c>
      <c r="I439" s="4" t="str">
        <f t="shared" si="113"/>
        <v>lady</v>
      </c>
      <c r="J439" s="10">
        <f t="shared" si="114"/>
        <v>5</v>
      </c>
      <c r="K439" s="10">
        <f t="shared" si="115"/>
        <v>4</v>
      </c>
      <c r="L439" s="10">
        <f t="shared" si="116"/>
        <v>5</v>
      </c>
      <c r="M439" s="10">
        <f t="shared" si="117"/>
        <v>2</v>
      </c>
      <c r="N439" s="1" t="str">
        <f t="shared" si="118"/>
        <v>~lady~</v>
      </c>
      <c r="O439" s="1" t="str">
        <f t="shared" si="119"/>
        <v>[leɪdɪ]</v>
      </c>
      <c r="P439" s="4">
        <f t="shared" si="120"/>
        <v>0.25439985932113074</v>
      </c>
      <c r="Q439" s="4">
        <f t="shared" si="121"/>
        <v>1</v>
      </c>
      <c r="R439" s="4" cm="1">
        <f t="array" ref="R439">SUM(_xlfn._xlws.FILTER($G$2:$G$1236,_xlfn.MAP($N$2:$N$1236,_xlfn.LAMBDA(_xlpm.x,_xlpm.x=$N439))))</f>
        <v>7.6219512195121954E-4</v>
      </c>
      <c r="S439" s="4">
        <f t="shared" si="122"/>
        <v>1</v>
      </c>
      <c r="T439" s="15" cm="1">
        <f t="array" ref="T439">SUM(_xlfn._xlws.FILTER($G$2:$G$1236,_xlfn.MAP($O$2:$O$1236,_xlfn.LAMBDA(_xlpm.x,_xlpm.x=$O439))))</f>
        <v>7.6219512195121954E-4</v>
      </c>
      <c r="U439" s="4">
        <f t="shared" si="123"/>
        <v>1</v>
      </c>
      <c r="V439" s="4">
        <f t="shared" si="124"/>
        <v>0</v>
      </c>
      <c r="AD439" s="2"/>
      <c r="AI439" s="2"/>
      <c r="AJ439" s="2"/>
    </row>
    <row r="440" spans="1:36">
      <c r="A440" s="1" t="str">
        <f t="shared" si="110"/>
        <v>~lley~ : [lɪ]</v>
      </c>
      <c r="B440" s="1">
        <f t="shared" si="126"/>
        <v>0</v>
      </c>
      <c r="C440" s="1">
        <f t="shared" si="126"/>
        <v>0</v>
      </c>
      <c r="D440" s="1">
        <f t="shared" si="126"/>
        <v>0</v>
      </c>
      <c r="E440" s="7">
        <v>1</v>
      </c>
      <c r="F440" s="9" t="s">
        <v>795</v>
      </c>
      <c r="G440" s="4">
        <f t="shared" si="111"/>
        <v>7.6219512195121954E-4</v>
      </c>
      <c r="H440" s="4" t="str">
        <f t="shared" si="112"/>
        <v>lɪ</v>
      </c>
      <c r="I440" s="4" t="str">
        <f t="shared" si="113"/>
        <v>lley</v>
      </c>
      <c r="J440" s="10">
        <f t="shared" si="114"/>
        <v>2</v>
      </c>
      <c r="K440" s="10">
        <f t="shared" si="115"/>
        <v>4</v>
      </c>
      <c r="L440" s="10">
        <f t="shared" si="116"/>
        <v>4</v>
      </c>
      <c r="M440" s="10">
        <f t="shared" si="117"/>
        <v>2</v>
      </c>
      <c r="N440" s="1" t="str">
        <f t="shared" si="118"/>
        <v>~lley~</v>
      </c>
      <c r="O440" s="1" t="str">
        <f t="shared" si="119"/>
        <v>[lɪ]</v>
      </c>
      <c r="P440" s="4">
        <f t="shared" si="120"/>
        <v>0.2342468675289098</v>
      </c>
      <c r="Q440" s="4">
        <f t="shared" si="121"/>
        <v>1</v>
      </c>
      <c r="R440" s="4" cm="1">
        <f t="array" ref="R440">SUM(_xlfn._xlws.FILTER($G$2:$G$1236,_xlfn.MAP($N$2:$N$1236,_xlfn.LAMBDA(_xlpm.x,_xlpm.x=$N440))))</f>
        <v>7.6219512195121954E-4</v>
      </c>
      <c r="S440" s="4">
        <f t="shared" si="122"/>
        <v>1</v>
      </c>
      <c r="T440" s="15" cm="1">
        <f t="array" ref="T440">SUM(_xlfn._xlws.FILTER($G$2:$G$1236,_xlfn.MAP($O$2:$O$1236,_xlfn.LAMBDA(_xlpm.x,_xlpm.x=$O440))))</f>
        <v>7.6219512195121954E-4</v>
      </c>
      <c r="U440" s="4">
        <f t="shared" si="123"/>
        <v>1</v>
      </c>
      <c r="V440" s="4">
        <f t="shared" si="124"/>
        <v>0</v>
      </c>
      <c r="AD440" s="2"/>
      <c r="AI440" s="2"/>
      <c r="AJ440" s="2"/>
    </row>
    <row r="441" spans="1:36">
      <c r="A441" s="1" t="str">
        <f t="shared" si="110"/>
        <v>~lony~ : [lənɪ]</v>
      </c>
      <c r="B441" s="1">
        <f t="shared" si="126"/>
        <v>0</v>
      </c>
      <c r="C441" s="1">
        <f t="shared" si="126"/>
        <v>0</v>
      </c>
      <c r="D441" s="1">
        <f t="shared" si="126"/>
        <v>0</v>
      </c>
      <c r="E441" s="7">
        <v>1</v>
      </c>
      <c r="F441" s="9" t="s">
        <v>1653</v>
      </c>
      <c r="G441" s="4">
        <f t="shared" si="111"/>
        <v>7.6219512195121954E-4</v>
      </c>
      <c r="H441" s="4" t="str">
        <f t="shared" si="112"/>
        <v>lənɪ</v>
      </c>
      <c r="I441" s="4" t="str">
        <f t="shared" si="113"/>
        <v>lony</v>
      </c>
      <c r="J441" s="10">
        <f t="shared" si="114"/>
        <v>4</v>
      </c>
      <c r="K441" s="10">
        <f t="shared" si="115"/>
        <v>4</v>
      </c>
      <c r="L441" s="10">
        <f t="shared" si="116"/>
        <v>4</v>
      </c>
      <c r="M441" s="10">
        <f t="shared" si="117"/>
        <v>2</v>
      </c>
      <c r="N441" s="1" t="str">
        <f t="shared" si="118"/>
        <v>~lony~</v>
      </c>
      <c r="O441" s="1" t="str">
        <f t="shared" si="119"/>
        <v>[lənɪ]</v>
      </c>
      <c r="P441" s="4">
        <f t="shared" si="120"/>
        <v>0.2342468675289098</v>
      </c>
      <c r="Q441" s="4">
        <f t="shared" si="121"/>
        <v>1</v>
      </c>
      <c r="R441" s="4" cm="1">
        <f t="array" ref="R441">SUM(_xlfn._xlws.FILTER($G$2:$G$1236,_xlfn.MAP($N$2:$N$1236,_xlfn.LAMBDA(_xlpm.x,_xlpm.x=$N441))))</f>
        <v>7.6219512195121954E-4</v>
      </c>
      <c r="S441" s="4">
        <f t="shared" si="122"/>
        <v>1</v>
      </c>
      <c r="T441" s="15" cm="1">
        <f t="array" ref="T441">SUM(_xlfn._xlws.FILTER($G$2:$G$1236,_xlfn.MAP($O$2:$O$1236,_xlfn.LAMBDA(_xlpm.x,_xlpm.x=$O441))))</f>
        <v>7.6219512195121954E-4</v>
      </c>
      <c r="U441" s="4">
        <f t="shared" si="123"/>
        <v>1</v>
      </c>
      <c r="V441" s="4">
        <f t="shared" si="124"/>
        <v>0</v>
      </c>
      <c r="AD441" s="2"/>
      <c r="AI441" s="2"/>
      <c r="AJ441" s="2"/>
    </row>
    <row r="442" spans="1:36">
      <c r="A442" s="1" t="str">
        <f t="shared" si="110"/>
        <v>~many~ : [mɛnɪ]</v>
      </c>
      <c r="B442" s="1">
        <f t="shared" ref="B442:D461" si="127">_xlfn.LET(_xlpm.d,$F442,_xlpm.k,_xlfn.CONCAT(LEFT(TRIM(B$1),1),"*"),COUNTIF(_xlpm.d,_xlpm.k))</f>
        <v>0</v>
      </c>
      <c r="C442" s="1">
        <f t="shared" si="127"/>
        <v>1</v>
      </c>
      <c r="D442" s="1">
        <f t="shared" si="127"/>
        <v>0</v>
      </c>
      <c r="E442" s="7">
        <v>1</v>
      </c>
      <c r="F442" s="9" t="s">
        <v>1639</v>
      </c>
      <c r="G442" s="4">
        <f t="shared" si="111"/>
        <v>7.6219512195121954E-4</v>
      </c>
      <c r="H442" s="1" t="str">
        <f t="shared" si="112"/>
        <v>mɛnɪ</v>
      </c>
      <c r="I442" s="1" t="str">
        <f t="shared" si="113"/>
        <v>many</v>
      </c>
      <c r="J442" s="10">
        <f t="shared" si="114"/>
        <v>4</v>
      </c>
      <c r="K442" s="10">
        <f t="shared" si="115"/>
        <v>4</v>
      </c>
      <c r="L442" s="10">
        <f t="shared" si="116"/>
        <v>4</v>
      </c>
      <c r="M442" s="10">
        <f t="shared" si="117"/>
        <v>2</v>
      </c>
      <c r="N442" s="1" t="str">
        <f t="shared" si="118"/>
        <v>~many~</v>
      </c>
      <c r="O442" s="1" t="str">
        <f t="shared" si="119"/>
        <v>[mɛnɪ]</v>
      </c>
      <c r="P442" s="4">
        <f t="shared" si="120"/>
        <v>0.2342468675289098</v>
      </c>
      <c r="Q442" s="4">
        <f t="shared" si="121"/>
        <v>1</v>
      </c>
      <c r="R442" s="4" cm="1">
        <f t="array" ref="R442">SUM(_xlfn._xlws.FILTER($G$2:$G$1236,_xlfn.MAP($N$2:$N$1236,_xlfn.LAMBDA(_xlpm.x,_xlpm.x=$N442))))</f>
        <v>7.6219512195121954E-4</v>
      </c>
      <c r="S442" s="4">
        <f t="shared" si="122"/>
        <v>1</v>
      </c>
      <c r="T442" s="15" cm="1">
        <f t="array" ref="T442">SUM(_xlfn._xlws.FILTER($G$2:$G$1236,_xlfn.MAP($O$2:$O$1236,_xlfn.LAMBDA(_xlpm.x,_xlpm.x=$O442))))</f>
        <v>7.6219512195121954E-4</v>
      </c>
      <c r="U442" s="4">
        <f t="shared" si="123"/>
        <v>1</v>
      </c>
      <c r="V442" s="4">
        <f t="shared" si="124"/>
        <v>0</v>
      </c>
      <c r="AD442" s="2"/>
      <c r="AI442" s="2"/>
      <c r="AJ442" s="2"/>
    </row>
    <row r="443" spans="1:36">
      <c r="A443" s="1" t="str">
        <f t="shared" si="110"/>
        <v>~mily~ : [məlɪ]</v>
      </c>
      <c r="B443" s="1">
        <f t="shared" si="127"/>
        <v>0</v>
      </c>
      <c r="C443" s="1">
        <f t="shared" si="127"/>
        <v>1</v>
      </c>
      <c r="D443" s="1">
        <f t="shared" si="127"/>
        <v>0</v>
      </c>
      <c r="E443" s="7">
        <v>1</v>
      </c>
      <c r="F443" s="9" t="s">
        <v>1640</v>
      </c>
      <c r="G443" s="4">
        <f t="shared" si="111"/>
        <v>7.6219512195121954E-4</v>
      </c>
      <c r="H443" s="1" t="str">
        <f t="shared" si="112"/>
        <v>məlɪ</v>
      </c>
      <c r="I443" s="1" t="str">
        <f t="shared" si="113"/>
        <v>mily</v>
      </c>
      <c r="J443" s="10">
        <f t="shared" si="114"/>
        <v>4</v>
      </c>
      <c r="K443" s="10">
        <f t="shared" si="115"/>
        <v>4</v>
      </c>
      <c r="L443" s="10">
        <f t="shared" si="116"/>
        <v>4</v>
      </c>
      <c r="M443" s="10">
        <f t="shared" si="117"/>
        <v>2</v>
      </c>
      <c r="N443" s="1" t="str">
        <f t="shared" si="118"/>
        <v>~mily~</v>
      </c>
      <c r="O443" s="1" t="str">
        <f t="shared" si="119"/>
        <v>[məlɪ]</v>
      </c>
      <c r="P443" s="4">
        <f t="shared" si="120"/>
        <v>0.2342468675289098</v>
      </c>
      <c r="Q443" s="4">
        <f t="shared" si="121"/>
        <v>1</v>
      </c>
      <c r="R443" s="4" cm="1">
        <f t="array" ref="R443">SUM(_xlfn._xlws.FILTER($G$2:$G$1236,_xlfn.MAP($N$2:$N$1236,_xlfn.LAMBDA(_xlpm.x,_xlpm.x=$N443))))</f>
        <v>7.6219512195121954E-4</v>
      </c>
      <c r="S443" s="4">
        <f t="shared" si="122"/>
        <v>1</v>
      </c>
      <c r="T443" s="15" cm="1">
        <f t="array" ref="T443">SUM(_xlfn._xlws.FILTER($G$2:$G$1236,_xlfn.MAP($O$2:$O$1236,_xlfn.LAMBDA(_xlpm.x,_xlpm.x=$O443))))</f>
        <v>7.6219512195121954E-4</v>
      </c>
      <c r="U443" s="4">
        <f t="shared" si="123"/>
        <v>1</v>
      </c>
      <c r="V443" s="4">
        <f t="shared" si="124"/>
        <v>0</v>
      </c>
      <c r="AD443" s="2"/>
      <c r="AI443" s="2"/>
      <c r="AJ443" s="2"/>
    </row>
    <row r="444" spans="1:36">
      <c r="A444" s="1" t="str">
        <f t="shared" si="110"/>
        <v>~nary~ : [nɛɹɪ]</v>
      </c>
      <c r="B444" s="1">
        <f t="shared" si="127"/>
        <v>0</v>
      </c>
      <c r="C444" s="1">
        <f t="shared" si="127"/>
        <v>0</v>
      </c>
      <c r="D444" s="1">
        <f t="shared" si="127"/>
        <v>1</v>
      </c>
      <c r="E444" s="7">
        <v>1</v>
      </c>
      <c r="F444" s="9" t="s">
        <v>1621</v>
      </c>
      <c r="G444" s="4">
        <f t="shared" si="111"/>
        <v>7.6219512195121954E-4</v>
      </c>
      <c r="H444" s="1" t="str">
        <f t="shared" si="112"/>
        <v>nɛɹɪ</v>
      </c>
      <c r="I444" s="1" t="str">
        <f t="shared" si="113"/>
        <v>nary</v>
      </c>
      <c r="J444" s="10">
        <f t="shared" si="114"/>
        <v>4</v>
      </c>
      <c r="K444" s="10">
        <f t="shared" si="115"/>
        <v>4</v>
      </c>
      <c r="L444" s="10">
        <f t="shared" si="116"/>
        <v>4</v>
      </c>
      <c r="M444" s="10">
        <f t="shared" si="117"/>
        <v>2</v>
      </c>
      <c r="N444" s="1" t="str">
        <f t="shared" si="118"/>
        <v>~nary~</v>
      </c>
      <c r="O444" s="1" t="str">
        <f t="shared" si="119"/>
        <v>[nɛɹɪ]</v>
      </c>
      <c r="P444" s="4">
        <f t="shared" si="120"/>
        <v>0.2342468675289098</v>
      </c>
      <c r="Q444" s="4">
        <f t="shared" si="121"/>
        <v>1</v>
      </c>
      <c r="R444" s="4" cm="1">
        <f t="array" ref="R444">SUM(_xlfn._xlws.FILTER($G$2:$G$1236,_xlfn.MAP($N$2:$N$1236,_xlfn.LAMBDA(_xlpm.x,_xlpm.x=$N444))))</f>
        <v>7.6219512195121954E-4</v>
      </c>
      <c r="S444" s="4">
        <f t="shared" si="122"/>
        <v>1</v>
      </c>
      <c r="T444" s="15" cm="1">
        <f t="array" ref="T444">SUM(_xlfn._xlws.FILTER($G$2:$G$1236,_xlfn.MAP($O$2:$O$1236,_xlfn.LAMBDA(_xlpm.x,_xlpm.x=$O444))))</f>
        <v>7.6219512195121954E-4</v>
      </c>
      <c r="U444" s="4">
        <f t="shared" si="123"/>
        <v>1</v>
      </c>
      <c r="V444" s="4">
        <f t="shared" si="124"/>
        <v>0</v>
      </c>
      <c r="AD444" s="2"/>
      <c r="AI444" s="2"/>
      <c r="AJ444" s="2"/>
    </row>
    <row r="445" spans="1:36">
      <c r="A445" s="1" t="str">
        <f t="shared" si="110"/>
        <v>~nemy~ : [nəmɪ]</v>
      </c>
      <c r="B445" s="1">
        <f t="shared" si="127"/>
        <v>0</v>
      </c>
      <c r="C445" s="1">
        <f t="shared" si="127"/>
        <v>0</v>
      </c>
      <c r="D445" s="1">
        <f t="shared" si="127"/>
        <v>1</v>
      </c>
      <c r="E445" s="7">
        <v>1</v>
      </c>
      <c r="F445" s="9" t="s">
        <v>1626</v>
      </c>
      <c r="G445" s="4">
        <f t="shared" si="111"/>
        <v>7.6219512195121954E-4</v>
      </c>
      <c r="H445" s="1" t="str">
        <f t="shared" si="112"/>
        <v>nəmɪ</v>
      </c>
      <c r="I445" s="1" t="str">
        <f t="shared" si="113"/>
        <v>nemy</v>
      </c>
      <c r="J445" s="10">
        <f t="shared" si="114"/>
        <v>4</v>
      </c>
      <c r="K445" s="10">
        <f t="shared" si="115"/>
        <v>4</v>
      </c>
      <c r="L445" s="10">
        <f t="shared" si="116"/>
        <v>4</v>
      </c>
      <c r="M445" s="10">
        <f t="shared" si="117"/>
        <v>2</v>
      </c>
      <c r="N445" s="1" t="str">
        <f t="shared" si="118"/>
        <v>~nemy~</v>
      </c>
      <c r="O445" s="1" t="str">
        <f t="shared" si="119"/>
        <v>[nəmɪ]</v>
      </c>
      <c r="P445" s="4">
        <f t="shared" si="120"/>
        <v>0.2342468675289098</v>
      </c>
      <c r="Q445" s="4">
        <f t="shared" si="121"/>
        <v>1</v>
      </c>
      <c r="R445" s="4" cm="1">
        <f t="array" ref="R445">SUM(_xlfn._xlws.FILTER($G$2:$G$1236,_xlfn.MAP($N$2:$N$1236,_xlfn.LAMBDA(_xlpm.x,_xlpm.x=$N445))))</f>
        <v>7.6219512195121954E-4</v>
      </c>
      <c r="S445" s="4">
        <f t="shared" si="122"/>
        <v>1</v>
      </c>
      <c r="T445" s="15" cm="1">
        <f t="array" ref="T445">SUM(_xlfn._xlws.FILTER($G$2:$G$1236,_xlfn.MAP($O$2:$O$1236,_xlfn.LAMBDA(_xlpm.x,_xlpm.x=$O445))))</f>
        <v>7.6219512195121954E-4</v>
      </c>
      <c r="U445" s="4">
        <f t="shared" si="123"/>
        <v>1</v>
      </c>
      <c r="V445" s="4">
        <f t="shared" si="124"/>
        <v>0</v>
      </c>
      <c r="AD445" s="2"/>
      <c r="AI445" s="2"/>
      <c r="AJ445" s="2"/>
    </row>
    <row r="446" spans="1:36">
      <c r="A446" s="1" t="str">
        <f t="shared" si="110"/>
        <v>~only~ : [oʊnlɪ]</v>
      </c>
      <c r="B446" s="1">
        <f t="shared" si="127"/>
        <v>0</v>
      </c>
      <c r="C446" s="1">
        <f t="shared" si="127"/>
        <v>0</v>
      </c>
      <c r="D446" s="1">
        <f t="shared" si="127"/>
        <v>0</v>
      </c>
      <c r="E446" s="7">
        <v>1</v>
      </c>
      <c r="F446" s="9" t="s">
        <v>1466</v>
      </c>
      <c r="G446" s="4">
        <f t="shared" si="111"/>
        <v>7.6219512195121954E-4</v>
      </c>
      <c r="H446" s="1" t="str">
        <f t="shared" si="112"/>
        <v>oʊnlɪ</v>
      </c>
      <c r="I446" s="1" t="str">
        <f t="shared" si="113"/>
        <v>only</v>
      </c>
      <c r="J446" s="10">
        <f t="shared" si="114"/>
        <v>5</v>
      </c>
      <c r="K446" s="10">
        <f t="shared" si="115"/>
        <v>4</v>
      </c>
      <c r="L446" s="10">
        <f t="shared" si="116"/>
        <v>5</v>
      </c>
      <c r="M446" s="10">
        <f t="shared" si="117"/>
        <v>2</v>
      </c>
      <c r="N446" s="1" t="str">
        <f t="shared" si="118"/>
        <v>~only~</v>
      </c>
      <c r="O446" s="1" t="str">
        <f t="shared" si="119"/>
        <v>[oʊnlɪ]</v>
      </c>
      <c r="P446" s="4">
        <f t="shared" si="120"/>
        <v>0.25439985932113074</v>
      </c>
      <c r="Q446" s="4">
        <f t="shared" si="121"/>
        <v>1</v>
      </c>
      <c r="R446" s="4" cm="1">
        <f t="array" ref="R446">SUM(_xlfn._xlws.FILTER($G$2:$G$1236,_xlfn.MAP($N$2:$N$1236,_xlfn.LAMBDA(_xlpm.x,_xlpm.x=$N446))))</f>
        <v>7.6219512195121954E-4</v>
      </c>
      <c r="S446" s="4">
        <f t="shared" si="122"/>
        <v>1</v>
      </c>
      <c r="T446" s="15" cm="1">
        <f t="array" ref="T446">SUM(_xlfn._xlws.FILTER($G$2:$G$1236,_xlfn.MAP($O$2:$O$1236,_xlfn.LAMBDA(_xlpm.x,_xlpm.x=$O446))))</f>
        <v>7.6219512195121954E-4</v>
      </c>
      <c r="U446" s="4">
        <f t="shared" si="123"/>
        <v>1</v>
      </c>
      <c r="V446" s="4">
        <f t="shared" si="124"/>
        <v>0</v>
      </c>
      <c r="AD446" s="2"/>
      <c r="AI446" s="2"/>
      <c r="AJ446" s="2"/>
    </row>
    <row r="447" spans="1:36">
      <c r="A447" s="1" t="str">
        <f t="shared" si="110"/>
        <v>~play~ : [pleɪ]</v>
      </c>
      <c r="B447" s="1">
        <f t="shared" si="127"/>
        <v>0</v>
      </c>
      <c r="C447" s="1">
        <f t="shared" si="127"/>
        <v>0</v>
      </c>
      <c r="D447" s="1">
        <f t="shared" si="127"/>
        <v>0</v>
      </c>
      <c r="E447" s="7">
        <v>1</v>
      </c>
      <c r="F447" s="9" t="s">
        <v>251</v>
      </c>
      <c r="G447" s="4">
        <f t="shared" si="111"/>
        <v>7.6219512195121954E-4</v>
      </c>
      <c r="H447" s="4" t="str">
        <f t="shared" si="112"/>
        <v>pleɪ</v>
      </c>
      <c r="I447" s="4" t="str">
        <f t="shared" si="113"/>
        <v>play</v>
      </c>
      <c r="J447" s="10">
        <f t="shared" si="114"/>
        <v>4</v>
      </c>
      <c r="K447" s="10">
        <f t="shared" si="115"/>
        <v>4</v>
      </c>
      <c r="L447" s="10">
        <f t="shared" si="116"/>
        <v>4</v>
      </c>
      <c r="M447" s="10">
        <f t="shared" si="117"/>
        <v>2</v>
      </c>
      <c r="N447" s="1" t="str">
        <f t="shared" si="118"/>
        <v>~play~</v>
      </c>
      <c r="O447" s="1" t="str">
        <f t="shared" si="119"/>
        <v>[pleɪ]</v>
      </c>
      <c r="P447" s="4">
        <f t="shared" si="120"/>
        <v>0.2342468675289098</v>
      </c>
      <c r="Q447" s="4">
        <f t="shared" si="121"/>
        <v>1</v>
      </c>
      <c r="R447" s="4" cm="1">
        <f t="array" ref="R447">SUM(_xlfn._xlws.FILTER($G$2:$G$1236,_xlfn.MAP($N$2:$N$1236,_xlfn.LAMBDA(_xlpm.x,_xlpm.x=$N447))))</f>
        <v>7.6219512195121954E-4</v>
      </c>
      <c r="S447" s="4">
        <f t="shared" si="122"/>
        <v>1</v>
      </c>
      <c r="T447" s="15" cm="1">
        <f t="array" ref="T447">SUM(_xlfn._xlws.FILTER($G$2:$G$1236,_xlfn.MAP($O$2:$O$1236,_xlfn.LAMBDA(_xlpm.x,_xlpm.x=$O447))))</f>
        <v>7.6219512195121954E-4</v>
      </c>
      <c r="U447" s="4">
        <f t="shared" si="123"/>
        <v>1</v>
      </c>
      <c r="V447" s="4">
        <f t="shared" si="124"/>
        <v>0</v>
      </c>
      <c r="AD447" s="2"/>
      <c r="AI447" s="2"/>
      <c r="AJ447" s="2"/>
    </row>
    <row r="448" spans="1:36">
      <c r="A448" s="1" t="str">
        <f t="shared" si="110"/>
        <v>~stay~ : [steɪ]</v>
      </c>
      <c r="B448" s="1">
        <f t="shared" si="127"/>
        <v>0</v>
      </c>
      <c r="C448" s="1">
        <f t="shared" si="127"/>
        <v>0</v>
      </c>
      <c r="D448" s="1">
        <f t="shared" si="127"/>
        <v>0</v>
      </c>
      <c r="E448" s="7">
        <v>1</v>
      </c>
      <c r="F448" s="9" t="s">
        <v>749</v>
      </c>
      <c r="G448" s="4">
        <f t="shared" si="111"/>
        <v>7.6219512195121954E-4</v>
      </c>
      <c r="H448" s="4" t="str">
        <f t="shared" si="112"/>
        <v>steɪ</v>
      </c>
      <c r="I448" s="4" t="str">
        <f t="shared" si="113"/>
        <v>stay</v>
      </c>
      <c r="J448" s="10">
        <f t="shared" si="114"/>
        <v>4</v>
      </c>
      <c r="K448" s="10">
        <f t="shared" si="115"/>
        <v>4</v>
      </c>
      <c r="L448" s="10">
        <f t="shared" si="116"/>
        <v>4</v>
      </c>
      <c r="M448" s="10">
        <f t="shared" si="117"/>
        <v>2</v>
      </c>
      <c r="N448" s="1" t="str">
        <f t="shared" si="118"/>
        <v>~stay~</v>
      </c>
      <c r="O448" s="1" t="str">
        <f t="shared" si="119"/>
        <v>[steɪ]</v>
      </c>
      <c r="P448" s="4">
        <f t="shared" si="120"/>
        <v>0.2342468675289098</v>
      </c>
      <c r="Q448" s="4">
        <f t="shared" si="121"/>
        <v>1</v>
      </c>
      <c r="R448" s="4" cm="1">
        <f t="array" ref="R448">SUM(_xlfn._xlws.FILTER($G$2:$G$1236,_xlfn.MAP($N$2:$N$1236,_xlfn.LAMBDA(_xlpm.x,_xlpm.x=$N448))))</f>
        <v>7.6219512195121954E-4</v>
      </c>
      <c r="S448" s="4">
        <f t="shared" si="122"/>
        <v>1</v>
      </c>
      <c r="T448" s="15" cm="1">
        <f t="array" ref="T448">SUM(_xlfn._xlws.FILTER($G$2:$G$1236,_xlfn.MAP($O$2:$O$1236,_xlfn.LAMBDA(_xlpm.x,_xlpm.x=$O448))))</f>
        <v>7.6219512195121954E-4</v>
      </c>
      <c r="U448" s="4">
        <f t="shared" si="123"/>
        <v>1</v>
      </c>
      <c r="V448" s="4">
        <f t="shared" si="124"/>
        <v>0</v>
      </c>
      <c r="AD448" s="2"/>
      <c r="AI448" s="2"/>
      <c r="AJ448" s="2"/>
    </row>
    <row r="449" spans="1:36">
      <c r="A449" s="1" t="str">
        <f t="shared" si="110"/>
        <v>~they~ : [ðeɪ]</v>
      </c>
      <c r="B449" s="1">
        <f t="shared" si="127"/>
        <v>0</v>
      </c>
      <c r="C449" s="1">
        <f t="shared" si="127"/>
        <v>0</v>
      </c>
      <c r="D449" s="1">
        <f t="shared" si="127"/>
        <v>0</v>
      </c>
      <c r="E449" s="7">
        <v>1</v>
      </c>
      <c r="F449" s="9" t="s">
        <v>428</v>
      </c>
      <c r="G449" s="4">
        <f t="shared" si="111"/>
        <v>7.6219512195121954E-4</v>
      </c>
      <c r="H449" s="1" t="str">
        <f t="shared" si="112"/>
        <v>ðeɪ</v>
      </c>
      <c r="I449" s="1" t="str">
        <f t="shared" si="113"/>
        <v>they</v>
      </c>
      <c r="J449" s="10">
        <f t="shared" si="114"/>
        <v>3</v>
      </c>
      <c r="K449" s="10">
        <f t="shared" si="115"/>
        <v>4</v>
      </c>
      <c r="L449" s="10">
        <f t="shared" si="116"/>
        <v>4</v>
      </c>
      <c r="M449" s="10">
        <f t="shared" si="117"/>
        <v>2</v>
      </c>
      <c r="N449" s="1" t="str">
        <f t="shared" si="118"/>
        <v>~they~</v>
      </c>
      <c r="O449" s="1" t="str">
        <f t="shared" si="119"/>
        <v>[ðeɪ]</v>
      </c>
      <c r="P449" s="4">
        <f t="shared" si="120"/>
        <v>0.2342468675289098</v>
      </c>
      <c r="Q449" s="4">
        <f t="shared" si="121"/>
        <v>1</v>
      </c>
      <c r="R449" s="4" cm="1">
        <f t="array" ref="R449">SUM(_xlfn._xlws.FILTER($G$2:$G$1236,_xlfn.MAP($N$2:$N$1236,_xlfn.LAMBDA(_xlpm.x,_xlpm.x=$N449))))</f>
        <v>7.6219512195121954E-4</v>
      </c>
      <c r="S449" s="4">
        <f t="shared" si="122"/>
        <v>1</v>
      </c>
      <c r="T449" s="15" cm="1">
        <f t="array" ref="T449">SUM(_xlfn._xlws.FILTER($G$2:$G$1236,_xlfn.MAP($O$2:$O$1236,_xlfn.LAMBDA(_xlpm.x,_xlpm.x=$O449))))</f>
        <v>7.6219512195121954E-4</v>
      </c>
      <c r="U449" s="4">
        <f t="shared" si="123"/>
        <v>1</v>
      </c>
      <c r="V449" s="4">
        <f t="shared" si="124"/>
        <v>0</v>
      </c>
      <c r="AD449" s="2"/>
      <c r="AI449" s="2"/>
      <c r="AJ449" s="2"/>
    </row>
    <row r="450" spans="1:36">
      <c r="A450" s="1" t="str">
        <f t="shared" ref="A450:A513" si="128">_xlfn.LET(_xlpm.sep," : ",CONCATENATE(N450,_xlpm.sep,O450))</f>
        <v>~tiny~ : [taɪnɪ]</v>
      </c>
      <c r="B450" s="1">
        <f t="shared" si="127"/>
        <v>0</v>
      </c>
      <c r="C450" s="1">
        <f t="shared" si="127"/>
        <v>0</v>
      </c>
      <c r="D450" s="1">
        <f t="shared" si="127"/>
        <v>0</v>
      </c>
      <c r="E450" s="7">
        <v>1</v>
      </c>
      <c r="F450" s="9" t="s">
        <v>1460</v>
      </c>
      <c r="G450" s="4">
        <f t="shared" ref="G450:G513" si="129">E450/freq.sum.r6e</f>
        <v>7.6219512195121954E-4</v>
      </c>
      <c r="H450" s="1" t="str">
        <f t="shared" ref="H450:H513" si="130">_xlfn.LET(_xlpm.sep,":",_xlpm.w,$F450,LEFT(_xlpm.w,FIND(_xlpm.sep,_xlpm.w)-1))</f>
        <v>taɪnɪ</v>
      </c>
      <c r="I450" s="1" t="str">
        <f t="shared" ref="I450:I513" si="131">_xlfn.LET(_xlpm.sep,":",_xlpm.w,$F450,RIGHT(_xlpm.w,LEN(_xlpm.w)-FIND(_xlpm.sep,_xlpm.w)))</f>
        <v>tiny</v>
      </c>
      <c r="J450" s="10">
        <f t="shared" ref="J450:J513" si="132">_xlfn.LET(_xlpm.w,H450,LEN(_xlpm.w))</f>
        <v>5</v>
      </c>
      <c r="K450" s="10">
        <f t="shared" ref="K450:K513" si="133">_xlfn.LET(_xlpm.w,I450,LEN(_xlpm.w))</f>
        <v>4</v>
      </c>
      <c r="L450" s="10">
        <f t="shared" ref="L450:L513" si="134">_xlfn.LET(_xlpm.a,J450,_xlpm.b,K450,MAX(_xlpm.a,_xlpm.b))</f>
        <v>5</v>
      </c>
      <c r="M450" s="10">
        <f t="shared" ref="M450:M513" si="135">_xlfn.LET(_xlpm.x,I450,SUM(COUNTIF(_xlpm.x,"*a*"),COUNTIF(_xlpm.x,"*e*"),COUNTIF(_xlpm.x,"*i*"),COUNTIF(_xlpm.x,"*o*"),COUNTIF(_xlpm.x,"*u*"),COUNTIF(_xlpm.x,"*y*")))</f>
        <v>2</v>
      </c>
      <c r="N450" s="1" t="str">
        <f t="shared" ref="N450:N513" si="136">_xlfn.LET(_xlpm.sep,":",_xlpm.w,$F450,_xlfn.CONCAT("~",RIGHT(_xlpm.w,LEN(_xlpm.w)-FIND(_xlpm.sep,_xlpm.w)),"~"))</f>
        <v>~tiny~</v>
      </c>
      <c r="O450" s="1" t="str">
        <f t="shared" ref="O450:O513" si="137">_xlfn.LET(_xlpm.sep,":",_xlpm.w,$F450,_xlfn.CONCAT("[",LEFT(_xlpm.w,FIND(_xlpm.sep,_xlpm.w)-1),"]"))</f>
        <v>[taɪnɪ]</v>
      </c>
      <c r="P450" s="4">
        <f t="shared" ref="P450:P513" si="138">_xlfn.LET(_xlpm.freq,E450,_xlpm.size,L450+1,_xlpm.F,Q450,LOG(1+_xlpm.freq)*LOG(1+_xlpm.size)*_xlpm.F)</f>
        <v>0.25439985932113074</v>
      </c>
      <c r="Q450" s="4">
        <f t="shared" ref="Q450:Q513" si="139">_xlfn.LET(_xlpm.a,U450,_xlpm.b,S450,2*_xlpm.a*_xlpm.b/(_xlpm.a+_xlpm.b))</f>
        <v>1</v>
      </c>
      <c r="R450" s="4" cm="1">
        <f t="array" ref="R450">SUM(_xlfn._xlws.FILTER($G$2:$G$1236,_xlfn.MAP($N$2:$N$1236,_xlfn.LAMBDA(_xlpm.x,_xlpm.x=$N450))))</f>
        <v>7.6219512195121954E-4</v>
      </c>
      <c r="S450" s="4">
        <f t="shared" ref="S450:S513" si="140">$G450/R450</f>
        <v>1</v>
      </c>
      <c r="T450" s="15" cm="1">
        <f t="array" ref="T450">SUM(_xlfn._xlws.FILTER($G$2:$G$1236,_xlfn.MAP($O$2:$O$1236,_xlfn.LAMBDA(_xlpm.x,_xlpm.x=$O450))))</f>
        <v>7.6219512195121954E-4</v>
      </c>
      <c r="U450" s="4">
        <f t="shared" ref="U450:U513" si="141">$G450/T450</f>
        <v>1</v>
      </c>
      <c r="V450" s="4">
        <f t="shared" ref="V450:V513" si="142">_xlfn.LET(_xlpm.p,S450,_xlpm.q,U450,LOG(_xlpm.p/_xlpm.q))</f>
        <v>0</v>
      </c>
      <c r="AD450" s="2"/>
      <c r="AI450" s="2"/>
      <c r="AJ450" s="2"/>
    </row>
    <row r="451" spans="1:36">
      <c r="A451" s="1" t="str">
        <f t="shared" si="128"/>
        <v>~type~ : [taɪp]</v>
      </c>
      <c r="B451" s="1">
        <f t="shared" si="127"/>
        <v>0</v>
      </c>
      <c r="C451" s="1">
        <f t="shared" si="127"/>
        <v>0</v>
      </c>
      <c r="D451" s="1">
        <f t="shared" si="127"/>
        <v>0</v>
      </c>
      <c r="E451" s="7">
        <v>1</v>
      </c>
      <c r="F451" s="9" t="s">
        <v>1582</v>
      </c>
      <c r="G451" s="4">
        <f t="shared" si="129"/>
        <v>7.6219512195121954E-4</v>
      </c>
      <c r="H451" s="1" t="str">
        <f t="shared" si="130"/>
        <v>taɪp</v>
      </c>
      <c r="I451" s="1" t="str">
        <f t="shared" si="131"/>
        <v>type</v>
      </c>
      <c r="J451" s="10">
        <f t="shared" si="132"/>
        <v>4</v>
      </c>
      <c r="K451" s="10">
        <f t="shared" si="133"/>
        <v>4</v>
      </c>
      <c r="L451" s="10">
        <f t="shared" si="134"/>
        <v>4</v>
      </c>
      <c r="M451" s="10">
        <f t="shared" si="135"/>
        <v>2</v>
      </c>
      <c r="N451" s="1" t="str">
        <f t="shared" si="136"/>
        <v>~type~</v>
      </c>
      <c r="O451" s="1" t="str">
        <f t="shared" si="137"/>
        <v>[taɪp]</v>
      </c>
      <c r="P451" s="4">
        <f t="shared" si="138"/>
        <v>0.2342468675289098</v>
      </c>
      <c r="Q451" s="4">
        <f t="shared" si="139"/>
        <v>1</v>
      </c>
      <c r="R451" s="4" cm="1">
        <f t="array" ref="R451">SUM(_xlfn._xlws.FILTER($G$2:$G$1236,_xlfn.MAP($N$2:$N$1236,_xlfn.LAMBDA(_xlpm.x,_xlpm.x=$N451))))</f>
        <v>7.6219512195121954E-4</v>
      </c>
      <c r="S451" s="4">
        <f t="shared" si="140"/>
        <v>1</v>
      </c>
      <c r="T451" s="15" cm="1">
        <f t="array" ref="T451">SUM(_xlfn._xlws.FILTER($G$2:$G$1236,_xlfn.MAP($O$2:$O$1236,_xlfn.LAMBDA(_xlpm.x,_xlpm.x=$O451))))</f>
        <v>7.6219512195121954E-4</v>
      </c>
      <c r="U451" s="4">
        <f t="shared" si="141"/>
        <v>1</v>
      </c>
      <c r="V451" s="4">
        <f t="shared" si="142"/>
        <v>0</v>
      </c>
      <c r="AD451" s="2"/>
      <c r="AI451" s="2"/>
      <c r="AJ451" s="2"/>
    </row>
    <row r="452" spans="1:36">
      <c r="A452" s="1" t="str">
        <f t="shared" si="128"/>
        <v>~vary~ : [vɛɹɪ]</v>
      </c>
      <c r="B452" s="1">
        <f t="shared" si="127"/>
        <v>0</v>
      </c>
      <c r="C452" s="1">
        <f t="shared" si="127"/>
        <v>0</v>
      </c>
      <c r="D452" s="1">
        <f t="shared" si="127"/>
        <v>0</v>
      </c>
      <c r="E452" s="7">
        <v>1</v>
      </c>
      <c r="F452" s="9" t="s">
        <v>981</v>
      </c>
      <c r="G452" s="4">
        <f t="shared" si="129"/>
        <v>7.6219512195121954E-4</v>
      </c>
      <c r="H452" s="1" t="str">
        <f t="shared" si="130"/>
        <v>vɛɹɪ</v>
      </c>
      <c r="I452" s="1" t="str">
        <f t="shared" si="131"/>
        <v>vary</v>
      </c>
      <c r="J452" s="10">
        <f t="shared" si="132"/>
        <v>4</v>
      </c>
      <c r="K452" s="10">
        <f t="shared" si="133"/>
        <v>4</v>
      </c>
      <c r="L452" s="10">
        <f t="shared" si="134"/>
        <v>4</v>
      </c>
      <c r="M452" s="10">
        <f t="shared" si="135"/>
        <v>2</v>
      </c>
      <c r="N452" s="1" t="str">
        <f t="shared" si="136"/>
        <v>~vary~</v>
      </c>
      <c r="O452" s="1" t="str">
        <f t="shared" si="137"/>
        <v>[vɛɹɪ]</v>
      </c>
      <c r="P452" s="4">
        <f t="shared" si="138"/>
        <v>0.15616457835260653</v>
      </c>
      <c r="Q452" s="4">
        <f t="shared" si="139"/>
        <v>0.66666666666666663</v>
      </c>
      <c r="R452" s="4" cm="1">
        <f t="array" ref="R452">SUM(_xlfn._xlws.FILTER($G$2:$G$1236,_xlfn.MAP($N$2:$N$1236,_xlfn.LAMBDA(_xlpm.x,_xlpm.x=$N452))))</f>
        <v>7.6219512195121954E-4</v>
      </c>
      <c r="S452" s="4">
        <f t="shared" si="140"/>
        <v>1</v>
      </c>
      <c r="T452" s="15" cm="1">
        <f t="array" ref="T452">SUM(_xlfn._xlws.FILTER($G$2:$G$1236,_xlfn.MAP($O$2:$O$1236,_xlfn.LAMBDA(_xlpm.x,_xlpm.x=$O452))))</f>
        <v>1.5243902439024391E-3</v>
      </c>
      <c r="U452" s="4">
        <f t="shared" si="141"/>
        <v>0.5</v>
      </c>
      <c r="V452" s="4">
        <f t="shared" si="142"/>
        <v>0.3010299956639812</v>
      </c>
      <c r="AD452" s="2"/>
      <c r="AI452" s="2"/>
      <c r="AJ452" s="2"/>
    </row>
    <row r="453" spans="1:36">
      <c r="A453" s="1" t="str">
        <f t="shared" si="128"/>
        <v>~very~ : [vɹɪ]</v>
      </c>
      <c r="B453" s="1">
        <f t="shared" si="127"/>
        <v>0</v>
      </c>
      <c r="C453" s="1">
        <f t="shared" si="127"/>
        <v>0</v>
      </c>
      <c r="D453" s="1">
        <f t="shared" si="127"/>
        <v>0</v>
      </c>
      <c r="E453" s="7">
        <v>1</v>
      </c>
      <c r="F453" s="9" t="s">
        <v>201</v>
      </c>
      <c r="G453" s="4">
        <f t="shared" si="129"/>
        <v>7.6219512195121954E-4</v>
      </c>
      <c r="H453" s="1" t="str">
        <f t="shared" si="130"/>
        <v>vɹɪ</v>
      </c>
      <c r="I453" s="1" t="str">
        <f t="shared" si="131"/>
        <v>very</v>
      </c>
      <c r="J453" s="10">
        <f t="shared" si="132"/>
        <v>3</v>
      </c>
      <c r="K453" s="10">
        <f t="shared" si="133"/>
        <v>4</v>
      </c>
      <c r="L453" s="10">
        <f t="shared" si="134"/>
        <v>4</v>
      </c>
      <c r="M453" s="10">
        <f t="shared" si="135"/>
        <v>2</v>
      </c>
      <c r="N453" s="1" t="str">
        <f t="shared" si="136"/>
        <v>~very~</v>
      </c>
      <c r="O453" s="1" t="str">
        <f t="shared" si="137"/>
        <v>[vɹɪ]</v>
      </c>
      <c r="P453" s="4">
        <f t="shared" si="138"/>
        <v>0.15616457835260653</v>
      </c>
      <c r="Q453" s="4">
        <f t="shared" si="139"/>
        <v>0.66666666666666663</v>
      </c>
      <c r="R453" s="4" cm="1">
        <f t="array" ref="R453">SUM(_xlfn._xlws.FILTER($G$2:$G$1236,_xlfn.MAP($N$2:$N$1236,_xlfn.LAMBDA(_xlpm.x,_xlpm.x=$N453))))</f>
        <v>1.5243902439024391E-3</v>
      </c>
      <c r="S453" s="4">
        <f t="shared" si="140"/>
        <v>0.5</v>
      </c>
      <c r="T453" s="15" cm="1">
        <f t="array" ref="T453">SUM(_xlfn._xlws.FILTER($G$2:$G$1236,_xlfn.MAP($O$2:$O$1236,_xlfn.LAMBDA(_xlpm.x,_xlpm.x=$O453))))</f>
        <v>7.6219512195121954E-4</v>
      </c>
      <c r="U453" s="4">
        <f t="shared" si="141"/>
        <v>1</v>
      </c>
      <c r="V453" s="4">
        <f t="shared" si="142"/>
        <v>-0.3010299956639812</v>
      </c>
      <c r="AD453" s="2"/>
      <c r="AI453" s="2"/>
      <c r="AJ453" s="2"/>
    </row>
    <row r="454" spans="1:36">
      <c r="A454" s="1" t="str">
        <f t="shared" si="128"/>
        <v>~very~ : [vɛɹɪ]</v>
      </c>
      <c r="B454" s="1">
        <f t="shared" si="127"/>
        <v>0</v>
      </c>
      <c r="C454" s="1">
        <f t="shared" si="127"/>
        <v>0</v>
      </c>
      <c r="D454" s="1">
        <f t="shared" si="127"/>
        <v>0</v>
      </c>
      <c r="E454" s="7">
        <v>1</v>
      </c>
      <c r="F454" s="9" t="s">
        <v>1741</v>
      </c>
      <c r="G454" s="4">
        <f t="shared" si="129"/>
        <v>7.6219512195121954E-4</v>
      </c>
      <c r="H454" s="1" t="str">
        <f t="shared" si="130"/>
        <v>vɛɹɪ</v>
      </c>
      <c r="I454" s="1" t="str">
        <f t="shared" si="131"/>
        <v>very</v>
      </c>
      <c r="J454" s="10">
        <f t="shared" si="132"/>
        <v>4</v>
      </c>
      <c r="K454" s="10">
        <f t="shared" si="133"/>
        <v>4</v>
      </c>
      <c r="L454" s="10">
        <f t="shared" si="134"/>
        <v>4</v>
      </c>
      <c r="M454" s="10">
        <f t="shared" si="135"/>
        <v>2</v>
      </c>
      <c r="N454" s="1" t="str">
        <f t="shared" si="136"/>
        <v>~very~</v>
      </c>
      <c r="O454" s="1" t="str">
        <f t="shared" si="137"/>
        <v>[vɛɹɪ]</v>
      </c>
      <c r="P454" s="4">
        <f t="shared" si="138"/>
        <v>0.1171234337644549</v>
      </c>
      <c r="Q454" s="4">
        <f t="shared" si="139"/>
        <v>0.5</v>
      </c>
      <c r="R454" s="4" cm="1">
        <f t="array" ref="R454">SUM(_xlfn._xlws.FILTER($G$2:$G$1236,_xlfn.MAP($N$2:$N$1236,_xlfn.LAMBDA(_xlpm.x,_xlpm.x=$N454))))</f>
        <v>1.5243902439024391E-3</v>
      </c>
      <c r="S454" s="4">
        <f t="shared" si="140"/>
        <v>0.5</v>
      </c>
      <c r="T454" s="15" cm="1">
        <f t="array" ref="T454">SUM(_xlfn._xlws.FILTER($G$2:$G$1236,_xlfn.MAP($O$2:$O$1236,_xlfn.LAMBDA(_xlpm.x,_xlpm.x=$O454))))</f>
        <v>1.5243902439024391E-3</v>
      </c>
      <c r="U454" s="4">
        <f t="shared" si="141"/>
        <v>0.5</v>
      </c>
      <c r="V454" s="4">
        <f t="shared" si="142"/>
        <v>0</v>
      </c>
      <c r="AD454" s="2"/>
      <c r="AI454" s="2"/>
      <c r="AJ454" s="2"/>
    </row>
    <row r="455" spans="1:36">
      <c r="A455" s="1" t="str">
        <f t="shared" si="128"/>
        <v>~yard~ : [yɑɹd]</v>
      </c>
      <c r="B455" s="1">
        <f t="shared" si="127"/>
        <v>0</v>
      </c>
      <c r="C455" s="1">
        <f t="shared" si="127"/>
        <v>0</v>
      </c>
      <c r="D455" s="1">
        <f t="shared" si="127"/>
        <v>0</v>
      </c>
      <c r="E455" s="7">
        <v>1</v>
      </c>
      <c r="F455" s="9" t="s">
        <v>1551</v>
      </c>
      <c r="G455" s="4">
        <f t="shared" si="129"/>
        <v>7.6219512195121954E-4</v>
      </c>
      <c r="H455" s="1" t="str">
        <f t="shared" si="130"/>
        <v>yɑɹd</v>
      </c>
      <c r="I455" s="1" t="str">
        <f t="shared" si="131"/>
        <v>yard</v>
      </c>
      <c r="J455" s="10">
        <f t="shared" si="132"/>
        <v>4</v>
      </c>
      <c r="K455" s="10">
        <f t="shared" si="133"/>
        <v>4</v>
      </c>
      <c r="L455" s="10">
        <f t="shared" si="134"/>
        <v>4</v>
      </c>
      <c r="M455" s="10">
        <f t="shared" si="135"/>
        <v>2</v>
      </c>
      <c r="N455" s="1" t="str">
        <f t="shared" si="136"/>
        <v>~yard~</v>
      </c>
      <c r="O455" s="1" t="str">
        <f t="shared" si="137"/>
        <v>[yɑɹd]</v>
      </c>
      <c r="P455" s="4">
        <f t="shared" si="138"/>
        <v>0.2342468675289098</v>
      </c>
      <c r="Q455" s="4">
        <f t="shared" si="139"/>
        <v>1</v>
      </c>
      <c r="R455" s="4" cm="1">
        <f t="array" ref="R455">SUM(_xlfn._xlws.FILTER($G$2:$G$1236,_xlfn.MAP($N$2:$N$1236,_xlfn.LAMBDA(_xlpm.x,_xlpm.x=$N455))))</f>
        <v>7.6219512195121954E-4</v>
      </c>
      <c r="S455" s="4">
        <f t="shared" si="140"/>
        <v>1</v>
      </c>
      <c r="T455" s="15" cm="1">
        <f t="array" ref="T455">SUM(_xlfn._xlws.FILTER($G$2:$G$1236,_xlfn.MAP($O$2:$O$1236,_xlfn.LAMBDA(_xlpm.x,_xlpm.x=$O455))))</f>
        <v>7.6219512195121954E-4</v>
      </c>
      <c r="U455" s="4">
        <f t="shared" si="141"/>
        <v>1</v>
      </c>
      <c r="V455" s="4">
        <f t="shared" si="142"/>
        <v>0</v>
      </c>
      <c r="AD455" s="2"/>
      <c r="AI455" s="2"/>
      <c r="AJ455" s="2"/>
    </row>
    <row r="456" spans="1:36">
      <c r="A456" s="1" t="str">
        <f t="shared" si="128"/>
        <v>~able~ : [eɪbl]</v>
      </c>
      <c r="B456" s="1">
        <f t="shared" si="127"/>
        <v>0</v>
      </c>
      <c r="C456" s="1">
        <f t="shared" si="127"/>
        <v>0</v>
      </c>
      <c r="D456" s="1">
        <f t="shared" si="127"/>
        <v>0</v>
      </c>
      <c r="E456" s="7">
        <v>1</v>
      </c>
      <c r="F456" s="9" t="s">
        <v>1707</v>
      </c>
      <c r="G456" s="4">
        <f t="shared" si="129"/>
        <v>7.6219512195121954E-4</v>
      </c>
      <c r="H456" s="1" t="str">
        <f t="shared" si="130"/>
        <v>eɪbl</v>
      </c>
      <c r="I456" s="1" t="str">
        <f t="shared" si="131"/>
        <v>able</v>
      </c>
      <c r="J456" s="10">
        <f t="shared" si="132"/>
        <v>4</v>
      </c>
      <c r="K456" s="10">
        <f t="shared" si="133"/>
        <v>4</v>
      </c>
      <c r="L456" s="10">
        <f t="shared" si="134"/>
        <v>4</v>
      </c>
      <c r="M456" s="10">
        <f t="shared" si="135"/>
        <v>2</v>
      </c>
      <c r="N456" s="1" t="str">
        <f t="shared" si="136"/>
        <v>~able~</v>
      </c>
      <c r="O456" s="1" t="str">
        <f t="shared" si="137"/>
        <v>[eɪbl]</v>
      </c>
      <c r="P456" s="4">
        <f t="shared" si="138"/>
        <v>0.2342468675289098</v>
      </c>
      <c r="Q456" s="4">
        <f t="shared" si="139"/>
        <v>1</v>
      </c>
      <c r="R456" s="4" cm="1">
        <f t="array" ref="R456">SUM(_xlfn._xlws.FILTER($G$2:$G$1236,_xlfn.MAP($N$2:$N$1236,_xlfn.LAMBDA(_xlpm.x,_xlpm.x=$N456))))</f>
        <v>7.6219512195121954E-4</v>
      </c>
      <c r="S456" s="4">
        <f t="shared" si="140"/>
        <v>1</v>
      </c>
      <c r="T456" s="15" cm="1">
        <f t="array" ref="T456">SUM(_xlfn._xlws.FILTER($G$2:$G$1236,_xlfn.MAP($O$2:$O$1236,_xlfn.LAMBDA(_xlpm.x,_xlpm.x=$O456))))</f>
        <v>7.6219512195121954E-4</v>
      </c>
      <c r="U456" s="4">
        <f t="shared" si="141"/>
        <v>1</v>
      </c>
      <c r="V456" s="4">
        <f t="shared" si="142"/>
        <v>0</v>
      </c>
      <c r="AD456" s="2"/>
      <c r="AI456" s="2"/>
      <c r="AJ456" s="2"/>
    </row>
    <row r="457" spans="1:36">
      <c r="A457" s="1" t="str">
        <f t="shared" si="128"/>
        <v>~also~ : [ɔlsəʊ]</v>
      </c>
      <c r="B457" s="1">
        <f t="shared" si="127"/>
        <v>0</v>
      </c>
      <c r="C457" s="1">
        <f t="shared" si="127"/>
        <v>0</v>
      </c>
      <c r="D457" s="1">
        <f t="shared" si="127"/>
        <v>0</v>
      </c>
      <c r="E457" s="7">
        <v>1</v>
      </c>
      <c r="F457" s="9" t="s">
        <v>1451</v>
      </c>
      <c r="G457" s="4">
        <f t="shared" si="129"/>
        <v>7.6219512195121954E-4</v>
      </c>
      <c r="H457" s="4" t="str">
        <f t="shared" si="130"/>
        <v>ɔlsəʊ</v>
      </c>
      <c r="I457" s="4" t="str">
        <f t="shared" si="131"/>
        <v>also</v>
      </c>
      <c r="J457" s="10">
        <f t="shared" si="132"/>
        <v>5</v>
      </c>
      <c r="K457" s="10">
        <f t="shared" si="133"/>
        <v>4</v>
      </c>
      <c r="L457" s="10">
        <f t="shared" si="134"/>
        <v>5</v>
      </c>
      <c r="M457" s="10">
        <f t="shared" si="135"/>
        <v>2</v>
      </c>
      <c r="N457" s="1" t="str">
        <f t="shared" si="136"/>
        <v>~also~</v>
      </c>
      <c r="O457" s="1" t="str">
        <f t="shared" si="137"/>
        <v>[ɔlsəʊ]</v>
      </c>
      <c r="P457" s="4">
        <f t="shared" si="138"/>
        <v>0.25439985932113074</v>
      </c>
      <c r="Q457" s="4">
        <f t="shared" si="139"/>
        <v>1</v>
      </c>
      <c r="R457" s="4" cm="1">
        <f t="array" ref="R457">SUM(_xlfn._xlws.FILTER($G$2:$G$1236,_xlfn.MAP($N$2:$N$1236,_xlfn.LAMBDA(_xlpm.x,_xlpm.x=$N457))))</f>
        <v>7.6219512195121954E-4</v>
      </c>
      <c r="S457" s="4">
        <f t="shared" si="140"/>
        <v>1</v>
      </c>
      <c r="T457" s="15" cm="1">
        <f t="array" ref="T457">SUM(_xlfn._xlws.FILTER($G$2:$G$1236,_xlfn.MAP($O$2:$O$1236,_xlfn.LAMBDA(_xlpm.x,_xlpm.x=$O457))))</f>
        <v>7.6219512195121954E-4</v>
      </c>
      <c r="U457" s="4">
        <f t="shared" si="141"/>
        <v>1</v>
      </c>
      <c r="V457" s="4">
        <f t="shared" si="142"/>
        <v>0</v>
      </c>
      <c r="AD457" s="2"/>
      <c r="AI457" s="2"/>
      <c r="AJ457" s="2"/>
    </row>
    <row r="458" spans="1:36">
      <c r="A458" s="1" t="str">
        <f t="shared" si="128"/>
        <v>~area~ : [ɛɹɪə]</v>
      </c>
      <c r="B458" s="1">
        <f t="shared" si="127"/>
        <v>0</v>
      </c>
      <c r="C458" s="1">
        <f t="shared" si="127"/>
        <v>0</v>
      </c>
      <c r="D458" s="1">
        <f t="shared" si="127"/>
        <v>0</v>
      </c>
      <c r="E458" s="7">
        <v>1</v>
      </c>
      <c r="F458" s="9" t="s">
        <v>2408</v>
      </c>
      <c r="G458" s="4">
        <f t="shared" si="129"/>
        <v>7.6219512195121954E-4</v>
      </c>
      <c r="H458" s="1" t="str">
        <f t="shared" si="130"/>
        <v>ɛɹɪə</v>
      </c>
      <c r="I458" s="1" t="str">
        <f t="shared" si="131"/>
        <v>area</v>
      </c>
      <c r="J458" s="10">
        <f t="shared" si="132"/>
        <v>4</v>
      </c>
      <c r="K458" s="10">
        <f t="shared" si="133"/>
        <v>4</v>
      </c>
      <c r="L458" s="10">
        <f t="shared" si="134"/>
        <v>4</v>
      </c>
      <c r="M458" s="10">
        <f t="shared" si="135"/>
        <v>2</v>
      </c>
      <c r="N458" s="1" t="str">
        <f t="shared" si="136"/>
        <v>~area~</v>
      </c>
      <c r="O458" s="1" t="str">
        <f t="shared" si="137"/>
        <v>[ɛɹɪə]</v>
      </c>
      <c r="P458" s="4">
        <f t="shared" si="138"/>
        <v>0.2342468675289098</v>
      </c>
      <c r="Q458" s="4">
        <f t="shared" si="139"/>
        <v>1</v>
      </c>
      <c r="R458" s="4" cm="1">
        <f t="array" ref="R458">SUM(_xlfn._xlws.FILTER($G$2:$G$1255,_xlfn.MAP($N$2:$N$1255,_xlfn.LAMBDA(_xlpm.x,_xlpm.x=$N458))))</f>
        <v>7.6219512195121954E-4</v>
      </c>
      <c r="S458" s="4">
        <f t="shared" si="140"/>
        <v>1</v>
      </c>
      <c r="T458" s="15" cm="1">
        <f t="array" ref="T458">SUM(_xlfn._xlws.FILTER($G$2:$G$1255,_xlfn.MAP($O$2:$O$1255,_xlfn.LAMBDA(_xlpm.x,_xlpm.x=$O458))))</f>
        <v>7.6219512195121954E-4</v>
      </c>
      <c r="U458" s="4">
        <f t="shared" si="141"/>
        <v>1</v>
      </c>
      <c r="V458" s="4">
        <f t="shared" si="142"/>
        <v>0</v>
      </c>
      <c r="AD458" s="2"/>
      <c r="AI458" s="2"/>
      <c r="AJ458" s="2"/>
    </row>
    <row r="459" spans="1:36">
      <c r="A459" s="1" t="str">
        <f t="shared" si="128"/>
        <v>~atom~ : [ætəm]</v>
      </c>
      <c r="B459" s="1">
        <f t="shared" si="127"/>
        <v>0</v>
      </c>
      <c r="C459" s="1">
        <f t="shared" si="127"/>
        <v>0</v>
      </c>
      <c r="D459" s="1">
        <f t="shared" si="127"/>
        <v>0</v>
      </c>
      <c r="E459" s="7">
        <v>1</v>
      </c>
      <c r="F459" s="9" t="s">
        <v>2407</v>
      </c>
      <c r="G459" s="4">
        <f t="shared" si="129"/>
        <v>7.6219512195121954E-4</v>
      </c>
      <c r="H459" s="1" t="str">
        <f t="shared" si="130"/>
        <v>ætəm</v>
      </c>
      <c r="I459" s="1" t="str">
        <f t="shared" si="131"/>
        <v>atom</v>
      </c>
      <c r="J459" s="10">
        <f t="shared" si="132"/>
        <v>4</v>
      </c>
      <c r="K459" s="10">
        <f t="shared" si="133"/>
        <v>4</v>
      </c>
      <c r="L459" s="10">
        <f t="shared" si="134"/>
        <v>4</v>
      </c>
      <c r="M459" s="10">
        <f t="shared" si="135"/>
        <v>2</v>
      </c>
      <c r="N459" s="1" t="str">
        <f t="shared" si="136"/>
        <v>~atom~</v>
      </c>
      <c r="O459" s="1" t="str">
        <f t="shared" si="137"/>
        <v>[ætəm]</v>
      </c>
      <c r="P459" s="4">
        <f t="shared" si="138"/>
        <v>0.2342468675289098</v>
      </c>
      <c r="Q459" s="4">
        <f t="shared" si="139"/>
        <v>1</v>
      </c>
      <c r="R459" s="4" cm="1">
        <f t="array" ref="R459">SUM(_xlfn._xlws.FILTER($G$2:$G$1236,_xlfn.MAP($N$2:$N$1236,_xlfn.LAMBDA(_xlpm.x,_xlpm.x=$N459))))</f>
        <v>7.6219512195121954E-4</v>
      </c>
      <c r="S459" s="4">
        <f t="shared" si="140"/>
        <v>1</v>
      </c>
      <c r="T459" s="15" cm="1">
        <f t="array" ref="T459">SUM(_xlfn._xlws.FILTER($G$2:$G$1236,_xlfn.MAP($O$2:$O$1236,_xlfn.LAMBDA(_xlpm.x,_xlpm.x=$O459))))</f>
        <v>7.6219512195121954E-4</v>
      </c>
      <c r="U459" s="4">
        <f t="shared" si="141"/>
        <v>1</v>
      </c>
      <c r="V459" s="4">
        <f t="shared" si="142"/>
        <v>0</v>
      </c>
      <c r="AD459" s="2"/>
      <c r="AI459" s="2"/>
      <c r="AJ459" s="2"/>
    </row>
    <row r="460" spans="1:36">
      <c r="A460" s="1" t="str">
        <f t="shared" si="128"/>
        <v>~base~ : [beɪs]</v>
      </c>
      <c r="B460" s="1">
        <f t="shared" si="127"/>
        <v>0</v>
      </c>
      <c r="C460" s="1">
        <f t="shared" si="127"/>
        <v>0</v>
      </c>
      <c r="D460" s="1">
        <f t="shared" si="127"/>
        <v>0</v>
      </c>
      <c r="E460" s="7">
        <v>1</v>
      </c>
      <c r="F460" s="9" t="s">
        <v>1734</v>
      </c>
      <c r="G460" s="4">
        <f t="shared" si="129"/>
        <v>7.6219512195121954E-4</v>
      </c>
      <c r="H460" s="4" t="str">
        <f t="shared" si="130"/>
        <v>beɪs</v>
      </c>
      <c r="I460" s="4" t="str">
        <f t="shared" si="131"/>
        <v>base</v>
      </c>
      <c r="J460" s="10">
        <f t="shared" si="132"/>
        <v>4</v>
      </c>
      <c r="K460" s="10">
        <f t="shared" si="133"/>
        <v>4</v>
      </c>
      <c r="L460" s="10">
        <f t="shared" si="134"/>
        <v>4</v>
      </c>
      <c r="M460" s="10">
        <f t="shared" si="135"/>
        <v>2</v>
      </c>
      <c r="N460" s="1" t="str">
        <f t="shared" si="136"/>
        <v>~base~</v>
      </c>
      <c r="O460" s="1" t="str">
        <f t="shared" si="137"/>
        <v>[beɪs]</v>
      </c>
      <c r="P460" s="4">
        <f t="shared" si="138"/>
        <v>0.2342468675289098</v>
      </c>
      <c r="Q460" s="4">
        <f t="shared" si="139"/>
        <v>1</v>
      </c>
      <c r="R460" s="4" cm="1">
        <f t="array" ref="R460">SUM(_xlfn._xlws.FILTER($G$2:$G$1236,_xlfn.MAP($N$2:$N$1236,_xlfn.LAMBDA(_xlpm.x,_xlpm.x=$N460))))</f>
        <v>7.6219512195121954E-4</v>
      </c>
      <c r="S460" s="4">
        <f t="shared" si="140"/>
        <v>1</v>
      </c>
      <c r="T460" s="15" cm="1">
        <f t="array" ref="T460">SUM(_xlfn._xlws.FILTER($G$2:$G$1236,_xlfn.MAP($O$2:$O$1236,_xlfn.LAMBDA(_xlpm.x,_xlpm.x=$O460))))</f>
        <v>7.6219512195121954E-4</v>
      </c>
      <c r="U460" s="4">
        <f t="shared" si="141"/>
        <v>1</v>
      </c>
      <c r="V460" s="4">
        <f t="shared" si="142"/>
        <v>0</v>
      </c>
      <c r="AD460" s="2"/>
      <c r="AI460" s="2"/>
      <c r="AJ460" s="2"/>
    </row>
    <row r="461" spans="1:36">
      <c r="A461" s="1" t="str">
        <f t="shared" si="128"/>
        <v>~bear~ : [bɛə]</v>
      </c>
      <c r="B461" s="1">
        <f t="shared" si="127"/>
        <v>0</v>
      </c>
      <c r="C461" s="1">
        <f t="shared" si="127"/>
        <v>0</v>
      </c>
      <c r="D461" s="1">
        <f t="shared" si="127"/>
        <v>0</v>
      </c>
      <c r="E461" s="7">
        <v>1</v>
      </c>
      <c r="F461" s="9" t="s">
        <v>1866</v>
      </c>
      <c r="G461" s="4">
        <f t="shared" si="129"/>
        <v>7.6219512195121954E-4</v>
      </c>
      <c r="H461" s="1" t="str">
        <f t="shared" si="130"/>
        <v>bɛə</v>
      </c>
      <c r="I461" s="1" t="str">
        <f t="shared" si="131"/>
        <v>bear</v>
      </c>
      <c r="J461" s="10">
        <f t="shared" si="132"/>
        <v>3</v>
      </c>
      <c r="K461" s="10">
        <f t="shared" si="133"/>
        <v>4</v>
      </c>
      <c r="L461" s="10">
        <f t="shared" si="134"/>
        <v>4</v>
      </c>
      <c r="M461" s="10">
        <f t="shared" si="135"/>
        <v>2</v>
      </c>
      <c r="N461" s="1" t="str">
        <f t="shared" si="136"/>
        <v>~bear~</v>
      </c>
      <c r="O461" s="1" t="str">
        <f t="shared" si="137"/>
        <v>[bɛə]</v>
      </c>
      <c r="P461" s="4">
        <f t="shared" si="138"/>
        <v>0.2342468675289098</v>
      </c>
      <c r="Q461" s="4">
        <f t="shared" si="139"/>
        <v>1</v>
      </c>
      <c r="R461" s="4" cm="1">
        <f t="array" ref="R461">SUM(_xlfn._xlws.FILTER($G$2:$G$1236,_xlfn.MAP($N$2:$N$1236,_xlfn.LAMBDA(_xlpm.x,_xlpm.x=$N461))))</f>
        <v>7.6219512195121954E-4</v>
      </c>
      <c r="S461" s="4">
        <f t="shared" si="140"/>
        <v>1</v>
      </c>
      <c r="T461" s="15" cm="1">
        <f t="array" ref="T461">SUM(_xlfn._xlws.FILTER($G$2:$G$1236,_xlfn.MAP($O$2:$O$1236,_xlfn.LAMBDA(_xlpm.x,_xlpm.x=$O461))))</f>
        <v>7.6219512195121954E-4</v>
      </c>
      <c r="U461" s="4">
        <f t="shared" si="141"/>
        <v>1</v>
      </c>
      <c r="V461" s="4">
        <f t="shared" si="142"/>
        <v>0</v>
      </c>
      <c r="AD461" s="2"/>
      <c r="AI461" s="2"/>
      <c r="AJ461" s="2"/>
    </row>
    <row r="462" spans="1:36">
      <c r="A462" s="1" t="str">
        <f t="shared" si="128"/>
        <v>~beat~ : [bit]</v>
      </c>
      <c r="B462" s="1">
        <f t="shared" ref="B462:D481" si="143">_xlfn.LET(_xlpm.d,$F462,_xlpm.k,_xlfn.CONCAT(LEFT(TRIM(B$1),1),"*"),COUNTIF(_xlpm.d,_xlpm.k))</f>
        <v>0</v>
      </c>
      <c r="C462" s="1">
        <f t="shared" si="143"/>
        <v>0</v>
      </c>
      <c r="D462" s="1">
        <f t="shared" si="143"/>
        <v>0</v>
      </c>
      <c r="E462" s="7">
        <v>1</v>
      </c>
      <c r="F462" s="9" t="s">
        <v>1872</v>
      </c>
      <c r="G462" s="4">
        <f t="shared" si="129"/>
        <v>7.6219512195121954E-4</v>
      </c>
      <c r="H462" s="4" t="str">
        <f t="shared" si="130"/>
        <v>bit</v>
      </c>
      <c r="I462" s="4" t="str">
        <f t="shared" si="131"/>
        <v>beat</v>
      </c>
      <c r="J462" s="10">
        <f t="shared" si="132"/>
        <v>3</v>
      </c>
      <c r="K462" s="10">
        <f t="shared" si="133"/>
        <v>4</v>
      </c>
      <c r="L462" s="10">
        <f t="shared" si="134"/>
        <v>4</v>
      </c>
      <c r="M462" s="10">
        <f t="shared" si="135"/>
        <v>2</v>
      </c>
      <c r="N462" s="1" t="str">
        <f t="shared" si="136"/>
        <v>~beat~</v>
      </c>
      <c r="O462" s="1" t="str">
        <f t="shared" si="137"/>
        <v>[bit]</v>
      </c>
      <c r="P462" s="4">
        <f t="shared" si="138"/>
        <v>0.2342468675289098</v>
      </c>
      <c r="Q462" s="4">
        <f t="shared" si="139"/>
        <v>1</v>
      </c>
      <c r="R462" s="4" cm="1">
        <f t="array" ref="R462">SUM(_xlfn._xlws.FILTER($G$2:$G$1236,_xlfn.MAP($N$2:$N$1236,_xlfn.LAMBDA(_xlpm.x,_xlpm.x=$N462))))</f>
        <v>7.6219512195121954E-4</v>
      </c>
      <c r="S462" s="4">
        <f t="shared" si="140"/>
        <v>1</v>
      </c>
      <c r="T462" s="15" cm="1">
        <f t="array" ref="T462">SUM(_xlfn._xlws.FILTER($G$2:$G$1236,_xlfn.MAP($O$2:$O$1236,_xlfn.LAMBDA(_xlpm.x,_xlpm.x=$O462))))</f>
        <v>7.6219512195121954E-4</v>
      </c>
      <c r="U462" s="4">
        <f t="shared" si="141"/>
        <v>1</v>
      </c>
      <c r="V462" s="4">
        <f t="shared" si="142"/>
        <v>0</v>
      </c>
      <c r="AD462" s="2"/>
      <c r="AI462" s="2"/>
      <c r="AJ462" s="2"/>
    </row>
    <row r="463" spans="1:36">
      <c r="A463" s="1" t="str">
        <f t="shared" si="128"/>
        <v>~blue~ : [blu]</v>
      </c>
      <c r="B463" s="1">
        <f t="shared" si="143"/>
        <v>0</v>
      </c>
      <c r="C463" s="1">
        <f t="shared" si="143"/>
        <v>0</v>
      </c>
      <c r="D463" s="1">
        <f t="shared" si="143"/>
        <v>0</v>
      </c>
      <c r="E463" s="7">
        <v>1</v>
      </c>
      <c r="F463" s="9" t="s">
        <v>12</v>
      </c>
      <c r="G463" s="4">
        <f t="shared" si="129"/>
        <v>7.6219512195121954E-4</v>
      </c>
      <c r="H463" s="1" t="str">
        <f t="shared" si="130"/>
        <v>blu</v>
      </c>
      <c r="I463" s="1" t="str">
        <f t="shared" si="131"/>
        <v>blue</v>
      </c>
      <c r="J463" s="10">
        <f t="shared" si="132"/>
        <v>3</v>
      </c>
      <c r="K463" s="10">
        <f t="shared" si="133"/>
        <v>4</v>
      </c>
      <c r="L463" s="10">
        <f t="shared" si="134"/>
        <v>4</v>
      </c>
      <c r="M463" s="10">
        <f t="shared" si="135"/>
        <v>2</v>
      </c>
      <c r="N463" s="1" t="str">
        <f t="shared" si="136"/>
        <v>~blue~</v>
      </c>
      <c r="O463" s="1" t="str">
        <f t="shared" si="137"/>
        <v>[blu]</v>
      </c>
      <c r="P463" s="4">
        <f t="shared" si="138"/>
        <v>0.2342468675289098</v>
      </c>
      <c r="Q463" s="4">
        <f t="shared" si="139"/>
        <v>1</v>
      </c>
      <c r="R463" s="4" cm="1">
        <f t="array" ref="R463">SUM(_xlfn._xlws.FILTER($G$2:$G$1236,_xlfn.MAP($N$2:$N$1236,_xlfn.LAMBDA(_xlpm.x,_xlpm.x=$N463))))</f>
        <v>7.6219512195121954E-4</v>
      </c>
      <c r="S463" s="4">
        <f t="shared" si="140"/>
        <v>1</v>
      </c>
      <c r="T463" s="15" cm="1">
        <f t="array" ref="T463">SUM(_xlfn._xlws.FILTER($G$2:$G$1236,_xlfn.MAP($O$2:$O$1236,_xlfn.LAMBDA(_xlpm.x,_xlpm.x=$O463))))</f>
        <v>7.6219512195121954E-4</v>
      </c>
      <c r="U463" s="4">
        <f t="shared" si="141"/>
        <v>1</v>
      </c>
      <c r="V463" s="4">
        <f t="shared" si="142"/>
        <v>0</v>
      </c>
      <c r="AD463" s="2"/>
      <c r="AI463" s="2"/>
      <c r="AJ463" s="2"/>
    </row>
    <row r="464" spans="1:36">
      <c r="A464" s="1" t="str">
        <f t="shared" si="128"/>
        <v>~boat~ : [boʊt]</v>
      </c>
      <c r="B464" s="1">
        <f t="shared" si="143"/>
        <v>0</v>
      </c>
      <c r="C464" s="1">
        <f t="shared" si="143"/>
        <v>0</v>
      </c>
      <c r="D464" s="1">
        <f t="shared" si="143"/>
        <v>0</v>
      </c>
      <c r="E464" s="7">
        <v>1</v>
      </c>
      <c r="F464" s="9" t="s">
        <v>1731</v>
      </c>
      <c r="G464" s="4">
        <f t="shared" si="129"/>
        <v>7.6219512195121954E-4</v>
      </c>
      <c r="H464" s="1" t="str">
        <f t="shared" si="130"/>
        <v>boʊt</v>
      </c>
      <c r="I464" s="1" t="str">
        <f t="shared" si="131"/>
        <v>boat</v>
      </c>
      <c r="J464" s="10">
        <f t="shared" si="132"/>
        <v>4</v>
      </c>
      <c r="K464" s="10">
        <f t="shared" si="133"/>
        <v>4</v>
      </c>
      <c r="L464" s="10">
        <f t="shared" si="134"/>
        <v>4</v>
      </c>
      <c r="M464" s="10">
        <f t="shared" si="135"/>
        <v>2</v>
      </c>
      <c r="N464" s="1" t="str">
        <f t="shared" si="136"/>
        <v>~boat~</v>
      </c>
      <c r="O464" s="1" t="str">
        <f t="shared" si="137"/>
        <v>[boʊt]</v>
      </c>
      <c r="P464" s="4">
        <f t="shared" si="138"/>
        <v>0.2342468675289098</v>
      </c>
      <c r="Q464" s="4">
        <f t="shared" si="139"/>
        <v>1</v>
      </c>
      <c r="R464" s="4" cm="1">
        <f t="array" ref="R464">SUM(_xlfn._xlws.FILTER($G$2:$G$1236,_xlfn.MAP($N$2:$N$1236,_xlfn.LAMBDA(_xlpm.x,_xlpm.x=$N464))))</f>
        <v>7.6219512195121954E-4</v>
      </c>
      <c r="S464" s="4">
        <f t="shared" si="140"/>
        <v>1</v>
      </c>
      <c r="T464" s="15" cm="1">
        <f t="array" ref="T464">SUM(_xlfn._xlws.FILTER($G$2:$G$1236,_xlfn.MAP($O$2:$O$1236,_xlfn.LAMBDA(_xlpm.x,_xlpm.x=$O464))))</f>
        <v>7.6219512195121954E-4</v>
      </c>
      <c r="U464" s="4">
        <f t="shared" si="141"/>
        <v>1</v>
      </c>
      <c r="V464" s="4">
        <f t="shared" si="142"/>
        <v>0</v>
      </c>
      <c r="AD464" s="2"/>
      <c r="AI464" s="2"/>
      <c r="AJ464" s="2"/>
    </row>
    <row r="465" spans="1:36">
      <c r="A465" s="1" t="str">
        <f t="shared" si="128"/>
        <v>~bone~ : [boʊn]</v>
      </c>
      <c r="B465" s="1">
        <f t="shared" si="143"/>
        <v>0</v>
      </c>
      <c r="C465" s="1">
        <f t="shared" si="143"/>
        <v>0</v>
      </c>
      <c r="D465" s="1">
        <f t="shared" si="143"/>
        <v>0</v>
      </c>
      <c r="E465" s="7">
        <v>1</v>
      </c>
      <c r="F465" s="9" t="s">
        <v>1732</v>
      </c>
      <c r="G465" s="4">
        <f t="shared" si="129"/>
        <v>7.6219512195121954E-4</v>
      </c>
      <c r="H465" s="4" t="str">
        <f t="shared" si="130"/>
        <v>boʊn</v>
      </c>
      <c r="I465" s="4" t="str">
        <f t="shared" si="131"/>
        <v>bone</v>
      </c>
      <c r="J465" s="10">
        <f t="shared" si="132"/>
        <v>4</v>
      </c>
      <c r="K465" s="10">
        <f t="shared" si="133"/>
        <v>4</v>
      </c>
      <c r="L465" s="10">
        <f t="shared" si="134"/>
        <v>4</v>
      </c>
      <c r="M465" s="10">
        <f t="shared" si="135"/>
        <v>2</v>
      </c>
      <c r="N465" s="1" t="str">
        <f t="shared" si="136"/>
        <v>~bone~</v>
      </c>
      <c r="O465" s="1" t="str">
        <f t="shared" si="137"/>
        <v>[boʊn]</v>
      </c>
      <c r="P465" s="4">
        <f t="shared" si="138"/>
        <v>0.2342468675289098</v>
      </c>
      <c r="Q465" s="4">
        <f t="shared" si="139"/>
        <v>1</v>
      </c>
      <c r="R465" s="4" cm="1">
        <f t="array" ref="R465">SUM(_xlfn._xlws.FILTER($G$2:$G$1236,_xlfn.MAP($N$2:$N$1236,_xlfn.LAMBDA(_xlpm.x,_xlpm.x=$N465))))</f>
        <v>7.6219512195121954E-4</v>
      </c>
      <c r="S465" s="4">
        <f t="shared" si="140"/>
        <v>1</v>
      </c>
      <c r="T465" s="15" cm="1">
        <f t="array" ref="T465">SUM(_xlfn._xlws.FILTER($G$2:$G$1236,_xlfn.MAP($O$2:$O$1236,_xlfn.LAMBDA(_xlpm.x,_xlpm.x=$O465))))</f>
        <v>7.6219512195121954E-4</v>
      </c>
      <c r="U465" s="4">
        <f t="shared" si="141"/>
        <v>1</v>
      </c>
      <c r="V465" s="4">
        <f t="shared" si="142"/>
        <v>0</v>
      </c>
      <c r="AD465" s="2"/>
      <c r="AI465" s="2"/>
      <c r="AJ465" s="2"/>
    </row>
    <row r="466" spans="1:36">
      <c r="A466" s="1" t="str">
        <f t="shared" si="128"/>
        <v>~bout~ : [baʊt]</v>
      </c>
      <c r="B466" s="1">
        <f t="shared" si="143"/>
        <v>0</v>
      </c>
      <c r="C466" s="1">
        <f t="shared" si="143"/>
        <v>0</v>
      </c>
      <c r="D466" s="1">
        <f t="shared" si="143"/>
        <v>0</v>
      </c>
      <c r="E466" s="7">
        <v>1</v>
      </c>
      <c r="F466" s="9" t="s">
        <v>1735</v>
      </c>
      <c r="G466" s="4">
        <f t="shared" si="129"/>
        <v>7.6219512195121954E-4</v>
      </c>
      <c r="H466" s="1" t="str">
        <f t="shared" si="130"/>
        <v>baʊt</v>
      </c>
      <c r="I466" s="1" t="str">
        <f t="shared" si="131"/>
        <v>bout</v>
      </c>
      <c r="J466" s="10">
        <f t="shared" si="132"/>
        <v>4</v>
      </c>
      <c r="K466" s="10">
        <f t="shared" si="133"/>
        <v>4</v>
      </c>
      <c r="L466" s="10">
        <f t="shared" si="134"/>
        <v>4</v>
      </c>
      <c r="M466" s="10">
        <f t="shared" si="135"/>
        <v>2</v>
      </c>
      <c r="N466" s="1" t="str">
        <f t="shared" si="136"/>
        <v>~bout~</v>
      </c>
      <c r="O466" s="1" t="str">
        <f t="shared" si="137"/>
        <v>[baʊt]</v>
      </c>
      <c r="P466" s="4">
        <f t="shared" si="138"/>
        <v>0.2342468675289098</v>
      </c>
      <c r="Q466" s="4">
        <f t="shared" si="139"/>
        <v>1</v>
      </c>
      <c r="R466" s="4" cm="1">
        <f t="array" ref="R466">SUM(_xlfn._xlws.FILTER($G$2:$G$1236,_xlfn.MAP($N$2:$N$1236,_xlfn.LAMBDA(_xlpm.x,_xlpm.x=$N466))))</f>
        <v>7.6219512195121954E-4</v>
      </c>
      <c r="S466" s="4">
        <f t="shared" si="140"/>
        <v>1</v>
      </c>
      <c r="T466" s="15" cm="1">
        <f t="array" ref="T466">SUM(_xlfn._xlws.FILTER($G$2:$G$1236,_xlfn.MAP($O$2:$O$1236,_xlfn.LAMBDA(_xlpm.x,_xlpm.x=$O466))))</f>
        <v>7.6219512195121954E-4</v>
      </c>
      <c r="U466" s="4">
        <f t="shared" si="141"/>
        <v>1</v>
      </c>
      <c r="V466" s="4">
        <f t="shared" si="142"/>
        <v>0</v>
      </c>
      <c r="AD466" s="2"/>
      <c r="AI466" s="2"/>
      <c r="AJ466" s="2"/>
    </row>
    <row r="467" spans="1:36">
      <c r="A467" s="1" t="str">
        <f t="shared" si="128"/>
        <v>~bove~ : [bʌv]</v>
      </c>
      <c r="B467" s="1">
        <f t="shared" si="143"/>
        <v>0</v>
      </c>
      <c r="C467" s="1">
        <f t="shared" si="143"/>
        <v>0</v>
      </c>
      <c r="D467" s="1">
        <f t="shared" si="143"/>
        <v>0</v>
      </c>
      <c r="E467" s="7">
        <v>1</v>
      </c>
      <c r="F467" s="9" t="s">
        <v>1867</v>
      </c>
      <c r="G467" s="4">
        <f t="shared" si="129"/>
        <v>7.6219512195121954E-4</v>
      </c>
      <c r="H467" s="4" t="str">
        <f t="shared" si="130"/>
        <v>bʌv</v>
      </c>
      <c r="I467" s="4" t="str">
        <f t="shared" si="131"/>
        <v>bove</v>
      </c>
      <c r="J467" s="10">
        <f t="shared" si="132"/>
        <v>3</v>
      </c>
      <c r="K467" s="10">
        <f t="shared" si="133"/>
        <v>4</v>
      </c>
      <c r="L467" s="10">
        <f t="shared" si="134"/>
        <v>4</v>
      </c>
      <c r="M467" s="10">
        <f t="shared" si="135"/>
        <v>2</v>
      </c>
      <c r="N467" s="1" t="str">
        <f t="shared" si="136"/>
        <v>~bove~</v>
      </c>
      <c r="O467" s="1" t="str">
        <f t="shared" si="137"/>
        <v>[bʌv]</v>
      </c>
      <c r="P467" s="4">
        <f t="shared" si="138"/>
        <v>0.2342468675289098</v>
      </c>
      <c r="Q467" s="4">
        <f t="shared" si="139"/>
        <v>1</v>
      </c>
      <c r="R467" s="4" cm="1">
        <f t="array" ref="R467">SUM(_xlfn._xlws.FILTER($G$2:$G$1236,_xlfn.MAP($N$2:$N$1236,_xlfn.LAMBDA(_xlpm.x,_xlpm.x=$N467))))</f>
        <v>7.6219512195121954E-4</v>
      </c>
      <c r="S467" s="4">
        <f t="shared" si="140"/>
        <v>1</v>
      </c>
      <c r="T467" s="15" cm="1">
        <f t="array" ref="T467">SUM(_xlfn._xlws.FILTER($G$2:$G$1236,_xlfn.MAP($O$2:$O$1236,_xlfn.LAMBDA(_xlpm.x,_xlpm.x=$O467))))</f>
        <v>7.6219512195121954E-4</v>
      </c>
      <c r="U467" s="4">
        <f t="shared" si="141"/>
        <v>1</v>
      </c>
      <c r="V467" s="4">
        <f t="shared" si="142"/>
        <v>0</v>
      </c>
      <c r="AD467" s="2"/>
      <c r="AI467" s="2"/>
      <c r="AJ467" s="2"/>
    </row>
    <row r="468" spans="1:36">
      <c r="A468" s="1" t="str">
        <f t="shared" si="128"/>
        <v>~came~ : [keɪm]</v>
      </c>
      <c r="B468" s="1">
        <f t="shared" si="143"/>
        <v>0</v>
      </c>
      <c r="C468" s="1">
        <f t="shared" si="143"/>
        <v>0</v>
      </c>
      <c r="D468" s="1">
        <f t="shared" si="143"/>
        <v>0</v>
      </c>
      <c r="E468" s="7">
        <v>1</v>
      </c>
      <c r="F468" s="9" t="s">
        <v>1682</v>
      </c>
      <c r="G468" s="4">
        <f t="shared" si="129"/>
        <v>7.6219512195121954E-4</v>
      </c>
      <c r="H468" s="1" t="str">
        <f t="shared" si="130"/>
        <v>keɪm</v>
      </c>
      <c r="I468" s="1" t="str">
        <f t="shared" si="131"/>
        <v>came</v>
      </c>
      <c r="J468" s="10">
        <f t="shared" si="132"/>
        <v>4</v>
      </c>
      <c r="K468" s="10">
        <f t="shared" si="133"/>
        <v>4</v>
      </c>
      <c r="L468" s="10">
        <f t="shared" si="134"/>
        <v>4</v>
      </c>
      <c r="M468" s="10">
        <f t="shared" si="135"/>
        <v>2</v>
      </c>
      <c r="N468" s="1" t="str">
        <f t="shared" si="136"/>
        <v>~came~</v>
      </c>
      <c r="O468" s="1" t="str">
        <f t="shared" si="137"/>
        <v>[keɪm]</v>
      </c>
      <c r="P468" s="4">
        <f t="shared" si="138"/>
        <v>0.2342468675289098</v>
      </c>
      <c r="Q468" s="4">
        <f t="shared" si="139"/>
        <v>1</v>
      </c>
      <c r="R468" s="4" cm="1">
        <f t="array" ref="R468">SUM(_xlfn._xlws.FILTER($G$2:$G$1236,_xlfn.MAP($N$2:$N$1236,_xlfn.LAMBDA(_xlpm.x,_xlpm.x=$N468))))</f>
        <v>7.6219512195121954E-4</v>
      </c>
      <c r="S468" s="4">
        <f t="shared" si="140"/>
        <v>1</v>
      </c>
      <c r="T468" s="15" cm="1">
        <f t="array" ref="T468">SUM(_xlfn._xlws.FILTER($G$2:$G$1236,_xlfn.MAP($O$2:$O$1236,_xlfn.LAMBDA(_xlpm.x,_xlpm.x=$O468))))</f>
        <v>7.6219512195121954E-4</v>
      </c>
      <c r="U468" s="4">
        <f t="shared" si="141"/>
        <v>1</v>
      </c>
      <c r="V468" s="4">
        <f t="shared" si="142"/>
        <v>0</v>
      </c>
      <c r="AD468" s="2"/>
      <c r="AI468" s="2"/>
      <c r="AJ468" s="2"/>
    </row>
    <row r="469" spans="1:36">
      <c r="A469" s="1" t="str">
        <f t="shared" si="128"/>
        <v>~care~ : [kɛə]</v>
      </c>
      <c r="B469" s="1">
        <f t="shared" si="143"/>
        <v>0</v>
      </c>
      <c r="C469" s="1">
        <f t="shared" si="143"/>
        <v>0</v>
      </c>
      <c r="D469" s="1">
        <f t="shared" si="143"/>
        <v>0</v>
      </c>
      <c r="E469" s="7">
        <v>1</v>
      </c>
      <c r="F469" s="9" t="s">
        <v>1827</v>
      </c>
      <c r="G469" s="4">
        <f t="shared" si="129"/>
        <v>7.6219512195121954E-4</v>
      </c>
      <c r="H469" s="1" t="str">
        <f t="shared" si="130"/>
        <v>kɛə</v>
      </c>
      <c r="I469" s="1" t="str">
        <f t="shared" si="131"/>
        <v>care</v>
      </c>
      <c r="J469" s="10">
        <f t="shared" si="132"/>
        <v>3</v>
      </c>
      <c r="K469" s="10">
        <f t="shared" si="133"/>
        <v>4</v>
      </c>
      <c r="L469" s="10">
        <f t="shared" si="134"/>
        <v>4</v>
      </c>
      <c r="M469" s="10">
        <f t="shared" si="135"/>
        <v>2</v>
      </c>
      <c r="N469" s="1" t="str">
        <f t="shared" si="136"/>
        <v>~care~</v>
      </c>
      <c r="O469" s="1" t="str">
        <f t="shared" si="137"/>
        <v>[kɛə]</v>
      </c>
      <c r="P469" s="4">
        <f t="shared" si="138"/>
        <v>0.2342468675289098</v>
      </c>
      <c r="Q469" s="4">
        <f t="shared" si="139"/>
        <v>1</v>
      </c>
      <c r="R469" s="4" cm="1">
        <f t="array" ref="R469">SUM(_xlfn._xlws.FILTER($G$2:$G$1236,_xlfn.MAP($N$2:$N$1236,_xlfn.LAMBDA(_xlpm.x,_xlpm.x=$N469))))</f>
        <v>7.6219512195121954E-4</v>
      </c>
      <c r="S469" s="4">
        <f t="shared" si="140"/>
        <v>1</v>
      </c>
      <c r="T469" s="15" cm="1">
        <f t="array" ref="T469">SUM(_xlfn._xlws.FILTER($G$2:$G$1236,_xlfn.MAP($O$2:$O$1236,_xlfn.LAMBDA(_xlpm.x,_xlpm.x=$O469))))</f>
        <v>7.6219512195121954E-4</v>
      </c>
      <c r="U469" s="4">
        <f t="shared" si="141"/>
        <v>1</v>
      </c>
      <c r="V469" s="4">
        <f t="shared" si="142"/>
        <v>0</v>
      </c>
      <c r="AD469" s="2"/>
      <c r="AI469" s="2"/>
      <c r="AJ469" s="2"/>
    </row>
    <row r="470" spans="1:36">
      <c r="A470" s="1" t="str">
        <f t="shared" si="128"/>
        <v>~case~ : [keɪs]</v>
      </c>
      <c r="B470" s="1">
        <f t="shared" si="143"/>
        <v>0</v>
      </c>
      <c r="C470" s="1">
        <f t="shared" si="143"/>
        <v>0</v>
      </c>
      <c r="D470" s="1">
        <f t="shared" si="143"/>
        <v>0</v>
      </c>
      <c r="E470" s="7">
        <v>1</v>
      </c>
      <c r="F470" s="9" t="s">
        <v>1681</v>
      </c>
      <c r="G470" s="4">
        <f t="shared" si="129"/>
        <v>7.6219512195121954E-4</v>
      </c>
      <c r="H470" s="4" t="str">
        <f t="shared" si="130"/>
        <v>keɪs</v>
      </c>
      <c r="I470" s="4" t="str">
        <f t="shared" si="131"/>
        <v>case</v>
      </c>
      <c r="J470" s="10">
        <f t="shared" si="132"/>
        <v>4</v>
      </c>
      <c r="K470" s="10">
        <f t="shared" si="133"/>
        <v>4</v>
      </c>
      <c r="L470" s="10">
        <f t="shared" si="134"/>
        <v>4</v>
      </c>
      <c r="M470" s="10">
        <f t="shared" si="135"/>
        <v>2</v>
      </c>
      <c r="N470" s="1" t="str">
        <f t="shared" si="136"/>
        <v>~case~</v>
      </c>
      <c r="O470" s="1" t="str">
        <f t="shared" si="137"/>
        <v>[keɪs]</v>
      </c>
      <c r="P470" s="4">
        <f t="shared" si="138"/>
        <v>0.2342468675289098</v>
      </c>
      <c r="Q470" s="4">
        <f t="shared" si="139"/>
        <v>1</v>
      </c>
      <c r="R470" s="4" cm="1">
        <f t="array" ref="R470">SUM(_xlfn._xlws.FILTER($G$2:$G$1236,_xlfn.MAP($N$2:$N$1236,_xlfn.LAMBDA(_xlpm.x,_xlpm.x=$N470))))</f>
        <v>7.6219512195121954E-4</v>
      </c>
      <c r="S470" s="4">
        <f t="shared" si="140"/>
        <v>1</v>
      </c>
      <c r="T470" s="15" cm="1">
        <f t="array" ref="T470">SUM(_xlfn._xlws.FILTER($G$2:$G$1236,_xlfn.MAP($O$2:$O$1236,_xlfn.LAMBDA(_xlpm.x,_xlpm.x=$O470))))</f>
        <v>7.6219512195121954E-4</v>
      </c>
      <c r="U470" s="4">
        <f t="shared" si="141"/>
        <v>1</v>
      </c>
      <c r="V470" s="4">
        <f t="shared" si="142"/>
        <v>0</v>
      </c>
      <c r="AD470" s="2"/>
      <c r="AI470" s="2"/>
      <c r="AJ470" s="2"/>
    </row>
    <row r="471" spans="1:36">
      <c r="A471" s="1" t="str">
        <f t="shared" si="128"/>
        <v>~cate~ : [keɪt]</v>
      </c>
      <c r="B471" s="1">
        <f t="shared" si="143"/>
        <v>0</v>
      </c>
      <c r="C471" s="1">
        <f t="shared" si="143"/>
        <v>0</v>
      </c>
      <c r="D471" s="1">
        <f t="shared" si="143"/>
        <v>0</v>
      </c>
      <c r="E471" s="7">
        <v>2</v>
      </c>
      <c r="F471" s="9" t="s">
        <v>1504</v>
      </c>
      <c r="G471" s="4">
        <f t="shared" si="129"/>
        <v>1.5243902439024391E-3</v>
      </c>
      <c r="H471" s="1" t="str">
        <f t="shared" si="130"/>
        <v>keɪt</v>
      </c>
      <c r="I471" s="1" t="str">
        <f t="shared" si="131"/>
        <v>cate</v>
      </c>
      <c r="J471" s="10">
        <f t="shared" si="132"/>
        <v>4</v>
      </c>
      <c r="K471" s="10">
        <f t="shared" si="133"/>
        <v>4</v>
      </c>
      <c r="L471" s="10">
        <f t="shared" si="134"/>
        <v>4</v>
      </c>
      <c r="M471" s="10">
        <f t="shared" si="135"/>
        <v>2</v>
      </c>
      <c r="N471" s="1" t="str">
        <f t="shared" si="136"/>
        <v>~cate~</v>
      </c>
      <c r="O471" s="1" t="str">
        <f t="shared" si="137"/>
        <v>[keɪt]</v>
      </c>
      <c r="P471" s="4">
        <f t="shared" si="138"/>
        <v>0.37127250094471825</v>
      </c>
      <c r="Q471" s="4">
        <f t="shared" si="139"/>
        <v>1</v>
      </c>
      <c r="R471" s="4" cm="1">
        <f t="array" ref="R471">SUM(_xlfn._xlws.FILTER($G$2:$G$1236,_xlfn.MAP($N$2:$N$1236,_xlfn.LAMBDA(_xlpm.x,_xlpm.x=$N471))))</f>
        <v>1.5243902439024391E-3</v>
      </c>
      <c r="S471" s="4">
        <f t="shared" si="140"/>
        <v>1</v>
      </c>
      <c r="T471" s="15" cm="1">
        <f t="array" ref="T471">SUM(_xlfn._xlws.FILTER($G$2:$G$1236,_xlfn.MAP($O$2:$O$1236,_xlfn.LAMBDA(_xlpm.x,_xlpm.x=$O471))))</f>
        <v>1.5243902439024391E-3</v>
      </c>
      <c r="U471" s="4">
        <f t="shared" si="141"/>
        <v>1</v>
      </c>
      <c r="V471" s="4">
        <f t="shared" si="142"/>
        <v>0</v>
      </c>
      <c r="AD471" s="2"/>
      <c r="AI471" s="2"/>
      <c r="AJ471" s="2"/>
    </row>
    <row r="472" spans="1:36">
      <c r="A472" s="1" t="str">
        <f t="shared" si="128"/>
        <v>~cean~ : [ʃən]</v>
      </c>
      <c r="B472" s="1">
        <f t="shared" si="143"/>
        <v>0</v>
      </c>
      <c r="C472" s="1">
        <f t="shared" si="143"/>
        <v>0</v>
      </c>
      <c r="D472" s="1">
        <f t="shared" si="143"/>
        <v>0</v>
      </c>
      <c r="E472" s="7">
        <v>1</v>
      </c>
      <c r="F472" s="9" t="s">
        <v>932</v>
      </c>
      <c r="G472" s="4">
        <f t="shared" si="129"/>
        <v>7.6219512195121954E-4</v>
      </c>
      <c r="H472" s="1" t="str">
        <f t="shared" si="130"/>
        <v>ʃən</v>
      </c>
      <c r="I472" s="1" t="str">
        <f t="shared" si="131"/>
        <v>cean</v>
      </c>
      <c r="J472" s="10">
        <f t="shared" si="132"/>
        <v>3</v>
      </c>
      <c r="K472" s="10">
        <f t="shared" si="133"/>
        <v>4</v>
      </c>
      <c r="L472" s="10">
        <f t="shared" si="134"/>
        <v>4</v>
      </c>
      <c r="M472" s="10">
        <f t="shared" si="135"/>
        <v>2</v>
      </c>
      <c r="N472" s="1" t="str">
        <f t="shared" si="136"/>
        <v>~cean~</v>
      </c>
      <c r="O472" s="1" t="str">
        <f t="shared" si="137"/>
        <v>[ʃən]</v>
      </c>
      <c r="P472" s="4">
        <f t="shared" si="138"/>
        <v>5.8561716882227464E-2</v>
      </c>
      <c r="Q472" s="4">
        <f t="shared" si="139"/>
        <v>0.25000000000000006</v>
      </c>
      <c r="R472" s="4" cm="1">
        <f t="array" ref="R472">SUM(_xlfn._xlws.FILTER($G$2:$G$1255,_xlfn.MAP($N$2:$N$1255,_xlfn.LAMBDA(_xlpm.x,_xlpm.x=$N472))))</f>
        <v>7.6219512195121954E-4</v>
      </c>
      <c r="S472" s="4">
        <f t="shared" si="140"/>
        <v>1</v>
      </c>
      <c r="T472" s="15" cm="1">
        <f t="array" ref="T472">SUM(_xlfn._xlws.FILTER($G$2:$G$1255,_xlfn.MAP($O$2:$O$1255,_xlfn.LAMBDA(_xlpm.x,_xlpm.x=$O472))))</f>
        <v>5.3353658536585361E-3</v>
      </c>
      <c r="U472" s="4">
        <f t="shared" si="141"/>
        <v>0.14285714285714288</v>
      </c>
      <c r="V472" s="4">
        <f t="shared" si="142"/>
        <v>0.84509804001425681</v>
      </c>
      <c r="AD472" s="2"/>
      <c r="AI472" s="2"/>
      <c r="AJ472" s="2"/>
    </row>
    <row r="473" spans="1:36">
      <c r="A473" s="1" t="str">
        <f t="shared" si="128"/>
        <v>~cial~ : [ʃəl]</v>
      </c>
      <c r="B473" s="1">
        <f t="shared" si="143"/>
        <v>0</v>
      </c>
      <c r="C473" s="1">
        <f t="shared" si="143"/>
        <v>0</v>
      </c>
      <c r="D473" s="1">
        <f t="shared" si="143"/>
        <v>0</v>
      </c>
      <c r="E473" s="7">
        <v>1</v>
      </c>
      <c r="F473" s="9" t="s">
        <v>1751</v>
      </c>
      <c r="G473" s="4">
        <f t="shared" si="129"/>
        <v>7.6219512195121954E-4</v>
      </c>
      <c r="H473" s="1" t="str">
        <f t="shared" si="130"/>
        <v>ʃəl</v>
      </c>
      <c r="I473" s="1" t="str">
        <f t="shared" si="131"/>
        <v>cial</v>
      </c>
      <c r="J473" s="10">
        <f t="shared" si="132"/>
        <v>3</v>
      </c>
      <c r="K473" s="10">
        <f t="shared" si="133"/>
        <v>4</v>
      </c>
      <c r="L473" s="10">
        <f t="shared" si="134"/>
        <v>4</v>
      </c>
      <c r="M473" s="10">
        <f t="shared" si="135"/>
        <v>2</v>
      </c>
      <c r="N473" s="1" t="str">
        <f t="shared" si="136"/>
        <v>~cial~</v>
      </c>
      <c r="O473" s="1" t="str">
        <f t="shared" si="137"/>
        <v>[ʃəl]</v>
      </c>
      <c r="P473" s="4">
        <f t="shared" si="138"/>
        <v>0.2342468675289098</v>
      </c>
      <c r="Q473" s="4">
        <f t="shared" si="139"/>
        <v>1</v>
      </c>
      <c r="R473" s="4" cm="1">
        <f t="array" ref="R473">SUM(_xlfn._xlws.FILTER($G$2:$G$1255,_xlfn.MAP($N$2:$N$1255,_xlfn.LAMBDA(_xlpm.x,_xlpm.x=$N473))))</f>
        <v>7.6219512195121954E-4</v>
      </c>
      <c r="S473" s="4">
        <f t="shared" si="140"/>
        <v>1</v>
      </c>
      <c r="T473" s="15" cm="1">
        <f t="array" ref="T473">SUM(_xlfn._xlws.FILTER($G$2:$G$1255,_xlfn.MAP($O$2:$O$1255,_xlfn.LAMBDA(_xlpm.x,_xlpm.x=$O473))))</f>
        <v>7.6219512195121954E-4</v>
      </c>
      <c r="U473" s="4">
        <f t="shared" si="141"/>
        <v>1</v>
      </c>
      <c r="V473" s="4">
        <f t="shared" si="142"/>
        <v>0</v>
      </c>
      <c r="AD473" s="2"/>
      <c r="AI473" s="2"/>
      <c r="AJ473" s="2"/>
    </row>
    <row r="474" spans="1:36">
      <c r="A474" s="1" t="str">
        <f t="shared" si="128"/>
        <v>~cide~ : [saɪd]</v>
      </c>
      <c r="B474" s="1">
        <f t="shared" si="143"/>
        <v>0</v>
      </c>
      <c r="C474" s="1">
        <f t="shared" si="143"/>
        <v>0</v>
      </c>
      <c r="D474" s="1">
        <f t="shared" si="143"/>
        <v>0</v>
      </c>
      <c r="E474" s="7">
        <v>1</v>
      </c>
      <c r="F474" s="9" t="s">
        <v>984</v>
      </c>
      <c r="G474" s="4">
        <f t="shared" si="129"/>
        <v>7.6219512195121954E-4</v>
      </c>
      <c r="H474" s="4" t="str">
        <f t="shared" si="130"/>
        <v>saɪd</v>
      </c>
      <c r="I474" s="4" t="str">
        <f t="shared" si="131"/>
        <v>cide</v>
      </c>
      <c r="J474" s="10">
        <f t="shared" si="132"/>
        <v>4</v>
      </c>
      <c r="K474" s="10">
        <f t="shared" si="133"/>
        <v>4</v>
      </c>
      <c r="L474" s="10">
        <f t="shared" si="134"/>
        <v>4</v>
      </c>
      <c r="M474" s="10">
        <f t="shared" si="135"/>
        <v>2</v>
      </c>
      <c r="N474" s="1" t="str">
        <f t="shared" si="136"/>
        <v>~cide~</v>
      </c>
      <c r="O474" s="1" t="str">
        <f t="shared" si="137"/>
        <v>[saɪd]</v>
      </c>
      <c r="P474" s="4">
        <f t="shared" si="138"/>
        <v>0.15616457835260653</v>
      </c>
      <c r="Q474" s="4">
        <f t="shared" si="139"/>
        <v>0.66666666666666663</v>
      </c>
      <c r="R474" s="4" cm="1">
        <f t="array" ref="R474">SUM(_xlfn._xlws.FILTER($G$2:$G$1236,_xlfn.MAP($N$2:$N$1236,_xlfn.LAMBDA(_xlpm.x,_xlpm.x=$N474))))</f>
        <v>7.6219512195121954E-4</v>
      </c>
      <c r="S474" s="4">
        <f t="shared" si="140"/>
        <v>1</v>
      </c>
      <c r="T474" s="15" cm="1">
        <f t="array" ref="T474">SUM(_xlfn._xlws.FILTER($G$2:$G$1236,_xlfn.MAP($O$2:$O$1236,_xlfn.LAMBDA(_xlpm.x,_xlpm.x=$O474))))</f>
        <v>1.5243902439024391E-3</v>
      </c>
      <c r="U474" s="4">
        <f t="shared" si="141"/>
        <v>0.5</v>
      </c>
      <c r="V474" s="4">
        <f t="shared" si="142"/>
        <v>0.3010299956639812</v>
      </c>
      <c r="AD474" s="2"/>
      <c r="AI474" s="2"/>
      <c r="AJ474" s="2"/>
    </row>
    <row r="475" spans="1:36">
      <c r="A475" s="1" t="str">
        <f t="shared" si="128"/>
        <v>~coat~ : [koʊt]</v>
      </c>
      <c r="B475" s="1">
        <f t="shared" si="143"/>
        <v>0</v>
      </c>
      <c r="C475" s="1">
        <f t="shared" si="143"/>
        <v>0</v>
      </c>
      <c r="D475" s="1">
        <f t="shared" si="143"/>
        <v>0</v>
      </c>
      <c r="E475" s="7">
        <v>1</v>
      </c>
      <c r="F475" s="9" t="s">
        <v>1680</v>
      </c>
      <c r="G475" s="4">
        <f t="shared" si="129"/>
        <v>7.6219512195121954E-4</v>
      </c>
      <c r="H475" s="4" t="str">
        <f t="shared" si="130"/>
        <v>koʊt</v>
      </c>
      <c r="I475" s="4" t="str">
        <f t="shared" si="131"/>
        <v>coat</v>
      </c>
      <c r="J475" s="10">
        <f t="shared" si="132"/>
        <v>4</v>
      </c>
      <c r="K475" s="10">
        <f t="shared" si="133"/>
        <v>4</v>
      </c>
      <c r="L475" s="10">
        <f t="shared" si="134"/>
        <v>4</v>
      </c>
      <c r="M475" s="10">
        <f t="shared" si="135"/>
        <v>2</v>
      </c>
      <c r="N475" s="1" t="str">
        <f t="shared" si="136"/>
        <v>~coat~</v>
      </c>
      <c r="O475" s="1" t="str">
        <f t="shared" si="137"/>
        <v>[koʊt]</v>
      </c>
      <c r="P475" s="4">
        <f t="shared" si="138"/>
        <v>0.2342468675289098</v>
      </c>
      <c r="Q475" s="4">
        <f t="shared" si="139"/>
        <v>1</v>
      </c>
      <c r="R475" s="4" cm="1">
        <f t="array" ref="R475">SUM(_xlfn._xlws.FILTER($G$2:$G$1236,_xlfn.MAP($N$2:$N$1236,_xlfn.LAMBDA(_xlpm.x,_xlpm.x=$N475))))</f>
        <v>7.6219512195121954E-4</v>
      </c>
      <c r="S475" s="4">
        <f t="shared" si="140"/>
        <v>1</v>
      </c>
      <c r="T475" s="15" cm="1">
        <f t="array" ref="T475">SUM(_xlfn._xlws.FILTER($G$2:$G$1236,_xlfn.MAP($O$2:$O$1236,_xlfn.LAMBDA(_xlpm.x,_xlpm.x=$O475))))</f>
        <v>7.6219512195121954E-4</v>
      </c>
      <c r="U475" s="4">
        <f t="shared" si="141"/>
        <v>1</v>
      </c>
      <c r="V475" s="4">
        <f t="shared" si="142"/>
        <v>0</v>
      </c>
      <c r="AD475" s="2"/>
      <c r="AI475" s="2"/>
      <c r="AJ475" s="2"/>
    </row>
    <row r="476" spans="1:36">
      <c r="A476" s="1" t="str">
        <f t="shared" si="128"/>
        <v>~come~ : [kʌm]</v>
      </c>
      <c r="B476" s="1">
        <f t="shared" si="143"/>
        <v>0</v>
      </c>
      <c r="C476" s="1">
        <f t="shared" si="143"/>
        <v>0</v>
      </c>
      <c r="D476" s="1">
        <f t="shared" si="143"/>
        <v>0</v>
      </c>
      <c r="E476" s="7">
        <v>1</v>
      </c>
      <c r="F476" s="9" t="s">
        <v>1828</v>
      </c>
      <c r="G476" s="4">
        <f t="shared" si="129"/>
        <v>7.6219512195121954E-4</v>
      </c>
      <c r="H476" s="4" t="str">
        <f t="shared" si="130"/>
        <v>kʌm</v>
      </c>
      <c r="I476" s="4" t="str">
        <f t="shared" si="131"/>
        <v>come</v>
      </c>
      <c r="J476" s="10">
        <f t="shared" si="132"/>
        <v>3</v>
      </c>
      <c r="K476" s="10">
        <f t="shared" si="133"/>
        <v>4</v>
      </c>
      <c r="L476" s="10">
        <f t="shared" si="134"/>
        <v>4</v>
      </c>
      <c r="M476" s="10">
        <f t="shared" si="135"/>
        <v>2</v>
      </c>
      <c r="N476" s="1" t="str">
        <f t="shared" si="136"/>
        <v>~come~</v>
      </c>
      <c r="O476" s="1" t="str">
        <f t="shared" si="137"/>
        <v>[kʌm]</v>
      </c>
      <c r="P476" s="4">
        <f t="shared" si="138"/>
        <v>0.2342468675289098</v>
      </c>
      <c r="Q476" s="4">
        <f t="shared" si="139"/>
        <v>1</v>
      </c>
      <c r="R476" s="4" cm="1">
        <f t="array" ref="R476">SUM(_xlfn._xlws.FILTER($G$2:$G$1236,_xlfn.MAP($N$2:$N$1236,_xlfn.LAMBDA(_xlpm.x,_xlpm.x=$N476))))</f>
        <v>7.6219512195121954E-4</v>
      </c>
      <c r="S476" s="4">
        <f t="shared" si="140"/>
        <v>1</v>
      </c>
      <c r="T476" s="15" cm="1">
        <f t="array" ref="T476">SUM(_xlfn._xlws.FILTER($G$2:$G$1236,_xlfn.MAP($O$2:$O$1236,_xlfn.LAMBDA(_xlpm.x,_xlpm.x=$O476))))</f>
        <v>7.6219512195121954E-4</v>
      </c>
      <c r="U476" s="4">
        <f t="shared" si="141"/>
        <v>1</v>
      </c>
      <c r="V476" s="4">
        <f t="shared" si="142"/>
        <v>0</v>
      </c>
      <c r="AD476" s="2"/>
      <c r="AI476" s="2"/>
      <c r="AJ476" s="2"/>
    </row>
    <row r="477" spans="1:36">
      <c r="A477" s="1" t="str">
        <f t="shared" si="128"/>
        <v>~dead~ : [dɛd]</v>
      </c>
      <c r="B477" s="1">
        <f t="shared" si="143"/>
        <v>0</v>
      </c>
      <c r="C477" s="1">
        <f t="shared" si="143"/>
        <v>0</v>
      </c>
      <c r="D477" s="1">
        <f t="shared" si="143"/>
        <v>0</v>
      </c>
      <c r="E477" s="7">
        <v>1</v>
      </c>
      <c r="F477" s="9" t="s">
        <v>1862</v>
      </c>
      <c r="G477" s="4">
        <f t="shared" si="129"/>
        <v>7.6219512195121954E-4</v>
      </c>
      <c r="H477" s="1" t="str">
        <f t="shared" si="130"/>
        <v>dɛd</v>
      </c>
      <c r="I477" s="1" t="str">
        <f t="shared" si="131"/>
        <v>dead</v>
      </c>
      <c r="J477" s="10">
        <f t="shared" si="132"/>
        <v>3</v>
      </c>
      <c r="K477" s="10">
        <f t="shared" si="133"/>
        <v>4</v>
      </c>
      <c r="L477" s="10">
        <f t="shared" si="134"/>
        <v>4</v>
      </c>
      <c r="M477" s="10">
        <f t="shared" si="135"/>
        <v>2</v>
      </c>
      <c r="N477" s="1" t="str">
        <f t="shared" si="136"/>
        <v>~dead~</v>
      </c>
      <c r="O477" s="1" t="str">
        <f t="shared" si="137"/>
        <v>[dɛd]</v>
      </c>
      <c r="P477" s="4">
        <f t="shared" si="138"/>
        <v>0.2342468675289098</v>
      </c>
      <c r="Q477" s="4">
        <f t="shared" si="139"/>
        <v>1</v>
      </c>
      <c r="R477" s="4" cm="1">
        <f t="array" ref="R477">SUM(_xlfn._xlws.FILTER($G$2:$G$1236,_xlfn.MAP($N$2:$N$1236,_xlfn.LAMBDA(_xlpm.x,_xlpm.x=$N477))))</f>
        <v>7.6219512195121954E-4</v>
      </c>
      <c r="S477" s="4">
        <f t="shared" si="140"/>
        <v>1</v>
      </c>
      <c r="T477" s="15" cm="1">
        <f t="array" ref="T477">SUM(_xlfn._xlws.FILTER($G$2:$G$1236,_xlfn.MAP($O$2:$O$1236,_xlfn.LAMBDA(_xlpm.x,_xlpm.x=$O477))))</f>
        <v>7.6219512195121954E-4</v>
      </c>
      <c r="U477" s="4">
        <f t="shared" si="141"/>
        <v>1</v>
      </c>
      <c r="V477" s="4">
        <f t="shared" si="142"/>
        <v>0</v>
      </c>
      <c r="AD477" s="2"/>
      <c r="AI477" s="2"/>
      <c r="AJ477" s="2"/>
    </row>
    <row r="478" spans="1:36">
      <c r="A478" s="1" t="str">
        <f t="shared" si="128"/>
        <v>~deal~ : [dil]</v>
      </c>
      <c r="B478" s="1">
        <f t="shared" si="143"/>
        <v>0</v>
      </c>
      <c r="C478" s="1">
        <f t="shared" si="143"/>
        <v>0</v>
      </c>
      <c r="D478" s="1">
        <f t="shared" si="143"/>
        <v>0</v>
      </c>
      <c r="E478" s="7">
        <v>1</v>
      </c>
      <c r="F478" s="9" t="s">
        <v>1865</v>
      </c>
      <c r="G478" s="4">
        <f t="shared" si="129"/>
        <v>7.6219512195121954E-4</v>
      </c>
      <c r="H478" s="1" t="str">
        <f t="shared" si="130"/>
        <v>dil</v>
      </c>
      <c r="I478" s="1" t="str">
        <f t="shared" si="131"/>
        <v>deal</v>
      </c>
      <c r="J478" s="10">
        <f t="shared" si="132"/>
        <v>3</v>
      </c>
      <c r="K478" s="10">
        <f t="shared" si="133"/>
        <v>4</v>
      </c>
      <c r="L478" s="10">
        <f t="shared" si="134"/>
        <v>4</v>
      </c>
      <c r="M478" s="10">
        <f t="shared" si="135"/>
        <v>2</v>
      </c>
      <c r="N478" s="1" t="str">
        <f t="shared" si="136"/>
        <v>~deal~</v>
      </c>
      <c r="O478" s="1" t="str">
        <f t="shared" si="137"/>
        <v>[dil]</v>
      </c>
      <c r="P478" s="4">
        <f t="shared" si="138"/>
        <v>0.2342468675289098</v>
      </c>
      <c r="Q478" s="4">
        <f t="shared" si="139"/>
        <v>1</v>
      </c>
      <c r="R478" s="4" cm="1">
        <f t="array" ref="R478">SUM(_xlfn._xlws.FILTER($G$2:$G$1236,_xlfn.MAP($N$2:$N$1236,_xlfn.LAMBDA(_xlpm.x,_xlpm.x=$N478))))</f>
        <v>7.6219512195121954E-4</v>
      </c>
      <c r="S478" s="4">
        <f t="shared" si="140"/>
        <v>1</v>
      </c>
      <c r="T478" s="15" cm="1">
        <f t="array" ref="T478">SUM(_xlfn._xlws.FILTER($G$2:$G$1236,_xlfn.MAP($O$2:$O$1236,_xlfn.LAMBDA(_xlpm.x,_xlpm.x=$O478))))</f>
        <v>7.6219512195121954E-4</v>
      </c>
      <c r="U478" s="4">
        <f t="shared" si="141"/>
        <v>1</v>
      </c>
      <c r="V478" s="4">
        <f t="shared" si="142"/>
        <v>0</v>
      </c>
      <c r="AD478" s="2"/>
      <c r="AI478" s="2"/>
      <c r="AJ478" s="2"/>
    </row>
    <row r="479" spans="1:36">
      <c r="A479" s="1" t="str">
        <f t="shared" si="128"/>
        <v>~dear~ : [dɪə]</v>
      </c>
      <c r="B479" s="1">
        <f t="shared" si="143"/>
        <v>0</v>
      </c>
      <c r="C479" s="1">
        <f t="shared" si="143"/>
        <v>0</v>
      </c>
      <c r="D479" s="1">
        <f t="shared" si="143"/>
        <v>0</v>
      </c>
      <c r="E479" s="7">
        <v>1</v>
      </c>
      <c r="F479" s="9" t="s">
        <v>1857</v>
      </c>
      <c r="G479" s="4">
        <f t="shared" si="129"/>
        <v>7.6219512195121954E-4</v>
      </c>
      <c r="H479" s="1" t="str">
        <f t="shared" si="130"/>
        <v>dɪə</v>
      </c>
      <c r="I479" s="1" t="str">
        <f t="shared" si="131"/>
        <v>dear</v>
      </c>
      <c r="J479" s="10">
        <f t="shared" si="132"/>
        <v>3</v>
      </c>
      <c r="K479" s="10">
        <f t="shared" si="133"/>
        <v>4</v>
      </c>
      <c r="L479" s="10">
        <f t="shared" si="134"/>
        <v>4</v>
      </c>
      <c r="M479" s="10">
        <f t="shared" si="135"/>
        <v>2</v>
      </c>
      <c r="N479" s="1" t="str">
        <f t="shared" si="136"/>
        <v>~dear~</v>
      </c>
      <c r="O479" s="1" t="str">
        <f t="shared" si="137"/>
        <v>[dɪə]</v>
      </c>
      <c r="P479" s="4">
        <f t="shared" si="138"/>
        <v>0.2342468675289098</v>
      </c>
      <c r="Q479" s="4">
        <f t="shared" si="139"/>
        <v>1</v>
      </c>
      <c r="R479" s="4" cm="1">
        <f t="array" ref="R479">SUM(_xlfn._xlws.FILTER($G$2:$G$1236,_xlfn.MAP($N$2:$N$1236,_xlfn.LAMBDA(_xlpm.x,_xlpm.x=$N479))))</f>
        <v>7.6219512195121954E-4</v>
      </c>
      <c r="S479" s="4">
        <f t="shared" si="140"/>
        <v>1</v>
      </c>
      <c r="T479" s="15" cm="1">
        <f t="array" ref="T479">SUM(_xlfn._xlws.FILTER($G$2:$G$1236,_xlfn.MAP($O$2:$O$1236,_xlfn.LAMBDA(_xlpm.x,_xlpm.x=$O479))))</f>
        <v>7.6219512195121954E-4</v>
      </c>
      <c r="U479" s="4">
        <f t="shared" si="141"/>
        <v>1</v>
      </c>
      <c r="V479" s="4">
        <f t="shared" si="142"/>
        <v>0</v>
      </c>
      <c r="AD479" s="2"/>
      <c r="AI479" s="2"/>
      <c r="AJ479" s="2"/>
    </row>
    <row r="480" spans="1:36">
      <c r="A480" s="1" t="str">
        <f t="shared" si="128"/>
        <v>~does~ : [dʌz]</v>
      </c>
      <c r="B480" s="1">
        <f t="shared" si="143"/>
        <v>0</v>
      </c>
      <c r="C480" s="1">
        <f t="shared" si="143"/>
        <v>0</v>
      </c>
      <c r="D480" s="1">
        <f t="shared" si="143"/>
        <v>0</v>
      </c>
      <c r="E480" s="7">
        <v>1</v>
      </c>
      <c r="F480" s="9" t="s">
        <v>1858</v>
      </c>
      <c r="G480" s="4">
        <f t="shared" si="129"/>
        <v>7.6219512195121954E-4</v>
      </c>
      <c r="H480" s="4" t="str">
        <f t="shared" si="130"/>
        <v>dʌz</v>
      </c>
      <c r="I480" s="4" t="str">
        <f t="shared" si="131"/>
        <v>does</v>
      </c>
      <c r="J480" s="10">
        <f t="shared" si="132"/>
        <v>3</v>
      </c>
      <c r="K480" s="10">
        <f t="shared" si="133"/>
        <v>4</v>
      </c>
      <c r="L480" s="10">
        <f t="shared" si="134"/>
        <v>4</v>
      </c>
      <c r="M480" s="10">
        <f t="shared" si="135"/>
        <v>2</v>
      </c>
      <c r="N480" s="1" t="str">
        <f t="shared" si="136"/>
        <v>~does~</v>
      </c>
      <c r="O480" s="1" t="str">
        <f t="shared" si="137"/>
        <v>[dʌz]</v>
      </c>
      <c r="P480" s="4">
        <f t="shared" si="138"/>
        <v>0.2342468675289098</v>
      </c>
      <c r="Q480" s="4">
        <f t="shared" si="139"/>
        <v>1</v>
      </c>
      <c r="R480" s="4" cm="1">
        <f t="array" ref="R480">SUM(_xlfn._xlws.FILTER($G$2:$G$1236,_xlfn.MAP($N$2:$N$1236,_xlfn.LAMBDA(_xlpm.x,_xlpm.x=$N480))))</f>
        <v>7.6219512195121954E-4</v>
      </c>
      <c r="S480" s="4">
        <f t="shared" si="140"/>
        <v>1</v>
      </c>
      <c r="T480" s="15" cm="1">
        <f t="array" ref="T480">SUM(_xlfn._xlws.FILTER($G$2:$G$1236,_xlfn.MAP($O$2:$O$1236,_xlfn.LAMBDA(_xlpm.x,_xlpm.x=$O480))))</f>
        <v>7.6219512195121954E-4</v>
      </c>
      <c r="U480" s="4">
        <f t="shared" si="141"/>
        <v>1</v>
      </c>
      <c r="V480" s="4">
        <f t="shared" si="142"/>
        <v>0</v>
      </c>
      <c r="AD480" s="2"/>
      <c r="AI480" s="2"/>
      <c r="AJ480" s="2"/>
    </row>
    <row r="481" spans="1:36">
      <c r="A481" s="1" t="str">
        <f t="shared" si="128"/>
        <v>~done~ : [dʌn]</v>
      </c>
      <c r="B481" s="1">
        <f t="shared" si="143"/>
        <v>0</v>
      </c>
      <c r="C481" s="1">
        <f t="shared" si="143"/>
        <v>0</v>
      </c>
      <c r="D481" s="1">
        <f t="shared" si="143"/>
        <v>0</v>
      </c>
      <c r="E481" s="7">
        <v>1</v>
      </c>
      <c r="F481" s="9" t="s">
        <v>1859</v>
      </c>
      <c r="G481" s="4">
        <f t="shared" si="129"/>
        <v>7.6219512195121954E-4</v>
      </c>
      <c r="H481" s="1" t="str">
        <f t="shared" si="130"/>
        <v>dʌn</v>
      </c>
      <c r="I481" s="1" t="str">
        <f t="shared" si="131"/>
        <v>done</v>
      </c>
      <c r="J481" s="10">
        <f t="shared" si="132"/>
        <v>3</v>
      </c>
      <c r="K481" s="10">
        <f t="shared" si="133"/>
        <v>4</v>
      </c>
      <c r="L481" s="10">
        <f t="shared" si="134"/>
        <v>4</v>
      </c>
      <c r="M481" s="10">
        <f t="shared" si="135"/>
        <v>2</v>
      </c>
      <c r="N481" s="1" t="str">
        <f t="shared" si="136"/>
        <v>~done~</v>
      </c>
      <c r="O481" s="1" t="str">
        <f t="shared" si="137"/>
        <v>[dʌn]</v>
      </c>
      <c r="P481" s="4">
        <f t="shared" si="138"/>
        <v>0.2342468675289098</v>
      </c>
      <c r="Q481" s="4">
        <f t="shared" si="139"/>
        <v>1</v>
      </c>
      <c r="R481" s="4" cm="1">
        <f t="array" ref="R481">SUM(_xlfn._xlws.FILTER($G$2:$G$1236,_xlfn.MAP($N$2:$N$1236,_xlfn.LAMBDA(_xlpm.x,_xlpm.x=$N481))))</f>
        <v>7.6219512195121954E-4</v>
      </c>
      <c r="S481" s="4">
        <f t="shared" si="140"/>
        <v>1</v>
      </c>
      <c r="T481" s="15" cm="1">
        <f t="array" ref="T481">SUM(_xlfn._xlws.FILTER($G$2:$G$1236,_xlfn.MAP($O$2:$O$1236,_xlfn.LAMBDA(_xlpm.x,_xlpm.x=$O481))))</f>
        <v>7.6219512195121954E-4</v>
      </c>
      <c r="U481" s="4">
        <f t="shared" si="141"/>
        <v>1</v>
      </c>
      <c r="V481" s="4">
        <f t="shared" si="142"/>
        <v>0</v>
      </c>
      <c r="AD481" s="2"/>
      <c r="AI481" s="2"/>
      <c r="AJ481" s="2"/>
    </row>
    <row r="482" spans="1:36">
      <c r="A482" s="1" t="str">
        <f t="shared" si="128"/>
        <v>~duce~ : [dus]</v>
      </c>
      <c r="B482" s="1">
        <f t="shared" ref="B482:D501" si="144">_xlfn.LET(_xlpm.d,$F482,_xlpm.k,_xlfn.CONCAT(LEFT(TRIM(B$1),1),"*"),COUNTIF(_xlpm.d,_xlpm.k))</f>
        <v>0</v>
      </c>
      <c r="C482" s="1">
        <f t="shared" si="144"/>
        <v>0</v>
      </c>
      <c r="D482" s="1">
        <f t="shared" si="144"/>
        <v>0</v>
      </c>
      <c r="E482" s="7">
        <v>1</v>
      </c>
      <c r="F482" s="9" t="s">
        <v>1863</v>
      </c>
      <c r="G482" s="4">
        <f t="shared" si="129"/>
        <v>7.6219512195121954E-4</v>
      </c>
      <c r="H482" s="1" t="str">
        <f t="shared" si="130"/>
        <v>dus</v>
      </c>
      <c r="I482" s="1" t="str">
        <f t="shared" si="131"/>
        <v>duce</v>
      </c>
      <c r="J482" s="10">
        <f t="shared" si="132"/>
        <v>3</v>
      </c>
      <c r="K482" s="10">
        <f t="shared" si="133"/>
        <v>4</v>
      </c>
      <c r="L482" s="10">
        <f t="shared" si="134"/>
        <v>4</v>
      </c>
      <c r="M482" s="10">
        <f t="shared" si="135"/>
        <v>2</v>
      </c>
      <c r="N482" s="1" t="str">
        <f t="shared" si="136"/>
        <v>~duce~</v>
      </c>
      <c r="O482" s="1" t="str">
        <f t="shared" si="137"/>
        <v>[dus]</v>
      </c>
      <c r="P482" s="4">
        <f t="shared" si="138"/>
        <v>0.2342468675289098</v>
      </c>
      <c r="Q482" s="4">
        <f t="shared" si="139"/>
        <v>1</v>
      </c>
      <c r="R482" s="4" cm="1">
        <f t="array" ref="R482">SUM(_xlfn._xlws.FILTER($G$2:$G$1236,_xlfn.MAP($N$2:$N$1236,_xlfn.LAMBDA(_xlpm.x,_xlpm.x=$N482))))</f>
        <v>7.6219512195121954E-4</v>
      </c>
      <c r="S482" s="4">
        <f t="shared" si="140"/>
        <v>1</v>
      </c>
      <c r="T482" s="15" cm="1">
        <f t="array" ref="T482">SUM(_xlfn._xlws.FILTER($G$2:$G$1236,_xlfn.MAP($O$2:$O$1236,_xlfn.LAMBDA(_xlpm.x,_xlpm.x=$O482))))</f>
        <v>7.6219512195121954E-4</v>
      </c>
      <c r="U482" s="4">
        <f t="shared" si="141"/>
        <v>1</v>
      </c>
      <c r="V482" s="4">
        <f t="shared" si="142"/>
        <v>0</v>
      </c>
      <c r="AD482" s="2"/>
      <c r="AI482" s="2"/>
      <c r="AJ482" s="2"/>
    </row>
    <row r="483" spans="1:36">
      <c r="A483" s="1" t="str">
        <f t="shared" si="128"/>
        <v>~each~ : [itʃ]</v>
      </c>
      <c r="B483" s="1">
        <f t="shared" si="144"/>
        <v>0</v>
      </c>
      <c r="C483" s="1">
        <f t="shared" si="144"/>
        <v>0</v>
      </c>
      <c r="D483" s="1">
        <f t="shared" si="144"/>
        <v>0</v>
      </c>
      <c r="E483" s="7">
        <v>1</v>
      </c>
      <c r="F483" s="9" t="s">
        <v>1835</v>
      </c>
      <c r="G483" s="4">
        <f t="shared" si="129"/>
        <v>7.6219512195121954E-4</v>
      </c>
      <c r="H483" s="4" t="str">
        <f t="shared" si="130"/>
        <v>itʃ</v>
      </c>
      <c r="I483" s="4" t="str">
        <f t="shared" si="131"/>
        <v>each</v>
      </c>
      <c r="J483" s="10">
        <f t="shared" si="132"/>
        <v>3</v>
      </c>
      <c r="K483" s="10">
        <f t="shared" si="133"/>
        <v>4</v>
      </c>
      <c r="L483" s="10">
        <f t="shared" si="134"/>
        <v>4</v>
      </c>
      <c r="M483" s="10">
        <f t="shared" si="135"/>
        <v>2</v>
      </c>
      <c r="N483" s="1" t="str">
        <f t="shared" si="136"/>
        <v>~each~</v>
      </c>
      <c r="O483" s="1" t="str">
        <f t="shared" si="137"/>
        <v>[itʃ]</v>
      </c>
      <c r="P483" s="4">
        <f t="shared" si="138"/>
        <v>0.2342468675289098</v>
      </c>
      <c r="Q483" s="4">
        <f t="shared" si="139"/>
        <v>1</v>
      </c>
      <c r="R483" s="4" cm="1">
        <f t="array" ref="R483">SUM(_xlfn._xlws.FILTER($G$2:$G$1236,_xlfn.MAP($N$2:$N$1236,_xlfn.LAMBDA(_xlpm.x,_xlpm.x=$N483))))</f>
        <v>7.6219512195121954E-4</v>
      </c>
      <c r="S483" s="4">
        <f t="shared" si="140"/>
        <v>1</v>
      </c>
      <c r="T483" s="15" cm="1">
        <f t="array" ref="T483">SUM(_xlfn._xlws.FILTER($G$2:$G$1236,_xlfn.MAP($O$2:$O$1236,_xlfn.LAMBDA(_xlpm.x,_xlpm.x=$O483))))</f>
        <v>7.6219512195121954E-4</v>
      </c>
      <c r="U483" s="4">
        <f t="shared" si="141"/>
        <v>1</v>
      </c>
      <c r="V483" s="4">
        <f t="shared" si="142"/>
        <v>0</v>
      </c>
      <c r="AD483" s="2"/>
      <c r="AI483" s="2"/>
      <c r="AJ483" s="2"/>
    </row>
    <row r="484" spans="1:36">
      <c r="A484" s="1" t="str">
        <f t="shared" si="128"/>
        <v>~ease~ : [iz]</v>
      </c>
      <c r="B484" s="1">
        <f t="shared" si="144"/>
        <v>0</v>
      </c>
      <c r="C484" s="1">
        <f t="shared" si="144"/>
        <v>0</v>
      </c>
      <c r="D484" s="1">
        <f t="shared" si="144"/>
        <v>0</v>
      </c>
      <c r="E484" s="7">
        <v>1</v>
      </c>
      <c r="F484" s="9" t="s">
        <v>1875</v>
      </c>
      <c r="G484" s="4">
        <f t="shared" si="129"/>
        <v>7.6219512195121954E-4</v>
      </c>
      <c r="H484" s="4" t="str">
        <f t="shared" si="130"/>
        <v>iz</v>
      </c>
      <c r="I484" s="4" t="str">
        <f t="shared" si="131"/>
        <v>ease</v>
      </c>
      <c r="J484" s="10">
        <f t="shared" si="132"/>
        <v>2</v>
      </c>
      <c r="K484" s="10">
        <f t="shared" si="133"/>
        <v>4</v>
      </c>
      <c r="L484" s="10">
        <f t="shared" si="134"/>
        <v>4</v>
      </c>
      <c r="M484" s="10">
        <f t="shared" si="135"/>
        <v>2</v>
      </c>
      <c r="N484" s="1" t="str">
        <f t="shared" si="136"/>
        <v>~ease~</v>
      </c>
      <c r="O484" s="1" t="str">
        <f t="shared" si="137"/>
        <v>[iz]</v>
      </c>
      <c r="P484" s="4">
        <f t="shared" si="138"/>
        <v>0.2342468675289098</v>
      </c>
      <c r="Q484" s="4">
        <f t="shared" si="139"/>
        <v>1</v>
      </c>
      <c r="R484" s="4" cm="1">
        <f t="array" ref="R484">SUM(_xlfn._xlws.FILTER($G$2:$G$1236,_xlfn.MAP($N$2:$N$1236,_xlfn.LAMBDA(_xlpm.x,_xlpm.x=$N484))))</f>
        <v>7.6219512195121954E-4</v>
      </c>
      <c r="S484" s="4">
        <f t="shared" si="140"/>
        <v>1</v>
      </c>
      <c r="T484" s="15" cm="1">
        <f t="array" ref="T484">SUM(_xlfn._xlws.FILTER($G$2:$G$1236,_xlfn.MAP($O$2:$O$1236,_xlfn.LAMBDA(_xlpm.x,_xlpm.x=$O484))))</f>
        <v>7.6219512195121954E-4</v>
      </c>
      <c r="U484" s="4">
        <f t="shared" si="141"/>
        <v>1</v>
      </c>
      <c r="V484" s="4">
        <f t="shared" si="142"/>
        <v>0</v>
      </c>
      <c r="AD484" s="2"/>
      <c r="AI484" s="2"/>
      <c r="AJ484" s="2"/>
    </row>
    <row r="485" spans="1:36">
      <c r="A485" s="1" t="str">
        <f t="shared" si="128"/>
        <v>~east~ : [ist]</v>
      </c>
      <c r="B485" s="1">
        <f t="shared" si="144"/>
        <v>0</v>
      </c>
      <c r="C485" s="1">
        <f t="shared" si="144"/>
        <v>0</v>
      </c>
      <c r="D485" s="1">
        <f t="shared" si="144"/>
        <v>0</v>
      </c>
      <c r="E485" s="7">
        <v>1</v>
      </c>
      <c r="F485" s="9" t="s">
        <v>1836</v>
      </c>
      <c r="G485" s="4">
        <f t="shared" si="129"/>
        <v>7.6219512195121954E-4</v>
      </c>
      <c r="H485" s="4" t="str">
        <f t="shared" si="130"/>
        <v>ist</v>
      </c>
      <c r="I485" s="4" t="str">
        <f t="shared" si="131"/>
        <v>east</v>
      </c>
      <c r="J485" s="10">
        <f t="shared" si="132"/>
        <v>3</v>
      </c>
      <c r="K485" s="10">
        <f t="shared" si="133"/>
        <v>4</v>
      </c>
      <c r="L485" s="10">
        <f t="shared" si="134"/>
        <v>4</v>
      </c>
      <c r="M485" s="10">
        <f t="shared" si="135"/>
        <v>2</v>
      </c>
      <c r="N485" s="1" t="str">
        <f t="shared" si="136"/>
        <v>~east~</v>
      </c>
      <c r="O485" s="1" t="str">
        <f t="shared" si="137"/>
        <v>[ist]</v>
      </c>
      <c r="P485" s="4">
        <f t="shared" si="138"/>
        <v>0.2342468675289098</v>
      </c>
      <c r="Q485" s="4">
        <f t="shared" si="139"/>
        <v>1</v>
      </c>
      <c r="R485" s="4" cm="1">
        <f t="array" ref="R485">SUM(_xlfn._xlws.FILTER($G$2:$G$1236,_xlfn.MAP($N$2:$N$1236,_xlfn.LAMBDA(_xlpm.x,_xlpm.x=$N485))))</f>
        <v>7.6219512195121954E-4</v>
      </c>
      <c r="S485" s="4">
        <f t="shared" si="140"/>
        <v>1</v>
      </c>
      <c r="T485" s="15" cm="1">
        <f t="array" ref="T485">SUM(_xlfn._xlws.FILTER($G$2:$G$1236,_xlfn.MAP($O$2:$O$1236,_xlfn.LAMBDA(_xlpm.x,_xlpm.x=$O485))))</f>
        <v>7.6219512195121954E-4</v>
      </c>
      <c r="U485" s="4">
        <f t="shared" si="141"/>
        <v>1</v>
      </c>
      <c r="V485" s="4">
        <f t="shared" si="142"/>
        <v>0</v>
      </c>
      <c r="AD485" s="2"/>
      <c r="AI485" s="2"/>
      <c r="AJ485" s="2"/>
    </row>
    <row r="486" spans="1:36">
      <c r="A486" s="1" t="str">
        <f t="shared" si="128"/>
        <v>~face~ : [feɪs]</v>
      </c>
      <c r="B486" s="1">
        <f t="shared" si="144"/>
        <v>0</v>
      </c>
      <c r="C486" s="1">
        <f t="shared" si="144"/>
        <v>0</v>
      </c>
      <c r="D486" s="1">
        <f t="shared" si="144"/>
        <v>0</v>
      </c>
      <c r="E486" s="7">
        <v>1</v>
      </c>
      <c r="F486" s="9" t="s">
        <v>1700</v>
      </c>
      <c r="G486" s="4">
        <f t="shared" si="129"/>
        <v>7.6219512195121954E-4</v>
      </c>
      <c r="H486" s="1" t="str">
        <f t="shared" si="130"/>
        <v>feɪs</v>
      </c>
      <c r="I486" s="1" t="str">
        <f t="shared" si="131"/>
        <v>face</v>
      </c>
      <c r="J486" s="10">
        <f t="shared" si="132"/>
        <v>4</v>
      </c>
      <c r="K486" s="10">
        <f t="shared" si="133"/>
        <v>4</v>
      </c>
      <c r="L486" s="10">
        <f t="shared" si="134"/>
        <v>4</v>
      </c>
      <c r="M486" s="10">
        <f t="shared" si="135"/>
        <v>2</v>
      </c>
      <c r="N486" s="1" t="str">
        <f t="shared" si="136"/>
        <v>~face~</v>
      </c>
      <c r="O486" s="1" t="str">
        <f t="shared" si="137"/>
        <v>[feɪs]</v>
      </c>
      <c r="P486" s="4">
        <f t="shared" si="138"/>
        <v>0.2342468675289098</v>
      </c>
      <c r="Q486" s="4">
        <f t="shared" si="139"/>
        <v>1</v>
      </c>
      <c r="R486" s="4" cm="1">
        <f t="array" ref="R486">SUM(_xlfn._xlws.FILTER($G$2:$G$1236,_xlfn.MAP($N$2:$N$1236,_xlfn.LAMBDA(_xlpm.x,_xlpm.x=$N486))))</f>
        <v>7.6219512195121954E-4</v>
      </c>
      <c r="S486" s="4">
        <f t="shared" si="140"/>
        <v>1</v>
      </c>
      <c r="T486" s="15" cm="1">
        <f t="array" ref="T486">SUM(_xlfn._xlws.FILTER($G$2:$G$1236,_xlfn.MAP($O$2:$O$1236,_xlfn.LAMBDA(_xlpm.x,_xlpm.x=$O486))))</f>
        <v>7.6219512195121954E-4</v>
      </c>
      <c r="U486" s="4">
        <f t="shared" si="141"/>
        <v>1</v>
      </c>
      <c r="V486" s="4">
        <f t="shared" si="142"/>
        <v>0</v>
      </c>
      <c r="AD486" s="2"/>
      <c r="AI486" s="2"/>
      <c r="AJ486" s="2"/>
    </row>
    <row r="487" spans="1:36">
      <c r="A487" s="1" t="str">
        <f t="shared" si="128"/>
        <v>~fair~ : [fɛə]</v>
      </c>
      <c r="B487" s="1">
        <f t="shared" si="144"/>
        <v>0</v>
      </c>
      <c r="C487" s="1">
        <f t="shared" si="144"/>
        <v>0</v>
      </c>
      <c r="D487" s="1">
        <f t="shared" si="144"/>
        <v>0</v>
      </c>
      <c r="E487" s="7">
        <v>1</v>
      </c>
      <c r="F487" s="9" t="s">
        <v>1847</v>
      </c>
      <c r="G487" s="4">
        <f t="shared" si="129"/>
        <v>7.6219512195121954E-4</v>
      </c>
      <c r="H487" s="1" t="str">
        <f t="shared" si="130"/>
        <v>fɛə</v>
      </c>
      <c r="I487" s="1" t="str">
        <f t="shared" si="131"/>
        <v>fair</v>
      </c>
      <c r="J487" s="10">
        <f t="shared" si="132"/>
        <v>3</v>
      </c>
      <c r="K487" s="10">
        <f t="shared" si="133"/>
        <v>4</v>
      </c>
      <c r="L487" s="10">
        <f t="shared" si="134"/>
        <v>4</v>
      </c>
      <c r="M487" s="10">
        <f t="shared" si="135"/>
        <v>2</v>
      </c>
      <c r="N487" s="1" t="str">
        <f t="shared" si="136"/>
        <v>~fair~</v>
      </c>
      <c r="O487" s="1" t="str">
        <f t="shared" si="137"/>
        <v>[fɛə]</v>
      </c>
      <c r="P487" s="4">
        <f t="shared" si="138"/>
        <v>0.2342468675289098</v>
      </c>
      <c r="Q487" s="4">
        <f t="shared" si="139"/>
        <v>1</v>
      </c>
      <c r="R487" s="4" cm="1">
        <f t="array" ref="R487">SUM(_xlfn._xlws.FILTER($G$2:$G$1236,_xlfn.MAP($N$2:$N$1236,_xlfn.LAMBDA(_xlpm.x,_xlpm.x=$N487))))</f>
        <v>7.6219512195121954E-4</v>
      </c>
      <c r="S487" s="4">
        <f t="shared" si="140"/>
        <v>1</v>
      </c>
      <c r="T487" s="15" cm="1">
        <f t="array" ref="T487">SUM(_xlfn._xlws.FILTER($G$2:$G$1236,_xlfn.MAP($O$2:$O$1236,_xlfn.LAMBDA(_xlpm.x,_xlpm.x=$O487))))</f>
        <v>7.6219512195121954E-4</v>
      </c>
      <c r="U487" s="4">
        <f t="shared" si="141"/>
        <v>1</v>
      </c>
      <c r="V487" s="4">
        <f t="shared" si="142"/>
        <v>0</v>
      </c>
      <c r="AD487" s="2"/>
      <c r="AI487" s="2"/>
      <c r="AJ487" s="2"/>
    </row>
    <row r="488" spans="1:36">
      <c r="A488" s="1" t="str">
        <f t="shared" si="128"/>
        <v>~fear~ : [fɪə]</v>
      </c>
      <c r="B488" s="1">
        <f t="shared" si="144"/>
        <v>0</v>
      </c>
      <c r="C488" s="1">
        <f t="shared" si="144"/>
        <v>0</v>
      </c>
      <c r="D488" s="1">
        <f t="shared" si="144"/>
        <v>0</v>
      </c>
      <c r="E488" s="7">
        <v>1</v>
      </c>
      <c r="F488" s="9" t="s">
        <v>1846</v>
      </c>
      <c r="G488" s="4">
        <f t="shared" si="129"/>
        <v>7.6219512195121954E-4</v>
      </c>
      <c r="H488" s="1" t="str">
        <f t="shared" si="130"/>
        <v>fɪə</v>
      </c>
      <c r="I488" s="1" t="str">
        <f t="shared" si="131"/>
        <v>fear</v>
      </c>
      <c r="J488" s="10">
        <f t="shared" si="132"/>
        <v>3</v>
      </c>
      <c r="K488" s="10">
        <f t="shared" si="133"/>
        <v>4</v>
      </c>
      <c r="L488" s="10">
        <f t="shared" si="134"/>
        <v>4</v>
      </c>
      <c r="M488" s="10">
        <f t="shared" si="135"/>
        <v>2</v>
      </c>
      <c r="N488" s="1" t="str">
        <f t="shared" si="136"/>
        <v>~fear~</v>
      </c>
      <c r="O488" s="1" t="str">
        <f t="shared" si="137"/>
        <v>[fɪə]</v>
      </c>
      <c r="P488" s="4">
        <f t="shared" si="138"/>
        <v>0.2342468675289098</v>
      </c>
      <c r="Q488" s="4">
        <f t="shared" si="139"/>
        <v>1</v>
      </c>
      <c r="R488" s="4" cm="1">
        <f t="array" ref="R488">SUM(_xlfn._xlws.FILTER($G$2:$G$1236,_xlfn.MAP($N$2:$N$1236,_xlfn.LAMBDA(_xlpm.x,_xlpm.x=$N488))))</f>
        <v>7.6219512195121954E-4</v>
      </c>
      <c r="S488" s="4">
        <f t="shared" si="140"/>
        <v>1</v>
      </c>
      <c r="T488" s="15" cm="1">
        <f t="array" ref="T488">SUM(_xlfn._xlws.FILTER($G$2:$G$1236,_xlfn.MAP($O$2:$O$1236,_xlfn.LAMBDA(_xlpm.x,_xlpm.x=$O488))))</f>
        <v>7.6219512195121954E-4</v>
      </c>
      <c r="U488" s="4">
        <f t="shared" si="141"/>
        <v>1</v>
      </c>
      <c r="V488" s="4">
        <f t="shared" si="142"/>
        <v>0</v>
      </c>
      <c r="AD488" s="2"/>
      <c r="AI488" s="2"/>
      <c r="AJ488" s="2"/>
    </row>
    <row r="489" spans="1:36">
      <c r="A489" s="1" t="str">
        <f t="shared" si="128"/>
        <v>~fine~ : [faɪn]</v>
      </c>
      <c r="B489" s="1">
        <f t="shared" si="144"/>
        <v>0</v>
      </c>
      <c r="C489" s="1">
        <f t="shared" si="144"/>
        <v>0</v>
      </c>
      <c r="D489" s="1">
        <f t="shared" si="144"/>
        <v>0</v>
      </c>
      <c r="E489" s="7">
        <v>1</v>
      </c>
      <c r="F489" s="9" t="s">
        <v>1703</v>
      </c>
      <c r="G489" s="4">
        <f t="shared" si="129"/>
        <v>7.6219512195121954E-4</v>
      </c>
      <c r="H489" s="4" t="str">
        <f t="shared" si="130"/>
        <v>faɪn</v>
      </c>
      <c r="I489" s="4" t="str">
        <f t="shared" si="131"/>
        <v>fine</v>
      </c>
      <c r="J489" s="10">
        <f t="shared" si="132"/>
        <v>4</v>
      </c>
      <c r="K489" s="10">
        <f t="shared" si="133"/>
        <v>4</v>
      </c>
      <c r="L489" s="10">
        <f t="shared" si="134"/>
        <v>4</v>
      </c>
      <c r="M489" s="10">
        <f t="shared" si="135"/>
        <v>2</v>
      </c>
      <c r="N489" s="1" t="str">
        <f t="shared" si="136"/>
        <v>~fine~</v>
      </c>
      <c r="O489" s="1" t="str">
        <f t="shared" si="137"/>
        <v>[faɪn]</v>
      </c>
      <c r="P489" s="4">
        <f t="shared" si="138"/>
        <v>0.2342468675289098</v>
      </c>
      <c r="Q489" s="4">
        <f t="shared" si="139"/>
        <v>1</v>
      </c>
      <c r="R489" s="4" cm="1">
        <f t="array" ref="R489">SUM(_xlfn._xlws.FILTER($G$2:$G$1236,_xlfn.MAP($N$2:$N$1236,_xlfn.LAMBDA(_xlpm.x,_xlpm.x=$N489))))</f>
        <v>7.6219512195121954E-4</v>
      </c>
      <c r="S489" s="4">
        <f t="shared" si="140"/>
        <v>1</v>
      </c>
      <c r="T489" s="15" cm="1">
        <f t="array" ref="T489">SUM(_xlfn._xlws.FILTER($G$2:$G$1236,_xlfn.MAP($O$2:$O$1236,_xlfn.LAMBDA(_xlpm.x,_xlpm.x=$O489))))</f>
        <v>7.6219512195121954E-4</v>
      </c>
      <c r="U489" s="4">
        <f t="shared" si="141"/>
        <v>1</v>
      </c>
      <c r="V489" s="4">
        <f t="shared" si="142"/>
        <v>0</v>
      </c>
      <c r="AD489" s="2"/>
      <c r="AI489" s="2"/>
      <c r="AJ489" s="2"/>
    </row>
    <row r="490" spans="1:36">
      <c r="A490" s="1" t="str">
        <f t="shared" si="128"/>
        <v>~fire~ : [faɪəɹ]</v>
      </c>
      <c r="B490" s="1">
        <f t="shared" si="144"/>
        <v>0</v>
      </c>
      <c r="C490" s="1">
        <f t="shared" si="144"/>
        <v>0</v>
      </c>
      <c r="D490" s="1">
        <f t="shared" si="144"/>
        <v>0</v>
      </c>
      <c r="E490" s="7">
        <v>1</v>
      </c>
      <c r="F490" s="9" t="s">
        <v>2406</v>
      </c>
      <c r="G490" s="4">
        <f t="shared" si="129"/>
        <v>7.6219512195121954E-4</v>
      </c>
      <c r="H490" s="4" t="str">
        <f t="shared" si="130"/>
        <v>faɪəɹ</v>
      </c>
      <c r="I490" s="4" t="str">
        <f t="shared" si="131"/>
        <v>fire</v>
      </c>
      <c r="J490" s="10">
        <f t="shared" si="132"/>
        <v>5</v>
      </c>
      <c r="K490" s="10">
        <f t="shared" si="133"/>
        <v>4</v>
      </c>
      <c r="L490" s="10">
        <f t="shared" si="134"/>
        <v>5</v>
      </c>
      <c r="M490" s="10">
        <f t="shared" si="135"/>
        <v>2</v>
      </c>
      <c r="N490" s="1" t="str">
        <f t="shared" si="136"/>
        <v>~fire~</v>
      </c>
      <c r="O490" s="1" t="str">
        <f t="shared" si="137"/>
        <v>[faɪəɹ]</v>
      </c>
      <c r="P490" s="4">
        <f t="shared" si="138"/>
        <v>0.25439985932113074</v>
      </c>
      <c r="Q490" s="4">
        <f t="shared" si="139"/>
        <v>1</v>
      </c>
      <c r="R490" s="4" cm="1">
        <f t="array" ref="R490">SUM(_xlfn._xlws.FILTER($G$2:$G$1236,_xlfn.MAP($N$2:$N$1236,_xlfn.LAMBDA(_xlpm.x,_xlpm.x=$N490))))</f>
        <v>7.6219512195121954E-4</v>
      </c>
      <c r="S490" s="4">
        <f t="shared" si="140"/>
        <v>1</v>
      </c>
      <c r="T490" s="15" cm="1">
        <f t="array" ref="T490">SUM(_xlfn._xlws.FILTER($G$2:$G$1236,_xlfn.MAP($O$2:$O$1236,_xlfn.LAMBDA(_xlpm.x,_xlpm.x=$O490))))</f>
        <v>7.6219512195121954E-4</v>
      </c>
      <c r="U490" s="4">
        <f t="shared" si="141"/>
        <v>1</v>
      </c>
      <c r="V490" s="4">
        <f t="shared" si="142"/>
        <v>0</v>
      </c>
      <c r="AD490" s="2"/>
      <c r="AI490" s="2"/>
      <c r="AJ490" s="2"/>
    </row>
    <row r="491" spans="1:36">
      <c r="A491" s="1" t="str">
        <f t="shared" si="128"/>
        <v>~five~ : [faɪv]</v>
      </c>
      <c r="B491" s="1">
        <f t="shared" si="144"/>
        <v>0</v>
      </c>
      <c r="C491" s="1">
        <f t="shared" si="144"/>
        <v>0</v>
      </c>
      <c r="D491" s="1">
        <f t="shared" si="144"/>
        <v>0</v>
      </c>
      <c r="E491" s="7">
        <v>1</v>
      </c>
      <c r="F491" s="9" t="s">
        <v>1702</v>
      </c>
      <c r="G491" s="4">
        <f t="shared" si="129"/>
        <v>7.6219512195121954E-4</v>
      </c>
      <c r="H491" s="4" t="str">
        <f t="shared" si="130"/>
        <v>faɪv</v>
      </c>
      <c r="I491" s="4" t="str">
        <f t="shared" si="131"/>
        <v>five</v>
      </c>
      <c r="J491" s="10">
        <f t="shared" si="132"/>
        <v>4</v>
      </c>
      <c r="K491" s="10">
        <f t="shared" si="133"/>
        <v>4</v>
      </c>
      <c r="L491" s="10">
        <f t="shared" si="134"/>
        <v>4</v>
      </c>
      <c r="M491" s="10">
        <f t="shared" si="135"/>
        <v>2</v>
      </c>
      <c r="N491" s="1" t="str">
        <f t="shared" si="136"/>
        <v>~five~</v>
      </c>
      <c r="O491" s="1" t="str">
        <f t="shared" si="137"/>
        <v>[faɪv]</v>
      </c>
      <c r="P491" s="4">
        <f t="shared" si="138"/>
        <v>0.2342468675289098</v>
      </c>
      <c r="Q491" s="4">
        <f t="shared" si="139"/>
        <v>1</v>
      </c>
      <c r="R491" s="4" cm="1">
        <f t="array" ref="R491">SUM(_xlfn._xlws.FILTER($G$2:$G$1236,_xlfn.MAP($N$2:$N$1236,_xlfn.LAMBDA(_xlpm.x,_xlpm.x=$N491))))</f>
        <v>7.6219512195121954E-4</v>
      </c>
      <c r="S491" s="4">
        <f t="shared" si="140"/>
        <v>1</v>
      </c>
      <c r="T491" s="15" cm="1">
        <f t="array" ref="T491">SUM(_xlfn._xlws.FILTER($G$2:$G$1236,_xlfn.MAP($O$2:$O$1236,_xlfn.LAMBDA(_xlpm.x,_xlpm.x=$O491))))</f>
        <v>7.6219512195121954E-4</v>
      </c>
      <c r="U491" s="4">
        <f t="shared" si="141"/>
        <v>1</v>
      </c>
      <c r="V491" s="4">
        <f t="shared" si="142"/>
        <v>0</v>
      </c>
      <c r="AD491" s="2"/>
      <c r="AI491" s="2"/>
      <c r="AJ491" s="2"/>
    </row>
    <row r="492" spans="1:36">
      <c r="A492" s="1" t="str">
        <f t="shared" si="128"/>
        <v>~fore~ : [fɔɹ]</v>
      </c>
      <c r="B492" s="1">
        <f t="shared" si="144"/>
        <v>0</v>
      </c>
      <c r="C492" s="1">
        <f t="shared" si="144"/>
        <v>0</v>
      </c>
      <c r="D492" s="1">
        <f t="shared" si="144"/>
        <v>0</v>
      </c>
      <c r="E492" s="7">
        <v>1</v>
      </c>
      <c r="F492" s="9" t="s">
        <v>1019</v>
      </c>
      <c r="G492" s="4">
        <f t="shared" si="129"/>
        <v>7.6219512195121954E-4</v>
      </c>
      <c r="H492" s="1" t="str">
        <f t="shared" si="130"/>
        <v>fɔɹ</v>
      </c>
      <c r="I492" s="1" t="str">
        <f t="shared" si="131"/>
        <v>fore</v>
      </c>
      <c r="J492" s="10">
        <f t="shared" si="132"/>
        <v>3</v>
      </c>
      <c r="K492" s="10">
        <f t="shared" si="133"/>
        <v>4</v>
      </c>
      <c r="L492" s="10">
        <f t="shared" si="134"/>
        <v>4</v>
      </c>
      <c r="M492" s="10">
        <f t="shared" si="135"/>
        <v>2</v>
      </c>
      <c r="N492" s="1" t="str">
        <f t="shared" si="136"/>
        <v>~fore~</v>
      </c>
      <c r="O492" s="1" t="str">
        <f t="shared" si="137"/>
        <v>[fɔɹ]</v>
      </c>
      <c r="P492" s="4">
        <f t="shared" si="138"/>
        <v>0.1171234337644549</v>
      </c>
      <c r="Q492" s="4">
        <f t="shared" si="139"/>
        <v>0.5</v>
      </c>
      <c r="R492" s="4" cm="1">
        <f t="array" ref="R492">SUM(_xlfn._xlws.FILTER($G$2:$G$1236,_xlfn.MAP($N$2:$N$1236,_xlfn.LAMBDA(_xlpm.x,_xlpm.x=$N492))))</f>
        <v>7.6219512195121954E-4</v>
      </c>
      <c r="S492" s="4">
        <f t="shared" si="140"/>
        <v>1</v>
      </c>
      <c r="T492" s="15" cm="1">
        <f t="array" ref="T492">SUM(_xlfn._xlws.FILTER($G$2:$G$1236,_xlfn.MAP($O$2:$O$1236,_xlfn.LAMBDA(_xlpm.x,_xlpm.x=$O492))))</f>
        <v>2.2865853658536588E-3</v>
      </c>
      <c r="U492" s="4">
        <f t="shared" si="141"/>
        <v>0.33333333333333331</v>
      </c>
      <c r="V492" s="4">
        <f t="shared" si="142"/>
        <v>0.47712125471966244</v>
      </c>
      <c r="AD492" s="2"/>
      <c r="AI492" s="2"/>
      <c r="AJ492" s="2"/>
    </row>
    <row r="493" spans="1:36">
      <c r="A493" s="1" t="str">
        <f t="shared" si="128"/>
        <v>~four~ : [fɔɹ]</v>
      </c>
      <c r="B493" s="1">
        <f t="shared" si="144"/>
        <v>0</v>
      </c>
      <c r="C493" s="1">
        <f t="shared" si="144"/>
        <v>0</v>
      </c>
      <c r="D493" s="1">
        <f t="shared" si="144"/>
        <v>0</v>
      </c>
      <c r="E493" s="7">
        <v>1</v>
      </c>
      <c r="F493" s="9" t="s">
        <v>943</v>
      </c>
      <c r="G493" s="4">
        <f t="shared" si="129"/>
        <v>7.6219512195121954E-4</v>
      </c>
      <c r="H493" s="1" t="str">
        <f t="shared" si="130"/>
        <v>fɔɹ</v>
      </c>
      <c r="I493" s="1" t="str">
        <f t="shared" si="131"/>
        <v>four</v>
      </c>
      <c r="J493" s="10">
        <f t="shared" si="132"/>
        <v>3</v>
      </c>
      <c r="K493" s="10">
        <f t="shared" si="133"/>
        <v>4</v>
      </c>
      <c r="L493" s="10">
        <f t="shared" si="134"/>
        <v>4</v>
      </c>
      <c r="M493" s="10">
        <f t="shared" si="135"/>
        <v>2</v>
      </c>
      <c r="N493" s="1" t="str">
        <f t="shared" si="136"/>
        <v>~four~</v>
      </c>
      <c r="O493" s="1" t="str">
        <f t="shared" si="137"/>
        <v>[fɔɹ]</v>
      </c>
      <c r="P493" s="4">
        <f t="shared" si="138"/>
        <v>0.1171234337644549</v>
      </c>
      <c r="Q493" s="4">
        <f t="shared" si="139"/>
        <v>0.5</v>
      </c>
      <c r="R493" s="4" cm="1">
        <f t="array" ref="R493">SUM(_xlfn._xlws.FILTER($G$2:$G$1236,_xlfn.MAP($N$2:$N$1236,_xlfn.LAMBDA(_xlpm.x,_xlpm.x=$N493))))</f>
        <v>7.6219512195121954E-4</v>
      </c>
      <c r="S493" s="4">
        <f t="shared" si="140"/>
        <v>1</v>
      </c>
      <c r="T493" s="15" cm="1">
        <f t="array" ref="T493">SUM(_xlfn._xlws.FILTER($G$2:$G$1236,_xlfn.MAP($O$2:$O$1236,_xlfn.LAMBDA(_xlpm.x,_xlpm.x=$O493))))</f>
        <v>2.2865853658536588E-3</v>
      </c>
      <c r="U493" s="4">
        <f t="shared" si="141"/>
        <v>0.33333333333333331</v>
      </c>
      <c r="V493" s="4">
        <f t="shared" si="142"/>
        <v>0.47712125471966244</v>
      </c>
      <c r="AD493" s="2"/>
      <c r="AI493" s="2"/>
      <c r="AJ493" s="2"/>
    </row>
    <row r="494" spans="1:36">
      <c r="A494" s="1" t="str">
        <f t="shared" si="128"/>
        <v>~gain~ : [ɡɛn]</v>
      </c>
      <c r="B494" s="1">
        <f t="shared" si="144"/>
        <v>0</v>
      </c>
      <c r="C494" s="1">
        <f t="shared" si="144"/>
        <v>0</v>
      </c>
      <c r="D494" s="1">
        <f t="shared" si="144"/>
        <v>0</v>
      </c>
      <c r="E494" s="7">
        <v>1</v>
      </c>
      <c r="F494" s="9" t="s">
        <v>1750</v>
      </c>
      <c r="G494" s="4">
        <f t="shared" si="129"/>
        <v>7.6219512195121954E-4</v>
      </c>
      <c r="H494" s="1" t="str">
        <f t="shared" si="130"/>
        <v>ɡɛn</v>
      </c>
      <c r="I494" s="1" t="str">
        <f t="shared" si="131"/>
        <v>gain</v>
      </c>
      <c r="J494" s="10">
        <f t="shared" si="132"/>
        <v>3</v>
      </c>
      <c r="K494" s="10">
        <f t="shared" si="133"/>
        <v>4</v>
      </c>
      <c r="L494" s="10">
        <f t="shared" si="134"/>
        <v>4</v>
      </c>
      <c r="M494" s="10">
        <f t="shared" si="135"/>
        <v>2</v>
      </c>
      <c r="N494" s="1" t="str">
        <f t="shared" si="136"/>
        <v>~gain~</v>
      </c>
      <c r="O494" s="1" t="str">
        <f t="shared" si="137"/>
        <v>[ɡɛn]</v>
      </c>
      <c r="P494" s="4">
        <f t="shared" si="138"/>
        <v>0.2342468675289098</v>
      </c>
      <c r="Q494" s="4">
        <f t="shared" si="139"/>
        <v>1</v>
      </c>
      <c r="R494" s="4" cm="1">
        <f t="array" ref="R494">SUM(_xlfn._xlws.FILTER($G$2:$G$1255,_xlfn.MAP($N$2:$N$1255,_xlfn.LAMBDA(_xlpm.x,_xlpm.x=$N494))))</f>
        <v>7.6219512195121954E-4</v>
      </c>
      <c r="S494" s="4">
        <f t="shared" si="140"/>
        <v>1</v>
      </c>
      <c r="T494" s="15" cm="1">
        <f t="array" ref="T494">SUM(_xlfn._xlws.FILTER($G$2:$G$1255,_xlfn.MAP($O$2:$O$1255,_xlfn.LAMBDA(_xlpm.x,_xlpm.x=$O494))))</f>
        <v>7.6219512195121954E-4</v>
      </c>
      <c r="U494" s="4">
        <f t="shared" si="141"/>
        <v>1</v>
      </c>
      <c r="V494" s="4">
        <f t="shared" si="142"/>
        <v>0</v>
      </c>
      <c r="AD494" s="2"/>
      <c r="AI494" s="2"/>
      <c r="AJ494" s="2"/>
    </row>
    <row r="495" spans="1:36">
      <c r="A495" s="1" t="str">
        <f t="shared" si="128"/>
        <v>~game~ : [ɡeɪm]</v>
      </c>
      <c r="B495" s="1">
        <f t="shared" si="144"/>
        <v>0</v>
      </c>
      <c r="C495" s="1">
        <f t="shared" si="144"/>
        <v>0</v>
      </c>
      <c r="D495" s="1">
        <f t="shared" si="144"/>
        <v>0</v>
      </c>
      <c r="E495" s="7">
        <v>1</v>
      </c>
      <c r="F495" s="9" t="s">
        <v>1542</v>
      </c>
      <c r="G495" s="4">
        <f t="shared" si="129"/>
        <v>7.6219512195121954E-4</v>
      </c>
      <c r="H495" s="1" t="str">
        <f t="shared" si="130"/>
        <v>ɡeɪm</v>
      </c>
      <c r="I495" s="1" t="str">
        <f t="shared" si="131"/>
        <v>game</v>
      </c>
      <c r="J495" s="10">
        <f t="shared" si="132"/>
        <v>4</v>
      </c>
      <c r="K495" s="10">
        <f t="shared" si="133"/>
        <v>4</v>
      </c>
      <c r="L495" s="10">
        <f t="shared" si="134"/>
        <v>4</v>
      </c>
      <c r="M495" s="10">
        <f t="shared" si="135"/>
        <v>2</v>
      </c>
      <c r="N495" s="1" t="str">
        <f t="shared" si="136"/>
        <v>~game~</v>
      </c>
      <c r="O495" s="1" t="str">
        <f t="shared" si="137"/>
        <v>[ɡeɪm]</v>
      </c>
      <c r="P495" s="4">
        <f t="shared" si="138"/>
        <v>0.2342468675289098</v>
      </c>
      <c r="Q495" s="4">
        <f t="shared" si="139"/>
        <v>1</v>
      </c>
      <c r="R495" s="4" cm="1">
        <f t="array" ref="R495">SUM(_xlfn._xlws.FILTER($G$2:$G$1236,_xlfn.MAP($N$2:$N$1236,_xlfn.LAMBDA(_xlpm.x,_xlpm.x=$N495))))</f>
        <v>7.6219512195121954E-4</v>
      </c>
      <c r="S495" s="4">
        <f t="shared" si="140"/>
        <v>1</v>
      </c>
      <c r="T495" s="15" cm="1">
        <f t="array" ref="T495">SUM(_xlfn._xlws.FILTER($G$2:$G$1236,_xlfn.MAP($O$2:$O$1236,_xlfn.LAMBDA(_xlpm.x,_xlpm.x=$O495))))</f>
        <v>7.6219512195121954E-4</v>
      </c>
      <c r="U495" s="4">
        <f t="shared" si="141"/>
        <v>1</v>
      </c>
      <c r="V495" s="4">
        <f t="shared" si="142"/>
        <v>0</v>
      </c>
      <c r="AD495" s="2"/>
      <c r="AI495" s="2"/>
      <c r="AJ495" s="2"/>
    </row>
    <row r="496" spans="1:36">
      <c r="A496" s="1" t="str">
        <f t="shared" si="128"/>
        <v>~gave~ : [ɡeɪv]</v>
      </c>
      <c r="B496" s="1">
        <f t="shared" si="144"/>
        <v>0</v>
      </c>
      <c r="C496" s="1">
        <f t="shared" si="144"/>
        <v>0</v>
      </c>
      <c r="D496" s="1">
        <f t="shared" si="144"/>
        <v>0</v>
      </c>
      <c r="E496" s="7">
        <v>1</v>
      </c>
      <c r="F496" s="9" t="s">
        <v>1539</v>
      </c>
      <c r="G496" s="4">
        <f t="shared" si="129"/>
        <v>7.6219512195121954E-4</v>
      </c>
      <c r="H496" s="1" t="str">
        <f t="shared" si="130"/>
        <v>ɡeɪv</v>
      </c>
      <c r="I496" s="1" t="str">
        <f t="shared" si="131"/>
        <v>gave</v>
      </c>
      <c r="J496" s="10">
        <f t="shared" si="132"/>
        <v>4</v>
      </c>
      <c r="K496" s="10">
        <f t="shared" si="133"/>
        <v>4</v>
      </c>
      <c r="L496" s="10">
        <f t="shared" si="134"/>
        <v>4</v>
      </c>
      <c r="M496" s="10">
        <f t="shared" si="135"/>
        <v>2</v>
      </c>
      <c r="N496" s="1" t="str">
        <f t="shared" si="136"/>
        <v>~gave~</v>
      </c>
      <c r="O496" s="1" t="str">
        <f t="shared" si="137"/>
        <v>[ɡeɪv]</v>
      </c>
      <c r="P496" s="4">
        <f t="shared" si="138"/>
        <v>0.2342468675289098</v>
      </c>
      <c r="Q496" s="4">
        <f t="shared" si="139"/>
        <v>1</v>
      </c>
      <c r="R496" s="4" cm="1">
        <f t="array" ref="R496">SUM(_xlfn._xlws.FILTER($G$2:$G$1236,_xlfn.MAP($N$2:$N$1236,_xlfn.LAMBDA(_xlpm.x,_xlpm.x=$N496))))</f>
        <v>7.6219512195121954E-4</v>
      </c>
      <c r="S496" s="4">
        <f t="shared" si="140"/>
        <v>1</v>
      </c>
      <c r="T496" s="15" cm="1">
        <f t="array" ref="T496">SUM(_xlfn._xlws.FILTER($G$2:$G$1236,_xlfn.MAP($O$2:$O$1236,_xlfn.LAMBDA(_xlpm.x,_xlpm.x=$O496))))</f>
        <v>7.6219512195121954E-4</v>
      </c>
      <c r="U496" s="4">
        <f t="shared" si="141"/>
        <v>1</v>
      </c>
      <c r="V496" s="4">
        <f t="shared" si="142"/>
        <v>0</v>
      </c>
      <c r="AD496" s="2"/>
      <c r="AI496" s="2"/>
      <c r="AJ496" s="2"/>
    </row>
    <row r="497" spans="1:36">
      <c r="A497" s="1" t="str">
        <f t="shared" si="128"/>
        <v>~gine~ : [dʒən]</v>
      </c>
      <c r="B497" s="1">
        <f t="shared" si="144"/>
        <v>0</v>
      </c>
      <c r="C497" s="1">
        <f t="shared" si="144"/>
        <v>0</v>
      </c>
      <c r="D497" s="1">
        <f t="shared" si="144"/>
        <v>0</v>
      </c>
      <c r="E497" s="7">
        <v>1</v>
      </c>
      <c r="F497" s="9" t="s">
        <v>990</v>
      </c>
      <c r="G497" s="4">
        <f t="shared" si="129"/>
        <v>7.6219512195121954E-4</v>
      </c>
      <c r="H497" s="4" t="str">
        <f t="shared" si="130"/>
        <v>dʒən</v>
      </c>
      <c r="I497" s="4" t="str">
        <f t="shared" si="131"/>
        <v>gine</v>
      </c>
      <c r="J497" s="10">
        <f t="shared" si="132"/>
        <v>4</v>
      </c>
      <c r="K497" s="10">
        <f t="shared" si="133"/>
        <v>4</v>
      </c>
      <c r="L497" s="10">
        <f t="shared" si="134"/>
        <v>4</v>
      </c>
      <c r="M497" s="10">
        <f t="shared" si="135"/>
        <v>2</v>
      </c>
      <c r="N497" s="1" t="str">
        <f t="shared" si="136"/>
        <v>~gine~</v>
      </c>
      <c r="O497" s="1" t="str">
        <f t="shared" si="137"/>
        <v>[dʒən]</v>
      </c>
      <c r="P497" s="4">
        <f t="shared" si="138"/>
        <v>0.15616457835260653</v>
      </c>
      <c r="Q497" s="4">
        <f t="shared" si="139"/>
        <v>0.66666666666666663</v>
      </c>
      <c r="R497" s="4" cm="1">
        <f t="array" ref="R497">SUM(_xlfn._xlws.FILTER($G$2:$G$1236,_xlfn.MAP($N$2:$N$1236,_xlfn.LAMBDA(_xlpm.x,_xlpm.x=$N497))))</f>
        <v>7.6219512195121954E-4</v>
      </c>
      <c r="S497" s="4">
        <f t="shared" si="140"/>
        <v>1</v>
      </c>
      <c r="T497" s="15" cm="1">
        <f t="array" ref="T497">SUM(_xlfn._xlws.FILTER($G$2:$G$1236,_xlfn.MAP($O$2:$O$1236,_xlfn.LAMBDA(_xlpm.x,_xlpm.x=$O497))))</f>
        <v>1.5243902439024391E-3</v>
      </c>
      <c r="U497" s="4">
        <f t="shared" si="141"/>
        <v>0.5</v>
      </c>
      <c r="V497" s="4">
        <f t="shared" si="142"/>
        <v>0.3010299956639812</v>
      </c>
      <c r="AD497" s="2"/>
      <c r="AI497" s="2"/>
      <c r="AJ497" s="2"/>
    </row>
    <row r="498" spans="1:36">
      <c r="A498" s="1" t="str">
        <f t="shared" si="128"/>
        <v>~gion~ : [dʒən]</v>
      </c>
      <c r="B498" s="1">
        <f t="shared" si="144"/>
        <v>0</v>
      </c>
      <c r="C498" s="1">
        <f t="shared" si="144"/>
        <v>0</v>
      </c>
      <c r="D498" s="1">
        <f t="shared" si="144"/>
        <v>0</v>
      </c>
      <c r="E498" s="7">
        <v>1</v>
      </c>
      <c r="F498" s="9" t="s">
        <v>989</v>
      </c>
      <c r="G498" s="4">
        <f t="shared" si="129"/>
        <v>7.6219512195121954E-4</v>
      </c>
      <c r="H498" s="4" t="str">
        <f t="shared" si="130"/>
        <v>dʒən</v>
      </c>
      <c r="I498" s="4" t="str">
        <f t="shared" si="131"/>
        <v>gion</v>
      </c>
      <c r="J498" s="10">
        <f t="shared" si="132"/>
        <v>4</v>
      </c>
      <c r="K498" s="10">
        <f t="shared" si="133"/>
        <v>4</v>
      </c>
      <c r="L498" s="10">
        <f t="shared" si="134"/>
        <v>4</v>
      </c>
      <c r="M498" s="10">
        <f t="shared" si="135"/>
        <v>2</v>
      </c>
      <c r="N498" s="1" t="str">
        <f t="shared" si="136"/>
        <v>~gion~</v>
      </c>
      <c r="O498" s="1" t="str">
        <f t="shared" si="137"/>
        <v>[dʒən]</v>
      </c>
      <c r="P498" s="4">
        <f t="shared" si="138"/>
        <v>0.15616457835260653</v>
      </c>
      <c r="Q498" s="4">
        <f t="shared" si="139"/>
        <v>0.66666666666666663</v>
      </c>
      <c r="R498" s="4" cm="1">
        <f t="array" ref="R498">SUM(_xlfn._xlws.FILTER($G$2:$G$1236,_xlfn.MAP($N$2:$N$1236,_xlfn.LAMBDA(_xlpm.x,_xlpm.x=$N498))))</f>
        <v>7.6219512195121954E-4</v>
      </c>
      <c r="S498" s="4">
        <f t="shared" si="140"/>
        <v>1</v>
      </c>
      <c r="T498" s="15" cm="1">
        <f t="array" ref="T498">SUM(_xlfn._xlws.FILTER($G$2:$G$1236,_xlfn.MAP($O$2:$O$1236,_xlfn.LAMBDA(_xlpm.x,_xlpm.x=$O498))))</f>
        <v>1.5243902439024391E-3</v>
      </c>
      <c r="U498" s="4">
        <f t="shared" si="141"/>
        <v>0.5</v>
      </c>
      <c r="V498" s="4">
        <f t="shared" si="142"/>
        <v>0.3010299956639812</v>
      </c>
      <c r="AD498" s="2"/>
      <c r="AI498" s="2"/>
      <c r="AJ498" s="2"/>
    </row>
    <row r="499" spans="1:36">
      <c r="A499" s="1" t="str">
        <f t="shared" si="128"/>
        <v>~give~ : [ɡɪv]</v>
      </c>
      <c r="B499" s="1">
        <f t="shared" si="144"/>
        <v>0</v>
      </c>
      <c r="C499" s="1">
        <f t="shared" si="144"/>
        <v>0</v>
      </c>
      <c r="D499" s="1">
        <f t="shared" si="144"/>
        <v>0</v>
      </c>
      <c r="E499" s="7">
        <v>1</v>
      </c>
      <c r="F499" s="9" t="s">
        <v>1744</v>
      </c>
      <c r="G499" s="4">
        <f t="shared" si="129"/>
        <v>7.6219512195121954E-4</v>
      </c>
      <c r="H499" s="1" t="str">
        <f t="shared" si="130"/>
        <v>ɡɪv</v>
      </c>
      <c r="I499" s="1" t="str">
        <f t="shared" si="131"/>
        <v>give</v>
      </c>
      <c r="J499" s="10">
        <f t="shared" si="132"/>
        <v>3</v>
      </c>
      <c r="K499" s="10">
        <f t="shared" si="133"/>
        <v>4</v>
      </c>
      <c r="L499" s="10">
        <f t="shared" si="134"/>
        <v>4</v>
      </c>
      <c r="M499" s="10">
        <f t="shared" si="135"/>
        <v>2</v>
      </c>
      <c r="N499" s="1" t="str">
        <f t="shared" si="136"/>
        <v>~give~</v>
      </c>
      <c r="O499" s="1" t="str">
        <f t="shared" si="137"/>
        <v>[ɡɪv]</v>
      </c>
      <c r="P499" s="4">
        <f t="shared" si="138"/>
        <v>0.2342468675289098</v>
      </c>
      <c r="Q499" s="4">
        <f t="shared" si="139"/>
        <v>1</v>
      </c>
      <c r="R499" s="4" cm="1">
        <f t="array" ref="R499">SUM(_xlfn._xlws.FILTER($G$2:$G$1255,_xlfn.MAP($N$2:$N$1255,_xlfn.LAMBDA(_xlpm.x,_xlpm.x=$N499))))</f>
        <v>7.6219512195121954E-4</v>
      </c>
      <c r="S499" s="4">
        <f t="shared" si="140"/>
        <v>1</v>
      </c>
      <c r="T499" s="15" cm="1">
        <f t="array" ref="T499">SUM(_xlfn._xlws.FILTER($G$2:$G$1255,_xlfn.MAP($O$2:$O$1255,_xlfn.LAMBDA(_xlpm.x,_xlpm.x=$O499))))</f>
        <v>7.6219512195121954E-4</v>
      </c>
      <c r="U499" s="4">
        <f t="shared" si="141"/>
        <v>1</v>
      </c>
      <c r="V499" s="4">
        <f t="shared" si="142"/>
        <v>0</v>
      </c>
      <c r="AD499" s="2"/>
      <c r="AI499" s="2"/>
      <c r="AJ499" s="2"/>
    </row>
    <row r="500" spans="1:36">
      <c r="A500" s="1" t="str">
        <f t="shared" si="128"/>
        <v>~gone~ : [ɡɔn]</v>
      </c>
      <c r="B500" s="1">
        <f t="shared" si="144"/>
        <v>0</v>
      </c>
      <c r="C500" s="1">
        <f t="shared" si="144"/>
        <v>0</v>
      </c>
      <c r="D500" s="1">
        <f t="shared" si="144"/>
        <v>0</v>
      </c>
      <c r="E500" s="7">
        <v>1</v>
      </c>
      <c r="F500" s="9" t="s">
        <v>1749</v>
      </c>
      <c r="G500" s="4">
        <f t="shared" si="129"/>
        <v>7.6219512195121954E-4</v>
      </c>
      <c r="H500" s="1" t="str">
        <f t="shared" si="130"/>
        <v>ɡɔn</v>
      </c>
      <c r="I500" s="1" t="str">
        <f t="shared" si="131"/>
        <v>gone</v>
      </c>
      <c r="J500" s="10">
        <f t="shared" si="132"/>
        <v>3</v>
      </c>
      <c r="K500" s="10">
        <f t="shared" si="133"/>
        <v>4</v>
      </c>
      <c r="L500" s="10">
        <f t="shared" si="134"/>
        <v>4</v>
      </c>
      <c r="M500" s="10">
        <f t="shared" si="135"/>
        <v>2</v>
      </c>
      <c r="N500" s="1" t="str">
        <f t="shared" si="136"/>
        <v>~gone~</v>
      </c>
      <c r="O500" s="1" t="str">
        <f t="shared" si="137"/>
        <v>[ɡɔn]</v>
      </c>
      <c r="P500" s="4">
        <f t="shared" si="138"/>
        <v>0.2342468675289098</v>
      </c>
      <c r="Q500" s="4">
        <f t="shared" si="139"/>
        <v>1</v>
      </c>
      <c r="R500" s="4" cm="1">
        <f t="array" ref="R500">SUM(_xlfn._xlws.FILTER($G$2:$G$1255,_xlfn.MAP($N$2:$N$1255,_xlfn.LAMBDA(_xlpm.x,_xlpm.x=$N500))))</f>
        <v>7.6219512195121954E-4</v>
      </c>
      <c r="S500" s="4">
        <f t="shared" si="140"/>
        <v>1</v>
      </c>
      <c r="T500" s="15" cm="1">
        <f t="array" ref="T500">SUM(_xlfn._xlws.FILTER($G$2:$G$1255,_xlfn.MAP($O$2:$O$1255,_xlfn.LAMBDA(_xlpm.x,_xlpm.x=$O500))))</f>
        <v>7.6219512195121954E-4</v>
      </c>
      <c r="U500" s="4">
        <f t="shared" si="141"/>
        <v>1</v>
      </c>
      <c r="V500" s="4">
        <f t="shared" si="142"/>
        <v>0</v>
      </c>
      <c r="AD500" s="2"/>
      <c r="AI500" s="2"/>
      <c r="AJ500" s="2"/>
    </row>
    <row r="501" spans="1:36">
      <c r="A501" s="1" t="str">
        <f t="shared" si="128"/>
        <v>~gure~ : [ɡyʊɹ]</v>
      </c>
      <c r="B501" s="1">
        <f t="shared" si="144"/>
        <v>0</v>
      </c>
      <c r="C501" s="1">
        <f t="shared" si="144"/>
        <v>0</v>
      </c>
      <c r="D501" s="1">
        <f t="shared" si="144"/>
        <v>0</v>
      </c>
      <c r="E501" s="7">
        <v>1</v>
      </c>
      <c r="F501" s="9" t="s">
        <v>1519</v>
      </c>
      <c r="G501" s="4">
        <f t="shared" si="129"/>
        <v>7.6219512195121954E-4</v>
      </c>
      <c r="H501" s="1" t="str">
        <f t="shared" si="130"/>
        <v>ɡyʊɹ</v>
      </c>
      <c r="I501" s="1" t="str">
        <f t="shared" si="131"/>
        <v>gure</v>
      </c>
      <c r="J501" s="10">
        <f t="shared" si="132"/>
        <v>4</v>
      </c>
      <c r="K501" s="10">
        <f t="shared" si="133"/>
        <v>4</v>
      </c>
      <c r="L501" s="10">
        <f t="shared" si="134"/>
        <v>4</v>
      </c>
      <c r="M501" s="10">
        <f t="shared" si="135"/>
        <v>2</v>
      </c>
      <c r="N501" s="1" t="str">
        <f t="shared" si="136"/>
        <v>~gure~</v>
      </c>
      <c r="O501" s="1" t="str">
        <f t="shared" si="137"/>
        <v>[ɡyʊɹ]</v>
      </c>
      <c r="P501" s="4">
        <f t="shared" si="138"/>
        <v>0.2342468675289098</v>
      </c>
      <c r="Q501" s="4">
        <f t="shared" si="139"/>
        <v>1</v>
      </c>
      <c r="R501" s="4" cm="1">
        <f t="array" ref="R501">SUM(_xlfn._xlws.FILTER($G$2:$G$1236,_xlfn.MAP($N$2:$N$1236,_xlfn.LAMBDA(_xlpm.x,_xlpm.x=$N501))))</f>
        <v>7.6219512195121954E-4</v>
      </c>
      <c r="S501" s="4">
        <f t="shared" si="140"/>
        <v>1</v>
      </c>
      <c r="T501" s="15" cm="1">
        <f t="array" ref="T501">SUM(_xlfn._xlws.FILTER($G$2:$G$1236,_xlfn.MAP($O$2:$O$1236,_xlfn.LAMBDA(_xlpm.x,_xlpm.x=$O501))))</f>
        <v>7.6219512195121954E-4</v>
      </c>
      <c r="U501" s="4">
        <f t="shared" si="141"/>
        <v>1</v>
      </c>
      <c r="V501" s="4">
        <f t="shared" si="142"/>
        <v>0</v>
      </c>
      <c r="AD501" s="2"/>
      <c r="AI501" s="2"/>
      <c r="AJ501" s="2"/>
    </row>
    <row r="502" spans="1:36">
      <c r="A502" s="1" t="str">
        <f t="shared" si="128"/>
        <v>~hair~ : [hɛə]</v>
      </c>
      <c r="B502" s="1">
        <f t="shared" ref="B502:D521" si="145">_xlfn.LET(_xlpm.d,$F502,_xlpm.k,_xlfn.CONCAT(LEFT(TRIM(B$1),1),"*"),COUNTIF(_xlpm.d,_xlpm.k))</f>
        <v>0</v>
      </c>
      <c r="C502" s="1">
        <f t="shared" si="145"/>
        <v>0</v>
      </c>
      <c r="D502" s="1">
        <f t="shared" si="145"/>
        <v>0</v>
      </c>
      <c r="E502" s="7">
        <v>1</v>
      </c>
      <c r="F502" s="9" t="s">
        <v>1837</v>
      </c>
      <c r="G502" s="4">
        <f t="shared" si="129"/>
        <v>7.6219512195121954E-4</v>
      </c>
      <c r="H502" s="4" t="str">
        <f t="shared" si="130"/>
        <v>hɛə</v>
      </c>
      <c r="I502" s="4" t="str">
        <f t="shared" si="131"/>
        <v>hair</v>
      </c>
      <c r="J502" s="10">
        <f t="shared" si="132"/>
        <v>3</v>
      </c>
      <c r="K502" s="10">
        <f t="shared" si="133"/>
        <v>4</v>
      </c>
      <c r="L502" s="10">
        <f t="shared" si="134"/>
        <v>4</v>
      </c>
      <c r="M502" s="10">
        <f t="shared" si="135"/>
        <v>2</v>
      </c>
      <c r="N502" s="1" t="str">
        <f t="shared" si="136"/>
        <v>~hair~</v>
      </c>
      <c r="O502" s="1" t="str">
        <f t="shared" si="137"/>
        <v>[hɛə]</v>
      </c>
      <c r="P502" s="4">
        <f t="shared" si="138"/>
        <v>0.2342468675289098</v>
      </c>
      <c r="Q502" s="4">
        <f t="shared" si="139"/>
        <v>1</v>
      </c>
      <c r="R502" s="4" cm="1">
        <f t="array" ref="R502">SUM(_xlfn._xlws.FILTER($G$2:$G$1236,_xlfn.MAP($N$2:$N$1236,_xlfn.LAMBDA(_xlpm.x,_xlpm.x=$N502))))</f>
        <v>7.6219512195121954E-4</v>
      </c>
      <c r="S502" s="4">
        <f t="shared" si="140"/>
        <v>1</v>
      </c>
      <c r="T502" s="15" cm="1">
        <f t="array" ref="T502">SUM(_xlfn._xlws.FILTER($G$2:$G$1236,_xlfn.MAP($O$2:$O$1236,_xlfn.LAMBDA(_xlpm.x,_xlpm.x=$O502))))</f>
        <v>7.6219512195121954E-4</v>
      </c>
      <c r="U502" s="4">
        <f t="shared" si="141"/>
        <v>1</v>
      </c>
      <c r="V502" s="4">
        <f t="shared" si="142"/>
        <v>0</v>
      </c>
      <c r="AD502" s="2"/>
      <c r="AI502" s="2"/>
      <c r="AJ502" s="2"/>
    </row>
    <row r="503" spans="1:36">
      <c r="A503" s="1" t="str">
        <f t="shared" si="128"/>
        <v>~have~ : [hæv]</v>
      </c>
      <c r="B503" s="1">
        <f t="shared" si="145"/>
        <v>0</v>
      </c>
      <c r="C503" s="1">
        <f t="shared" si="145"/>
        <v>0</v>
      </c>
      <c r="D503" s="1">
        <f t="shared" si="145"/>
        <v>0</v>
      </c>
      <c r="E503" s="7">
        <v>1</v>
      </c>
      <c r="F503" s="9" t="s">
        <v>1842</v>
      </c>
      <c r="G503" s="4">
        <f t="shared" si="129"/>
        <v>7.6219512195121954E-4</v>
      </c>
      <c r="H503" s="1" t="str">
        <f t="shared" si="130"/>
        <v>hæv</v>
      </c>
      <c r="I503" s="1" t="str">
        <f t="shared" si="131"/>
        <v>have</v>
      </c>
      <c r="J503" s="10">
        <f t="shared" si="132"/>
        <v>3</v>
      </c>
      <c r="K503" s="10">
        <f t="shared" si="133"/>
        <v>4</v>
      </c>
      <c r="L503" s="10">
        <f t="shared" si="134"/>
        <v>4</v>
      </c>
      <c r="M503" s="10">
        <f t="shared" si="135"/>
        <v>2</v>
      </c>
      <c r="N503" s="1" t="str">
        <f t="shared" si="136"/>
        <v>~have~</v>
      </c>
      <c r="O503" s="1" t="str">
        <f t="shared" si="137"/>
        <v>[hæv]</v>
      </c>
      <c r="P503" s="4">
        <f t="shared" si="138"/>
        <v>0.2342468675289098</v>
      </c>
      <c r="Q503" s="4">
        <f t="shared" si="139"/>
        <v>1</v>
      </c>
      <c r="R503" s="4" cm="1">
        <f t="array" ref="R503">SUM(_xlfn._xlws.FILTER($G$2:$G$1236,_xlfn.MAP($N$2:$N$1236,_xlfn.LAMBDA(_xlpm.x,_xlpm.x=$N503))))</f>
        <v>7.6219512195121954E-4</v>
      </c>
      <c r="S503" s="4">
        <f t="shared" si="140"/>
        <v>1</v>
      </c>
      <c r="T503" s="15" cm="1">
        <f t="array" ref="T503">SUM(_xlfn._xlws.FILTER($G$2:$G$1236,_xlfn.MAP($O$2:$O$1236,_xlfn.LAMBDA(_xlpm.x,_xlpm.x=$O503))))</f>
        <v>7.6219512195121954E-4</v>
      </c>
      <c r="U503" s="4">
        <f t="shared" si="141"/>
        <v>1</v>
      </c>
      <c r="V503" s="4">
        <f t="shared" si="142"/>
        <v>0</v>
      </c>
      <c r="AD503" s="2"/>
      <c r="AI503" s="2"/>
      <c r="AJ503" s="2"/>
    </row>
    <row r="504" spans="1:36">
      <c r="A504" s="1" t="str">
        <f t="shared" si="128"/>
        <v>~head~ : [hɛd]</v>
      </c>
      <c r="B504" s="1">
        <f t="shared" si="145"/>
        <v>0</v>
      </c>
      <c r="C504" s="1">
        <f t="shared" si="145"/>
        <v>0</v>
      </c>
      <c r="D504" s="1">
        <f t="shared" si="145"/>
        <v>0</v>
      </c>
      <c r="E504" s="7">
        <v>1</v>
      </c>
      <c r="F504" s="9" t="s">
        <v>1839</v>
      </c>
      <c r="G504" s="4">
        <f t="shared" si="129"/>
        <v>7.6219512195121954E-4</v>
      </c>
      <c r="H504" s="4" t="str">
        <f t="shared" si="130"/>
        <v>hɛd</v>
      </c>
      <c r="I504" s="4" t="str">
        <f t="shared" si="131"/>
        <v>head</v>
      </c>
      <c r="J504" s="10">
        <f t="shared" si="132"/>
        <v>3</v>
      </c>
      <c r="K504" s="10">
        <f t="shared" si="133"/>
        <v>4</v>
      </c>
      <c r="L504" s="10">
        <f t="shared" si="134"/>
        <v>4</v>
      </c>
      <c r="M504" s="10">
        <f t="shared" si="135"/>
        <v>2</v>
      </c>
      <c r="N504" s="1" t="str">
        <f t="shared" si="136"/>
        <v>~head~</v>
      </c>
      <c r="O504" s="1" t="str">
        <f t="shared" si="137"/>
        <v>[hɛd]</v>
      </c>
      <c r="P504" s="4">
        <f t="shared" si="138"/>
        <v>0.2342468675289098</v>
      </c>
      <c r="Q504" s="4">
        <f t="shared" si="139"/>
        <v>1</v>
      </c>
      <c r="R504" s="4" cm="1">
        <f t="array" ref="R504">SUM(_xlfn._xlws.FILTER($G$2:$G$1236,_xlfn.MAP($N$2:$N$1236,_xlfn.LAMBDA(_xlpm.x,_xlpm.x=$N504))))</f>
        <v>7.6219512195121954E-4</v>
      </c>
      <c r="S504" s="4">
        <f t="shared" si="140"/>
        <v>1</v>
      </c>
      <c r="T504" s="15" cm="1">
        <f t="array" ref="T504">SUM(_xlfn._xlws.FILTER($G$2:$G$1236,_xlfn.MAP($O$2:$O$1236,_xlfn.LAMBDA(_xlpm.x,_xlpm.x=$O504))))</f>
        <v>7.6219512195121954E-4</v>
      </c>
      <c r="U504" s="4">
        <f t="shared" si="141"/>
        <v>1</v>
      </c>
      <c r="V504" s="4">
        <f t="shared" si="142"/>
        <v>0</v>
      </c>
      <c r="AD504" s="2"/>
      <c r="AI504" s="2"/>
      <c r="AJ504" s="2"/>
    </row>
    <row r="505" spans="1:36">
      <c r="A505" s="1" t="str">
        <f t="shared" si="128"/>
        <v>~hear~ : [hiə]</v>
      </c>
      <c r="B505" s="1">
        <f t="shared" si="145"/>
        <v>0</v>
      </c>
      <c r="C505" s="1">
        <f t="shared" si="145"/>
        <v>0</v>
      </c>
      <c r="D505" s="1">
        <f t="shared" si="145"/>
        <v>0</v>
      </c>
      <c r="E505" s="7">
        <v>1</v>
      </c>
      <c r="F505" s="9" t="s">
        <v>1006</v>
      </c>
      <c r="G505" s="4">
        <f t="shared" si="129"/>
        <v>7.6219512195121954E-4</v>
      </c>
      <c r="H505" s="4" t="str">
        <f t="shared" si="130"/>
        <v>hiə</v>
      </c>
      <c r="I505" s="4" t="str">
        <f t="shared" si="131"/>
        <v>hear</v>
      </c>
      <c r="J505" s="10">
        <f t="shared" si="132"/>
        <v>3</v>
      </c>
      <c r="K505" s="10">
        <f t="shared" si="133"/>
        <v>4</v>
      </c>
      <c r="L505" s="10">
        <f t="shared" si="134"/>
        <v>4</v>
      </c>
      <c r="M505" s="10">
        <f t="shared" si="135"/>
        <v>2</v>
      </c>
      <c r="N505" s="1" t="str">
        <f t="shared" si="136"/>
        <v>~hear~</v>
      </c>
      <c r="O505" s="1" t="str">
        <f t="shared" si="137"/>
        <v>[hiə]</v>
      </c>
      <c r="P505" s="4">
        <f t="shared" si="138"/>
        <v>0.15616457835260653</v>
      </c>
      <c r="Q505" s="4">
        <f t="shared" si="139"/>
        <v>0.66666666666666663</v>
      </c>
      <c r="R505" s="4" cm="1">
        <f t="array" ref="R505">SUM(_xlfn._xlws.FILTER($G$2:$G$1236,_xlfn.MAP($N$2:$N$1236,_xlfn.LAMBDA(_xlpm.x,_xlpm.x=$N505))))</f>
        <v>7.6219512195121954E-4</v>
      </c>
      <c r="S505" s="4">
        <f t="shared" si="140"/>
        <v>1</v>
      </c>
      <c r="T505" s="15" cm="1">
        <f t="array" ref="T505">SUM(_xlfn._xlws.FILTER($G$2:$G$1236,_xlfn.MAP($O$2:$O$1236,_xlfn.LAMBDA(_xlpm.x,_xlpm.x=$O505))))</f>
        <v>1.5243902439024391E-3</v>
      </c>
      <c r="U505" s="4">
        <f t="shared" si="141"/>
        <v>0.5</v>
      </c>
      <c r="V505" s="4">
        <f t="shared" si="142"/>
        <v>0.3010299956639812</v>
      </c>
      <c r="AD505" s="2"/>
      <c r="AI505" s="2"/>
      <c r="AJ505" s="2"/>
    </row>
    <row r="506" spans="1:36">
      <c r="A506" s="1" t="str">
        <f t="shared" si="128"/>
        <v>~heat~ : [hit]</v>
      </c>
      <c r="B506" s="1">
        <f t="shared" si="145"/>
        <v>0</v>
      </c>
      <c r="C506" s="1">
        <f t="shared" si="145"/>
        <v>0</v>
      </c>
      <c r="D506" s="1">
        <f t="shared" si="145"/>
        <v>0</v>
      </c>
      <c r="E506" s="7">
        <v>1</v>
      </c>
      <c r="F506" s="9" t="s">
        <v>1840</v>
      </c>
      <c r="G506" s="4">
        <f t="shared" si="129"/>
        <v>7.6219512195121954E-4</v>
      </c>
      <c r="H506" s="4" t="str">
        <f t="shared" si="130"/>
        <v>hit</v>
      </c>
      <c r="I506" s="4" t="str">
        <f t="shared" si="131"/>
        <v>heat</v>
      </c>
      <c r="J506" s="10">
        <f t="shared" si="132"/>
        <v>3</v>
      </c>
      <c r="K506" s="10">
        <f t="shared" si="133"/>
        <v>4</v>
      </c>
      <c r="L506" s="10">
        <f t="shared" si="134"/>
        <v>4</v>
      </c>
      <c r="M506" s="10">
        <f t="shared" si="135"/>
        <v>2</v>
      </c>
      <c r="N506" s="1" t="str">
        <f t="shared" si="136"/>
        <v>~heat~</v>
      </c>
      <c r="O506" s="1" t="str">
        <f t="shared" si="137"/>
        <v>[hit]</v>
      </c>
      <c r="P506" s="4">
        <f t="shared" si="138"/>
        <v>0.2342468675289098</v>
      </c>
      <c r="Q506" s="4">
        <f t="shared" si="139"/>
        <v>1</v>
      </c>
      <c r="R506" s="4" cm="1">
        <f t="array" ref="R506">SUM(_xlfn._xlws.FILTER($G$2:$G$1236,_xlfn.MAP($N$2:$N$1236,_xlfn.LAMBDA(_xlpm.x,_xlpm.x=$N506))))</f>
        <v>7.6219512195121954E-4</v>
      </c>
      <c r="S506" s="4">
        <f t="shared" si="140"/>
        <v>1</v>
      </c>
      <c r="T506" s="15" cm="1">
        <f t="array" ref="T506">SUM(_xlfn._xlws.FILTER($G$2:$G$1236,_xlfn.MAP($O$2:$O$1236,_xlfn.LAMBDA(_xlpm.x,_xlpm.x=$O506))))</f>
        <v>7.6219512195121954E-4</v>
      </c>
      <c r="U506" s="4">
        <f t="shared" si="141"/>
        <v>1</v>
      </c>
      <c r="V506" s="4">
        <f t="shared" si="142"/>
        <v>0</v>
      </c>
      <c r="AD506" s="2"/>
      <c r="AI506" s="2"/>
      <c r="AJ506" s="2"/>
    </row>
    <row r="507" spans="1:36">
      <c r="A507" s="1" t="str">
        <f t="shared" si="128"/>
        <v>~hole~ : [hoʊl]</v>
      </c>
      <c r="B507" s="1">
        <f t="shared" si="145"/>
        <v>0</v>
      </c>
      <c r="C507" s="1">
        <f t="shared" si="145"/>
        <v>0</v>
      </c>
      <c r="D507" s="1">
        <f t="shared" si="145"/>
        <v>0</v>
      </c>
      <c r="E507" s="7">
        <v>1</v>
      </c>
      <c r="F507" s="9" t="s">
        <v>988</v>
      </c>
      <c r="G507" s="4">
        <f t="shared" si="129"/>
        <v>7.6219512195121954E-4</v>
      </c>
      <c r="H507" s="4" t="str">
        <f t="shared" si="130"/>
        <v>hoʊl</v>
      </c>
      <c r="I507" s="4" t="str">
        <f t="shared" si="131"/>
        <v>hole</v>
      </c>
      <c r="J507" s="10">
        <f t="shared" si="132"/>
        <v>4</v>
      </c>
      <c r="K507" s="10">
        <f t="shared" si="133"/>
        <v>4</v>
      </c>
      <c r="L507" s="10">
        <f t="shared" si="134"/>
        <v>4</v>
      </c>
      <c r="M507" s="10">
        <f t="shared" si="135"/>
        <v>2</v>
      </c>
      <c r="N507" s="1" t="str">
        <f t="shared" si="136"/>
        <v>~hole~</v>
      </c>
      <c r="O507" s="1" t="str">
        <f t="shared" si="137"/>
        <v>[hoʊl]</v>
      </c>
      <c r="P507" s="4">
        <f t="shared" si="138"/>
        <v>0.15616457835260653</v>
      </c>
      <c r="Q507" s="4">
        <f t="shared" si="139"/>
        <v>0.66666666666666663</v>
      </c>
      <c r="R507" s="4" cm="1">
        <f t="array" ref="R507">SUM(_xlfn._xlws.FILTER($G$2:$G$1236,_xlfn.MAP($N$2:$N$1236,_xlfn.LAMBDA(_xlpm.x,_xlpm.x=$N507))))</f>
        <v>7.6219512195121954E-4</v>
      </c>
      <c r="S507" s="4">
        <f t="shared" si="140"/>
        <v>1</v>
      </c>
      <c r="T507" s="15" cm="1">
        <f t="array" ref="T507">SUM(_xlfn._xlws.FILTER($G$2:$G$1236,_xlfn.MAP($O$2:$O$1236,_xlfn.LAMBDA(_xlpm.x,_xlpm.x=$O507))))</f>
        <v>1.5243902439024391E-3</v>
      </c>
      <c r="U507" s="4">
        <f t="shared" si="141"/>
        <v>0.5</v>
      </c>
      <c r="V507" s="4">
        <f t="shared" si="142"/>
        <v>0.3010299956639812</v>
      </c>
      <c r="AD507" s="2"/>
      <c r="AI507" s="2"/>
      <c r="AJ507" s="2"/>
    </row>
    <row r="508" spans="1:36">
      <c r="A508" s="1" t="str">
        <f t="shared" si="128"/>
        <v>~home~ : [hoʊm]</v>
      </c>
      <c r="B508" s="1">
        <f t="shared" si="145"/>
        <v>0</v>
      </c>
      <c r="C508" s="1">
        <f t="shared" si="145"/>
        <v>0</v>
      </c>
      <c r="D508" s="1">
        <f t="shared" si="145"/>
        <v>0</v>
      </c>
      <c r="E508" s="7">
        <v>1</v>
      </c>
      <c r="F508" s="9" t="s">
        <v>1691</v>
      </c>
      <c r="G508" s="4">
        <f t="shared" si="129"/>
        <v>7.6219512195121954E-4</v>
      </c>
      <c r="H508" s="4" t="str">
        <f t="shared" si="130"/>
        <v>hoʊm</v>
      </c>
      <c r="I508" s="4" t="str">
        <f t="shared" si="131"/>
        <v>home</v>
      </c>
      <c r="J508" s="10">
        <f t="shared" si="132"/>
        <v>4</v>
      </c>
      <c r="K508" s="10">
        <f t="shared" si="133"/>
        <v>4</v>
      </c>
      <c r="L508" s="10">
        <f t="shared" si="134"/>
        <v>4</v>
      </c>
      <c r="M508" s="10">
        <f t="shared" si="135"/>
        <v>2</v>
      </c>
      <c r="N508" s="1" t="str">
        <f t="shared" si="136"/>
        <v>~home~</v>
      </c>
      <c r="O508" s="1" t="str">
        <f t="shared" si="137"/>
        <v>[hoʊm]</v>
      </c>
      <c r="P508" s="4">
        <f t="shared" si="138"/>
        <v>0.2342468675289098</v>
      </c>
      <c r="Q508" s="4">
        <f t="shared" si="139"/>
        <v>1</v>
      </c>
      <c r="R508" s="4" cm="1">
        <f t="array" ref="R508">SUM(_xlfn._xlws.FILTER($G$2:$G$1236,_xlfn.MAP($N$2:$N$1236,_xlfn.LAMBDA(_xlpm.x,_xlpm.x=$N508))))</f>
        <v>7.6219512195121954E-4</v>
      </c>
      <c r="S508" s="4">
        <f t="shared" si="140"/>
        <v>1</v>
      </c>
      <c r="T508" s="15" cm="1">
        <f t="array" ref="T508">SUM(_xlfn._xlws.FILTER($G$2:$G$1236,_xlfn.MAP($O$2:$O$1236,_xlfn.LAMBDA(_xlpm.x,_xlpm.x=$O508))))</f>
        <v>7.6219512195121954E-4</v>
      </c>
      <c r="U508" s="4">
        <f t="shared" si="141"/>
        <v>1</v>
      </c>
      <c r="V508" s="4">
        <f t="shared" si="142"/>
        <v>0</v>
      </c>
      <c r="AD508" s="2"/>
      <c r="AI508" s="2"/>
      <c r="AJ508" s="2"/>
    </row>
    <row r="509" spans="1:36">
      <c r="A509" s="1" t="str">
        <f t="shared" si="128"/>
        <v>~hope~ : [hoʊp]</v>
      </c>
      <c r="B509" s="1">
        <f t="shared" si="145"/>
        <v>0</v>
      </c>
      <c r="C509" s="1">
        <f t="shared" si="145"/>
        <v>0</v>
      </c>
      <c r="D509" s="1">
        <f t="shared" si="145"/>
        <v>0</v>
      </c>
      <c r="E509" s="7">
        <v>1</v>
      </c>
      <c r="F509" s="9" t="s">
        <v>1690</v>
      </c>
      <c r="G509" s="4">
        <f t="shared" si="129"/>
        <v>7.6219512195121954E-4</v>
      </c>
      <c r="H509" s="1" t="str">
        <f t="shared" si="130"/>
        <v>hoʊp</v>
      </c>
      <c r="I509" s="1" t="str">
        <f t="shared" si="131"/>
        <v>hope</v>
      </c>
      <c r="J509" s="10">
        <f t="shared" si="132"/>
        <v>4</v>
      </c>
      <c r="K509" s="10">
        <f t="shared" si="133"/>
        <v>4</v>
      </c>
      <c r="L509" s="10">
        <f t="shared" si="134"/>
        <v>4</v>
      </c>
      <c r="M509" s="10">
        <f t="shared" si="135"/>
        <v>2</v>
      </c>
      <c r="N509" s="1" t="str">
        <f t="shared" si="136"/>
        <v>~hope~</v>
      </c>
      <c r="O509" s="1" t="str">
        <f t="shared" si="137"/>
        <v>[hoʊp]</v>
      </c>
      <c r="P509" s="4">
        <f t="shared" si="138"/>
        <v>0.2342468675289098</v>
      </c>
      <c r="Q509" s="4">
        <f t="shared" si="139"/>
        <v>1</v>
      </c>
      <c r="R509" s="4" cm="1">
        <f t="array" ref="R509">SUM(_xlfn._xlws.FILTER($G$2:$G$1236,_xlfn.MAP($N$2:$N$1236,_xlfn.LAMBDA(_xlpm.x,_xlpm.x=$N509))))</f>
        <v>7.6219512195121954E-4</v>
      </c>
      <c r="S509" s="4">
        <f t="shared" si="140"/>
        <v>1</v>
      </c>
      <c r="T509" s="15" cm="1">
        <f t="array" ref="T509">SUM(_xlfn._xlws.FILTER($G$2:$G$1236,_xlfn.MAP($O$2:$O$1236,_xlfn.LAMBDA(_xlpm.x,_xlpm.x=$O509))))</f>
        <v>7.6219512195121954E-4</v>
      </c>
      <c r="U509" s="4">
        <f t="shared" si="141"/>
        <v>1</v>
      </c>
      <c r="V509" s="4">
        <f t="shared" si="142"/>
        <v>0</v>
      </c>
      <c r="AD509" s="2"/>
      <c r="AI509" s="2"/>
      <c r="AJ509" s="2"/>
    </row>
    <row r="510" spans="1:36">
      <c r="A510" s="1" t="str">
        <f t="shared" si="128"/>
        <v>~hour~ : [aʊəɹ]</v>
      </c>
      <c r="B510" s="1">
        <f t="shared" si="145"/>
        <v>0</v>
      </c>
      <c r="C510" s="1">
        <f t="shared" si="145"/>
        <v>0</v>
      </c>
      <c r="D510" s="1">
        <f t="shared" si="145"/>
        <v>0</v>
      </c>
      <c r="E510" s="7">
        <v>1</v>
      </c>
      <c r="F510" s="9" t="s">
        <v>2405</v>
      </c>
      <c r="G510" s="4">
        <f t="shared" si="129"/>
        <v>7.6219512195121954E-4</v>
      </c>
      <c r="H510" s="1" t="str">
        <f t="shared" si="130"/>
        <v>aʊəɹ</v>
      </c>
      <c r="I510" s="1" t="str">
        <f t="shared" si="131"/>
        <v>hour</v>
      </c>
      <c r="J510" s="10">
        <f t="shared" si="132"/>
        <v>4</v>
      </c>
      <c r="K510" s="10">
        <f t="shared" si="133"/>
        <v>4</v>
      </c>
      <c r="L510" s="10">
        <f t="shared" si="134"/>
        <v>4</v>
      </c>
      <c r="M510" s="10">
        <f t="shared" si="135"/>
        <v>2</v>
      </c>
      <c r="N510" s="1" t="str">
        <f t="shared" si="136"/>
        <v>~hour~</v>
      </c>
      <c r="O510" s="1" t="str">
        <f t="shared" si="137"/>
        <v>[aʊəɹ]</v>
      </c>
      <c r="P510" s="4">
        <f t="shared" si="138"/>
        <v>0.15616457835260653</v>
      </c>
      <c r="Q510" s="4">
        <f t="shared" si="139"/>
        <v>0.66666666666666663</v>
      </c>
      <c r="R510" s="4" cm="1">
        <f t="array" ref="R510">SUM(_xlfn._xlws.FILTER($G$2:$G$1236,_xlfn.MAP($N$2:$N$1236,_xlfn.LAMBDA(_xlpm.x,_xlpm.x=$N510))))</f>
        <v>7.6219512195121954E-4</v>
      </c>
      <c r="S510" s="4">
        <f t="shared" si="140"/>
        <v>1</v>
      </c>
      <c r="T510" s="15" cm="1">
        <f t="array" ref="T510">SUM(_xlfn._xlws.FILTER($G$2:$G$1236,_xlfn.MAP($O$2:$O$1236,_xlfn.LAMBDA(_xlpm.x,_xlpm.x=$O510))))</f>
        <v>1.5243902439024391E-3</v>
      </c>
      <c r="U510" s="4">
        <f t="shared" si="141"/>
        <v>0.5</v>
      </c>
      <c r="V510" s="4">
        <f t="shared" si="142"/>
        <v>0.3010299956639812</v>
      </c>
      <c r="AD510" s="2"/>
      <c r="AI510" s="2"/>
      <c r="AJ510" s="2"/>
    </row>
    <row r="511" spans="1:36">
      <c r="A511" s="1" t="str">
        <f t="shared" si="128"/>
        <v>~huge~ : [hyudʒ]</v>
      </c>
      <c r="B511" s="1">
        <f t="shared" si="145"/>
        <v>0</v>
      </c>
      <c r="C511" s="1">
        <f t="shared" si="145"/>
        <v>0</v>
      </c>
      <c r="D511" s="1">
        <f t="shared" si="145"/>
        <v>0</v>
      </c>
      <c r="E511" s="7">
        <v>1</v>
      </c>
      <c r="F511" s="9" t="s">
        <v>1481</v>
      </c>
      <c r="G511" s="4">
        <f t="shared" si="129"/>
        <v>7.6219512195121954E-4</v>
      </c>
      <c r="H511" s="4" t="str">
        <f t="shared" si="130"/>
        <v>hyudʒ</v>
      </c>
      <c r="I511" s="4" t="str">
        <f t="shared" si="131"/>
        <v>huge</v>
      </c>
      <c r="J511" s="10">
        <f t="shared" si="132"/>
        <v>5</v>
      </c>
      <c r="K511" s="10">
        <f t="shared" si="133"/>
        <v>4</v>
      </c>
      <c r="L511" s="10">
        <f t="shared" si="134"/>
        <v>5</v>
      </c>
      <c r="M511" s="10">
        <f t="shared" si="135"/>
        <v>2</v>
      </c>
      <c r="N511" s="1" t="str">
        <f t="shared" si="136"/>
        <v>~huge~</v>
      </c>
      <c r="O511" s="1" t="str">
        <f t="shared" si="137"/>
        <v>[hyudʒ]</v>
      </c>
      <c r="P511" s="4">
        <f t="shared" si="138"/>
        <v>0.25439985932113074</v>
      </c>
      <c r="Q511" s="4">
        <f t="shared" si="139"/>
        <v>1</v>
      </c>
      <c r="R511" s="4" cm="1">
        <f t="array" ref="R511">SUM(_xlfn._xlws.FILTER($G$2:$G$1236,_xlfn.MAP($N$2:$N$1236,_xlfn.LAMBDA(_xlpm.x,_xlpm.x=$N511))))</f>
        <v>7.6219512195121954E-4</v>
      </c>
      <c r="S511" s="4">
        <f t="shared" si="140"/>
        <v>1</v>
      </c>
      <c r="T511" s="15" cm="1">
        <f t="array" ref="T511">SUM(_xlfn._xlws.FILTER($G$2:$G$1236,_xlfn.MAP($O$2:$O$1236,_xlfn.LAMBDA(_xlpm.x,_xlpm.x=$O511))))</f>
        <v>7.6219512195121954E-4</v>
      </c>
      <c r="U511" s="4">
        <f t="shared" si="141"/>
        <v>1</v>
      </c>
      <c r="V511" s="4">
        <f t="shared" si="142"/>
        <v>0</v>
      </c>
      <c r="AD511" s="2"/>
      <c r="AI511" s="2"/>
      <c r="AJ511" s="2"/>
    </row>
    <row r="512" spans="1:36">
      <c r="A512" s="1" t="str">
        <f t="shared" si="128"/>
        <v>~iron~ : [aɪən]</v>
      </c>
      <c r="B512" s="1">
        <f t="shared" si="145"/>
        <v>0</v>
      </c>
      <c r="C512" s="1">
        <f t="shared" si="145"/>
        <v>0</v>
      </c>
      <c r="D512" s="1">
        <f t="shared" si="145"/>
        <v>0</v>
      </c>
      <c r="E512" s="7">
        <v>1</v>
      </c>
      <c r="F512" s="9" t="s">
        <v>2404</v>
      </c>
      <c r="G512" s="4">
        <f t="shared" si="129"/>
        <v>7.6219512195121954E-4</v>
      </c>
      <c r="H512" s="1" t="str">
        <f t="shared" si="130"/>
        <v>aɪən</v>
      </c>
      <c r="I512" s="1" t="str">
        <f t="shared" si="131"/>
        <v>iron</v>
      </c>
      <c r="J512" s="10">
        <f t="shared" si="132"/>
        <v>4</v>
      </c>
      <c r="K512" s="10">
        <f t="shared" si="133"/>
        <v>4</v>
      </c>
      <c r="L512" s="10">
        <f t="shared" si="134"/>
        <v>4</v>
      </c>
      <c r="M512" s="10">
        <f t="shared" si="135"/>
        <v>2</v>
      </c>
      <c r="N512" s="1" t="str">
        <f t="shared" si="136"/>
        <v>~iron~</v>
      </c>
      <c r="O512" s="1" t="str">
        <f t="shared" si="137"/>
        <v>[aɪən]</v>
      </c>
      <c r="P512" s="4">
        <f t="shared" si="138"/>
        <v>0.2342468675289098</v>
      </c>
      <c r="Q512" s="4">
        <f t="shared" si="139"/>
        <v>1</v>
      </c>
      <c r="R512" s="4" cm="1">
        <f t="array" ref="R512">SUM(_xlfn._xlws.FILTER($G$2:$G$1236,_xlfn.MAP($N$2:$N$1236,_xlfn.LAMBDA(_xlpm.x,_xlpm.x=$N512))))</f>
        <v>7.6219512195121954E-4</v>
      </c>
      <c r="S512" s="4">
        <f t="shared" si="140"/>
        <v>1</v>
      </c>
      <c r="T512" s="15" cm="1">
        <f t="array" ref="T512">SUM(_xlfn._xlws.FILTER($G$2:$G$1236,_xlfn.MAP($O$2:$O$1236,_xlfn.LAMBDA(_xlpm.x,_xlpm.x=$O512))))</f>
        <v>7.6219512195121954E-4</v>
      </c>
      <c r="U512" s="4">
        <f t="shared" si="141"/>
        <v>1</v>
      </c>
      <c r="V512" s="4">
        <f t="shared" si="142"/>
        <v>0</v>
      </c>
      <c r="AD512" s="2"/>
      <c r="AI512" s="2"/>
      <c r="AJ512" s="2"/>
    </row>
    <row r="513" spans="1:36">
      <c r="A513" s="1" t="str">
        <f t="shared" si="128"/>
        <v>~join~ : [dʒɔɪn]</v>
      </c>
      <c r="B513" s="1">
        <f t="shared" si="145"/>
        <v>0</v>
      </c>
      <c r="C513" s="1">
        <f t="shared" si="145"/>
        <v>0</v>
      </c>
      <c r="D513" s="1">
        <f t="shared" si="145"/>
        <v>0</v>
      </c>
      <c r="E513" s="7">
        <v>1</v>
      </c>
      <c r="F513" s="9" t="s">
        <v>1488</v>
      </c>
      <c r="G513" s="4">
        <f t="shared" si="129"/>
        <v>7.6219512195121954E-4</v>
      </c>
      <c r="H513" s="1" t="str">
        <f t="shared" si="130"/>
        <v>dʒɔɪn</v>
      </c>
      <c r="I513" s="1" t="str">
        <f t="shared" si="131"/>
        <v>join</v>
      </c>
      <c r="J513" s="10">
        <f t="shared" si="132"/>
        <v>5</v>
      </c>
      <c r="K513" s="10">
        <f t="shared" si="133"/>
        <v>4</v>
      </c>
      <c r="L513" s="10">
        <f t="shared" si="134"/>
        <v>5</v>
      </c>
      <c r="M513" s="10">
        <f t="shared" si="135"/>
        <v>2</v>
      </c>
      <c r="N513" s="1" t="str">
        <f t="shared" si="136"/>
        <v>~join~</v>
      </c>
      <c r="O513" s="1" t="str">
        <f t="shared" si="137"/>
        <v>[dʒɔɪn]</v>
      </c>
      <c r="P513" s="4">
        <f t="shared" si="138"/>
        <v>0.25439985932113074</v>
      </c>
      <c r="Q513" s="4">
        <f t="shared" si="139"/>
        <v>1</v>
      </c>
      <c r="R513" s="4" cm="1">
        <f t="array" ref="R513">SUM(_xlfn._xlws.FILTER($G$2:$G$1236,_xlfn.MAP($N$2:$N$1236,_xlfn.LAMBDA(_xlpm.x,_xlpm.x=$N513))))</f>
        <v>7.6219512195121954E-4</v>
      </c>
      <c r="S513" s="4">
        <f t="shared" si="140"/>
        <v>1</v>
      </c>
      <c r="T513" s="15" cm="1">
        <f t="array" ref="T513">SUM(_xlfn._xlws.FILTER($G$2:$G$1236,_xlfn.MAP($O$2:$O$1236,_xlfn.LAMBDA(_xlpm.x,_xlpm.x=$O513))))</f>
        <v>7.6219512195121954E-4</v>
      </c>
      <c r="U513" s="4">
        <f t="shared" si="141"/>
        <v>1</v>
      </c>
      <c r="V513" s="4">
        <f t="shared" si="142"/>
        <v>0</v>
      </c>
      <c r="AD513" s="2"/>
      <c r="AI513" s="2"/>
      <c r="AJ513" s="2"/>
    </row>
    <row r="514" spans="1:36">
      <c r="A514" s="1" t="str">
        <f t="shared" ref="A514:A577" si="146">_xlfn.LET(_xlpm.sep," : ",CONCATENATE(N514,_xlpm.sep,O514))</f>
        <v>~lake~ : [leɪk]</v>
      </c>
      <c r="B514" s="1">
        <f t="shared" si="145"/>
        <v>0</v>
      </c>
      <c r="C514" s="1">
        <f t="shared" si="145"/>
        <v>0</v>
      </c>
      <c r="D514" s="1">
        <f t="shared" si="145"/>
        <v>0</v>
      </c>
      <c r="E514" s="7">
        <v>1</v>
      </c>
      <c r="F514" s="9" t="s">
        <v>1660</v>
      </c>
      <c r="G514" s="4">
        <f t="shared" ref="G514:G577" si="147">E514/freq.sum.r6e</f>
        <v>7.6219512195121954E-4</v>
      </c>
      <c r="H514" s="4" t="str">
        <f t="shared" ref="H514:H577" si="148">_xlfn.LET(_xlpm.sep,":",_xlpm.w,$F514,LEFT(_xlpm.w,FIND(_xlpm.sep,_xlpm.w)-1))</f>
        <v>leɪk</v>
      </c>
      <c r="I514" s="4" t="str">
        <f t="shared" ref="I514:I577" si="149">_xlfn.LET(_xlpm.sep,":",_xlpm.w,$F514,RIGHT(_xlpm.w,LEN(_xlpm.w)-FIND(_xlpm.sep,_xlpm.w)))</f>
        <v>lake</v>
      </c>
      <c r="J514" s="10">
        <f t="shared" ref="J514:J577" si="150">_xlfn.LET(_xlpm.w,H514,LEN(_xlpm.w))</f>
        <v>4</v>
      </c>
      <c r="K514" s="10">
        <f t="shared" ref="K514:K577" si="151">_xlfn.LET(_xlpm.w,I514,LEN(_xlpm.w))</f>
        <v>4</v>
      </c>
      <c r="L514" s="10">
        <f t="shared" ref="L514:L577" si="152">_xlfn.LET(_xlpm.a,J514,_xlpm.b,K514,MAX(_xlpm.a,_xlpm.b))</f>
        <v>4</v>
      </c>
      <c r="M514" s="10">
        <f t="shared" ref="M514:M577" si="153">_xlfn.LET(_xlpm.x,I514,SUM(COUNTIF(_xlpm.x,"*a*"),COUNTIF(_xlpm.x,"*e*"),COUNTIF(_xlpm.x,"*i*"),COUNTIF(_xlpm.x,"*o*"),COUNTIF(_xlpm.x,"*u*"),COUNTIF(_xlpm.x,"*y*")))</f>
        <v>2</v>
      </c>
      <c r="N514" s="1" t="str">
        <f t="shared" ref="N514:N577" si="154">_xlfn.LET(_xlpm.sep,":",_xlpm.w,$F514,_xlfn.CONCAT("~",RIGHT(_xlpm.w,LEN(_xlpm.w)-FIND(_xlpm.sep,_xlpm.w)),"~"))</f>
        <v>~lake~</v>
      </c>
      <c r="O514" s="1" t="str">
        <f t="shared" ref="O514:O577" si="155">_xlfn.LET(_xlpm.sep,":",_xlpm.w,$F514,_xlfn.CONCAT("[",LEFT(_xlpm.w,FIND(_xlpm.sep,_xlpm.w)-1),"]"))</f>
        <v>[leɪk]</v>
      </c>
      <c r="P514" s="4">
        <f t="shared" ref="P514:P577" si="156">_xlfn.LET(_xlpm.freq,E514,_xlpm.size,L514+1,_xlpm.F,Q514,LOG(1+_xlpm.freq)*LOG(1+_xlpm.size)*_xlpm.F)</f>
        <v>0.2342468675289098</v>
      </c>
      <c r="Q514" s="4">
        <f t="shared" ref="Q514:Q577" si="157">_xlfn.LET(_xlpm.a,U514,_xlpm.b,S514,2*_xlpm.a*_xlpm.b/(_xlpm.a+_xlpm.b))</f>
        <v>1</v>
      </c>
      <c r="R514" s="4" cm="1">
        <f t="array" ref="R514">SUM(_xlfn._xlws.FILTER($G$2:$G$1236,_xlfn.MAP($N$2:$N$1236,_xlfn.LAMBDA(_xlpm.x,_xlpm.x=$N514))))</f>
        <v>7.6219512195121954E-4</v>
      </c>
      <c r="S514" s="4">
        <f t="shared" ref="S514:S577" si="158">$G514/R514</f>
        <v>1</v>
      </c>
      <c r="T514" s="15" cm="1">
        <f t="array" ref="T514">SUM(_xlfn._xlws.FILTER($G$2:$G$1236,_xlfn.MAP($O$2:$O$1236,_xlfn.LAMBDA(_xlpm.x,_xlpm.x=$O514))))</f>
        <v>7.6219512195121954E-4</v>
      </c>
      <c r="U514" s="4">
        <f t="shared" ref="U514:U577" si="159">$G514/T514</f>
        <v>1</v>
      </c>
      <c r="V514" s="4">
        <f t="shared" ref="V514:V577" si="160">_xlfn.LET(_xlpm.p,S514,_xlpm.q,U514,LOG(_xlpm.p/_xlpm.q))</f>
        <v>0</v>
      </c>
      <c r="AD514" s="2"/>
      <c r="AI514" s="2"/>
      <c r="AJ514" s="2"/>
    </row>
    <row r="515" spans="1:36">
      <c r="A515" s="1" t="str">
        <f t="shared" si="146"/>
        <v>~late~ : [leɪt]</v>
      </c>
      <c r="B515" s="1">
        <f t="shared" si="145"/>
        <v>0</v>
      </c>
      <c r="C515" s="1">
        <f t="shared" si="145"/>
        <v>0</v>
      </c>
      <c r="D515" s="1">
        <f t="shared" si="145"/>
        <v>0</v>
      </c>
      <c r="E515" s="7">
        <v>1</v>
      </c>
      <c r="F515" s="9" t="s">
        <v>1659</v>
      </c>
      <c r="G515" s="4">
        <f t="shared" si="147"/>
        <v>7.6219512195121954E-4</v>
      </c>
      <c r="H515" s="4" t="str">
        <f t="shared" si="148"/>
        <v>leɪt</v>
      </c>
      <c r="I515" s="4" t="str">
        <f t="shared" si="149"/>
        <v>late</v>
      </c>
      <c r="J515" s="10">
        <f t="shared" si="150"/>
        <v>4</v>
      </c>
      <c r="K515" s="10">
        <f t="shared" si="151"/>
        <v>4</v>
      </c>
      <c r="L515" s="10">
        <f t="shared" si="152"/>
        <v>4</v>
      </c>
      <c r="M515" s="10">
        <f t="shared" si="153"/>
        <v>2</v>
      </c>
      <c r="N515" s="1" t="str">
        <f t="shared" si="154"/>
        <v>~late~</v>
      </c>
      <c r="O515" s="1" t="str">
        <f t="shared" si="155"/>
        <v>[leɪt]</v>
      </c>
      <c r="P515" s="4">
        <f t="shared" si="156"/>
        <v>0.2342468675289098</v>
      </c>
      <c r="Q515" s="4">
        <f t="shared" si="157"/>
        <v>1</v>
      </c>
      <c r="R515" s="4" cm="1">
        <f t="array" ref="R515">SUM(_xlfn._xlws.FILTER($G$2:$G$1236,_xlfn.MAP($N$2:$N$1236,_xlfn.LAMBDA(_xlpm.x,_xlpm.x=$N515))))</f>
        <v>7.6219512195121954E-4</v>
      </c>
      <c r="S515" s="4">
        <f t="shared" si="158"/>
        <v>1</v>
      </c>
      <c r="T515" s="15" cm="1">
        <f t="array" ref="T515">SUM(_xlfn._xlws.FILTER($G$2:$G$1236,_xlfn.MAP($O$2:$O$1236,_xlfn.LAMBDA(_xlpm.x,_xlpm.x=$O515))))</f>
        <v>7.6219512195121954E-4</v>
      </c>
      <c r="U515" s="4">
        <f t="shared" si="159"/>
        <v>1</v>
      </c>
      <c r="V515" s="4">
        <f t="shared" si="160"/>
        <v>0</v>
      </c>
      <c r="AD515" s="2"/>
      <c r="AI515" s="2"/>
      <c r="AJ515" s="2"/>
    </row>
    <row r="516" spans="1:36">
      <c r="A516" s="1" t="str">
        <f t="shared" si="146"/>
        <v>~lead~ : [lɛd]</v>
      </c>
      <c r="B516" s="1">
        <f t="shared" si="145"/>
        <v>0</v>
      </c>
      <c r="C516" s="1">
        <f t="shared" si="145"/>
        <v>0</v>
      </c>
      <c r="D516" s="1">
        <f t="shared" si="145"/>
        <v>0</v>
      </c>
      <c r="E516" s="7">
        <v>1</v>
      </c>
      <c r="F516" s="9" t="s">
        <v>1004</v>
      </c>
      <c r="G516" s="4">
        <f t="shared" si="147"/>
        <v>7.6219512195121954E-4</v>
      </c>
      <c r="H516" s="4" t="str">
        <f t="shared" si="148"/>
        <v>lɛd</v>
      </c>
      <c r="I516" s="4" t="str">
        <f t="shared" si="149"/>
        <v>lead</v>
      </c>
      <c r="J516" s="10">
        <f t="shared" si="150"/>
        <v>3</v>
      </c>
      <c r="K516" s="10">
        <f t="shared" si="151"/>
        <v>4</v>
      </c>
      <c r="L516" s="10">
        <f t="shared" si="152"/>
        <v>4</v>
      </c>
      <c r="M516" s="10">
        <f t="shared" si="153"/>
        <v>2</v>
      </c>
      <c r="N516" s="1" t="str">
        <f t="shared" si="154"/>
        <v>~lead~</v>
      </c>
      <c r="O516" s="1" t="str">
        <f t="shared" si="155"/>
        <v>[lɛd]</v>
      </c>
      <c r="P516" s="4">
        <f t="shared" si="156"/>
        <v>0.15616457835260653</v>
      </c>
      <c r="Q516" s="4">
        <f t="shared" si="157"/>
        <v>0.66666666666666663</v>
      </c>
      <c r="R516" s="4" cm="1">
        <f t="array" ref="R516">SUM(_xlfn._xlws.FILTER($G$2:$G$1236,_xlfn.MAP($N$2:$N$1236,_xlfn.LAMBDA(_xlpm.x,_xlpm.x=$N516))))</f>
        <v>7.6219512195121954E-4</v>
      </c>
      <c r="S516" s="4">
        <f t="shared" si="158"/>
        <v>1</v>
      </c>
      <c r="T516" s="15" cm="1">
        <f t="array" ref="T516">SUM(_xlfn._xlws.FILTER($G$2:$G$1236,_xlfn.MAP($O$2:$O$1236,_xlfn.LAMBDA(_xlpm.x,_xlpm.x=$O516))))</f>
        <v>1.5243902439024391E-3</v>
      </c>
      <c r="U516" s="4">
        <f t="shared" si="159"/>
        <v>0.5</v>
      </c>
      <c r="V516" s="4">
        <f t="shared" si="160"/>
        <v>0.3010299956639812</v>
      </c>
      <c r="AD516" s="2"/>
      <c r="AI516" s="2"/>
      <c r="AJ516" s="2"/>
    </row>
    <row r="517" spans="1:36">
      <c r="A517" s="1" t="str">
        <f t="shared" si="146"/>
        <v>~life~ : [laɪf]</v>
      </c>
      <c r="B517" s="1">
        <f t="shared" si="145"/>
        <v>0</v>
      </c>
      <c r="C517" s="1">
        <f t="shared" si="145"/>
        <v>0</v>
      </c>
      <c r="D517" s="1">
        <f t="shared" si="145"/>
        <v>0</v>
      </c>
      <c r="E517" s="7">
        <v>1</v>
      </c>
      <c r="F517" s="9" t="s">
        <v>1665</v>
      </c>
      <c r="G517" s="4">
        <f t="shared" si="147"/>
        <v>7.6219512195121954E-4</v>
      </c>
      <c r="H517" s="4" t="str">
        <f t="shared" si="148"/>
        <v>laɪf</v>
      </c>
      <c r="I517" s="4" t="str">
        <f t="shared" si="149"/>
        <v>life</v>
      </c>
      <c r="J517" s="10">
        <f t="shared" si="150"/>
        <v>4</v>
      </c>
      <c r="K517" s="10">
        <f t="shared" si="151"/>
        <v>4</v>
      </c>
      <c r="L517" s="10">
        <f t="shared" si="152"/>
        <v>4</v>
      </c>
      <c r="M517" s="10">
        <f t="shared" si="153"/>
        <v>2</v>
      </c>
      <c r="N517" s="1" t="str">
        <f t="shared" si="154"/>
        <v>~life~</v>
      </c>
      <c r="O517" s="1" t="str">
        <f t="shared" si="155"/>
        <v>[laɪf]</v>
      </c>
      <c r="P517" s="4">
        <f t="shared" si="156"/>
        <v>0.2342468675289098</v>
      </c>
      <c r="Q517" s="4">
        <f t="shared" si="157"/>
        <v>1</v>
      </c>
      <c r="R517" s="4" cm="1">
        <f t="array" ref="R517">SUM(_xlfn._xlws.FILTER($G$2:$G$1236,_xlfn.MAP($N$2:$N$1236,_xlfn.LAMBDA(_xlpm.x,_xlpm.x=$N517))))</f>
        <v>7.6219512195121954E-4</v>
      </c>
      <c r="S517" s="4">
        <f t="shared" si="158"/>
        <v>1</v>
      </c>
      <c r="T517" s="15" cm="1">
        <f t="array" ref="T517">SUM(_xlfn._xlws.FILTER($G$2:$G$1236,_xlfn.MAP($O$2:$O$1236,_xlfn.LAMBDA(_xlpm.x,_xlpm.x=$O517))))</f>
        <v>7.6219512195121954E-4</v>
      </c>
      <c r="U517" s="4">
        <f t="shared" si="159"/>
        <v>1</v>
      </c>
      <c r="V517" s="4">
        <f t="shared" si="160"/>
        <v>0</v>
      </c>
      <c r="AD517" s="2"/>
      <c r="AI517" s="2"/>
      <c r="AJ517" s="2"/>
    </row>
    <row r="518" spans="1:36">
      <c r="A518" s="1" t="str">
        <f t="shared" si="146"/>
        <v>~like~ : [laɪk]</v>
      </c>
      <c r="B518" s="1">
        <f t="shared" si="145"/>
        <v>0</v>
      </c>
      <c r="C518" s="1">
        <f t="shared" si="145"/>
        <v>0</v>
      </c>
      <c r="D518" s="1">
        <f t="shared" si="145"/>
        <v>0</v>
      </c>
      <c r="E518" s="7">
        <v>1</v>
      </c>
      <c r="F518" s="9" t="s">
        <v>1664</v>
      </c>
      <c r="G518" s="4">
        <f t="shared" si="147"/>
        <v>7.6219512195121954E-4</v>
      </c>
      <c r="H518" s="4" t="str">
        <f t="shared" si="148"/>
        <v>laɪk</v>
      </c>
      <c r="I518" s="4" t="str">
        <f t="shared" si="149"/>
        <v>like</v>
      </c>
      <c r="J518" s="10">
        <f t="shared" si="150"/>
        <v>4</v>
      </c>
      <c r="K518" s="10">
        <f t="shared" si="151"/>
        <v>4</v>
      </c>
      <c r="L518" s="10">
        <f t="shared" si="152"/>
        <v>4</v>
      </c>
      <c r="M518" s="10">
        <f t="shared" si="153"/>
        <v>2</v>
      </c>
      <c r="N518" s="1" t="str">
        <f t="shared" si="154"/>
        <v>~like~</v>
      </c>
      <c r="O518" s="1" t="str">
        <f t="shared" si="155"/>
        <v>[laɪk]</v>
      </c>
      <c r="P518" s="4">
        <f t="shared" si="156"/>
        <v>0.2342468675289098</v>
      </c>
      <c r="Q518" s="4">
        <f t="shared" si="157"/>
        <v>1</v>
      </c>
      <c r="R518" s="4" cm="1">
        <f t="array" ref="R518">SUM(_xlfn._xlws.FILTER($G$2:$G$1236,_xlfn.MAP($N$2:$N$1236,_xlfn.LAMBDA(_xlpm.x,_xlpm.x=$N518))))</f>
        <v>7.6219512195121954E-4</v>
      </c>
      <c r="S518" s="4">
        <f t="shared" si="158"/>
        <v>1</v>
      </c>
      <c r="T518" s="15" cm="1">
        <f t="array" ref="T518">SUM(_xlfn._xlws.FILTER($G$2:$G$1236,_xlfn.MAP($O$2:$O$1236,_xlfn.LAMBDA(_xlpm.x,_xlpm.x=$O518))))</f>
        <v>7.6219512195121954E-4</v>
      </c>
      <c r="U518" s="4">
        <f t="shared" si="159"/>
        <v>1</v>
      </c>
      <c r="V518" s="4">
        <f t="shared" si="160"/>
        <v>0</v>
      </c>
      <c r="AD518" s="2"/>
      <c r="AI518" s="2"/>
      <c r="AJ518" s="2"/>
    </row>
    <row r="519" spans="1:36">
      <c r="A519" s="1" t="str">
        <f t="shared" si="146"/>
        <v>~line~ : [laɪn]</v>
      </c>
      <c r="B519" s="1">
        <f t="shared" si="145"/>
        <v>0</v>
      </c>
      <c r="C519" s="1">
        <f t="shared" si="145"/>
        <v>0</v>
      </c>
      <c r="D519" s="1">
        <f t="shared" si="145"/>
        <v>0</v>
      </c>
      <c r="E519" s="7">
        <v>1</v>
      </c>
      <c r="F519" s="9" t="s">
        <v>1663</v>
      </c>
      <c r="G519" s="4">
        <f t="shared" si="147"/>
        <v>7.6219512195121954E-4</v>
      </c>
      <c r="H519" s="4" t="str">
        <f t="shared" si="148"/>
        <v>laɪn</v>
      </c>
      <c r="I519" s="4" t="str">
        <f t="shared" si="149"/>
        <v>line</v>
      </c>
      <c r="J519" s="10">
        <f t="shared" si="150"/>
        <v>4</v>
      </c>
      <c r="K519" s="10">
        <f t="shared" si="151"/>
        <v>4</v>
      </c>
      <c r="L519" s="10">
        <f t="shared" si="152"/>
        <v>4</v>
      </c>
      <c r="M519" s="10">
        <f t="shared" si="153"/>
        <v>2</v>
      </c>
      <c r="N519" s="1" t="str">
        <f t="shared" si="154"/>
        <v>~line~</v>
      </c>
      <c r="O519" s="1" t="str">
        <f t="shared" si="155"/>
        <v>[laɪn]</v>
      </c>
      <c r="P519" s="4">
        <f t="shared" si="156"/>
        <v>0.2342468675289098</v>
      </c>
      <c r="Q519" s="4">
        <f t="shared" si="157"/>
        <v>1</v>
      </c>
      <c r="R519" s="4" cm="1">
        <f t="array" ref="R519">SUM(_xlfn._xlws.FILTER($G$2:$G$1236,_xlfn.MAP($N$2:$N$1236,_xlfn.LAMBDA(_xlpm.x,_xlpm.x=$N519))))</f>
        <v>7.6219512195121954E-4</v>
      </c>
      <c r="S519" s="4">
        <f t="shared" si="158"/>
        <v>1</v>
      </c>
      <c r="T519" s="15" cm="1">
        <f t="array" ref="T519">SUM(_xlfn._xlws.FILTER($G$2:$G$1236,_xlfn.MAP($O$2:$O$1236,_xlfn.LAMBDA(_xlpm.x,_xlpm.x=$O519))))</f>
        <v>7.6219512195121954E-4</v>
      </c>
      <c r="U519" s="4">
        <f t="shared" si="159"/>
        <v>1</v>
      </c>
      <c r="V519" s="4">
        <f t="shared" si="160"/>
        <v>0</v>
      </c>
      <c r="AD519" s="2"/>
      <c r="AI519" s="2"/>
      <c r="AJ519" s="2"/>
    </row>
    <row r="520" spans="1:36">
      <c r="A520" s="1" t="str">
        <f t="shared" si="146"/>
        <v>~live~ : [laɪv]</v>
      </c>
      <c r="B520" s="1">
        <f t="shared" si="145"/>
        <v>0</v>
      </c>
      <c r="C520" s="1">
        <f t="shared" si="145"/>
        <v>0</v>
      </c>
      <c r="D520" s="1">
        <f t="shared" si="145"/>
        <v>0</v>
      </c>
      <c r="E520" s="7">
        <v>1</v>
      </c>
      <c r="F520" s="9" t="s">
        <v>1662</v>
      </c>
      <c r="G520" s="4">
        <f t="shared" si="147"/>
        <v>7.6219512195121954E-4</v>
      </c>
      <c r="H520" s="4" t="str">
        <f t="shared" si="148"/>
        <v>laɪv</v>
      </c>
      <c r="I520" s="4" t="str">
        <f t="shared" si="149"/>
        <v>live</v>
      </c>
      <c r="J520" s="10">
        <f t="shared" si="150"/>
        <v>4</v>
      </c>
      <c r="K520" s="10">
        <f t="shared" si="151"/>
        <v>4</v>
      </c>
      <c r="L520" s="10">
        <f t="shared" si="152"/>
        <v>4</v>
      </c>
      <c r="M520" s="10">
        <f t="shared" si="153"/>
        <v>2</v>
      </c>
      <c r="N520" s="1" t="str">
        <f t="shared" si="154"/>
        <v>~live~</v>
      </c>
      <c r="O520" s="1" t="str">
        <f t="shared" si="155"/>
        <v>[laɪv]</v>
      </c>
      <c r="P520" s="4">
        <f t="shared" si="156"/>
        <v>0.2342468675289098</v>
      </c>
      <c r="Q520" s="4">
        <f t="shared" si="157"/>
        <v>1</v>
      </c>
      <c r="R520" s="4" cm="1">
        <f t="array" ref="R520">SUM(_xlfn._xlws.FILTER($G$2:$G$1236,_xlfn.MAP($N$2:$N$1236,_xlfn.LAMBDA(_xlpm.x,_xlpm.x=$N520))))</f>
        <v>7.6219512195121954E-4</v>
      </c>
      <c r="S520" s="4">
        <f t="shared" si="158"/>
        <v>1</v>
      </c>
      <c r="T520" s="15" cm="1">
        <f t="array" ref="T520">SUM(_xlfn._xlws.FILTER($G$2:$G$1236,_xlfn.MAP($O$2:$O$1236,_xlfn.LAMBDA(_xlpm.x,_xlpm.x=$O520))))</f>
        <v>7.6219512195121954E-4</v>
      </c>
      <c r="U520" s="4">
        <f t="shared" si="159"/>
        <v>1</v>
      </c>
      <c r="V520" s="4">
        <f t="shared" si="160"/>
        <v>0</v>
      </c>
      <c r="AD520" s="2"/>
      <c r="AI520" s="2"/>
      <c r="AJ520" s="2"/>
    </row>
    <row r="521" spans="1:36">
      <c r="A521" s="1" t="str">
        <f t="shared" si="146"/>
        <v>~loud~ : [laʊd]</v>
      </c>
      <c r="B521" s="1">
        <f t="shared" si="145"/>
        <v>0</v>
      </c>
      <c r="C521" s="1">
        <f t="shared" si="145"/>
        <v>0</v>
      </c>
      <c r="D521" s="1">
        <f t="shared" si="145"/>
        <v>0</v>
      </c>
      <c r="E521" s="7">
        <v>1</v>
      </c>
      <c r="F521" s="9" t="s">
        <v>1666</v>
      </c>
      <c r="G521" s="4">
        <f t="shared" si="147"/>
        <v>7.6219512195121954E-4</v>
      </c>
      <c r="H521" s="1" t="str">
        <f t="shared" si="148"/>
        <v>laʊd</v>
      </c>
      <c r="I521" s="1" t="str">
        <f t="shared" si="149"/>
        <v>loud</v>
      </c>
      <c r="J521" s="10">
        <f t="shared" si="150"/>
        <v>4</v>
      </c>
      <c r="K521" s="10">
        <f t="shared" si="151"/>
        <v>4</v>
      </c>
      <c r="L521" s="10">
        <f t="shared" si="152"/>
        <v>4</v>
      </c>
      <c r="M521" s="10">
        <f t="shared" si="153"/>
        <v>2</v>
      </c>
      <c r="N521" s="1" t="str">
        <f t="shared" si="154"/>
        <v>~loud~</v>
      </c>
      <c r="O521" s="1" t="str">
        <f t="shared" si="155"/>
        <v>[laʊd]</v>
      </c>
      <c r="P521" s="4">
        <f t="shared" si="156"/>
        <v>0.2342468675289098</v>
      </c>
      <c r="Q521" s="4">
        <f t="shared" si="157"/>
        <v>1</v>
      </c>
      <c r="R521" s="4" cm="1">
        <f t="array" ref="R521">SUM(_xlfn._xlws.FILTER($G$2:$G$1236,_xlfn.MAP($N$2:$N$1236,_xlfn.LAMBDA(_xlpm.x,_xlpm.x=$N521))))</f>
        <v>7.6219512195121954E-4</v>
      </c>
      <c r="S521" s="4">
        <f t="shared" si="158"/>
        <v>1</v>
      </c>
      <c r="T521" s="15" cm="1">
        <f t="array" ref="T521">SUM(_xlfn._xlws.FILTER($G$2:$G$1236,_xlfn.MAP($O$2:$O$1236,_xlfn.LAMBDA(_xlpm.x,_xlpm.x=$O521))))</f>
        <v>7.6219512195121954E-4</v>
      </c>
      <c r="U521" s="4">
        <f t="shared" si="159"/>
        <v>1</v>
      </c>
      <c r="V521" s="4">
        <f t="shared" si="160"/>
        <v>0</v>
      </c>
      <c r="AD521" s="2"/>
      <c r="AI521" s="2"/>
      <c r="AJ521" s="2"/>
    </row>
    <row r="522" spans="1:36">
      <c r="A522" s="1" t="str">
        <f t="shared" si="146"/>
        <v>~love~ : [lʌv]</v>
      </c>
      <c r="B522" s="1">
        <f t="shared" ref="B522:D541" si="161">_xlfn.LET(_xlpm.d,$F522,_xlpm.k,_xlfn.CONCAT(LEFT(TRIM(B$1),1),"*"),COUNTIF(_xlpm.d,_xlpm.k))</f>
        <v>0</v>
      </c>
      <c r="C522" s="1">
        <f t="shared" si="161"/>
        <v>0</v>
      </c>
      <c r="D522" s="1">
        <f t="shared" si="161"/>
        <v>0</v>
      </c>
      <c r="E522" s="7">
        <v>1</v>
      </c>
      <c r="F522" s="9" t="s">
        <v>1822</v>
      </c>
      <c r="G522" s="4">
        <f t="shared" si="147"/>
        <v>7.6219512195121954E-4</v>
      </c>
      <c r="H522" s="4" t="str">
        <f t="shared" si="148"/>
        <v>lʌv</v>
      </c>
      <c r="I522" s="4" t="str">
        <f t="shared" si="149"/>
        <v>love</v>
      </c>
      <c r="J522" s="10">
        <f t="shared" si="150"/>
        <v>3</v>
      </c>
      <c r="K522" s="10">
        <f t="shared" si="151"/>
        <v>4</v>
      </c>
      <c r="L522" s="10">
        <f t="shared" si="152"/>
        <v>4</v>
      </c>
      <c r="M522" s="10">
        <f t="shared" si="153"/>
        <v>2</v>
      </c>
      <c r="N522" s="1" t="str">
        <f t="shared" si="154"/>
        <v>~love~</v>
      </c>
      <c r="O522" s="1" t="str">
        <f t="shared" si="155"/>
        <v>[lʌv]</v>
      </c>
      <c r="P522" s="4">
        <f t="shared" si="156"/>
        <v>0.2342468675289098</v>
      </c>
      <c r="Q522" s="4">
        <f t="shared" si="157"/>
        <v>1</v>
      </c>
      <c r="R522" s="4" cm="1">
        <f t="array" ref="R522">SUM(_xlfn._xlws.FILTER($G$2:$G$1236,_xlfn.MAP($N$2:$N$1236,_xlfn.LAMBDA(_xlpm.x,_xlpm.x=$N522))))</f>
        <v>7.6219512195121954E-4</v>
      </c>
      <c r="S522" s="4">
        <f t="shared" si="158"/>
        <v>1</v>
      </c>
      <c r="T522" s="15" cm="1">
        <f t="array" ref="T522">SUM(_xlfn._xlws.FILTER($G$2:$G$1236,_xlfn.MAP($O$2:$O$1236,_xlfn.LAMBDA(_xlpm.x,_xlpm.x=$O522))))</f>
        <v>7.6219512195121954E-4</v>
      </c>
      <c r="U522" s="4">
        <f t="shared" si="159"/>
        <v>1</v>
      </c>
      <c r="V522" s="4">
        <f t="shared" si="160"/>
        <v>0</v>
      </c>
      <c r="AD522" s="2"/>
      <c r="AI522" s="2"/>
      <c r="AJ522" s="2"/>
    </row>
    <row r="523" spans="1:36">
      <c r="A523" s="1" t="str">
        <f t="shared" si="146"/>
        <v>~made~ : [meɪd]</v>
      </c>
      <c r="B523" s="1">
        <f t="shared" si="161"/>
        <v>0</v>
      </c>
      <c r="C523" s="1">
        <f t="shared" si="161"/>
        <v>1</v>
      </c>
      <c r="D523" s="1">
        <f t="shared" si="161"/>
        <v>0</v>
      </c>
      <c r="E523" s="7">
        <v>1</v>
      </c>
      <c r="F523" s="9" t="s">
        <v>1646</v>
      </c>
      <c r="G523" s="4">
        <f t="shared" si="147"/>
        <v>7.6219512195121954E-4</v>
      </c>
      <c r="H523" s="4" t="str">
        <f t="shared" si="148"/>
        <v>meɪd</v>
      </c>
      <c r="I523" s="4" t="str">
        <f t="shared" si="149"/>
        <v>made</v>
      </c>
      <c r="J523" s="10">
        <f t="shared" si="150"/>
        <v>4</v>
      </c>
      <c r="K523" s="10">
        <f t="shared" si="151"/>
        <v>4</v>
      </c>
      <c r="L523" s="10">
        <f t="shared" si="152"/>
        <v>4</v>
      </c>
      <c r="M523" s="10">
        <f t="shared" si="153"/>
        <v>2</v>
      </c>
      <c r="N523" s="1" t="str">
        <f t="shared" si="154"/>
        <v>~made~</v>
      </c>
      <c r="O523" s="1" t="str">
        <f t="shared" si="155"/>
        <v>[meɪd]</v>
      </c>
      <c r="P523" s="4">
        <f t="shared" si="156"/>
        <v>0.2342468675289098</v>
      </c>
      <c r="Q523" s="4">
        <f t="shared" si="157"/>
        <v>1</v>
      </c>
      <c r="R523" s="4" cm="1">
        <f t="array" ref="R523">SUM(_xlfn._xlws.FILTER($G$2:$G$1236,_xlfn.MAP($N$2:$N$1236,_xlfn.LAMBDA(_xlpm.x,_xlpm.x=$N523))))</f>
        <v>7.6219512195121954E-4</v>
      </c>
      <c r="S523" s="4">
        <f t="shared" si="158"/>
        <v>1</v>
      </c>
      <c r="T523" s="15" cm="1">
        <f t="array" ref="T523">SUM(_xlfn._xlws.FILTER($G$2:$G$1236,_xlfn.MAP($O$2:$O$1236,_xlfn.LAMBDA(_xlpm.x,_xlpm.x=$O523))))</f>
        <v>7.6219512195121954E-4</v>
      </c>
      <c r="U523" s="4">
        <f t="shared" si="159"/>
        <v>1</v>
      </c>
      <c r="V523" s="4">
        <f t="shared" si="160"/>
        <v>0</v>
      </c>
      <c r="AD523" s="2"/>
      <c r="AI523" s="2"/>
      <c r="AJ523" s="2"/>
    </row>
    <row r="524" spans="1:36">
      <c r="A524" s="1" t="str">
        <f t="shared" si="146"/>
        <v>~main~ : [meɪn]</v>
      </c>
      <c r="B524" s="1">
        <f t="shared" si="161"/>
        <v>0</v>
      </c>
      <c r="C524" s="1">
        <f t="shared" si="161"/>
        <v>1</v>
      </c>
      <c r="D524" s="1">
        <f t="shared" si="161"/>
        <v>0</v>
      </c>
      <c r="E524" s="7">
        <v>1</v>
      </c>
      <c r="F524" s="9" t="s">
        <v>1644</v>
      </c>
      <c r="G524" s="4">
        <f t="shared" si="147"/>
        <v>7.6219512195121954E-4</v>
      </c>
      <c r="H524" s="1" t="str">
        <f t="shared" si="148"/>
        <v>meɪn</v>
      </c>
      <c r="I524" s="1" t="str">
        <f t="shared" si="149"/>
        <v>main</v>
      </c>
      <c r="J524" s="10">
        <f t="shared" si="150"/>
        <v>4</v>
      </c>
      <c r="K524" s="10">
        <f t="shared" si="151"/>
        <v>4</v>
      </c>
      <c r="L524" s="10">
        <f t="shared" si="152"/>
        <v>4</v>
      </c>
      <c r="M524" s="10">
        <f t="shared" si="153"/>
        <v>2</v>
      </c>
      <c r="N524" s="1" t="str">
        <f t="shared" si="154"/>
        <v>~main~</v>
      </c>
      <c r="O524" s="1" t="str">
        <f t="shared" si="155"/>
        <v>[meɪn]</v>
      </c>
      <c r="P524" s="4">
        <f t="shared" si="156"/>
        <v>0.2342468675289098</v>
      </c>
      <c r="Q524" s="4">
        <f t="shared" si="157"/>
        <v>1</v>
      </c>
      <c r="R524" s="4" cm="1">
        <f t="array" ref="R524">SUM(_xlfn._xlws.FILTER($G$2:$G$1236,_xlfn.MAP($N$2:$N$1236,_xlfn.LAMBDA(_xlpm.x,_xlpm.x=$N524))))</f>
        <v>7.6219512195121954E-4</v>
      </c>
      <c r="S524" s="4">
        <f t="shared" si="158"/>
        <v>1</v>
      </c>
      <c r="T524" s="15" cm="1">
        <f t="array" ref="T524">SUM(_xlfn._xlws.FILTER($G$2:$G$1236,_xlfn.MAP($O$2:$O$1236,_xlfn.LAMBDA(_xlpm.x,_xlpm.x=$O524))))</f>
        <v>7.6219512195121954E-4</v>
      </c>
      <c r="U524" s="4">
        <f t="shared" si="159"/>
        <v>1</v>
      </c>
      <c r="V524" s="4">
        <f t="shared" si="160"/>
        <v>0</v>
      </c>
      <c r="AD524" s="2"/>
      <c r="AI524" s="2"/>
      <c r="AJ524" s="2"/>
    </row>
    <row r="525" spans="1:36">
      <c r="A525" s="1" t="str">
        <f t="shared" si="146"/>
        <v>~make~ : [meɪk]</v>
      </c>
      <c r="B525" s="1">
        <f t="shared" si="161"/>
        <v>0</v>
      </c>
      <c r="C525" s="1">
        <f t="shared" si="161"/>
        <v>1</v>
      </c>
      <c r="D525" s="1">
        <f t="shared" si="161"/>
        <v>0</v>
      </c>
      <c r="E525" s="7">
        <v>1</v>
      </c>
      <c r="F525" s="9" t="s">
        <v>1645</v>
      </c>
      <c r="G525" s="4">
        <f t="shared" si="147"/>
        <v>7.6219512195121954E-4</v>
      </c>
      <c r="H525" s="1" t="str">
        <f t="shared" si="148"/>
        <v>meɪk</v>
      </c>
      <c r="I525" s="1" t="str">
        <f t="shared" si="149"/>
        <v>make</v>
      </c>
      <c r="J525" s="10">
        <f t="shared" si="150"/>
        <v>4</v>
      </c>
      <c r="K525" s="10">
        <f t="shared" si="151"/>
        <v>4</v>
      </c>
      <c r="L525" s="10">
        <f t="shared" si="152"/>
        <v>4</v>
      </c>
      <c r="M525" s="10">
        <f t="shared" si="153"/>
        <v>2</v>
      </c>
      <c r="N525" s="1" t="str">
        <f t="shared" si="154"/>
        <v>~make~</v>
      </c>
      <c r="O525" s="1" t="str">
        <f t="shared" si="155"/>
        <v>[meɪk]</v>
      </c>
      <c r="P525" s="4">
        <f t="shared" si="156"/>
        <v>0.2342468675289098</v>
      </c>
      <c r="Q525" s="4">
        <f t="shared" si="157"/>
        <v>1</v>
      </c>
      <c r="R525" s="4" cm="1">
        <f t="array" ref="R525">SUM(_xlfn._xlws.FILTER($G$2:$G$1236,_xlfn.MAP($N$2:$N$1236,_xlfn.LAMBDA(_xlpm.x,_xlpm.x=$N525))))</f>
        <v>7.6219512195121954E-4</v>
      </c>
      <c r="S525" s="4">
        <f t="shared" si="158"/>
        <v>1</v>
      </c>
      <c r="T525" s="15" cm="1">
        <f t="array" ref="T525">SUM(_xlfn._xlws.FILTER($G$2:$G$1236,_xlfn.MAP($O$2:$O$1236,_xlfn.LAMBDA(_xlpm.x,_xlpm.x=$O525))))</f>
        <v>7.6219512195121954E-4</v>
      </c>
      <c r="U525" s="4">
        <f t="shared" si="159"/>
        <v>1</v>
      </c>
      <c r="V525" s="4">
        <f t="shared" si="160"/>
        <v>0</v>
      </c>
      <c r="AD525" s="2"/>
      <c r="AI525" s="2"/>
      <c r="AJ525" s="2"/>
    </row>
    <row r="526" spans="1:36">
      <c r="A526" s="1" t="str">
        <f t="shared" si="146"/>
        <v>~mean~ : [min]</v>
      </c>
      <c r="B526" s="1">
        <f t="shared" si="161"/>
        <v>0</v>
      </c>
      <c r="C526" s="1">
        <f t="shared" si="161"/>
        <v>1</v>
      </c>
      <c r="D526" s="1">
        <f t="shared" si="161"/>
        <v>0</v>
      </c>
      <c r="E526" s="7">
        <v>1</v>
      </c>
      <c r="F526" s="9" t="s">
        <v>1818</v>
      </c>
      <c r="G526" s="4">
        <f t="shared" si="147"/>
        <v>7.6219512195121954E-4</v>
      </c>
      <c r="H526" s="4" t="str">
        <f t="shared" si="148"/>
        <v>min</v>
      </c>
      <c r="I526" s="4" t="str">
        <f t="shared" si="149"/>
        <v>mean</v>
      </c>
      <c r="J526" s="10">
        <f t="shared" si="150"/>
        <v>3</v>
      </c>
      <c r="K526" s="10">
        <f t="shared" si="151"/>
        <v>4</v>
      </c>
      <c r="L526" s="10">
        <f t="shared" si="152"/>
        <v>4</v>
      </c>
      <c r="M526" s="10">
        <f t="shared" si="153"/>
        <v>2</v>
      </c>
      <c r="N526" s="1" t="str">
        <f t="shared" si="154"/>
        <v>~mean~</v>
      </c>
      <c r="O526" s="1" t="str">
        <f t="shared" si="155"/>
        <v>[min]</v>
      </c>
      <c r="P526" s="4">
        <f t="shared" si="156"/>
        <v>0.2342468675289098</v>
      </c>
      <c r="Q526" s="4">
        <f t="shared" si="157"/>
        <v>1</v>
      </c>
      <c r="R526" s="4" cm="1">
        <f t="array" ref="R526">SUM(_xlfn._xlws.FILTER($G$2:$G$1236,_xlfn.MAP($N$2:$N$1236,_xlfn.LAMBDA(_xlpm.x,_xlpm.x=$N526))))</f>
        <v>7.6219512195121954E-4</v>
      </c>
      <c r="S526" s="4">
        <f t="shared" si="158"/>
        <v>1</v>
      </c>
      <c r="T526" s="15" cm="1">
        <f t="array" ref="T526">SUM(_xlfn._xlws.FILTER($G$2:$G$1236,_xlfn.MAP($O$2:$O$1236,_xlfn.LAMBDA(_xlpm.x,_xlpm.x=$O526))))</f>
        <v>7.6219512195121954E-4</v>
      </c>
      <c r="U526" s="4">
        <f t="shared" si="159"/>
        <v>1</v>
      </c>
      <c r="V526" s="4">
        <f t="shared" si="160"/>
        <v>0</v>
      </c>
      <c r="AD526" s="2"/>
      <c r="AI526" s="2"/>
      <c r="AJ526" s="2"/>
    </row>
    <row r="527" spans="1:36">
      <c r="A527" s="1" t="str">
        <f t="shared" si="146"/>
        <v>~meat~ : [mit]</v>
      </c>
      <c r="B527" s="1">
        <f t="shared" si="161"/>
        <v>0</v>
      </c>
      <c r="C527" s="1">
        <f t="shared" si="161"/>
        <v>1</v>
      </c>
      <c r="D527" s="1">
        <f t="shared" si="161"/>
        <v>0</v>
      </c>
      <c r="E527" s="7">
        <v>1</v>
      </c>
      <c r="F527" s="9" t="s">
        <v>1003</v>
      </c>
      <c r="G527" s="4">
        <f t="shared" si="147"/>
        <v>7.6219512195121954E-4</v>
      </c>
      <c r="H527" s="1" t="str">
        <f t="shared" si="148"/>
        <v>mit</v>
      </c>
      <c r="I527" s="1" t="str">
        <f t="shared" si="149"/>
        <v>meat</v>
      </c>
      <c r="J527" s="10">
        <f t="shared" si="150"/>
        <v>3</v>
      </c>
      <c r="K527" s="10">
        <f t="shared" si="151"/>
        <v>4</v>
      </c>
      <c r="L527" s="10">
        <f t="shared" si="152"/>
        <v>4</v>
      </c>
      <c r="M527" s="10">
        <f t="shared" si="153"/>
        <v>2</v>
      </c>
      <c r="N527" s="1" t="str">
        <f t="shared" si="154"/>
        <v>~meat~</v>
      </c>
      <c r="O527" s="1" t="str">
        <f t="shared" si="155"/>
        <v>[mit]</v>
      </c>
      <c r="P527" s="4">
        <f t="shared" si="156"/>
        <v>0.15616457835260653</v>
      </c>
      <c r="Q527" s="4">
        <f t="shared" si="157"/>
        <v>0.66666666666666663</v>
      </c>
      <c r="R527" s="4" cm="1">
        <f t="array" ref="R527">SUM(_xlfn._xlws.FILTER($G$2:$G$1236,_xlfn.MAP($N$2:$N$1236,_xlfn.LAMBDA(_xlpm.x,_xlpm.x=$N527))))</f>
        <v>7.6219512195121954E-4</v>
      </c>
      <c r="S527" s="4">
        <f t="shared" si="158"/>
        <v>1</v>
      </c>
      <c r="T527" s="15" cm="1">
        <f t="array" ref="T527">SUM(_xlfn._xlws.FILTER($G$2:$G$1236,_xlfn.MAP($O$2:$O$1236,_xlfn.LAMBDA(_xlpm.x,_xlpm.x=$O527))))</f>
        <v>1.5243902439024391E-3</v>
      </c>
      <c r="U527" s="4">
        <f t="shared" si="159"/>
        <v>0.5</v>
      </c>
      <c r="V527" s="4">
        <f t="shared" si="160"/>
        <v>0.3010299956639812</v>
      </c>
      <c r="AD527" s="2"/>
      <c r="AI527" s="2"/>
      <c r="AJ527" s="2"/>
    </row>
    <row r="528" spans="1:36">
      <c r="A528" s="1" t="str">
        <f t="shared" si="146"/>
        <v>~mile~ : [maɪl]</v>
      </c>
      <c r="B528" s="1">
        <f t="shared" si="161"/>
        <v>0</v>
      </c>
      <c r="C528" s="1">
        <f t="shared" si="161"/>
        <v>1</v>
      </c>
      <c r="D528" s="1">
        <f t="shared" si="161"/>
        <v>0</v>
      </c>
      <c r="E528" s="7">
        <v>1</v>
      </c>
      <c r="F528" s="9" t="s">
        <v>1648</v>
      </c>
      <c r="G528" s="4">
        <f t="shared" si="147"/>
        <v>7.6219512195121954E-4</v>
      </c>
      <c r="H528" s="4" t="str">
        <f t="shared" si="148"/>
        <v>maɪl</v>
      </c>
      <c r="I528" s="4" t="str">
        <f t="shared" si="149"/>
        <v>mile</v>
      </c>
      <c r="J528" s="10">
        <f t="shared" si="150"/>
        <v>4</v>
      </c>
      <c r="K528" s="10">
        <f t="shared" si="151"/>
        <v>4</v>
      </c>
      <c r="L528" s="10">
        <f t="shared" si="152"/>
        <v>4</v>
      </c>
      <c r="M528" s="10">
        <f t="shared" si="153"/>
        <v>2</v>
      </c>
      <c r="N528" s="1" t="str">
        <f t="shared" si="154"/>
        <v>~mile~</v>
      </c>
      <c r="O528" s="1" t="str">
        <f t="shared" si="155"/>
        <v>[maɪl]</v>
      </c>
      <c r="P528" s="4">
        <f t="shared" si="156"/>
        <v>0.2342468675289098</v>
      </c>
      <c r="Q528" s="4">
        <f t="shared" si="157"/>
        <v>1</v>
      </c>
      <c r="R528" s="4" cm="1">
        <f t="array" ref="R528">SUM(_xlfn._xlws.FILTER($G$2:$G$1236,_xlfn.MAP($N$2:$N$1236,_xlfn.LAMBDA(_xlpm.x,_xlpm.x=$N528))))</f>
        <v>7.6219512195121954E-4</v>
      </c>
      <c r="S528" s="4">
        <f t="shared" si="158"/>
        <v>1</v>
      </c>
      <c r="T528" s="15" cm="1">
        <f t="array" ref="T528">SUM(_xlfn._xlws.FILTER($G$2:$G$1236,_xlfn.MAP($O$2:$O$1236,_xlfn.LAMBDA(_xlpm.x,_xlpm.x=$O528))))</f>
        <v>7.6219512195121954E-4</v>
      </c>
      <c r="U528" s="4">
        <f t="shared" si="159"/>
        <v>1</v>
      </c>
      <c r="V528" s="4">
        <f t="shared" si="160"/>
        <v>0</v>
      </c>
      <c r="AD528" s="2"/>
      <c r="AI528" s="2"/>
      <c r="AJ528" s="2"/>
    </row>
    <row r="529" spans="1:36">
      <c r="A529" s="1" t="str">
        <f t="shared" si="146"/>
        <v>~mine~ : [maɪn]</v>
      </c>
      <c r="B529" s="1">
        <f t="shared" si="161"/>
        <v>0</v>
      </c>
      <c r="C529" s="1">
        <f t="shared" si="161"/>
        <v>1</v>
      </c>
      <c r="D529" s="1">
        <f t="shared" si="161"/>
        <v>0</v>
      </c>
      <c r="E529" s="7">
        <v>1</v>
      </c>
      <c r="F529" s="9" t="s">
        <v>1647</v>
      </c>
      <c r="G529" s="4">
        <f t="shared" si="147"/>
        <v>7.6219512195121954E-4</v>
      </c>
      <c r="H529" s="1" t="str">
        <f t="shared" si="148"/>
        <v>maɪn</v>
      </c>
      <c r="I529" s="1" t="str">
        <f t="shared" si="149"/>
        <v>mine</v>
      </c>
      <c r="J529" s="10">
        <f t="shared" si="150"/>
        <v>4</v>
      </c>
      <c r="K529" s="10">
        <f t="shared" si="151"/>
        <v>4</v>
      </c>
      <c r="L529" s="10">
        <f t="shared" si="152"/>
        <v>4</v>
      </c>
      <c r="M529" s="10">
        <f t="shared" si="153"/>
        <v>2</v>
      </c>
      <c r="N529" s="1" t="str">
        <f t="shared" si="154"/>
        <v>~mine~</v>
      </c>
      <c r="O529" s="1" t="str">
        <f t="shared" si="155"/>
        <v>[maɪn]</v>
      </c>
      <c r="P529" s="4">
        <f t="shared" si="156"/>
        <v>0.2342468675289098</v>
      </c>
      <c r="Q529" s="4">
        <f t="shared" si="157"/>
        <v>1</v>
      </c>
      <c r="R529" s="4" cm="1">
        <f t="array" ref="R529">SUM(_xlfn._xlws.FILTER($G$2:$G$1236,_xlfn.MAP($N$2:$N$1236,_xlfn.LAMBDA(_xlpm.x,_xlpm.x=$N529))))</f>
        <v>7.6219512195121954E-4</v>
      </c>
      <c r="S529" s="4">
        <f t="shared" si="158"/>
        <v>1</v>
      </c>
      <c r="T529" s="15" cm="1">
        <f t="array" ref="T529">SUM(_xlfn._xlws.FILTER($G$2:$G$1236,_xlfn.MAP($O$2:$O$1236,_xlfn.LAMBDA(_xlpm.x,_xlpm.x=$O529))))</f>
        <v>7.6219512195121954E-4</v>
      </c>
      <c r="U529" s="4">
        <f t="shared" si="159"/>
        <v>1</v>
      </c>
      <c r="V529" s="4">
        <f t="shared" si="160"/>
        <v>0</v>
      </c>
      <c r="AD529" s="2"/>
      <c r="AI529" s="2"/>
      <c r="AJ529" s="2"/>
    </row>
    <row r="530" spans="1:36">
      <c r="A530" s="1" t="str">
        <f t="shared" si="146"/>
        <v>~more~ : [mɔɹ]</v>
      </c>
      <c r="B530" s="1">
        <f t="shared" si="161"/>
        <v>0</v>
      </c>
      <c r="C530" s="1">
        <f t="shared" si="161"/>
        <v>1</v>
      </c>
      <c r="D530" s="1">
        <f t="shared" si="161"/>
        <v>0</v>
      </c>
      <c r="E530" s="7">
        <v>1</v>
      </c>
      <c r="F530" s="9" t="s">
        <v>1811</v>
      </c>
      <c r="G530" s="4">
        <f t="shared" si="147"/>
        <v>7.6219512195121954E-4</v>
      </c>
      <c r="H530" s="1" t="str">
        <f t="shared" si="148"/>
        <v>mɔɹ</v>
      </c>
      <c r="I530" s="1" t="str">
        <f t="shared" si="149"/>
        <v>more</v>
      </c>
      <c r="J530" s="10">
        <f t="shared" si="150"/>
        <v>3</v>
      </c>
      <c r="K530" s="10">
        <f t="shared" si="151"/>
        <v>4</v>
      </c>
      <c r="L530" s="10">
        <f t="shared" si="152"/>
        <v>4</v>
      </c>
      <c r="M530" s="10">
        <f t="shared" si="153"/>
        <v>2</v>
      </c>
      <c r="N530" s="1" t="str">
        <f t="shared" si="154"/>
        <v>~more~</v>
      </c>
      <c r="O530" s="1" t="str">
        <f t="shared" si="155"/>
        <v>[mɔɹ]</v>
      </c>
      <c r="P530" s="4">
        <f t="shared" si="156"/>
        <v>0.2342468675289098</v>
      </c>
      <c r="Q530" s="4">
        <f t="shared" si="157"/>
        <v>1</v>
      </c>
      <c r="R530" s="4" cm="1">
        <f t="array" ref="R530">SUM(_xlfn._xlws.FILTER($G$2:$G$1236,_xlfn.MAP($N$2:$N$1236,_xlfn.LAMBDA(_xlpm.x,_xlpm.x=$N530))))</f>
        <v>7.6219512195121954E-4</v>
      </c>
      <c r="S530" s="4">
        <f t="shared" si="158"/>
        <v>1</v>
      </c>
      <c r="T530" s="15" cm="1">
        <f t="array" ref="T530">SUM(_xlfn._xlws.FILTER($G$2:$G$1236,_xlfn.MAP($O$2:$O$1236,_xlfn.LAMBDA(_xlpm.x,_xlpm.x=$O530))))</f>
        <v>7.6219512195121954E-4</v>
      </c>
      <c r="U530" s="4">
        <f t="shared" si="159"/>
        <v>1</v>
      </c>
      <c r="V530" s="4">
        <f t="shared" si="160"/>
        <v>0</v>
      </c>
      <c r="AD530" s="2"/>
      <c r="AI530" s="2"/>
      <c r="AJ530" s="2"/>
    </row>
    <row r="531" spans="1:36">
      <c r="A531" s="1" t="str">
        <f t="shared" si="146"/>
        <v>~mous~ : [məs]</v>
      </c>
      <c r="B531" s="1">
        <f t="shared" si="161"/>
        <v>0</v>
      </c>
      <c r="C531" s="1">
        <f t="shared" si="161"/>
        <v>1</v>
      </c>
      <c r="D531" s="1">
        <f t="shared" si="161"/>
        <v>0</v>
      </c>
      <c r="E531" s="7">
        <v>1</v>
      </c>
      <c r="F531" s="9" t="s">
        <v>1814</v>
      </c>
      <c r="G531" s="4">
        <f t="shared" si="147"/>
        <v>7.6219512195121954E-4</v>
      </c>
      <c r="H531" s="1" t="str">
        <f t="shared" si="148"/>
        <v>məs</v>
      </c>
      <c r="I531" s="1" t="str">
        <f t="shared" si="149"/>
        <v>mous</v>
      </c>
      <c r="J531" s="10">
        <f t="shared" si="150"/>
        <v>3</v>
      </c>
      <c r="K531" s="10">
        <f t="shared" si="151"/>
        <v>4</v>
      </c>
      <c r="L531" s="10">
        <f t="shared" si="152"/>
        <v>4</v>
      </c>
      <c r="M531" s="10">
        <f t="shared" si="153"/>
        <v>2</v>
      </c>
      <c r="N531" s="1" t="str">
        <f t="shared" si="154"/>
        <v>~mous~</v>
      </c>
      <c r="O531" s="1" t="str">
        <f t="shared" si="155"/>
        <v>[məs]</v>
      </c>
      <c r="P531" s="4">
        <f t="shared" si="156"/>
        <v>0.2342468675289098</v>
      </c>
      <c r="Q531" s="4">
        <f t="shared" si="157"/>
        <v>1</v>
      </c>
      <c r="R531" s="4" cm="1">
        <f t="array" ref="R531">SUM(_xlfn._xlws.FILTER($G$2:$G$1236,_xlfn.MAP($N$2:$N$1236,_xlfn.LAMBDA(_xlpm.x,_xlpm.x=$N531))))</f>
        <v>7.6219512195121954E-4</v>
      </c>
      <c r="S531" s="4">
        <f t="shared" si="158"/>
        <v>1</v>
      </c>
      <c r="T531" s="15" cm="1">
        <f t="array" ref="T531">SUM(_xlfn._xlws.FILTER($G$2:$G$1236,_xlfn.MAP($O$2:$O$1236,_xlfn.LAMBDA(_xlpm.x,_xlpm.x=$O531))))</f>
        <v>7.6219512195121954E-4</v>
      </c>
      <c r="U531" s="4">
        <f t="shared" si="159"/>
        <v>1</v>
      </c>
      <c r="V531" s="4">
        <f t="shared" si="160"/>
        <v>0</v>
      </c>
      <c r="AD531" s="2"/>
      <c r="AI531" s="2"/>
      <c r="AJ531" s="2"/>
    </row>
    <row r="532" spans="1:36">
      <c r="A532" s="1" t="str">
        <f t="shared" si="146"/>
        <v>~move~ : [muv]</v>
      </c>
      <c r="B532" s="1">
        <f t="shared" si="161"/>
        <v>0</v>
      </c>
      <c r="C532" s="1">
        <f t="shared" si="161"/>
        <v>1</v>
      </c>
      <c r="D532" s="1">
        <f t="shared" si="161"/>
        <v>0</v>
      </c>
      <c r="E532" s="7">
        <v>1</v>
      </c>
      <c r="F532" s="9" t="s">
        <v>1816</v>
      </c>
      <c r="G532" s="4">
        <f t="shared" si="147"/>
        <v>7.6219512195121954E-4</v>
      </c>
      <c r="H532" s="1" t="str">
        <f t="shared" si="148"/>
        <v>muv</v>
      </c>
      <c r="I532" s="1" t="str">
        <f t="shared" si="149"/>
        <v>move</v>
      </c>
      <c r="J532" s="10">
        <f t="shared" si="150"/>
        <v>3</v>
      </c>
      <c r="K532" s="10">
        <f t="shared" si="151"/>
        <v>4</v>
      </c>
      <c r="L532" s="10">
        <f t="shared" si="152"/>
        <v>4</v>
      </c>
      <c r="M532" s="10">
        <f t="shared" si="153"/>
        <v>2</v>
      </c>
      <c r="N532" s="1" t="str">
        <f t="shared" si="154"/>
        <v>~move~</v>
      </c>
      <c r="O532" s="1" t="str">
        <f t="shared" si="155"/>
        <v>[muv]</v>
      </c>
      <c r="P532" s="4">
        <f t="shared" si="156"/>
        <v>0.2342468675289098</v>
      </c>
      <c r="Q532" s="4">
        <f t="shared" si="157"/>
        <v>1</v>
      </c>
      <c r="R532" s="4" cm="1">
        <f t="array" ref="R532">SUM(_xlfn._xlws.FILTER($G$2:$G$1236,_xlfn.MAP($N$2:$N$1236,_xlfn.LAMBDA(_xlpm.x,_xlpm.x=$N532))))</f>
        <v>7.6219512195121954E-4</v>
      </c>
      <c r="S532" s="4">
        <f t="shared" si="158"/>
        <v>1</v>
      </c>
      <c r="T532" s="15" cm="1">
        <f t="array" ref="T532">SUM(_xlfn._xlws.FILTER($G$2:$G$1236,_xlfn.MAP($O$2:$O$1236,_xlfn.LAMBDA(_xlpm.x,_xlpm.x=$O532))))</f>
        <v>7.6219512195121954E-4</v>
      </c>
      <c r="U532" s="4">
        <f t="shared" si="159"/>
        <v>1</v>
      </c>
      <c r="V532" s="4">
        <f t="shared" si="160"/>
        <v>0</v>
      </c>
      <c r="AD532" s="2"/>
      <c r="AI532" s="2"/>
      <c r="AJ532" s="2"/>
    </row>
    <row r="533" spans="1:36">
      <c r="A533" s="1" t="str">
        <f t="shared" si="146"/>
        <v>~name~ : [neɪm]</v>
      </c>
      <c r="B533" s="1">
        <f t="shared" si="161"/>
        <v>0</v>
      </c>
      <c r="C533" s="1">
        <f t="shared" si="161"/>
        <v>0</v>
      </c>
      <c r="D533" s="1">
        <f t="shared" si="161"/>
        <v>1</v>
      </c>
      <c r="E533" s="7">
        <v>1</v>
      </c>
      <c r="F533" s="9" t="s">
        <v>1630</v>
      </c>
      <c r="G533" s="4">
        <f t="shared" si="147"/>
        <v>7.6219512195121954E-4</v>
      </c>
      <c r="H533" s="1" t="str">
        <f t="shared" si="148"/>
        <v>neɪm</v>
      </c>
      <c r="I533" s="1" t="str">
        <f t="shared" si="149"/>
        <v>name</v>
      </c>
      <c r="J533" s="10">
        <f t="shared" si="150"/>
        <v>4</v>
      </c>
      <c r="K533" s="10">
        <f t="shared" si="151"/>
        <v>4</v>
      </c>
      <c r="L533" s="10">
        <f t="shared" si="152"/>
        <v>4</v>
      </c>
      <c r="M533" s="10">
        <f t="shared" si="153"/>
        <v>2</v>
      </c>
      <c r="N533" s="1" t="str">
        <f t="shared" si="154"/>
        <v>~name~</v>
      </c>
      <c r="O533" s="1" t="str">
        <f t="shared" si="155"/>
        <v>[neɪm]</v>
      </c>
      <c r="P533" s="4">
        <f t="shared" si="156"/>
        <v>0.2342468675289098</v>
      </c>
      <c r="Q533" s="4">
        <f t="shared" si="157"/>
        <v>1</v>
      </c>
      <c r="R533" s="4" cm="1">
        <f t="array" ref="R533">SUM(_xlfn._xlws.FILTER($G$2:$G$1236,_xlfn.MAP($N$2:$N$1236,_xlfn.LAMBDA(_xlpm.x,_xlpm.x=$N533))))</f>
        <v>7.6219512195121954E-4</v>
      </c>
      <c r="S533" s="4">
        <f t="shared" si="158"/>
        <v>1</v>
      </c>
      <c r="T533" s="15" cm="1">
        <f t="array" ref="T533">SUM(_xlfn._xlws.FILTER($G$2:$G$1236,_xlfn.MAP($O$2:$O$1236,_xlfn.LAMBDA(_xlpm.x,_xlpm.x=$O533))))</f>
        <v>7.6219512195121954E-4</v>
      </c>
      <c r="U533" s="4">
        <f t="shared" si="159"/>
        <v>1</v>
      </c>
      <c r="V533" s="4">
        <f t="shared" si="160"/>
        <v>0</v>
      </c>
      <c r="AD533" s="2"/>
      <c r="AI533" s="2"/>
      <c r="AJ533" s="2"/>
    </row>
    <row r="534" spans="1:36">
      <c r="A534" s="1" t="str">
        <f t="shared" si="146"/>
        <v>~near~ : [nɪə]</v>
      </c>
      <c r="B534" s="1">
        <f t="shared" si="161"/>
        <v>0</v>
      </c>
      <c r="C534" s="1">
        <f t="shared" si="161"/>
        <v>0</v>
      </c>
      <c r="D534" s="1">
        <f t="shared" si="161"/>
        <v>1</v>
      </c>
      <c r="E534" s="7">
        <v>1</v>
      </c>
      <c r="F534" s="9" t="s">
        <v>1807</v>
      </c>
      <c r="G534" s="4">
        <f t="shared" si="147"/>
        <v>7.6219512195121954E-4</v>
      </c>
      <c r="H534" s="1" t="str">
        <f t="shared" si="148"/>
        <v>nɪə</v>
      </c>
      <c r="I534" s="1" t="str">
        <f t="shared" si="149"/>
        <v>near</v>
      </c>
      <c r="J534" s="10">
        <f t="shared" si="150"/>
        <v>3</v>
      </c>
      <c r="K534" s="10">
        <f t="shared" si="151"/>
        <v>4</v>
      </c>
      <c r="L534" s="10">
        <f t="shared" si="152"/>
        <v>4</v>
      </c>
      <c r="M534" s="10">
        <f t="shared" si="153"/>
        <v>2</v>
      </c>
      <c r="N534" s="1" t="str">
        <f t="shared" si="154"/>
        <v>~near~</v>
      </c>
      <c r="O534" s="1" t="str">
        <f t="shared" si="155"/>
        <v>[nɪə]</v>
      </c>
      <c r="P534" s="4">
        <f t="shared" si="156"/>
        <v>0.2342468675289098</v>
      </c>
      <c r="Q534" s="4">
        <f t="shared" si="157"/>
        <v>1</v>
      </c>
      <c r="R534" s="4" cm="1">
        <f t="array" ref="R534">SUM(_xlfn._xlws.FILTER($G$2:$G$1236,_xlfn.MAP($N$2:$N$1236,_xlfn.LAMBDA(_xlpm.x,_xlpm.x=$N534))))</f>
        <v>7.6219512195121954E-4</v>
      </c>
      <c r="S534" s="4">
        <f t="shared" si="158"/>
        <v>1</v>
      </c>
      <c r="T534" s="15" cm="1">
        <f t="array" ref="T534">SUM(_xlfn._xlws.FILTER($G$2:$G$1236,_xlfn.MAP($O$2:$O$1236,_xlfn.LAMBDA(_xlpm.x,_xlpm.x=$O534))))</f>
        <v>7.6219512195121954E-4</v>
      </c>
      <c r="U534" s="4">
        <f t="shared" si="159"/>
        <v>1</v>
      </c>
      <c r="V534" s="4">
        <f t="shared" si="160"/>
        <v>0</v>
      </c>
      <c r="AD534" s="2"/>
      <c r="AI534" s="2"/>
      <c r="AJ534" s="2"/>
    </row>
    <row r="535" spans="1:36">
      <c r="A535" s="1" t="str">
        <f t="shared" si="146"/>
        <v>~nine~ : [naɪn]</v>
      </c>
      <c r="B535" s="1">
        <f t="shared" si="161"/>
        <v>0</v>
      </c>
      <c r="C535" s="1">
        <f t="shared" si="161"/>
        <v>0</v>
      </c>
      <c r="D535" s="1">
        <f t="shared" si="161"/>
        <v>1</v>
      </c>
      <c r="E535" s="7">
        <v>1</v>
      </c>
      <c r="F535" s="9" t="s">
        <v>1632</v>
      </c>
      <c r="G535" s="4">
        <f t="shared" si="147"/>
        <v>7.6219512195121954E-4</v>
      </c>
      <c r="H535" s="1" t="str">
        <f t="shared" si="148"/>
        <v>naɪn</v>
      </c>
      <c r="I535" s="1" t="str">
        <f t="shared" si="149"/>
        <v>nine</v>
      </c>
      <c r="J535" s="10">
        <f t="shared" si="150"/>
        <v>4</v>
      </c>
      <c r="K535" s="10">
        <f t="shared" si="151"/>
        <v>4</v>
      </c>
      <c r="L535" s="10">
        <f t="shared" si="152"/>
        <v>4</v>
      </c>
      <c r="M535" s="10">
        <f t="shared" si="153"/>
        <v>2</v>
      </c>
      <c r="N535" s="1" t="str">
        <f t="shared" si="154"/>
        <v>~nine~</v>
      </c>
      <c r="O535" s="1" t="str">
        <f t="shared" si="155"/>
        <v>[naɪn]</v>
      </c>
      <c r="P535" s="4">
        <f t="shared" si="156"/>
        <v>0.2342468675289098</v>
      </c>
      <c r="Q535" s="4">
        <f t="shared" si="157"/>
        <v>1</v>
      </c>
      <c r="R535" s="4" cm="1">
        <f t="array" ref="R535">SUM(_xlfn._xlws.FILTER($G$2:$G$1236,_xlfn.MAP($N$2:$N$1236,_xlfn.LAMBDA(_xlpm.x,_xlpm.x=$N535))))</f>
        <v>7.6219512195121954E-4</v>
      </c>
      <c r="S535" s="4">
        <f t="shared" si="158"/>
        <v>1</v>
      </c>
      <c r="T535" s="15" cm="1">
        <f t="array" ref="T535">SUM(_xlfn._xlws.FILTER($G$2:$G$1236,_xlfn.MAP($O$2:$O$1236,_xlfn.LAMBDA(_xlpm.x,_xlpm.x=$O535))))</f>
        <v>7.6219512195121954E-4</v>
      </c>
      <c r="U535" s="4">
        <f t="shared" si="159"/>
        <v>1</v>
      </c>
      <c r="V535" s="4">
        <f t="shared" si="160"/>
        <v>0</v>
      </c>
      <c r="AD535" s="2"/>
      <c r="AI535" s="2"/>
      <c r="AJ535" s="2"/>
    </row>
    <row r="536" spans="1:36">
      <c r="A536" s="1" t="str">
        <f t="shared" si="146"/>
        <v>~nose~ : [noʊz]</v>
      </c>
      <c r="B536" s="1">
        <f t="shared" si="161"/>
        <v>0</v>
      </c>
      <c r="C536" s="1">
        <f t="shared" si="161"/>
        <v>0</v>
      </c>
      <c r="D536" s="1">
        <f t="shared" si="161"/>
        <v>1</v>
      </c>
      <c r="E536" s="7">
        <v>1</v>
      </c>
      <c r="F536" s="9" t="s">
        <v>1628</v>
      </c>
      <c r="G536" s="4">
        <f t="shared" si="147"/>
        <v>7.6219512195121954E-4</v>
      </c>
      <c r="H536" s="1" t="str">
        <f t="shared" si="148"/>
        <v>noʊz</v>
      </c>
      <c r="I536" s="1" t="str">
        <f t="shared" si="149"/>
        <v>nose</v>
      </c>
      <c r="J536" s="10">
        <f t="shared" si="150"/>
        <v>4</v>
      </c>
      <c r="K536" s="10">
        <f t="shared" si="151"/>
        <v>4</v>
      </c>
      <c r="L536" s="10">
        <f t="shared" si="152"/>
        <v>4</v>
      </c>
      <c r="M536" s="10">
        <f t="shared" si="153"/>
        <v>2</v>
      </c>
      <c r="N536" s="1" t="str">
        <f t="shared" si="154"/>
        <v>~nose~</v>
      </c>
      <c r="O536" s="1" t="str">
        <f t="shared" si="155"/>
        <v>[noʊz]</v>
      </c>
      <c r="P536" s="4">
        <f t="shared" si="156"/>
        <v>0.2342468675289098</v>
      </c>
      <c r="Q536" s="4">
        <f t="shared" si="157"/>
        <v>1</v>
      </c>
      <c r="R536" s="4" cm="1">
        <f t="array" ref="R536">SUM(_xlfn._xlws.FILTER($G$2:$G$1236,_xlfn.MAP($N$2:$N$1236,_xlfn.LAMBDA(_xlpm.x,_xlpm.x=$N536))))</f>
        <v>7.6219512195121954E-4</v>
      </c>
      <c r="S536" s="4">
        <f t="shared" si="158"/>
        <v>1</v>
      </c>
      <c r="T536" s="15" cm="1">
        <f t="array" ref="T536">SUM(_xlfn._xlws.FILTER($G$2:$G$1236,_xlfn.MAP($O$2:$O$1236,_xlfn.LAMBDA(_xlpm.x,_xlpm.x=$O536))))</f>
        <v>7.6219512195121954E-4</v>
      </c>
      <c r="U536" s="4">
        <f t="shared" si="159"/>
        <v>1</v>
      </c>
      <c r="V536" s="4">
        <f t="shared" si="160"/>
        <v>0</v>
      </c>
      <c r="AD536" s="2"/>
      <c r="AI536" s="2"/>
      <c r="AJ536" s="2"/>
    </row>
    <row r="537" spans="1:36">
      <c r="A537" s="1" t="str">
        <f t="shared" si="146"/>
        <v>~note~ : [noʊt]</v>
      </c>
      <c r="B537" s="1">
        <f t="shared" si="161"/>
        <v>0</v>
      </c>
      <c r="C537" s="1">
        <f t="shared" si="161"/>
        <v>0</v>
      </c>
      <c r="D537" s="1">
        <f t="shared" si="161"/>
        <v>1</v>
      </c>
      <c r="E537" s="7">
        <v>1</v>
      </c>
      <c r="F537" s="9" t="s">
        <v>1629</v>
      </c>
      <c r="G537" s="4">
        <f t="shared" si="147"/>
        <v>7.6219512195121954E-4</v>
      </c>
      <c r="H537" s="1" t="str">
        <f t="shared" si="148"/>
        <v>noʊt</v>
      </c>
      <c r="I537" s="1" t="str">
        <f t="shared" si="149"/>
        <v>note</v>
      </c>
      <c r="J537" s="10">
        <f t="shared" si="150"/>
        <v>4</v>
      </c>
      <c r="K537" s="10">
        <f t="shared" si="151"/>
        <v>4</v>
      </c>
      <c r="L537" s="10">
        <f t="shared" si="152"/>
        <v>4</v>
      </c>
      <c r="M537" s="10">
        <f t="shared" si="153"/>
        <v>2</v>
      </c>
      <c r="N537" s="1" t="str">
        <f t="shared" si="154"/>
        <v>~note~</v>
      </c>
      <c r="O537" s="1" t="str">
        <f t="shared" si="155"/>
        <v>[noʊt]</v>
      </c>
      <c r="P537" s="4">
        <f t="shared" si="156"/>
        <v>0.2342468675289098</v>
      </c>
      <c r="Q537" s="4">
        <f t="shared" si="157"/>
        <v>1</v>
      </c>
      <c r="R537" s="4" cm="1">
        <f t="array" ref="R537">SUM(_xlfn._xlws.FILTER($G$2:$G$1236,_xlfn.MAP($N$2:$N$1236,_xlfn.LAMBDA(_xlpm.x,_xlpm.x=$N537))))</f>
        <v>7.6219512195121954E-4</v>
      </c>
      <c r="S537" s="4">
        <f t="shared" si="158"/>
        <v>1</v>
      </c>
      <c r="T537" s="15" cm="1">
        <f t="array" ref="T537">SUM(_xlfn._xlws.FILTER($G$2:$G$1236,_xlfn.MAP($O$2:$O$1236,_xlfn.LAMBDA(_xlpm.x,_xlpm.x=$O537))))</f>
        <v>7.6219512195121954E-4</v>
      </c>
      <c r="U537" s="4">
        <f t="shared" si="159"/>
        <v>1</v>
      </c>
      <c r="V537" s="4">
        <f t="shared" si="160"/>
        <v>0</v>
      </c>
      <c r="AD537" s="2"/>
      <c r="AI537" s="2"/>
      <c r="AJ537" s="2"/>
    </row>
    <row r="538" spans="1:36">
      <c r="A538" s="1" t="str">
        <f t="shared" si="146"/>
        <v>~noun~ : [naʊn]</v>
      </c>
      <c r="B538" s="1">
        <f t="shared" si="161"/>
        <v>0</v>
      </c>
      <c r="C538" s="1">
        <f t="shared" si="161"/>
        <v>0</v>
      </c>
      <c r="D538" s="1">
        <f t="shared" si="161"/>
        <v>1</v>
      </c>
      <c r="E538" s="7">
        <v>1</v>
      </c>
      <c r="F538" s="9" t="s">
        <v>1631</v>
      </c>
      <c r="G538" s="4">
        <f t="shared" si="147"/>
        <v>7.6219512195121954E-4</v>
      </c>
      <c r="H538" s="1" t="str">
        <f t="shared" si="148"/>
        <v>naʊn</v>
      </c>
      <c r="I538" s="1" t="str">
        <f t="shared" si="149"/>
        <v>noun</v>
      </c>
      <c r="J538" s="10">
        <f t="shared" si="150"/>
        <v>4</v>
      </c>
      <c r="K538" s="10">
        <f t="shared" si="151"/>
        <v>4</v>
      </c>
      <c r="L538" s="10">
        <f t="shared" si="152"/>
        <v>4</v>
      </c>
      <c r="M538" s="10">
        <f t="shared" si="153"/>
        <v>2</v>
      </c>
      <c r="N538" s="1" t="str">
        <f t="shared" si="154"/>
        <v>~noun~</v>
      </c>
      <c r="O538" s="1" t="str">
        <f t="shared" si="155"/>
        <v>[naʊn]</v>
      </c>
      <c r="P538" s="4">
        <f t="shared" si="156"/>
        <v>0.2342468675289098</v>
      </c>
      <c r="Q538" s="4">
        <f t="shared" si="157"/>
        <v>1</v>
      </c>
      <c r="R538" s="4" cm="1">
        <f t="array" ref="R538">SUM(_xlfn._xlws.FILTER($G$2:$G$1236,_xlfn.MAP($N$2:$N$1236,_xlfn.LAMBDA(_xlpm.x,_xlpm.x=$N538))))</f>
        <v>7.6219512195121954E-4</v>
      </c>
      <c r="S538" s="4">
        <f t="shared" si="158"/>
        <v>1</v>
      </c>
      <c r="T538" s="15" cm="1">
        <f t="array" ref="T538">SUM(_xlfn._xlws.FILTER($G$2:$G$1236,_xlfn.MAP($O$2:$O$1236,_xlfn.LAMBDA(_xlpm.x,_xlpm.x=$O538))))</f>
        <v>7.6219512195121954E-4</v>
      </c>
      <c r="U538" s="4">
        <f t="shared" si="159"/>
        <v>1</v>
      </c>
      <c r="V538" s="4">
        <f t="shared" si="160"/>
        <v>0</v>
      </c>
      <c r="AD538" s="2"/>
      <c r="AI538" s="2"/>
      <c r="AJ538" s="2"/>
    </row>
    <row r="539" spans="1:36">
      <c r="A539" s="1" t="str">
        <f t="shared" si="146"/>
        <v>~nute~ : [nət]</v>
      </c>
      <c r="B539" s="1">
        <f t="shared" si="161"/>
        <v>0</v>
      </c>
      <c r="C539" s="1">
        <f t="shared" si="161"/>
        <v>0</v>
      </c>
      <c r="D539" s="1">
        <f t="shared" si="161"/>
        <v>1</v>
      </c>
      <c r="E539" s="7">
        <v>1</v>
      </c>
      <c r="F539" s="9" t="s">
        <v>942</v>
      </c>
      <c r="G539" s="4">
        <f t="shared" si="147"/>
        <v>7.6219512195121954E-4</v>
      </c>
      <c r="H539" s="1" t="str">
        <f t="shared" si="148"/>
        <v>nət</v>
      </c>
      <c r="I539" s="1" t="str">
        <f t="shared" si="149"/>
        <v>nute</v>
      </c>
      <c r="J539" s="10">
        <f t="shared" si="150"/>
        <v>3</v>
      </c>
      <c r="K539" s="10">
        <f t="shared" si="151"/>
        <v>4</v>
      </c>
      <c r="L539" s="10">
        <f t="shared" si="152"/>
        <v>4</v>
      </c>
      <c r="M539" s="10">
        <f t="shared" si="153"/>
        <v>2</v>
      </c>
      <c r="N539" s="1" t="str">
        <f t="shared" si="154"/>
        <v>~nute~</v>
      </c>
      <c r="O539" s="1" t="str">
        <f t="shared" si="155"/>
        <v>[nət]</v>
      </c>
      <c r="P539" s="4">
        <f t="shared" si="156"/>
        <v>0.1171234337644549</v>
      </c>
      <c r="Q539" s="4">
        <f t="shared" si="157"/>
        <v>0.5</v>
      </c>
      <c r="R539" s="4" cm="1">
        <f t="array" ref="R539">SUM(_xlfn._xlws.FILTER($G$2:$G$1236,_xlfn.MAP($N$2:$N$1236,_xlfn.LAMBDA(_xlpm.x,_xlpm.x=$N539))))</f>
        <v>7.6219512195121954E-4</v>
      </c>
      <c r="S539" s="4">
        <f t="shared" si="158"/>
        <v>1</v>
      </c>
      <c r="T539" s="15" cm="1">
        <f t="array" ref="T539">SUM(_xlfn._xlws.FILTER($G$2:$G$1236,_xlfn.MAP($O$2:$O$1236,_xlfn.LAMBDA(_xlpm.x,_xlpm.x=$O539))))</f>
        <v>2.2865853658536588E-3</v>
      </c>
      <c r="U539" s="4">
        <f t="shared" si="159"/>
        <v>0.33333333333333331</v>
      </c>
      <c r="V539" s="4">
        <f t="shared" si="160"/>
        <v>0.47712125471966244</v>
      </c>
      <c r="AD539" s="2"/>
      <c r="AI539" s="2"/>
      <c r="AJ539" s="2"/>
    </row>
    <row r="540" spans="1:36">
      <c r="A540" s="1" t="str">
        <f t="shared" si="146"/>
        <v>~once~ : [wʌns]</v>
      </c>
      <c r="B540" s="1">
        <f t="shared" si="161"/>
        <v>0</v>
      </c>
      <c r="C540" s="1">
        <f t="shared" si="161"/>
        <v>0</v>
      </c>
      <c r="D540" s="1">
        <f t="shared" si="161"/>
        <v>0</v>
      </c>
      <c r="E540" s="7">
        <v>1</v>
      </c>
      <c r="F540" s="9" t="s">
        <v>1560</v>
      </c>
      <c r="G540" s="4">
        <f t="shared" si="147"/>
        <v>7.6219512195121954E-4</v>
      </c>
      <c r="H540" s="4" t="str">
        <f t="shared" si="148"/>
        <v>wʌns</v>
      </c>
      <c r="I540" s="4" t="str">
        <f t="shared" si="149"/>
        <v>once</v>
      </c>
      <c r="J540" s="10">
        <f t="shared" si="150"/>
        <v>4</v>
      </c>
      <c r="K540" s="10">
        <f t="shared" si="151"/>
        <v>4</v>
      </c>
      <c r="L540" s="10">
        <f t="shared" si="152"/>
        <v>4</v>
      </c>
      <c r="M540" s="10">
        <f t="shared" si="153"/>
        <v>2</v>
      </c>
      <c r="N540" s="1" t="str">
        <f t="shared" si="154"/>
        <v>~once~</v>
      </c>
      <c r="O540" s="1" t="str">
        <f t="shared" si="155"/>
        <v>[wʌns]</v>
      </c>
      <c r="P540" s="4">
        <f t="shared" si="156"/>
        <v>0.2342468675289098</v>
      </c>
      <c r="Q540" s="4">
        <f t="shared" si="157"/>
        <v>1</v>
      </c>
      <c r="R540" s="4" cm="1">
        <f t="array" ref="R540">SUM(_xlfn._xlws.FILTER($G$2:$G$1236,_xlfn.MAP($N$2:$N$1236,_xlfn.LAMBDA(_xlpm.x,_xlpm.x=$N540))))</f>
        <v>7.6219512195121954E-4</v>
      </c>
      <c r="S540" s="4">
        <f t="shared" si="158"/>
        <v>1</v>
      </c>
      <c r="T540" s="15" cm="1">
        <f t="array" ref="T540">SUM(_xlfn._xlws.FILTER($G$2:$G$1236,_xlfn.MAP($O$2:$O$1236,_xlfn.LAMBDA(_xlpm.x,_xlpm.x=$O540))))</f>
        <v>7.6219512195121954E-4</v>
      </c>
      <c r="U540" s="4">
        <f t="shared" si="159"/>
        <v>1</v>
      </c>
      <c r="V540" s="4">
        <f t="shared" si="160"/>
        <v>0</v>
      </c>
      <c r="AD540" s="2"/>
      <c r="AI540" s="2"/>
      <c r="AJ540" s="2"/>
    </row>
    <row r="541" spans="1:36">
      <c r="A541" s="1" t="str">
        <f t="shared" si="146"/>
        <v>~open~ : [oʊpn]</v>
      </c>
      <c r="B541" s="1">
        <f t="shared" si="161"/>
        <v>0</v>
      </c>
      <c r="C541" s="1">
        <f t="shared" si="161"/>
        <v>0</v>
      </c>
      <c r="D541" s="1">
        <f t="shared" si="161"/>
        <v>0</v>
      </c>
      <c r="E541" s="7">
        <v>1</v>
      </c>
      <c r="F541" s="9" t="s">
        <v>1619</v>
      </c>
      <c r="G541" s="4">
        <f t="shared" si="147"/>
        <v>7.6219512195121954E-4</v>
      </c>
      <c r="H541" s="1" t="str">
        <f t="shared" si="148"/>
        <v>oʊpn</v>
      </c>
      <c r="I541" s="1" t="str">
        <f t="shared" si="149"/>
        <v>open</v>
      </c>
      <c r="J541" s="10">
        <f t="shared" si="150"/>
        <v>4</v>
      </c>
      <c r="K541" s="10">
        <f t="shared" si="151"/>
        <v>4</v>
      </c>
      <c r="L541" s="10">
        <f t="shared" si="152"/>
        <v>4</v>
      </c>
      <c r="M541" s="10">
        <f t="shared" si="153"/>
        <v>2</v>
      </c>
      <c r="N541" s="1" t="str">
        <f t="shared" si="154"/>
        <v>~open~</v>
      </c>
      <c r="O541" s="1" t="str">
        <f t="shared" si="155"/>
        <v>[oʊpn]</v>
      </c>
      <c r="P541" s="4">
        <f t="shared" si="156"/>
        <v>0.2342468675289098</v>
      </c>
      <c r="Q541" s="4">
        <f t="shared" si="157"/>
        <v>1</v>
      </c>
      <c r="R541" s="4" cm="1">
        <f t="array" ref="R541">SUM(_xlfn._xlws.FILTER($G$2:$G$1236,_xlfn.MAP($N$2:$N$1236,_xlfn.LAMBDA(_xlpm.x,_xlpm.x=$N541))))</f>
        <v>7.6219512195121954E-4</v>
      </c>
      <c r="S541" s="4">
        <f t="shared" si="158"/>
        <v>1</v>
      </c>
      <c r="T541" s="15" cm="1">
        <f t="array" ref="T541">SUM(_xlfn._xlws.FILTER($G$2:$G$1236,_xlfn.MAP($O$2:$O$1236,_xlfn.LAMBDA(_xlpm.x,_xlpm.x=$O541))))</f>
        <v>7.6219512195121954E-4</v>
      </c>
      <c r="U541" s="4">
        <f t="shared" si="159"/>
        <v>1</v>
      </c>
      <c r="V541" s="4">
        <f t="shared" si="160"/>
        <v>0</v>
      </c>
      <c r="AD541" s="2"/>
      <c r="AI541" s="2"/>
      <c r="AJ541" s="2"/>
    </row>
    <row r="542" spans="1:36">
      <c r="A542" s="1" t="str">
        <f t="shared" si="146"/>
        <v>~over~ : [oʊvəɹ]</v>
      </c>
      <c r="B542" s="1">
        <f t="shared" ref="B542:D561" si="162">_xlfn.LET(_xlpm.d,$F542,_xlpm.k,_xlfn.CONCAT(LEFT(TRIM(B$1),1),"*"),COUNTIF(_xlpm.d,_xlpm.k))</f>
        <v>0</v>
      </c>
      <c r="C542" s="1">
        <f t="shared" si="162"/>
        <v>0</v>
      </c>
      <c r="D542" s="1">
        <f t="shared" si="162"/>
        <v>0</v>
      </c>
      <c r="E542" s="7">
        <v>1</v>
      </c>
      <c r="F542" s="9" t="s">
        <v>2403</v>
      </c>
      <c r="G542" s="4">
        <f t="shared" si="147"/>
        <v>7.6219512195121954E-4</v>
      </c>
      <c r="H542" s="1" t="str">
        <f t="shared" si="148"/>
        <v>oʊvəɹ</v>
      </c>
      <c r="I542" s="1" t="str">
        <f t="shared" si="149"/>
        <v>over</v>
      </c>
      <c r="J542" s="10">
        <f t="shared" si="150"/>
        <v>5</v>
      </c>
      <c r="K542" s="10">
        <f t="shared" si="151"/>
        <v>4</v>
      </c>
      <c r="L542" s="10">
        <f t="shared" si="152"/>
        <v>5</v>
      </c>
      <c r="M542" s="10">
        <f t="shared" si="153"/>
        <v>2</v>
      </c>
      <c r="N542" s="1" t="str">
        <f t="shared" si="154"/>
        <v>~over~</v>
      </c>
      <c r="O542" s="1" t="str">
        <f t="shared" si="155"/>
        <v>[oʊvəɹ]</v>
      </c>
      <c r="P542" s="4">
        <f t="shared" si="156"/>
        <v>0.25439985932113074</v>
      </c>
      <c r="Q542" s="4">
        <f t="shared" si="157"/>
        <v>1</v>
      </c>
      <c r="R542" s="4" cm="1">
        <f t="array" ref="R542">SUM(_xlfn._xlws.FILTER($G$2:$G$1236,_xlfn.MAP($N$2:$N$1236,_xlfn.LAMBDA(_xlpm.x,_xlpm.x=$N542))))</f>
        <v>7.6219512195121954E-4</v>
      </c>
      <c r="S542" s="4">
        <f t="shared" si="158"/>
        <v>1</v>
      </c>
      <c r="T542" s="15" cm="1">
        <f t="array" ref="T542">SUM(_xlfn._xlws.FILTER($G$2:$G$1236,_xlfn.MAP($O$2:$O$1236,_xlfn.LAMBDA(_xlpm.x,_xlpm.x=$O542))))</f>
        <v>7.6219512195121954E-4</v>
      </c>
      <c r="U542" s="4">
        <f t="shared" si="159"/>
        <v>1</v>
      </c>
      <c r="V542" s="4">
        <f t="shared" si="160"/>
        <v>0</v>
      </c>
      <c r="AD542" s="2"/>
      <c r="AI542" s="2"/>
      <c r="AJ542" s="2"/>
    </row>
    <row r="543" spans="1:36">
      <c r="A543" s="1" t="str">
        <f t="shared" si="146"/>
        <v>~page~ : [peɪdʒ]</v>
      </c>
      <c r="B543" s="1">
        <f t="shared" si="162"/>
        <v>0</v>
      </c>
      <c r="C543" s="1">
        <f t="shared" si="162"/>
        <v>0</v>
      </c>
      <c r="D543" s="1">
        <f t="shared" si="162"/>
        <v>0</v>
      </c>
      <c r="E543" s="7">
        <v>1</v>
      </c>
      <c r="F543" s="9" t="s">
        <v>1465</v>
      </c>
      <c r="G543" s="4">
        <f t="shared" si="147"/>
        <v>7.6219512195121954E-4</v>
      </c>
      <c r="H543" s="4" t="str">
        <f t="shared" si="148"/>
        <v>peɪdʒ</v>
      </c>
      <c r="I543" s="4" t="str">
        <f t="shared" si="149"/>
        <v>page</v>
      </c>
      <c r="J543" s="10">
        <f t="shared" si="150"/>
        <v>5</v>
      </c>
      <c r="K543" s="10">
        <f t="shared" si="151"/>
        <v>4</v>
      </c>
      <c r="L543" s="10">
        <f t="shared" si="152"/>
        <v>5</v>
      </c>
      <c r="M543" s="10">
        <f t="shared" si="153"/>
        <v>2</v>
      </c>
      <c r="N543" s="1" t="str">
        <f t="shared" si="154"/>
        <v>~page~</v>
      </c>
      <c r="O543" s="1" t="str">
        <f t="shared" si="155"/>
        <v>[peɪdʒ]</v>
      </c>
      <c r="P543" s="4">
        <f t="shared" si="156"/>
        <v>0.25439985932113074</v>
      </c>
      <c r="Q543" s="4">
        <f t="shared" si="157"/>
        <v>1</v>
      </c>
      <c r="R543" s="4" cm="1">
        <f t="array" ref="R543">SUM(_xlfn._xlws.FILTER($G$2:$G$1236,_xlfn.MAP($N$2:$N$1236,_xlfn.LAMBDA(_xlpm.x,_xlpm.x=$N543))))</f>
        <v>7.6219512195121954E-4</v>
      </c>
      <c r="S543" s="4">
        <f t="shared" si="158"/>
        <v>1</v>
      </c>
      <c r="T543" s="15" cm="1">
        <f t="array" ref="T543">SUM(_xlfn._xlws.FILTER($G$2:$G$1236,_xlfn.MAP($O$2:$O$1236,_xlfn.LAMBDA(_xlpm.x,_xlpm.x=$O543))))</f>
        <v>7.6219512195121954E-4</v>
      </c>
      <c r="U543" s="4">
        <f t="shared" si="159"/>
        <v>1</v>
      </c>
      <c r="V543" s="4">
        <f t="shared" si="160"/>
        <v>0</v>
      </c>
      <c r="AD543" s="2"/>
      <c r="AI543" s="2"/>
      <c r="AJ543" s="2"/>
    </row>
    <row r="544" spans="1:36">
      <c r="A544" s="1" t="str">
        <f t="shared" si="146"/>
        <v>~pair~ : [pɛə]</v>
      </c>
      <c r="B544" s="1">
        <f t="shared" si="162"/>
        <v>0</v>
      </c>
      <c r="C544" s="1">
        <f t="shared" si="162"/>
        <v>0</v>
      </c>
      <c r="D544" s="1">
        <f t="shared" si="162"/>
        <v>0</v>
      </c>
      <c r="E544" s="7">
        <v>1</v>
      </c>
      <c r="F544" s="9" t="s">
        <v>974</v>
      </c>
      <c r="G544" s="4">
        <f t="shared" si="147"/>
        <v>7.6219512195121954E-4</v>
      </c>
      <c r="H544" s="4" t="str">
        <f t="shared" si="148"/>
        <v>pɛə</v>
      </c>
      <c r="I544" s="4" t="str">
        <f t="shared" si="149"/>
        <v>pair</v>
      </c>
      <c r="J544" s="10">
        <f t="shared" si="150"/>
        <v>3</v>
      </c>
      <c r="K544" s="10">
        <f t="shared" si="151"/>
        <v>4</v>
      </c>
      <c r="L544" s="10">
        <f t="shared" si="152"/>
        <v>4</v>
      </c>
      <c r="M544" s="10">
        <f t="shared" si="153"/>
        <v>2</v>
      </c>
      <c r="N544" s="1" t="str">
        <f t="shared" si="154"/>
        <v>~pair~</v>
      </c>
      <c r="O544" s="1" t="str">
        <f t="shared" si="155"/>
        <v>[pɛə]</v>
      </c>
      <c r="P544" s="4">
        <f t="shared" si="156"/>
        <v>0.15616457835260653</v>
      </c>
      <c r="Q544" s="4">
        <f t="shared" si="157"/>
        <v>0.66666666666666663</v>
      </c>
      <c r="R544" s="4" cm="1">
        <f t="array" ref="R544">SUM(_xlfn._xlws.FILTER($G$2:$G$1236,_xlfn.MAP($N$2:$N$1236,_xlfn.LAMBDA(_xlpm.x,_xlpm.x=$N544))))</f>
        <v>7.6219512195121954E-4</v>
      </c>
      <c r="S544" s="4">
        <f t="shared" si="158"/>
        <v>1</v>
      </c>
      <c r="T544" s="15" cm="1">
        <f t="array" ref="T544">SUM(_xlfn._xlws.FILTER($G$2:$G$1236,_xlfn.MAP($O$2:$O$1236,_xlfn.LAMBDA(_xlpm.x,_xlpm.x=$O544))))</f>
        <v>1.5243902439024391E-3</v>
      </c>
      <c r="U544" s="4">
        <f t="shared" si="159"/>
        <v>0.5</v>
      </c>
      <c r="V544" s="4">
        <f t="shared" si="160"/>
        <v>0.3010299956639812</v>
      </c>
      <c r="AD544" s="2"/>
      <c r="AI544" s="2"/>
      <c r="AJ544" s="2"/>
    </row>
    <row r="545" spans="1:36">
      <c r="A545" s="1" t="str">
        <f t="shared" si="146"/>
        <v>~pare~ : [pɛəɹɛ]</v>
      </c>
      <c r="B545" s="1">
        <f t="shared" si="162"/>
        <v>0</v>
      </c>
      <c r="C545" s="1">
        <f t="shared" si="162"/>
        <v>0</v>
      </c>
      <c r="D545" s="1">
        <f t="shared" si="162"/>
        <v>0</v>
      </c>
      <c r="E545" s="7">
        <v>1</v>
      </c>
      <c r="F545" s="9" t="s">
        <v>2402</v>
      </c>
      <c r="G545" s="4">
        <f t="shared" si="147"/>
        <v>7.6219512195121954E-4</v>
      </c>
      <c r="H545" s="4" t="str">
        <f t="shared" si="148"/>
        <v>pɛəɹɛ</v>
      </c>
      <c r="I545" s="4" t="str">
        <f t="shared" si="149"/>
        <v>pare</v>
      </c>
      <c r="J545" s="10">
        <f t="shared" si="150"/>
        <v>5</v>
      </c>
      <c r="K545" s="10">
        <f t="shared" si="151"/>
        <v>4</v>
      </c>
      <c r="L545" s="10">
        <f t="shared" si="152"/>
        <v>5</v>
      </c>
      <c r="M545" s="10">
        <f t="shared" si="153"/>
        <v>2</v>
      </c>
      <c r="N545" s="1" t="str">
        <f t="shared" si="154"/>
        <v>~pare~</v>
      </c>
      <c r="O545" s="1" t="str">
        <f t="shared" si="155"/>
        <v>[pɛəɹɛ]</v>
      </c>
      <c r="P545" s="4">
        <f t="shared" si="156"/>
        <v>0.16959990621408716</v>
      </c>
      <c r="Q545" s="4">
        <f t="shared" si="157"/>
        <v>0.66666666666666663</v>
      </c>
      <c r="R545" s="4" cm="1">
        <f t="array" ref="R545">SUM(_xlfn._xlws.FILTER($G$2:$G$1236,_xlfn.MAP($N$2:$N$1236,_xlfn.LAMBDA(_xlpm.x,_xlpm.x=$N545))))</f>
        <v>1.5243902439024391E-3</v>
      </c>
      <c r="S545" s="4">
        <f t="shared" si="158"/>
        <v>0.5</v>
      </c>
      <c r="T545" s="15" cm="1">
        <f t="array" ref="T545">SUM(_xlfn._xlws.FILTER($G$2:$G$1236,_xlfn.MAP($O$2:$O$1236,_xlfn.LAMBDA(_xlpm.x,_xlpm.x=$O545))))</f>
        <v>7.6219512195121954E-4</v>
      </c>
      <c r="U545" s="4">
        <f t="shared" si="159"/>
        <v>1</v>
      </c>
      <c r="V545" s="4">
        <f t="shared" si="160"/>
        <v>-0.3010299956639812</v>
      </c>
      <c r="AD545" s="2"/>
      <c r="AI545" s="2"/>
      <c r="AJ545" s="2"/>
    </row>
    <row r="546" spans="1:36">
      <c r="A546" s="1" t="str">
        <f t="shared" si="146"/>
        <v>~pare~ : [pɛə]</v>
      </c>
      <c r="B546" s="1">
        <f t="shared" si="162"/>
        <v>0</v>
      </c>
      <c r="C546" s="1">
        <f t="shared" si="162"/>
        <v>0</v>
      </c>
      <c r="D546" s="1">
        <f t="shared" si="162"/>
        <v>0</v>
      </c>
      <c r="E546" s="7">
        <v>1</v>
      </c>
      <c r="F546" s="9" t="s">
        <v>973</v>
      </c>
      <c r="G546" s="4">
        <f t="shared" si="147"/>
        <v>7.6219512195121954E-4</v>
      </c>
      <c r="H546" s="1" t="str">
        <f t="shared" si="148"/>
        <v>pɛə</v>
      </c>
      <c r="I546" s="1" t="str">
        <f t="shared" si="149"/>
        <v>pare</v>
      </c>
      <c r="J546" s="10">
        <f t="shared" si="150"/>
        <v>3</v>
      </c>
      <c r="K546" s="10">
        <f t="shared" si="151"/>
        <v>4</v>
      </c>
      <c r="L546" s="10">
        <f t="shared" si="152"/>
        <v>4</v>
      </c>
      <c r="M546" s="10">
        <f t="shared" si="153"/>
        <v>2</v>
      </c>
      <c r="N546" s="1" t="str">
        <f t="shared" si="154"/>
        <v>~pare~</v>
      </c>
      <c r="O546" s="1" t="str">
        <f t="shared" si="155"/>
        <v>[pɛə]</v>
      </c>
      <c r="P546" s="4">
        <f t="shared" si="156"/>
        <v>0.1171234337644549</v>
      </c>
      <c r="Q546" s="4">
        <f t="shared" si="157"/>
        <v>0.5</v>
      </c>
      <c r="R546" s="4" cm="1">
        <f t="array" ref="R546">SUM(_xlfn._xlws.FILTER($G$2:$G$1236,_xlfn.MAP($N$2:$N$1236,_xlfn.LAMBDA(_xlpm.x,_xlpm.x=$N546))))</f>
        <v>1.5243902439024391E-3</v>
      </c>
      <c r="S546" s="4">
        <f t="shared" si="158"/>
        <v>0.5</v>
      </c>
      <c r="T546" s="15" cm="1">
        <f t="array" ref="T546">SUM(_xlfn._xlws.FILTER($G$2:$G$1236,_xlfn.MAP($O$2:$O$1236,_xlfn.LAMBDA(_xlpm.x,_xlpm.x=$O546))))</f>
        <v>1.5243902439024391E-3</v>
      </c>
      <c r="U546" s="4">
        <f t="shared" si="159"/>
        <v>0.5</v>
      </c>
      <c r="V546" s="4">
        <f t="shared" si="160"/>
        <v>0</v>
      </c>
      <c r="AD546" s="2"/>
      <c r="AI546" s="2"/>
      <c r="AJ546" s="2"/>
    </row>
    <row r="547" spans="1:36">
      <c r="A547" s="1" t="str">
        <f t="shared" si="146"/>
        <v>~peat~ : [pit]</v>
      </c>
      <c r="B547" s="1">
        <f t="shared" si="162"/>
        <v>0</v>
      </c>
      <c r="C547" s="1">
        <f t="shared" si="162"/>
        <v>0</v>
      </c>
      <c r="D547" s="1">
        <f t="shared" si="162"/>
        <v>0</v>
      </c>
      <c r="E547" s="7">
        <v>1</v>
      </c>
      <c r="F547" s="9" t="s">
        <v>1803</v>
      </c>
      <c r="G547" s="4">
        <f t="shared" si="147"/>
        <v>7.6219512195121954E-4</v>
      </c>
      <c r="H547" s="4" t="str">
        <f t="shared" si="148"/>
        <v>pit</v>
      </c>
      <c r="I547" s="4" t="str">
        <f t="shared" si="149"/>
        <v>peat</v>
      </c>
      <c r="J547" s="10">
        <f t="shared" si="150"/>
        <v>3</v>
      </c>
      <c r="K547" s="10">
        <f t="shared" si="151"/>
        <v>4</v>
      </c>
      <c r="L547" s="10">
        <f t="shared" si="152"/>
        <v>4</v>
      </c>
      <c r="M547" s="10">
        <f t="shared" si="153"/>
        <v>2</v>
      </c>
      <c r="N547" s="1" t="str">
        <f t="shared" si="154"/>
        <v>~peat~</v>
      </c>
      <c r="O547" s="1" t="str">
        <f t="shared" si="155"/>
        <v>[pit]</v>
      </c>
      <c r="P547" s="4">
        <f t="shared" si="156"/>
        <v>0.2342468675289098</v>
      </c>
      <c r="Q547" s="4">
        <f t="shared" si="157"/>
        <v>1</v>
      </c>
      <c r="R547" s="4" cm="1">
        <f t="array" ref="R547">SUM(_xlfn._xlws.FILTER($G$2:$G$1236,_xlfn.MAP($N$2:$N$1236,_xlfn.LAMBDA(_xlpm.x,_xlpm.x=$N547))))</f>
        <v>7.6219512195121954E-4</v>
      </c>
      <c r="S547" s="4">
        <f t="shared" si="158"/>
        <v>1</v>
      </c>
      <c r="T547" s="15" cm="1">
        <f t="array" ref="T547">SUM(_xlfn._xlws.FILTER($G$2:$G$1236,_xlfn.MAP($O$2:$O$1236,_xlfn.LAMBDA(_xlpm.x,_xlpm.x=$O547))))</f>
        <v>7.6219512195121954E-4</v>
      </c>
      <c r="U547" s="4">
        <f t="shared" si="159"/>
        <v>1</v>
      </c>
      <c r="V547" s="4">
        <f t="shared" si="160"/>
        <v>0</v>
      </c>
      <c r="AD547" s="2"/>
      <c r="AI547" s="2"/>
      <c r="AJ547" s="2"/>
    </row>
    <row r="548" spans="1:36">
      <c r="A548" s="1" t="str">
        <f t="shared" si="146"/>
        <v>~poem~ : [poʊɛm]</v>
      </c>
      <c r="B548" s="1">
        <f t="shared" si="162"/>
        <v>0</v>
      </c>
      <c r="C548" s="1">
        <f t="shared" si="162"/>
        <v>0</v>
      </c>
      <c r="D548" s="1">
        <f t="shared" si="162"/>
        <v>0</v>
      </c>
      <c r="E548" s="7">
        <v>1</v>
      </c>
      <c r="F548" s="9" t="s">
        <v>2401</v>
      </c>
      <c r="G548" s="4">
        <f t="shared" si="147"/>
        <v>7.6219512195121954E-4</v>
      </c>
      <c r="H548" s="4" t="str">
        <f t="shared" si="148"/>
        <v>poʊɛm</v>
      </c>
      <c r="I548" s="4" t="str">
        <f t="shared" si="149"/>
        <v>poem</v>
      </c>
      <c r="J548" s="10">
        <f t="shared" si="150"/>
        <v>5</v>
      </c>
      <c r="K548" s="10">
        <f t="shared" si="151"/>
        <v>4</v>
      </c>
      <c r="L548" s="10">
        <f t="shared" si="152"/>
        <v>5</v>
      </c>
      <c r="M548" s="10">
        <f t="shared" si="153"/>
        <v>2</v>
      </c>
      <c r="N548" s="1" t="str">
        <f t="shared" si="154"/>
        <v>~poem~</v>
      </c>
      <c r="O548" s="1" t="str">
        <f t="shared" si="155"/>
        <v>[poʊɛm]</v>
      </c>
      <c r="P548" s="4">
        <f t="shared" si="156"/>
        <v>0.25439985932113074</v>
      </c>
      <c r="Q548" s="4">
        <f t="shared" si="157"/>
        <v>1</v>
      </c>
      <c r="R548" s="4" cm="1">
        <f t="array" ref="R548">SUM(_xlfn._xlws.FILTER($G$2:$G$1236,_xlfn.MAP($N$2:$N$1236,_xlfn.LAMBDA(_xlpm.x,_xlpm.x=$N548))))</f>
        <v>7.6219512195121954E-4</v>
      </c>
      <c r="S548" s="4">
        <f t="shared" si="158"/>
        <v>1</v>
      </c>
      <c r="T548" s="15" cm="1">
        <f t="array" ref="T548">SUM(_xlfn._xlws.FILTER($G$2:$G$1236,_xlfn.MAP($O$2:$O$1236,_xlfn.LAMBDA(_xlpm.x,_xlpm.x=$O548))))</f>
        <v>7.6219512195121954E-4</v>
      </c>
      <c r="U548" s="4">
        <f t="shared" si="159"/>
        <v>1</v>
      </c>
      <c r="V548" s="4">
        <f t="shared" si="160"/>
        <v>0</v>
      </c>
      <c r="AD548" s="2"/>
      <c r="AI548" s="2"/>
      <c r="AJ548" s="2"/>
    </row>
    <row r="549" spans="1:36">
      <c r="A549" s="1" t="str">
        <f t="shared" si="146"/>
        <v>~qual~ : [kwɔl]</v>
      </c>
      <c r="B549" s="1">
        <f t="shared" si="162"/>
        <v>0</v>
      </c>
      <c r="C549" s="1">
        <f t="shared" si="162"/>
        <v>0</v>
      </c>
      <c r="D549" s="1">
        <f t="shared" si="162"/>
        <v>0</v>
      </c>
      <c r="E549" s="7">
        <v>1</v>
      </c>
      <c r="F549" s="9" t="s">
        <v>1678</v>
      </c>
      <c r="G549" s="4">
        <f t="shared" si="147"/>
        <v>7.6219512195121954E-4</v>
      </c>
      <c r="H549" s="4" t="str">
        <f t="shared" si="148"/>
        <v>kwɔl</v>
      </c>
      <c r="I549" s="4" t="str">
        <f t="shared" si="149"/>
        <v>qual</v>
      </c>
      <c r="J549" s="10">
        <f t="shared" si="150"/>
        <v>4</v>
      </c>
      <c r="K549" s="10">
        <f t="shared" si="151"/>
        <v>4</v>
      </c>
      <c r="L549" s="10">
        <f t="shared" si="152"/>
        <v>4</v>
      </c>
      <c r="M549" s="10">
        <f t="shared" si="153"/>
        <v>2</v>
      </c>
      <c r="N549" s="1" t="str">
        <f t="shared" si="154"/>
        <v>~qual~</v>
      </c>
      <c r="O549" s="1" t="str">
        <f t="shared" si="155"/>
        <v>[kwɔl]</v>
      </c>
      <c r="P549" s="4">
        <f t="shared" si="156"/>
        <v>0.2342468675289098</v>
      </c>
      <c r="Q549" s="4">
        <f t="shared" si="157"/>
        <v>1</v>
      </c>
      <c r="R549" s="4" cm="1">
        <f t="array" ref="R549">SUM(_xlfn._xlws.FILTER($G$2:$G$1236,_xlfn.MAP($N$2:$N$1236,_xlfn.LAMBDA(_xlpm.x,_xlpm.x=$N549))))</f>
        <v>7.6219512195121954E-4</v>
      </c>
      <c r="S549" s="4">
        <f t="shared" si="158"/>
        <v>1</v>
      </c>
      <c r="T549" s="15" cm="1">
        <f t="array" ref="T549">SUM(_xlfn._xlws.FILTER($G$2:$G$1236,_xlfn.MAP($O$2:$O$1236,_xlfn.LAMBDA(_xlpm.x,_xlpm.x=$O549))))</f>
        <v>7.6219512195121954E-4</v>
      </c>
      <c r="U549" s="4">
        <f t="shared" si="159"/>
        <v>1</v>
      </c>
      <c r="V549" s="4">
        <f t="shared" si="160"/>
        <v>0</v>
      </c>
      <c r="AD549" s="2"/>
      <c r="AI549" s="2"/>
      <c r="AJ549" s="2"/>
    </row>
    <row r="550" spans="1:36">
      <c r="A550" s="1" t="str">
        <f t="shared" si="146"/>
        <v>~quid~ : [kwɪd]</v>
      </c>
      <c r="B550" s="1">
        <f t="shared" si="162"/>
        <v>0</v>
      </c>
      <c r="C550" s="1">
        <f t="shared" si="162"/>
        <v>0</v>
      </c>
      <c r="D550" s="1">
        <f t="shared" si="162"/>
        <v>0</v>
      </c>
      <c r="E550" s="7">
        <v>1</v>
      </c>
      <c r="F550" s="9" t="s">
        <v>1679</v>
      </c>
      <c r="G550" s="4">
        <f t="shared" si="147"/>
        <v>7.6219512195121954E-4</v>
      </c>
      <c r="H550" s="4" t="str">
        <f t="shared" si="148"/>
        <v>kwɪd</v>
      </c>
      <c r="I550" s="4" t="str">
        <f t="shared" si="149"/>
        <v>quid</v>
      </c>
      <c r="J550" s="10">
        <f t="shared" si="150"/>
        <v>4</v>
      </c>
      <c r="K550" s="10">
        <f t="shared" si="151"/>
        <v>4</v>
      </c>
      <c r="L550" s="10">
        <f t="shared" si="152"/>
        <v>4</v>
      </c>
      <c r="M550" s="10">
        <f t="shared" si="153"/>
        <v>2</v>
      </c>
      <c r="N550" s="1" t="str">
        <f t="shared" si="154"/>
        <v>~quid~</v>
      </c>
      <c r="O550" s="1" t="str">
        <f t="shared" si="155"/>
        <v>[kwɪd]</v>
      </c>
      <c r="P550" s="4">
        <f t="shared" si="156"/>
        <v>0.2342468675289098</v>
      </c>
      <c r="Q550" s="4">
        <f t="shared" si="157"/>
        <v>1</v>
      </c>
      <c r="R550" s="4" cm="1">
        <f t="array" ref="R550">SUM(_xlfn._xlws.FILTER($G$2:$G$1236,_xlfn.MAP($N$2:$N$1236,_xlfn.LAMBDA(_xlpm.x,_xlpm.x=$N550))))</f>
        <v>7.6219512195121954E-4</v>
      </c>
      <c r="S550" s="4">
        <f t="shared" si="158"/>
        <v>1</v>
      </c>
      <c r="T550" s="15" cm="1">
        <f t="array" ref="T550">SUM(_xlfn._xlws.FILTER($G$2:$G$1236,_xlfn.MAP($O$2:$O$1236,_xlfn.LAMBDA(_xlpm.x,_xlpm.x=$O550))))</f>
        <v>7.6219512195121954E-4</v>
      </c>
      <c r="U550" s="4">
        <f t="shared" si="159"/>
        <v>1</v>
      </c>
      <c r="V550" s="4">
        <f t="shared" si="160"/>
        <v>0</v>
      </c>
      <c r="AD550" s="2"/>
      <c r="AI550" s="2"/>
      <c r="AJ550" s="2"/>
    </row>
    <row r="551" spans="1:36">
      <c r="A551" s="1" t="str">
        <f t="shared" si="146"/>
        <v>~race~ : [ɹeɪs]</v>
      </c>
      <c r="B551" s="1">
        <f t="shared" si="162"/>
        <v>1</v>
      </c>
      <c r="C551" s="1">
        <f t="shared" si="162"/>
        <v>0</v>
      </c>
      <c r="D551" s="1">
        <f t="shared" si="162"/>
        <v>0</v>
      </c>
      <c r="E551" s="7">
        <v>1</v>
      </c>
      <c r="F551" s="9" t="s">
        <v>1540</v>
      </c>
      <c r="G551" s="4">
        <f t="shared" si="147"/>
        <v>7.6219512195121954E-4</v>
      </c>
      <c r="H551" s="4" t="str">
        <f t="shared" si="148"/>
        <v>ɹeɪs</v>
      </c>
      <c r="I551" s="4" t="str">
        <f t="shared" si="149"/>
        <v>race</v>
      </c>
      <c r="J551" s="10">
        <f t="shared" si="150"/>
        <v>4</v>
      </c>
      <c r="K551" s="10">
        <f t="shared" si="151"/>
        <v>4</v>
      </c>
      <c r="L551" s="10">
        <f t="shared" si="152"/>
        <v>4</v>
      </c>
      <c r="M551" s="10">
        <f t="shared" si="153"/>
        <v>2</v>
      </c>
      <c r="N551" s="1" t="str">
        <f t="shared" si="154"/>
        <v>~race~</v>
      </c>
      <c r="O551" s="1" t="str">
        <f t="shared" si="155"/>
        <v>[ɹeɪs]</v>
      </c>
      <c r="P551" s="4">
        <f t="shared" si="156"/>
        <v>0.2342468675289098</v>
      </c>
      <c r="Q551" s="4">
        <f t="shared" si="157"/>
        <v>1</v>
      </c>
      <c r="R551" s="4" cm="1">
        <f t="array" ref="R551">SUM(_xlfn._xlws.FILTER($G$2:$G$1236,_xlfn.MAP($N$2:$N$1236,_xlfn.LAMBDA(_xlpm.x,_xlpm.x=$N551))))</f>
        <v>7.6219512195121954E-4</v>
      </c>
      <c r="S551" s="4">
        <f t="shared" si="158"/>
        <v>1</v>
      </c>
      <c r="T551" s="15" cm="1">
        <f t="array" ref="T551">SUM(_xlfn._xlws.FILTER($G$2:$G$1236,_xlfn.MAP($O$2:$O$1236,_xlfn.LAMBDA(_xlpm.x,_xlpm.x=$O551))))</f>
        <v>7.6219512195121954E-4</v>
      </c>
      <c r="U551" s="4">
        <f t="shared" si="159"/>
        <v>1</v>
      </c>
      <c r="V551" s="4">
        <f t="shared" si="160"/>
        <v>0</v>
      </c>
      <c r="AD551" s="2"/>
      <c r="AI551" s="2"/>
      <c r="AJ551" s="2"/>
    </row>
    <row r="552" spans="1:36">
      <c r="A552" s="1" t="str">
        <f t="shared" si="146"/>
        <v>~rail~ : [ɹeɪl]</v>
      </c>
      <c r="B552" s="1">
        <f t="shared" si="162"/>
        <v>1</v>
      </c>
      <c r="C552" s="1">
        <f t="shared" si="162"/>
        <v>0</v>
      </c>
      <c r="D552" s="1">
        <f t="shared" si="162"/>
        <v>0</v>
      </c>
      <c r="E552" s="7">
        <v>1</v>
      </c>
      <c r="F552" s="9" t="s">
        <v>1543</v>
      </c>
      <c r="G552" s="4">
        <f t="shared" si="147"/>
        <v>7.6219512195121954E-4</v>
      </c>
      <c r="H552" s="1" t="str">
        <f t="shared" si="148"/>
        <v>ɹeɪl</v>
      </c>
      <c r="I552" s="1" t="str">
        <f t="shared" si="149"/>
        <v>rail</v>
      </c>
      <c r="J552" s="10">
        <f t="shared" si="150"/>
        <v>4</v>
      </c>
      <c r="K552" s="10">
        <f t="shared" si="151"/>
        <v>4</v>
      </c>
      <c r="L552" s="10">
        <f t="shared" si="152"/>
        <v>4</v>
      </c>
      <c r="M552" s="10">
        <f t="shared" si="153"/>
        <v>2</v>
      </c>
      <c r="N552" s="1" t="str">
        <f t="shared" si="154"/>
        <v>~rail~</v>
      </c>
      <c r="O552" s="1" t="str">
        <f t="shared" si="155"/>
        <v>[ɹeɪl]</v>
      </c>
      <c r="P552" s="4">
        <f t="shared" si="156"/>
        <v>0.2342468675289098</v>
      </c>
      <c r="Q552" s="4">
        <f t="shared" si="157"/>
        <v>1</v>
      </c>
      <c r="R552" s="4" cm="1">
        <f t="array" ref="R552">SUM(_xlfn._xlws.FILTER($G$2:$G$1236,_xlfn.MAP($N$2:$N$1236,_xlfn.LAMBDA(_xlpm.x,_xlpm.x=$N552))))</f>
        <v>7.6219512195121954E-4</v>
      </c>
      <c r="S552" s="4">
        <f t="shared" si="158"/>
        <v>1</v>
      </c>
      <c r="T552" s="15" cm="1">
        <f t="array" ref="T552">SUM(_xlfn._xlws.FILTER($G$2:$G$1236,_xlfn.MAP($O$2:$O$1236,_xlfn.LAMBDA(_xlpm.x,_xlpm.x=$O552))))</f>
        <v>7.6219512195121954E-4</v>
      </c>
      <c r="U552" s="4">
        <f t="shared" si="159"/>
        <v>1</v>
      </c>
      <c r="V552" s="4">
        <f t="shared" si="160"/>
        <v>0</v>
      </c>
      <c r="AD552" s="2"/>
      <c r="AI552" s="2"/>
      <c r="AJ552" s="2"/>
    </row>
    <row r="553" spans="1:36">
      <c r="A553" s="1" t="str">
        <f t="shared" si="146"/>
        <v>~rain~ : [ɹeɪn]</v>
      </c>
      <c r="B553" s="1">
        <f t="shared" si="162"/>
        <v>1</v>
      </c>
      <c r="C553" s="1">
        <f t="shared" si="162"/>
        <v>0</v>
      </c>
      <c r="D553" s="1">
        <f t="shared" si="162"/>
        <v>0</v>
      </c>
      <c r="E553" s="7">
        <v>1</v>
      </c>
      <c r="F553" s="9" t="s">
        <v>1541</v>
      </c>
      <c r="G553" s="4">
        <f t="shared" si="147"/>
        <v>7.6219512195121954E-4</v>
      </c>
      <c r="H553" s="1" t="str">
        <f t="shared" si="148"/>
        <v>ɹeɪn</v>
      </c>
      <c r="I553" s="1" t="str">
        <f t="shared" si="149"/>
        <v>rain</v>
      </c>
      <c r="J553" s="10">
        <f t="shared" si="150"/>
        <v>4</v>
      </c>
      <c r="K553" s="10">
        <f t="shared" si="151"/>
        <v>4</v>
      </c>
      <c r="L553" s="10">
        <f t="shared" si="152"/>
        <v>4</v>
      </c>
      <c r="M553" s="10">
        <f t="shared" si="153"/>
        <v>2</v>
      </c>
      <c r="N553" s="1" t="str">
        <f t="shared" si="154"/>
        <v>~rain~</v>
      </c>
      <c r="O553" s="1" t="str">
        <f t="shared" si="155"/>
        <v>[ɹeɪn]</v>
      </c>
      <c r="P553" s="4">
        <f t="shared" si="156"/>
        <v>0.2342468675289098</v>
      </c>
      <c r="Q553" s="4">
        <f t="shared" si="157"/>
        <v>1</v>
      </c>
      <c r="R553" s="4" cm="1">
        <f t="array" ref="R553">SUM(_xlfn._xlws.FILTER($G$2:$G$1236,_xlfn.MAP($N$2:$N$1236,_xlfn.LAMBDA(_xlpm.x,_xlpm.x=$N553))))</f>
        <v>7.6219512195121954E-4</v>
      </c>
      <c r="S553" s="4">
        <f t="shared" si="158"/>
        <v>1</v>
      </c>
      <c r="T553" s="15" cm="1">
        <f t="array" ref="T553">SUM(_xlfn._xlws.FILTER($G$2:$G$1236,_xlfn.MAP($O$2:$O$1236,_xlfn.LAMBDA(_xlpm.x,_xlpm.x=$O553))))</f>
        <v>7.6219512195121954E-4</v>
      </c>
      <c r="U553" s="4">
        <f t="shared" si="159"/>
        <v>1</v>
      </c>
      <c r="V553" s="4">
        <f t="shared" si="160"/>
        <v>0</v>
      </c>
      <c r="AD553" s="2"/>
      <c r="AI553" s="2"/>
      <c r="AJ553" s="2"/>
    </row>
    <row r="554" spans="1:36">
      <c r="A554" s="1" t="str">
        <f t="shared" si="146"/>
        <v>~rate~ : [ɹeɪt]</v>
      </c>
      <c r="B554" s="1">
        <f t="shared" si="162"/>
        <v>1</v>
      </c>
      <c r="C554" s="1">
        <f t="shared" si="162"/>
        <v>0</v>
      </c>
      <c r="D554" s="1">
        <f t="shared" si="162"/>
        <v>0</v>
      </c>
      <c r="E554" s="7">
        <v>2</v>
      </c>
      <c r="F554" s="9" t="s">
        <v>1498</v>
      </c>
      <c r="G554" s="4">
        <f t="shared" si="147"/>
        <v>1.5243902439024391E-3</v>
      </c>
      <c r="H554" s="4" t="str">
        <f t="shared" si="148"/>
        <v>ɹeɪt</v>
      </c>
      <c r="I554" s="4" t="str">
        <f t="shared" si="149"/>
        <v>rate</v>
      </c>
      <c r="J554" s="10">
        <f t="shared" si="150"/>
        <v>4</v>
      </c>
      <c r="K554" s="10">
        <f t="shared" si="151"/>
        <v>4</v>
      </c>
      <c r="L554" s="10">
        <f t="shared" si="152"/>
        <v>4</v>
      </c>
      <c r="M554" s="10">
        <f t="shared" si="153"/>
        <v>2</v>
      </c>
      <c r="N554" s="1" t="str">
        <f t="shared" si="154"/>
        <v>~rate~</v>
      </c>
      <c r="O554" s="1" t="str">
        <f t="shared" si="155"/>
        <v>[ɹeɪt]</v>
      </c>
      <c r="P554" s="4">
        <f t="shared" si="156"/>
        <v>0.37127250094471825</v>
      </c>
      <c r="Q554" s="4">
        <f t="shared" si="157"/>
        <v>1</v>
      </c>
      <c r="R554" s="4" cm="1">
        <f t="array" ref="R554">SUM(_xlfn._xlws.FILTER($G$2:$G$1236,_xlfn.MAP($N$2:$N$1236,_xlfn.LAMBDA(_xlpm.x,_xlpm.x=$N554))))</f>
        <v>1.5243902439024391E-3</v>
      </c>
      <c r="S554" s="4">
        <f t="shared" si="158"/>
        <v>1</v>
      </c>
      <c r="T554" s="15" cm="1">
        <f t="array" ref="T554">SUM(_xlfn._xlws.FILTER($G$2:$G$1236,_xlfn.MAP($O$2:$O$1236,_xlfn.LAMBDA(_xlpm.x,_xlpm.x=$O554))))</f>
        <v>1.5243902439024391E-3</v>
      </c>
      <c r="U554" s="4">
        <f t="shared" si="159"/>
        <v>1</v>
      </c>
      <c r="V554" s="4">
        <f t="shared" si="160"/>
        <v>0</v>
      </c>
      <c r="AD554" s="2"/>
      <c r="AI554" s="2"/>
      <c r="AJ554" s="2"/>
    </row>
    <row r="555" spans="1:36">
      <c r="A555" s="1" t="str">
        <f t="shared" si="146"/>
        <v>~read~ : [ɹɛd]</v>
      </c>
      <c r="B555" s="1">
        <f t="shared" si="162"/>
        <v>1</v>
      </c>
      <c r="C555" s="1">
        <f t="shared" si="162"/>
        <v>0</v>
      </c>
      <c r="D555" s="1">
        <f t="shared" si="162"/>
        <v>0</v>
      </c>
      <c r="E555" s="7">
        <v>1</v>
      </c>
      <c r="F555" s="9" t="s">
        <v>991</v>
      </c>
      <c r="G555" s="4">
        <f t="shared" si="147"/>
        <v>7.6219512195121954E-4</v>
      </c>
      <c r="H555" s="1" t="str">
        <f t="shared" si="148"/>
        <v>ɹɛd</v>
      </c>
      <c r="I555" s="1" t="str">
        <f t="shared" si="149"/>
        <v>read</v>
      </c>
      <c r="J555" s="10">
        <f t="shared" si="150"/>
        <v>3</v>
      </c>
      <c r="K555" s="10">
        <f t="shared" si="151"/>
        <v>4</v>
      </c>
      <c r="L555" s="10">
        <f t="shared" si="152"/>
        <v>4</v>
      </c>
      <c r="M555" s="10">
        <f t="shared" si="153"/>
        <v>2</v>
      </c>
      <c r="N555" s="1" t="str">
        <f t="shared" si="154"/>
        <v>~read~</v>
      </c>
      <c r="O555" s="1" t="str">
        <f t="shared" si="155"/>
        <v>[ɹɛd]</v>
      </c>
      <c r="P555" s="4">
        <f t="shared" si="156"/>
        <v>0.15616457835260653</v>
      </c>
      <c r="Q555" s="4">
        <f t="shared" si="157"/>
        <v>0.66666666666666663</v>
      </c>
      <c r="R555" s="4" cm="1">
        <f t="array" ref="R555">SUM(_xlfn._xlws.FILTER($G$2:$G$1236,_xlfn.MAP($N$2:$N$1236,_xlfn.LAMBDA(_xlpm.x,_xlpm.x=$N555))))</f>
        <v>7.6219512195121954E-4</v>
      </c>
      <c r="S555" s="4">
        <f t="shared" si="158"/>
        <v>1</v>
      </c>
      <c r="T555" s="15" cm="1">
        <f t="array" ref="T555">SUM(_xlfn._xlws.FILTER($G$2:$G$1236,_xlfn.MAP($O$2:$O$1236,_xlfn.LAMBDA(_xlpm.x,_xlpm.x=$O555))))</f>
        <v>1.5243902439024391E-3</v>
      </c>
      <c r="U555" s="4">
        <f t="shared" si="159"/>
        <v>0.5</v>
      </c>
      <c r="V555" s="4">
        <f t="shared" si="160"/>
        <v>0.3010299956639812</v>
      </c>
      <c r="AD555" s="2"/>
      <c r="AI555" s="2"/>
      <c r="AJ555" s="2"/>
    </row>
    <row r="556" spans="1:36">
      <c r="A556" s="1" t="str">
        <f t="shared" si="146"/>
        <v>~real~ : [ɹiəl]</v>
      </c>
      <c r="B556" s="1">
        <f t="shared" si="162"/>
        <v>1</v>
      </c>
      <c r="C556" s="1">
        <f t="shared" si="162"/>
        <v>0</v>
      </c>
      <c r="D556" s="1">
        <f t="shared" si="162"/>
        <v>0</v>
      </c>
      <c r="E556" s="7">
        <v>1</v>
      </c>
      <c r="F556" s="9" t="s">
        <v>2400</v>
      </c>
      <c r="G556" s="4">
        <f t="shared" si="147"/>
        <v>7.6219512195121954E-4</v>
      </c>
      <c r="H556" s="1" t="str">
        <f t="shared" si="148"/>
        <v>ɹiəl</v>
      </c>
      <c r="I556" s="1" t="str">
        <f t="shared" si="149"/>
        <v>real</v>
      </c>
      <c r="J556" s="10">
        <f t="shared" si="150"/>
        <v>4</v>
      </c>
      <c r="K556" s="10">
        <f t="shared" si="151"/>
        <v>4</v>
      </c>
      <c r="L556" s="10">
        <f t="shared" si="152"/>
        <v>4</v>
      </c>
      <c r="M556" s="10">
        <f t="shared" si="153"/>
        <v>2</v>
      </c>
      <c r="N556" s="1" t="str">
        <f t="shared" si="154"/>
        <v>~real~</v>
      </c>
      <c r="O556" s="1" t="str">
        <f t="shared" si="155"/>
        <v>[ɹiəl]</v>
      </c>
      <c r="P556" s="4">
        <f t="shared" si="156"/>
        <v>0.2342468675289098</v>
      </c>
      <c r="Q556" s="4">
        <f t="shared" si="157"/>
        <v>1</v>
      </c>
      <c r="R556" s="4" cm="1">
        <f t="array" ref="R556">SUM(_xlfn._xlws.FILTER($G$2:$G$1236,_xlfn.MAP($N$2:$N$1236,_xlfn.LAMBDA(_xlpm.x,_xlpm.x=$N556))))</f>
        <v>7.6219512195121954E-4</v>
      </c>
      <c r="S556" s="4">
        <f t="shared" si="158"/>
        <v>1</v>
      </c>
      <c r="T556" s="15" cm="1">
        <f t="array" ref="T556">SUM(_xlfn._xlws.FILTER($G$2:$G$1236,_xlfn.MAP($O$2:$O$1236,_xlfn.LAMBDA(_xlpm.x,_xlpm.x=$O556))))</f>
        <v>7.6219512195121954E-4</v>
      </c>
      <c r="U556" s="4">
        <f t="shared" si="159"/>
        <v>1</v>
      </c>
      <c r="V556" s="4">
        <f t="shared" si="160"/>
        <v>0</v>
      </c>
      <c r="AD556" s="2"/>
      <c r="AI556" s="2"/>
      <c r="AJ556" s="2"/>
    </row>
    <row r="557" spans="1:36">
      <c r="A557" s="1" t="str">
        <f t="shared" si="146"/>
        <v>~rial~ : [ɹɪəl]</v>
      </c>
      <c r="B557" s="1">
        <f t="shared" si="162"/>
        <v>1</v>
      </c>
      <c r="C557" s="1">
        <f t="shared" si="162"/>
        <v>0</v>
      </c>
      <c r="D557" s="1">
        <f t="shared" si="162"/>
        <v>0</v>
      </c>
      <c r="E557" s="7">
        <v>1</v>
      </c>
      <c r="F557" s="9" t="s">
        <v>2399</v>
      </c>
      <c r="G557" s="4">
        <f t="shared" si="147"/>
        <v>7.6219512195121954E-4</v>
      </c>
      <c r="H557" s="1" t="str">
        <f t="shared" si="148"/>
        <v>ɹɪəl</v>
      </c>
      <c r="I557" s="1" t="str">
        <f t="shared" si="149"/>
        <v>rial</v>
      </c>
      <c r="J557" s="10">
        <f t="shared" si="150"/>
        <v>4</v>
      </c>
      <c r="K557" s="10">
        <f t="shared" si="151"/>
        <v>4</v>
      </c>
      <c r="L557" s="10">
        <f t="shared" si="152"/>
        <v>4</v>
      </c>
      <c r="M557" s="10">
        <f t="shared" si="153"/>
        <v>2</v>
      </c>
      <c r="N557" s="1" t="str">
        <f t="shared" si="154"/>
        <v>~rial~</v>
      </c>
      <c r="O557" s="1" t="str">
        <f t="shared" si="155"/>
        <v>[ɹɪəl]</v>
      </c>
      <c r="P557" s="4">
        <f t="shared" si="156"/>
        <v>0.2342468675289098</v>
      </c>
      <c r="Q557" s="4">
        <f t="shared" si="157"/>
        <v>1</v>
      </c>
      <c r="R557" s="4" cm="1">
        <f t="array" ref="R557">SUM(_xlfn._xlws.FILTER($G$2:$G$1255,_xlfn.MAP($N$2:$N$1255,_xlfn.LAMBDA(_xlpm.x,_xlpm.x=$N557))))</f>
        <v>7.6219512195121954E-4</v>
      </c>
      <c r="S557" s="4">
        <f t="shared" si="158"/>
        <v>1</v>
      </c>
      <c r="T557" s="15" cm="1">
        <f t="array" ref="T557">SUM(_xlfn._xlws.FILTER($G$2:$G$1255,_xlfn.MAP($O$2:$O$1255,_xlfn.LAMBDA(_xlpm.x,_xlpm.x=$O557))))</f>
        <v>7.6219512195121954E-4</v>
      </c>
      <c r="U557" s="4">
        <f t="shared" si="159"/>
        <v>1</v>
      </c>
      <c r="V557" s="4">
        <f t="shared" si="160"/>
        <v>0</v>
      </c>
      <c r="AD557" s="2"/>
      <c r="AI557" s="2"/>
      <c r="AJ557" s="2"/>
    </row>
    <row r="558" spans="1:36">
      <c r="A558" s="1" t="str">
        <f t="shared" si="146"/>
        <v>~ride~ : [ɹaɪd]</v>
      </c>
      <c r="B558" s="1">
        <f t="shared" si="162"/>
        <v>1</v>
      </c>
      <c r="C558" s="1">
        <f t="shared" si="162"/>
        <v>0</v>
      </c>
      <c r="D558" s="1">
        <f t="shared" si="162"/>
        <v>0</v>
      </c>
      <c r="E558" s="7">
        <v>1</v>
      </c>
      <c r="F558" s="9" t="s">
        <v>1548</v>
      </c>
      <c r="G558" s="4">
        <f t="shared" si="147"/>
        <v>7.6219512195121954E-4</v>
      </c>
      <c r="H558" s="4" t="str">
        <f t="shared" si="148"/>
        <v>ɹaɪd</v>
      </c>
      <c r="I558" s="4" t="str">
        <f t="shared" si="149"/>
        <v>ride</v>
      </c>
      <c r="J558" s="10">
        <f t="shared" si="150"/>
        <v>4</v>
      </c>
      <c r="K558" s="10">
        <f t="shared" si="151"/>
        <v>4</v>
      </c>
      <c r="L558" s="10">
        <f t="shared" si="152"/>
        <v>4</v>
      </c>
      <c r="M558" s="10">
        <f t="shared" si="153"/>
        <v>2</v>
      </c>
      <c r="N558" s="1" t="str">
        <f t="shared" si="154"/>
        <v>~ride~</v>
      </c>
      <c r="O558" s="1" t="str">
        <f t="shared" si="155"/>
        <v>[ɹaɪd]</v>
      </c>
      <c r="P558" s="4">
        <f t="shared" si="156"/>
        <v>0.2342468675289098</v>
      </c>
      <c r="Q558" s="4">
        <f t="shared" si="157"/>
        <v>1</v>
      </c>
      <c r="R558" s="4" cm="1">
        <f t="array" ref="R558">SUM(_xlfn._xlws.FILTER($G$2:$G$1236,_xlfn.MAP($N$2:$N$1236,_xlfn.LAMBDA(_xlpm.x,_xlpm.x=$N558))))</f>
        <v>7.6219512195121954E-4</v>
      </c>
      <c r="S558" s="4">
        <f t="shared" si="158"/>
        <v>1</v>
      </c>
      <c r="T558" s="15" cm="1">
        <f t="array" ref="T558">SUM(_xlfn._xlws.FILTER($G$2:$G$1236,_xlfn.MAP($O$2:$O$1236,_xlfn.LAMBDA(_xlpm.x,_xlpm.x=$O558))))</f>
        <v>7.6219512195121954E-4</v>
      </c>
      <c r="U558" s="4">
        <f t="shared" si="159"/>
        <v>1</v>
      </c>
      <c r="V558" s="4">
        <f t="shared" si="160"/>
        <v>0</v>
      </c>
      <c r="AD558" s="2"/>
      <c r="AI558" s="2"/>
      <c r="AJ558" s="2"/>
    </row>
    <row r="559" spans="1:36">
      <c r="A559" s="1" t="str">
        <f t="shared" si="146"/>
        <v>~riod~ : [ɹɪəd]</v>
      </c>
      <c r="B559" s="1">
        <f t="shared" si="162"/>
        <v>1</v>
      </c>
      <c r="C559" s="1">
        <f t="shared" si="162"/>
        <v>0</v>
      </c>
      <c r="D559" s="1">
        <f t="shared" si="162"/>
        <v>0</v>
      </c>
      <c r="E559" s="7">
        <v>2</v>
      </c>
      <c r="F559" s="9" t="s">
        <v>2398</v>
      </c>
      <c r="G559" s="4">
        <f t="shared" si="147"/>
        <v>1.5243902439024391E-3</v>
      </c>
      <c r="H559" s="1" t="str">
        <f t="shared" si="148"/>
        <v>ɹɪəd</v>
      </c>
      <c r="I559" s="1" t="str">
        <f t="shared" si="149"/>
        <v>riod</v>
      </c>
      <c r="J559" s="10">
        <f t="shared" si="150"/>
        <v>4</v>
      </c>
      <c r="K559" s="10">
        <f t="shared" si="151"/>
        <v>4</v>
      </c>
      <c r="L559" s="10">
        <f t="shared" si="152"/>
        <v>4</v>
      </c>
      <c r="M559" s="10">
        <f t="shared" si="153"/>
        <v>2</v>
      </c>
      <c r="N559" s="1" t="str">
        <f t="shared" si="154"/>
        <v>~riod~</v>
      </c>
      <c r="O559" s="1" t="str">
        <f t="shared" si="155"/>
        <v>[ɹɪəd]</v>
      </c>
      <c r="P559" s="4">
        <f t="shared" si="156"/>
        <v>0.37127250094471825</v>
      </c>
      <c r="Q559" s="4">
        <f t="shared" si="157"/>
        <v>1</v>
      </c>
      <c r="R559" s="4" cm="1">
        <f t="array" ref="R559">SUM(_xlfn._xlws.FILTER($G$2:$G$1255,_xlfn.MAP($N$2:$N$1255,_xlfn.LAMBDA(_xlpm.x,_xlpm.x=$N559))))</f>
        <v>1.5243902439024391E-3</v>
      </c>
      <c r="S559" s="4">
        <f t="shared" si="158"/>
        <v>1</v>
      </c>
      <c r="T559" s="15" cm="1">
        <f t="array" ref="T559">SUM(_xlfn._xlws.FILTER($G$2:$G$1255,_xlfn.MAP($O$2:$O$1255,_xlfn.LAMBDA(_xlpm.x,_xlpm.x=$O559))))</f>
        <v>1.5243902439024391E-3</v>
      </c>
      <c r="U559" s="4">
        <f t="shared" si="159"/>
        <v>1</v>
      </c>
      <c r="V559" s="4">
        <f t="shared" si="160"/>
        <v>0</v>
      </c>
      <c r="AD559" s="2"/>
      <c r="AI559" s="2"/>
      <c r="AJ559" s="2"/>
    </row>
    <row r="560" spans="1:36">
      <c r="A560" s="1" t="str">
        <f t="shared" si="146"/>
        <v>~rise~ : [ɹaɪz]</v>
      </c>
      <c r="B560" s="1">
        <f t="shared" si="162"/>
        <v>1</v>
      </c>
      <c r="C560" s="1">
        <f t="shared" si="162"/>
        <v>0</v>
      </c>
      <c r="D560" s="1">
        <f t="shared" si="162"/>
        <v>0</v>
      </c>
      <c r="E560" s="7">
        <v>1</v>
      </c>
      <c r="F560" s="9" t="s">
        <v>1547</v>
      </c>
      <c r="G560" s="4">
        <f t="shared" si="147"/>
        <v>7.6219512195121954E-4</v>
      </c>
      <c r="H560" s="1" t="str">
        <f t="shared" si="148"/>
        <v>ɹaɪz</v>
      </c>
      <c r="I560" s="1" t="str">
        <f t="shared" si="149"/>
        <v>rise</v>
      </c>
      <c r="J560" s="10">
        <f t="shared" si="150"/>
        <v>4</v>
      </c>
      <c r="K560" s="10">
        <f t="shared" si="151"/>
        <v>4</v>
      </c>
      <c r="L560" s="10">
        <f t="shared" si="152"/>
        <v>4</v>
      </c>
      <c r="M560" s="10">
        <f t="shared" si="153"/>
        <v>2</v>
      </c>
      <c r="N560" s="1" t="str">
        <f t="shared" si="154"/>
        <v>~rise~</v>
      </c>
      <c r="O560" s="1" t="str">
        <f t="shared" si="155"/>
        <v>[ɹaɪz]</v>
      </c>
      <c r="P560" s="4">
        <f t="shared" si="156"/>
        <v>0.2342468675289098</v>
      </c>
      <c r="Q560" s="4">
        <f t="shared" si="157"/>
        <v>1</v>
      </c>
      <c r="R560" s="4" cm="1">
        <f t="array" ref="R560">SUM(_xlfn._xlws.FILTER($G$2:$G$1236,_xlfn.MAP($N$2:$N$1236,_xlfn.LAMBDA(_xlpm.x,_xlpm.x=$N560))))</f>
        <v>7.6219512195121954E-4</v>
      </c>
      <c r="S560" s="4">
        <f t="shared" si="158"/>
        <v>1</v>
      </c>
      <c r="T560" s="15" cm="1">
        <f t="array" ref="T560">SUM(_xlfn._xlws.FILTER($G$2:$G$1236,_xlfn.MAP($O$2:$O$1236,_xlfn.LAMBDA(_xlpm.x,_xlpm.x=$O560))))</f>
        <v>7.6219512195121954E-4</v>
      </c>
      <c r="U560" s="4">
        <f t="shared" si="159"/>
        <v>1</v>
      </c>
      <c r="V560" s="4">
        <f t="shared" si="160"/>
        <v>0</v>
      </c>
      <c r="AD560" s="2"/>
      <c r="AI560" s="2"/>
      <c r="AJ560" s="2"/>
    </row>
    <row r="561" spans="1:36">
      <c r="A561" s="1" t="str">
        <f t="shared" si="146"/>
        <v>~road~ : [ɹoʊd]</v>
      </c>
      <c r="B561" s="1">
        <f t="shared" si="162"/>
        <v>1</v>
      </c>
      <c r="C561" s="1">
        <f t="shared" si="162"/>
        <v>0</v>
      </c>
      <c r="D561" s="1">
        <f t="shared" si="162"/>
        <v>0</v>
      </c>
      <c r="E561" s="7">
        <v>1</v>
      </c>
      <c r="F561" s="9" t="s">
        <v>1525</v>
      </c>
      <c r="G561" s="4">
        <f t="shared" si="147"/>
        <v>7.6219512195121954E-4</v>
      </c>
      <c r="H561" s="1" t="str">
        <f t="shared" si="148"/>
        <v>ɹoʊd</v>
      </c>
      <c r="I561" s="1" t="str">
        <f t="shared" si="149"/>
        <v>road</v>
      </c>
      <c r="J561" s="10">
        <f t="shared" si="150"/>
        <v>4</v>
      </c>
      <c r="K561" s="10">
        <f t="shared" si="151"/>
        <v>4</v>
      </c>
      <c r="L561" s="10">
        <f t="shared" si="152"/>
        <v>4</v>
      </c>
      <c r="M561" s="10">
        <f t="shared" si="153"/>
        <v>2</v>
      </c>
      <c r="N561" s="1" t="str">
        <f t="shared" si="154"/>
        <v>~road~</v>
      </c>
      <c r="O561" s="1" t="str">
        <f t="shared" si="155"/>
        <v>[ɹoʊd]</v>
      </c>
      <c r="P561" s="4">
        <f t="shared" si="156"/>
        <v>0.2342468675289098</v>
      </c>
      <c r="Q561" s="4">
        <f t="shared" si="157"/>
        <v>1</v>
      </c>
      <c r="R561" s="4" cm="1">
        <f t="array" ref="R561">SUM(_xlfn._xlws.FILTER($G$2:$G$1236,_xlfn.MAP($N$2:$N$1236,_xlfn.LAMBDA(_xlpm.x,_xlpm.x=$N561))))</f>
        <v>7.6219512195121954E-4</v>
      </c>
      <c r="S561" s="4">
        <f t="shared" si="158"/>
        <v>1</v>
      </c>
      <c r="T561" s="15" cm="1">
        <f t="array" ref="T561">SUM(_xlfn._xlws.FILTER($G$2:$G$1236,_xlfn.MAP($O$2:$O$1236,_xlfn.LAMBDA(_xlpm.x,_xlpm.x=$O561))))</f>
        <v>7.6219512195121954E-4</v>
      </c>
      <c r="U561" s="4">
        <f t="shared" si="159"/>
        <v>1</v>
      </c>
      <c r="V561" s="4">
        <f t="shared" si="160"/>
        <v>0</v>
      </c>
      <c r="AD561" s="2"/>
      <c r="AI561" s="2"/>
      <c r="AJ561" s="2"/>
    </row>
    <row r="562" spans="1:36">
      <c r="A562" s="1" t="str">
        <f t="shared" si="146"/>
        <v>~rope~ : [ɹoʊp]</v>
      </c>
      <c r="B562" s="1">
        <f t="shared" ref="B562:D581" si="163">_xlfn.LET(_xlpm.d,$F562,_xlpm.k,_xlfn.CONCAT(LEFT(TRIM(B$1),1),"*"),COUNTIF(_xlpm.d,_xlpm.k))</f>
        <v>1</v>
      </c>
      <c r="C562" s="1">
        <f t="shared" si="163"/>
        <v>0</v>
      </c>
      <c r="D562" s="1">
        <f t="shared" si="163"/>
        <v>0</v>
      </c>
      <c r="E562" s="7">
        <v>1</v>
      </c>
      <c r="F562" s="9" t="s">
        <v>1523</v>
      </c>
      <c r="G562" s="4">
        <f t="shared" si="147"/>
        <v>7.6219512195121954E-4</v>
      </c>
      <c r="H562" s="1" t="str">
        <f t="shared" si="148"/>
        <v>ɹoʊp</v>
      </c>
      <c r="I562" s="1" t="str">
        <f t="shared" si="149"/>
        <v>rope</v>
      </c>
      <c r="J562" s="10">
        <f t="shared" si="150"/>
        <v>4</v>
      </c>
      <c r="K562" s="10">
        <f t="shared" si="151"/>
        <v>4</v>
      </c>
      <c r="L562" s="10">
        <f t="shared" si="152"/>
        <v>4</v>
      </c>
      <c r="M562" s="10">
        <f t="shared" si="153"/>
        <v>2</v>
      </c>
      <c r="N562" s="1" t="str">
        <f t="shared" si="154"/>
        <v>~rope~</v>
      </c>
      <c r="O562" s="1" t="str">
        <f t="shared" si="155"/>
        <v>[ɹoʊp]</v>
      </c>
      <c r="P562" s="4">
        <f t="shared" si="156"/>
        <v>0.2342468675289098</v>
      </c>
      <c r="Q562" s="4">
        <f t="shared" si="157"/>
        <v>1</v>
      </c>
      <c r="R562" s="4" cm="1">
        <f t="array" ref="R562">SUM(_xlfn._xlws.FILTER($G$2:$G$1236,_xlfn.MAP($N$2:$N$1236,_xlfn.LAMBDA(_xlpm.x,_xlpm.x=$N562))))</f>
        <v>7.6219512195121954E-4</v>
      </c>
      <c r="S562" s="4">
        <f t="shared" si="158"/>
        <v>1</v>
      </c>
      <c r="T562" s="15" cm="1">
        <f t="array" ref="T562">SUM(_xlfn._xlws.FILTER($G$2:$G$1236,_xlfn.MAP($O$2:$O$1236,_xlfn.LAMBDA(_xlpm.x,_xlpm.x=$O562))))</f>
        <v>7.6219512195121954E-4</v>
      </c>
      <c r="U562" s="4">
        <f t="shared" si="159"/>
        <v>1</v>
      </c>
      <c r="V562" s="4">
        <f t="shared" si="160"/>
        <v>0</v>
      </c>
      <c r="AD562" s="2"/>
      <c r="AI562" s="2"/>
      <c r="AJ562" s="2"/>
    </row>
    <row r="563" spans="1:36">
      <c r="A563" s="1" t="str">
        <f t="shared" si="146"/>
        <v>~rose~ : [ɹoʊz]</v>
      </c>
      <c r="B563" s="1">
        <f t="shared" si="163"/>
        <v>1</v>
      </c>
      <c r="C563" s="1">
        <f t="shared" si="163"/>
        <v>0</v>
      </c>
      <c r="D563" s="1">
        <f t="shared" si="163"/>
        <v>0</v>
      </c>
      <c r="E563" s="7">
        <v>1</v>
      </c>
      <c r="F563" s="9" t="s">
        <v>1522</v>
      </c>
      <c r="G563" s="4">
        <f t="shared" si="147"/>
        <v>7.6219512195121954E-4</v>
      </c>
      <c r="H563" s="1" t="str">
        <f t="shared" si="148"/>
        <v>ɹoʊz</v>
      </c>
      <c r="I563" s="1" t="str">
        <f t="shared" si="149"/>
        <v>rose</v>
      </c>
      <c r="J563" s="10">
        <f t="shared" si="150"/>
        <v>4</v>
      </c>
      <c r="K563" s="10">
        <f t="shared" si="151"/>
        <v>4</v>
      </c>
      <c r="L563" s="10">
        <f t="shared" si="152"/>
        <v>4</v>
      </c>
      <c r="M563" s="10">
        <f t="shared" si="153"/>
        <v>2</v>
      </c>
      <c r="N563" s="1" t="str">
        <f t="shared" si="154"/>
        <v>~rose~</v>
      </c>
      <c r="O563" s="1" t="str">
        <f t="shared" si="155"/>
        <v>[ɹoʊz]</v>
      </c>
      <c r="P563" s="4">
        <f t="shared" si="156"/>
        <v>0.2342468675289098</v>
      </c>
      <c r="Q563" s="4">
        <f t="shared" si="157"/>
        <v>1</v>
      </c>
      <c r="R563" s="4" cm="1">
        <f t="array" ref="R563">SUM(_xlfn._xlws.FILTER($G$2:$G$1236,_xlfn.MAP($N$2:$N$1236,_xlfn.LAMBDA(_xlpm.x,_xlpm.x=$N563))))</f>
        <v>7.6219512195121954E-4</v>
      </c>
      <c r="S563" s="4">
        <f t="shared" si="158"/>
        <v>1</v>
      </c>
      <c r="T563" s="15" cm="1">
        <f t="array" ref="T563">SUM(_xlfn._xlws.FILTER($G$2:$G$1236,_xlfn.MAP($O$2:$O$1236,_xlfn.LAMBDA(_xlpm.x,_xlpm.x=$O563))))</f>
        <v>7.6219512195121954E-4</v>
      </c>
      <c r="U563" s="4">
        <f t="shared" si="159"/>
        <v>1</v>
      </c>
      <c r="V563" s="4">
        <f t="shared" si="160"/>
        <v>0</v>
      </c>
      <c r="AD563" s="2"/>
      <c r="AI563" s="2"/>
      <c r="AJ563" s="2"/>
    </row>
    <row r="564" spans="1:36">
      <c r="A564" s="1" t="str">
        <f t="shared" si="146"/>
        <v>~rule~ : [ɹul]</v>
      </c>
      <c r="B564" s="1">
        <f t="shared" si="163"/>
        <v>1</v>
      </c>
      <c r="C564" s="1">
        <f t="shared" si="163"/>
        <v>0</v>
      </c>
      <c r="D564" s="1">
        <f t="shared" si="163"/>
        <v>0</v>
      </c>
      <c r="E564" s="7">
        <v>1</v>
      </c>
      <c r="F564" s="9" t="s">
        <v>1758</v>
      </c>
      <c r="G564" s="4">
        <f t="shared" si="147"/>
        <v>7.6219512195121954E-4</v>
      </c>
      <c r="H564" s="1" t="str">
        <f t="shared" si="148"/>
        <v>ɹul</v>
      </c>
      <c r="I564" s="1" t="str">
        <f t="shared" si="149"/>
        <v>rule</v>
      </c>
      <c r="J564" s="10">
        <f t="shared" si="150"/>
        <v>3</v>
      </c>
      <c r="K564" s="10">
        <f t="shared" si="151"/>
        <v>4</v>
      </c>
      <c r="L564" s="10">
        <f t="shared" si="152"/>
        <v>4</v>
      </c>
      <c r="M564" s="10">
        <f t="shared" si="153"/>
        <v>2</v>
      </c>
      <c r="N564" s="1" t="str">
        <f t="shared" si="154"/>
        <v>~rule~</v>
      </c>
      <c r="O564" s="1" t="str">
        <f t="shared" si="155"/>
        <v>[ɹul]</v>
      </c>
      <c r="P564" s="4">
        <f t="shared" si="156"/>
        <v>0.2342468675289098</v>
      </c>
      <c r="Q564" s="4">
        <f t="shared" si="157"/>
        <v>1</v>
      </c>
      <c r="R564" s="4" cm="1">
        <f t="array" ref="R564">SUM(_xlfn._xlws.FILTER($G$2:$G$1236,_xlfn.MAP($N$2:$N$1236,_xlfn.LAMBDA(_xlpm.x,_xlpm.x=$N564))))</f>
        <v>7.6219512195121954E-4</v>
      </c>
      <c r="S564" s="4">
        <f t="shared" si="158"/>
        <v>1</v>
      </c>
      <c r="T564" s="15" cm="1">
        <f t="array" ref="T564">SUM(_xlfn._xlws.FILTER($G$2:$G$1236,_xlfn.MAP($O$2:$O$1236,_xlfn.LAMBDA(_xlpm.x,_xlpm.x=$O564))))</f>
        <v>7.6219512195121954E-4</v>
      </c>
      <c r="U564" s="4">
        <f t="shared" si="159"/>
        <v>1</v>
      </c>
      <c r="V564" s="4">
        <f t="shared" si="160"/>
        <v>0</v>
      </c>
      <c r="AD564" s="2"/>
      <c r="AI564" s="2"/>
      <c r="AJ564" s="2"/>
    </row>
    <row r="565" spans="1:36">
      <c r="A565" s="1" t="str">
        <f t="shared" si="146"/>
        <v>~safe~ : [seɪf]</v>
      </c>
      <c r="B565" s="1">
        <f t="shared" si="163"/>
        <v>0</v>
      </c>
      <c r="C565" s="1">
        <f t="shared" si="163"/>
        <v>0</v>
      </c>
      <c r="D565" s="1">
        <f t="shared" si="163"/>
        <v>0</v>
      </c>
      <c r="E565" s="7">
        <v>1</v>
      </c>
      <c r="F565" s="9" t="s">
        <v>1609</v>
      </c>
      <c r="G565" s="4">
        <f t="shared" si="147"/>
        <v>7.6219512195121954E-4</v>
      </c>
      <c r="H565" s="4" t="str">
        <f t="shared" si="148"/>
        <v>seɪf</v>
      </c>
      <c r="I565" s="4" t="str">
        <f t="shared" si="149"/>
        <v>safe</v>
      </c>
      <c r="J565" s="10">
        <f t="shared" si="150"/>
        <v>4</v>
      </c>
      <c r="K565" s="10">
        <f t="shared" si="151"/>
        <v>4</v>
      </c>
      <c r="L565" s="10">
        <f t="shared" si="152"/>
        <v>4</v>
      </c>
      <c r="M565" s="10">
        <f t="shared" si="153"/>
        <v>2</v>
      </c>
      <c r="N565" s="1" t="str">
        <f t="shared" si="154"/>
        <v>~safe~</v>
      </c>
      <c r="O565" s="1" t="str">
        <f t="shared" si="155"/>
        <v>[seɪf]</v>
      </c>
      <c r="P565" s="4">
        <f t="shared" si="156"/>
        <v>0.2342468675289098</v>
      </c>
      <c r="Q565" s="4">
        <f t="shared" si="157"/>
        <v>1</v>
      </c>
      <c r="R565" s="4" cm="1">
        <f t="array" ref="R565">SUM(_xlfn._xlws.FILTER($G$2:$G$1236,_xlfn.MAP($N$2:$N$1236,_xlfn.LAMBDA(_xlpm.x,_xlpm.x=$N565))))</f>
        <v>7.6219512195121954E-4</v>
      </c>
      <c r="S565" s="4">
        <f t="shared" si="158"/>
        <v>1</v>
      </c>
      <c r="T565" s="15" cm="1">
        <f t="array" ref="T565">SUM(_xlfn._xlws.FILTER($G$2:$G$1236,_xlfn.MAP($O$2:$O$1236,_xlfn.LAMBDA(_xlpm.x,_xlpm.x=$O565))))</f>
        <v>7.6219512195121954E-4</v>
      </c>
      <c r="U565" s="4">
        <f t="shared" si="159"/>
        <v>1</v>
      </c>
      <c r="V565" s="4">
        <f t="shared" si="160"/>
        <v>0</v>
      </c>
      <c r="AD565" s="2"/>
      <c r="AI565" s="2"/>
      <c r="AJ565" s="2"/>
    </row>
    <row r="566" spans="1:36">
      <c r="A566" s="1" t="str">
        <f t="shared" si="146"/>
        <v>~said~ : [sɛd]</v>
      </c>
      <c r="B566" s="1">
        <f t="shared" si="163"/>
        <v>0</v>
      </c>
      <c r="C566" s="1">
        <f t="shared" si="163"/>
        <v>0</v>
      </c>
      <c r="D566" s="1">
        <f t="shared" si="163"/>
        <v>0</v>
      </c>
      <c r="E566" s="7">
        <v>1</v>
      </c>
      <c r="F566" s="9" t="s">
        <v>1793</v>
      </c>
      <c r="G566" s="4">
        <f t="shared" si="147"/>
        <v>7.6219512195121954E-4</v>
      </c>
      <c r="H566" s="4" t="str">
        <f t="shared" si="148"/>
        <v>sɛd</v>
      </c>
      <c r="I566" s="4" t="str">
        <f t="shared" si="149"/>
        <v>said</v>
      </c>
      <c r="J566" s="10">
        <f t="shared" si="150"/>
        <v>3</v>
      </c>
      <c r="K566" s="10">
        <f t="shared" si="151"/>
        <v>4</v>
      </c>
      <c r="L566" s="10">
        <f t="shared" si="152"/>
        <v>4</v>
      </c>
      <c r="M566" s="10">
        <f t="shared" si="153"/>
        <v>2</v>
      </c>
      <c r="N566" s="1" t="str">
        <f t="shared" si="154"/>
        <v>~said~</v>
      </c>
      <c r="O566" s="1" t="str">
        <f t="shared" si="155"/>
        <v>[sɛd]</v>
      </c>
      <c r="P566" s="4">
        <f t="shared" si="156"/>
        <v>0.2342468675289098</v>
      </c>
      <c r="Q566" s="4">
        <f t="shared" si="157"/>
        <v>1</v>
      </c>
      <c r="R566" s="4" cm="1">
        <f t="array" ref="R566">SUM(_xlfn._xlws.FILTER($G$2:$G$1236,_xlfn.MAP($N$2:$N$1236,_xlfn.LAMBDA(_xlpm.x,_xlpm.x=$N566))))</f>
        <v>7.6219512195121954E-4</v>
      </c>
      <c r="S566" s="4">
        <f t="shared" si="158"/>
        <v>1</v>
      </c>
      <c r="T566" s="15" cm="1">
        <f t="array" ref="T566">SUM(_xlfn._xlws.FILTER($G$2:$G$1236,_xlfn.MAP($O$2:$O$1236,_xlfn.LAMBDA(_xlpm.x,_xlpm.x=$O566))))</f>
        <v>7.6219512195121954E-4</v>
      </c>
      <c r="U566" s="4">
        <f t="shared" si="159"/>
        <v>1</v>
      </c>
      <c r="V566" s="4">
        <f t="shared" si="160"/>
        <v>0</v>
      </c>
      <c r="AD566" s="2"/>
      <c r="AI566" s="2"/>
      <c r="AJ566" s="2"/>
    </row>
    <row r="567" spans="1:36">
      <c r="A567" s="1" t="str">
        <f t="shared" si="146"/>
        <v>~sail~ : [seɪl]</v>
      </c>
      <c r="B567" s="1">
        <f t="shared" si="163"/>
        <v>0</v>
      </c>
      <c r="C567" s="1">
        <f t="shared" si="163"/>
        <v>0</v>
      </c>
      <c r="D567" s="1">
        <f t="shared" si="163"/>
        <v>0</v>
      </c>
      <c r="E567" s="7">
        <v>1</v>
      </c>
      <c r="F567" s="9" t="s">
        <v>1608</v>
      </c>
      <c r="G567" s="4">
        <f t="shared" si="147"/>
        <v>7.6219512195121954E-4</v>
      </c>
      <c r="H567" s="4" t="str">
        <f t="shared" si="148"/>
        <v>seɪl</v>
      </c>
      <c r="I567" s="4" t="str">
        <f t="shared" si="149"/>
        <v>sail</v>
      </c>
      <c r="J567" s="10">
        <f t="shared" si="150"/>
        <v>4</v>
      </c>
      <c r="K567" s="10">
        <f t="shared" si="151"/>
        <v>4</v>
      </c>
      <c r="L567" s="10">
        <f t="shared" si="152"/>
        <v>4</v>
      </c>
      <c r="M567" s="10">
        <f t="shared" si="153"/>
        <v>2</v>
      </c>
      <c r="N567" s="1" t="str">
        <f t="shared" si="154"/>
        <v>~sail~</v>
      </c>
      <c r="O567" s="1" t="str">
        <f t="shared" si="155"/>
        <v>[seɪl]</v>
      </c>
      <c r="P567" s="4">
        <f t="shared" si="156"/>
        <v>0.2342468675289098</v>
      </c>
      <c r="Q567" s="4">
        <f t="shared" si="157"/>
        <v>1</v>
      </c>
      <c r="R567" s="4" cm="1">
        <f t="array" ref="R567">SUM(_xlfn._xlws.FILTER($G$2:$G$1236,_xlfn.MAP($N$2:$N$1236,_xlfn.LAMBDA(_xlpm.x,_xlpm.x=$N567))))</f>
        <v>7.6219512195121954E-4</v>
      </c>
      <c r="S567" s="4">
        <f t="shared" si="158"/>
        <v>1</v>
      </c>
      <c r="T567" s="15" cm="1">
        <f t="array" ref="T567">SUM(_xlfn._xlws.FILTER($G$2:$G$1236,_xlfn.MAP($O$2:$O$1236,_xlfn.LAMBDA(_xlpm.x,_xlpm.x=$O567))))</f>
        <v>7.6219512195121954E-4</v>
      </c>
      <c r="U567" s="4">
        <f t="shared" si="159"/>
        <v>1</v>
      </c>
      <c r="V567" s="4">
        <f t="shared" si="160"/>
        <v>0</v>
      </c>
      <c r="AD567" s="2"/>
      <c r="AI567" s="2"/>
      <c r="AJ567" s="2"/>
    </row>
    <row r="568" spans="1:36">
      <c r="A568" s="1" t="str">
        <f t="shared" si="146"/>
        <v>~same~ : [seɪm]</v>
      </c>
      <c r="B568" s="1">
        <f t="shared" si="163"/>
        <v>0</v>
      </c>
      <c r="C568" s="1">
        <f t="shared" si="163"/>
        <v>0</v>
      </c>
      <c r="D568" s="1">
        <f t="shared" si="163"/>
        <v>0</v>
      </c>
      <c r="E568" s="7">
        <v>1</v>
      </c>
      <c r="F568" s="9" t="s">
        <v>1607</v>
      </c>
      <c r="G568" s="4">
        <f t="shared" si="147"/>
        <v>7.6219512195121954E-4</v>
      </c>
      <c r="H568" s="4" t="str">
        <f t="shared" si="148"/>
        <v>seɪm</v>
      </c>
      <c r="I568" s="4" t="str">
        <f t="shared" si="149"/>
        <v>same</v>
      </c>
      <c r="J568" s="10">
        <f t="shared" si="150"/>
        <v>4</v>
      </c>
      <c r="K568" s="10">
        <f t="shared" si="151"/>
        <v>4</v>
      </c>
      <c r="L568" s="10">
        <f t="shared" si="152"/>
        <v>4</v>
      </c>
      <c r="M568" s="10">
        <f t="shared" si="153"/>
        <v>2</v>
      </c>
      <c r="N568" s="1" t="str">
        <f t="shared" si="154"/>
        <v>~same~</v>
      </c>
      <c r="O568" s="1" t="str">
        <f t="shared" si="155"/>
        <v>[seɪm]</v>
      </c>
      <c r="P568" s="4">
        <f t="shared" si="156"/>
        <v>0.2342468675289098</v>
      </c>
      <c r="Q568" s="4">
        <f t="shared" si="157"/>
        <v>1</v>
      </c>
      <c r="R568" s="4" cm="1">
        <f t="array" ref="R568">SUM(_xlfn._xlws.FILTER($G$2:$G$1236,_xlfn.MAP($N$2:$N$1236,_xlfn.LAMBDA(_xlpm.x,_xlpm.x=$N568))))</f>
        <v>7.6219512195121954E-4</v>
      </c>
      <c r="S568" s="4">
        <f t="shared" si="158"/>
        <v>1</v>
      </c>
      <c r="T568" s="15" cm="1">
        <f t="array" ref="T568">SUM(_xlfn._xlws.FILTER($G$2:$G$1236,_xlfn.MAP($O$2:$O$1236,_xlfn.LAMBDA(_xlpm.x,_xlpm.x=$O568))))</f>
        <v>7.6219512195121954E-4</v>
      </c>
      <c r="U568" s="4">
        <f t="shared" si="159"/>
        <v>1</v>
      </c>
      <c r="V568" s="4">
        <f t="shared" si="160"/>
        <v>0</v>
      </c>
      <c r="AD568" s="2"/>
      <c r="AI568" s="2"/>
      <c r="AJ568" s="2"/>
    </row>
    <row r="569" spans="1:36">
      <c r="A569" s="1" t="str">
        <f t="shared" si="146"/>
        <v>~save~ : [seɪv]</v>
      </c>
      <c r="B569" s="1">
        <f t="shared" si="163"/>
        <v>0</v>
      </c>
      <c r="C569" s="1">
        <f t="shared" si="163"/>
        <v>0</v>
      </c>
      <c r="D569" s="1">
        <f t="shared" si="163"/>
        <v>0</v>
      </c>
      <c r="E569" s="7">
        <v>1</v>
      </c>
      <c r="F569" s="9" t="s">
        <v>1606</v>
      </c>
      <c r="G569" s="4">
        <f t="shared" si="147"/>
        <v>7.6219512195121954E-4</v>
      </c>
      <c r="H569" s="4" t="str">
        <f t="shared" si="148"/>
        <v>seɪv</v>
      </c>
      <c r="I569" s="4" t="str">
        <f t="shared" si="149"/>
        <v>save</v>
      </c>
      <c r="J569" s="10">
        <f t="shared" si="150"/>
        <v>4</v>
      </c>
      <c r="K569" s="10">
        <f t="shared" si="151"/>
        <v>4</v>
      </c>
      <c r="L569" s="10">
        <f t="shared" si="152"/>
        <v>4</v>
      </c>
      <c r="M569" s="10">
        <f t="shared" si="153"/>
        <v>2</v>
      </c>
      <c r="N569" s="1" t="str">
        <f t="shared" si="154"/>
        <v>~save~</v>
      </c>
      <c r="O569" s="1" t="str">
        <f t="shared" si="155"/>
        <v>[seɪv]</v>
      </c>
      <c r="P569" s="4">
        <f t="shared" si="156"/>
        <v>0.2342468675289098</v>
      </c>
      <c r="Q569" s="4">
        <f t="shared" si="157"/>
        <v>1</v>
      </c>
      <c r="R569" s="4" cm="1">
        <f t="array" ref="R569">SUM(_xlfn._xlws.FILTER($G$2:$G$1236,_xlfn.MAP($N$2:$N$1236,_xlfn.LAMBDA(_xlpm.x,_xlpm.x=$N569))))</f>
        <v>7.6219512195121954E-4</v>
      </c>
      <c r="S569" s="4">
        <f t="shared" si="158"/>
        <v>1</v>
      </c>
      <c r="T569" s="15" cm="1">
        <f t="array" ref="T569">SUM(_xlfn._xlws.FILTER($G$2:$G$1236,_xlfn.MAP($O$2:$O$1236,_xlfn.LAMBDA(_xlpm.x,_xlpm.x=$O569))))</f>
        <v>7.6219512195121954E-4</v>
      </c>
      <c r="U569" s="4">
        <f t="shared" si="159"/>
        <v>1</v>
      </c>
      <c r="V569" s="4">
        <f t="shared" si="160"/>
        <v>0</v>
      </c>
      <c r="AD569" s="2"/>
      <c r="AI569" s="2"/>
      <c r="AJ569" s="2"/>
    </row>
    <row r="570" spans="1:36">
      <c r="A570" s="1" t="str">
        <f t="shared" si="146"/>
        <v>~seat~ : [sit]</v>
      </c>
      <c r="B570" s="1">
        <f t="shared" si="163"/>
        <v>0</v>
      </c>
      <c r="C570" s="1">
        <f t="shared" si="163"/>
        <v>0</v>
      </c>
      <c r="D570" s="1">
        <f t="shared" si="163"/>
        <v>0</v>
      </c>
      <c r="E570" s="7">
        <v>1</v>
      </c>
      <c r="F570" s="9" t="s">
        <v>1796</v>
      </c>
      <c r="G570" s="4">
        <f t="shared" si="147"/>
        <v>7.6219512195121954E-4</v>
      </c>
      <c r="H570" s="4" t="str">
        <f t="shared" si="148"/>
        <v>sit</v>
      </c>
      <c r="I570" s="4" t="str">
        <f t="shared" si="149"/>
        <v>seat</v>
      </c>
      <c r="J570" s="10">
        <f t="shared" si="150"/>
        <v>3</v>
      </c>
      <c r="K570" s="10">
        <f t="shared" si="151"/>
        <v>4</v>
      </c>
      <c r="L570" s="10">
        <f t="shared" si="152"/>
        <v>4</v>
      </c>
      <c r="M570" s="10">
        <f t="shared" si="153"/>
        <v>2</v>
      </c>
      <c r="N570" s="1" t="str">
        <f t="shared" si="154"/>
        <v>~seat~</v>
      </c>
      <c r="O570" s="1" t="str">
        <f t="shared" si="155"/>
        <v>[sit]</v>
      </c>
      <c r="P570" s="4">
        <f t="shared" si="156"/>
        <v>0.2342468675289098</v>
      </c>
      <c r="Q570" s="4">
        <f t="shared" si="157"/>
        <v>1</v>
      </c>
      <c r="R570" s="4" cm="1">
        <f t="array" ref="R570">SUM(_xlfn._xlws.FILTER($G$2:$G$1236,_xlfn.MAP($N$2:$N$1236,_xlfn.LAMBDA(_xlpm.x,_xlpm.x=$N570))))</f>
        <v>7.6219512195121954E-4</v>
      </c>
      <c r="S570" s="4">
        <f t="shared" si="158"/>
        <v>1</v>
      </c>
      <c r="T570" s="15" cm="1">
        <f t="array" ref="T570">SUM(_xlfn._xlws.FILTER($G$2:$G$1236,_xlfn.MAP($O$2:$O$1236,_xlfn.LAMBDA(_xlpm.x,_xlpm.x=$O570))))</f>
        <v>7.6219512195121954E-4</v>
      </c>
      <c r="U570" s="4">
        <f t="shared" si="159"/>
        <v>1</v>
      </c>
      <c r="V570" s="4">
        <f t="shared" si="160"/>
        <v>0</v>
      </c>
      <c r="AD570" s="2"/>
      <c r="AI570" s="2"/>
      <c r="AJ570" s="2"/>
    </row>
    <row r="571" spans="1:36">
      <c r="A571" s="1" t="str">
        <f t="shared" si="146"/>
        <v>~shoe~ : [ʃu]</v>
      </c>
      <c r="B571" s="1">
        <f t="shared" si="163"/>
        <v>0</v>
      </c>
      <c r="C571" s="1">
        <f t="shared" si="163"/>
        <v>0</v>
      </c>
      <c r="D571" s="1">
        <f t="shared" si="163"/>
        <v>0</v>
      </c>
      <c r="E571" s="7">
        <v>1</v>
      </c>
      <c r="F571" s="9" t="s">
        <v>641</v>
      </c>
      <c r="G571" s="4">
        <f t="shared" si="147"/>
        <v>7.6219512195121954E-4</v>
      </c>
      <c r="H571" s="1" t="str">
        <f t="shared" si="148"/>
        <v>ʃu</v>
      </c>
      <c r="I571" s="1" t="str">
        <f t="shared" si="149"/>
        <v>shoe</v>
      </c>
      <c r="J571" s="10">
        <f t="shared" si="150"/>
        <v>2</v>
      </c>
      <c r="K571" s="10">
        <f t="shared" si="151"/>
        <v>4</v>
      </c>
      <c r="L571" s="10">
        <f t="shared" si="152"/>
        <v>4</v>
      </c>
      <c r="M571" s="10">
        <f t="shared" si="153"/>
        <v>2</v>
      </c>
      <c r="N571" s="1" t="str">
        <f t="shared" si="154"/>
        <v>~shoe~</v>
      </c>
      <c r="O571" s="1" t="str">
        <f t="shared" si="155"/>
        <v>[ʃu]</v>
      </c>
      <c r="P571" s="4">
        <f t="shared" si="156"/>
        <v>0.2342468675289098</v>
      </c>
      <c r="Q571" s="4">
        <f t="shared" si="157"/>
        <v>1</v>
      </c>
      <c r="R571" s="4" cm="1">
        <f t="array" ref="R571">SUM(_xlfn._xlws.FILTER($G$2:$G$1236,_xlfn.MAP($N$2:$N$1236,_xlfn.LAMBDA(_xlpm.x,_xlpm.x=$N571))))</f>
        <v>7.6219512195121954E-4</v>
      </c>
      <c r="S571" s="4">
        <f t="shared" si="158"/>
        <v>1</v>
      </c>
      <c r="T571" s="15" cm="1">
        <f t="array" ref="T571">SUM(_xlfn._xlws.FILTER($G$2:$G$1236,_xlfn.MAP($O$2:$O$1236,_xlfn.LAMBDA(_xlpm.x,_xlpm.x=$O571))))</f>
        <v>7.6219512195121954E-4</v>
      </c>
      <c r="U571" s="4">
        <f t="shared" si="159"/>
        <v>1</v>
      </c>
      <c r="V571" s="4">
        <f t="shared" si="160"/>
        <v>0</v>
      </c>
      <c r="AD571" s="2"/>
      <c r="AI571" s="2"/>
      <c r="AJ571" s="2"/>
    </row>
    <row r="572" spans="1:36">
      <c r="A572" s="1" t="str">
        <f t="shared" si="146"/>
        <v>~side~ : [saɪd]</v>
      </c>
      <c r="B572" s="1">
        <f t="shared" si="163"/>
        <v>0</v>
      </c>
      <c r="C572" s="1">
        <f t="shared" si="163"/>
        <v>0</v>
      </c>
      <c r="D572" s="1">
        <f t="shared" si="163"/>
        <v>0</v>
      </c>
      <c r="E572" s="7">
        <v>1</v>
      </c>
      <c r="F572" s="9" t="s">
        <v>983</v>
      </c>
      <c r="G572" s="4">
        <f t="shared" si="147"/>
        <v>7.6219512195121954E-4</v>
      </c>
      <c r="H572" s="1" t="str">
        <f t="shared" si="148"/>
        <v>saɪd</v>
      </c>
      <c r="I572" s="1" t="str">
        <f t="shared" si="149"/>
        <v>side</v>
      </c>
      <c r="J572" s="10">
        <f t="shared" si="150"/>
        <v>4</v>
      </c>
      <c r="K572" s="10">
        <f t="shared" si="151"/>
        <v>4</v>
      </c>
      <c r="L572" s="10">
        <f t="shared" si="152"/>
        <v>4</v>
      </c>
      <c r="M572" s="10">
        <f t="shared" si="153"/>
        <v>2</v>
      </c>
      <c r="N572" s="1" t="str">
        <f t="shared" si="154"/>
        <v>~side~</v>
      </c>
      <c r="O572" s="1" t="str">
        <f t="shared" si="155"/>
        <v>[saɪd]</v>
      </c>
      <c r="P572" s="4">
        <f t="shared" si="156"/>
        <v>0.15616457835260653</v>
      </c>
      <c r="Q572" s="4">
        <f t="shared" si="157"/>
        <v>0.66666666666666663</v>
      </c>
      <c r="R572" s="4" cm="1">
        <f t="array" ref="R572">SUM(_xlfn._xlws.FILTER($G$2:$G$1236,_xlfn.MAP($N$2:$N$1236,_xlfn.LAMBDA(_xlpm.x,_xlpm.x=$N572))))</f>
        <v>7.6219512195121954E-4</v>
      </c>
      <c r="S572" s="4">
        <f t="shared" si="158"/>
        <v>1</v>
      </c>
      <c r="T572" s="15" cm="1">
        <f t="array" ref="T572">SUM(_xlfn._xlws.FILTER($G$2:$G$1236,_xlfn.MAP($O$2:$O$1236,_xlfn.LAMBDA(_xlpm.x,_xlpm.x=$O572))))</f>
        <v>1.5243902439024391E-3</v>
      </c>
      <c r="U572" s="4">
        <f t="shared" si="159"/>
        <v>0.5</v>
      </c>
      <c r="V572" s="4">
        <f t="shared" si="160"/>
        <v>0.3010299956639812</v>
      </c>
      <c r="AD572" s="2"/>
      <c r="AI572" s="2"/>
      <c r="AJ572" s="2"/>
    </row>
    <row r="573" spans="1:36">
      <c r="A573" s="1" t="str">
        <f t="shared" si="146"/>
        <v>~sion~ : [ʒən]</v>
      </c>
      <c r="B573" s="1">
        <f t="shared" si="163"/>
        <v>0</v>
      </c>
      <c r="C573" s="1">
        <f t="shared" si="163"/>
        <v>0</v>
      </c>
      <c r="D573" s="1">
        <f t="shared" si="163"/>
        <v>0</v>
      </c>
      <c r="E573" s="7">
        <v>1</v>
      </c>
      <c r="F573" s="9" t="s">
        <v>1748</v>
      </c>
      <c r="G573" s="4">
        <f t="shared" si="147"/>
        <v>7.6219512195121954E-4</v>
      </c>
      <c r="H573" s="1" t="str">
        <f t="shared" si="148"/>
        <v>ʒən</v>
      </c>
      <c r="I573" s="1" t="str">
        <f t="shared" si="149"/>
        <v>sion</v>
      </c>
      <c r="J573" s="10">
        <f t="shared" si="150"/>
        <v>3</v>
      </c>
      <c r="K573" s="10">
        <f t="shared" si="151"/>
        <v>4</v>
      </c>
      <c r="L573" s="10">
        <f t="shared" si="152"/>
        <v>4</v>
      </c>
      <c r="M573" s="10">
        <f t="shared" si="153"/>
        <v>2</v>
      </c>
      <c r="N573" s="1" t="str">
        <f t="shared" si="154"/>
        <v>~sion~</v>
      </c>
      <c r="O573" s="1" t="str">
        <f t="shared" si="155"/>
        <v>[ʒən]</v>
      </c>
      <c r="P573" s="4">
        <f t="shared" si="156"/>
        <v>0.2342468675289098</v>
      </c>
      <c r="Q573" s="4">
        <f t="shared" si="157"/>
        <v>1</v>
      </c>
      <c r="R573" s="4" cm="1">
        <f t="array" ref="R573">SUM(_xlfn._xlws.FILTER($G$2:$G$1255,_xlfn.MAP($N$2:$N$1255,_xlfn.LAMBDA(_xlpm.x,_xlpm.x=$N573))))</f>
        <v>7.6219512195121954E-4</v>
      </c>
      <c r="S573" s="4">
        <f t="shared" si="158"/>
        <v>1</v>
      </c>
      <c r="T573" s="15" cm="1">
        <f t="array" ref="T573">SUM(_xlfn._xlws.FILTER($G$2:$G$1255,_xlfn.MAP($O$2:$O$1255,_xlfn.LAMBDA(_xlpm.x,_xlpm.x=$O573))))</f>
        <v>7.6219512195121954E-4</v>
      </c>
      <c r="U573" s="4">
        <f t="shared" si="159"/>
        <v>1</v>
      </c>
      <c r="V573" s="4">
        <f t="shared" si="160"/>
        <v>0</v>
      </c>
      <c r="AD573" s="2"/>
      <c r="AI573" s="2"/>
      <c r="AJ573" s="2"/>
    </row>
    <row r="574" spans="1:36">
      <c r="A574" s="1" t="str">
        <f t="shared" si="146"/>
        <v>~site~ : [zɪt]</v>
      </c>
      <c r="B574" s="1">
        <f t="shared" si="163"/>
        <v>0</v>
      </c>
      <c r="C574" s="1">
        <f t="shared" si="163"/>
        <v>0</v>
      </c>
      <c r="D574" s="1">
        <f t="shared" si="163"/>
        <v>0</v>
      </c>
      <c r="E574" s="7">
        <v>1</v>
      </c>
      <c r="F574" s="9" t="s">
        <v>995</v>
      </c>
      <c r="G574" s="4">
        <f t="shared" si="147"/>
        <v>7.6219512195121954E-4</v>
      </c>
      <c r="H574" s="1" t="str">
        <f t="shared" si="148"/>
        <v>zɪt</v>
      </c>
      <c r="I574" s="1" t="str">
        <f t="shared" si="149"/>
        <v>site</v>
      </c>
      <c r="J574" s="10">
        <f t="shared" si="150"/>
        <v>3</v>
      </c>
      <c r="K574" s="10">
        <f t="shared" si="151"/>
        <v>4</v>
      </c>
      <c r="L574" s="10">
        <f t="shared" si="152"/>
        <v>4</v>
      </c>
      <c r="M574" s="10">
        <f t="shared" si="153"/>
        <v>2</v>
      </c>
      <c r="N574" s="1" t="str">
        <f t="shared" si="154"/>
        <v>~site~</v>
      </c>
      <c r="O574" s="1" t="str">
        <f t="shared" si="155"/>
        <v>[zɪt]</v>
      </c>
      <c r="P574" s="4">
        <f t="shared" si="156"/>
        <v>0.15616457835260653</v>
      </c>
      <c r="Q574" s="4">
        <f t="shared" si="157"/>
        <v>0.66666666666666663</v>
      </c>
      <c r="R574" s="4" cm="1">
        <f t="array" ref="R574">SUM(_xlfn._xlws.FILTER($G$2:$G$1236,_xlfn.MAP($N$2:$N$1236,_xlfn.LAMBDA(_xlpm.x,_xlpm.x=$N574))))</f>
        <v>7.6219512195121954E-4</v>
      </c>
      <c r="S574" s="4">
        <f t="shared" si="158"/>
        <v>1</v>
      </c>
      <c r="T574" s="15" cm="1">
        <f t="array" ref="T574">SUM(_xlfn._xlws.FILTER($G$2:$G$1236,_xlfn.MAP($O$2:$O$1236,_xlfn.LAMBDA(_xlpm.x,_xlpm.x=$O574))))</f>
        <v>1.5243902439024391E-3</v>
      </c>
      <c r="U574" s="4">
        <f t="shared" si="159"/>
        <v>0.5</v>
      </c>
      <c r="V574" s="4">
        <f t="shared" si="160"/>
        <v>0.3010299956639812</v>
      </c>
      <c r="AD574" s="2"/>
      <c r="AI574" s="2"/>
      <c r="AJ574" s="2"/>
    </row>
    <row r="575" spans="1:36">
      <c r="A575" s="1" t="str">
        <f t="shared" si="146"/>
        <v>~size~ : [saɪz]</v>
      </c>
      <c r="B575" s="1">
        <f t="shared" si="163"/>
        <v>0</v>
      </c>
      <c r="C575" s="1">
        <f t="shared" si="163"/>
        <v>0</v>
      </c>
      <c r="D575" s="1">
        <f t="shared" si="163"/>
        <v>0</v>
      </c>
      <c r="E575" s="7">
        <v>1</v>
      </c>
      <c r="F575" s="9" t="s">
        <v>1611</v>
      </c>
      <c r="G575" s="4">
        <f t="shared" si="147"/>
        <v>7.6219512195121954E-4</v>
      </c>
      <c r="H575" s="4" t="str">
        <f t="shared" si="148"/>
        <v>saɪz</v>
      </c>
      <c r="I575" s="4" t="str">
        <f t="shared" si="149"/>
        <v>size</v>
      </c>
      <c r="J575" s="10">
        <f t="shared" si="150"/>
        <v>4</v>
      </c>
      <c r="K575" s="10">
        <f t="shared" si="151"/>
        <v>4</v>
      </c>
      <c r="L575" s="10">
        <f t="shared" si="152"/>
        <v>4</v>
      </c>
      <c r="M575" s="10">
        <f t="shared" si="153"/>
        <v>2</v>
      </c>
      <c r="N575" s="1" t="str">
        <f t="shared" si="154"/>
        <v>~size~</v>
      </c>
      <c r="O575" s="1" t="str">
        <f t="shared" si="155"/>
        <v>[saɪz]</v>
      </c>
      <c r="P575" s="4">
        <f t="shared" si="156"/>
        <v>0.2342468675289098</v>
      </c>
      <c r="Q575" s="4">
        <f t="shared" si="157"/>
        <v>1</v>
      </c>
      <c r="R575" s="4" cm="1">
        <f t="array" ref="R575">SUM(_xlfn._xlws.FILTER($G$2:$G$1236,_xlfn.MAP($N$2:$N$1236,_xlfn.LAMBDA(_xlpm.x,_xlpm.x=$N575))))</f>
        <v>7.6219512195121954E-4</v>
      </c>
      <c r="S575" s="4">
        <f t="shared" si="158"/>
        <v>1</v>
      </c>
      <c r="T575" s="15" cm="1">
        <f t="array" ref="T575">SUM(_xlfn._xlws.FILTER($G$2:$G$1236,_xlfn.MAP($O$2:$O$1236,_xlfn.LAMBDA(_xlpm.x,_xlpm.x=$O575))))</f>
        <v>7.6219512195121954E-4</v>
      </c>
      <c r="U575" s="4">
        <f t="shared" si="159"/>
        <v>1</v>
      </c>
      <c r="V575" s="4">
        <f t="shared" si="160"/>
        <v>0</v>
      </c>
      <c r="AD575" s="2"/>
      <c r="AI575" s="2"/>
      <c r="AJ575" s="2"/>
    </row>
    <row r="576" spans="1:36">
      <c r="A576" s="1" t="str">
        <f t="shared" si="146"/>
        <v>~soil~ : [sɔɪl]</v>
      </c>
      <c r="B576" s="1">
        <f t="shared" si="163"/>
        <v>0</v>
      </c>
      <c r="C576" s="1">
        <f t="shared" si="163"/>
        <v>0</v>
      </c>
      <c r="D576" s="1">
        <f t="shared" si="163"/>
        <v>0</v>
      </c>
      <c r="E576" s="7">
        <v>1</v>
      </c>
      <c r="F576" s="9" t="s">
        <v>1585</v>
      </c>
      <c r="G576" s="4">
        <f t="shared" si="147"/>
        <v>7.6219512195121954E-4</v>
      </c>
      <c r="H576" s="4" t="str">
        <f t="shared" si="148"/>
        <v>sɔɪl</v>
      </c>
      <c r="I576" s="4" t="str">
        <f t="shared" si="149"/>
        <v>soil</v>
      </c>
      <c r="J576" s="10">
        <f t="shared" si="150"/>
        <v>4</v>
      </c>
      <c r="K576" s="10">
        <f t="shared" si="151"/>
        <v>4</v>
      </c>
      <c r="L576" s="10">
        <f t="shared" si="152"/>
        <v>4</v>
      </c>
      <c r="M576" s="10">
        <f t="shared" si="153"/>
        <v>2</v>
      </c>
      <c r="N576" s="1" t="str">
        <f t="shared" si="154"/>
        <v>~soil~</v>
      </c>
      <c r="O576" s="1" t="str">
        <f t="shared" si="155"/>
        <v>[sɔɪl]</v>
      </c>
      <c r="P576" s="4">
        <f t="shared" si="156"/>
        <v>0.2342468675289098</v>
      </c>
      <c r="Q576" s="4">
        <f t="shared" si="157"/>
        <v>1</v>
      </c>
      <c r="R576" s="4" cm="1">
        <f t="array" ref="R576">SUM(_xlfn._xlws.FILTER($G$2:$G$1236,_xlfn.MAP($N$2:$N$1236,_xlfn.LAMBDA(_xlpm.x,_xlpm.x=$N576))))</f>
        <v>7.6219512195121954E-4</v>
      </c>
      <c r="S576" s="4">
        <f t="shared" si="158"/>
        <v>1</v>
      </c>
      <c r="T576" s="15" cm="1">
        <f t="array" ref="T576">SUM(_xlfn._xlws.FILTER($G$2:$G$1236,_xlfn.MAP($O$2:$O$1236,_xlfn.LAMBDA(_xlpm.x,_xlpm.x=$O576))))</f>
        <v>7.6219512195121954E-4</v>
      </c>
      <c r="U576" s="4">
        <f t="shared" si="159"/>
        <v>1</v>
      </c>
      <c r="V576" s="4">
        <f t="shared" si="160"/>
        <v>0</v>
      </c>
      <c r="AD576" s="2"/>
      <c r="AI576" s="2"/>
      <c r="AJ576" s="2"/>
    </row>
    <row r="577" spans="1:36">
      <c r="A577" s="1" t="str">
        <f t="shared" si="146"/>
        <v>~some~ : [sʌm]</v>
      </c>
      <c r="B577" s="1">
        <f t="shared" si="163"/>
        <v>0</v>
      </c>
      <c r="C577" s="1">
        <f t="shared" si="163"/>
        <v>0</v>
      </c>
      <c r="D577" s="1">
        <f t="shared" si="163"/>
        <v>0</v>
      </c>
      <c r="E577" s="7">
        <v>1</v>
      </c>
      <c r="F577" s="9" t="s">
        <v>1792</v>
      </c>
      <c r="G577" s="4">
        <f t="shared" si="147"/>
        <v>7.6219512195121954E-4</v>
      </c>
      <c r="H577" s="4" t="str">
        <f t="shared" si="148"/>
        <v>sʌm</v>
      </c>
      <c r="I577" s="4" t="str">
        <f t="shared" si="149"/>
        <v>some</v>
      </c>
      <c r="J577" s="10">
        <f t="shared" si="150"/>
        <v>3</v>
      </c>
      <c r="K577" s="10">
        <f t="shared" si="151"/>
        <v>4</v>
      </c>
      <c r="L577" s="10">
        <f t="shared" si="152"/>
        <v>4</v>
      </c>
      <c r="M577" s="10">
        <f t="shared" si="153"/>
        <v>2</v>
      </c>
      <c r="N577" s="1" t="str">
        <f t="shared" si="154"/>
        <v>~some~</v>
      </c>
      <c r="O577" s="1" t="str">
        <f t="shared" si="155"/>
        <v>[sʌm]</v>
      </c>
      <c r="P577" s="4">
        <f t="shared" si="156"/>
        <v>0.2342468675289098</v>
      </c>
      <c r="Q577" s="4">
        <f t="shared" si="157"/>
        <v>1</v>
      </c>
      <c r="R577" s="4" cm="1">
        <f t="array" ref="R577">SUM(_xlfn._xlws.FILTER($G$2:$G$1236,_xlfn.MAP($N$2:$N$1236,_xlfn.LAMBDA(_xlpm.x,_xlpm.x=$N577))))</f>
        <v>7.6219512195121954E-4</v>
      </c>
      <c r="S577" s="4">
        <f t="shared" si="158"/>
        <v>1</v>
      </c>
      <c r="T577" s="15" cm="1">
        <f t="array" ref="T577">SUM(_xlfn._xlws.FILTER($G$2:$G$1236,_xlfn.MAP($O$2:$O$1236,_xlfn.LAMBDA(_xlpm.x,_xlpm.x=$O577))))</f>
        <v>7.6219512195121954E-4</v>
      </c>
      <c r="U577" s="4">
        <f t="shared" si="159"/>
        <v>1</v>
      </c>
      <c r="V577" s="4">
        <f t="shared" si="160"/>
        <v>0</v>
      </c>
      <c r="AD577" s="2"/>
      <c r="AI577" s="2"/>
      <c r="AJ577" s="2"/>
    </row>
    <row r="578" spans="1:36">
      <c r="A578" s="1" t="str">
        <f t="shared" ref="A578:A641" si="164">_xlfn.LET(_xlpm.sep," : ",CONCATENATE(N578,_xlpm.sep,O578))</f>
        <v>~sual~ : [ʒuwəl]</v>
      </c>
      <c r="B578" s="1">
        <f t="shared" si="163"/>
        <v>0</v>
      </c>
      <c r="C578" s="1">
        <f t="shared" si="163"/>
        <v>0</v>
      </c>
      <c r="D578" s="1">
        <f t="shared" si="163"/>
        <v>0</v>
      </c>
      <c r="E578" s="7">
        <v>1</v>
      </c>
      <c r="F578" s="9" t="s">
        <v>2397</v>
      </c>
      <c r="G578" s="4">
        <f t="shared" ref="G578:G641" si="165">E578/freq.sum.r6e</f>
        <v>7.6219512195121954E-4</v>
      </c>
      <c r="H578" s="1" t="str">
        <f t="shared" ref="H578:H641" si="166">_xlfn.LET(_xlpm.sep,":",_xlpm.w,$F578,LEFT(_xlpm.w,FIND(_xlpm.sep,_xlpm.w)-1))</f>
        <v>ʒuwəl</v>
      </c>
      <c r="I578" s="1" t="str">
        <f t="shared" ref="I578:I641" si="167">_xlfn.LET(_xlpm.sep,":",_xlpm.w,$F578,RIGHT(_xlpm.w,LEN(_xlpm.w)-FIND(_xlpm.sep,_xlpm.w)))</f>
        <v>sual</v>
      </c>
      <c r="J578" s="10">
        <f t="shared" ref="J578:J641" si="168">_xlfn.LET(_xlpm.w,H578,LEN(_xlpm.w))</f>
        <v>5</v>
      </c>
      <c r="K578" s="10">
        <f t="shared" ref="K578:K641" si="169">_xlfn.LET(_xlpm.w,I578,LEN(_xlpm.w))</f>
        <v>4</v>
      </c>
      <c r="L578" s="10">
        <f t="shared" ref="L578:L641" si="170">_xlfn.LET(_xlpm.a,J578,_xlpm.b,K578,MAX(_xlpm.a,_xlpm.b))</f>
        <v>5</v>
      </c>
      <c r="M578" s="10">
        <f t="shared" ref="M578:M641" si="171">_xlfn.LET(_xlpm.x,I578,SUM(COUNTIF(_xlpm.x,"*a*"),COUNTIF(_xlpm.x,"*e*"),COUNTIF(_xlpm.x,"*i*"),COUNTIF(_xlpm.x,"*o*"),COUNTIF(_xlpm.x,"*u*"),COUNTIF(_xlpm.x,"*y*")))</f>
        <v>2</v>
      </c>
      <c r="N578" s="1" t="str">
        <f t="shared" ref="N578:N641" si="172">_xlfn.LET(_xlpm.sep,":",_xlpm.w,$F578,_xlfn.CONCAT("~",RIGHT(_xlpm.w,LEN(_xlpm.w)-FIND(_xlpm.sep,_xlpm.w)),"~"))</f>
        <v>~sual~</v>
      </c>
      <c r="O578" s="1" t="str">
        <f t="shared" ref="O578:O641" si="173">_xlfn.LET(_xlpm.sep,":",_xlpm.w,$F578,_xlfn.CONCAT("[",LEFT(_xlpm.w,FIND(_xlpm.sep,_xlpm.w)-1),"]"))</f>
        <v>[ʒuwəl]</v>
      </c>
      <c r="P578" s="4">
        <f t="shared" ref="P578:P641" si="174">_xlfn.LET(_xlpm.freq,E578,_xlpm.size,L578+1,_xlpm.F,Q578,LOG(1+_xlpm.freq)*LOG(1+_xlpm.size)*_xlpm.F)</f>
        <v>0.25439985932113074</v>
      </c>
      <c r="Q578" s="4">
        <f t="shared" ref="Q578:Q641" si="175">_xlfn.LET(_xlpm.a,U578,_xlpm.b,S578,2*_xlpm.a*_xlpm.b/(_xlpm.a+_xlpm.b))</f>
        <v>1</v>
      </c>
      <c r="R578" s="4" cm="1">
        <f t="array" ref="R578">SUM(_xlfn._xlws.FILTER($G$2:$G$1236,_xlfn.MAP($N$2:$N$1236,_xlfn.LAMBDA(_xlpm.x,_xlpm.x=$N578))))</f>
        <v>7.6219512195121954E-4</v>
      </c>
      <c r="S578" s="4">
        <f t="shared" ref="S578:S641" si="176">$G578/R578</f>
        <v>1</v>
      </c>
      <c r="T578" s="15" cm="1">
        <f t="array" ref="T578">SUM(_xlfn._xlws.FILTER($G$2:$G$1236,_xlfn.MAP($O$2:$O$1236,_xlfn.LAMBDA(_xlpm.x,_xlpm.x=$O578))))</f>
        <v>7.6219512195121954E-4</v>
      </c>
      <c r="U578" s="4">
        <f t="shared" ref="U578:U641" si="177">$G578/T578</f>
        <v>1</v>
      </c>
      <c r="V578" s="4">
        <f t="shared" ref="V578:V641" si="178">_xlfn.LET(_xlpm.p,S578,_xlpm.q,U578,LOG(_xlpm.p/_xlpm.q))</f>
        <v>0</v>
      </c>
      <c r="AD578" s="2"/>
      <c r="AI578" s="2"/>
      <c r="AJ578" s="2"/>
    </row>
    <row r="579" spans="1:36">
      <c r="A579" s="1" t="str">
        <f t="shared" si="164"/>
        <v>~suit~ : [sut]</v>
      </c>
      <c r="B579" s="1">
        <f t="shared" si="163"/>
        <v>0</v>
      </c>
      <c r="C579" s="1">
        <f t="shared" si="163"/>
        <v>0</v>
      </c>
      <c r="D579" s="1">
        <f t="shared" si="163"/>
        <v>0</v>
      </c>
      <c r="E579" s="7">
        <v>1</v>
      </c>
      <c r="F579" s="9" t="s">
        <v>1794</v>
      </c>
      <c r="G579" s="4">
        <f t="shared" si="165"/>
        <v>7.6219512195121954E-4</v>
      </c>
      <c r="H579" s="1" t="str">
        <f t="shared" si="166"/>
        <v>sut</v>
      </c>
      <c r="I579" s="1" t="str">
        <f t="shared" si="167"/>
        <v>suit</v>
      </c>
      <c r="J579" s="10">
        <f t="shared" si="168"/>
        <v>3</v>
      </c>
      <c r="K579" s="10">
        <f t="shared" si="169"/>
        <v>4</v>
      </c>
      <c r="L579" s="10">
        <f t="shared" si="170"/>
        <v>4</v>
      </c>
      <c r="M579" s="10">
        <f t="shared" si="171"/>
        <v>2</v>
      </c>
      <c r="N579" s="1" t="str">
        <f t="shared" si="172"/>
        <v>~suit~</v>
      </c>
      <c r="O579" s="1" t="str">
        <f t="shared" si="173"/>
        <v>[sut]</v>
      </c>
      <c r="P579" s="4">
        <f t="shared" si="174"/>
        <v>0.2342468675289098</v>
      </c>
      <c r="Q579" s="4">
        <f t="shared" si="175"/>
        <v>1</v>
      </c>
      <c r="R579" s="4" cm="1">
        <f t="array" ref="R579">SUM(_xlfn._xlws.FILTER($G$2:$G$1236,_xlfn.MAP($N$2:$N$1236,_xlfn.LAMBDA(_xlpm.x,_xlpm.x=$N579))))</f>
        <v>7.6219512195121954E-4</v>
      </c>
      <c r="S579" s="4">
        <f t="shared" si="176"/>
        <v>1</v>
      </c>
      <c r="T579" s="15" cm="1">
        <f t="array" ref="T579">SUM(_xlfn._xlws.FILTER($G$2:$G$1236,_xlfn.MAP($O$2:$O$1236,_xlfn.LAMBDA(_xlpm.x,_xlpm.x=$O579))))</f>
        <v>7.6219512195121954E-4</v>
      </c>
      <c r="U579" s="4">
        <f t="shared" si="177"/>
        <v>1</v>
      </c>
      <c r="V579" s="4">
        <f t="shared" si="178"/>
        <v>0</v>
      </c>
      <c r="AD579" s="2"/>
      <c r="AI579" s="2"/>
      <c r="AJ579" s="2"/>
    </row>
    <row r="580" spans="1:36">
      <c r="A580" s="1" t="str">
        <f t="shared" si="164"/>
        <v>~sure~ : [ʃʊə]</v>
      </c>
      <c r="B580" s="1">
        <f t="shared" si="163"/>
        <v>0</v>
      </c>
      <c r="C580" s="1">
        <f t="shared" si="163"/>
        <v>0</v>
      </c>
      <c r="D580" s="1">
        <f t="shared" si="163"/>
        <v>0</v>
      </c>
      <c r="E580" s="7">
        <v>1</v>
      </c>
      <c r="F580" s="9" t="s">
        <v>2046</v>
      </c>
      <c r="G580" s="4">
        <f t="shared" si="165"/>
        <v>7.6219512195121954E-4</v>
      </c>
      <c r="H580" s="1" t="str">
        <f t="shared" si="166"/>
        <v>ʃʊə</v>
      </c>
      <c r="I580" s="1" t="str">
        <f t="shared" si="167"/>
        <v>sure</v>
      </c>
      <c r="J580" s="10">
        <f t="shared" si="168"/>
        <v>3</v>
      </c>
      <c r="K580" s="10">
        <f t="shared" si="169"/>
        <v>4</v>
      </c>
      <c r="L580" s="10">
        <f t="shared" si="170"/>
        <v>4</v>
      </c>
      <c r="M580" s="10">
        <f t="shared" si="171"/>
        <v>2</v>
      </c>
      <c r="N580" s="1" t="str">
        <f t="shared" si="172"/>
        <v>~sure~</v>
      </c>
      <c r="O580" s="1" t="str">
        <f t="shared" si="173"/>
        <v>[ʃʊə]</v>
      </c>
      <c r="P580" s="4">
        <f t="shared" si="174"/>
        <v>0.15616457835260653</v>
      </c>
      <c r="Q580" s="4">
        <f t="shared" si="175"/>
        <v>0.66666666666666663</v>
      </c>
      <c r="R580" s="4" cm="1">
        <f t="array" ref="R580">SUM(_xlfn._xlws.FILTER($G$2:$G$1255,_xlfn.MAP($N$2:$N$1255,_xlfn.LAMBDA(_xlpm.x,_xlpm.x=$N580))))</f>
        <v>1.5243902439024391E-3</v>
      </c>
      <c r="S580" s="4">
        <f t="shared" si="176"/>
        <v>0.5</v>
      </c>
      <c r="T580" s="15" cm="1">
        <f t="array" ref="T580">SUM(_xlfn._xlws.FILTER($G$2:$G$1255,_xlfn.MAP($O$2:$O$1255,_xlfn.LAMBDA(_xlpm.x,_xlpm.x=$O580))))</f>
        <v>7.6219512195121954E-4</v>
      </c>
      <c r="U580" s="4">
        <f t="shared" si="177"/>
        <v>1</v>
      </c>
      <c r="V580" s="4">
        <f t="shared" si="178"/>
        <v>-0.3010299956639812</v>
      </c>
      <c r="AD580" s="2"/>
      <c r="AI580" s="2"/>
      <c r="AJ580" s="2"/>
    </row>
    <row r="581" spans="1:36">
      <c r="A581" s="1" t="str">
        <f t="shared" si="164"/>
        <v>~sure~ : [ʒəɹ]</v>
      </c>
      <c r="B581" s="1">
        <f t="shared" si="163"/>
        <v>0</v>
      </c>
      <c r="C581" s="1">
        <f t="shared" si="163"/>
        <v>0</v>
      </c>
      <c r="D581" s="1">
        <f t="shared" si="163"/>
        <v>0</v>
      </c>
      <c r="E581" s="7">
        <v>1</v>
      </c>
      <c r="F581" s="9" t="s">
        <v>2045</v>
      </c>
      <c r="G581" s="4">
        <f t="shared" si="165"/>
        <v>7.6219512195121954E-4</v>
      </c>
      <c r="H581" s="1" t="str">
        <f t="shared" si="166"/>
        <v>ʒəɹ</v>
      </c>
      <c r="I581" s="1" t="str">
        <f t="shared" si="167"/>
        <v>sure</v>
      </c>
      <c r="J581" s="10">
        <f t="shared" si="168"/>
        <v>3</v>
      </c>
      <c r="K581" s="10">
        <f t="shared" si="169"/>
        <v>4</v>
      </c>
      <c r="L581" s="10">
        <f t="shared" si="170"/>
        <v>4</v>
      </c>
      <c r="M581" s="10">
        <f t="shared" si="171"/>
        <v>2</v>
      </c>
      <c r="N581" s="1" t="str">
        <f t="shared" si="172"/>
        <v>~sure~</v>
      </c>
      <c r="O581" s="1" t="str">
        <f t="shared" si="173"/>
        <v>[ʒəɹ]</v>
      </c>
      <c r="P581" s="4">
        <f t="shared" si="174"/>
        <v>0.15616457835260653</v>
      </c>
      <c r="Q581" s="4">
        <f t="shared" si="175"/>
        <v>0.66666666666666663</v>
      </c>
      <c r="R581" s="4" cm="1">
        <f t="array" ref="R581">SUM(_xlfn._xlws.FILTER($G$2:$G$1255,_xlfn.MAP($N$2:$N$1255,_xlfn.LAMBDA(_xlpm.x,_xlpm.x=$N581))))</f>
        <v>1.5243902439024391E-3</v>
      </c>
      <c r="S581" s="4">
        <f t="shared" si="176"/>
        <v>0.5</v>
      </c>
      <c r="T581" s="15" cm="1">
        <f t="array" ref="T581">SUM(_xlfn._xlws.FILTER($G$2:$G$1255,_xlfn.MAP($O$2:$O$1255,_xlfn.LAMBDA(_xlpm.x,_xlpm.x=$O581))))</f>
        <v>7.6219512195121954E-4</v>
      </c>
      <c r="U581" s="4">
        <f t="shared" si="177"/>
        <v>1</v>
      </c>
      <c r="V581" s="4">
        <f t="shared" si="178"/>
        <v>-0.3010299956639812</v>
      </c>
      <c r="AD581" s="2"/>
      <c r="AI581" s="2"/>
      <c r="AJ581" s="2"/>
    </row>
    <row r="582" spans="1:36">
      <c r="A582" s="1" t="str">
        <f t="shared" si="164"/>
        <v>~tail~ : [teɪl]</v>
      </c>
      <c r="B582" s="1">
        <f t="shared" ref="B582:D601" si="179">_xlfn.LET(_xlpm.d,$F582,_xlpm.k,_xlfn.CONCAT(LEFT(TRIM(B$1),1),"*"),COUNTIF(_xlpm.d,_xlpm.k))</f>
        <v>0</v>
      </c>
      <c r="C582" s="1">
        <f t="shared" si="179"/>
        <v>0</v>
      </c>
      <c r="D582" s="1">
        <f t="shared" si="179"/>
        <v>0</v>
      </c>
      <c r="E582" s="7">
        <v>1</v>
      </c>
      <c r="F582" s="9" t="s">
        <v>1579</v>
      </c>
      <c r="G582" s="4">
        <f t="shared" si="165"/>
        <v>7.6219512195121954E-4</v>
      </c>
      <c r="H582" s="1" t="str">
        <f t="shared" si="166"/>
        <v>teɪl</v>
      </c>
      <c r="I582" s="1" t="str">
        <f t="shared" si="167"/>
        <v>tail</v>
      </c>
      <c r="J582" s="10">
        <f t="shared" si="168"/>
        <v>4</v>
      </c>
      <c r="K582" s="10">
        <f t="shared" si="169"/>
        <v>4</v>
      </c>
      <c r="L582" s="10">
        <f t="shared" si="170"/>
        <v>4</v>
      </c>
      <c r="M582" s="10">
        <f t="shared" si="171"/>
        <v>2</v>
      </c>
      <c r="N582" s="1" t="str">
        <f t="shared" si="172"/>
        <v>~tail~</v>
      </c>
      <c r="O582" s="1" t="str">
        <f t="shared" si="173"/>
        <v>[teɪl]</v>
      </c>
      <c r="P582" s="4">
        <f t="shared" si="174"/>
        <v>0.2342468675289098</v>
      </c>
      <c r="Q582" s="4">
        <f t="shared" si="175"/>
        <v>1</v>
      </c>
      <c r="R582" s="4" cm="1">
        <f t="array" ref="R582">SUM(_xlfn._xlws.FILTER($G$2:$G$1236,_xlfn.MAP($N$2:$N$1236,_xlfn.LAMBDA(_xlpm.x,_xlpm.x=$N582))))</f>
        <v>7.6219512195121954E-4</v>
      </c>
      <c r="S582" s="4">
        <f t="shared" si="176"/>
        <v>1</v>
      </c>
      <c r="T582" s="15" cm="1">
        <f t="array" ref="T582">SUM(_xlfn._xlws.FILTER($G$2:$G$1236,_xlfn.MAP($O$2:$O$1236,_xlfn.LAMBDA(_xlpm.x,_xlpm.x=$O582))))</f>
        <v>7.6219512195121954E-4</v>
      </c>
      <c r="U582" s="4">
        <f t="shared" si="177"/>
        <v>1</v>
      </c>
      <c r="V582" s="4">
        <f t="shared" si="178"/>
        <v>0</v>
      </c>
      <c r="AD582" s="2"/>
      <c r="AI582" s="2"/>
      <c r="AJ582" s="2"/>
    </row>
    <row r="583" spans="1:36">
      <c r="A583" s="1" t="str">
        <f t="shared" si="164"/>
        <v>~take~ : [teɪk]</v>
      </c>
      <c r="B583" s="1">
        <f t="shared" si="179"/>
        <v>0</v>
      </c>
      <c r="C583" s="1">
        <f t="shared" si="179"/>
        <v>0</v>
      </c>
      <c r="D583" s="1">
        <f t="shared" si="179"/>
        <v>0</v>
      </c>
      <c r="E583" s="7">
        <v>1</v>
      </c>
      <c r="F583" s="9" t="s">
        <v>1580</v>
      </c>
      <c r="G583" s="4">
        <f t="shared" si="165"/>
        <v>7.6219512195121954E-4</v>
      </c>
      <c r="H583" s="1" t="str">
        <f t="shared" si="166"/>
        <v>teɪk</v>
      </c>
      <c r="I583" s="1" t="str">
        <f t="shared" si="167"/>
        <v>take</v>
      </c>
      <c r="J583" s="10">
        <f t="shared" si="168"/>
        <v>4</v>
      </c>
      <c r="K583" s="10">
        <f t="shared" si="169"/>
        <v>4</v>
      </c>
      <c r="L583" s="10">
        <f t="shared" si="170"/>
        <v>4</v>
      </c>
      <c r="M583" s="10">
        <f t="shared" si="171"/>
        <v>2</v>
      </c>
      <c r="N583" s="1" t="str">
        <f t="shared" si="172"/>
        <v>~take~</v>
      </c>
      <c r="O583" s="1" t="str">
        <f t="shared" si="173"/>
        <v>[teɪk]</v>
      </c>
      <c r="P583" s="4">
        <f t="shared" si="174"/>
        <v>0.2342468675289098</v>
      </c>
      <c r="Q583" s="4">
        <f t="shared" si="175"/>
        <v>1</v>
      </c>
      <c r="R583" s="4" cm="1">
        <f t="array" ref="R583">SUM(_xlfn._xlws.FILTER($G$2:$G$1236,_xlfn.MAP($N$2:$N$1236,_xlfn.LAMBDA(_xlpm.x,_xlpm.x=$N583))))</f>
        <v>7.6219512195121954E-4</v>
      </c>
      <c r="S583" s="4">
        <f t="shared" si="176"/>
        <v>1</v>
      </c>
      <c r="T583" s="15" cm="1">
        <f t="array" ref="T583">SUM(_xlfn._xlws.FILTER($G$2:$G$1236,_xlfn.MAP($O$2:$O$1236,_xlfn.LAMBDA(_xlpm.x,_xlpm.x=$O583))))</f>
        <v>7.6219512195121954E-4</v>
      </c>
      <c r="U583" s="4">
        <f t="shared" si="177"/>
        <v>1</v>
      </c>
      <c r="V583" s="4">
        <f t="shared" si="178"/>
        <v>0</v>
      </c>
      <c r="AD583" s="2"/>
      <c r="AI583" s="2"/>
      <c r="AJ583" s="2"/>
    </row>
    <row r="584" spans="1:36">
      <c r="A584" s="1" t="str">
        <f t="shared" si="164"/>
        <v>~team~ : [tim]</v>
      </c>
      <c r="B584" s="1">
        <f t="shared" si="179"/>
        <v>0</v>
      </c>
      <c r="C584" s="1">
        <f t="shared" si="179"/>
        <v>0</v>
      </c>
      <c r="D584" s="1">
        <f t="shared" si="179"/>
        <v>0</v>
      </c>
      <c r="E584" s="7">
        <v>1</v>
      </c>
      <c r="F584" s="9" t="s">
        <v>1788</v>
      </c>
      <c r="G584" s="4">
        <f t="shared" si="165"/>
        <v>7.6219512195121954E-4</v>
      </c>
      <c r="H584" s="1" t="str">
        <f t="shared" si="166"/>
        <v>tim</v>
      </c>
      <c r="I584" s="1" t="str">
        <f t="shared" si="167"/>
        <v>team</v>
      </c>
      <c r="J584" s="10">
        <f t="shared" si="168"/>
        <v>3</v>
      </c>
      <c r="K584" s="10">
        <f t="shared" si="169"/>
        <v>4</v>
      </c>
      <c r="L584" s="10">
        <f t="shared" si="170"/>
        <v>4</v>
      </c>
      <c r="M584" s="10">
        <f t="shared" si="171"/>
        <v>2</v>
      </c>
      <c r="N584" s="1" t="str">
        <f t="shared" si="172"/>
        <v>~team~</v>
      </c>
      <c r="O584" s="1" t="str">
        <f t="shared" si="173"/>
        <v>[tim]</v>
      </c>
      <c r="P584" s="4">
        <f t="shared" si="174"/>
        <v>0.2342468675289098</v>
      </c>
      <c r="Q584" s="4">
        <f t="shared" si="175"/>
        <v>1</v>
      </c>
      <c r="R584" s="4" cm="1">
        <f t="array" ref="R584">SUM(_xlfn._xlws.FILTER($G$2:$G$1236,_xlfn.MAP($N$2:$N$1236,_xlfn.LAMBDA(_xlpm.x,_xlpm.x=$N584))))</f>
        <v>7.6219512195121954E-4</v>
      </c>
      <c r="S584" s="4">
        <f t="shared" si="176"/>
        <v>1</v>
      </c>
      <c r="T584" s="15" cm="1">
        <f t="array" ref="T584">SUM(_xlfn._xlws.FILTER($G$2:$G$1236,_xlfn.MAP($O$2:$O$1236,_xlfn.LAMBDA(_xlpm.x,_xlpm.x=$O584))))</f>
        <v>7.6219512195121954E-4</v>
      </c>
      <c r="U584" s="4">
        <f t="shared" si="177"/>
        <v>1</v>
      </c>
      <c r="V584" s="4">
        <f t="shared" si="178"/>
        <v>0</v>
      </c>
      <c r="AD584" s="2"/>
      <c r="AI584" s="2"/>
      <c r="AJ584" s="2"/>
    </row>
    <row r="585" spans="1:36">
      <c r="A585" s="1" t="str">
        <f t="shared" si="164"/>
        <v>~tice~ : [təs]</v>
      </c>
      <c r="B585" s="1">
        <f t="shared" si="179"/>
        <v>0</v>
      </c>
      <c r="C585" s="1">
        <f t="shared" si="179"/>
        <v>0</v>
      </c>
      <c r="D585" s="1">
        <f t="shared" si="179"/>
        <v>0</v>
      </c>
      <c r="E585" s="7">
        <v>1</v>
      </c>
      <c r="F585" s="9" t="s">
        <v>1781</v>
      </c>
      <c r="G585" s="4">
        <f t="shared" si="165"/>
        <v>7.6219512195121954E-4</v>
      </c>
      <c r="H585" s="1" t="str">
        <f t="shared" si="166"/>
        <v>təs</v>
      </c>
      <c r="I585" s="1" t="str">
        <f t="shared" si="167"/>
        <v>tice</v>
      </c>
      <c r="J585" s="10">
        <f t="shared" si="168"/>
        <v>3</v>
      </c>
      <c r="K585" s="10">
        <f t="shared" si="169"/>
        <v>4</v>
      </c>
      <c r="L585" s="10">
        <f t="shared" si="170"/>
        <v>4</v>
      </c>
      <c r="M585" s="10">
        <f t="shared" si="171"/>
        <v>2</v>
      </c>
      <c r="N585" s="1" t="str">
        <f t="shared" si="172"/>
        <v>~tice~</v>
      </c>
      <c r="O585" s="1" t="str">
        <f t="shared" si="173"/>
        <v>[təs]</v>
      </c>
      <c r="P585" s="4">
        <f t="shared" si="174"/>
        <v>0.2342468675289098</v>
      </c>
      <c r="Q585" s="4">
        <f t="shared" si="175"/>
        <v>1</v>
      </c>
      <c r="R585" s="4" cm="1">
        <f t="array" ref="R585">SUM(_xlfn._xlws.FILTER($G$2:$G$1236,_xlfn.MAP($N$2:$N$1236,_xlfn.LAMBDA(_xlpm.x,_xlpm.x=$N585))))</f>
        <v>7.6219512195121954E-4</v>
      </c>
      <c r="S585" s="4">
        <f t="shared" si="176"/>
        <v>1</v>
      </c>
      <c r="T585" s="15" cm="1">
        <f t="array" ref="T585">SUM(_xlfn._xlws.FILTER($G$2:$G$1236,_xlfn.MAP($O$2:$O$1236,_xlfn.LAMBDA(_xlpm.x,_xlpm.x=$O585))))</f>
        <v>7.6219512195121954E-4</v>
      </c>
      <c r="U585" s="4">
        <f t="shared" si="177"/>
        <v>1</v>
      </c>
      <c r="V585" s="4">
        <f t="shared" si="178"/>
        <v>0</v>
      </c>
      <c r="AD585" s="2"/>
      <c r="AI585" s="2"/>
      <c r="AJ585" s="2"/>
    </row>
    <row r="586" spans="1:36">
      <c r="A586" s="1" t="str">
        <f t="shared" si="164"/>
        <v>~time~ : [taɪm]</v>
      </c>
      <c r="B586" s="1">
        <f t="shared" si="179"/>
        <v>0</v>
      </c>
      <c r="C586" s="1">
        <f t="shared" si="179"/>
        <v>0</v>
      </c>
      <c r="D586" s="1">
        <f t="shared" si="179"/>
        <v>0</v>
      </c>
      <c r="E586" s="7">
        <v>1</v>
      </c>
      <c r="F586" s="9" t="s">
        <v>1584</v>
      </c>
      <c r="G586" s="4">
        <f t="shared" si="165"/>
        <v>7.6219512195121954E-4</v>
      </c>
      <c r="H586" s="4" t="str">
        <f t="shared" si="166"/>
        <v>taɪm</v>
      </c>
      <c r="I586" s="4" t="str">
        <f t="shared" si="167"/>
        <v>time</v>
      </c>
      <c r="J586" s="10">
        <f t="shared" si="168"/>
        <v>4</v>
      </c>
      <c r="K586" s="10">
        <f t="shared" si="169"/>
        <v>4</v>
      </c>
      <c r="L586" s="10">
        <f t="shared" si="170"/>
        <v>4</v>
      </c>
      <c r="M586" s="10">
        <f t="shared" si="171"/>
        <v>2</v>
      </c>
      <c r="N586" s="1" t="str">
        <f t="shared" si="172"/>
        <v>~time~</v>
      </c>
      <c r="O586" s="1" t="str">
        <f t="shared" si="173"/>
        <v>[taɪm]</v>
      </c>
      <c r="P586" s="4">
        <f t="shared" si="174"/>
        <v>0.2342468675289098</v>
      </c>
      <c r="Q586" s="4">
        <f t="shared" si="175"/>
        <v>1</v>
      </c>
      <c r="R586" s="4" cm="1">
        <f t="array" ref="R586">SUM(_xlfn._xlws.FILTER($G$2:$G$1236,_xlfn.MAP($N$2:$N$1236,_xlfn.LAMBDA(_xlpm.x,_xlpm.x=$N586))))</f>
        <v>7.6219512195121954E-4</v>
      </c>
      <c r="S586" s="4">
        <f t="shared" si="176"/>
        <v>1</v>
      </c>
      <c r="T586" s="15" cm="1">
        <f t="array" ref="T586">SUM(_xlfn._xlws.FILTER($G$2:$G$1236,_xlfn.MAP($O$2:$O$1236,_xlfn.LAMBDA(_xlpm.x,_xlpm.x=$O586))))</f>
        <v>7.6219512195121954E-4</v>
      </c>
      <c r="U586" s="4">
        <f t="shared" si="177"/>
        <v>1</v>
      </c>
      <c r="V586" s="4">
        <f t="shared" si="178"/>
        <v>0</v>
      </c>
      <c r="AD586" s="2"/>
      <c r="AI586" s="2"/>
      <c r="AJ586" s="2"/>
    </row>
    <row r="587" spans="1:36">
      <c r="A587" s="1" t="str">
        <f t="shared" si="164"/>
        <v>~tion~ : [ʃən]</v>
      </c>
      <c r="B587" s="1">
        <f t="shared" si="179"/>
        <v>0</v>
      </c>
      <c r="C587" s="1">
        <f t="shared" si="179"/>
        <v>0</v>
      </c>
      <c r="D587" s="1">
        <f t="shared" si="179"/>
        <v>0</v>
      </c>
      <c r="E587" s="7">
        <v>6</v>
      </c>
      <c r="F587" s="9" t="s">
        <v>1023</v>
      </c>
      <c r="G587" s="4">
        <f t="shared" si="165"/>
        <v>4.5731707317073168E-3</v>
      </c>
      <c r="H587" s="1" t="str">
        <f t="shared" si="166"/>
        <v>ʃən</v>
      </c>
      <c r="I587" s="1" t="str">
        <f t="shared" si="167"/>
        <v>tion</v>
      </c>
      <c r="J587" s="10">
        <f t="shared" si="168"/>
        <v>3</v>
      </c>
      <c r="K587" s="10">
        <f t="shared" si="169"/>
        <v>4</v>
      </c>
      <c r="L587" s="10">
        <f t="shared" si="170"/>
        <v>4</v>
      </c>
      <c r="M587" s="10">
        <f t="shared" si="171"/>
        <v>2</v>
      </c>
      <c r="N587" s="1" t="str">
        <f t="shared" si="172"/>
        <v>~tion~</v>
      </c>
      <c r="O587" s="1" t="str">
        <f t="shared" si="173"/>
        <v>[ʃən]</v>
      </c>
      <c r="P587" s="4">
        <f t="shared" si="174"/>
        <v>0.60702839680048659</v>
      </c>
      <c r="Q587" s="4">
        <f t="shared" si="175"/>
        <v>0.92307692307692313</v>
      </c>
      <c r="R587" s="4" cm="1">
        <f t="array" ref="R587">SUM(_xlfn._xlws.FILTER($G$2:$G$1255,_xlfn.MAP($N$2:$N$1255,_xlfn.LAMBDA(_xlpm.x,_xlpm.x=$N587))))</f>
        <v>4.5731707317073168E-3</v>
      </c>
      <c r="S587" s="4">
        <f t="shared" si="176"/>
        <v>1</v>
      </c>
      <c r="T587" s="15" cm="1">
        <f t="array" ref="T587">SUM(_xlfn._xlws.FILTER($G$2:$G$1255,_xlfn.MAP($O$2:$O$1255,_xlfn.LAMBDA(_xlpm.x,_xlpm.x=$O587))))</f>
        <v>5.3353658536585361E-3</v>
      </c>
      <c r="U587" s="4">
        <f t="shared" si="177"/>
        <v>0.85714285714285721</v>
      </c>
      <c r="V587" s="4">
        <f t="shared" si="178"/>
        <v>6.6946789630613138E-2</v>
      </c>
      <c r="AD587" s="2"/>
      <c r="AI587" s="2"/>
      <c r="AJ587" s="2"/>
    </row>
    <row r="588" spans="1:36">
      <c r="A588" s="1" t="str">
        <f t="shared" si="164"/>
        <v>~tire~ : [taɪəɹ]</v>
      </c>
      <c r="B588" s="1">
        <f t="shared" si="179"/>
        <v>0</v>
      </c>
      <c r="C588" s="1">
        <f t="shared" si="179"/>
        <v>0</v>
      </c>
      <c r="D588" s="1">
        <f t="shared" si="179"/>
        <v>0</v>
      </c>
      <c r="E588" s="7">
        <v>1</v>
      </c>
      <c r="F588" s="9" t="s">
        <v>2396</v>
      </c>
      <c r="G588" s="4">
        <f t="shared" si="165"/>
        <v>7.6219512195121954E-4</v>
      </c>
      <c r="H588" s="1" t="str">
        <f t="shared" si="166"/>
        <v>taɪəɹ</v>
      </c>
      <c r="I588" s="1" t="str">
        <f t="shared" si="167"/>
        <v>tire</v>
      </c>
      <c r="J588" s="10">
        <f t="shared" si="168"/>
        <v>5</v>
      </c>
      <c r="K588" s="10">
        <f t="shared" si="169"/>
        <v>4</v>
      </c>
      <c r="L588" s="10">
        <f t="shared" si="170"/>
        <v>5</v>
      </c>
      <c r="M588" s="10">
        <f t="shared" si="171"/>
        <v>2</v>
      </c>
      <c r="N588" s="1" t="str">
        <f t="shared" si="172"/>
        <v>~tire~</v>
      </c>
      <c r="O588" s="1" t="str">
        <f t="shared" si="173"/>
        <v>[taɪəɹ]</v>
      </c>
      <c r="P588" s="4">
        <f t="shared" si="174"/>
        <v>0.25439985932113074</v>
      </c>
      <c r="Q588" s="4">
        <f t="shared" si="175"/>
        <v>1</v>
      </c>
      <c r="R588" s="4" cm="1">
        <f t="array" ref="R588">SUM(_xlfn._xlws.FILTER($G$2:$G$1236,_xlfn.MAP($N$2:$N$1236,_xlfn.LAMBDA(_xlpm.x,_xlpm.x=$N588))))</f>
        <v>7.6219512195121954E-4</v>
      </c>
      <c r="S588" s="4">
        <f t="shared" si="176"/>
        <v>1</v>
      </c>
      <c r="T588" s="15" cm="1">
        <f t="array" ref="T588">SUM(_xlfn._xlws.FILTER($G$2:$G$1236,_xlfn.MAP($O$2:$O$1236,_xlfn.LAMBDA(_xlpm.x,_xlpm.x=$O588))))</f>
        <v>7.6219512195121954E-4</v>
      </c>
      <c r="U588" s="4">
        <f t="shared" si="177"/>
        <v>1</v>
      </c>
      <c r="V588" s="4">
        <f t="shared" si="178"/>
        <v>0</v>
      </c>
      <c r="AD588" s="2"/>
      <c r="AI588" s="2"/>
      <c r="AJ588" s="2"/>
    </row>
    <row r="589" spans="1:36">
      <c r="A589" s="1" t="str">
        <f t="shared" si="164"/>
        <v>~true~ : [tɹu]</v>
      </c>
      <c r="B589" s="1">
        <f t="shared" si="179"/>
        <v>0</v>
      </c>
      <c r="C589" s="1">
        <f t="shared" si="179"/>
        <v>0</v>
      </c>
      <c r="D589" s="1">
        <f t="shared" si="179"/>
        <v>0</v>
      </c>
      <c r="E589" s="7">
        <v>1</v>
      </c>
      <c r="F589" s="9" t="s">
        <v>360</v>
      </c>
      <c r="G589" s="4">
        <f t="shared" si="165"/>
        <v>7.6219512195121954E-4</v>
      </c>
      <c r="H589" s="1" t="str">
        <f t="shared" si="166"/>
        <v>tɹu</v>
      </c>
      <c r="I589" s="1" t="str">
        <f t="shared" si="167"/>
        <v>true</v>
      </c>
      <c r="J589" s="10">
        <f t="shared" si="168"/>
        <v>3</v>
      </c>
      <c r="K589" s="10">
        <f t="shared" si="169"/>
        <v>4</v>
      </c>
      <c r="L589" s="10">
        <f t="shared" si="170"/>
        <v>4</v>
      </c>
      <c r="M589" s="10">
        <f t="shared" si="171"/>
        <v>2</v>
      </c>
      <c r="N589" s="1" t="str">
        <f t="shared" si="172"/>
        <v>~true~</v>
      </c>
      <c r="O589" s="1" t="str">
        <f t="shared" si="173"/>
        <v>[tɹu]</v>
      </c>
      <c r="P589" s="4">
        <f t="shared" si="174"/>
        <v>0.2342468675289098</v>
      </c>
      <c r="Q589" s="4">
        <f t="shared" si="175"/>
        <v>1</v>
      </c>
      <c r="R589" s="4" cm="1">
        <f t="array" ref="R589">SUM(_xlfn._xlws.FILTER($G$2:$G$1236,_xlfn.MAP($N$2:$N$1236,_xlfn.LAMBDA(_xlpm.x,_xlpm.x=$N589))))</f>
        <v>7.6219512195121954E-4</v>
      </c>
      <c r="S589" s="4">
        <f t="shared" si="176"/>
        <v>1</v>
      </c>
      <c r="T589" s="15" cm="1">
        <f t="array" ref="T589">SUM(_xlfn._xlws.FILTER($G$2:$G$1236,_xlfn.MAP($O$2:$O$1236,_xlfn.LAMBDA(_xlpm.x,_xlpm.x=$O589))))</f>
        <v>7.6219512195121954E-4</v>
      </c>
      <c r="U589" s="4">
        <f t="shared" si="177"/>
        <v>1</v>
      </c>
      <c r="V589" s="4">
        <f t="shared" si="178"/>
        <v>0</v>
      </c>
      <c r="AD589" s="2"/>
      <c r="AI589" s="2"/>
      <c r="AJ589" s="2"/>
    </row>
    <row r="590" spans="1:36">
      <c r="A590" s="1" t="str">
        <f t="shared" si="164"/>
        <v>~tube~ : [tub]</v>
      </c>
      <c r="B590" s="1">
        <f t="shared" si="179"/>
        <v>0</v>
      </c>
      <c r="C590" s="1">
        <f t="shared" si="179"/>
        <v>0</v>
      </c>
      <c r="D590" s="1">
        <f t="shared" si="179"/>
        <v>0</v>
      </c>
      <c r="E590" s="7">
        <v>1</v>
      </c>
      <c r="F590" s="9" t="s">
        <v>1787</v>
      </c>
      <c r="G590" s="4">
        <f t="shared" si="165"/>
        <v>7.6219512195121954E-4</v>
      </c>
      <c r="H590" s="1" t="str">
        <f t="shared" si="166"/>
        <v>tub</v>
      </c>
      <c r="I590" s="1" t="str">
        <f t="shared" si="167"/>
        <v>tube</v>
      </c>
      <c r="J590" s="10">
        <f t="shared" si="168"/>
        <v>3</v>
      </c>
      <c r="K590" s="10">
        <f t="shared" si="169"/>
        <v>4</v>
      </c>
      <c r="L590" s="10">
        <f t="shared" si="170"/>
        <v>4</v>
      </c>
      <c r="M590" s="10">
        <f t="shared" si="171"/>
        <v>2</v>
      </c>
      <c r="N590" s="1" t="str">
        <f t="shared" si="172"/>
        <v>~tube~</v>
      </c>
      <c r="O590" s="1" t="str">
        <f t="shared" si="173"/>
        <v>[tub]</v>
      </c>
      <c r="P590" s="4">
        <f t="shared" si="174"/>
        <v>0.2342468675289098</v>
      </c>
      <c r="Q590" s="4">
        <f t="shared" si="175"/>
        <v>1</v>
      </c>
      <c r="R590" s="4" cm="1">
        <f t="array" ref="R590">SUM(_xlfn._xlws.FILTER($G$2:$G$1236,_xlfn.MAP($N$2:$N$1236,_xlfn.LAMBDA(_xlpm.x,_xlpm.x=$N590))))</f>
        <v>7.6219512195121954E-4</v>
      </c>
      <c r="S590" s="4">
        <f t="shared" si="176"/>
        <v>1</v>
      </c>
      <c r="T590" s="15" cm="1">
        <f t="array" ref="T590">SUM(_xlfn._xlws.FILTER($G$2:$G$1236,_xlfn.MAP($O$2:$O$1236,_xlfn.LAMBDA(_xlpm.x,_xlpm.x=$O590))))</f>
        <v>7.6219512195121954E-4</v>
      </c>
      <c r="U590" s="4">
        <f t="shared" si="177"/>
        <v>1</v>
      </c>
      <c r="V590" s="4">
        <f t="shared" si="178"/>
        <v>0</v>
      </c>
      <c r="AD590" s="2"/>
      <c r="AI590" s="2"/>
      <c r="AJ590" s="2"/>
    </row>
    <row r="591" spans="1:36">
      <c r="A591" s="1" t="str">
        <f t="shared" si="164"/>
        <v>~ture~ : [tʃəɹ]</v>
      </c>
      <c r="B591" s="1">
        <f t="shared" si="179"/>
        <v>0</v>
      </c>
      <c r="C591" s="1">
        <f t="shared" si="179"/>
        <v>0</v>
      </c>
      <c r="D591" s="1">
        <f t="shared" si="179"/>
        <v>0</v>
      </c>
      <c r="E591" s="7">
        <v>2</v>
      </c>
      <c r="F591" s="9" t="s">
        <v>1500</v>
      </c>
      <c r="G591" s="4">
        <f t="shared" si="165"/>
        <v>1.5243902439024391E-3</v>
      </c>
      <c r="H591" s="1" t="str">
        <f t="shared" si="166"/>
        <v>tʃəɹ</v>
      </c>
      <c r="I591" s="1" t="str">
        <f t="shared" si="167"/>
        <v>ture</v>
      </c>
      <c r="J591" s="10">
        <f t="shared" si="168"/>
        <v>4</v>
      </c>
      <c r="K591" s="10">
        <f t="shared" si="169"/>
        <v>4</v>
      </c>
      <c r="L591" s="10">
        <f t="shared" si="170"/>
        <v>4</v>
      </c>
      <c r="M591" s="10">
        <f t="shared" si="171"/>
        <v>2</v>
      </c>
      <c r="N591" s="1" t="str">
        <f t="shared" si="172"/>
        <v>~ture~</v>
      </c>
      <c r="O591" s="1" t="str">
        <f t="shared" si="173"/>
        <v>[tʃəɹ]</v>
      </c>
      <c r="P591" s="4">
        <f t="shared" si="174"/>
        <v>0.37127250094471825</v>
      </c>
      <c r="Q591" s="4">
        <f t="shared" si="175"/>
        <v>1</v>
      </c>
      <c r="R591" s="4" cm="1">
        <f t="array" ref="R591">SUM(_xlfn._xlws.FILTER($G$2:$G$1236,_xlfn.MAP($N$2:$N$1236,_xlfn.LAMBDA(_xlpm.x,_xlpm.x=$N591))))</f>
        <v>1.5243902439024391E-3</v>
      </c>
      <c r="S591" s="4">
        <f t="shared" si="176"/>
        <v>1</v>
      </c>
      <c r="T591" s="15" cm="1">
        <f t="array" ref="T591">SUM(_xlfn._xlws.FILTER($G$2:$G$1236,_xlfn.MAP($O$2:$O$1236,_xlfn.LAMBDA(_xlpm.x,_xlpm.x=$O591))))</f>
        <v>1.5243902439024391E-3</v>
      </c>
      <c r="U591" s="4">
        <f t="shared" si="177"/>
        <v>1</v>
      </c>
      <c r="V591" s="4">
        <f t="shared" si="178"/>
        <v>0</v>
      </c>
      <c r="AD591" s="2"/>
      <c r="AI591" s="2"/>
      <c r="AJ591" s="2"/>
    </row>
    <row r="592" spans="1:36">
      <c r="A592" s="1" t="str">
        <f t="shared" si="164"/>
        <v>~unit~ : [yunət]</v>
      </c>
      <c r="B592" s="1">
        <f t="shared" si="179"/>
        <v>0</v>
      </c>
      <c r="C592" s="1">
        <f t="shared" si="179"/>
        <v>0</v>
      </c>
      <c r="D592" s="1">
        <f t="shared" si="179"/>
        <v>0</v>
      </c>
      <c r="E592" s="7">
        <v>1</v>
      </c>
      <c r="F592" s="9" t="s">
        <v>2395</v>
      </c>
      <c r="G592" s="4">
        <f t="shared" si="165"/>
        <v>7.6219512195121954E-4</v>
      </c>
      <c r="H592" s="4" t="str">
        <f t="shared" si="166"/>
        <v>yunət</v>
      </c>
      <c r="I592" s="4" t="str">
        <f t="shared" si="167"/>
        <v>unit</v>
      </c>
      <c r="J592" s="10">
        <f t="shared" si="168"/>
        <v>5</v>
      </c>
      <c r="K592" s="10">
        <f t="shared" si="169"/>
        <v>4</v>
      </c>
      <c r="L592" s="10">
        <f t="shared" si="170"/>
        <v>5</v>
      </c>
      <c r="M592" s="10">
        <f t="shared" si="171"/>
        <v>2</v>
      </c>
      <c r="N592" s="1" t="str">
        <f t="shared" si="172"/>
        <v>~unit~</v>
      </c>
      <c r="O592" s="1" t="str">
        <f t="shared" si="173"/>
        <v>[yunət]</v>
      </c>
      <c r="P592" s="4">
        <f t="shared" si="174"/>
        <v>0.25439985932113074</v>
      </c>
      <c r="Q592" s="4">
        <f t="shared" si="175"/>
        <v>1</v>
      </c>
      <c r="R592" s="4" cm="1">
        <f t="array" ref="R592">SUM(_xlfn._xlws.FILTER($G$2:$G$1236,_xlfn.MAP($N$2:$N$1236,_xlfn.LAMBDA(_xlpm.x,_xlpm.x=$N592))))</f>
        <v>7.6219512195121954E-4</v>
      </c>
      <c r="S592" s="4">
        <f t="shared" si="176"/>
        <v>1</v>
      </c>
      <c r="T592" s="15" cm="1">
        <f t="array" ref="T592">SUM(_xlfn._xlws.FILTER($G$2:$G$1236,_xlfn.MAP($O$2:$O$1236,_xlfn.LAMBDA(_xlpm.x,_xlpm.x=$O592))))</f>
        <v>7.6219512195121954E-4</v>
      </c>
      <c r="U592" s="4">
        <f t="shared" si="177"/>
        <v>1</v>
      </c>
      <c r="V592" s="4">
        <f t="shared" si="178"/>
        <v>0</v>
      </c>
      <c r="AD592" s="2"/>
      <c r="AI592" s="2"/>
      <c r="AJ592" s="2"/>
    </row>
    <row r="593" spans="1:36">
      <c r="A593" s="1" t="str">
        <f t="shared" si="164"/>
        <v>~usua~ : [yuʒuwə]</v>
      </c>
      <c r="B593" s="1">
        <f t="shared" si="179"/>
        <v>0</v>
      </c>
      <c r="C593" s="1">
        <f t="shared" si="179"/>
        <v>0</v>
      </c>
      <c r="D593" s="1">
        <f t="shared" si="179"/>
        <v>0</v>
      </c>
      <c r="E593" s="7">
        <v>1</v>
      </c>
      <c r="F593" s="9" t="s">
        <v>2394</v>
      </c>
      <c r="G593" s="4">
        <f t="shared" si="165"/>
        <v>7.6219512195121954E-4</v>
      </c>
      <c r="H593" s="4" t="str">
        <f t="shared" si="166"/>
        <v>yuʒuwə</v>
      </c>
      <c r="I593" s="4" t="str">
        <f t="shared" si="167"/>
        <v>usua</v>
      </c>
      <c r="J593" s="10">
        <f t="shared" si="168"/>
        <v>6</v>
      </c>
      <c r="K593" s="10">
        <f t="shared" si="169"/>
        <v>4</v>
      </c>
      <c r="L593" s="10">
        <f t="shared" si="170"/>
        <v>6</v>
      </c>
      <c r="M593" s="10">
        <f t="shared" si="171"/>
        <v>2</v>
      </c>
      <c r="N593" s="1" t="str">
        <f t="shared" si="172"/>
        <v>~usua~</v>
      </c>
      <c r="O593" s="1" t="str">
        <f t="shared" si="173"/>
        <v>[yuʒuwə]</v>
      </c>
      <c r="P593" s="4">
        <f t="shared" si="174"/>
        <v>0.27185717486836958</v>
      </c>
      <c r="Q593" s="4">
        <f t="shared" si="175"/>
        <v>1</v>
      </c>
      <c r="R593" s="4" cm="1">
        <f t="array" ref="R593">SUM(_xlfn._xlws.FILTER($G$2:$G$1236,_xlfn.MAP($N$2:$N$1236,_xlfn.LAMBDA(_xlpm.x,_xlpm.x=$N593))))</f>
        <v>7.6219512195121954E-4</v>
      </c>
      <c r="S593" s="4">
        <f t="shared" si="176"/>
        <v>1</v>
      </c>
      <c r="T593" s="15" cm="1">
        <f t="array" ref="T593">SUM(_xlfn._xlws.FILTER($G$2:$G$1236,_xlfn.MAP($O$2:$O$1236,_xlfn.LAMBDA(_xlpm.x,_xlpm.x=$O593))))</f>
        <v>7.6219512195121954E-4</v>
      </c>
      <c r="U593" s="4">
        <f t="shared" si="177"/>
        <v>1</v>
      </c>
      <c r="V593" s="4">
        <f t="shared" si="178"/>
        <v>0</v>
      </c>
      <c r="AD593" s="2"/>
      <c r="AI593" s="2"/>
      <c r="AJ593" s="2"/>
    </row>
    <row r="594" spans="1:36">
      <c r="A594" s="1" t="str">
        <f t="shared" si="164"/>
        <v>~vide~ : [vaɪd]</v>
      </c>
      <c r="B594" s="1">
        <f t="shared" si="179"/>
        <v>0</v>
      </c>
      <c r="C594" s="1">
        <f t="shared" si="179"/>
        <v>0</v>
      </c>
      <c r="D594" s="1">
        <f t="shared" si="179"/>
        <v>0</v>
      </c>
      <c r="E594" s="7">
        <v>2</v>
      </c>
      <c r="F594" s="9" t="s">
        <v>1499</v>
      </c>
      <c r="G594" s="4">
        <f t="shared" si="165"/>
        <v>1.5243902439024391E-3</v>
      </c>
      <c r="H594" s="1" t="str">
        <f t="shared" si="166"/>
        <v>vaɪd</v>
      </c>
      <c r="I594" s="1" t="str">
        <f t="shared" si="167"/>
        <v>vide</v>
      </c>
      <c r="J594" s="10">
        <f t="shared" si="168"/>
        <v>4</v>
      </c>
      <c r="K594" s="10">
        <f t="shared" si="169"/>
        <v>4</v>
      </c>
      <c r="L594" s="10">
        <f t="shared" si="170"/>
        <v>4</v>
      </c>
      <c r="M594" s="10">
        <f t="shared" si="171"/>
        <v>2</v>
      </c>
      <c r="N594" s="1" t="str">
        <f t="shared" si="172"/>
        <v>~vide~</v>
      </c>
      <c r="O594" s="1" t="str">
        <f t="shared" si="173"/>
        <v>[vaɪd]</v>
      </c>
      <c r="P594" s="4">
        <f t="shared" si="174"/>
        <v>0.37127250094471825</v>
      </c>
      <c r="Q594" s="4">
        <f t="shared" si="175"/>
        <v>1</v>
      </c>
      <c r="R594" s="4" cm="1">
        <f t="array" ref="R594">SUM(_xlfn._xlws.FILTER($G$2:$G$1236,_xlfn.MAP($N$2:$N$1236,_xlfn.LAMBDA(_xlpm.x,_xlpm.x=$N594))))</f>
        <v>1.5243902439024391E-3</v>
      </c>
      <c r="S594" s="4">
        <f t="shared" si="176"/>
        <v>1</v>
      </c>
      <c r="T594" s="15" cm="1">
        <f t="array" ref="T594">SUM(_xlfn._xlws.FILTER($G$2:$G$1236,_xlfn.MAP($O$2:$O$1236,_xlfn.LAMBDA(_xlpm.x,_xlpm.x=$O594))))</f>
        <v>1.5243902439024391E-3</v>
      </c>
      <c r="U594" s="4">
        <f t="shared" si="177"/>
        <v>1</v>
      </c>
      <c r="V594" s="4">
        <f t="shared" si="178"/>
        <v>0</v>
      </c>
      <c r="AD594" s="2"/>
      <c r="AI594" s="2"/>
      <c r="AJ594" s="2"/>
    </row>
    <row r="595" spans="1:36">
      <c r="A595" s="1" t="str">
        <f t="shared" si="164"/>
        <v>~view~ : [vyu]</v>
      </c>
      <c r="B595" s="1">
        <f t="shared" si="179"/>
        <v>0</v>
      </c>
      <c r="C595" s="1">
        <f t="shared" si="179"/>
        <v>0</v>
      </c>
      <c r="D595" s="1">
        <f t="shared" si="179"/>
        <v>0</v>
      </c>
      <c r="E595" s="7">
        <v>1</v>
      </c>
      <c r="F595" s="9" t="s">
        <v>160</v>
      </c>
      <c r="G595" s="4">
        <f t="shared" si="165"/>
        <v>7.6219512195121954E-4</v>
      </c>
      <c r="H595" s="1" t="str">
        <f t="shared" si="166"/>
        <v>vyu</v>
      </c>
      <c r="I595" s="1" t="str">
        <f t="shared" si="167"/>
        <v>view</v>
      </c>
      <c r="J595" s="10">
        <f t="shared" si="168"/>
        <v>3</v>
      </c>
      <c r="K595" s="10">
        <f t="shared" si="169"/>
        <v>4</v>
      </c>
      <c r="L595" s="10">
        <f t="shared" si="170"/>
        <v>4</v>
      </c>
      <c r="M595" s="10">
        <f t="shared" si="171"/>
        <v>2</v>
      </c>
      <c r="N595" s="1" t="str">
        <f t="shared" si="172"/>
        <v>~view~</v>
      </c>
      <c r="O595" s="1" t="str">
        <f t="shared" si="173"/>
        <v>[vyu]</v>
      </c>
      <c r="P595" s="4">
        <f t="shared" si="174"/>
        <v>0.2342468675289098</v>
      </c>
      <c r="Q595" s="4">
        <f t="shared" si="175"/>
        <v>1</v>
      </c>
      <c r="R595" s="4" cm="1">
        <f t="array" ref="R595">SUM(_xlfn._xlws.FILTER($G$2:$G$1236,_xlfn.MAP($N$2:$N$1236,_xlfn.LAMBDA(_xlpm.x,_xlpm.x=$N595))))</f>
        <v>7.6219512195121954E-4</v>
      </c>
      <c r="S595" s="4">
        <f t="shared" si="176"/>
        <v>1</v>
      </c>
      <c r="T595" s="15" cm="1">
        <f t="array" ref="T595">SUM(_xlfn._xlws.FILTER($G$2:$G$1236,_xlfn.MAP($O$2:$O$1236,_xlfn.LAMBDA(_xlpm.x,_xlpm.x=$O595))))</f>
        <v>7.6219512195121954E-4</v>
      </c>
      <c r="U595" s="4">
        <f t="shared" si="177"/>
        <v>1</v>
      </c>
      <c r="V595" s="4">
        <f t="shared" si="178"/>
        <v>0</v>
      </c>
      <c r="AD595" s="2"/>
      <c r="AI595" s="2"/>
      <c r="AJ595" s="2"/>
    </row>
    <row r="596" spans="1:36">
      <c r="A596" s="1" t="str">
        <f t="shared" si="164"/>
        <v>~wait~ : [weɪt]</v>
      </c>
      <c r="B596" s="1">
        <f t="shared" si="179"/>
        <v>0</v>
      </c>
      <c r="C596" s="1">
        <f t="shared" si="179"/>
        <v>0</v>
      </c>
      <c r="D596" s="1">
        <f t="shared" si="179"/>
        <v>0</v>
      </c>
      <c r="E596" s="7">
        <v>1</v>
      </c>
      <c r="F596" s="9" t="s">
        <v>980</v>
      </c>
      <c r="G596" s="4">
        <f t="shared" si="165"/>
        <v>7.6219512195121954E-4</v>
      </c>
      <c r="H596" s="1" t="str">
        <f t="shared" si="166"/>
        <v>weɪt</v>
      </c>
      <c r="I596" s="1" t="str">
        <f t="shared" si="167"/>
        <v>wait</v>
      </c>
      <c r="J596" s="10">
        <f t="shared" si="168"/>
        <v>4</v>
      </c>
      <c r="K596" s="10">
        <f t="shared" si="169"/>
        <v>4</v>
      </c>
      <c r="L596" s="10">
        <f t="shared" si="170"/>
        <v>4</v>
      </c>
      <c r="M596" s="10">
        <f t="shared" si="171"/>
        <v>2</v>
      </c>
      <c r="N596" s="1" t="str">
        <f t="shared" si="172"/>
        <v>~wait~</v>
      </c>
      <c r="O596" s="1" t="str">
        <f t="shared" si="173"/>
        <v>[weɪt]</v>
      </c>
      <c r="P596" s="4">
        <f t="shared" si="174"/>
        <v>0.15616457835260653</v>
      </c>
      <c r="Q596" s="4">
        <f t="shared" si="175"/>
        <v>0.66666666666666663</v>
      </c>
      <c r="R596" s="4" cm="1">
        <f t="array" ref="R596">SUM(_xlfn._xlws.FILTER($G$2:$G$1236,_xlfn.MAP($N$2:$N$1236,_xlfn.LAMBDA(_xlpm.x,_xlpm.x=$N596))))</f>
        <v>7.6219512195121954E-4</v>
      </c>
      <c r="S596" s="4">
        <f t="shared" si="176"/>
        <v>1</v>
      </c>
      <c r="T596" s="15" cm="1">
        <f t="array" ref="T596">SUM(_xlfn._xlws.FILTER($G$2:$G$1236,_xlfn.MAP($O$2:$O$1236,_xlfn.LAMBDA(_xlpm.x,_xlpm.x=$O596))))</f>
        <v>1.5243902439024391E-3</v>
      </c>
      <c r="U596" s="4">
        <f t="shared" si="177"/>
        <v>0.5</v>
      </c>
      <c r="V596" s="4">
        <f t="shared" si="178"/>
        <v>0.3010299956639812</v>
      </c>
      <c r="AD596" s="2"/>
      <c r="AI596" s="2"/>
      <c r="AJ596" s="2"/>
    </row>
    <row r="597" spans="1:36">
      <c r="A597" s="1" t="str">
        <f t="shared" si="164"/>
        <v>~wave~ : [weɪv]</v>
      </c>
      <c r="B597" s="1">
        <f t="shared" si="179"/>
        <v>0</v>
      </c>
      <c r="C597" s="1">
        <f t="shared" si="179"/>
        <v>0</v>
      </c>
      <c r="D597" s="1">
        <f t="shared" si="179"/>
        <v>0</v>
      </c>
      <c r="E597" s="7">
        <v>1</v>
      </c>
      <c r="F597" s="9" t="s">
        <v>1563</v>
      </c>
      <c r="G597" s="4">
        <f t="shared" si="165"/>
        <v>7.6219512195121954E-4</v>
      </c>
      <c r="H597" s="1" t="str">
        <f t="shared" si="166"/>
        <v>weɪv</v>
      </c>
      <c r="I597" s="1" t="str">
        <f t="shared" si="167"/>
        <v>wave</v>
      </c>
      <c r="J597" s="10">
        <f t="shared" si="168"/>
        <v>4</v>
      </c>
      <c r="K597" s="10">
        <f t="shared" si="169"/>
        <v>4</v>
      </c>
      <c r="L597" s="10">
        <f t="shared" si="170"/>
        <v>4</v>
      </c>
      <c r="M597" s="10">
        <f t="shared" si="171"/>
        <v>2</v>
      </c>
      <c r="N597" s="1" t="str">
        <f t="shared" si="172"/>
        <v>~wave~</v>
      </c>
      <c r="O597" s="1" t="str">
        <f t="shared" si="173"/>
        <v>[weɪv]</v>
      </c>
      <c r="P597" s="4">
        <f t="shared" si="174"/>
        <v>0.2342468675289098</v>
      </c>
      <c r="Q597" s="4">
        <f t="shared" si="175"/>
        <v>1</v>
      </c>
      <c r="R597" s="4" cm="1">
        <f t="array" ref="R597">SUM(_xlfn._xlws.FILTER($G$2:$G$1236,_xlfn.MAP($N$2:$N$1236,_xlfn.LAMBDA(_xlpm.x,_xlpm.x=$N597))))</f>
        <v>7.6219512195121954E-4</v>
      </c>
      <c r="S597" s="4">
        <f t="shared" si="176"/>
        <v>1</v>
      </c>
      <c r="T597" s="15" cm="1">
        <f t="array" ref="T597">SUM(_xlfn._xlws.FILTER($G$2:$G$1236,_xlfn.MAP($O$2:$O$1236,_xlfn.LAMBDA(_xlpm.x,_xlpm.x=$O597))))</f>
        <v>7.6219512195121954E-4</v>
      </c>
      <c r="U597" s="4">
        <f t="shared" si="177"/>
        <v>1</v>
      </c>
      <c r="V597" s="4">
        <f t="shared" si="178"/>
        <v>0</v>
      </c>
      <c r="AD597" s="2"/>
      <c r="AI597" s="2"/>
      <c r="AJ597" s="2"/>
    </row>
    <row r="598" spans="1:36">
      <c r="A598" s="1" t="str">
        <f t="shared" si="164"/>
        <v>~wear~ : [wɛə]</v>
      </c>
      <c r="B598" s="1">
        <f t="shared" si="179"/>
        <v>0</v>
      </c>
      <c r="C598" s="1">
        <f t="shared" si="179"/>
        <v>0</v>
      </c>
      <c r="D598" s="1">
        <f t="shared" si="179"/>
        <v>0</v>
      </c>
      <c r="E598" s="7">
        <v>1</v>
      </c>
      <c r="F598" s="9" t="s">
        <v>996</v>
      </c>
      <c r="G598" s="4">
        <f t="shared" si="165"/>
        <v>7.6219512195121954E-4</v>
      </c>
      <c r="H598" s="4" t="str">
        <f t="shared" si="166"/>
        <v>wɛə</v>
      </c>
      <c r="I598" s="4" t="str">
        <f t="shared" si="167"/>
        <v>wear</v>
      </c>
      <c r="J598" s="10">
        <f t="shared" si="168"/>
        <v>3</v>
      </c>
      <c r="K598" s="10">
        <f t="shared" si="169"/>
        <v>4</v>
      </c>
      <c r="L598" s="10">
        <f t="shared" si="170"/>
        <v>4</v>
      </c>
      <c r="M598" s="10">
        <f t="shared" si="171"/>
        <v>2</v>
      </c>
      <c r="N598" s="1" t="str">
        <f t="shared" si="172"/>
        <v>~wear~</v>
      </c>
      <c r="O598" s="1" t="str">
        <f t="shared" si="173"/>
        <v>[wɛə]</v>
      </c>
      <c r="P598" s="4">
        <f t="shared" si="174"/>
        <v>0.15616457835260653</v>
      </c>
      <c r="Q598" s="4">
        <f t="shared" si="175"/>
        <v>0.66666666666666663</v>
      </c>
      <c r="R598" s="4" cm="1">
        <f t="array" ref="R598">SUM(_xlfn._xlws.FILTER($G$2:$G$1236,_xlfn.MAP($N$2:$N$1236,_xlfn.LAMBDA(_xlpm.x,_xlpm.x=$N598))))</f>
        <v>7.6219512195121954E-4</v>
      </c>
      <c r="S598" s="4">
        <f t="shared" si="176"/>
        <v>1</v>
      </c>
      <c r="T598" s="15" cm="1">
        <f t="array" ref="T598">SUM(_xlfn._xlws.FILTER($G$2:$G$1236,_xlfn.MAP($O$2:$O$1236,_xlfn.LAMBDA(_xlpm.x,_xlpm.x=$O598))))</f>
        <v>1.5243902439024391E-3</v>
      </c>
      <c r="U598" s="4">
        <f t="shared" si="177"/>
        <v>0.5</v>
      </c>
      <c r="V598" s="4">
        <f t="shared" si="178"/>
        <v>0.3010299956639812</v>
      </c>
      <c r="AD598" s="2"/>
      <c r="AI598" s="2"/>
      <c r="AJ598" s="2"/>
    </row>
    <row r="599" spans="1:36">
      <c r="A599" s="1" t="str">
        <f t="shared" si="164"/>
        <v>~wide~ : [waɪd]</v>
      </c>
      <c r="B599" s="1">
        <f t="shared" si="179"/>
        <v>0</v>
      </c>
      <c r="C599" s="1">
        <f t="shared" si="179"/>
        <v>0</v>
      </c>
      <c r="D599" s="1">
        <f t="shared" si="179"/>
        <v>0</v>
      </c>
      <c r="E599" s="7">
        <v>1</v>
      </c>
      <c r="F599" s="9" t="s">
        <v>1566</v>
      </c>
      <c r="G599" s="4">
        <f t="shared" si="165"/>
        <v>7.6219512195121954E-4</v>
      </c>
      <c r="H599" s="1" t="str">
        <f t="shared" si="166"/>
        <v>waɪd</v>
      </c>
      <c r="I599" s="1" t="str">
        <f t="shared" si="167"/>
        <v>wide</v>
      </c>
      <c r="J599" s="10">
        <f t="shared" si="168"/>
        <v>4</v>
      </c>
      <c r="K599" s="10">
        <f t="shared" si="169"/>
        <v>4</v>
      </c>
      <c r="L599" s="10">
        <f t="shared" si="170"/>
        <v>4</v>
      </c>
      <c r="M599" s="10">
        <f t="shared" si="171"/>
        <v>2</v>
      </c>
      <c r="N599" s="1" t="str">
        <f t="shared" si="172"/>
        <v>~wide~</v>
      </c>
      <c r="O599" s="1" t="str">
        <f t="shared" si="173"/>
        <v>[waɪd]</v>
      </c>
      <c r="P599" s="4">
        <f t="shared" si="174"/>
        <v>0.2342468675289098</v>
      </c>
      <c r="Q599" s="4">
        <f t="shared" si="175"/>
        <v>1</v>
      </c>
      <c r="R599" s="4" cm="1">
        <f t="array" ref="R599">SUM(_xlfn._xlws.FILTER($G$2:$G$1236,_xlfn.MAP($N$2:$N$1236,_xlfn.LAMBDA(_xlpm.x,_xlpm.x=$N599))))</f>
        <v>7.6219512195121954E-4</v>
      </c>
      <c r="S599" s="4">
        <f t="shared" si="176"/>
        <v>1</v>
      </c>
      <c r="T599" s="15" cm="1">
        <f t="array" ref="T599">SUM(_xlfn._xlws.FILTER($G$2:$G$1236,_xlfn.MAP($O$2:$O$1236,_xlfn.LAMBDA(_xlpm.x,_xlpm.x=$O599))))</f>
        <v>7.6219512195121954E-4</v>
      </c>
      <c r="U599" s="4">
        <f t="shared" si="177"/>
        <v>1</v>
      </c>
      <c r="V599" s="4">
        <f t="shared" si="178"/>
        <v>0</v>
      </c>
      <c r="AD599" s="2"/>
      <c r="AI599" s="2"/>
      <c r="AJ599" s="2"/>
    </row>
    <row r="600" spans="1:36">
      <c r="A600" s="1" t="str">
        <f t="shared" si="164"/>
        <v>~wife~ : [waɪf]</v>
      </c>
      <c r="B600" s="1">
        <f t="shared" si="179"/>
        <v>0</v>
      </c>
      <c r="C600" s="1">
        <f t="shared" si="179"/>
        <v>0</v>
      </c>
      <c r="D600" s="1">
        <f t="shared" si="179"/>
        <v>0</v>
      </c>
      <c r="E600" s="7">
        <v>1</v>
      </c>
      <c r="F600" s="9" t="s">
        <v>1565</v>
      </c>
      <c r="G600" s="4">
        <f t="shared" si="165"/>
        <v>7.6219512195121954E-4</v>
      </c>
      <c r="H600" s="1" t="str">
        <f t="shared" si="166"/>
        <v>waɪf</v>
      </c>
      <c r="I600" s="1" t="str">
        <f t="shared" si="167"/>
        <v>wife</v>
      </c>
      <c r="J600" s="10">
        <f t="shared" si="168"/>
        <v>4</v>
      </c>
      <c r="K600" s="10">
        <f t="shared" si="169"/>
        <v>4</v>
      </c>
      <c r="L600" s="10">
        <f t="shared" si="170"/>
        <v>4</v>
      </c>
      <c r="M600" s="10">
        <f t="shared" si="171"/>
        <v>2</v>
      </c>
      <c r="N600" s="1" t="str">
        <f t="shared" si="172"/>
        <v>~wife~</v>
      </c>
      <c r="O600" s="1" t="str">
        <f t="shared" si="173"/>
        <v>[waɪf]</v>
      </c>
      <c r="P600" s="4">
        <f t="shared" si="174"/>
        <v>0.2342468675289098</v>
      </c>
      <c r="Q600" s="4">
        <f t="shared" si="175"/>
        <v>1</v>
      </c>
      <c r="R600" s="4" cm="1">
        <f t="array" ref="R600">SUM(_xlfn._xlws.FILTER($G$2:$G$1236,_xlfn.MAP($N$2:$N$1236,_xlfn.LAMBDA(_xlpm.x,_xlpm.x=$N600))))</f>
        <v>7.6219512195121954E-4</v>
      </c>
      <c r="S600" s="4">
        <f t="shared" si="176"/>
        <v>1</v>
      </c>
      <c r="T600" s="15" cm="1">
        <f t="array" ref="T600">SUM(_xlfn._xlws.FILTER($G$2:$G$1236,_xlfn.MAP($O$2:$O$1236,_xlfn.LAMBDA(_xlpm.x,_xlpm.x=$O600))))</f>
        <v>7.6219512195121954E-4</v>
      </c>
      <c r="U600" s="4">
        <f t="shared" si="177"/>
        <v>1</v>
      </c>
      <c r="V600" s="4">
        <f t="shared" si="178"/>
        <v>0</v>
      </c>
      <c r="AD600" s="2"/>
      <c r="AI600" s="2"/>
      <c r="AJ600" s="2"/>
    </row>
    <row r="601" spans="1:36">
      <c r="A601" s="1" t="str">
        <f t="shared" si="164"/>
        <v>~wire~ : [waɪəɹ]</v>
      </c>
      <c r="B601" s="1">
        <f t="shared" si="179"/>
        <v>0</v>
      </c>
      <c r="C601" s="1">
        <f t="shared" si="179"/>
        <v>0</v>
      </c>
      <c r="D601" s="1">
        <f t="shared" si="179"/>
        <v>0</v>
      </c>
      <c r="E601" s="7">
        <v>1</v>
      </c>
      <c r="F601" s="9" t="s">
        <v>2393</v>
      </c>
      <c r="G601" s="4">
        <f t="shared" si="165"/>
        <v>7.6219512195121954E-4</v>
      </c>
      <c r="H601" s="1" t="str">
        <f t="shared" si="166"/>
        <v>waɪəɹ</v>
      </c>
      <c r="I601" s="1" t="str">
        <f t="shared" si="167"/>
        <v>wire</v>
      </c>
      <c r="J601" s="10">
        <f t="shared" si="168"/>
        <v>5</v>
      </c>
      <c r="K601" s="10">
        <f t="shared" si="169"/>
        <v>4</v>
      </c>
      <c r="L601" s="10">
        <f t="shared" si="170"/>
        <v>5</v>
      </c>
      <c r="M601" s="10">
        <f t="shared" si="171"/>
        <v>2</v>
      </c>
      <c r="N601" s="1" t="str">
        <f t="shared" si="172"/>
        <v>~wire~</v>
      </c>
      <c r="O601" s="1" t="str">
        <f t="shared" si="173"/>
        <v>[waɪəɹ]</v>
      </c>
      <c r="P601" s="4">
        <f t="shared" si="174"/>
        <v>0.25439985932113074</v>
      </c>
      <c r="Q601" s="4">
        <f t="shared" si="175"/>
        <v>1</v>
      </c>
      <c r="R601" s="4" cm="1">
        <f t="array" ref="R601">SUM(_xlfn._xlws.FILTER($G$2:$G$1236,_xlfn.MAP($N$2:$N$1236,_xlfn.LAMBDA(_xlpm.x,_xlpm.x=$N601))))</f>
        <v>7.6219512195121954E-4</v>
      </c>
      <c r="S601" s="4">
        <f t="shared" si="176"/>
        <v>1</v>
      </c>
      <c r="T601" s="15" cm="1">
        <f t="array" ref="T601">SUM(_xlfn._xlws.FILTER($G$2:$G$1236,_xlfn.MAP($O$2:$O$1236,_xlfn.LAMBDA(_xlpm.x,_xlpm.x=$O601))))</f>
        <v>7.6219512195121954E-4</v>
      </c>
      <c r="U601" s="4">
        <f t="shared" si="177"/>
        <v>1</v>
      </c>
      <c r="V601" s="4">
        <f t="shared" si="178"/>
        <v>0</v>
      </c>
      <c r="AD601" s="2"/>
      <c r="AI601" s="2"/>
      <c r="AJ601" s="2"/>
    </row>
    <row r="602" spans="1:36">
      <c r="A602" s="1" t="str">
        <f t="shared" si="164"/>
        <v>~year~ : [yɪəɹ]</v>
      </c>
      <c r="B602" s="1">
        <f t="shared" ref="B602:D621" si="180">_xlfn.LET(_xlpm.d,$F602,_xlpm.k,_xlfn.CONCAT(LEFT(TRIM(B$1),1),"*"),COUNTIF(_xlpm.d,_xlpm.k))</f>
        <v>0</v>
      </c>
      <c r="C602" s="1">
        <f t="shared" si="180"/>
        <v>0</v>
      </c>
      <c r="D602" s="1">
        <f t="shared" si="180"/>
        <v>0</v>
      </c>
      <c r="E602" s="7">
        <v>1</v>
      </c>
      <c r="F602" s="9" t="s">
        <v>2392</v>
      </c>
      <c r="G602" s="4">
        <f t="shared" si="165"/>
        <v>7.6219512195121954E-4</v>
      </c>
      <c r="H602" s="4" t="str">
        <f t="shared" si="166"/>
        <v>yɪəɹ</v>
      </c>
      <c r="I602" s="4" t="str">
        <f t="shared" si="167"/>
        <v>year</v>
      </c>
      <c r="J602" s="10">
        <f t="shared" si="168"/>
        <v>4</v>
      </c>
      <c r="K602" s="10">
        <f t="shared" si="169"/>
        <v>4</v>
      </c>
      <c r="L602" s="10">
        <f t="shared" si="170"/>
        <v>4</v>
      </c>
      <c r="M602" s="10">
        <f t="shared" si="171"/>
        <v>3</v>
      </c>
      <c r="N602" s="1" t="str">
        <f t="shared" si="172"/>
        <v>~year~</v>
      </c>
      <c r="O602" s="1" t="str">
        <f t="shared" si="173"/>
        <v>[yɪəɹ]</v>
      </c>
      <c r="P602" s="4">
        <f t="shared" si="174"/>
        <v>0.2342468675289098</v>
      </c>
      <c r="Q602" s="4">
        <f t="shared" si="175"/>
        <v>1</v>
      </c>
      <c r="R602" s="4" cm="1">
        <f t="array" ref="R602">SUM(_xlfn._xlws.FILTER($G$2:$G$1236,_xlfn.MAP($N$2:$N$1236,_xlfn.LAMBDA(_xlpm.x,_xlpm.x=$N602))))</f>
        <v>7.6219512195121954E-4</v>
      </c>
      <c r="S602" s="4">
        <f t="shared" si="176"/>
        <v>1</v>
      </c>
      <c r="T602" s="15" cm="1">
        <f t="array" ref="T602">SUM(_xlfn._xlws.FILTER($G$2:$G$1236,_xlfn.MAP($O$2:$O$1236,_xlfn.LAMBDA(_xlpm.x,_xlpm.x=$O602))))</f>
        <v>7.6219512195121954E-4</v>
      </c>
      <c r="U602" s="4">
        <f t="shared" si="177"/>
        <v>1</v>
      </c>
      <c r="V602" s="4">
        <f t="shared" si="178"/>
        <v>0</v>
      </c>
      <c r="AD602" s="2"/>
      <c r="AI602" s="2"/>
      <c r="AJ602" s="2"/>
    </row>
    <row r="603" spans="1:36">
      <c r="A603" s="1" t="str">
        <f t="shared" si="164"/>
        <v>~your~ : [yʊə]</v>
      </c>
      <c r="B603" s="1">
        <f t="shared" si="180"/>
        <v>0</v>
      </c>
      <c r="C603" s="1">
        <f t="shared" si="180"/>
        <v>0</v>
      </c>
      <c r="D603" s="1">
        <f t="shared" si="180"/>
        <v>0</v>
      </c>
      <c r="E603" s="7">
        <v>1</v>
      </c>
      <c r="F603" s="9" t="s">
        <v>1771</v>
      </c>
      <c r="G603" s="4">
        <f t="shared" si="165"/>
        <v>7.6219512195121954E-4</v>
      </c>
      <c r="H603" s="1" t="str">
        <f t="shared" si="166"/>
        <v>yʊə</v>
      </c>
      <c r="I603" s="1" t="str">
        <f t="shared" si="167"/>
        <v>your</v>
      </c>
      <c r="J603" s="10">
        <f t="shared" si="168"/>
        <v>3</v>
      </c>
      <c r="K603" s="10">
        <f t="shared" si="169"/>
        <v>4</v>
      </c>
      <c r="L603" s="10">
        <f t="shared" si="170"/>
        <v>4</v>
      </c>
      <c r="M603" s="10">
        <f t="shared" si="171"/>
        <v>3</v>
      </c>
      <c r="N603" s="1" t="str">
        <f t="shared" si="172"/>
        <v>~your~</v>
      </c>
      <c r="O603" s="1" t="str">
        <f t="shared" si="173"/>
        <v>[yʊə]</v>
      </c>
      <c r="P603" s="4">
        <f t="shared" si="174"/>
        <v>0.2342468675289098</v>
      </c>
      <c r="Q603" s="4">
        <f t="shared" si="175"/>
        <v>1</v>
      </c>
      <c r="R603" s="4" cm="1">
        <f t="array" ref="R603">SUM(_xlfn._xlws.FILTER($G$2:$G$1236,_xlfn.MAP($N$2:$N$1236,_xlfn.LAMBDA(_xlpm.x,_xlpm.x=$N603))))</f>
        <v>7.6219512195121954E-4</v>
      </c>
      <c r="S603" s="4">
        <f t="shared" si="176"/>
        <v>1</v>
      </c>
      <c r="T603" s="15" cm="1">
        <f t="array" ref="T603">SUM(_xlfn._xlws.FILTER($G$2:$G$1236,_xlfn.MAP($O$2:$O$1236,_xlfn.LAMBDA(_xlpm.x,_xlpm.x=$O603))))</f>
        <v>7.6219512195121954E-4</v>
      </c>
      <c r="U603" s="4">
        <f t="shared" si="177"/>
        <v>1</v>
      </c>
      <c r="V603" s="4">
        <f t="shared" si="178"/>
        <v>0</v>
      </c>
      <c r="AD603" s="2"/>
      <c r="AI603" s="2"/>
      <c r="AJ603" s="2"/>
    </row>
    <row r="604" spans="1:36">
      <c r="A604" s="1" t="str">
        <f t="shared" si="164"/>
        <v>~idea~ : [aɪdiə]</v>
      </c>
      <c r="B604" s="1">
        <f t="shared" si="180"/>
        <v>0</v>
      </c>
      <c r="C604" s="1">
        <f t="shared" si="180"/>
        <v>0</v>
      </c>
      <c r="D604" s="1">
        <f t="shared" si="180"/>
        <v>0</v>
      </c>
      <c r="E604" s="7">
        <v>1</v>
      </c>
      <c r="F604" s="9" t="s">
        <v>2391</v>
      </c>
      <c r="G604" s="4">
        <f t="shared" si="165"/>
        <v>7.6219512195121954E-4</v>
      </c>
      <c r="H604" s="4" t="str">
        <f t="shared" si="166"/>
        <v>aɪdiə</v>
      </c>
      <c r="I604" s="4" t="str">
        <f t="shared" si="167"/>
        <v>idea</v>
      </c>
      <c r="J604" s="10">
        <f t="shared" si="168"/>
        <v>5</v>
      </c>
      <c r="K604" s="10">
        <f t="shared" si="169"/>
        <v>4</v>
      </c>
      <c r="L604" s="10">
        <f t="shared" si="170"/>
        <v>5</v>
      </c>
      <c r="M604" s="10">
        <f t="shared" si="171"/>
        <v>3</v>
      </c>
      <c r="N604" s="1" t="str">
        <f t="shared" si="172"/>
        <v>~idea~</v>
      </c>
      <c r="O604" s="1" t="str">
        <f t="shared" si="173"/>
        <v>[aɪdiə]</v>
      </c>
      <c r="P604" s="4">
        <f t="shared" si="174"/>
        <v>0.25439985932113074</v>
      </c>
      <c r="Q604" s="4">
        <f t="shared" si="175"/>
        <v>1</v>
      </c>
      <c r="R604" s="4" cm="1">
        <f t="array" ref="R604">SUM(_xlfn._xlws.FILTER($G$2:$G$1236,_xlfn.MAP($N$2:$N$1236,_xlfn.LAMBDA(_xlpm.x,_xlpm.x=$N604))))</f>
        <v>7.6219512195121954E-4</v>
      </c>
      <c r="S604" s="4">
        <f t="shared" si="176"/>
        <v>1</v>
      </c>
      <c r="T604" s="15" cm="1">
        <f t="array" ref="T604">SUM(_xlfn._xlws.FILTER($G$2:$G$1236,_xlfn.MAP($O$2:$O$1236,_xlfn.LAMBDA(_xlpm.x,_xlpm.x=$O604))))</f>
        <v>7.6219512195121954E-4</v>
      </c>
      <c r="U604" s="4">
        <f t="shared" si="177"/>
        <v>1</v>
      </c>
      <c r="V604" s="4">
        <f t="shared" si="178"/>
        <v>0</v>
      </c>
      <c r="AD604" s="2"/>
      <c r="AI604" s="2"/>
      <c r="AJ604" s="2"/>
    </row>
    <row r="605" spans="1:36">
      <c r="A605" s="1" t="str">
        <f t="shared" si="164"/>
        <v>~bject~ : [bdʒɛkt]</v>
      </c>
      <c r="B605" s="1">
        <f t="shared" si="180"/>
        <v>0</v>
      </c>
      <c r="C605" s="1">
        <f t="shared" si="180"/>
        <v>0</v>
      </c>
      <c r="D605" s="1">
        <f t="shared" si="180"/>
        <v>0</v>
      </c>
      <c r="E605" s="7">
        <v>2</v>
      </c>
      <c r="F605" s="9" t="s">
        <v>1131</v>
      </c>
      <c r="G605" s="4">
        <f t="shared" si="165"/>
        <v>1.5243902439024391E-3</v>
      </c>
      <c r="H605" s="1" t="str">
        <f t="shared" si="166"/>
        <v>bdʒɛkt</v>
      </c>
      <c r="I605" s="1" t="str">
        <f t="shared" si="167"/>
        <v>bject</v>
      </c>
      <c r="J605" s="10">
        <f t="shared" si="168"/>
        <v>6</v>
      </c>
      <c r="K605" s="10">
        <f t="shared" si="169"/>
        <v>5</v>
      </c>
      <c r="L605" s="10">
        <f t="shared" si="170"/>
        <v>6</v>
      </c>
      <c r="M605" s="10">
        <f t="shared" si="171"/>
        <v>1</v>
      </c>
      <c r="N605" s="1" t="str">
        <f t="shared" si="172"/>
        <v>~bject~</v>
      </c>
      <c r="O605" s="1" t="str">
        <f t="shared" si="173"/>
        <v>[bdʒɛkt]</v>
      </c>
      <c r="P605" s="4">
        <f t="shared" si="174"/>
        <v>0.43088342771835975</v>
      </c>
      <c r="Q605" s="4">
        <f t="shared" si="175"/>
        <v>1</v>
      </c>
      <c r="R605" s="4" cm="1">
        <f t="array" ref="R605">SUM(_xlfn._xlws.FILTER($G$2:$G$1236,_xlfn.MAP($N$2:$N$1236,_xlfn.LAMBDA(_xlpm.x,_xlpm.x=$N605))))</f>
        <v>1.5243902439024391E-3</v>
      </c>
      <c r="S605" s="4">
        <f t="shared" si="176"/>
        <v>1</v>
      </c>
      <c r="T605" s="15" cm="1">
        <f t="array" ref="T605">SUM(_xlfn._xlws.FILTER($G$2:$G$1236,_xlfn.MAP($O$2:$O$1236,_xlfn.LAMBDA(_xlpm.x,_xlpm.x=$O605))))</f>
        <v>1.5243902439024391E-3</v>
      </c>
      <c r="U605" s="4">
        <f t="shared" si="177"/>
        <v>1</v>
      </c>
      <c r="V605" s="4">
        <f t="shared" si="178"/>
        <v>0</v>
      </c>
      <c r="AD605" s="2"/>
      <c r="AI605" s="2"/>
      <c r="AJ605" s="2"/>
    </row>
    <row r="606" spans="1:36">
      <c r="A606" s="1" t="str">
        <f t="shared" si="164"/>
        <v>~black~ : [blæk]</v>
      </c>
      <c r="B606" s="1">
        <f t="shared" si="180"/>
        <v>0</v>
      </c>
      <c r="C606" s="1">
        <f t="shared" si="180"/>
        <v>0</v>
      </c>
      <c r="D606" s="1">
        <f t="shared" si="180"/>
        <v>0</v>
      </c>
      <c r="E606" s="7">
        <v>1</v>
      </c>
      <c r="F606" s="9" t="s">
        <v>1410</v>
      </c>
      <c r="G606" s="4">
        <f t="shared" si="165"/>
        <v>7.6219512195121954E-4</v>
      </c>
      <c r="H606" s="4" t="str">
        <f t="shared" si="166"/>
        <v>blæk</v>
      </c>
      <c r="I606" s="4" t="str">
        <f t="shared" si="167"/>
        <v>black</v>
      </c>
      <c r="J606" s="10">
        <f t="shared" si="168"/>
        <v>4</v>
      </c>
      <c r="K606" s="10">
        <f t="shared" si="169"/>
        <v>5</v>
      </c>
      <c r="L606" s="10">
        <f t="shared" si="170"/>
        <v>5</v>
      </c>
      <c r="M606" s="10">
        <f t="shared" si="171"/>
        <v>1</v>
      </c>
      <c r="N606" s="1" t="str">
        <f t="shared" si="172"/>
        <v>~black~</v>
      </c>
      <c r="O606" s="1" t="str">
        <f t="shared" si="173"/>
        <v>[blæk]</v>
      </c>
      <c r="P606" s="4">
        <f t="shared" si="174"/>
        <v>0.25439985932113074</v>
      </c>
      <c r="Q606" s="4">
        <f t="shared" si="175"/>
        <v>1</v>
      </c>
      <c r="R606" s="4" cm="1">
        <f t="array" ref="R606">SUM(_xlfn._xlws.FILTER($G$2:$G$1236,_xlfn.MAP($N$2:$N$1236,_xlfn.LAMBDA(_xlpm.x,_xlpm.x=$N606))))</f>
        <v>7.6219512195121954E-4</v>
      </c>
      <c r="S606" s="4">
        <f t="shared" si="176"/>
        <v>1</v>
      </c>
      <c r="T606" s="15" cm="1">
        <f t="array" ref="T606">SUM(_xlfn._xlws.FILTER($G$2:$G$1236,_xlfn.MAP($O$2:$O$1236,_xlfn.LAMBDA(_xlpm.x,_xlpm.x=$O606))))</f>
        <v>7.6219512195121954E-4</v>
      </c>
      <c r="U606" s="4">
        <f t="shared" si="177"/>
        <v>1</v>
      </c>
      <c r="V606" s="4">
        <f t="shared" si="178"/>
        <v>0</v>
      </c>
      <c r="AD606" s="2"/>
      <c r="AI606" s="2"/>
      <c r="AJ606" s="2"/>
    </row>
    <row r="607" spans="1:36">
      <c r="A607" s="1" t="str">
        <f t="shared" si="164"/>
        <v>~block~ : [blɑk]</v>
      </c>
      <c r="B607" s="1">
        <f t="shared" si="180"/>
        <v>0</v>
      </c>
      <c r="C607" s="1">
        <f t="shared" si="180"/>
        <v>0</v>
      </c>
      <c r="D607" s="1">
        <f t="shared" si="180"/>
        <v>0</v>
      </c>
      <c r="E607" s="7">
        <v>1</v>
      </c>
      <c r="F607" s="9" t="s">
        <v>1408</v>
      </c>
      <c r="G607" s="4">
        <f t="shared" si="165"/>
        <v>7.6219512195121954E-4</v>
      </c>
      <c r="H607" s="4" t="str">
        <f t="shared" si="166"/>
        <v>blɑk</v>
      </c>
      <c r="I607" s="4" t="str">
        <f t="shared" si="167"/>
        <v>block</v>
      </c>
      <c r="J607" s="10">
        <f t="shared" si="168"/>
        <v>4</v>
      </c>
      <c r="K607" s="10">
        <f t="shared" si="169"/>
        <v>5</v>
      </c>
      <c r="L607" s="10">
        <f t="shared" si="170"/>
        <v>5</v>
      </c>
      <c r="M607" s="10">
        <f t="shared" si="171"/>
        <v>1</v>
      </c>
      <c r="N607" s="1" t="str">
        <f t="shared" si="172"/>
        <v>~block~</v>
      </c>
      <c r="O607" s="1" t="str">
        <f t="shared" si="173"/>
        <v>[blɑk]</v>
      </c>
      <c r="P607" s="4">
        <f t="shared" si="174"/>
        <v>0.25439985932113074</v>
      </c>
      <c r="Q607" s="4">
        <f t="shared" si="175"/>
        <v>1</v>
      </c>
      <c r="R607" s="4" cm="1">
        <f t="array" ref="R607">SUM(_xlfn._xlws.FILTER($G$2:$G$1236,_xlfn.MAP($N$2:$N$1236,_xlfn.LAMBDA(_xlpm.x,_xlpm.x=$N607))))</f>
        <v>7.6219512195121954E-4</v>
      </c>
      <c r="S607" s="4">
        <f t="shared" si="176"/>
        <v>1</v>
      </c>
      <c r="T607" s="15" cm="1">
        <f t="array" ref="T607">SUM(_xlfn._xlws.FILTER($G$2:$G$1236,_xlfn.MAP($O$2:$O$1236,_xlfn.LAMBDA(_xlpm.x,_xlpm.x=$O607))))</f>
        <v>7.6219512195121954E-4</v>
      </c>
      <c r="U607" s="4">
        <f t="shared" si="177"/>
        <v>1</v>
      </c>
      <c r="V607" s="4">
        <f t="shared" si="178"/>
        <v>0</v>
      </c>
      <c r="AD607" s="2"/>
      <c r="AI607" s="2"/>
      <c r="AJ607" s="2"/>
    </row>
    <row r="608" spans="1:36">
      <c r="A608" s="1" t="str">
        <f t="shared" si="164"/>
        <v>~blood~ : [blʌd]</v>
      </c>
      <c r="B608" s="1">
        <f t="shared" si="180"/>
        <v>0</v>
      </c>
      <c r="C608" s="1">
        <f t="shared" si="180"/>
        <v>0</v>
      </c>
      <c r="D608" s="1">
        <f t="shared" si="180"/>
        <v>0</v>
      </c>
      <c r="E608" s="7">
        <v>1</v>
      </c>
      <c r="F608" s="9" t="s">
        <v>1409</v>
      </c>
      <c r="G608" s="4">
        <f t="shared" si="165"/>
        <v>7.6219512195121954E-4</v>
      </c>
      <c r="H608" s="4" t="str">
        <f t="shared" si="166"/>
        <v>blʌd</v>
      </c>
      <c r="I608" s="4" t="str">
        <f t="shared" si="167"/>
        <v>blood</v>
      </c>
      <c r="J608" s="10">
        <f t="shared" si="168"/>
        <v>4</v>
      </c>
      <c r="K608" s="10">
        <f t="shared" si="169"/>
        <v>5</v>
      </c>
      <c r="L608" s="10">
        <f t="shared" si="170"/>
        <v>5</v>
      </c>
      <c r="M608" s="10">
        <f t="shared" si="171"/>
        <v>1</v>
      </c>
      <c r="N608" s="1" t="str">
        <f t="shared" si="172"/>
        <v>~blood~</v>
      </c>
      <c r="O608" s="1" t="str">
        <f t="shared" si="173"/>
        <v>[blʌd]</v>
      </c>
      <c r="P608" s="4">
        <f t="shared" si="174"/>
        <v>0.25439985932113074</v>
      </c>
      <c r="Q608" s="4">
        <f t="shared" si="175"/>
        <v>1</v>
      </c>
      <c r="R608" s="4" cm="1">
        <f t="array" ref="R608">SUM(_xlfn._xlws.FILTER($G$2:$G$1236,_xlfn.MAP($N$2:$N$1236,_xlfn.LAMBDA(_xlpm.x,_xlpm.x=$N608))))</f>
        <v>7.6219512195121954E-4</v>
      </c>
      <c r="S608" s="4">
        <f t="shared" si="176"/>
        <v>1</v>
      </c>
      <c r="T608" s="15" cm="1">
        <f t="array" ref="T608">SUM(_xlfn._xlws.FILTER($G$2:$G$1236,_xlfn.MAP($O$2:$O$1236,_xlfn.LAMBDA(_xlpm.x,_xlpm.x=$O608))))</f>
        <v>7.6219512195121954E-4</v>
      </c>
      <c r="U608" s="4">
        <f t="shared" si="177"/>
        <v>1</v>
      </c>
      <c r="V608" s="4">
        <f t="shared" si="178"/>
        <v>0</v>
      </c>
      <c r="Z608" s="4"/>
      <c r="AB608"/>
      <c r="AC608"/>
      <c r="AD608" s="2"/>
      <c r="AI608" s="2"/>
      <c r="AJ608" s="2"/>
    </row>
    <row r="609" spans="1:36">
      <c r="A609" s="1" t="str">
        <f t="shared" si="164"/>
        <v>~bring~ : [bɹɪŋ]</v>
      </c>
      <c r="B609" s="1">
        <f t="shared" si="180"/>
        <v>0</v>
      </c>
      <c r="C609" s="1">
        <f t="shared" si="180"/>
        <v>0</v>
      </c>
      <c r="D609" s="1">
        <f t="shared" si="180"/>
        <v>0</v>
      </c>
      <c r="E609" s="7">
        <v>1</v>
      </c>
      <c r="F609" s="9" t="s">
        <v>1399</v>
      </c>
      <c r="G609" s="4">
        <f t="shared" si="165"/>
        <v>7.6219512195121954E-4</v>
      </c>
      <c r="H609" s="1" t="str">
        <f t="shared" si="166"/>
        <v>bɹɪŋ</v>
      </c>
      <c r="I609" s="1" t="str">
        <f t="shared" si="167"/>
        <v>bring</v>
      </c>
      <c r="J609" s="10">
        <f t="shared" si="168"/>
        <v>4</v>
      </c>
      <c r="K609" s="10">
        <f t="shared" si="169"/>
        <v>5</v>
      </c>
      <c r="L609" s="10">
        <f t="shared" si="170"/>
        <v>5</v>
      </c>
      <c r="M609" s="10">
        <f t="shared" si="171"/>
        <v>1</v>
      </c>
      <c r="N609" s="1" t="str">
        <f t="shared" si="172"/>
        <v>~bring~</v>
      </c>
      <c r="O609" s="1" t="str">
        <f t="shared" si="173"/>
        <v>[bɹɪŋ]</v>
      </c>
      <c r="P609" s="4">
        <f t="shared" si="174"/>
        <v>0.25439985932113074</v>
      </c>
      <c r="Q609" s="4">
        <f t="shared" si="175"/>
        <v>1</v>
      </c>
      <c r="R609" s="4" cm="1">
        <f t="array" ref="R609">SUM(_xlfn._xlws.FILTER($G$2:$G$1236,_xlfn.MAP($N$2:$N$1236,_xlfn.LAMBDA(_xlpm.x,_xlpm.x=$N609))))</f>
        <v>7.6219512195121954E-4</v>
      </c>
      <c r="S609" s="4">
        <f t="shared" si="176"/>
        <v>1</v>
      </c>
      <c r="T609" s="15" cm="1">
        <f t="array" ref="T609">SUM(_xlfn._xlws.FILTER($G$2:$G$1236,_xlfn.MAP($O$2:$O$1236,_xlfn.LAMBDA(_xlpm.x,_xlpm.x=$O609))))</f>
        <v>7.6219512195121954E-4</v>
      </c>
      <c r="U609" s="4">
        <f t="shared" si="177"/>
        <v>1</v>
      </c>
      <c r="V609" s="4">
        <f t="shared" si="178"/>
        <v>0</v>
      </c>
      <c r="AB609"/>
      <c r="AC609"/>
      <c r="AD609" s="2"/>
      <c r="AI609" s="2"/>
      <c r="AJ609" s="2"/>
    </row>
    <row r="610" spans="1:36">
      <c r="A610" s="1" t="str">
        <f t="shared" si="164"/>
        <v>~brown~ : [bɹaʊn]</v>
      </c>
      <c r="B610" s="1">
        <f t="shared" si="180"/>
        <v>0</v>
      </c>
      <c r="C610" s="1">
        <f t="shared" si="180"/>
        <v>0</v>
      </c>
      <c r="D610" s="1">
        <f t="shared" si="180"/>
        <v>0</v>
      </c>
      <c r="E610" s="7">
        <v>1</v>
      </c>
      <c r="F610" s="9" t="s">
        <v>1257</v>
      </c>
      <c r="G610" s="4">
        <f t="shared" si="165"/>
        <v>7.6219512195121954E-4</v>
      </c>
      <c r="H610" s="1" t="str">
        <f t="shared" si="166"/>
        <v>bɹaʊn</v>
      </c>
      <c r="I610" s="1" t="str">
        <f t="shared" si="167"/>
        <v>brown</v>
      </c>
      <c r="J610" s="10">
        <f t="shared" si="168"/>
        <v>5</v>
      </c>
      <c r="K610" s="10">
        <f t="shared" si="169"/>
        <v>5</v>
      </c>
      <c r="L610" s="10">
        <f t="shared" si="170"/>
        <v>5</v>
      </c>
      <c r="M610" s="10">
        <f t="shared" si="171"/>
        <v>1</v>
      </c>
      <c r="N610" s="1" t="str">
        <f t="shared" si="172"/>
        <v>~brown~</v>
      </c>
      <c r="O610" s="1" t="str">
        <f t="shared" si="173"/>
        <v>[bɹaʊn]</v>
      </c>
      <c r="P610" s="4">
        <f t="shared" si="174"/>
        <v>0.25439985932113074</v>
      </c>
      <c r="Q610" s="4">
        <f t="shared" si="175"/>
        <v>1</v>
      </c>
      <c r="R610" s="4" cm="1">
        <f t="array" ref="R610">SUM(_xlfn._xlws.FILTER($G$2:$G$1236,_xlfn.MAP($N$2:$N$1236,_xlfn.LAMBDA(_xlpm.x,_xlpm.x=$N610))))</f>
        <v>7.6219512195121954E-4</v>
      </c>
      <c r="S610" s="4">
        <f t="shared" si="176"/>
        <v>1</v>
      </c>
      <c r="T610" s="15" cm="1">
        <f t="array" ref="T610">SUM(_xlfn._xlws.FILTER($G$2:$G$1236,_xlfn.MAP($O$2:$O$1236,_xlfn.LAMBDA(_xlpm.x,_xlpm.x=$O610))))</f>
        <v>7.6219512195121954E-4</v>
      </c>
      <c r="U610" s="4">
        <f t="shared" si="177"/>
        <v>1</v>
      </c>
      <c r="V610" s="4">
        <f t="shared" si="178"/>
        <v>0</v>
      </c>
      <c r="AB610"/>
      <c r="AC610"/>
      <c r="AD610" s="2"/>
      <c r="AI610" s="2"/>
      <c r="AJ610" s="2"/>
    </row>
    <row r="611" spans="1:36">
      <c r="A611" s="1" t="str">
        <f t="shared" si="164"/>
        <v>~catch~ : [kætʃ]</v>
      </c>
      <c r="B611" s="1">
        <f t="shared" si="180"/>
        <v>0</v>
      </c>
      <c r="C611" s="1">
        <f t="shared" si="180"/>
        <v>0</v>
      </c>
      <c r="D611" s="1">
        <f t="shared" si="180"/>
        <v>0</v>
      </c>
      <c r="E611" s="7">
        <v>1</v>
      </c>
      <c r="F611" s="9" t="s">
        <v>1377</v>
      </c>
      <c r="G611" s="4">
        <f t="shared" si="165"/>
        <v>7.6219512195121954E-4</v>
      </c>
      <c r="H611" s="4" t="str">
        <f t="shared" si="166"/>
        <v>kætʃ</v>
      </c>
      <c r="I611" s="4" t="str">
        <f t="shared" si="167"/>
        <v>catch</v>
      </c>
      <c r="J611" s="10">
        <f t="shared" si="168"/>
        <v>4</v>
      </c>
      <c r="K611" s="10">
        <f t="shared" si="169"/>
        <v>5</v>
      </c>
      <c r="L611" s="10">
        <f t="shared" si="170"/>
        <v>5</v>
      </c>
      <c r="M611" s="10">
        <f t="shared" si="171"/>
        <v>1</v>
      </c>
      <c r="N611" s="1" t="str">
        <f t="shared" si="172"/>
        <v>~catch~</v>
      </c>
      <c r="O611" s="1" t="str">
        <f t="shared" si="173"/>
        <v>[kætʃ]</v>
      </c>
      <c r="P611" s="4">
        <f t="shared" si="174"/>
        <v>0.25439985932113074</v>
      </c>
      <c r="Q611" s="4">
        <f t="shared" si="175"/>
        <v>1</v>
      </c>
      <c r="R611" s="4" cm="1">
        <f t="array" ref="R611">SUM(_xlfn._xlws.FILTER($G$2:$G$1236,_xlfn.MAP($N$2:$N$1236,_xlfn.LAMBDA(_xlpm.x,_xlpm.x=$N611))))</f>
        <v>7.6219512195121954E-4</v>
      </c>
      <c r="S611" s="4">
        <f t="shared" si="176"/>
        <v>1</v>
      </c>
      <c r="T611" s="15" cm="1">
        <f t="array" ref="T611">SUM(_xlfn._xlws.FILTER($G$2:$G$1236,_xlfn.MAP($O$2:$O$1236,_xlfn.LAMBDA(_xlpm.x,_xlpm.x=$O611))))</f>
        <v>7.6219512195121954E-4</v>
      </c>
      <c r="U611" s="4">
        <f t="shared" si="177"/>
        <v>1</v>
      </c>
      <c r="V611" s="4">
        <f t="shared" si="178"/>
        <v>0</v>
      </c>
      <c r="AB611"/>
      <c r="AC611"/>
      <c r="AD611" s="2"/>
      <c r="AI611" s="2"/>
      <c r="AJ611" s="2"/>
    </row>
    <row r="612" spans="1:36">
      <c r="A612" s="1" t="str">
        <f t="shared" si="164"/>
        <v>~ccess~ : [ksɛs]</v>
      </c>
      <c r="B612" s="1">
        <f t="shared" si="180"/>
        <v>0</v>
      </c>
      <c r="C612" s="1">
        <f t="shared" si="180"/>
        <v>0</v>
      </c>
      <c r="D612" s="1">
        <f t="shared" si="180"/>
        <v>0</v>
      </c>
      <c r="E612" s="7">
        <v>1</v>
      </c>
      <c r="F612" s="9" t="s">
        <v>1371</v>
      </c>
      <c r="G612" s="4">
        <f t="shared" si="165"/>
        <v>7.6219512195121954E-4</v>
      </c>
      <c r="H612" s="4" t="str">
        <f t="shared" si="166"/>
        <v>ksɛs</v>
      </c>
      <c r="I612" s="4" t="str">
        <f t="shared" si="167"/>
        <v>ccess</v>
      </c>
      <c r="J612" s="10">
        <f t="shared" si="168"/>
        <v>4</v>
      </c>
      <c r="K612" s="10">
        <f t="shared" si="169"/>
        <v>5</v>
      </c>
      <c r="L612" s="10">
        <f t="shared" si="170"/>
        <v>5</v>
      </c>
      <c r="M612" s="10">
        <f t="shared" si="171"/>
        <v>1</v>
      </c>
      <c r="N612" s="1" t="str">
        <f t="shared" si="172"/>
        <v>~ccess~</v>
      </c>
      <c r="O612" s="1" t="str">
        <f t="shared" si="173"/>
        <v>[ksɛs]</v>
      </c>
      <c r="P612" s="4">
        <f t="shared" si="174"/>
        <v>0.25439985932113074</v>
      </c>
      <c r="Q612" s="4">
        <f t="shared" si="175"/>
        <v>1</v>
      </c>
      <c r="R612" s="4" cm="1">
        <f t="array" ref="R612">SUM(_xlfn._xlws.FILTER($G$2:$G$1236,_xlfn.MAP($N$2:$N$1236,_xlfn.LAMBDA(_xlpm.x,_xlpm.x=$N612))))</f>
        <v>7.6219512195121954E-4</v>
      </c>
      <c r="S612" s="4">
        <f t="shared" si="176"/>
        <v>1</v>
      </c>
      <c r="T612" s="15" cm="1">
        <f t="array" ref="T612">SUM(_xlfn._xlws.FILTER($G$2:$G$1236,_xlfn.MAP($O$2:$O$1236,_xlfn.LAMBDA(_xlpm.x,_xlpm.x=$O612))))</f>
        <v>7.6219512195121954E-4</v>
      </c>
      <c r="U612" s="4">
        <f t="shared" si="177"/>
        <v>1</v>
      </c>
      <c r="V612" s="4">
        <f t="shared" si="178"/>
        <v>0</v>
      </c>
      <c r="AB612"/>
      <c r="AC612"/>
      <c r="AD612" s="2"/>
      <c r="AI612" s="2"/>
      <c r="AJ612" s="2"/>
    </row>
    <row r="613" spans="1:36">
      <c r="A613" s="1" t="str">
        <f t="shared" si="164"/>
        <v>~check~ : [tʃɛk]</v>
      </c>
      <c r="B613" s="1">
        <f t="shared" si="180"/>
        <v>0</v>
      </c>
      <c r="C613" s="1">
        <f t="shared" si="180"/>
        <v>0</v>
      </c>
      <c r="D613" s="1">
        <f t="shared" si="180"/>
        <v>0</v>
      </c>
      <c r="E613" s="7">
        <v>1</v>
      </c>
      <c r="F613" s="9" t="s">
        <v>1299</v>
      </c>
      <c r="G613" s="4">
        <f t="shared" si="165"/>
        <v>7.6219512195121954E-4</v>
      </c>
      <c r="H613" s="1" t="str">
        <f t="shared" si="166"/>
        <v>tʃɛk</v>
      </c>
      <c r="I613" s="1" t="str">
        <f t="shared" si="167"/>
        <v>check</v>
      </c>
      <c r="J613" s="10">
        <f t="shared" si="168"/>
        <v>4</v>
      </c>
      <c r="K613" s="10">
        <f t="shared" si="169"/>
        <v>5</v>
      </c>
      <c r="L613" s="10">
        <f t="shared" si="170"/>
        <v>5</v>
      </c>
      <c r="M613" s="10">
        <f t="shared" si="171"/>
        <v>1</v>
      </c>
      <c r="N613" s="1" t="str">
        <f t="shared" si="172"/>
        <v>~check~</v>
      </c>
      <c r="O613" s="1" t="str">
        <f t="shared" si="173"/>
        <v>[tʃɛk]</v>
      </c>
      <c r="P613" s="4">
        <f t="shared" si="174"/>
        <v>0.25439985932113074</v>
      </c>
      <c r="Q613" s="4">
        <f t="shared" si="175"/>
        <v>1</v>
      </c>
      <c r="R613" s="4" cm="1">
        <f t="array" ref="R613">SUM(_xlfn._xlws.FILTER($G$2:$G$1236,_xlfn.MAP($N$2:$N$1236,_xlfn.LAMBDA(_xlpm.x,_xlpm.x=$N613))))</f>
        <v>7.6219512195121954E-4</v>
      </c>
      <c r="S613" s="4">
        <f t="shared" si="176"/>
        <v>1</v>
      </c>
      <c r="T613" s="15" cm="1">
        <f t="array" ref="T613">SUM(_xlfn._xlws.FILTER($G$2:$G$1236,_xlfn.MAP($O$2:$O$1236,_xlfn.LAMBDA(_xlpm.x,_xlpm.x=$O613))))</f>
        <v>7.6219512195121954E-4</v>
      </c>
      <c r="U613" s="4">
        <f t="shared" si="177"/>
        <v>1</v>
      </c>
      <c r="V613" s="4">
        <f t="shared" si="178"/>
        <v>0</v>
      </c>
      <c r="AB613"/>
      <c r="AC613"/>
      <c r="AD613" s="2"/>
      <c r="AI613" s="2"/>
      <c r="AJ613" s="2"/>
    </row>
    <row r="614" spans="1:36">
      <c r="A614" s="1" t="str">
        <f t="shared" si="164"/>
        <v>~child~ : [tʃaɪld]</v>
      </c>
      <c r="B614" s="1">
        <f t="shared" si="180"/>
        <v>0</v>
      </c>
      <c r="C614" s="1">
        <f t="shared" si="180"/>
        <v>0</v>
      </c>
      <c r="D614" s="1">
        <f t="shared" si="180"/>
        <v>0</v>
      </c>
      <c r="E614" s="7">
        <v>1</v>
      </c>
      <c r="F614" s="9" t="s">
        <v>1135</v>
      </c>
      <c r="G614" s="4">
        <f t="shared" si="165"/>
        <v>7.6219512195121954E-4</v>
      </c>
      <c r="H614" s="1" t="str">
        <f t="shared" si="166"/>
        <v>tʃaɪld</v>
      </c>
      <c r="I614" s="1" t="str">
        <f t="shared" si="167"/>
        <v>child</v>
      </c>
      <c r="J614" s="10">
        <f t="shared" si="168"/>
        <v>6</v>
      </c>
      <c r="K614" s="10">
        <f t="shared" si="169"/>
        <v>5</v>
      </c>
      <c r="L614" s="10">
        <f t="shared" si="170"/>
        <v>6</v>
      </c>
      <c r="M614" s="10">
        <f t="shared" si="171"/>
        <v>1</v>
      </c>
      <c r="N614" s="1" t="str">
        <f t="shared" si="172"/>
        <v>~child~</v>
      </c>
      <c r="O614" s="1" t="str">
        <f t="shared" si="173"/>
        <v>[tʃaɪld]</v>
      </c>
      <c r="P614" s="4">
        <f t="shared" si="174"/>
        <v>0.27185717486836958</v>
      </c>
      <c r="Q614" s="4">
        <f t="shared" si="175"/>
        <v>1</v>
      </c>
      <c r="R614" s="4" cm="1">
        <f t="array" ref="R614">SUM(_xlfn._xlws.FILTER($G$2:$G$1236,_xlfn.MAP($N$2:$N$1236,_xlfn.LAMBDA(_xlpm.x,_xlpm.x=$N614))))</f>
        <v>7.6219512195121954E-4</v>
      </c>
      <c r="S614" s="4">
        <f t="shared" si="176"/>
        <v>1</v>
      </c>
      <c r="T614" s="15" cm="1">
        <f t="array" ref="T614">SUM(_xlfn._xlws.FILTER($G$2:$G$1236,_xlfn.MAP($O$2:$O$1236,_xlfn.LAMBDA(_xlpm.x,_xlpm.x=$O614))))</f>
        <v>7.6219512195121954E-4</v>
      </c>
      <c r="U614" s="4">
        <f t="shared" si="177"/>
        <v>1</v>
      </c>
      <c r="V614" s="4">
        <f t="shared" si="178"/>
        <v>0</v>
      </c>
      <c r="AB614"/>
      <c r="AC614"/>
      <c r="AD614" s="2"/>
      <c r="AI614" s="2"/>
      <c r="AJ614" s="2"/>
    </row>
    <row r="615" spans="1:36">
      <c r="A615" s="1" t="str">
        <f t="shared" si="164"/>
        <v>~class~ : [klæs]</v>
      </c>
      <c r="B615" s="1">
        <f t="shared" si="180"/>
        <v>0</v>
      </c>
      <c r="C615" s="1">
        <f t="shared" si="180"/>
        <v>0</v>
      </c>
      <c r="D615" s="1">
        <f t="shared" si="180"/>
        <v>0</v>
      </c>
      <c r="E615" s="7">
        <v>1</v>
      </c>
      <c r="F615" s="9" t="s">
        <v>1375</v>
      </c>
      <c r="G615" s="4">
        <f t="shared" si="165"/>
        <v>7.6219512195121954E-4</v>
      </c>
      <c r="H615" s="4" t="str">
        <f t="shared" si="166"/>
        <v>klæs</v>
      </c>
      <c r="I615" s="4" t="str">
        <f t="shared" si="167"/>
        <v>class</v>
      </c>
      <c r="J615" s="10">
        <f t="shared" si="168"/>
        <v>4</v>
      </c>
      <c r="K615" s="10">
        <f t="shared" si="169"/>
        <v>5</v>
      </c>
      <c r="L615" s="10">
        <f t="shared" si="170"/>
        <v>5</v>
      </c>
      <c r="M615" s="10">
        <f t="shared" si="171"/>
        <v>1</v>
      </c>
      <c r="N615" s="1" t="str">
        <f t="shared" si="172"/>
        <v>~class~</v>
      </c>
      <c r="O615" s="1" t="str">
        <f t="shared" si="173"/>
        <v>[klæs]</v>
      </c>
      <c r="P615" s="4">
        <f t="shared" si="174"/>
        <v>0.25439985932113074</v>
      </c>
      <c r="Q615" s="4">
        <f t="shared" si="175"/>
        <v>1</v>
      </c>
      <c r="R615" s="4" cm="1">
        <f t="array" ref="R615">SUM(_xlfn._xlws.FILTER($G$2:$G$1236,_xlfn.MAP($N$2:$N$1236,_xlfn.LAMBDA(_xlpm.x,_xlpm.x=$N615))))</f>
        <v>7.6219512195121954E-4</v>
      </c>
      <c r="S615" s="4">
        <f t="shared" si="176"/>
        <v>1</v>
      </c>
      <c r="T615" s="15" cm="1">
        <f t="array" ref="T615">SUM(_xlfn._xlws.FILTER($G$2:$G$1236,_xlfn.MAP($O$2:$O$1236,_xlfn.LAMBDA(_xlpm.x,_xlpm.x=$O615))))</f>
        <v>7.6219512195121954E-4</v>
      </c>
      <c r="U615" s="4">
        <f t="shared" si="177"/>
        <v>1</v>
      </c>
      <c r="V615" s="4">
        <f t="shared" si="178"/>
        <v>0</v>
      </c>
      <c r="AB615"/>
      <c r="AC615"/>
      <c r="AD615" s="2"/>
      <c r="AI615" s="2"/>
      <c r="AJ615" s="2"/>
    </row>
    <row r="616" spans="1:36">
      <c r="A616" s="1" t="str">
        <f t="shared" si="164"/>
        <v>~climb~ : [klaɪm]</v>
      </c>
      <c r="B616" s="1">
        <f t="shared" si="180"/>
        <v>0</v>
      </c>
      <c r="C616" s="1">
        <f t="shared" si="180"/>
        <v>0</v>
      </c>
      <c r="D616" s="1">
        <f t="shared" si="180"/>
        <v>0</v>
      </c>
      <c r="E616" s="7">
        <v>1</v>
      </c>
      <c r="F616" s="9" t="s">
        <v>1238</v>
      </c>
      <c r="G616" s="4">
        <f t="shared" si="165"/>
        <v>7.6219512195121954E-4</v>
      </c>
      <c r="H616" s="1" t="str">
        <f t="shared" si="166"/>
        <v>klaɪm</v>
      </c>
      <c r="I616" s="1" t="str">
        <f t="shared" si="167"/>
        <v>climb</v>
      </c>
      <c r="J616" s="10">
        <f t="shared" si="168"/>
        <v>5</v>
      </c>
      <c r="K616" s="10">
        <f t="shared" si="169"/>
        <v>5</v>
      </c>
      <c r="L616" s="10">
        <f t="shared" si="170"/>
        <v>5</v>
      </c>
      <c r="M616" s="10">
        <f t="shared" si="171"/>
        <v>1</v>
      </c>
      <c r="N616" s="1" t="str">
        <f t="shared" si="172"/>
        <v>~climb~</v>
      </c>
      <c r="O616" s="1" t="str">
        <f t="shared" si="173"/>
        <v>[klaɪm]</v>
      </c>
      <c r="P616" s="4">
        <f t="shared" si="174"/>
        <v>0.25439985932113074</v>
      </c>
      <c r="Q616" s="4">
        <f t="shared" si="175"/>
        <v>1</v>
      </c>
      <c r="R616" s="4" cm="1">
        <f t="array" ref="R616">SUM(_xlfn._xlws.FILTER($G$2:$G$1236,_xlfn.MAP($N$2:$N$1236,_xlfn.LAMBDA(_xlpm.x,_xlpm.x=$N616))))</f>
        <v>7.6219512195121954E-4</v>
      </c>
      <c r="S616" s="4">
        <f t="shared" si="176"/>
        <v>1</v>
      </c>
      <c r="T616" s="15" cm="1">
        <f t="array" ref="T616">SUM(_xlfn._xlws.FILTER($G$2:$G$1236,_xlfn.MAP($O$2:$O$1236,_xlfn.LAMBDA(_xlpm.x,_xlpm.x=$O616))))</f>
        <v>7.6219512195121954E-4</v>
      </c>
      <c r="U616" s="4">
        <f t="shared" si="177"/>
        <v>1</v>
      </c>
      <c r="V616" s="4">
        <f t="shared" si="178"/>
        <v>0</v>
      </c>
      <c r="AB616"/>
      <c r="AC616"/>
      <c r="AD616" s="2"/>
      <c r="AI616" s="2"/>
      <c r="AJ616" s="2"/>
    </row>
    <row r="617" spans="1:36">
      <c r="A617" s="1" t="str">
        <f t="shared" si="164"/>
        <v>~clock~ : [klɑk]</v>
      </c>
      <c r="B617" s="1">
        <f t="shared" si="180"/>
        <v>0</v>
      </c>
      <c r="C617" s="1">
        <f t="shared" si="180"/>
        <v>0</v>
      </c>
      <c r="D617" s="1">
        <f t="shared" si="180"/>
        <v>0</v>
      </c>
      <c r="E617" s="7">
        <v>1</v>
      </c>
      <c r="F617" s="9" t="s">
        <v>1373</v>
      </c>
      <c r="G617" s="4">
        <f t="shared" si="165"/>
        <v>7.6219512195121954E-4</v>
      </c>
      <c r="H617" s="4" t="str">
        <f t="shared" si="166"/>
        <v>klɑk</v>
      </c>
      <c r="I617" s="4" t="str">
        <f t="shared" si="167"/>
        <v>clock</v>
      </c>
      <c r="J617" s="10">
        <f t="shared" si="168"/>
        <v>4</v>
      </c>
      <c r="K617" s="10">
        <f t="shared" si="169"/>
        <v>5</v>
      </c>
      <c r="L617" s="10">
        <f t="shared" si="170"/>
        <v>5</v>
      </c>
      <c r="M617" s="10">
        <f t="shared" si="171"/>
        <v>1</v>
      </c>
      <c r="N617" s="1" t="str">
        <f t="shared" si="172"/>
        <v>~clock~</v>
      </c>
      <c r="O617" s="1" t="str">
        <f t="shared" si="173"/>
        <v>[klɑk]</v>
      </c>
      <c r="P617" s="4">
        <f t="shared" si="174"/>
        <v>0.25439985932113074</v>
      </c>
      <c r="Q617" s="4">
        <f t="shared" si="175"/>
        <v>1</v>
      </c>
      <c r="R617" s="4" cm="1">
        <f t="array" ref="R617">SUM(_xlfn._xlws.FILTER($G$2:$G$1236,_xlfn.MAP($N$2:$N$1236,_xlfn.LAMBDA(_xlpm.x,_xlpm.x=$N617))))</f>
        <v>7.6219512195121954E-4</v>
      </c>
      <c r="S617" s="4">
        <f t="shared" si="176"/>
        <v>1</v>
      </c>
      <c r="T617" s="15" cm="1">
        <f t="array" ref="T617">SUM(_xlfn._xlws.FILTER($G$2:$G$1236,_xlfn.MAP($O$2:$O$1236,_xlfn.LAMBDA(_xlpm.x,_xlpm.x=$O617))))</f>
        <v>7.6219512195121954E-4</v>
      </c>
      <c r="U617" s="4">
        <f t="shared" si="177"/>
        <v>1</v>
      </c>
      <c r="V617" s="4">
        <f t="shared" si="178"/>
        <v>0</v>
      </c>
      <c r="AB617"/>
      <c r="AC617"/>
      <c r="AD617" s="2"/>
      <c r="AI617" s="2"/>
      <c r="AJ617" s="2"/>
    </row>
    <row r="618" spans="1:36">
      <c r="A618" s="1" t="str">
        <f t="shared" si="164"/>
        <v>~color~ : [kʌləɹ]</v>
      </c>
      <c r="B618" s="1">
        <f t="shared" si="180"/>
        <v>0</v>
      </c>
      <c r="C618" s="1">
        <f t="shared" si="180"/>
        <v>0</v>
      </c>
      <c r="D618" s="1">
        <f t="shared" si="180"/>
        <v>0</v>
      </c>
      <c r="E618" s="7">
        <v>1</v>
      </c>
      <c r="F618" s="9" t="s">
        <v>2390</v>
      </c>
      <c r="G618" s="4">
        <f t="shared" si="165"/>
        <v>7.6219512195121954E-4</v>
      </c>
      <c r="H618" s="4" t="str">
        <f t="shared" si="166"/>
        <v>kʌləɹ</v>
      </c>
      <c r="I618" s="4" t="str">
        <f t="shared" si="167"/>
        <v>color</v>
      </c>
      <c r="J618" s="10">
        <f t="shared" si="168"/>
        <v>5</v>
      </c>
      <c r="K618" s="10">
        <f t="shared" si="169"/>
        <v>5</v>
      </c>
      <c r="L618" s="10">
        <f t="shared" si="170"/>
        <v>5</v>
      </c>
      <c r="M618" s="10">
        <f t="shared" si="171"/>
        <v>1</v>
      </c>
      <c r="N618" s="1" t="str">
        <f t="shared" si="172"/>
        <v>~color~</v>
      </c>
      <c r="O618" s="1" t="str">
        <f t="shared" si="173"/>
        <v>[kʌləɹ]</v>
      </c>
      <c r="P618" s="4">
        <f t="shared" si="174"/>
        <v>0.25439985932113074</v>
      </c>
      <c r="Q618" s="4">
        <f t="shared" si="175"/>
        <v>1</v>
      </c>
      <c r="R618" s="4" cm="1">
        <f t="array" ref="R618">SUM(_xlfn._xlws.FILTER($G$2:$G$1236,_xlfn.MAP($N$2:$N$1236,_xlfn.LAMBDA(_xlpm.x,_xlpm.x=$N618))))</f>
        <v>7.6219512195121954E-4</v>
      </c>
      <c r="S618" s="4">
        <f t="shared" si="176"/>
        <v>1</v>
      </c>
      <c r="T618" s="15" cm="1">
        <f t="array" ref="T618">SUM(_xlfn._xlws.FILTER($G$2:$G$1236,_xlfn.MAP($O$2:$O$1236,_xlfn.LAMBDA(_xlpm.x,_xlpm.x=$O618))))</f>
        <v>7.6219512195121954E-4</v>
      </c>
      <c r="U618" s="4">
        <f t="shared" si="177"/>
        <v>1</v>
      </c>
      <c r="V618" s="4">
        <f t="shared" si="178"/>
        <v>0</v>
      </c>
      <c r="AB618"/>
      <c r="AC618"/>
      <c r="AD618" s="2"/>
      <c r="AI618" s="2"/>
      <c r="AJ618" s="2"/>
    </row>
    <row r="619" spans="1:36">
      <c r="A619" s="1" t="str">
        <f t="shared" si="164"/>
        <v>~cross~ : [kɹɔs]</v>
      </c>
      <c r="B619" s="1">
        <f t="shared" si="180"/>
        <v>0</v>
      </c>
      <c r="C619" s="1">
        <f t="shared" si="180"/>
        <v>0</v>
      </c>
      <c r="D619" s="1">
        <f t="shared" si="180"/>
        <v>0</v>
      </c>
      <c r="E619" s="7">
        <v>1</v>
      </c>
      <c r="F619" s="9" t="s">
        <v>1363</v>
      </c>
      <c r="G619" s="4">
        <f t="shared" si="165"/>
        <v>7.6219512195121954E-4</v>
      </c>
      <c r="H619" s="4" t="str">
        <f t="shared" si="166"/>
        <v>kɹɔs</v>
      </c>
      <c r="I619" s="4" t="str">
        <f t="shared" si="167"/>
        <v>cross</v>
      </c>
      <c r="J619" s="10">
        <f t="shared" si="168"/>
        <v>4</v>
      </c>
      <c r="K619" s="10">
        <f t="shared" si="169"/>
        <v>5</v>
      </c>
      <c r="L619" s="10">
        <f t="shared" si="170"/>
        <v>5</v>
      </c>
      <c r="M619" s="10">
        <f t="shared" si="171"/>
        <v>1</v>
      </c>
      <c r="N619" s="1" t="str">
        <f t="shared" si="172"/>
        <v>~cross~</v>
      </c>
      <c r="O619" s="1" t="str">
        <f t="shared" si="173"/>
        <v>[kɹɔs]</v>
      </c>
      <c r="P619" s="4">
        <f t="shared" si="174"/>
        <v>0.25439985932113074</v>
      </c>
      <c r="Q619" s="4">
        <f t="shared" si="175"/>
        <v>1</v>
      </c>
      <c r="R619" s="4" cm="1">
        <f t="array" ref="R619">SUM(_xlfn._xlws.FILTER($G$2:$G$1236,_xlfn.MAP($N$2:$N$1236,_xlfn.LAMBDA(_xlpm.x,_xlpm.x=$N619))))</f>
        <v>7.6219512195121954E-4</v>
      </c>
      <c r="S619" s="4">
        <f t="shared" si="176"/>
        <v>1</v>
      </c>
      <c r="T619" s="15" cm="1">
        <f t="array" ref="T619">SUM(_xlfn._xlws.FILTER($G$2:$G$1236,_xlfn.MAP($O$2:$O$1236,_xlfn.LAMBDA(_xlpm.x,_xlpm.x=$O619))))</f>
        <v>7.6219512195121954E-4</v>
      </c>
      <c r="U619" s="4">
        <f t="shared" si="177"/>
        <v>1</v>
      </c>
      <c r="V619" s="4">
        <f t="shared" si="178"/>
        <v>0</v>
      </c>
      <c r="AB619"/>
      <c r="AC619"/>
      <c r="AD619" s="2"/>
      <c r="AI619" s="2"/>
      <c r="AJ619" s="2"/>
    </row>
    <row r="620" spans="1:36">
      <c r="A620" s="1" t="str">
        <f t="shared" si="164"/>
        <v>~crowd~ : [kɹaʊd]</v>
      </c>
      <c r="B620" s="1">
        <f t="shared" si="180"/>
        <v>0</v>
      </c>
      <c r="C620" s="1">
        <f t="shared" si="180"/>
        <v>0</v>
      </c>
      <c r="D620" s="1">
        <f t="shared" si="180"/>
        <v>0</v>
      </c>
      <c r="E620" s="7">
        <v>1</v>
      </c>
      <c r="F620" s="9" t="s">
        <v>1227</v>
      </c>
      <c r="G620" s="4">
        <f t="shared" si="165"/>
        <v>7.6219512195121954E-4</v>
      </c>
      <c r="H620" s="4" t="str">
        <f t="shared" si="166"/>
        <v>kɹaʊd</v>
      </c>
      <c r="I620" s="4" t="str">
        <f t="shared" si="167"/>
        <v>crowd</v>
      </c>
      <c r="J620" s="10">
        <f t="shared" si="168"/>
        <v>5</v>
      </c>
      <c r="K620" s="10">
        <f t="shared" si="169"/>
        <v>5</v>
      </c>
      <c r="L620" s="10">
        <f t="shared" si="170"/>
        <v>5</v>
      </c>
      <c r="M620" s="10">
        <f t="shared" si="171"/>
        <v>1</v>
      </c>
      <c r="N620" s="1" t="str">
        <f t="shared" si="172"/>
        <v>~crowd~</v>
      </c>
      <c r="O620" s="1" t="str">
        <f t="shared" si="173"/>
        <v>[kɹaʊd]</v>
      </c>
      <c r="P620" s="4">
        <f t="shared" si="174"/>
        <v>0.25439985932113074</v>
      </c>
      <c r="Q620" s="4">
        <f t="shared" si="175"/>
        <v>1</v>
      </c>
      <c r="R620" s="4" cm="1">
        <f t="array" ref="R620">SUM(_xlfn._xlws.FILTER($G$2:$G$1236,_xlfn.MAP($N$2:$N$1236,_xlfn.LAMBDA(_xlpm.x,_xlpm.x=$N620))))</f>
        <v>7.6219512195121954E-4</v>
      </c>
      <c r="S620" s="4">
        <f t="shared" si="176"/>
        <v>1</v>
      </c>
      <c r="T620" s="15" cm="1">
        <f t="array" ref="T620">SUM(_xlfn._xlws.FILTER($G$2:$G$1236,_xlfn.MAP($O$2:$O$1236,_xlfn.LAMBDA(_xlpm.x,_xlpm.x=$O620))))</f>
        <v>7.6219512195121954E-4</v>
      </c>
      <c r="U620" s="4">
        <f t="shared" si="177"/>
        <v>1</v>
      </c>
      <c r="V620" s="4">
        <f t="shared" si="178"/>
        <v>0</v>
      </c>
      <c r="AB620"/>
      <c r="AC620"/>
      <c r="AD620" s="2"/>
      <c r="AI620" s="2"/>
      <c r="AJ620" s="2"/>
    </row>
    <row r="621" spans="1:36">
      <c r="A621" s="1" t="str">
        <f t="shared" si="164"/>
        <v>~ctric~ : [ktɹɪk]</v>
      </c>
      <c r="B621" s="1">
        <f t="shared" si="180"/>
        <v>0</v>
      </c>
      <c r="C621" s="1">
        <f t="shared" si="180"/>
        <v>0</v>
      </c>
      <c r="D621" s="1">
        <f t="shared" si="180"/>
        <v>0</v>
      </c>
      <c r="E621" s="7">
        <v>1</v>
      </c>
      <c r="F621" s="9" t="s">
        <v>1232</v>
      </c>
      <c r="G621" s="4">
        <f t="shared" si="165"/>
        <v>7.6219512195121954E-4</v>
      </c>
      <c r="H621" s="4" t="str">
        <f t="shared" si="166"/>
        <v>ktɹɪk</v>
      </c>
      <c r="I621" s="4" t="str">
        <f t="shared" si="167"/>
        <v>ctric</v>
      </c>
      <c r="J621" s="10">
        <f t="shared" si="168"/>
        <v>5</v>
      </c>
      <c r="K621" s="10">
        <f t="shared" si="169"/>
        <v>5</v>
      </c>
      <c r="L621" s="10">
        <f t="shared" si="170"/>
        <v>5</v>
      </c>
      <c r="M621" s="10">
        <f t="shared" si="171"/>
        <v>1</v>
      </c>
      <c r="N621" s="1" t="str">
        <f t="shared" si="172"/>
        <v>~ctric~</v>
      </c>
      <c r="O621" s="1" t="str">
        <f t="shared" si="173"/>
        <v>[ktɹɪk]</v>
      </c>
      <c r="P621" s="4">
        <f t="shared" si="174"/>
        <v>0.25439985932113074</v>
      </c>
      <c r="Q621" s="4">
        <f t="shared" si="175"/>
        <v>1</v>
      </c>
      <c r="R621" s="4" cm="1">
        <f t="array" ref="R621">SUM(_xlfn._xlws.FILTER($G$2:$G$1236,_xlfn.MAP($N$2:$N$1236,_xlfn.LAMBDA(_xlpm.x,_xlpm.x=$N621))))</f>
        <v>7.6219512195121954E-4</v>
      </c>
      <c r="S621" s="4">
        <f t="shared" si="176"/>
        <v>1</v>
      </c>
      <c r="T621" s="15" cm="1">
        <f t="array" ref="T621">SUM(_xlfn._xlws.FILTER($G$2:$G$1236,_xlfn.MAP($O$2:$O$1236,_xlfn.LAMBDA(_xlpm.x,_xlpm.x=$O621))))</f>
        <v>7.6219512195121954E-4</v>
      </c>
      <c r="U621" s="4">
        <f t="shared" si="177"/>
        <v>1</v>
      </c>
      <c r="V621" s="4">
        <f t="shared" si="178"/>
        <v>0</v>
      </c>
      <c r="AB621"/>
      <c r="AC621"/>
      <c r="AD621" s="2"/>
      <c r="AI621" s="2"/>
      <c r="AJ621" s="2"/>
    </row>
    <row r="622" spans="1:36">
      <c r="A622" s="1" t="str">
        <f t="shared" si="164"/>
        <v>~dress~ : [dɹɛs]</v>
      </c>
      <c r="B622" s="1">
        <f t="shared" ref="B622:D641" si="181">_xlfn.LET(_xlpm.d,$F622,_xlpm.k,_xlfn.CONCAT(LEFT(TRIM(B$1),1),"*"),COUNTIF(_xlpm.d,_xlpm.k))</f>
        <v>0</v>
      </c>
      <c r="C622" s="1">
        <f t="shared" si="181"/>
        <v>0</v>
      </c>
      <c r="D622" s="1">
        <f t="shared" si="181"/>
        <v>0</v>
      </c>
      <c r="E622" s="7">
        <v>1</v>
      </c>
      <c r="F622" s="9" t="s">
        <v>1394</v>
      </c>
      <c r="G622" s="4">
        <f t="shared" si="165"/>
        <v>7.6219512195121954E-4</v>
      </c>
      <c r="H622" s="4" t="str">
        <f t="shared" si="166"/>
        <v>dɹɛs</v>
      </c>
      <c r="I622" s="4" t="str">
        <f t="shared" si="167"/>
        <v>dress</v>
      </c>
      <c r="J622" s="10">
        <f t="shared" si="168"/>
        <v>4</v>
      </c>
      <c r="K622" s="10">
        <f t="shared" si="169"/>
        <v>5</v>
      </c>
      <c r="L622" s="10">
        <f t="shared" si="170"/>
        <v>5</v>
      </c>
      <c r="M622" s="10">
        <f t="shared" si="171"/>
        <v>1</v>
      </c>
      <c r="N622" s="1" t="str">
        <f t="shared" si="172"/>
        <v>~dress~</v>
      </c>
      <c r="O622" s="1" t="str">
        <f t="shared" si="173"/>
        <v>[dɹɛs]</v>
      </c>
      <c r="P622" s="4">
        <f t="shared" si="174"/>
        <v>0.25439985932113074</v>
      </c>
      <c r="Q622" s="4">
        <f t="shared" si="175"/>
        <v>1</v>
      </c>
      <c r="R622" s="4" cm="1">
        <f t="array" ref="R622">SUM(_xlfn._xlws.FILTER($G$2:$G$1236,_xlfn.MAP($N$2:$N$1236,_xlfn.LAMBDA(_xlpm.x,_xlpm.x=$N622))))</f>
        <v>7.6219512195121954E-4</v>
      </c>
      <c r="S622" s="4">
        <f t="shared" si="176"/>
        <v>1</v>
      </c>
      <c r="T622" s="15" cm="1">
        <f t="array" ref="T622">SUM(_xlfn._xlws.FILTER($G$2:$G$1236,_xlfn.MAP($O$2:$O$1236,_xlfn.LAMBDA(_xlpm.x,_xlpm.x=$O622))))</f>
        <v>7.6219512195121954E-4</v>
      </c>
      <c r="U622" s="4">
        <f t="shared" si="177"/>
        <v>1</v>
      </c>
      <c r="V622" s="4">
        <f t="shared" si="178"/>
        <v>0</v>
      </c>
      <c r="AB622"/>
      <c r="AC622"/>
      <c r="AD622" s="2"/>
      <c r="AI622" s="2"/>
      <c r="AJ622" s="2"/>
    </row>
    <row r="623" spans="1:36">
      <c r="A623" s="1" t="str">
        <f t="shared" si="164"/>
        <v>~drink~ : [dɹɪŋk]</v>
      </c>
      <c r="B623" s="1">
        <f t="shared" si="181"/>
        <v>0</v>
      </c>
      <c r="C623" s="1">
        <f t="shared" si="181"/>
        <v>0</v>
      </c>
      <c r="D623" s="1">
        <f t="shared" si="181"/>
        <v>0</v>
      </c>
      <c r="E623" s="7">
        <v>1</v>
      </c>
      <c r="F623" s="9" t="s">
        <v>1250</v>
      </c>
      <c r="G623" s="4">
        <f t="shared" si="165"/>
        <v>7.6219512195121954E-4</v>
      </c>
      <c r="H623" s="1" t="str">
        <f t="shared" si="166"/>
        <v>dɹɪŋk</v>
      </c>
      <c r="I623" s="1" t="str">
        <f t="shared" si="167"/>
        <v>drink</v>
      </c>
      <c r="J623" s="10">
        <f t="shared" si="168"/>
        <v>5</v>
      </c>
      <c r="K623" s="10">
        <f t="shared" si="169"/>
        <v>5</v>
      </c>
      <c r="L623" s="10">
        <f t="shared" si="170"/>
        <v>5</v>
      </c>
      <c r="M623" s="10">
        <f t="shared" si="171"/>
        <v>1</v>
      </c>
      <c r="N623" s="1" t="str">
        <f t="shared" si="172"/>
        <v>~drink~</v>
      </c>
      <c r="O623" s="1" t="str">
        <f t="shared" si="173"/>
        <v>[dɹɪŋk]</v>
      </c>
      <c r="P623" s="4">
        <f t="shared" si="174"/>
        <v>0.25439985932113074</v>
      </c>
      <c r="Q623" s="4">
        <f t="shared" si="175"/>
        <v>1</v>
      </c>
      <c r="R623" s="4" cm="1">
        <f t="array" ref="R623">SUM(_xlfn._xlws.FILTER($G$2:$G$1236,_xlfn.MAP($N$2:$N$1236,_xlfn.LAMBDA(_xlpm.x,_xlpm.x=$N623))))</f>
        <v>7.6219512195121954E-4</v>
      </c>
      <c r="S623" s="4">
        <f t="shared" si="176"/>
        <v>1</v>
      </c>
      <c r="T623" s="15" cm="1">
        <f t="array" ref="T623">SUM(_xlfn._xlws.FILTER($G$2:$G$1236,_xlfn.MAP($O$2:$O$1236,_xlfn.LAMBDA(_xlpm.x,_xlpm.x=$O623))))</f>
        <v>7.6219512195121954E-4</v>
      </c>
      <c r="U623" s="4">
        <f t="shared" si="177"/>
        <v>1</v>
      </c>
      <c r="V623" s="4">
        <f t="shared" si="178"/>
        <v>0</v>
      </c>
      <c r="AB623"/>
      <c r="AC623"/>
      <c r="AD623" s="2"/>
      <c r="AI623" s="2"/>
      <c r="AJ623" s="2"/>
    </row>
    <row r="624" spans="1:36">
      <c r="A624" s="1" t="str">
        <f t="shared" si="164"/>
        <v>~eleme~ : [ɛləmə]</v>
      </c>
      <c r="B624" s="1">
        <f t="shared" si="181"/>
        <v>0</v>
      </c>
      <c r="C624" s="1">
        <f t="shared" si="181"/>
        <v>0</v>
      </c>
      <c r="D624" s="1">
        <f t="shared" si="181"/>
        <v>0</v>
      </c>
      <c r="E624" s="7">
        <v>1</v>
      </c>
      <c r="F624" s="9" t="s">
        <v>2389</v>
      </c>
      <c r="G624" s="4">
        <f t="shared" si="165"/>
        <v>7.6219512195121954E-4</v>
      </c>
      <c r="H624" s="4" t="str">
        <f t="shared" si="166"/>
        <v>ɛləmə</v>
      </c>
      <c r="I624" s="4" t="str">
        <f t="shared" si="167"/>
        <v>eleme</v>
      </c>
      <c r="J624" s="10">
        <f t="shared" si="168"/>
        <v>5</v>
      </c>
      <c r="K624" s="10">
        <f t="shared" si="169"/>
        <v>5</v>
      </c>
      <c r="L624" s="10">
        <f t="shared" si="170"/>
        <v>5</v>
      </c>
      <c r="M624" s="10">
        <f t="shared" si="171"/>
        <v>1</v>
      </c>
      <c r="N624" s="1" t="str">
        <f t="shared" si="172"/>
        <v>~eleme~</v>
      </c>
      <c r="O624" s="1" t="str">
        <f t="shared" si="173"/>
        <v>[ɛləmə]</v>
      </c>
      <c r="P624" s="4">
        <f t="shared" si="174"/>
        <v>0.25439985932113074</v>
      </c>
      <c r="Q624" s="4">
        <f t="shared" si="175"/>
        <v>1</v>
      </c>
      <c r="R624" s="4" cm="1">
        <f t="array" ref="R624">SUM(_xlfn._xlws.FILTER($G$2:$G$1236,_xlfn.MAP($N$2:$N$1236,_xlfn.LAMBDA(_xlpm.x,_xlpm.x=$N624))))</f>
        <v>7.6219512195121954E-4</v>
      </c>
      <c r="S624" s="4">
        <f t="shared" si="176"/>
        <v>1</v>
      </c>
      <c r="T624" s="15" cm="1">
        <f t="array" ref="T624">SUM(_xlfn._xlws.FILTER($G$2:$G$1236,_xlfn.MAP($O$2:$O$1236,_xlfn.LAMBDA(_xlpm.x,_xlpm.x=$O624))))</f>
        <v>7.6219512195121954E-4</v>
      </c>
      <c r="U624" s="4">
        <f t="shared" si="177"/>
        <v>1</v>
      </c>
      <c r="V624" s="4">
        <f t="shared" si="178"/>
        <v>0</v>
      </c>
      <c r="AB624"/>
      <c r="AC624"/>
      <c r="AD624" s="2"/>
      <c r="AI624" s="2"/>
      <c r="AJ624" s="2"/>
    </row>
    <row r="625" spans="1:36">
      <c r="A625" s="1" t="str">
        <f t="shared" si="164"/>
        <v>~enter~ : [ɛntəɹ]</v>
      </c>
      <c r="B625" s="1">
        <f t="shared" si="181"/>
        <v>0</v>
      </c>
      <c r="C625" s="1">
        <f t="shared" si="181"/>
        <v>0</v>
      </c>
      <c r="D625" s="1">
        <f t="shared" si="181"/>
        <v>0</v>
      </c>
      <c r="E625" s="7">
        <v>1</v>
      </c>
      <c r="F625" s="9" t="s">
        <v>2388</v>
      </c>
      <c r="G625" s="4">
        <f t="shared" si="165"/>
        <v>7.6219512195121954E-4</v>
      </c>
      <c r="H625" s="1" t="str">
        <f t="shared" si="166"/>
        <v>ɛntəɹ</v>
      </c>
      <c r="I625" s="1" t="str">
        <f t="shared" si="167"/>
        <v>enter</v>
      </c>
      <c r="J625" s="10">
        <f t="shared" si="168"/>
        <v>5</v>
      </c>
      <c r="K625" s="10">
        <f t="shared" si="169"/>
        <v>5</v>
      </c>
      <c r="L625" s="10">
        <f t="shared" si="170"/>
        <v>5</v>
      </c>
      <c r="M625" s="10">
        <f t="shared" si="171"/>
        <v>1</v>
      </c>
      <c r="N625" s="1" t="str">
        <f t="shared" si="172"/>
        <v>~enter~</v>
      </c>
      <c r="O625" s="1" t="str">
        <f t="shared" si="173"/>
        <v>[ɛntəɹ]</v>
      </c>
      <c r="P625" s="4">
        <f t="shared" si="174"/>
        <v>0.25439985932113074</v>
      </c>
      <c r="Q625" s="4">
        <f t="shared" si="175"/>
        <v>1</v>
      </c>
      <c r="R625" s="4" cm="1">
        <f t="array" ref="R625">SUM(_xlfn._xlws.FILTER($G$2:$G$1236,_xlfn.MAP($N$2:$N$1236,_xlfn.LAMBDA(_xlpm.x,_xlpm.x=$N625))))</f>
        <v>7.6219512195121954E-4</v>
      </c>
      <c r="S625" s="4">
        <f t="shared" si="176"/>
        <v>1</v>
      </c>
      <c r="T625" s="15" cm="1">
        <f t="array" ref="T625">SUM(_xlfn._xlws.FILTER($G$2:$G$1236,_xlfn.MAP($O$2:$O$1236,_xlfn.LAMBDA(_xlpm.x,_xlpm.x=$O625))))</f>
        <v>7.6219512195121954E-4</v>
      </c>
      <c r="U625" s="4">
        <f t="shared" si="177"/>
        <v>1</v>
      </c>
      <c r="V625" s="4">
        <f t="shared" si="178"/>
        <v>0</v>
      </c>
      <c r="AB625"/>
      <c r="AC625"/>
      <c r="AD625" s="2"/>
      <c r="AI625" s="2"/>
      <c r="AJ625" s="2"/>
    </row>
    <row r="626" spans="1:36">
      <c r="A626" s="1" t="str">
        <f t="shared" si="164"/>
        <v>~event~ : [ɪvɛnt]</v>
      </c>
      <c r="B626" s="1">
        <f t="shared" si="181"/>
        <v>0</v>
      </c>
      <c r="C626" s="1">
        <f t="shared" si="181"/>
        <v>0</v>
      </c>
      <c r="D626" s="1">
        <f t="shared" si="181"/>
        <v>0</v>
      </c>
      <c r="E626" s="7">
        <v>1</v>
      </c>
      <c r="F626" s="9" t="s">
        <v>2387</v>
      </c>
      <c r="G626" s="4">
        <f t="shared" si="165"/>
        <v>7.6219512195121954E-4</v>
      </c>
      <c r="H626" s="1" t="str">
        <f t="shared" si="166"/>
        <v>ɪvɛnt</v>
      </c>
      <c r="I626" s="1" t="str">
        <f t="shared" si="167"/>
        <v>event</v>
      </c>
      <c r="J626" s="10">
        <f t="shared" si="168"/>
        <v>5</v>
      </c>
      <c r="K626" s="10">
        <f t="shared" si="169"/>
        <v>5</v>
      </c>
      <c r="L626" s="10">
        <f t="shared" si="170"/>
        <v>5</v>
      </c>
      <c r="M626" s="10">
        <f t="shared" si="171"/>
        <v>1</v>
      </c>
      <c r="N626" s="1" t="str">
        <f t="shared" si="172"/>
        <v>~event~</v>
      </c>
      <c r="O626" s="1" t="str">
        <f t="shared" si="173"/>
        <v>[ɪvɛnt]</v>
      </c>
      <c r="P626" s="4">
        <f t="shared" si="174"/>
        <v>0.25439985932113074</v>
      </c>
      <c r="Q626" s="4">
        <f t="shared" si="175"/>
        <v>1</v>
      </c>
      <c r="R626" s="4" cm="1">
        <f t="array" ref="R626">SUM(_xlfn._xlws.FILTER($G$2:$G$1236,_xlfn.MAP($N$2:$N$1236,_xlfn.LAMBDA(_xlpm.x,_xlpm.x=$N626))))</f>
        <v>7.6219512195121954E-4</v>
      </c>
      <c r="S626" s="4">
        <f t="shared" si="176"/>
        <v>1</v>
      </c>
      <c r="T626" s="15" cm="1">
        <f t="array" ref="T626">SUM(_xlfn._xlws.FILTER($G$2:$G$1236,_xlfn.MAP($O$2:$O$1236,_xlfn.LAMBDA(_xlpm.x,_xlpm.x=$O626))))</f>
        <v>7.6219512195121954E-4</v>
      </c>
      <c r="U626" s="4">
        <f t="shared" si="177"/>
        <v>1</v>
      </c>
      <c r="V626" s="4">
        <f t="shared" si="178"/>
        <v>0</v>
      </c>
      <c r="AB626"/>
      <c r="AC626"/>
      <c r="AD626" s="2"/>
      <c r="AI626" s="2"/>
      <c r="AJ626" s="2"/>
    </row>
    <row r="627" spans="1:36">
      <c r="A627" s="1" t="str">
        <f t="shared" si="164"/>
        <v>~ffect~ : [fɛkt]</v>
      </c>
      <c r="B627" s="1">
        <f t="shared" si="181"/>
        <v>0</v>
      </c>
      <c r="C627" s="1">
        <f t="shared" si="181"/>
        <v>0</v>
      </c>
      <c r="D627" s="1">
        <f t="shared" si="181"/>
        <v>0</v>
      </c>
      <c r="E627" s="7">
        <v>1</v>
      </c>
      <c r="F627" s="9" t="s">
        <v>1390</v>
      </c>
      <c r="G627" s="4">
        <f t="shared" si="165"/>
        <v>7.6219512195121954E-4</v>
      </c>
      <c r="H627" s="1" t="str">
        <f t="shared" si="166"/>
        <v>fɛkt</v>
      </c>
      <c r="I627" s="1" t="str">
        <f t="shared" si="167"/>
        <v>ffect</v>
      </c>
      <c r="J627" s="10">
        <f t="shared" si="168"/>
        <v>4</v>
      </c>
      <c r="K627" s="10">
        <f t="shared" si="169"/>
        <v>5</v>
      </c>
      <c r="L627" s="10">
        <f t="shared" si="170"/>
        <v>5</v>
      </c>
      <c r="M627" s="10">
        <f t="shared" si="171"/>
        <v>1</v>
      </c>
      <c r="N627" s="1" t="str">
        <f t="shared" si="172"/>
        <v>~ffect~</v>
      </c>
      <c r="O627" s="1" t="str">
        <f t="shared" si="173"/>
        <v>[fɛkt]</v>
      </c>
      <c r="P627" s="4">
        <f t="shared" si="174"/>
        <v>0.25439985932113074</v>
      </c>
      <c r="Q627" s="4">
        <f t="shared" si="175"/>
        <v>1</v>
      </c>
      <c r="R627" s="4" cm="1">
        <f t="array" ref="R627">SUM(_xlfn._xlws.FILTER($G$2:$G$1236,_xlfn.MAP($N$2:$N$1236,_xlfn.LAMBDA(_xlpm.x,_xlpm.x=$N627))))</f>
        <v>7.6219512195121954E-4</v>
      </c>
      <c r="S627" s="4">
        <f t="shared" si="176"/>
        <v>1</v>
      </c>
      <c r="T627" s="15" cm="1">
        <f t="array" ref="T627">SUM(_xlfn._xlws.FILTER($G$2:$G$1236,_xlfn.MAP($O$2:$O$1236,_xlfn.LAMBDA(_xlpm.x,_xlpm.x=$O627))))</f>
        <v>7.6219512195121954E-4</v>
      </c>
      <c r="U627" s="4">
        <f t="shared" si="177"/>
        <v>1</v>
      </c>
      <c r="V627" s="4">
        <f t="shared" si="178"/>
        <v>0</v>
      </c>
      <c r="AB627"/>
      <c r="AC627"/>
      <c r="AD627" s="2"/>
      <c r="AI627" s="2"/>
      <c r="AJ627" s="2"/>
    </row>
    <row r="628" spans="1:36">
      <c r="A628" s="1" t="str">
        <f t="shared" si="164"/>
        <v>~fight~ : [faɪt]</v>
      </c>
      <c r="B628" s="1">
        <f t="shared" si="181"/>
        <v>0</v>
      </c>
      <c r="C628" s="1">
        <f t="shared" si="181"/>
        <v>0</v>
      </c>
      <c r="D628" s="1">
        <f t="shared" si="181"/>
        <v>0</v>
      </c>
      <c r="E628" s="7">
        <v>1</v>
      </c>
      <c r="F628" s="9" t="s">
        <v>1393</v>
      </c>
      <c r="G628" s="4">
        <f t="shared" si="165"/>
        <v>7.6219512195121954E-4</v>
      </c>
      <c r="H628" s="1" t="str">
        <f t="shared" si="166"/>
        <v>faɪt</v>
      </c>
      <c r="I628" s="1" t="str">
        <f t="shared" si="167"/>
        <v>fight</v>
      </c>
      <c r="J628" s="10">
        <f t="shared" si="168"/>
        <v>4</v>
      </c>
      <c r="K628" s="10">
        <f t="shared" si="169"/>
        <v>5</v>
      </c>
      <c r="L628" s="10">
        <f t="shared" si="170"/>
        <v>5</v>
      </c>
      <c r="M628" s="10">
        <f t="shared" si="171"/>
        <v>1</v>
      </c>
      <c r="N628" s="1" t="str">
        <f t="shared" si="172"/>
        <v>~fight~</v>
      </c>
      <c r="O628" s="1" t="str">
        <f t="shared" si="173"/>
        <v>[faɪt]</v>
      </c>
      <c r="P628" s="4">
        <f t="shared" si="174"/>
        <v>0.25439985932113074</v>
      </c>
      <c r="Q628" s="4">
        <f t="shared" si="175"/>
        <v>1</v>
      </c>
      <c r="R628" s="4" cm="1">
        <f t="array" ref="R628">SUM(_xlfn._xlws.FILTER($G$2:$G$1236,_xlfn.MAP($N$2:$N$1236,_xlfn.LAMBDA(_xlpm.x,_xlpm.x=$N628))))</f>
        <v>7.6219512195121954E-4</v>
      </c>
      <c r="S628" s="4">
        <f t="shared" si="176"/>
        <v>1</v>
      </c>
      <c r="T628" s="15" cm="1">
        <f t="array" ref="T628">SUM(_xlfn._xlws.FILTER($G$2:$G$1236,_xlfn.MAP($O$2:$O$1236,_xlfn.LAMBDA(_xlpm.x,_xlpm.x=$O628))))</f>
        <v>7.6219512195121954E-4</v>
      </c>
      <c r="U628" s="4">
        <f t="shared" si="177"/>
        <v>1</v>
      </c>
      <c r="V628" s="4">
        <f t="shared" si="178"/>
        <v>0</v>
      </c>
      <c r="AB628"/>
      <c r="AC628"/>
      <c r="AD628" s="2"/>
      <c r="AI628" s="2"/>
      <c r="AJ628" s="2"/>
    </row>
    <row r="629" spans="1:36">
      <c r="A629" s="1" t="str">
        <f t="shared" si="164"/>
        <v>~first~ : [fɜɹst]</v>
      </c>
      <c r="B629" s="1">
        <f t="shared" si="181"/>
        <v>0</v>
      </c>
      <c r="C629" s="1">
        <f t="shared" si="181"/>
        <v>0</v>
      </c>
      <c r="D629" s="1">
        <f t="shared" si="181"/>
        <v>0</v>
      </c>
      <c r="E629" s="7">
        <v>1</v>
      </c>
      <c r="F629" s="9" t="s">
        <v>1244</v>
      </c>
      <c r="G629" s="4">
        <f t="shared" si="165"/>
        <v>7.6219512195121954E-4</v>
      </c>
      <c r="H629" s="1" t="str">
        <f t="shared" si="166"/>
        <v>fɜɹst</v>
      </c>
      <c r="I629" s="1" t="str">
        <f t="shared" si="167"/>
        <v>first</v>
      </c>
      <c r="J629" s="10">
        <f t="shared" si="168"/>
        <v>5</v>
      </c>
      <c r="K629" s="10">
        <f t="shared" si="169"/>
        <v>5</v>
      </c>
      <c r="L629" s="10">
        <f t="shared" si="170"/>
        <v>5</v>
      </c>
      <c r="M629" s="10">
        <f t="shared" si="171"/>
        <v>1</v>
      </c>
      <c r="N629" s="1" t="str">
        <f t="shared" si="172"/>
        <v>~first~</v>
      </c>
      <c r="O629" s="1" t="str">
        <f t="shared" si="173"/>
        <v>[fɜɹst]</v>
      </c>
      <c r="P629" s="4">
        <f t="shared" si="174"/>
        <v>0.25439985932113074</v>
      </c>
      <c r="Q629" s="4">
        <f t="shared" si="175"/>
        <v>1</v>
      </c>
      <c r="R629" s="4" cm="1">
        <f t="array" ref="R629">SUM(_xlfn._xlws.FILTER($G$2:$G$1236,_xlfn.MAP($N$2:$N$1236,_xlfn.LAMBDA(_xlpm.x,_xlpm.x=$N629))))</f>
        <v>7.6219512195121954E-4</v>
      </c>
      <c r="S629" s="4">
        <f t="shared" si="176"/>
        <v>1</v>
      </c>
      <c r="T629" s="15" cm="1">
        <f t="array" ref="T629">SUM(_xlfn._xlws.FILTER($G$2:$G$1236,_xlfn.MAP($O$2:$O$1236,_xlfn.LAMBDA(_xlpm.x,_xlpm.x=$O629))))</f>
        <v>7.6219512195121954E-4</v>
      </c>
      <c r="U629" s="4">
        <f t="shared" si="177"/>
        <v>1</v>
      </c>
      <c r="V629" s="4">
        <f t="shared" si="178"/>
        <v>0</v>
      </c>
      <c r="AB629"/>
      <c r="AC629"/>
      <c r="AD629" s="2"/>
      <c r="AI629" s="2"/>
      <c r="AJ629" s="2"/>
    </row>
    <row r="630" spans="1:36">
      <c r="A630" s="1" t="str">
        <f t="shared" si="164"/>
        <v>~floor~ : [flɔɹ]</v>
      </c>
      <c r="B630" s="1">
        <f t="shared" si="181"/>
        <v>0</v>
      </c>
      <c r="C630" s="1">
        <f t="shared" si="181"/>
        <v>0</v>
      </c>
      <c r="D630" s="1">
        <f t="shared" si="181"/>
        <v>0</v>
      </c>
      <c r="E630" s="7">
        <v>1</v>
      </c>
      <c r="F630" s="9" t="s">
        <v>1391</v>
      </c>
      <c r="G630" s="4">
        <f t="shared" si="165"/>
        <v>7.6219512195121954E-4</v>
      </c>
      <c r="H630" s="4" t="str">
        <f t="shared" si="166"/>
        <v>flɔɹ</v>
      </c>
      <c r="I630" s="4" t="str">
        <f t="shared" si="167"/>
        <v>floor</v>
      </c>
      <c r="J630" s="10">
        <f t="shared" si="168"/>
        <v>4</v>
      </c>
      <c r="K630" s="10">
        <f t="shared" si="169"/>
        <v>5</v>
      </c>
      <c r="L630" s="10">
        <f t="shared" si="170"/>
        <v>5</v>
      </c>
      <c r="M630" s="10">
        <f t="shared" si="171"/>
        <v>1</v>
      </c>
      <c r="N630" s="1" t="str">
        <f t="shared" si="172"/>
        <v>~floor~</v>
      </c>
      <c r="O630" s="1" t="str">
        <f t="shared" si="173"/>
        <v>[flɔɹ]</v>
      </c>
      <c r="P630" s="4">
        <f t="shared" si="174"/>
        <v>0.25439985932113074</v>
      </c>
      <c r="Q630" s="4">
        <f t="shared" si="175"/>
        <v>1</v>
      </c>
      <c r="R630" s="4" cm="1">
        <f t="array" ref="R630">SUM(_xlfn._xlws.FILTER($G$2:$G$1236,_xlfn.MAP($N$2:$N$1236,_xlfn.LAMBDA(_xlpm.x,_xlpm.x=$N630))))</f>
        <v>7.6219512195121954E-4</v>
      </c>
      <c r="S630" s="4">
        <f t="shared" si="176"/>
        <v>1</v>
      </c>
      <c r="T630" s="15" cm="1">
        <f t="array" ref="T630">SUM(_xlfn._xlws.FILTER($G$2:$G$1236,_xlfn.MAP($O$2:$O$1236,_xlfn.LAMBDA(_xlpm.x,_xlpm.x=$O630))))</f>
        <v>7.6219512195121954E-4</v>
      </c>
      <c r="U630" s="4">
        <f t="shared" si="177"/>
        <v>1</v>
      </c>
      <c r="V630" s="4">
        <f t="shared" si="178"/>
        <v>0</v>
      </c>
      <c r="AB630"/>
      <c r="AC630"/>
      <c r="AD630" s="2"/>
      <c r="AI630" s="2"/>
      <c r="AJ630" s="2"/>
    </row>
    <row r="631" spans="1:36">
      <c r="A631" s="1" t="str">
        <f t="shared" si="164"/>
        <v>~fresh~ : [fɹɛʃ]</v>
      </c>
      <c r="B631" s="1">
        <f t="shared" si="181"/>
        <v>0</v>
      </c>
      <c r="C631" s="1">
        <f t="shared" si="181"/>
        <v>0</v>
      </c>
      <c r="D631" s="1">
        <f t="shared" si="181"/>
        <v>0</v>
      </c>
      <c r="E631" s="7">
        <v>1</v>
      </c>
      <c r="F631" s="9" t="s">
        <v>1386</v>
      </c>
      <c r="G631" s="4">
        <f t="shared" si="165"/>
        <v>7.6219512195121954E-4</v>
      </c>
      <c r="H631" s="1" t="str">
        <f t="shared" si="166"/>
        <v>fɹɛʃ</v>
      </c>
      <c r="I631" s="1" t="str">
        <f t="shared" si="167"/>
        <v>fresh</v>
      </c>
      <c r="J631" s="10">
        <f t="shared" si="168"/>
        <v>4</v>
      </c>
      <c r="K631" s="10">
        <f t="shared" si="169"/>
        <v>5</v>
      </c>
      <c r="L631" s="10">
        <f t="shared" si="170"/>
        <v>5</v>
      </c>
      <c r="M631" s="10">
        <f t="shared" si="171"/>
        <v>1</v>
      </c>
      <c r="N631" s="1" t="str">
        <f t="shared" si="172"/>
        <v>~fresh~</v>
      </c>
      <c r="O631" s="1" t="str">
        <f t="shared" si="173"/>
        <v>[fɹɛʃ]</v>
      </c>
      <c r="P631" s="4">
        <f t="shared" si="174"/>
        <v>0.25439985932113074</v>
      </c>
      <c r="Q631" s="4">
        <f t="shared" si="175"/>
        <v>1</v>
      </c>
      <c r="R631" s="4" cm="1">
        <f t="array" ref="R631">SUM(_xlfn._xlws.FILTER($G$2:$G$1236,_xlfn.MAP($N$2:$N$1236,_xlfn.LAMBDA(_xlpm.x,_xlpm.x=$N631))))</f>
        <v>7.6219512195121954E-4</v>
      </c>
      <c r="S631" s="4">
        <f t="shared" si="176"/>
        <v>1</v>
      </c>
      <c r="T631" s="15" cm="1">
        <f t="array" ref="T631">SUM(_xlfn._xlws.FILTER($G$2:$G$1236,_xlfn.MAP($O$2:$O$1236,_xlfn.LAMBDA(_xlpm.x,_xlpm.x=$O631))))</f>
        <v>7.6219512195121954E-4</v>
      </c>
      <c r="U631" s="4">
        <f t="shared" si="177"/>
        <v>1</v>
      </c>
      <c r="V631" s="4">
        <f t="shared" si="178"/>
        <v>0</v>
      </c>
      <c r="AB631"/>
      <c r="AC631"/>
      <c r="AD631" s="2"/>
      <c r="AI631" s="2"/>
      <c r="AJ631" s="2"/>
    </row>
    <row r="632" spans="1:36">
      <c r="A632" s="1" t="str">
        <f t="shared" si="164"/>
        <v>~front~ : [fɹʌnt]</v>
      </c>
      <c r="B632" s="1">
        <f t="shared" si="181"/>
        <v>0</v>
      </c>
      <c r="C632" s="1">
        <f t="shared" si="181"/>
        <v>0</v>
      </c>
      <c r="D632" s="1">
        <f t="shared" si="181"/>
        <v>0</v>
      </c>
      <c r="E632" s="7">
        <v>1</v>
      </c>
      <c r="F632" s="9" t="s">
        <v>1245</v>
      </c>
      <c r="G632" s="4">
        <f t="shared" si="165"/>
        <v>7.6219512195121954E-4</v>
      </c>
      <c r="H632" s="1" t="str">
        <f t="shared" si="166"/>
        <v>fɹʌnt</v>
      </c>
      <c r="I632" s="1" t="str">
        <f t="shared" si="167"/>
        <v>front</v>
      </c>
      <c r="J632" s="10">
        <f t="shared" si="168"/>
        <v>5</v>
      </c>
      <c r="K632" s="10">
        <f t="shared" si="169"/>
        <v>5</v>
      </c>
      <c r="L632" s="10">
        <f t="shared" si="170"/>
        <v>5</v>
      </c>
      <c r="M632" s="10">
        <f t="shared" si="171"/>
        <v>1</v>
      </c>
      <c r="N632" s="1" t="str">
        <f t="shared" si="172"/>
        <v>~front~</v>
      </c>
      <c r="O632" s="1" t="str">
        <f t="shared" si="173"/>
        <v>[fɹʌnt]</v>
      </c>
      <c r="P632" s="4">
        <f t="shared" si="174"/>
        <v>0.25439985932113074</v>
      </c>
      <c r="Q632" s="4">
        <f t="shared" si="175"/>
        <v>1</v>
      </c>
      <c r="R632" s="4" cm="1">
        <f t="array" ref="R632">SUM(_xlfn._xlws.FILTER($G$2:$G$1236,_xlfn.MAP($N$2:$N$1236,_xlfn.LAMBDA(_xlpm.x,_xlpm.x=$N632))))</f>
        <v>7.6219512195121954E-4</v>
      </c>
      <c r="S632" s="4">
        <f t="shared" si="176"/>
        <v>1</v>
      </c>
      <c r="T632" s="15" cm="1">
        <f t="array" ref="T632">SUM(_xlfn._xlws.FILTER($G$2:$G$1236,_xlfn.MAP($O$2:$O$1236,_xlfn.LAMBDA(_xlpm.x,_xlpm.x=$O632))))</f>
        <v>7.6219512195121954E-4</v>
      </c>
      <c r="U632" s="4">
        <f t="shared" si="177"/>
        <v>1</v>
      </c>
      <c r="V632" s="4">
        <f t="shared" si="178"/>
        <v>0</v>
      </c>
      <c r="AB632"/>
      <c r="AC632"/>
      <c r="AD632" s="2"/>
      <c r="AI632" s="2"/>
      <c r="AJ632" s="2"/>
    </row>
    <row r="633" spans="1:36">
      <c r="A633" s="1" t="str">
        <f t="shared" si="164"/>
        <v>~ggest~ : [dʒɛst]</v>
      </c>
      <c r="B633" s="1">
        <f t="shared" si="181"/>
        <v>0</v>
      </c>
      <c r="C633" s="1">
        <f t="shared" si="181"/>
        <v>0</v>
      </c>
      <c r="D633" s="1">
        <f t="shared" si="181"/>
        <v>0</v>
      </c>
      <c r="E633" s="7">
        <v>1</v>
      </c>
      <c r="F633" s="9" t="s">
        <v>1251</v>
      </c>
      <c r="G633" s="4">
        <f t="shared" si="165"/>
        <v>7.6219512195121954E-4</v>
      </c>
      <c r="H633" s="1" t="str">
        <f t="shared" si="166"/>
        <v>dʒɛst</v>
      </c>
      <c r="I633" s="1" t="str">
        <f t="shared" si="167"/>
        <v>ggest</v>
      </c>
      <c r="J633" s="10">
        <f t="shared" si="168"/>
        <v>5</v>
      </c>
      <c r="K633" s="10">
        <f t="shared" si="169"/>
        <v>5</v>
      </c>
      <c r="L633" s="10">
        <f t="shared" si="170"/>
        <v>5</v>
      </c>
      <c r="M633" s="10">
        <f t="shared" si="171"/>
        <v>1</v>
      </c>
      <c r="N633" s="1" t="str">
        <f t="shared" si="172"/>
        <v>~ggest~</v>
      </c>
      <c r="O633" s="1" t="str">
        <f t="shared" si="173"/>
        <v>[dʒɛst]</v>
      </c>
      <c r="P633" s="4">
        <f t="shared" si="174"/>
        <v>0.25439985932113074</v>
      </c>
      <c r="Q633" s="4">
        <f t="shared" si="175"/>
        <v>1</v>
      </c>
      <c r="R633" s="4" cm="1">
        <f t="array" ref="R633">SUM(_xlfn._xlws.FILTER($G$2:$G$1236,_xlfn.MAP($N$2:$N$1236,_xlfn.LAMBDA(_xlpm.x,_xlpm.x=$N633))))</f>
        <v>7.6219512195121954E-4</v>
      </c>
      <c r="S633" s="4">
        <f t="shared" si="176"/>
        <v>1</v>
      </c>
      <c r="T633" s="15" cm="1">
        <f t="array" ref="T633">SUM(_xlfn._xlws.FILTER($G$2:$G$1236,_xlfn.MAP($O$2:$O$1236,_xlfn.LAMBDA(_xlpm.x,_xlpm.x=$O633))))</f>
        <v>7.6219512195121954E-4</v>
      </c>
      <c r="U633" s="4">
        <f t="shared" si="177"/>
        <v>1</v>
      </c>
      <c r="V633" s="4">
        <f t="shared" si="178"/>
        <v>0</v>
      </c>
      <c r="AB633"/>
      <c r="AC633"/>
      <c r="AD633" s="2"/>
      <c r="AI633" s="2"/>
      <c r="AJ633" s="2"/>
    </row>
    <row r="634" spans="1:36">
      <c r="A634" s="1" t="str">
        <f t="shared" si="164"/>
        <v>~ghbor~ : [bəɹ]</v>
      </c>
      <c r="B634" s="1">
        <f t="shared" si="181"/>
        <v>0</v>
      </c>
      <c r="C634" s="1">
        <f t="shared" si="181"/>
        <v>0</v>
      </c>
      <c r="D634" s="1">
        <f t="shared" si="181"/>
        <v>0</v>
      </c>
      <c r="E634" s="7">
        <v>1</v>
      </c>
      <c r="F634" s="9" t="s">
        <v>1441</v>
      </c>
      <c r="G634" s="4">
        <f t="shared" si="165"/>
        <v>7.6219512195121954E-4</v>
      </c>
      <c r="H634" s="1" t="str">
        <f t="shared" si="166"/>
        <v>bəɹ</v>
      </c>
      <c r="I634" s="1" t="str">
        <f t="shared" si="167"/>
        <v>ghbor</v>
      </c>
      <c r="J634" s="10">
        <f t="shared" si="168"/>
        <v>3</v>
      </c>
      <c r="K634" s="10">
        <f t="shared" si="169"/>
        <v>5</v>
      </c>
      <c r="L634" s="10">
        <f t="shared" si="170"/>
        <v>5</v>
      </c>
      <c r="M634" s="10">
        <f t="shared" si="171"/>
        <v>1</v>
      </c>
      <c r="N634" s="1" t="str">
        <f t="shared" si="172"/>
        <v>~ghbor~</v>
      </c>
      <c r="O634" s="1" t="str">
        <f t="shared" si="173"/>
        <v>[bəɹ]</v>
      </c>
      <c r="P634" s="4">
        <f t="shared" si="174"/>
        <v>0.25439985932113074</v>
      </c>
      <c r="Q634" s="4">
        <f t="shared" si="175"/>
        <v>1</v>
      </c>
      <c r="R634" s="4" cm="1">
        <f t="array" ref="R634">SUM(_xlfn._xlws.FILTER($G$2:$G$1236,_xlfn.MAP($N$2:$N$1236,_xlfn.LAMBDA(_xlpm.x,_xlpm.x=$N634))))</f>
        <v>7.6219512195121954E-4</v>
      </c>
      <c r="S634" s="4">
        <f t="shared" si="176"/>
        <v>1</v>
      </c>
      <c r="T634" s="15" cm="1">
        <f t="array" ref="T634">SUM(_xlfn._xlws.FILTER($G$2:$G$1236,_xlfn.MAP($O$2:$O$1236,_xlfn.LAMBDA(_xlpm.x,_xlpm.x=$O634))))</f>
        <v>7.6219512195121954E-4</v>
      </c>
      <c r="U634" s="4">
        <f t="shared" si="177"/>
        <v>1</v>
      </c>
      <c r="V634" s="4">
        <f t="shared" si="178"/>
        <v>0</v>
      </c>
      <c r="AB634"/>
      <c r="AC634"/>
      <c r="AD634" s="2"/>
      <c r="AI634" s="2"/>
      <c r="AJ634" s="2"/>
    </row>
    <row r="635" spans="1:36">
      <c r="A635" s="1" t="str">
        <f t="shared" si="164"/>
        <v>~glass~ : [ɡlæs]</v>
      </c>
      <c r="B635" s="1">
        <f t="shared" si="181"/>
        <v>0</v>
      </c>
      <c r="C635" s="1">
        <f t="shared" si="181"/>
        <v>0</v>
      </c>
      <c r="D635" s="1">
        <f t="shared" si="181"/>
        <v>0</v>
      </c>
      <c r="E635" s="7">
        <v>1</v>
      </c>
      <c r="F635" s="9" t="s">
        <v>1277</v>
      </c>
      <c r="G635" s="4">
        <f t="shared" si="165"/>
        <v>7.6219512195121954E-4</v>
      </c>
      <c r="H635" s="1" t="str">
        <f t="shared" si="166"/>
        <v>ɡlæs</v>
      </c>
      <c r="I635" s="1" t="str">
        <f t="shared" si="167"/>
        <v>glass</v>
      </c>
      <c r="J635" s="10">
        <f t="shared" si="168"/>
        <v>4</v>
      </c>
      <c r="K635" s="10">
        <f t="shared" si="169"/>
        <v>5</v>
      </c>
      <c r="L635" s="10">
        <f t="shared" si="170"/>
        <v>5</v>
      </c>
      <c r="M635" s="10">
        <f t="shared" si="171"/>
        <v>1</v>
      </c>
      <c r="N635" s="1" t="str">
        <f t="shared" si="172"/>
        <v>~glass~</v>
      </c>
      <c r="O635" s="1" t="str">
        <f t="shared" si="173"/>
        <v>[ɡlæs]</v>
      </c>
      <c r="P635" s="4">
        <f t="shared" si="174"/>
        <v>0.25439985932113074</v>
      </c>
      <c r="Q635" s="4">
        <f t="shared" si="175"/>
        <v>1</v>
      </c>
      <c r="R635" s="4" cm="1">
        <f t="array" ref="R635">SUM(_xlfn._xlws.FILTER($G$2:$G$1236,_xlfn.MAP($N$2:$N$1236,_xlfn.LAMBDA(_xlpm.x,_xlpm.x=$N635))))</f>
        <v>7.6219512195121954E-4</v>
      </c>
      <c r="S635" s="4">
        <f t="shared" si="176"/>
        <v>1</v>
      </c>
      <c r="T635" s="15" cm="1">
        <f t="array" ref="T635">SUM(_xlfn._xlws.FILTER($G$2:$G$1236,_xlfn.MAP($O$2:$O$1236,_xlfn.LAMBDA(_xlpm.x,_xlpm.x=$O635))))</f>
        <v>7.6219512195121954E-4</v>
      </c>
      <c r="U635" s="4">
        <f t="shared" si="177"/>
        <v>1</v>
      </c>
      <c r="V635" s="4">
        <f t="shared" si="178"/>
        <v>0</v>
      </c>
      <c r="AB635"/>
      <c r="AC635"/>
      <c r="AD635" s="2"/>
      <c r="AI635" s="2"/>
      <c r="AJ635" s="2"/>
    </row>
    <row r="636" spans="1:36">
      <c r="A636" s="1" t="str">
        <f t="shared" si="164"/>
        <v>~grand~ : [ɡɹænd]</v>
      </c>
      <c r="B636" s="1">
        <f t="shared" si="181"/>
        <v>0</v>
      </c>
      <c r="C636" s="1">
        <f t="shared" si="181"/>
        <v>0</v>
      </c>
      <c r="D636" s="1">
        <f t="shared" si="181"/>
        <v>0</v>
      </c>
      <c r="E636" s="7">
        <v>1</v>
      </c>
      <c r="F636" s="9" t="s">
        <v>1149</v>
      </c>
      <c r="G636" s="4">
        <f t="shared" si="165"/>
        <v>7.6219512195121954E-4</v>
      </c>
      <c r="H636" s="1" t="str">
        <f t="shared" si="166"/>
        <v>ɡɹænd</v>
      </c>
      <c r="I636" s="1" t="str">
        <f t="shared" si="167"/>
        <v>grand</v>
      </c>
      <c r="J636" s="10">
        <f t="shared" si="168"/>
        <v>5</v>
      </c>
      <c r="K636" s="10">
        <f t="shared" si="169"/>
        <v>5</v>
      </c>
      <c r="L636" s="10">
        <f t="shared" si="170"/>
        <v>5</v>
      </c>
      <c r="M636" s="10">
        <f t="shared" si="171"/>
        <v>1</v>
      </c>
      <c r="N636" s="1" t="str">
        <f t="shared" si="172"/>
        <v>~grand~</v>
      </c>
      <c r="O636" s="1" t="str">
        <f t="shared" si="173"/>
        <v>[ɡɹænd]</v>
      </c>
      <c r="P636" s="4">
        <f t="shared" si="174"/>
        <v>0.25439985932113074</v>
      </c>
      <c r="Q636" s="4">
        <f t="shared" si="175"/>
        <v>1</v>
      </c>
      <c r="R636" s="4" cm="1">
        <f t="array" ref="R636">SUM(_xlfn._xlws.FILTER($G$2:$G$1236,_xlfn.MAP($N$2:$N$1236,_xlfn.LAMBDA(_xlpm.x,_xlpm.x=$N636))))</f>
        <v>7.6219512195121954E-4</v>
      </c>
      <c r="S636" s="4">
        <f t="shared" si="176"/>
        <v>1</v>
      </c>
      <c r="T636" s="15" cm="1">
        <f t="array" ref="T636">SUM(_xlfn._xlws.FILTER($G$2:$G$1236,_xlfn.MAP($O$2:$O$1236,_xlfn.LAMBDA(_xlpm.x,_xlpm.x=$O636))))</f>
        <v>7.6219512195121954E-4</v>
      </c>
      <c r="U636" s="4">
        <f t="shared" si="177"/>
        <v>1</v>
      </c>
      <c r="V636" s="4">
        <f t="shared" si="178"/>
        <v>0</v>
      </c>
      <c r="AB636"/>
      <c r="AC636"/>
      <c r="AD636" s="2"/>
      <c r="AI636" s="2"/>
      <c r="AJ636" s="2"/>
    </row>
    <row r="637" spans="1:36">
      <c r="A637" s="1" t="str">
        <f t="shared" si="164"/>
        <v>~grass~ : [ɡɹæs]</v>
      </c>
      <c r="B637" s="1">
        <f t="shared" si="181"/>
        <v>0</v>
      </c>
      <c r="C637" s="1">
        <f t="shared" si="181"/>
        <v>0</v>
      </c>
      <c r="D637" s="1">
        <f t="shared" si="181"/>
        <v>0</v>
      </c>
      <c r="E637" s="7">
        <v>1</v>
      </c>
      <c r="F637" s="9" t="s">
        <v>1270</v>
      </c>
      <c r="G637" s="4">
        <f t="shared" si="165"/>
        <v>7.6219512195121954E-4</v>
      </c>
      <c r="H637" s="1" t="str">
        <f t="shared" si="166"/>
        <v>ɡɹæs</v>
      </c>
      <c r="I637" s="1" t="str">
        <f t="shared" si="167"/>
        <v>grass</v>
      </c>
      <c r="J637" s="10">
        <f t="shared" si="168"/>
        <v>4</v>
      </c>
      <c r="K637" s="10">
        <f t="shared" si="169"/>
        <v>5</v>
      </c>
      <c r="L637" s="10">
        <f t="shared" si="170"/>
        <v>5</v>
      </c>
      <c r="M637" s="10">
        <f t="shared" si="171"/>
        <v>1</v>
      </c>
      <c r="N637" s="1" t="str">
        <f t="shared" si="172"/>
        <v>~grass~</v>
      </c>
      <c r="O637" s="1" t="str">
        <f t="shared" si="173"/>
        <v>[ɡɹæs]</v>
      </c>
      <c r="P637" s="4">
        <f t="shared" si="174"/>
        <v>0.25439985932113074</v>
      </c>
      <c r="Q637" s="4">
        <f t="shared" si="175"/>
        <v>1</v>
      </c>
      <c r="R637" s="4" cm="1">
        <f t="array" ref="R637">SUM(_xlfn._xlws.FILTER($G$2:$G$1236,_xlfn.MAP($N$2:$N$1236,_xlfn.LAMBDA(_xlpm.x,_xlpm.x=$N637))))</f>
        <v>7.6219512195121954E-4</v>
      </c>
      <c r="S637" s="4">
        <f t="shared" si="176"/>
        <v>1</v>
      </c>
      <c r="T637" s="15" cm="1">
        <f t="array" ref="T637">SUM(_xlfn._xlws.FILTER($G$2:$G$1236,_xlfn.MAP($O$2:$O$1236,_xlfn.LAMBDA(_xlpm.x,_xlpm.x=$O637))))</f>
        <v>7.6219512195121954E-4</v>
      </c>
      <c r="U637" s="4">
        <f t="shared" si="177"/>
        <v>1</v>
      </c>
      <c r="V637" s="4">
        <f t="shared" si="178"/>
        <v>0</v>
      </c>
      <c r="AB637"/>
      <c r="AC637"/>
      <c r="AD637" s="2"/>
      <c r="AI637" s="2"/>
      <c r="AJ637" s="2"/>
    </row>
    <row r="638" spans="1:36">
      <c r="A638" s="1" t="str">
        <f t="shared" si="164"/>
        <v>~green~ : [ɡɹin]</v>
      </c>
      <c r="B638" s="1">
        <f t="shared" si="181"/>
        <v>0</v>
      </c>
      <c r="C638" s="1">
        <f t="shared" si="181"/>
        <v>0</v>
      </c>
      <c r="D638" s="1">
        <f t="shared" si="181"/>
        <v>0</v>
      </c>
      <c r="E638" s="7">
        <v>1</v>
      </c>
      <c r="F638" s="9" t="s">
        <v>1268</v>
      </c>
      <c r="G638" s="4">
        <f t="shared" si="165"/>
        <v>7.6219512195121954E-4</v>
      </c>
      <c r="H638" s="1" t="str">
        <f t="shared" si="166"/>
        <v>ɡɹin</v>
      </c>
      <c r="I638" s="1" t="str">
        <f t="shared" si="167"/>
        <v>green</v>
      </c>
      <c r="J638" s="10">
        <f t="shared" si="168"/>
        <v>4</v>
      </c>
      <c r="K638" s="10">
        <f t="shared" si="169"/>
        <v>5</v>
      </c>
      <c r="L638" s="10">
        <f t="shared" si="170"/>
        <v>5</v>
      </c>
      <c r="M638" s="10">
        <f t="shared" si="171"/>
        <v>1</v>
      </c>
      <c r="N638" s="1" t="str">
        <f t="shared" si="172"/>
        <v>~green~</v>
      </c>
      <c r="O638" s="1" t="str">
        <f t="shared" si="173"/>
        <v>[ɡɹin]</v>
      </c>
      <c r="P638" s="4">
        <f t="shared" si="174"/>
        <v>0.25439985932113074</v>
      </c>
      <c r="Q638" s="4">
        <f t="shared" si="175"/>
        <v>1</v>
      </c>
      <c r="R638" s="4" cm="1">
        <f t="array" ref="R638">SUM(_xlfn._xlws.FILTER($G$2:$G$1255,_xlfn.MAP($N$2:$N$1255,_xlfn.LAMBDA(_xlpm.x,_xlpm.x=$N638))))</f>
        <v>7.6219512195121954E-4</v>
      </c>
      <c r="S638" s="4">
        <f t="shared" si="176"/>
        <v>1</v>
      </c>
      <c r="T638" s="15" cm="1">
        <f t="array" ref="T638">SUM(_xlfn._xlws.FILTER($G$2:$G$1255,_xlfn.MAP($O$2:$O$1255,_xlfn.LAMBDA(_xlpm.x,_xlpm.x=$O638))))</f>
        <v>7.6219512195121954E-4</v>
      </c>
      <c r="U638" s="4">
        <f t="shared" si="177"/>
        <v>1</v>
      </c>
      <c r="V638" s="4">
        <f t="shared" si="178"/>
        <v>0</v>
      </c>
      <c r="AB638"/>
      <c r="AC638"/>
      <c r="AD638" s="2"/>
      <c r="AI638" s="2"/>
      <c r="AJ638" s="2"/>
    </row>
    <row r="639" spans="1:36">
      <c r="A639" s="1" t="str">
        <f t="shared" si="164"/>
        <v>~ldren~ : [ldɹɛn]</v>
      </c>
      <c r="B639" s="1">
        <f t="shared" si="181"/>
        <v>0</v>
      </c>
      <c r="C639" s="1">
        <f t="shared" si="181"/>
        <v>0</v>
      </c>
      <c r="D639" s="1">
        <f t="shared" si="181"/>
        <v>0</v>
      </c>
      <c r="E639" s="7">
        <v>1</v>
      </c>
      <c r="F639" s="9" t="s">
        <v>1221</v>
      </c>
      <c r="G639" s="4">
        <f t="shared" si="165"/>
        <v>7.6219512195121954E-4</v>
      </c>
      <c r="H639" s="4" t="str">
        <f t="shared" si="166"/>
        <v>ldɹɛn</v>
      </c>
      <c r="I639" s="4" t="str">
        <f t="shared" si="167"/>
        <v>ldren</v>
      </c>
      <c r="J639" s="10">
        <f t="shared" si="168"/>
        <v>5</v>
      </c>
      <c r="K639" s="10">
        <f t="shared" si="169"/>
        <v>5</v>
      </c>
      <c r="L639" s="10">
        <f t="shared" si="170"/>
        <v>5</v>
      </c>
      <c r="M639" s="10">
        <f t="shared" si="171"/>
        <v>1</v>
      </c>
      <c r="N639" s="1" t="str">
        <f t="shared" si="172"/>
        <v>~ldren~</v>
      </c>
      <c r="O639" s="1" t="str">
        <f t="shared" si="173"/>
        <v>[ldɹɛn]</v>
      </c>
      <c r="P639" s="4">
        <f t="shared" si="174"/>
        <v>0.25439985932113074</v>
      </c>
      <c r="Q639" s="4">
        <f t="shared" si="175"/>
        <v>1</v>
      </c>
      <c r="R639" s="4" cm="1">
        <f t="array" ref="R639">SUM(_xlfn._xlws.FILTER($G$2:$G$1236,_xlfn.MAP($N$2:$N$1236,_xlfn.LAMBDA(_xlpm.x,_xlpm.x=$N639))))</f>
        <v>7.6219512195121954E-4</v>
      </c>
      <c r="S639" s="4">
        <f t="shared" si="176"/>
        <v>1</v>
      </c>
      <c r="T639" s="15" cm="1">
        <f t="array" ref="T639">SUM(_xlfn._xlws.FILTER($G$2:$G$1236,_xlfn.MAP($O$2:$O$1236,_xlfn.LAMBDA(_xlpm.x,_xlpm.x=$O639))))</f>
        <v>7.6219512195121954E-4</v>
      </c>
      <c r="U639" s="4">
        <f t="shared" si="177"/>
        <v>1</v>
      </c>
      <c r="V639" s="4">
        <f t="shared" si="178"/>
        <v>0</v>
      </c>
      <c r="AB639"/>
      <c r="AC639"/>
      <c r="AD639" s="2"/>
      <c r="AI639" s="2"/>
      <c r="AJ639" s="2"/>
    </row>
    <row r="640" spans="1:36">
      <c r="A640" s="1" t="str">
        <f t="shared" si="164"/>
        <v>~level~ : [lɛvɛl]</v>
      </c>
      <c r="B640" s="1">
        <f t="shared" si="181"/>
        <v>0</v>
      </c>
      <c r="C640" s="1">
        <f t="shared" si="181"/>
        <v>0</v>
      </c>
      <c r="D640" s="1">
        <f t="shared" si="181"/>
        <v>0</v>
      </c>
      <c r="E640" s="7">
        <v>1</v>
      </c>
      <c r="F640" s="9" t="s">
        <v>2386</v>
      </c>
      <c r="G640" s="4">
        <f t="shared" si="165"/>
        <v>7.6219512195121954E-4</v>
      </c>
      <c r="H640" s="4" t="str">
        <f t="shared" si="166"/>
        <v>lɛvɛl</v>
      </c>
      <c r="I640" s="4" t="str">
        <f t="shared" si="167"/>
        <v>level</v>
      </c>
      <c r="J640" s="10">
        <f t="shared" si="168"/>
        <v>5</v>
      </c>
      <c r="K640" s="10">
        <f t="shared" si="169"/>
        <v>5</v>
      </c>
      <c r="L640" s="10">
        <f t="shared" si="170"/>
        <v>5</v>
      </c>
      <c r="M640" s="10">
        <f t="shared" si="171"/>
        <v>1</v>
      </c>
      <c r="N640" s="1" t="str">
        <f t="shared" si="172"/>
        <v>~level~</v>
      </c>
      <c r="O640" s="1" t="str">
        <f t="shared" si="173"/>
        <v>[lɛvɛl]</v>
      </c>
      <c r="P640" s="4">
        <f t="shared" si="174"/>
        <v>0.25439985932113074</v>
      </c>
      <c r="Q640" s="4">
        <f t="shared" si="175"/>
        <v>1</v>
      </c>
      <c r="R640" s="4" cm="1">
        <f t="array" ref="R640">SUM(_xlfn._xlws.FILTER($G$2:$G$1236,_xlfn.MAP($N$2:$N$1236,_xlfn.LAMBDA(_xlpm.x,_xlpm.x=$N640))))</f>
        <v>7.6219512195121954E-4</v>
      </c>
      <c r="S640" s="4">
        <f t="shared" si="176"/>
        <v>1</v>
      </c>
      <c r="T640" s="15" cm="1">
        <f t="array" ref="T640">SUM(_xlfn._xlws.FILTER($G$2:$G$1236,_xlfn.MAP($O$2:$O$1236,_xlfn.LAMBDA(_xlpm.x,_xlpm.x=$O640))))</f>
        <v>7.6219512195121954E-4</v>
      </c>
      <c r="U640" s="4">
        <f t="shared" si="177"/>
        <v>1</v>
      </c>
      <c r="V640" s="4">
        <f t="shared" si="178"/>
        <v>0</v>
      </c>
      <c r="AB640"/>
      <c r="AC640"/>
      <c r="AD640" s="2"/>
      <c r="AI640" s="2"/>
      <c r="AJ640" s="2"/>
    </row>
    <row r="641" spans="1:36">
      <c r="A641" s="1" t="str">
        <f t="shared" si="164"/>
        <v>~light~ : [laɪt]</v>
      </c>
      <c r="B641" s="1">
        <f t="shared" si="181"/>
        <v>0</v>
      </c>
      <c r="C641" s="1">
        <f t="shared" si="181"/>
        <v>0</v>
      </c>
      <c r="D641" s="1">
        <f t="shared" si="181"/>
        <v>0</v>
      </c>
      <c r="E641" s="7">
        <v>1</v>
      </c>
      <c r="F641" s="9" t="s">
        <v>1361</v>
      </c>
      <c r="G641" s="4">
        <f t="shared" si="165"/>
        <v>7.6219512195121954E-4</v>
      </c>
      <c r="H641" s="4" t="str">
        <f t="shared" si="166"/>
        <v>laɪt</v>
      </c>
      <c r="I641" s="4" t="str">
        <f t="shared" si="167"/>
        <v>light</v>
      </c>
      <c r="J641" s="10">
        <f t="shared" si="168"/>
        <v>4</v>
      </c>
      <c r="K641" s="10">
        <f t="shared" si="169"/>
        <v>5</v>
      </c>
      <c r="L641" s="10">
        <f t="shared" si="170"/>
        <v>5</v>
      </c>
      <c r="M641" s="10">
        <f t="shared" si="171"/>
        <v>1</v>
      </c>
      <c r="N641" s="1" t="str">
        <f t="shared" si="172"/>
        <v>~light~</v>
      </c>
      <c r="O641" s="1" t="str">
        <f t="shared" si="173"/>
        <v>[laɪt]</v>
      </c>
      <c r="P641" s="4">
        <f t="shared" si="174"/>
        <v>0.25439985932113074</v>
      </c>
      <c r="Q641" s="4">
        <f t="shared" si="175"/>
        <v>1</v>
      </c>
      <c r="R641" s="4" cm="1">
        <f t="array" ref="R641">SUM(_xlfn._xlws.FILTER($G$2:$G$1236,_xlfn.MAP($N$2:$N$1236,_xlfn.LAMBDA(_xlpm.x,_xlpm.x=$N641))))</f>
        <v>7.6219512195121954E-4</v>
      </c>
      <c r="S641" s="4">
        <f t="shared" si="176"/>
        <v>1</v>
      </c>
      <c r="T641" s="15" cm="1">
        <f t="array" ref="T641">SUM(_xlfn._xlws.FILTER($G$2:$G$1236,_xlfn.MAP($O$2:$O$1236,_xlfn.LAMBDA(_xlpm.x,_xlpm.x=$O641))))</f>
        <v>7.6219512195121954E-4</v>
      </c>
      <c r="U641" s="4">
        <f t="shared" si="177"/>
        <v>1</v>
      </c>
      <c r="V641" s="4">
        <f t="shared" si="178"/>
        <v>0</v>
      </c>
      <c r="AB641"/>
      <c r="AC641"/>
      <c r="AD641" s="2"/>
      <c r="AI641" s="2"/>
      <c r="AJ641" s="2"/>
    </row>
    <row r="642" spans="1:36">
      <c r="A642" s="1" t="str">
        <f t="shared" ref="A642:A705" si="182">_xlfn.LET(_xlpm.sep," : ",CONCATENATE(N642,_xlpm.sep,O642))</f>
        <v>~llect~ : [lɛkt]</v>
      </c>
      <c r="B642" s="1">
        <f t="shared" ref="B642:D661" si="183">_xlfn.LET(_xlpm.d,$F642,_xlpm.k,_xlfn.CONCAT(LEFT(TRIM(B$1),1),"*"),COUNTIF(_xlpm.d,_xlpm.k))</f>
        <v>0</v>
      </c>
      <c r="C642" s="1">
        <f t="shared" si="183"/>
        <v>0</v>
      </c>
      <c r="D642" s="1">
        <f t="shared" si="183"/>
        <v>0</v>
      </c>
      <c r="E642" s="7">
        <v>1</v>
      </c>
      <c r="F642" s="9" t="s">
        <v>965</v>
      </c>
      <c r="G642" s="4">
        <f t="shared" ref="G642:G705" si="184">E642/freq.sum.r6e</f>
        <v>7.6219512195121954E-4</v>
      </c>
      <c r="H642" s="1" t="str">
        <f t="shared" ref="H642:H705" si="185">_xlfn.LET(_xlpm.sep,":",_xlpm.w,$F642,LEFT(_xlpm.w,FIND(_xlpm.sep,_xlpm.w)-1))</f>
        <v>lɛkt</v>
      </c>
      <c r="I642" s="1" t="str">
        <f t="shared" ref="I642:I705" si="186">_xlfn.LET(_xlpm.sep,":",_xlpm.w,$F642,RIGHT(_xlpm.w,LEN(_xlpm.w)-FIND(_xlpm.sep,_xlpm.w)))</f>
        <v>llect</v>
      </c>
      <c r="J642" s="10">
        <f t="shared" ref="J642:J705" si="187">_xlfn.LET(_xlpm.w,H642,LEN(_xlpm.w))</f>
        <v>4</v>
      </c>
      <c r="K642" s="10">
        <f t="shared" ref="K642:K705" si="188">_xlfn.LET(_xlpm.w,I642,LEN(_xlpm.w))</f>
        <v>5</v>
      </c>
      <c r="L642" s="10">
        <f t="shared" ref="L642:L705" si="189">_xlfn.LET(_xlpm.a,J642,_xlpm.b,K642,MAX(_xlpm.a,_xlpm.b))</f>
        <v>5</v>
      </c>
      <c r="M642" s="10">
        <f t="shared" ref="M642:M705" si="190">_xlfn.LET(_xlpm.x,I642,SUM(COUNTIF(_xlpm.x,"*a*"),COUNTIF(_xlpm.x,"*e*"),COUNTIF(_xlpm.x,"*i*"),COUNTIF(_xlpm.x,"*o*"),COUNTIF(_xlpm.x,"*u*"),COUNTIF(_xlpm.x,"*y*")))</f>
        <v>1</v>
      </c>
      <c r="N642" s="1" t="str">
        <f t="shared" ref="N642:N705" si="191">_xlfn.LET(_xlpm.sep,":",_xlpm.w,$F642,_xlfn.CONCAT("~",RIGHT(_xlpm.w,LEN(_xlpm.w)-FIND(_xlpm.sep,_xlpm.w)),"~"))</f>
        <v>~llect~</v>
      </c>
      <c r="O642" s="1" t="str">
        <f t="shared" ref="O642:O705" si="192">_xlfn.LET(_xlpm.sep,":",_xlpm.w,$F642,_xlfn.CONCAT("[",LEFT(_xlpm.w,FIND(_xlpm.sep,_xlpm.w)-1),"]"))</f>
        <v>[lɛkt]</v>
      </c>
      <c r="P642" s="4">
        <f t="shared" ref="P642:P705" si="193">_xlfn.LET(_xlpm.freq,E642,_xlpm.size,L642+1,_xlpm.F,Q642,LOG(1+_xlpm.freq)*LOG(1+_xlpm.size)*_xlpm.F)</f>
        <v>0.16959990621408716</v>
      </c>
      <c r="Q642" s="4">
        <f t="shared" ref="Q642:Q705" si="194">_xlfn.LET(_xlpm.a,U642,_xlpm.b,S642,2*_xlpm.a*_xlpm.b/(_xlpm.a+_xlpm.b))</f>
        <v>0.66666666666666663</v>
      </c>
      <c r="R642" s="4" cm="1">
        <f t="array" ref="R642">SUM(_xlfn._xlws.FILTER($G$2:$G$1236,_xlfn.MAP($N$2:$N$1236,_xlfn.LAMBDA(_xlpm.x,_xlpm.x=$N642))))</f>
        <v>7.6219512195121954E-4</v>
      </c>
      <c r="S642" s="4">
        <f t="shared" ref="S642:S705" si="195">$G642/R642</f>
        <v>1</v>
      </c>
      <c r="T642" s="15" cm="1">
        <f t="array" ref="T642">SUM(_xlfn._xlws.FILTER($G$2:$G$1236,_xlfn.MAP($O$2:$O$1236,_xlfn.LAMBDA(_xlpm.x,_xlpm.x=$O642))))</f>
        <v>1.5243902439024391E-3</v>
      </c>
      <c r="U642" s="4">
        <f t="shared" ref="U642:U705" si="196">$G642/T642</f>
        <v>0.5</v>
      </c>
      <c r="V642" s="4">
        <f t="shared" ref="V642:V705" si="197">_xlfn.LET(_xlpm.p,S642,_xlpm.q,U642,LOG(_xlpm.p/_xlpm.q))</f>
        <v>0.3010299956639812</v>
      </c>
      <c r="AB642"/>
      <c r="AC642"/>
      <c r="AD642" s="2"/>
      <c r="AI642" s="2"/>
      <c r="AJ642" s="2"/>
    </row>
    <row r="643" spans="1:36">
      <c r="A643" s="1" t="str">
        <f t="shared" si="182"/>
        <v>~match~ : [mætʃ]</v>
      </c>
      <c r="B643" s="1">
        <f t="shared" si="183"/>
        <v>0</v>
      </c>
      <c r="C643" s="1">
        <f t="shared" si="183"/>
        <v>1</v>
      </c>
      <c r="D643" s="1">
        <f t="shared" si="183"/>
        <v>0</v>
      </c>
      <c r="E643" s="7">
        <v>1</v>
      </c>
      <c r="F643" s="9" t="s">
        <v>1354</v>
      </c>
      <c r="G643" s="4">
        <f t="shared" si="184"/>
        <v>7.6219512195121954E-4</v>
      </c>
      <c r="H643" s="4" t="str">
        <f t="shared" si="185"/>
        <v>mætʃ</v>
      </c>
      <c r="I643" s="4" t="str">
        <f t="shared" si="186"/>
        <v>match</v>
      </c>
      <c r="J643" s="10">
        <f t="shared" si="187"/>
        <v>4</v>
      </c>
      <c r="K643" s="10">
        <f t="shared" si="188"/>
        <v>5</v>
      </c>
      <c r="L643" s="10">
        <f t="shared" si="189"/>
        <v>5</v>
      </c>
      <c r="M643" s="10">
        <f t="shared" si="190"/>
        <v>1</v>
      </c>
      <c r="N643" s="1" t="str">
        <f t="shared" si="191"/>
        <v>~match~</v>
      </c>
      <c r="O643" s="1" t="str">
        <f t="shared" si="192"/>
        <v>[mætʃ]</v>
      </c>
      <c r="P643" s="4">
        <f t="shared" si="193"/>
        <v>0.25439985932113074</v>
      </c>
      <c r="Q643" s="4">
        <f t="shared" si="194"/>
        <v>1</v>
      </c>
      <c r="R643" s="4" cm="1">
        <f t="array" ref="R643">SUM(_xlfn._xlws.FILTER($G$2:$G$1236,_xlfn.MAP($N$2:$N$1236,_xlfn.LAMBDA(_xlpm.x,_xlpm.x=$N643))))</f>
        <v>7.6219512195121954E-4</v>
      </c>
      <c r="S643" s="4">
        <f t="shared" si="195"/>
        <v>1</v>
      </c>
      <c r="T643" s="15" cm="1">
        <f t="array" ref="T643">SUM(_xlfn._xlws.FILTER($G$2:$G$1236,_xlfn.MAP($O$2:$O$1236,_xlfn.LAMBDA(_xlpm.x,_xlpm.x=$O643))))</f>
        <v>7.6219512195121954E-4</v>
      </c>
      <c r="U643" s="4">
        <f t="shared" si="196"/>
        <v>1</v>
      </c>
      <c r="V643" s="4">
        <f t="shared" si="197"/>
        <v>0</v>
      </c>
      <c r="AB643"/>
      <c r="AC643"/>
      <c r="AD643" s="2"/>
      <c r="AI643" s="2"/>
      <c r="AJ643" s="2"/>
    </row>
    <row r="644" spans="1:36">
      <c r="A644" s="1" t="str">
        <f t="shared" si="182"/>
        <v>~might~ : [maɪt]</v>
      </c>
      <c r="B644" s="1">
        <f t="shared" si="183"/>
        <v>0</v>
      </c>
      <c r="C644" s="1">
        <f t="shared" si="183"/>
        <v>1</v>
      </c>
      <c r="D644" s="1">
        <f t="shared" si="183"/>
        <v>0</v>
      </c>
      <c r="E644" s="7">
        <v>1</v>
      </c>
      <c r="F644" s="9" t="s">
        <v>1352</v>
      </c>
      <c r="G644" s="4">
        <f t="shared" si="184"/>
        <v>7.6219512195121954E-4</v>
      </c>
      <c r="H644" s="1" t="str">
        <f t="shared" si="185"/>
        <v>maɪt</v>
      </c>
      <c r="I644" s="1" t="str">
        <f t="shared" si="186"/>
        <v>might</v>
      </c>
      <c r="J644" s="10">
        <f t="shared" si="187"/>
        <v>4</v>
      </c>
      <c r="K644" s="10">
        <f t="shared" si="188"/>
        <v>5</v>
      </c>
      <c r="L644" s="10">
        <f t="shared" si="189"/>
        <v>5</v>
      </c>
      <c r="M644" s="10">
        <f t="shared" si="190"/>
        <v>1</v>
      </c>
      <c r="N644" s="1" t="str">
        <f t="shared" si="191"/>
        <v>~might~</v>
      </c>
      <c r="O644" s="1" t="str">
        <f t="shared" si="192"/>
        <v>[maɪt]</v>
      </c>
      <c r="P644" s="4">
        <f t="shared" si="193"/>
        <v>0.25439985932113074</v>
      </c>
      <c r="Q644" s="4">
        <f t="shared" si="194"/>
        <v>1</v>
      </c>
      <c r="R644" s="4" cm="1">
        <f t="array" ref="R644">SUM(_xlfn._xlws.FILTER($G$2:$G$1236,_xlfn.MAP($N$2:$N$1236,_xlfn.LAMBDA(_xlpm.x,_xlpm.x=$N644))))</f>
        <v>7.6219512195121954E-4</v>
      </c>
      <c r="S644" s="4">
        <f t="shared" si="195"/>
        <v>1</v>
      </c>
      <c r="T644" s="15" cm="1">
        <f t="array" ref="T644">SUM(_xlfn._xlws.FILTER($G$2:$G$1236,_xlfn.MAP($O$2:$O$1236,_xlfn.LAMBDA(_xlpm.x,_xlpm.x=$O644))))</f>
        <v>7.6219512195121954E-4</v>
      </c>
      <c r="U644" s="4">
        <f t="shared" si="196"/>
        <v>1</v>
      </c>
      <c r="V644" s="4">
        <f t="shared" si="197"/>
        <v>0</v>
      </c>
      <c r="AB644"/>
      <c r="AC644"/>
      <c r="AD644" s="2"/>
      <c r="AI644" s="2"/>
      <c r="AJ644" s="2"/>
    </row>
    <row r="645" spans="1:36">
      <c r="A645" s="1" t="str">
        <f t="shared" si="182"/>
        <v>~month~ : [mʌnθ]</v>
      </c>
      <c r="B645" s="1">
        <f t="shared" si="183"/>
        <v>0</v>
      </c>
      <c r="C645" s="1">
        <f t="shared" si="183"/>
        <v>1</v>
      </c>
      <c r="D645" s="1">
        <f t="shared" si="183"/>
        <v>0</v>
      </c>
      <c r="E645" s="7">
        <v>1</v>
      </c>
      <c r="F645" s="9" t="s">
        <v>1347</v>
      </c>
      <c r="G645" s="4">
        <f t="shared" si="184"/>
        <v>7.6219512195121954E-4</v>
      </c>
      <c r="H645" s="1" t="str">
        <f t="shared" si="185"/>
        <v>mʌnθ</v>
      </c>
      <c r="I645" s="1" t="str">
        <f t="shared" si="186"/>
        <v>month</v>
      </c>
      <c r="J645" s="10">
        <f t="shared" si="187"/>
        <v>4</v>
      </c>
      <c r="K645" s="10">
        <f t="shared" si="188"/>
        <v>5</v>
      </c>
      <c r="L645" s="10">
        <f t="shared" si="189"/>
        <v>5</v>
      </c>
      <c r="M645" s="10">
        <f t="shared" si="190"/>
        <v>1</v>
      </c>
      <c r="N645" s="1" t="str">
        <f t="shared" si="191"/>
        <v>~month~</v>
      </c>
      <c r="O645" s="1" t="str">
        <f t="shared" si="192"/>
        <v>[mʌnθ]</v>
      </c>
      <c r="P645" s="4">
        <f t="shared" si="193"/>
        <v>0.25439985932113074</v>
      </c>
      <c r="Q645" s="4">
        <f t="shared" si="194"/>
        <v>1</v>
      </c>
      <c r="R645" s="4" cm="1">
        <f t="array" ref="R645">SUM(_xlfn._xlws.FILTER($G$2:$G$1236,_xlfn.MAP($N$2:$N$1236,_xlfn.LAMBDA(_xlpm.x,_xlpm.x=$N645))))</f>
        <v>7.6219512195121954E-4</v>
      </c>
      <c r="S645" s="4">
        <f t="shared" si="195"/>
        <v>1</v>
      </c>
      <c r="T645" s="15" cm="1">
        <f t="array" ref="T645">SUM(_xlfn._xlws.FILTER($G$2:$G$1236,_xlfn.MAP($O$2:$O$1236,_xlfn.LAMBDA(_xlpm.x,_xlpm.x=$O645))))</f>
        <v>7.6219512195121954E-4</v>
      </c>
      <c r="U645" s="4">
        <f t="shared" si="196"/>
        <v>1</v>
      </c>
      <c r="V645" s="4">
        <f t="shared" si="197"/>
        <v>0</v>
      </c>
      <c r="AB645"/>
      <c r="AC645"/>
      <c r="AD645" s="2"/>
      <c r="AI645" s="2"/>
      <c r="AJ645" s="2"/>
    </row>
    <row r="646" spans="1:36">
      <c r="A646" s="1" t="str">
        <f t="shared" si="182"/>
        <v>~ndred~ : [ndɹɛd]</v>
      </c>
      <c r="B646" s="1">
        <f t="shared" si="183"/>
        <v>0</v>
      </c>
      <c r="C646" s="1">
        <f t="shared" si="183"/>
        <v>0</v>
      </c>
      <c r="D646" s="1">
        <f t="shared" si="183"/>
        <v>1</v>
      </c>
      <c r="E646" s="7">
        <v>1</v>
      </c>
      <c r="F646" s="9" t="s">
        <v>1209</v>
      </c>
      <c r="G646" s="4">
        <f t="shared" si="184"/>
        <v>7.6219512195121954E-4</v>
      </c>
      <c r="H646" s="1" t="str">
        <f t="shared" si="185"/>
        <v>ndɹɛd</v>
      </c>
      <c r="I646" s="1" t="str">
        <f t="shared" si="186"/>
        <v>ndred</v>
      </c>
      <c r="J646" s="10">
        <f t="shared" si="187"/>
        <v>5</v>
      </c>
      <c r="K646" s="10">
        <f t="shared" si="188"/>
        <v>5</v>
      </c>
      <c r="L646" s="10">
        <f t="shared" si="189"/>
        <v>5</v>
      </c>
      <c r="M646" s="10">
        <f t="shared" si="190"/>
        <v>1</v>
      </c>
      <c r="N646" s="1" t="str">
        <f t="shared" si="191"/>
        <v>~ndred~</v>
      </c>
      <c r="O646" s="1" t="str">
        <f t="shared" si="192"/>
        <v>[ndɹɛd]</v>
      </c>
      <c r="P646" s="4">
        <f t="shared" si="193"/>
        <v>0.25439985932113074</v>
      </c>
      <c r="Q646" s="4">
        <f t="shared" si="194"/>
        <v>1</v>
      </c>
      <c r="R646" s="4" cm="1">
        <f t="array" ref="R646">SUM(_xlfn._xlws.FILTER($G$2:$G$1236,_xlfn.MAP($N$2:$N$1236,_xlfn.LAMBDA(_xlpm.x,_xlpm.x=$N646))))</f>
        <v>7.6219512195121954E-4</v>
      </c>
      <c r="S646" s="4">
        <f t="shared" si="195"/>
        <v>1</v>
      </c>
      <c r="T646" s="15" cm="1">
        <f t="array" ref="T646">SUM(_xlfn._xlws.FILTER($G$2:$G$1236,_xlfn.MAP($O$2:$O$1236,_xlfn.LAMBDA(_xlpm.x,_xlpm.x=$O646))))</f>
        <v>7.6219512195121954E-4</v>
      </c>
      <c r="U646" s="4">
        <f t="shared" si="196"/>
        <v>1</v>
      </c>
      <c r="V646" s="4">
        <f t="shared" si="197"/>
        <v>0</v>
      </c>
      <c r="AB646"/>
      <c r="AC646"/>
      <c r="AD646" s="2"/>
      <c r="AI646" s="2"/>
      <c r="AJ646" s="2"/>
    </row>
    <row r="647" spans="1:36">
      <c r="A647" s="1" t="str">
        <f t="shared" si="182"/>
        <v>~never~ : [nɛvəɹ]</v>
      </c>
      <c r="B647" s="1">
        <f t="shared" si="183"/>
        <v>0</v>
      </c>
      <c r="C647" s="1">
        <f t="shared" si="183"/>
        <v>0</v>
      </c>
      <c r="D647" s="1">
        <f t="shared" si="183"/>
        <v>1</v>
      </c>
      <c r="E647" s="7">
        <v>1</v>
      </c>
      <c r="F647" s="9" t="s">
        <v>2385</v>
      </c>
      <c r="G647" s="4">
        <f t="shared" si="184"/>
        <v>7.6219512195121954E-4</v>
      </c>
      <c r="H647" s="1" t="str">
        <f t="shared" si="185"/>
        <v>nɛvəɹ</v>
      </c>
      <c r="I647" s="1" t="str">
        <f t="shared" si="186"/>
        <v>never</v>
      </c>
      <c r="J647" s="10">
        <f t="shared" si="187"/>
        <v>5</v>
      </c>
      <c r="K647" s="10">
        <f t="shared" si="188"/>
        <v>5</v>
      </c>
      <c r="L647" s="10">
        <f t="shared" si="189"/>
        <v>5</v>
      </c>
      <c r="M647" s="10">
        <f t="shared" si="190"/>
        <v>1</v>
      </c>
      <c r="N647" s="1" t="str">
        <f t="shared" si="191"/>
        <v>~never~</v>
      </c>
      <c r="O647" s="1" t="str">
        <f t="shared" si="192"/>
        <v>[nɛvəɹ]</v>
      </c>
      <c r="P647" s="4">
        <f t="shared" si="193"/>
        <v>0.25439985932113074</v>
      </c>
      <c r="Q647" s="4">
        <f t="shared" si="194"/>
        <v>1</v>
      </c>
      <c r="R647" s="4" cm="1">
        <f t="array" ref="R647">SUM(_xlfn._xlws.FILTER($G$2:$G$1236,_xlfn.MAP($N$2:$N$1236,_xlfn.LAMBDA(_xlpm.x,_xlpm.x=$N647))))</f>
        <v>7.6219512195121954E-4</v>
      </c>
      <c r="S647" s="4">
        <f t="shared" si="195"/>
        <v>1</v>
      </c>
      <c r="T647" s="15" cm="1">
        <f t="array" ref="T647">SUM(_xlfn._xlws.FILTER($G$2:$G$1236,_xlfn.MAP($O$2:$O$1236,_xlfn.LAMBDA(_xlpm.x,_xlpm.x=$O647))))</f>
        <v>7.6219512195121954E-4</v>
      </c>
      <c r="U647" s="4">
        <f t="shared" si="196"/>
        <v>1</v>
      </c>
      <c r="V647" s="4">
        <f t="shared" si="197"/>
        <v>0</v>
      </c>
      <c r="AB647"/>
      <c r="AC647"/>
      <c r="AD647" s="2"/>
      <c r="AI647" s="2"/>
      <c r="AJ647" s="2"/>
    </row>
    <row r="648" spans="1:36">
      <c r="A648" s="1" t="str">
        <f t="shared" si="182"/>
        <v>~night~ : [naɪt]</v>
      </c>
      <c r="B648" s="1">
        <f t="shared" si="183"/>
        <v>0</v>
      </c>
      <c r="C648" s="1">
        <f t="shared" si="183"/>
        <v>0</v>
      </c>
      <c r="D648" s="1">
        <f t="shared" si="183"/>
        <v>1</v>
      </c>
      <c r="E648" s="7">
        <v>1</v>
      </c>
      <c r="F648" s="9" t="s">
        <v>1342</v>
      </c>
      <c r="G648" s="4">
        <f t="shared" si="184"/>
        <v>7.6219512195121954E-4</v>
      </c>
      <c r="H648" s="1" t="str">
        <f t="shared" si="185"/>
        <v>naɪt</v>
      </c>
      <c r="I648" s="1" t="str">
        <f t="shared" si="186"/>
        <v>night</v>
      </c>
      <c r="J648" s="10">
        <f t="shared" si="187"/>
        <v>4</v>
      </c>
      <c r="K648" s="10">
        <f t="shared" si="188"/>
        <v>5</v>
      </c>
      <c r="L648" s="10">
        <f t="shared" si="189"/>
        <v>5</v>
      </c>
      <c r="M648" s="10">
        <f t="shared" si="190"/>
        <v>1</v>
      </c>
      <c r="N648" s="1" t="str">
        <f t="shared" si="191"/>
        <v>~night~</v>
      </c>
      <c r="O648" s="1" t="str">
        <f t="shared" si="192"/>
        <v>[naɪt]</v>
      </c>
      <c r="P648" s="4">
        <f t="shared" si="193"/>
        <v>0.25439985932113074</v>
      </c>
      <c r="Q648" s="4">
        <f t="shared" si="194"/>
        <v>1</v>
      </c>
      <c r="R648" s="4" cm="1">
        <f t="array" ref="R648">SUM(_xlfn._xlws.FILTER($G$2:$G$1236,_xlfn.MAP($N$2:$N$1236,_xlfn.LAMBDA(_xlpm.x,_xlpm.x=$N648))))</f>
        <v>7.6219512195121954E-4</v>
      </c>
      <c r="S648" s="4">
        <f t="shared" si="195"/>
        <v>1</v>
      </c>
      <c r="T648" s="15" cm="1">
        <f t="array" ref="T648">SUM(_xlfn._xlws.FILTER($G$2:$G$1236,_xlfn.MAP($O$2:$O$1236,_xlfn.LAMBDA(_xlpm.x,_xlpm.x=$O648))))</f>
        <v>7.6219512195121954E-4</v>
      </c>
      <c r="U648" s="4">
        <f t="shared" si="196"/>
        <v>1</v>
      </c>
      <c r="V648" s="4">
        <f t="shared" si="197"/>
        <v>0</v>
      </c>
      <c r="AB648"/>
      <c r="AC648"/>
      <c r="AD648" s="2"/>
      <c r="AI648" s="2"/>
      <c r="AJ648" s="2"/>
    </row>
    <row r="649" spans="1:36">
      <c r="A649" s="1" t="str">
        <f t="shared" si="182"/>
        <v>~nnect~ : [nɛkt]</v>
      </c>
      <c r="B649" s="1">
        <f t="shared" si="183"/>
        <v>0</v>
      </c>
      <c r="C649" s="1">
        <f t="shared" si="183"/>
        <v>0</v>
      </c>
      <c r="D649" s="1">
        <f t="shared" si="183"/>
        <v>1</v>
      </c>
      <c r="E649" s="7">
        <v>1</v>
      </c>
      <c r="F649" s="9" t="s">
        <v>1340</v>
      </c>
      <c r="G649" s="4">
        <f t="shared" si="184"/>
        <v>7.6219512195121954E-4</v>
      </c>
      <c r="H649" s="1" t="str">
        <f t="shared" si="185"/>
        <v>nɛkt</v>
      </c>
      <c r="I649" s="1" t="str">
        <f t="shared" si="186"/>
        <v>nnect</v>
      </c>
      <c r="J649" s="10">
        <f t="shared" si="187"/>
        <v>4</v>
      </c>
      <c r="K649" s="10">
        <f t="shared" si="188"/>
        <v>5</v>
      </c>
      <c r="L649" s="10">
        <f t="shared" si="189"/>
        <v>5</v>
      </c>
      <c r="M649" s="10">
        <f t="shared" si="190"/>
        <v>1</v>
      </c>
      <c r="N649" s="1" t="str">
        <f t="shared" si="191"/>
        <v>~nnect~</v>
      </c>
      <c r="O649" s="1" t="str">
        <f t="shared" si="192"/>
        <v>[nɛkt]</v>
      </c>
      <c r="P649" s="4">
        <f t="shared" si="193"/>
        <v>0.25439985932113074</v>
      </c>
      <c r="Q649" s="4">
        <f t="shared" si="194"/>
        <v>1</v>
      </c>
      <c r="R649" s="4" cm="1">
        <f t="array" ref="R649">SUM(_xlfn._xlws.FILTER($G$2:$G$1236,_xlfn.MAP($N$2:$N$1236,_xlfn.LAMBDA(_xlpm.x,_xlpm.x=$N649))))</f>
        <v>7.6219512195121954E-4</v>
      </c>
      <c r="S649" s="4">
        <f t="shared" si="195"/>
        <v>1</v>
      </c>
      <c r="T649" s="15" cm="1">
        <f t="array" ref="T649">SUM(_xlfn._xlws.FILTER($G$2:$G$1236,_xlfn.MAP($O$2:$O$1236,_xlfn.LAMBDA(_xlpm.x,_xlpm.x=$O649))))</f>
        <v>7.6219512195121954E-4</v>
      </c>
      <c r="U649" s="4">
        <f t="shared" si="196"/>
        <v>1</v>
      </c>
      <c r="V649" s="4">
        <f t="shared" si="197"/>
        <v>0</v>
      </c>
      <c r="AB649"/>
      <c r="AC649"/>
      <c r="AD649" s="2"/>
      <c r="AI649" s="2"/>
      <c r="AJ649" s="2"/>
    </row>
    <row r="650" spans="1:36">
      <c r="A650" s="1" t="str">
        <f t="shared" si="182"/>
        <v>~north~ : [nɔɹθ]</v>
      </c>
      <c r="B650" s="1">
        <f t="shared" si="183"/>
        <v>0</v>
      </c>
      <c r="C650" s="1">
        <f t="shared" si="183"/>
        <v>0</v>
      </c>
      <c r="D650" s="1">
        <f t="shared" si="183"/>
        <v>1</v>
      </c>
      <c r="E650" s="7">
        <v>1</v>
      </c>
      <c r="F650" s="9" t="s">
        <v>1338</v>
      </c>
      <c r="G650" s="4">
        <f t="shared" si="184"/>
        <v>7.6219512195121954E-4</v>
      </c>
      <c r="H650" s="1" t="str">
        <f t="shared" si="185"/>
        <v>nɔɹθ</v>
      </c>
      <c r="I650" s="1" t="str">
        <f t="shared" si="186"/>
        <v>north</v>
      </c>
      <c r="J650" s="10">
        <f t="shared" si="187"/>
        <v>4</v>
      </c>
      <c r="K650" s="10">
        <f t="shared" si="188"/>
        <v>5</v>
      </c>
      <c r="L650" s="10">
        <f t="shared" si="189"/>
        <v>5</v>
      </c>
      <c r="M650" s="10">
        <f t="shared" si="190"/>
        <v>1</v>
      </c>
      <c r="N650" s="1" t="str">
        <f t="shared" si="191"/>
        <v>~north~</v>
      </c>
      <c r="O650" s="1" t="str">
        <f t="shared" si="192"/>
        <v>[nɔɹθ]</v>
      </c>
      <c r="P650" s="4">
        <f t="shared" si="193"/>
        <v>0.25439985932113074</v>
      </c>
      <c r="Q650" s="4">
        <f t="shared" si="194"/>
        <v>1</v>
      </c>
      <c r="R650" s="4" cm="1">
        <f t="array" ref="R650">SUM(_xlfn._xlws.FILTER($G$2:$G$1236,_xlfn.MAP($N$2:$N$1236,_xlfn.LAMBDA(_xlpm.x,_xlpm.x=$N650))))</f>
        <v>7.6219512195121954E-4</v>
      </c>
      <c r="S650" s="4">
        <f t="shared" si="195"/>
        <v>1</v>
      </c>
      <c r="T650" s="15" cm="1">
        <f t="array" ref="T650">SUM(_xlfn._xlws.FILTER($G$2:$G$1236,_xlfn.MAP($O$2:$O$1236,_xlfn.LAMBDA(_xlpm.x,_xlpm.x=$O650))))</f>
        <v>7.6219512195121954E-4</v>
      </c>
      <c r="U650" s="4">
        <f t="shared" si="196"/>
        <v>1</v>
      </c>
      <c r="V650" s="4">
        <f t="shared" si="197"/>
        <v>0</v>
      </c>
      <c r="AB650"/>
      <c r="AC650"/>
      <c r="AD650" s="2"/>
      <c r="AI650" s="2"/>
      <c r="AJ650" s="2"/>
    </row>
    <row r="651" spans="1:36">
      <c r="A651" s="1" t="str">
        <f t="shared" si="182"/>
        <v>~nsect~ : [nsɛkt]</v>
      </c>
      <c r="B651" s="1">
        <f t="shared" si="183"/>
        <v>0</v>
      </c>
      <c r="C651" s="1">
        <f t="shared" si="183"/>
        <v>0</v>
      </c>
      <c r="D651" s="1">
        <f t="shared" si="183"/>
        <v>1</v>
      </c>
      <c r="E651" s="7">
        <v>1</v>
      </c>
      <c r="F651" s="9" t="s">
        <v>1205</v>
      </c>
      <c r="G651" s="4">
        <f t="shared" si="184"/>
        <v>7.6219512195121954E-4</v>
      </c>
      <c r="H651" s="1" t="str">
        <f t="shared" si="185"/>
        <v>nsɛkt</v>
      </c>
      <c r="I651" s="1" t="str">
        <f t="shared" si="186"/>
        <v>nsect</v>
      </c>
      <c r="J651" s="10">
        <f t="shared" si="187"/>
        <v>5</v>
      </c>
      <c r="K651" s="10">
        <f t="shared" si="188"/>
        <v>5</v>
      </c>
      <c r="L651" s="10">
        <f t="shared" si="189"/>
        <v>5</v>
      </c>
      <c r="M651" s="10">
        <f t="shared" si="190"/>
        <v>1</v>
      </c>
      <c r="N651" s="1" t="str">
        <f t="shared" si="191"/>
        <v>~nsect~</v>
      </c>
      <c r="O651" s="1" t="str">
        <f t="shared" si="192"/>
        <v>[nsɛkt]</v>
      </c>
      <c r="P651" s="4">
        <f t="shared" si="193"/>
        <v>0.25439985932113074</v>
      </c>
      <c r="Q651" s="4">
        <f t="shared" si="194"/>
        <v>1</v>
      </c>
      <c r="R651" s="4" cm="1">
        <f t="array" ref="R651">SUM(_xlfn._xlws.FILTER($G$2:$G$1236,_xlfn.MAP($N$2:$N$1236,_xlfn.LAMBDA(_xlpm.x,_xlpm.x=$N651))))</f>
        <v>7.6219512195121954E-4</v>
      </c>
      <c r="S651" s="4">
        <f t="shared" si="195"/>
        <v>1</v>
      </c>
      <c r="T651" s="15" cm="1">
        <f t="array" ref="T651">SUM(_xlfn._xlws.FILTER($G$2:$G$1236,_xlfn.MAP($O$2:$O$1236,_xlfn.LAMBDA(_xlpm.x,_xlpm.x=$O651))))</f>
        <v>7.6219512195121954E-4</v>
      </c>
      <c r="U651" s="4">
        <f t="shared" si="196"/>
        <v>1</v>
      </c>
      <c r="V651" s="4">
        <f t="shared" si="197"/>
        <v>0</v>
      </c>
      <c r="AB651"/>
      <c r="AC651"/>
      <c r="AD651" s="2"/>
      <c r="AI651" s="2"/>
      <c r="AJ651" s="2"/>
    </row>
    <row r="652" spans="1:36">
      <c r="A652" s="1" t="str">
        <f t="shared" si="182"/>
        <v>~nswer~ : [nsəɹ]</v>
      </c>
      <c r="B652" s="1">
        <f t="shared" si="183"/>
        <v>0</v>
      </c>
      <c r="C652" s="1">
        <f t="shared" si="183"/>
        <v>0</v>
      </c>
      <c r="D652" s="1">
        <f t="shared" si="183"/>
        <v>1</v>
      </c>
      <c r="E652" s="7">
        <v>1</v>
      </c>
      <c r="F652" s="9" t="s">
        <v>1341</v>
      </c>
      <c r="G652" s="4">
        <f t="shared" si="184"/>
        <v>7.6219512195121954E-4</v>
      </c>
      <c r="H652" s="1" t="str">
        <f t="shared" si="185"/>
        <v>nsəɹ</v>
      </c>
      <c r="I652" s="1" t="str">
        <f t="shared" si="186"/>
        <v>nswer</v>
      </c>
      <c r="J652" s="10">
        <f t="shared" si="187"/>
        <v>4</v>
      </c>
      <c r="K652" s="10">
        <f t="shared" si="188"/>
        <v>5</v>
      </c>
      <c r="L652" s="10">
        <f t="shared" si="189"/>
        <v>5</v>
      </c>
      <c r="M652" s="10">
        <f t="shared" si="190"/>
        <v>1</v>
      </c>
      <c r="N652" s="1" t="str">
        <f t="shared" si="191"/>
        <v>~nswer~</v>
      </c>
      <c r="O652" s="1" t="str">
        <f t="shared" si="192"/>
        <v>[nsəɹ]</v>
      </c>
      <c r="P652" s="4">
        <f t="shared" si="193"/>
        <v>0.25439985932113074</v>
      </c>
      <c r="Q652" s="4">
        <f t="shared" si="194"/>
        <v>1</v>
      </c>
      <c r="R652" s="4" cm="1">
        <f t="array" ref="R652">SUM(_xlfn._xlws.FILTER($G$2:$G$1236,_xlfn.MAP($N$2:$N$1236,_xlfn.LAMBDA(_xlpm.x,_xlpm.x=$N652))))</f>
        <v>7.6219512195121954E-4</v>
      </c>
      <c r="S652" s="4">
        <f t="shared" si="195"/>
        <v>1</v>
      </c>
      <c r="T652" s="15" cm="1">
        <f t="array" ref="T652">SUM(_xlfn._xlws.FILTER($G$2:$G$1236,_xlfn.MAP($O$2:$O$1236,_xlfn.LAMBDA(_xlpm.x,_xlpm.x=$O652))))</f>
        <v>7.6219512195121954E-4</v>
      </c>
      <c r="U652" s="4">
        <f t="shared" si="196"/>
        <v>1</v>
      </c>
      <c r="V652" s="4">
        <f t="shared" si="197"/>
        <v>0</v>
      </c>
      <c r="AB652"/>
      <c r="AC652"/>
      <c r="AD652" s="2"/>
      <c r="AI652" s="2"/>
      <c r="AJ652" s="2"/>
    </row>
    <row r="653" spans="1:36">
      <c r="A653" s="1" t="str">
        <f t="shared" si="182"/>
        <v>~ntrol~ : [ntɹoʊl]</v>
      </c>
      <c r="B653" s="1">
        <f t="shared" si="183"/>
        <v>0</v>
      </c>
      <c r="C653" s="1">
        <f t="shared" si="183"/>
        <v>0</v>
      </c>
      <c r="D653" s="1">
        <f t="shared" si="183"/>
        <v>1</v>
      </c>
      <c r="E653" s="7">
        <v>1</v>
      </c>
      <c r="F653" s="9" t="s">
        <v>1142</v>
      </c>
      <c r="G653" s="4">
        <f t="shared" si="184"/>
        <v>7.6219512195121954E-4</v>
      </c>
      <c r="H653" s="1" t="str">
        <f t="shared" si="185"/>
        <v>ntɹoʊl</v>
      </c>
      <c r="I653" s="1" t="str">
        <f t="shared" si="186"/>
        <v>ntrol</v>
      </c>
      <c r="J653" s="10">
        <f t="shared" si="187"/>
        <v>6</v>
      </c>
      <c r="K653" s="10">
        <f t="shared" si="188"/>
        <v>5</v>
      </c>
      <c r="L653" s="10">
        <f t="shared" si="189"/>
        <v>6</v>
      </c>
      <c r="M653" s="10">
        <f t="shared" si="190"/>
        <v>1</v>
      </c>
      <c r="N653" s="1" t="str">
        <f t="shared" si="191"/>
        <v>~ntrol~</v>
      </c>
      <c r="O653" s="1" t="str">
        <f t="shared" si="192"/>
        <v>[ntɹoʊl]</v>
      </c>
      <c r="P653" s="4">
        <f t="shared" si="193"/>
        <v>0.27185717486836958</v>
      </c>
      <c r="Q653" s="4">
        <f t="shared" si="194"/>
        <v>1</v>
      </c>
      <c r="R653" s="4" cm="1">
        <f t="array" ref="R653">SUM(_xlfn._xlws.FILTER($G$2:$G$1236,_xlfn.MAP($N$2:$N$1236,_xlfn.LAMBDA(_xlpm.x,_xlpm.x=$N653))))</f>
        <v>7.6219512195121954E-4</v>
      </c>
      <c r="S653" s="4">
        <f t="shared" si="195"/>
        <v>1</v>
      </c>
      <c r="T653" s="15" cm="1">
        <f t="array" ref="T653">SUM(_xlfn._xlws.FILTER($G$2:$G$1236,_xlfn.MAP($O$2:$O$1236,_xlfn.LAMBDA(_xlpm.x,_xlpm.x=$O653))))</f>
        <v>7.6219512195121954E-4</v>
      </c>
      <c r="U653" s="4">
        <f t="shared" si="196"/>
        <v>1</v>
      </c>
      <c r="V653" s="4">
        <f t="shared" si="197"/>
        <v>0</v>
      </c>
      <c r="AB653"/>
      <c r="AC653"/>
      <c r="AD653" s="2"/>
      <c r="AI653" s="2"/>
      <c r="AJ653" s="2"/>
    </row>
    <row r="654" spans="1:36">
      <c r="A654" s="1" t="str">
        <f t="shared" si="182"/>
        <v>~nvent~ : [nvɛnt]</v>
      </c>
      <c r="B654" s="1">
        <f t="shared" si="183"/>
        <v>0</v>
      </c>
      <c r="C654" s="1">
        <f t="shared" si="183"/>
        <v>0</v>
      </c>
      <c r="D654" s="1">
        <f t="shared" si="183"/>
        <v>1</v>
      </c>
      <c r="E654" s="7">
        <v>1</v>
      </c>
      <c r="F654" s="9" t="s">
        <v>1202</v>
      </c>
      <c r="G654" s="4">
        <f t="shared" si="184"/>
        <v>7.6219512195121954E-4</v>
      </c>
      <c r="H654" s="1" t="str">
        <f t="shared" si="185"/>
        <v>nvɛnt</v>
      </c>
      <c r="I654" s="1" t="str">
        <f t="shared" si="186"/>
        <v>nvent</v>
      </c>
      <c r="J654" s="10">
        <f t="shared" si="187"/>
        <v>5</v>
      </c>
      <c r="K654" s="10">
        <f t="shared" si="188"/>
        <v>5</v>
      </c>
      <c r="L654" s="10">
        <f t="shared" si="189"/>
        <v>5</v>
      </c>
      <c r="M654" s="10">
        <f t="shared" si="190"/>
        <v>1</v>
      </c>
      <c r="N654" s="1" t="str">
        <f t="shared" si="191"/>
        <v>~nvent~</v>
      </c>
      <c r="O654" s="1" t="str">
        <f t="shared" si="192"/>
        <v>[nvɛnt]</v>
      </c>
      <c r="P654" s="4">
        <f t="shared" si="193"/>
        <v>0.25439985932113074</v>
      </c>
      <c r="Q654" s="4">
        <f t="shared" si="194"/>
        <v>1</v>
      </c>
      <c r="R654" s="4" cm="1">
        <f t="array" ref="R654">SUM(_xlfn._xlws.FILTER($G$2:$G$1236,_xlfn.MAP($N$2:$N$1236,_xlfn.LAMBDA(_xlpm.x,_xlpm.x=$N654))))</f>
        <v>7.6219512195121954E-4</v>
      </c>
      <c r="S654" s="4">
        <f t="shared" si="195"/>
        <v>1</v>
      </c>
      <c r="T654" s="15" cm="1">
        <f t="array" ref="T654">SUM(_xlfn._xlws.FILTER($G$2:$G$1236,_xlfn.MAP($O$2:$O$1236,_xlfn.LAMBDA(_xlpm.x,_xlpm.x=$O654))))</f>
        <v>7.6219512195121954E-4</v>
      </c>
      <c r="U654" s="4">
        <f t="shared" si="196"/>
        <v>1</v>
      </c>
      <c r="V654" s="4">
        <f t="shared" si="197"/>
        <v>0</v>
      </c>
      <c r="AB654"/>
      <c r="AC654"/>
      <c r="AD654" s="2"/>
      <c r="AI654" s="2"/>
      <c r="AJ654" s="2"/>
    </row>
    <row r="655" spans="1:36">
      <c r="A655" s="1" t="str">
        <f t="shared" si="182"/>
        <v>~plant~ : [plænt]</v>
      </c>
      <c r="B655" s="1">
        <f t="shared" si="183"/>
        <v>0</v>
      </c>
      <c r="C655" s="1">
        <f t="shared" si="183"/>
        <v>0</v>
      </c>
      <c r="D655" s="1">
        <f t="shared" si="183"/>
        <v>0</v>
      </c>
      <c r="E655" s="7">
        <v>1</v>
      </c>
      <c r="F655" s="9" t="s">
        <v>1198</v>
      </c>
      <c r="G655" s="4">
        <f t="shared" si="184"/>
        <v>7.6219512195121954E-4</v>
      </c>
      <c r="H655" s="1" t="str">
        <f t="shared" si="185"/>
        <v>plænt</v>
      </c>
      <c r="I655" s="1" t="str">
        <f t="shared" si="186"/>
        <v>plant</v>
      </c>
      <c r="J655" s="10">
        <f t="shared" si="187"/>
        <v>5</v>
      </c>
      <c r="K655" s="10">
        <f t="shared" si="188"/>
        <v>5</v>
      </c>
      <c r="L655" s="10">
        <f t="shared" si="189"/>
        <v>5</v>
      </c>
      <c r="M655" s="10">
        <f t="shared" si="190"/>
        <v>1</v>
      </c>
      <c r="N655" s="1" t="str">
        <f t="shared" si="191"/>
        <v>~plant~</v>
      </c>
      <c r="O655" s="1" t="str">
        <f t="shared" si="192"/>
        <v>[plænt]</v>
      </c>
      <c r="P655" s="4">
        <f t="shared" si="193"/>
        <v>0.25439985932113074</v>
      </c>
      <c r="Q655" s="4">
        <f t="shared" si="194"/>
        <v>1</v>
      </c>
      <c r="R655" s="4" cm="1">
        <f t="array" ref="R655">SUM(_xlfn._xlws.FILTER($G$2:$G$1236,_xlfn.MAP($N$2:$N$1236,_xlfn.LAMBDA(_xlpm.x,_xlpm.x=$N655))))</f>
        <v>7.6219512195121954E-4</v>
      </c>
      <c r="S655" s="4">
        <f t="shared" si="195"/>
        <v>1</v>
      </c>
      <c r="T655" s="15" cm="1">
        <f t="array" ref="T655">SUM(_xlfn._xlws.FILTER($G$2:$G$1236,_xlfn.MAP($O$2:$O$1236,_xlfn.LAMBDA(_xlpm.x,_xlpm.x=$O655))))</f>
        <v>7.6219512195121954E-4</v>
      </c>
      <c r="U655" s="4">
        <f t="shared" si="196"/>
        <v>1</v>
      </c>
      <c r="V655" s="4">
        <f t="shared" si="197"/>
        <v>0</v>
      </c>
      <c r="AB655"/>
      <c r="AC655"/>
      <c r="AD655" s="2"/>
      <c r="AI655" s="2"/>
      <c r="AJ655" s="2"/>
    </row>
    <row r="656" spans="1:36">
      <c r="A656" s="1" t="str">
        <f t="shared" si="182"/>
        <v>~pport~ : [pɔɹt]</v>
      </c>
      <c r="B656" s="1">
        <f t="shared" si="183"/>
        <v>0</v>
      </c>
      <c r="C656" s="1">
        <f t="shared" si="183"/>
        <v>0</v>
      </c>
      <c r="D656" s="1">
        <f t="shared" si="183"/>
        <v>0</v>
      </c>
      <c r="E656" s="7">
        <v>1</v>
      </c>
      <c r="F656" s="9" t="s">
        <v>963</v>
      </c>
      <c r="G656" s="4">
        <f t="shared" si="184"/>
        <v>7.6219512195121954E-4</v>
      </c>
      <c r="H656" s="1" t="str">
        <f t="shared" si="185"/>
        <v>pɔɹt</v>
      </c>
      <c r="I656" s="1" t="str">
        <f t="shared" si="186"/>
        <v>pport</v>
      </c>
      <c r="J656" s="10">
        <f t="shared" si="187"/>
        <v>4</v>
      </c>
      <c r="K656" s="10">
        <f t="shared" si="188"/>
        <v>5</v>
      </c>
      <c r="L656" s="10">
        <f t="shared" si="189"/>
        <v>5</v>
      </c>
      <c r="M656" s="10">
        <f t="shared" si="190"/>
        <v>1</v>
      </c>
      <c r="N656" s="1" t="str">
        <f t="shared" si="191"/>
        <v>~pport~</v>
      </c>
      <c r="O656" s="1" t="str">
        <f t="shared" si="192"/>
        <v>[pɔɹt]</v>
      </c>
      <c r="P656" s="4">
        <f t="shared" si="193"/>
        <v>0.16959990621408716</v>
      </c>
      <c r="Q656" s="4">
        <f t="shared" si="194"/>
        <v>0.66666666666666663</v>
      </c>
      <c r="R656" s="4" cm="1">
        <f t="array" ref="R656">SUM(_xlfn._xlws.FILTER($G$2:$G$1236,_xlfn.MAP($N$2:$N$1236,_xlfn.LAMBDA(_xlpm.x,_xlpm.x=$N656))))</f>
        <v>7.6219512195121954E-4</v>
      </c>
      <c r="S656" s="4">
        <f t="shared" si="195"/>
        <v>1</v>
      </c>
      <c r="T656" s="15" cm="1">
        <f t="array" ref="T656">SUM(_xlfn._xlws.FILTER($G$2:$G$1236,_xlfn.MAP($O$2:$O$1236,_xlfn.LAMBDA(_xlpm.x,_xlpm.x=$O656))))</f>
        <v>1.5243902439024391E-3</v>
      </c>
      <c r="U656" s="4">
        <f t="shared" si="196"/>
        <v>0.5</v>
      </c>
      <c r="V656" s="4">
        <f t="shared" si="197"/>
        <v>0.3010299956639812</v>
      </c>
      <c r="AB656"/>
      <c r="AC656"/>
      <c r="AD656" s="2"/>
      <c r="AI656" s="2"/>
      <c r="AJ656" s="2"/>
    </row>
    <row r="657" spans="1:36">
      <c r="A657" s="1" t="str">
        <f t="shared" si="182"/>
        <v>~press~ : [pɹɛs]</v>
      </c>
      <c r="B657" s="1">
        <f t="shared" si="183"/>
        <v>0</v>
      </c>
      <c r="C657" s="1">
        <f t="shared" si="183"/>
        <v>0</v>
      </c>
      <c r="D657" s="1">
        <f t="shared" si="183"/>
        <v>0</v>
      </c>
      <c r="E657" s="7">
        <v>1</v>
      </c>
      <c r="F657" s="9" t="s">
        <v>1332</v>
      </c>
      <c r="G657" s="4">
        <f t="shared" si="184"/>
        <v>7.6219512195121954E-4</v>
      </c>
      <c r="H657" s="4" t="str">
        <f t="shared" si="185"/>
        <v>pɹɛs</v>
      </c>
      <c r="I657" s="4" t="str">
        <f t="shared" si="186"/>
        <v>press</v>
      </c>
      <c r="J657" s="10">
        <f t="shared" si="187"/>
        <v>4</v>
      </c>
      <c r="K657" s="10">
        <f t="shared" si="188"/>
        <v>5</v>
      </c>
      <c r="L657" s="10">
        <f t="shared" si="189"/>
        <v>5</v>
      </c>
      <c r="M657" s="10">
        <f t="shared" si="190"/>
        <v>1</v>
      </c>
      <c r="N657" s="1" t="str">
        <f t="shared" si="191"/>
        <v>~press~</v>
      </c>
      <c r="O657" s="1" t="str">
        <f t="shared" si="192"/>
        <v>[pɹɛs]</v>
      </c>
      <c r="P657" s="4">
        <f t="shared" si="193"/>
        <v>0.25439985932113074</v>
      </c>
      <c r="Q657" s="4">
        <f t="shared" si="194"/>
        <v>1</v>
      </c>
      <c r="R657" s="4" cm="1">
        <f t="array" ref="R657">SUM(_xlfn._xlws.FILTER($G$2:$G$1236,_xlfn.MAP($N$2:$N$1236,_xlfn.LAMBDA(_xlpm.x,_xlpm.x=$N657))))</f>
        <v>7.6219512195121954E-4</v>
      </c>
      <c r="S657" s="4">
        <f t="shared" si="195"/>
        <v>1</v>
      </c>
      <c r="T657" s="15" cm="1">
        <f t="array" ref="T657">SUM(_xlfn._xlws.FILTER($G$2:$G$1236,_xlfn.MAP($O$2:$O$1236,_xlfn.LAMBDA(_xlpm.x,_xlpm.x=$O657))))</f>
        <v>7.6219512195121954E-4</v>
      </c>
      <c r="U657" s="4">
        <f t="shared" si="196"/>
        <v>1</v>
      </c>
      <c r="V657" s="4">
        <f t="shared" si="197"/>
        <v>0</v>
      </c>
      <c r="AB657"/>
      <c r="AC657"/>
      <c r="AD657" s="2"/>
      <c r="AI657" s="2"/>
      <c r="AJ657" s="2"/>
    </row>
    <row r="658" spans="1:36">
      <c r="A658" s="1" t="str">
        <f t="shared" si="182"/>
        <v>~print~ : [pɹɪnt]</v>
      </c>
      <c r="B658" s="1">
        <f t="shared" si="183"/>
        <v>0</v>
      </c>
      <c r="C658" s="1">
        <f t="shared" si="183"/>
        <v>0</v>
      </c>
      <c r="D658" s="1">
        <f t="shared" si="183"/>
        <v>0</v>
      </c>
      <c r="E658" s="7">
        <v>1</v>
      </c>
      <c r="F658" s="9" t="s">
        <v>1192</v>
      </c>
      <c r="G658" s="4">
        <f t="shared" si="184"/>
        <v>7.6219512195121954E-4</v>
      </c>
      <c r="H658" s="1" t="str">
        <f t="shared" si="185"/>
        <v>pɹɪnt</v>
      </c>
      <c r="I658" s="1" t="str">
        <f t="shared" si="186"/>
        <v>print</v>
      </c>
      <c r="J658" s="10">
        <f t="shared" si="187"/>
        <v>5</v>
      </c>
      <c r="K658" s="10">
        <f t="shared" si="188"/>
        <v>5</v>
      </c>
      <c r="L658" s="10">
        <f t="shared" si="189"/>
        <v>5</v>
      </c>
      <c r="M658" s="10">
        <f t="shared" si="190"/>
        <v>1</v>
      </c>
      <c r="N658" s="1" t="str">
        <f t="shared" si="191"/>
        <v>~print~</v>
      </c>
      <c r="O658" s="1" t="str">
        <f t="shared" si="192"/>
        <v>[pɹɪnt]</v>
      </c>
      <c r="P658" s="4">
        <f t="shared" si="193"/>
        <v>0.25439985932113074</v>
      </c>
      <c r="Q658" s="4">
        <f t="shared" si="194"/>
        <v>1</v>
      </c>
      <c r="R658" s="4" cm="1">
        <f t="array" ref="R658">SUM(_xlfn._xlws.FILTER($G$2:$G$1236,_xlfn.MAP($N$2:$N$1236,_xlfn.LAMBDA(_xlpm.x,_xlpm.x=$N658))))</f>
        <v>7.6219512195121954E-4</v>
      </c>
      <c r="S658" s="4">
        <f t="shared" si="195"/>
        <v>1</v>
      </c>
      <c r="T658" s="15" cm="1">
        <f t="array" ref="T658">SUM(_xlfn._xlws.FILTER($G$2:$G$1236,_xlfn.MAP($O$2:$O$1236,_xlfn.LAMBDA(_xlpm.x,_xlpm.x=$O658))))</f>
        <v>7.6219512195121954E-4</v>
      </c>
      <c r="U658" s="4">
        <f t="shared" si="196"/>
        <v>1</v>
      </c>
      <c r="V658" s="4">
        <f t="shared" si="197"/>
        <v>0</v>
      </c>
      <c r="AB658"/>
      <c r="AC658"/>
      <c r="AD658" s="2"/>
      <c r="AI658" s="2"/>
      <c r="AJ658" s="2"/>
    </row>
    <row r="659" spans="1:36">
      <c r="A659" s="1" t="str">
        <f t="shared" si="182"/>
        <v>~rhaps~ : [ɹhæps]</v>
      </c>
      <c r="B659" s="1">
        <f t="shared" si="183"/>
        <v>1</v>
      </c>
      <c r="C659" s="1">
        <f t="shared" si="183"/>
        <v>0</v>
      </c>
      <c r="D659" s="1">
        <f t="shared" si="183"/>
        <v>0</v>
      </c>
      <c r="E659" s="7">
        <v>1</v>
      </c>
      <c r="F659" s="9" t="s">
        <v>1156</v>
      </c>
      <c r="G659" s="4">
        <f t="shared" si="184"/>
        <v>7.6219512195121954E-4</v>
      </c>
      <c r="H659" s="1" t="str">
        <f t="shared" si="185"/>
        <v>ɹhæps</v>
      </c>
      <c r="I659" s="1" t="str">
        <f t="shared" si="186"/>
        <v>rhaps</v>
      </c>
      <c r="J659" s="10">
        <f t="shared" si="187"/>
        <v>5</v>
      </c>
      <c r="K659" s="10">
        <f t="shared" si="188"/>
        <v>5</v>
      </c>
      <c r="L659" s="10">
        <f t="shared" si="189"/>
        <v>5</v>
      </c>
      <c r="M659" s="10">
        <f t="shared" si="190"/>
        <v>1</v>
      </c>
      <c r="N659" s="1" t="str">
        <f t="shared" si="191"/>
        <v>~rhaps~</v>
      </c>
      <c r="O659" s="1" t="str">
        <f t="shared" si="192"/>
        <v>[ɹhæps]</v>
      </c>
      <c r="P659" s="4">
        <f t="shared" si="193"/>
        <v>0.25439985932113074</v>
      </c>
      <c r="Q659" s="4">
        <f t="shared" si="194"/>
        <v>1</v>
      </c>
      <c r="R659" s="4" cm="1">
        <f t="array" ref="R659">SUM(_xlfn._xlws.FILTER($G$2:$G$1236,_xlfn.MAP($N$2:$N$1236,_xlfn.LAMBDA(_xlpm.x,_xlpm.x=$N659))))</f>
        <v>7.6219512195121954E-4</v>
      </c>
      <c r="S659" s="4">
        <f t="shared" si="195"/>
        <v>1</v>
      </c>
      <c r="T659" s="15" cm="1">
        <f t="array" ref="T659">SUM(_xlfn._xlws.FILTER($G$2:$G$1236,_xlfn.MAP($O$2:$O$1236,_xlfn.LAMBDA(_xlpm.x,_xlpm.x=$O659))))</f>
        <v>7.6219512195121954E-4</v>
      </c>
      <c r="U659" s="4">
        <f t="shared" si="196"/>
        <v>1</v>
      </c>
      <c r="V659" s="4">
        <f t="shared" si="197"/>
        <v>0</v>
      </c>
      <c r="AB659"/>
      <c r="AC659"/>
      <c r="AD659" s="2"/>
      <c r="AI659" s="2"/>
      <c r="AJ659" s="2"/>
    </row>
    <row r="660" spans="1:36">
      <c r="A660" s="1" t="str">
        <f t="shared" si="182"/>
        <v>~right~ : [ɹaɪt]</v>
      </c>
      <c r="B660" s="1">
        <f t="shared" si="183"/>
        <v>1</v>
      </c>
      <c r="C660" s="1">
        <f t="shared" si="183"/>
        <v>0</v>
      </c>
      <c r="D660" s="1">
        <f t="shared" si="183"/>
        <v>0</v>
      </c>
      <c r="E660" s="7">
        <v>1</v>
      </c>
      <c r="F660" s="9" t="s">
        <v>961</v>
      </c>
      <c r="G660" s="4">
        <f t="shared" si="184"/>
        <v>7.6219512195121954E-4</v>
      </c>
      <c r="H660" s="1" t="str">
        <f t="shared" si="185"/>
        <v>ɹaɪt</v>
      </c>
      <c r="I660" s="1" t="str">
        <f t="shared" si="186"/>
        <v>right</v>
      </c>
      <c r="J660" s="10">
        <f t="shared" si="187"/>
        <v>4</v>
      </c>
      <c r="K660" s="10">
        <f t="shared" si="188"/>
        <v>5</v>
      </c>
      <c r="L660" s="10">
        <f t="shared" si="189"/>
        <v>5</v>
      </c>
      <c r="M660" s="10">
        <f t="shared" si="190"/>
        <v>1</v>
      </c>
      <c r="N660" s="1" t="str">
        <f t="shared" si="191"/>
        <v>~right~</v>
      </c>
      <c r="O660" s="1" t="str">
        <f t="shared" si="192"/>
        <v>[ɹaɪt]</v>
      </c>
      <c r="P660" s="4">
        <f t="shared" si="193"/>
        <v>0.16959990621408716</v>
      </c>
      <c r="Q660" s="4">
        <f t="shared" si="194"/>
        <v>0.66666666666666663</v>
      </c>
      <c r="R660" s="4" cm="1">
        <f t="array" ref="R660">SUM(_xlfn._xlws.FILTER($G$2:$G$1236,_xlfn.MAP($N$2:$N$1236,_xlfn.LAMBDA(_xlpm.x,_xlpm.x=$N660))))</f>
        <v>7.6219512195121954E-4</v>
      </c>
      <c r="S660" s="4">
        <f t="shared" si="195"/>
        <v>1</v>
      </c>
      <c r="T660" s="15" cm="1">
        <f t="array" ref="T660">SUM(_xlfn._xlws.FILTER($G$2:$G$1236,_xlfn.MAP($O$2:$O$1236,_xlfn.LAMBDA(_xlpm.x,_xlpm.x=$O660))))</f>
        <v>1.5243902439024391E-3</v>
      </c>
      <c r="U660" s="4">
        <f t="shared" si="196"/>
        <v>0.5</v>
      </c>
      <c r="V660" s="4">
        <f t="shared" si="197"/>
        <v>0.3010299956639812</v>
      </c>
      <c r="AB660"/>
      <c r="AC660"/>
      <c r="AD660" s="2"/>
      <c r="AI660" s="2"/>
      <c r="AJ660" s="2"/>
    </row>
    <row r="661" spans="1:36">
      <c r="A661" s="1" t="str">
        <f t="shared" si="182"/>
        <v>~rning~ : [ɹnɪŋ]</v>
      </c>
      <c r="B661" s="1">
        <f t="shared" si="183"/>
        <v>1</v>
      </c>
      <c r="C661" s="1">
        <f t="shared" si="183"/>
        <v>0</v>
      </c>
      <c r="D661" s="1">
        <f t="shared" si="183"/>
        <v>0</v>
      </c>
      <c r="E661" s="7">
        <v>1</v>
      </c>
      <c r="F661" s="9" t="s">
        <v>1274</v>
      </c>
      <c r="G661" s="4">
        <f t="shared" si="184"/>
        <v>7.6219512195121954E-4</v>
      </c>
      <c r="H661" s="4" t="str">
        <f t="shared" si="185"/>
        <v>ɹnɪŋ</v>
      </c>
      <c r="I661" s="4" t="str">
        <f t="shared" si="186"/>
        <v>rning</v>
      </c>
      <c r="J661" s="10">
        <f t="shared" si="187"/>
        <v>4</v>
      </c>
      <c r="K661" s="10">
        <f t="shared" si="188"/>
        <v>5</v>
      </c>
      <c r="L661" s="10">
        <f t="shared" si="189"/>
        <v>5</v>
      </c>
      <c r="M661" s="10">
        <f t="shared" si="190"/>
        <v>1</v>
      </c>
      <c r="N661" s="1" t="str">
        <f t="shared" si="191"/>
        <v>~rning~</v>
      </c>
      <c r="O661" s="1" t="str">
        <f t="shared" si="192"/>
        <v>[ɹnɪŋ]</v>
      </c>
      <c r="P661" s="4">
        <f t="shared" si="193"/>
        <v>0.25439985932113074</v>
      </c>
      <c r="Q661" s="4">
        <f t="shared" si="194"/>
        <v>1</v>
      </c>
      <c r="R661" s="4" cm="1">
        <f t="array" ref="R661">SUM(_xlfn._xlws.FILTER($G$2:$G$1236,_xlfn.MAP($N$2:$N$1236,_xlfn.LAMBDA(_xlpm.x,_xlpm.x=$N661))))</f>
        <v>7.6219512195121954E-4</v>
      </c>
      <c r="S661" s="4">
        <f t="shared" si="195"/>
        <v>1</v>
      </c>
      <c r="T661" s="15" cm="1">
        <f t="array" ref="T661">SUM(_xlfn._xlws.FILTER($G$2:$G$1236,_xlfn.MAP($O$2:$O$1236,_xlfn.LAMBDA(_xlpm.x,_xlpm.x=$O661))))</f>
        <v>7.6219512195121954E-4</v>
      </c>
      <c r="U661" s="4">
        <f t="shared" si="196"/>
        <v>1</v>
      </c>
      <c r="V661" s="4">
        <f t="shared" si="197"/>
        <v>0</v>
      </c>
      <c r="AB661"/>
      <c r="AC661"/>
      <c r="AD661" s="2"/>
      <c r="AI661" s="2"/>
      <c r="AJ661" s="2"/>
    </row>
    <row r="662" spans="1:36">
      <c r="A662" s="1" t="str">
        <f t="shared" si="182"/>
        <v>~rrect~ : [ɹɛkt]</v>
      </c>
      <c r="B662" s="1">
        <f t="shared" ref="B662:D681" si="198">_xlfn.LET(_xlpm.d,$F662,_xlpm.k,_xlfn.CONCAT(LEFT(TRIM(B$1),1),"*"),COUNTIF(_xlpm.d,_xlpm.k))</f>
        <v>1</v>
      </c>
      <c r="C662" s="1">
        <f t="shared" si="198"/>
        <v>0</v>
      </c>
      <c r="D662" s="1">
        <f t="shared" si="198"/>
        <v>0</v>
      </c>
      <c r="E662" s="7">
        <v>1</v>
      </c>
      <c r="F662" s="9" t="s">
        <v>940</v>
      </c>
      <c r="G662" s="4">
        <f t="shared" si="184"/>
        <v>7.6219512195121954E-4</v>
      </c>
      <c r="H662" s="1" t="str">
        <f t="shared" si="185"/>
        <v>ɹɛkt</v>
      </c>
      <c r="I662" s="1" t="str">
        <f t="shared" si="186"/>
        <v>rrect</v>
      </c>
      <c r="J662" s="10">
        <f t="shared" si="187"/>
        <v>4</v>
      </c>
      <c r="K662" s="10">
        <f t="shared" si="188"/>
        <v>5</v>
      </c>
      <c r="L662" s="10">
        <f t="shared" si="189"/>
        <v>5</v>
      </c>
      <c r="M662" s="10">
        <f t="shared" si="190"/>
        <v>1</v>
      </c>
      <c r="N662" s="1" t="str">
        <f t="shared" si="191"/>
        <v>~rrect~</v>
      </c>
      <c r="O662" s="1" t="str">
        <f t="shared" si="192"/>
        <v>[ɹɛkt]</v>
      </c>
      <c r="P662" s="4">
        <f t="shared" si="193"/>
        <v>0.12719992966056537</v>
      </c>
      <c r="Q662" s="4">
        <f t="shared" si="194"/>
        <v>0.5</v>
      </c>
      <c r="R662" s="4" cm="1">
        <f t="array" ref="R662">SUM(_xlfn._xlws.FILTER($G$2:$G$1255,_xlfn.MAP($N$2:$N$1255,_xlfn.LAMBDA(_xlpm.x,_xlpm.x=$N662))))</f>
        <v>7.6219512195121954E-4</v>
      </c>
      <c r="S662" s="4">
        <f t="shared" si="195"/>
        <v>1</v>
      </c>
      <c r="T662" s="15" cm="1">
        <f t="array" ref="T662">SUM(_xlfn._xlws.FILTER($G$2:$G$1255,_xlfn.MAP($O$2:$O$1255,_xlfn.LAMBDA(_xlpm.x,_xlpm.x=$O662))))</f>
        <v>2.2865853658536588E-3</v>
      </c>
      <c r="U662" s="4">
        <f t="shared" si="196"/>
        <v>0.33333333333333331</v>
      </c>
      <c r="V662" s="4">
        <f t="shared" si="197"/>
        <v>0.47712125471966244</v>
      </c>
      <c r="AB662"/>
      <c r="AC662"/>
      <c r="AD662" s="2"/>
      <c r="AI662" s="2"/>
      <c r="AJ662" s="2"/>
    </row>
    <row r="663" spans="1:36">
      <c r="A663" s="1" t="str">
        <f t="shared" si="182"/>
        <v>~rrent~ : [ɹənt]</v>
      </c>
      <c r="B663" s="1">
        <f t="shared" si="198"/>
        <v>1</v>
      </c>
      <c r="C663" s="1">
        <f t="shared" si="198"/>
        <v>0</v>
      </c>
      <c r="D663" s="1">
        <f t="shared" si="198"/>
        <v>0</v>
      </c>
      <c r="E663" s="7">
        <v>1</v>
      </c>
      <c r="F663" s="9" t="s">
        <v>2007</v>
      </c>
      <c r="G663" s="4">
        <f t="shared" si="184"/>
        <v>7.6219512195121954E-4</v>
      </c>
      <c r="H663" s="1" t="str">
        <f t="shared" si="185"/>
        <v>ɹənt</v>
      </c>
      <c r="I663" s="1" t="str">
        <f t="shared" si="186"/>
        <v>rrent</v>
      </c>
      <c r="J663" s="10">
        <f t="shared" si="187"/>
        <v>4</v>
      </c>
      <c r="K663" s="10">
        <f t="shared" si="188"/>
        <v>5</v>
      </c>
      <c r="L663" s="10">
        <f t="shared" si="189"/>
        <v>5</v>
      </c>
      <c r="M663" s="10">
        <f t="shared" si="190"/>
        <v>1</v>
      </c>
      <c r="N663" s="1" t="str">
        <f t="shared" si="191"/>
        <v>~rrent~</v>
      </c>
      <c r="O663" s="1" t="str">
        <f t="shared" si="192"/>
        <v>[ɹənt]</v>
      </c>
      <c r="P663" s="4">
        <f t="shared" si="193"/>
        <v>0.16959990621408716</v>
      </c>
      <c r="Q663" s="4">
        <f t="shared" si="194"/>
        <v>0.66666666666666663</v>
      </c>
      <c r="R663" s="4" cm="1">
        <f t="array" ref="R663">SUM(_xlfn._xlws.FILTER($G$2:$G$1255,_xlfn.MAP($N$2:$N$1255,_xlfn.LAMBDA(_xlpm.x,_xlpm.x=$N663))))</f>
        <v>1.5243902439024391E-3</v>
      </c>
      <c r="S663" s="4">
        <f t="shared" si="195"/>
        <v>0.5</v>
      </c>
      <c r="T663" s="15" cm="1">
        <f t="array" ref="T663">SUM(_xlfn._xlws.FILTER($G$2:$G$1255,_xlfn.MAP($O$2:$O$1255,_xlfn.LAMBDA(_xlpm.x,_xlpm.x=$O663))))</f>
        <v>7.6219512195121954E-4</v>
      </c>
      <c r="U663" s="4">
        <f t="shared" si="196"/>
        <v>1</v>
      </c>
      <c r="V663" s="4">
        <f t="shared" si="197"/>
        <v>-0.3010299956639812</v>
      </c>
      <c r="AB663"/>
      <c r="AC663"/>
      <c r="AD663" s="2"/>
      <c r="AI663" s="2"/>
      <c r="AJ663" s="2"/>
    </row>
    <row r="664" spans="1:36">
      <c r="A664" s="1" t="str">
        <f t="shared" si="182"/>
        <v>~rrent~ : [ɹɛnt]</v>
      </c>
      <c r="B664" s="1">
        <f t="shared" si="198"/>
        <v>1</v>
      </c>
      <c r="C664" s="1">
        <f t="shared" si="198"/>
        <v>0</v>
      </c>
      <c r="D664" s="1">
        <f t="shared" si="198"/>
        <v>0</v>
      </c>
      <c r="E664" s="7">
        <v>1</v>
      </c>
      <c r="F664" s="9" t="s">
        <v>1412</v>
      </c>
      <c r="G664" s="4">
        <f t="shared" si="184"/>
        <v>7.6219512195121954E-4</v>
      </c>
      <c r="H664" s="1" t="str">
        <f t="shared" si="185"/>
        <v>ɹɛnt</v>
      </c>
      <c r="I664" s="1" t="str">
        <f t="shared" si="186"/>
        <v>rrent</v>
      </c>
      <c r="J664" s="10">
        <f t="shared" si="187"/>
        <v>4</v>
      </c>
      <c r="K664" s="10">
        <f t="shared" si="188"/>
        <v>5</v>
      </c>
      <c r="L664" s="10">
        <f t="shared" si="189"/>
        <v>5</v>
      </c>
      <c r="M664" s="10">
        <f t="shared" si="190"/>
        <v>1</v>
      </c>
      <c r="N664" s="1" t="str">
        <f t="shared" si="191"/>
        <v>~rrent~</v>
      </c>
      <c r="O664" s="1" t="str">
        <f t="shared" si="192"/>
        <v>[ɹɛnt]</v>
      </c>
      <c r="P664" s="4">
        <f t="shared" si="193"/>
        <v>0.12719992966056537</v>
      </c>
      <c r="Q664" s="4">
        <f t="shared" si="194"/>
        <v>0.5</v>
      </c>
      <c r="R664" s="4" cm="1">
        <f t="array" ref="R664">SUM(_xlfn._xlws.FILTER($G$2:$G$1255,_xlfn.MAP($N$2:$N$1255,_xlfn.LAMBDA(_xlpm.x,_xlpm.x=$N664))))</f>
        <v>1.5243902439024391E-3</v>
      </c>
      <c r="S664" s="4">
        <f t="shared" si="195"/>
        <v>0.5</v>
      </c>
      <c r="T664" s="15" cm="1">
        <f t="array" ref="T664">SUM(_xlfn._xlws.FILTER($G$2:$G$1255,_xlfn.MAP($O$2:$O$1255,_xlfn.LAMBDA(_xlpm.x,_xlpm.x=$O664))))</f>
        <v>1.5243902439024391E-3</v>
      </c>
      <c r="U664" s="4">
        <f t="shared" si="196"/>
        <v>0.5</v>
      </c>
      <c r="V664" s="4">
        <f t="shared" si="197"/>
        <v>0</v>
      </c>
      <c r="AB664"/>
      <c r="AC664"/>
      <c r="AD664" s="2"/>
      <c r="AI664" s="2"/>
      <c r="AJ664" s="2"/>
    </row>
    <row r="665" spans="1:36">
      <c r="A665" s="1" t="str">
        <f t="shared" si="182"/>
        <v>~rward~ : [ɹwəɹd]</v>
      </c>
      <c r="B665" s="1">
        <f t="shared" si="198"/>
        <v>1</v>
      </c>
      <c r="C665" s="1">
        <f t="shared" si="198"/>
        <v>0</v>
      </c>
      <c r="D665" s="1">
        <f t="shared" si="198"/>
        <v>0</v>
      </c>
      <c r="E665" s="7">
        <v>1</v>
      </c>
      <c r="F665" s="9" t="s">
        <v>1150</v>
      </c>
      <c r="G665" s="4">
        <f t="shared" si="184"/>
        <v>7.6219512195121954E-4</v>
      </c>
      <c r="H665" s="1" t="str">
        <f t="shared" si="185"/>
        <v>ɹwəɹd</v>
      </c>
      <c r="I665" s="1" t="str">
        <f t="shared" si="186"/>
        <v>rward</v>
      </c>
      <c r="J665" s="10">
        <f t="shared" si="187"/>
        <v>5</v>
      </c>
      <c r="K665" s="10">
        <f t="shared" si="188"/>
        <v>5</v>
      </c>
      <c r="L665" s="10">
        <f t="shared" si="189"/>
        <v>5</v>
      </c>
      <c r="M665" s="10">
        <f t="shared" si="190"/>
        <v>1</v>
      </c>
      <c r="N665" s="1" t="str">
        <f t="shared" si="191"/>
        <v>~rward~</v>
      </c>
      <c r="O665" s="1" t="str">
        <f t="shared" si="192"/>
        <v>[ɹwəɹd]</v>
      </c>
      <c r="P665" s="4">
        <f t="shared" si="193"/>
        <v>0.25439985932113074</v>
      </c>
      <c r="Q665" s="4">
        <f t="shared" si="194"/>
        <v>1</v>
      </c>
      <c r="R665" s="4" cm="1">
        <f t="array" ref="R665">SUM(_xlfn._xlws.FILTER($G$2:$G$1236,_xlfn.MAP($N$2:$N$1236,_xlfn.LAMBDA(_xlpm.x,_xlpm.x=$N665))))</f>
        <v>7.6219512195121954E-4</v>
      </c>
      <c r="S665" s="4">
        <f t="shared" si="195"/>
        <v>1</v>
      </c>
      <c r="T665" s="15" cm="1">
        <f t="array" ref="T665">SUM(_xlfn._xlws.FILTER($G$2:$G$1236,_xlfn.MAP($O$2:$O$1236,_xlfn.LAMBDA(_xlpm.x,_xlpm.x=$O665))))</f>
        <v>7.6219512195121954E-4</v>
      </c>
      <c r="U665" s="4">
        <f t="shared" si="196"/>
        <v>1</v>
      </c>
      <c r="V665" s="4">
        <f t="shared" si="197"/>
        <v>0</v>
      </c>
      <c r="AB665"/>
      <c r="AC665"/>
      <c r="AD665" s="2"/>
      <c r="AI665" s="2"/>
      <c r="AJ665" s="2"/>
    </row>
    <row r="666" spans="1:36">
      <c r="A666" s="1" t="str">
        <f t="shared" si="182"/>
        <v>~scuss~ : [skʌs]</v>
      </c>
      <c r="B666" s="1">
        <f t="shared" si="198"/>
        <v>0</v>
      </c>
      <c r="C666" s="1">
        <f t="shared" si="198"/>
        <v>0</v>
      </c>
      <c r="D666" s="1">
        <f t="shared" si="198"/>
        <v>0</v>
      </c>
      <c r="E666" s="7">
        <v>1</v>
      </c>
      <c r="F666" s="9" t="s">
        <v>1327</v>
      </c>
      <c r="G666" s="4">
        <f t="shared" si="184"/>
        <v>7.6219512195121954E-4</v>
      </c>
      <c r="H666" s="1" t="str">
        <f t="shared" si="185"/>
        <v>skʌs</v>
      </c>
      <c r="I666" s="1" t="str">
        <f t="shared" si="186"/>
        <v>scuss</v>
      </c>
      <c r="J666" s="10">
        <f t="shared" si="187"/>
        <v>4</v>
      </c>
      <c r="K666" s="10">
        <f t="shared" si="188"/>
        <v>5</v>
      </c>
      <c r="L666" s="10">
        <f t="shared" si="189"/>
        <v>5</v>
      </c>
      <c r="M666" s="10">
        <f t="shared" si="190"/>
        <v>1</v>
      </c>
      <c r="N666" s="1" t="str">
        <f t="shared" si="191"/>
        <v>~scuss~</v>
      </c>
      <c r="O666" s="1" t="str">
        <f t="shared" si="192"/>
        <v>[skʌs]</v>
      </c>
      <c r="P666" s="4">
        <f t="shared" si="193"/>
        <v>0.25439985932113074</v>
      </c>
      <c r="Q666" s="4">
        <f t="shared" si="194"/>
        <v>1</v>
      </c>
      <c r="R666" s="4" cm="1">
        <f t="array" ref="R666">SUM(_xlfn._xlws.FILTER($G$2:$G$1236,_xlfn.MAP($N$2:$N$1236,_xlfn.LAMBDA(_xlpm.x,_xlpm.x=$N666))))</f>
        <v>7.6219512195121954E-4</v>
      </c>
      <c r="S666" s="4">
        <f t="shared" si="195"/>
        <v>1</v>
      </c>
      <c r="T666" s="15" cm="1">
        <f t="array" ref="T666">SUM(_xlfn._xlws.FILTER($G$2:$G$1236,_xlfn.MAP($O$2:$O$1236,_xlfn.LAMBDA(_xlpm.x,_xlpm.x=$O666))))</f>
        <v>7.6219512195121954E-4</v>
      </c>
      <c r="U666" s="4">
        <f t="shared" si="196"/>
        <v>1</v>
      </c>
      <c r="V666" s="4">
        <f t="shared" si="197"/>
        <v>0</v>
      </c>
      <c r="AB666"/>
      <c r="AC666"/>
      <c r="AD666" s="2"/>
      <c r="AI666" s="2"/>
      <c r="AJ666" s="2"/>
    </row>
    <row r="667" spans="1:36">
      <c r="A667" s="1" t="str">
        <f t="shared" si="182"/>
        <v>~sense~ : [sɛns]</v>
      </c>
      <c r="B667" s="1">
        <f t="shared" si="198"/>
        <v>0</v>
      </c>
      <c r="C667" s="1">
        <f t="shared" si="198"/>
        <v>0</v>
      </c>
      <c r="D667" s="1">
        <f t="shared" si="198"/>
        <v>0</v>
      </c>
      <c r="E667" s="7">
        <v>1</v>
      </c>
      <c r="F667" s="9" t="s">
        <v>1311</v>
      </c>
      <c r="G667" s="4">
        <f t="shared" si="184"/>
        <v>7.6219512195121954E-4</v>
      </c>
      <c r="H667" s="1" t="str">
        <f t="shared" si="185"/>
        <v>sɛns</v>
      </c>
      <c r="I667" s="1" t="str">
        <f t="shared" si="186"/>
        <v>sense</v>
      </c>
      <c r="J667" s="10">
        <f t="shared" si="187"/>
        <v>4</v>
      </c>
      <c r="K667" s="10">
        <f t="shared" si="188"/>
        <v>5</v>
      </c>
      <c r="L667" s="10">
        <f t="shared" si="189"/>
        <v>5</v>
      </c>
      <c r="M667" s="10">
        <f t="shared" si="190"/>
        <v>1</v>
      </c>
      <c r="N667" s="1" t="str">
        <f t="shared" si="191"/>
        <v>~sense~</v>
      </c>
      <c r="O667" s="1" t="str">
        <f t="shared" si="192"/>
        <v>[sɛns]</v>
      </c>
      <c r="P667" s="4">
        <f t="shared" si="193"/>
        <v>0.25439985932113074</v>
      </c>
      <c r="Q667" s="4">
        <f t="shared" si="194"/>
        <v>1</v>
      </c>
      <c r="R667" s="4" cm="1">
        <f t="array" ref="R667">SUM(_xlfn._xlws.FILTER($G$2:$G$1236,_xlfn.MAP($N$2:$N$1236,_xlfn.LAMBDA(_xlpm.x,_xlpm.x=$N667))))</f>
        <v>7.6219512195121954E-4</v>
      </c>
      <c r="S667" s="4">
        <f t="shared" si="195"/>
        <v>1</v>
      </c>
      <c r="T667" s="15" cm="1">
        <f t="array" ref="T667">SUM(_xlfn._xlws.FILTER($G$2:$G$1236,_xlfn.MAP($O$2:$O$1236,_xlfn.LAMBDA(_xlpm.x,_xlpm.x=$O667))))</f>
        <v>7.6219512195121954E-4</v>
      </c>
      <c r="U667" s="4">
        <f t="shared" si="196"/>
        <v>1</v>
      </c>
      <c r="V667" s="4">
        <f t="shared" si="197"/>
        <v>0</v>
      </c>
      <c r="AB667"/>
      <c r="AC667"/>
      <c r="AD667" s="2"/>
      <c r="AI667" s="2"/>
      <c r="AJ667" s="2"/>
    </row>
    <row r="668" spans="1:36">
      <c r="A668" s="1" t="str">
        <f t="shared" si="182"/>
        <v>~serve~ : [sɜɹv]</v>
      </c>
      <c r="B668" s="1">
        <f t="shared" si="198"/>
        <v>0</v>
      </c>
      <c r="C668" s="1">
        <f t="shared" si="198"/>
        <v>0</v>
      </c>
      <c r="D668" s="1">
        <f t="shared" si="198"/>
        <v>0</v>
      </c>
      <c r="E668" s="7">
        <v>1</v>
      </c>
      <c r="F668" s="9" t="s">
        <v>1306</v>
      </c>
      <c r="G668" s="4">
        <f t="shared" si="184"/>
        <v>7.6219512195121954E-4</v>
      </c>
      <c r="H668" s="4" t="str">
        <f t="shared" si="185"/>
        <v>sɜɹv</v>
      </c>
      <c r="I668" s="4" t="str">
        <f t="shared" si="186"/>
        <v>serve</v>
      </c>
      <c r="J668" s="10">
        <f t="shared" si="187"/>
        <v>4</v>
      </c>
      <c r="K668" s="10">
        <f t="shared" si="188"/>
        <v>5</v>
      </c>
      <c r="L668" s="10">
        <f t="shared" si="189"/>
        <v>5</v>
      </c>
      <c r="M668" s="10">
        <f t="shared" si="190"/>
        <v>1</v>
      </c>
      <c r="N668" s="1" t="str">
        <f t="shared" si="191"/>
        <v>~serve~</v>
      </c>
      <c r="O668" s="1" t="str">
        <f t="shared" si="192"/>
        <v>[sɜɹv]</v>
      </c>
      <c r="P668" s="4">
        <f t="shared" si="193"/>
        <v>0.25439985932113074</v>
      </c>
      <c r="Q668" s="4">
        <f t="shared" si="194"/>
        <v>1</v>
      </c>
      <c r="R668" s="4" cm="1">
        <f t="array" ref="R668">SUM(_xlfn._xlws.FILTER($G$2:$G$1236,_xlfn.MAP($N$2:$N$1236,_xlfn.LAMBDA(_xlpm.x,_xlpm.x=$N668))))</f>
        <v>7.6219512195121954E-4</v>
      </c>
      <c r="S668" s="4">
        <f t="shared" si="195"/>
        <v>1</v>
      </c>
      <c r="T668" s="15" cm="1">
        <f t="array" ref="T668">SUM(_xlfn._xlws.FILTER($G$2:$G$1236,_xlfn.MAP($O$2:$O$1236,_xlfn.LAMBDA(_xlpm.x,_xlpm.x=$O668))))</f>
        <v>7.6219512195121954E-4</v>
      </c>
      <c r="U668" s="4">
        <f t="shared" si="196"/>
        <v>1</v>
      </c>
      <c r="V668" s="4">
        <f t="shared" si="197"/>
        <v>0</v>
      </c>
      <c r="AB668"/>
      <c r="AC668"/>
      <c r="AD668" s="2"/>
      <c r="AI668" s="2"/>
      <c r="AJ668" s="2"/>
    </row>
    <row r="669" spans="1:36">
      <c r="A669" s="1" t="str">
        <f t="shared" si="182"/>
        <v>~seven~ : [sɛvn]</v>
      </c>
      <c r="B669" s="1">
        <f t="shared" si="198"/>
        <v>0</v>
      </c>
      <c r="C669" s="1">
        <f t="shared" si="198"/>
        <v>0</v>
      </c>
      <c r="D669" s="1">
        <f t="shared" si="198"/>
        <v>0</v>
      </c>
      <c r="E669" s="7">
        <v>1</v>
      </c>
      <c r="F669" s="9" t="s">
        <v>1307</v>
      </c>
      <c r="G669" s="4">
        <f t="shared" si="184"/>
        <v>7.6219512195121954E-4</v>
      </c>
      <c r="H669" s="4" t="str">
        <f t="shared" si="185"/>
        <v>sɛvn</v>
      </c>
      <c r="I669" s="4" t="str">
        <f t="shared" si="186"/>
        <v>seven</v>
      </c>
      <c r="J669" s="10">
        <f t="shared" si="187"/>
        <v>4</v>
      </c>
      <c r="K669" s="10">
        <f t="shared" si="188"/>
        <v>5</v>
      </c>
      <c r="L669" s="10">
        <f t="shared" si="189"/>
        <v>5</v>
      </c>
      <c r="M669" s="10">
        <f t="shared" si="190"/>
        <v>1</v>
      </c>
      <c r="N669" s="1" t="str">
        <f t="shared" si="191"/>
        <v>~seven~</v>
      </c>
      <c r="O669" s="1" t="str">
        <f t="shared" si="192"/>
        <v>[sɛvn]</v>
      </c>
      <c r="P669" s="4">
        <f t="shared" si="193"/>
        <v>0.25439985932113074</v>
      </c>
      <c r="Q669" s="4">
        <f t="shared" si="194"/>
        <v>1</v>
      </c>
      <c r="R669" s="4" cm="1">
        <f t="array" ref="R669">SUM(_xlfn._xlws.FILTER($G$2:$G$1236,_xlfn.MAP($N$2:$N$1236,_xlfn.LAMBDA(_xlpm.x,_xlpm.x=$N669))))</f>
        <v>7.6219512195121954E-4</v>
      </c>
      <c r="S669" s="4">
        <f t="shared" si="195"/>
        <v>1</v>
      </c>
      <c r="T669" s="15" cm="1">
        <f t="array" ref="T669">SUM(_xlfn._xlws.FILTER($G$2:$G$1236,_xlfn.MAP($O$2:$O$1236,_xlfn.LAMBDA(_xlpm.x,_xlpm.x=$O669))))</f>
        <v>7.6219512195121954E-4</v>
      </c>
      <c r="U669" s="4">
        <f t="shared" si="196"/>
        <v>1</v>
      </c>
      <c r="V669" s="4">
        <f t="shared" si="197"/>
        <v>0</v>
      </c>
      <c r="AB669"/>
      <c r="AC669"/>
      <c r="AD669" s="2"/>
      <c r="AI669" s="2"/>
      <c r="AJ669" s="2"/>
    </row>
    <row r="670" spans="1:36">
      <c r="A670" s="1" t="str">
        <f t="shared" si="182"/>
        <v>~shall~ : [ʃæl]</v>
      </c>
      <c r="B670" s="1">
        <f t="shared" si="198"/>
        <v>0</v>
      </c>
      <c r="C670" s="1">
        <f t="shared" si="198"/>
        <v>0</v>
      </c>
      <c r="D670" s="1">
        <f t="shared" si="198"/>
        <v>0</v>
      </c>
      <c r="E670" s="7">
        <v>1</v>
      </c>
      <c r="F670" s="9" t="s">
        <v>1426</v>
      </c>
      <c r="G670" s="4">
        <f t="shared" si="184"/>
        <v>7.6219512195121954E-4</v>
      </c>
      <c r="H670" s="4" t="str">
        <f t="shared" si="185"/>
        <v>ʃæl</v>
      </c>
      <c r="I670" s="4" t="str">
        <f t="shared" si="186"/>
        <v>shall</v>
      </c>
      <c r="J670" s="10">
        <f t="shared" si="187"/>
        <v>3</v>
      </c>
      <c r="K670" s="10">
        <f t="shared" si="188"/>
        <v>5</v>
      </c>
      <c r="L670" s="10">
        <f t="shared" si="189"/>
        <v>5</v>
      </c>
      <c r="M670" s="10">
        <f t="shared" si="190"/>
        <v>1</v>
      </c>
      <c r="N670" s="1" t="str">
        <f t="shared" si="191"/>
        <v>~shall~</v>
      </c>
      <c r="O670" s="1" t="str">
        <f t="shared" si="192"/>
        <v>[ʃæl]</v>
      </c>
      <c r="P670" s="4">
        <f t="shared" si="193"/>
        <v>0.25439985932113074</v>
      </c>
      <c r="Q670" s="4">
        <f t="shared" si="194"/>
        <v>1</v>
      </c>
      <c r="R670" s="4" cm="1">
        <f t="array" ref="R670">SUM(_xlfn._xlws.FILTER($G$2:$G$1236,_xlfn.MAP($N$2:$N$1236,_xlfn.LAMBDA(_xlpm.x,_xlpm.x=$N670))))</f>
        <v>7.6219512195121954E-4</v>
      </c>
      <c r="S670" s="4">
        <f t="shared" si="195"/>
        <v>1</v>
      </c>
      <c r="T670" s="15" cm="1">
        <f t="array" ref="T670">SUM(_xlfn._xlws.FILTER($G$2:$G$1236,_xlfn.MAP($O$2:$O$1236,_xlfn.LAMBDA(_xlpm.x,_xlpm.x=$O670))))</f>
        <v>7.6219512195121954E-4</v>
      </c>
      <c r="U670" s="4">
        <f t="shared" si="196"/>
        <v>1</v>
      </c>
      <c r="V670" s="4">
        <f t="shared" si="197"/>
        <v>0</v>
      </c>
      <c r="AB670"/>
      <c r="AC670"/>
      <c r="AD670" s="2"/>
      <c r="AI670" s="2"/>
      <c r="AJ670" s="2"/>
    </row>
    <row r="671" spans="1:36">
      <c r="A671" s="1" t="str">
        <f t="shared" si="182"/>
        <v>~sharp~ : [ʃɑɹp]</v>
      </c>
      <c r="B671" s="1">
        <f t="shared" si="198"/>
        <v>0</v>
      </c>
      <c r="C671" s="1">
        <f t="shared" si="198"/>
        <v>0</v>
      </c>
      <c r="D671" s="1">
        <f t="shared" si="198"/>
        <v>0</v>
      </c>
      <c r="E671" s="7">
        <v>1</v>
      </c>
      <c r="F671" s="9" t="s">
        <v>1260</v>
      </c>
      <c r="G671" s="4">
        <f t="shared" si="184"/>
        <v>7.6219512195121954E-4</v>
      </c>
      <c r="H671" s="1" t="str">
        <f t="shared" si="185"/>
        <v>ʃɑɹp</v>
      </c>
      <c r="I671" s="1" t="str">
        <f t="shared" si="186"/>
        <v>sharp</v>
      </c>
      <c r="J671" s="10">
        <f t="shared" si="187"/>
        <v>4</v>
      </c>
      <c r="K671" s="10">
        <f t="shared" si="188"/>
        <v>5</v>
      </c>
      <c r="L671" s="10">
        <f t="shared" si="189"/>
        <v>5</v>
      </c>
      <c r="M671" s="10">
        <f t="shared" si="190"/>
        <v>1</v>
      </c>
      <c r="N671" s="1" t="str">
        <f t="shared" si="191"/>
        <v>~sharp~</v>
      </c>
      <c r="O671" s="1" t="str">
        <f t="shared" si="192"/>
        <v>[ʃɑɹp]</v>
      </c>
      <c r="P671" s="4">
        <f t="shared" si="193"/>
        <v>0.25439985932113074</v>
      </c>
      <c r="Q671" s="4">
        <f t="shared" si="194"/>
        <v>1</v>
      </c>
      <c r="R671" s="4" cm="1">
        <f t="array" ref="R671">SUM(_xlfn._xlws.FILTER($G$2:$G$1255,_xlfn.MAP($N$2:$N$1255,_xlfn.LAMBDA(_xlpm.x,_xlpm.x=$N671))))</f>
        <v>7.6219512195121954E-4</v>
      </c>
      <c r="S671" s="4">
        <f t="shared" si="195"/>
        <v>1</v>
      </c>
      <c r="T671" s="15" cm="1">
        <f t="array" ref="T671">SUM(_xlfn._xlws.FILTER($G$2:$G$1255,_xlfn.MAP($O$2:$O$1255,_xlfn.LAMBDA(_xlpm.x,_xlpm.x=$O671))))</f>
        <v>7.6219512195121954E-4</v>
      </c>
      <c r="U671" s="4">
        <f t="shared" si="196"/>
        <v>1</v>
      </c>
      <c r="V671" s="4">
        <f t="shared" si="197"/>
        <v>0</v>
      </c>
      <c r="AB671"/>
      <c r="AC671"/>
      <c r="AD671" s="2"/>
      <c r="AI671" s="2"/>
      <c r="AJ671" s="2"/>
    </row>
    <row r="672" spans="1:36">
      <c r="A672" s="1" t="str">
        <f t="shared" si="182"/>
        <v>~sheet~ : [ʃit]</v>
      </c>
      <c r="B672" s="1">
        <f t="shared" si="198"/>
        <v>0</v>
      </c>
      <c r="C672" s="1">
        <f t="shared" si="198"/>
        <v>0</v>
      </c>
      <c r="D672" s="1">
        <f t="shared" si="198"/>
        <v>0</v>
      </c>
      <c r="E672" s="7">
        <v>1</v>
      </c>
      <c r="F672" s="9" t="s">
        <v>1423</v>
      </c>
      <c r="G672" s="4">
        <f t="shared" si="184"/>
        <v>7.6219512195121954E-4</v>
      </c>
      <c r="H672" s="4" t="str">
        <f t="shared" si="185"/>
        <v>ʃit</v>
      </c>
      <c r="I672" s="4" t="str">
        <f t="shared" si="186"/>
        <v>sheet</v>
      </c>
      <c r="J672" s="10">
        <f t="shared" si="187"/>
        <v>3</v>
      </c>
      <c r="K672" s="10">
        <f t="shared" si="188"/>
        <v>5</v>
      </c>
      <c r="L672" s="10">
        <f t="shared" si="189"/>
        <v>5</v>
      </c>
      <c r="M672" s="10">
        <f t="shared" si="190"/>
        <v>1</v>
      </c>
      <c r="N672" s="1" t="str">
        <f t="shared" si="191"/>
        <v>~sheet~</v>
      </c>
      <c r="O672" s="1" t="str">
        <f t="shared" si="192"/>
        <v>[ʃit]</v>
      </c>
      <c r="P672" s="4">
        <f t="shared" si="193"/>
        <v>0.25439985932113074</v>
      </c>
      <c r="Q672" s="4">
        <f t="shared" si="194"/>
        <v>1</v>
      </c>
      <c r="R672" s="4" cm="1">
        <f t="array" ref="R672">SUM(_xlfn._xlws.FILTER($G$2:$G$1236,_xlfn.MAP($N$2:$N$1236,_xlfn.LAMBDA(_xlpm.x,_xlpm.x=$N672))))</f>
        <v>7.6219512195121954E-4</v>
      </c>
      <c r="S672" s="4">
        <f t="shared" si="195"/>
        <v>1</v>
      </c>
      <c r="T672" s="15" cm="1">
        <f t="array" ref="T672">SUM(_xlfn._xlws.FILTER($G$2:$G$1236,_xlfn.MAP($O$2:$O$1236,_xlfn.LAMBDA(_xlpm.x,_xlpm.x=$O672))))</f>
        <v>7.6219512195121954E-4</v>
      </c>
      <c r="U672" s="4">
        <f t="shared" si="196"/>
        <v>1</v>
      </c>
      <c r="V672" s="4">
        <f t="shared" si="197"/>
        <v>0</v>
      </c>
      <c r="AB672"/>
      <c r="AC672"/>
      <c r="AD672" s="2"/>
      <c r="AI672" s="2"/>
      <c r="AJ672" s="2"/>
    </row>
    <row r="673" spans="1:36">
      <c r="A673" s="1" t="str">
        <f t="shared" si="182"/>
        <v>~shell~ : [ʃɛl]</v>
      </c>
      <c r="B673" s="1">
        <f t="shared" si="198"/>
        <v>0</v>
      </c>
      <c r="C673" s="1">
        <f t="shared" si="198"/>
        <v>0</v>
      </c>
      <c r="D673" s="1">
        <f t="shared" si="198"/>
        <v>0</v>
      </c>
      <c r="E673" s="7">
        <v>1</v>
      </c>
      <c r="F673" s="9" t="s">
        <v>1420</v>
      </c>
      <c r="G673" s="4">
        <f t="shared" si="184"/>
        <v>7.6219512195121954E-4</v>
      </c>
      <c r="H673" s="1" t="str">
        <f t="shared" si="185"/>
        <v>ʃɛl</v>
      </c>
      <c r="I673" s="1" t="str">
        <f t="shared" si="186"/>
        <v>shell</v>
      </c>
      <c r="J673" s="10">
        <f t="shared" si="187"/>
        <v>3</v>
      </c>
      <c r="K673" s="10">
        <f t="shared" si="188"/>
        <v>5</v>
      </c>
      <c r="L673" s="10">
        <f t="shared" si="189"/>
        <v>5</v>
      </c>
      <c r="M673" s="10">
        <f t="shared" si="190"/>
        <v>1</v>
      </c>
      <c r="N673" s="1" t="str">
        <f t="shared" si="191"/>
        <v>~shell~</v>
      </c>
      <c r="O673" s="1" t="str">
        <f t="shared" si="192"/>
        <v>[ʃɛl]</v>
      </c>
      <c r="P673" s="4">
        <f t="shared" si="193"/>
        <v>0.25439985932113074</v>
      </c>
      <c r="Q673" s="4">
        <f t="shared" si="194"/>
        <v>1</v>
      </c>
      <c r="R673" s="4" cm="1">
        <f t="array" ref="R673">SUM(_xlfn._xlws.FILTER($G$2:$G$1255,_xlfn.MAP($N$2:$N$1255,_xlfn.LAMBDA(_xlpm.x,_xlpm.x=$N673))))</f>
        <v>7.6219512195121954E-4</v>
      </c>
      <c r="S673" s="4">
        <f t="shared" si="195"/>
        <v>1</v>
      </c>
      <c r="T673" s="15" cm="1">
        <f t="array" ref="T673">SUM(_xlfn._xlws.FILTER($G$2:$G$1255,_xlfn.MAP($O$2:$O$1255,_xlfn.LAMBDA(_xlpm.x,_xlpm.x=$O673))))</f>
        <v>7.6219512195121954E-4</v>
      </c>
      <c r="U673" s="4">
        <f t="shared" si="196"/>
        <v>1</v>
      </c>
      <c r="V673" s="4">
        <f t="shared" si="197"/>
        <v>0</v>
      </c>
      <c r="AB673"/>
      <c r="AC673"/>
      <c r="AD673" s="2"/>
      <c r="AI673" s="2"/>
      <c r="AJ673" s="2"/>
    </row>
    <row r="674" spans="1:36">
      <c r="A674" s="1" t="str">
        <f t="shared" si="182"/>
        <v>~short~ : [ʃɔɹt]</v>
      </c>
      <c r="B674" s="1">
        <f t="shared" si="198"/>
        <v>0</v>
      </c>
      <c r="C674" s="1">
        <f t="shared" si="198"/>
        <v>0</v>
      </c>
      <c r="D674" s="1">
        <f t="shared" si="198"/>
        <v>0</v>
      </c>
      <c r="E674" s="7">
        <v>1</v>
      </c>
      <c r="F674" s="9" t="s">
        <v>1259</v>
      </c>
      <c r="G674" s="4">
        <f t="shared" si="184"/>
        <v>7.6219512195121954E-4</v>
      </c>
      <c r="H674" s="1" t="str">
        <f t="shared" si="185"/>
        <v>ʃɔɹt</v>
      </c>
      <c r="I674" s="1" t="str">
        <f t="shared" si="186"/>
        <v>short</v>
      </c>
      <c r="J674" s="10">
        <f t="shared" si="187"/>
        <v>4</v>
      </c>
      <c r="K674" s="10">
        <f t="shared" si="188"/>
        <v>5</v>
      </c>
      <c r="L674" s="10">
        <f t="shared" si="189"/>
        <v>5</v>
      </c>
      <c r="M674" s="10">
        <f t="shared" si="190"/>
        <v>1</v>
      </c>
      <c r="N674" s="1" t="str">
        <f t="shared" si="191"/>
        <v>~short~</v>
      </c>
      <c r="O674" s="1" t="str">
        <f t="shared" si="192"/>
        <v>[ʃɔɹt]</v>
      </c>
      <c r="P674" s="4">
        <f t="shared" si="193"/>
        <v>0.25439985932113074</v>
      </c>
      <c r="Q674" s="4">
        <f t="shared" si="194"/>
        <v>1</v>
      </c>
      <c r="R674" s="4" cm="1">
        <f t="array" ref="R674">SUM(_xlfn._xlws.FILTER($G$2:$G$1255,_xlfn.MAP($N$2:$N$1255,_xlfn.LAMBDA(_xlpm.x,_xlpm.x=$N674))))</f>
        <v>7.6219512195121954E-4</v>
      </c>
      <c r="S674" s="4">
        <f t="shared" si="195"/>
        <v>1</v>
      </c>
      <c r="T674" s="15" cm="1">
        <f t="array" ref="T674">SUM(_xlfn._xlws.FILTER($G$2:$G$1255,_xlfn.MAP($O$2:$O$1255,_xlfn.LAMBDA(_xlpm.x,_xlpm.x=$O674))))</f>
        <v>7.6219512195121954E-4</v>
      </c>
      <c r="U674" s="4">
        <f t="shared" si="196"/>
        <v>1</v>
      </c>
      <c r="V674" s="4">
        <f t="shared" si="197"/>
        <v>0</v>
      </c>
      <c r="AB674"/>
      <c r="AC674"/>
      <c r="AD674" s="2"/>
      <c r="AI674" s="2"/>
      <c r="AJ674" s="2"/>
    </row>
    <row r="675" spans="1:36">
      <c r="A675" s="1" t="str">
        <f t="shared" si="182"/>
        <v>~sight~ : [saɪt]</v>
      </c>
      <c r="B675" s="1">
        <f t="shared" si="198"/>
        <v>0</v>
      </c>
      <c r="C675" s="1">
        <f t="shared" si="198"/>
        <v>0</v>
      </c>
      <c r="D675" s="1">
        <f t="shared" si="198"/>
        <v>0</v>
      </c>
      <c r="E675" s="7">
        <v>1</v>
      </c>
      <c r="F675" s="9" t="s">
        <v>1331</v>
      </c>
      <c r="G675" s="4">
        <f t="shared" si="184"/>
        <v>7.6219512195121954E-4</v>
      </c>
      <c r="H675" s="4" t="str">
        <f t="shared" si="185"/>
        <v>saɪt</v>
      </c>
      <c r="I675" s="4" t="str">
        <f t="shared" si="186"/>
        <v>sight</v>
      </c>
      <c r="J675" s="10">
        <f t="shared" si="187"/>
        <v>4</v>
      </c>
      <c r="K675" s="10">
        <f t="shared" si="188"/>
        <v>5</v>
      </c>
      <c r="L675" s="10">
        <f t="shared" si="189"/>
        <v>5</v>
      </c>
      <c r="M675" s="10">
        <f t="shared" si="190"/>
        <v>1</v>
      </c>
      <c r="N675" s="1" t="str">
        <f t="shared" si="191"/>
        <v>~sight~</v>
      </c>
      <c r="O675" s="1" t="str">
        <f t="shared" si="192"/>
        <v>[saɪt]</v>
      </c>
      <c r="P675" s="4">
        <f t="shared" si="193"/>
        <v>0.25439985932113074</v>
      </c>
      <c r="Q675" s="4">
        <f t="shared" si="194"/>
        <v>1</v>
      </c>
      <c r="R675" s="4" cm="1">
        <f t="array" ref="R675">SUM(_xlfn._xlws.FILTER($G$2:$G$1236,_xlfn.MAP($N$2:$N$1236,_xlfn.LAMBDA(_xlpm.x,_xlpm.x=$N675))))</f>
        <v>7.6219512195121954E-4</v>
      </c>
      <c r="S675" s="4">
        <f t="shared" si="195"/>
        <v>1</v>
      </c>
      <c r="T675" s="15" cm="1">
        <f t="array" ref="T675">SUM(_xlfn._xlws.FILTER($G$2:$G$1236,_xlfn.MAP($O$2:$O$1236,_xlfn.LAMBDA(_xlpm.x,_xlpm.x=$O675))))</f>
        <v>7.6219512195121954E-4</v>
      </c>
      <c r="U675" s="4">
        <f t="shared" si="196"/>
        <v>1</v>
      </c>
      <c r="V675" s="4">
        <f t="shared" si="197"/>
        <v>0</v>
      </c>
      <c r="AB675"/>
      <c r="AC675"/>
      <c r="AD675" s="2"/>
      <c r="AI675" s="2"/>
      <c r="AJ675" s="2"/>
    </row>
    <row r="676" spans="1:36">
      <c r="A676" s="1" t="str">
        <f t="shared" si="182"/>
        <v>~skill~ : [skɪl]</v>
      </c>
      <c r="B676" s="1">
        <f t="shared" si="198"/>
        <v>0</v>
      </c>
      <c r="C676" s="1">
        <f t="shared" si="198"/>
        <v>0</v>
      </c>
      <c r="D676" s="1">
        <f t="shared" si="198"/>
        <v>0</v>
      </c>
      <c r="E676" s="7">
        <v>1</v>
      </c>
      <c r="F676" s="9" t="s">
        <v>1328</v>
      </c>
      <c r="G676" s="4">
        <f t="shared" si="184"/>
        <v>7.6219512195121954E-4</v>
      </c>
      <c r="H676" s="4" t="str">
        <f t="shared" si="185"/>
        <v>skɪl</v>
      </c>
      <c r="I676" s="4" t="str">
        <f t="shared" si="186"/>
        <v>skill</v>
      </c>
      <c r="J676" s="10">
        <f t="shared" si="187"/>
        <v>4</v>
      </c>
      <c r="K676" s="10">
        <f t="shared" si="188"/>
        <v>5</v>
      </c>
      <c r="L676" s="10">
        <f t="shared" si="189"/>
        <v>5</v>
      </c>
      <c r="M676" s="10">
        <f t="shared" si="190"/>
        <v>1</v>
      </c>
      <c r="N676" s="1" t="str">
        <f t="shared" si="191"/>
        <v>~skill~</v>
      </c>
      <c r="O676" s="1" t="str">
        <f t="shared" si="192"/>
        <v>[skɪl]</v>
      </c>
      <c r="P676" s="4">
        <f t="shared" si="193"/>
        <v>0.25439985932113074</v>
      </c>
      <c r="Q676" s="4">
        <f t="shared" si="194"/>
        <v>1</v>
      </c>
      <c r="R676" s="4" cm="1">
        <f t="array" ref="R676">SUM(_xlfn._xlws.FILTER($G$2:$G$1236,_xlfn.MAP($N$2:$N$1236,_xlfn.LAMBDA(_xlpm.x,_xlpm.x=$N676))))</f>
        <v>7.6219512195121954E-4</v>
      </c>
      <c r="S676" s="4">
        <f t="shared" si="195"/>
        <v>1</v>
      </c>
      <c r="T676" s="15" cm="1">
        <f t="array" ref="T676">SUM(_xlfn._xlws.FILTER($G$2:$G$1236,_xlfn.MAP($O$2:$O$1236,_xlfn.LAMBDA(_xlpm.x,_xlpm.x=$O676))))</f>
        <v>7.6219512195121954E-4</v>
      </c>
      <c r="U676" s="4">
        <f t="shared" si="196"/>
        <v>1</v>
      </c>
      <c r="V676" s="4">
        <f t="shared" si="197"/>
        <v>0</v>
      </c>
      <c r="AB676"/>
      <c r="AC676"/>
      <c r="AD676" s="2"/>
      <c r="AI676" s="2"/>
      <c r="AJ676" s="2"/>
    </row>
    <row r="677" spans="1:36">
      <c r="A677" s="1" t="str">
        <f t="shared" si="182"/>
        <v>~sland~ : [lənd]</v>
      </c>
      <c r="B677" s="1">
        <f t="shared" si="198"/>
        <v>0</v>
      </c>
      <c r="C677" s="1">
        <f t="shared" si="198"/>
        <v>0</v>
      </c>
      <c r="D677" s="1">
        <f t="shared" si="198"/>
        <v>0</v>
      </c>
      <c r="E677" s="7">
        <v>1</v>
      </c>
      <c r="F677" s="9" t="s">
        <v>1357</v>
      </c>
      <c r="G677" s="4">
        <f t="shared" si="184"/>
        <v>7.6219512195121954E-4</v>
      </c>
      <c r="H677" s="4" t="str">
        <f t="shared" si="185"/>
        <v>lənd</v>
      </c>
      <c r="I677" s="4" t="str">
        <f t="shared" si="186"/>
        <v>sland</v>
      </c>
      <c r="J677" s="10">
        <f t="shared" si="187"/>
        <v>4</v>
      </c>
      <c r="K677" s="10">
        <f t="shared" si="188"/>
        <v>5</v>
      </c>
      <c r="L677" s="10">
        <f t="shared" si="189"/>
        <v>5</v>
      </c>
      <c r="M677" s="10">
        <f t="shared" si="190"/>
        <v>1</v>
      </c>
      <c r="N677" s="1" t="str">
        <f t="shared" si="191"/>
        <v>~sland~</v>
      </c>
      <c r="O677" s="1" t="str">
        <f t="shared" si="192"/>
        <v>[lənd]</v>
      </c>
      <c r="P677" s="4">
        <f t="shared" si="193"/>
        <v>0.25439985932113074</v>
      </c>
      <c r="Q677" s="4">
        <f t="shared" si="194"/>
        <v>1</v>
      </c>
      <c r="R677" s="4" cm="1">
        <f t="array" ref="R677">SUM(_xlfn._xlws.FILTER($G$2:$G$1236,_xlfn.MAP($N$2:$N$1236,_xlfn.LAMBDA(_xlpm.x,_xlpm.x=$N677))))</f>
        <v>7.6219512195121954E-4</v>
      </c>
      <c r="S677" s="4">
        <f t="shared" si="195"/>
        <v>1</v>
      </c>
      <c r="T677" s="15" cm="1">
        <f t="array" ref="T677">SUM(_xlfn._xlws.FILTER($G$2:$G$1236,_xlfn.MAP($O$2:$O$1236,_xlfn.LAMBDA(_xlpm.x,_xlpm.x=$O677))))</f>
        <v>7.6219512195121954E-4</v>
      </c>
      <c r="U677" s="4">
        <f t="shared" si="196"/>
        <v>1</v>
      </c>
      <c r="V677" s="4">
        <f t="shared" si="197"/>
        <v>0</v>
      </c>
      <c r="AB677"/>
      <c r="AC677"/>
      <c r="AD677" s="2"/>
      <c r="AI677" s="2"/>
      <c r="AJ677" s="2"/>
    </row>
    <row r="678" spans="1:36">
      <c r="A678" s="1" t="str">
        <f t="shared" si="182"/>
        <v>~sleep~ : [slip]</v>
      </c>
      <c r="B678" s="1">
        <f t="shared" si="198"/>
        <v>0</v>
      </c>
      <c r="C678" s="1">
        <f t="shared" si="198"/>
        <v>0</v>
      </c>
      <c r="D678" s="1">
        <f t="shared" si="198"/>
        <v>0</v>
      </c>
      <c r="E678" s="7">
        <v>1</v>
      </c>
      <c r="F678" s="9" t="s">
        <v>1325</v>
      </c>
      <c r="G678" s="4">
        <f t="shared" si="184"/>
        <v>7.6219512195121954E-4</v>
      </c>
      <c r="H678" s="4" t="str">
        <f t="shared" si="185"/>
        <v>slip</v>
      </c>
      <c r="I678" s="4" t="str">
        <f t="shared" si="186"/>
        <v>sleep</v>
      </c>
      <c r="J678" s="10">
        <f t="shared" si="187"/>
        <v>4</v>
      </c>
      <c r="K678" s="10">
        <f t="shared" si="188"/>
        <v>5</v>
      </c>
      <c r="L678" s="10">
        <f t="shared" si="189"/>
        <v>5</v>
      </c>
      <c r="M678" s="10">
        <f t="shared" si="190"/>
        <v>1</v>
      </c>
      <c r="N678" s="1" t="str">
        <f t="shared" si="191"/>
        <v>~sleep~</v>
      </c>
      <c r="O678" s="1" t="str">
        <f t="shared" si="192"/>
        <v>[slip]</v>
      </c>
      <c r="P678" s="4">
        <f t="shared" si="193"/>
        <v>0.25439985932113074</v>
      </c>
      <c r="Q678" s="4">
        <f t="shared" si="194"/>
        <v>1</v>
      </c>
      <c r="R678" s="4" cm="1">
        <f t="array" ref="R678">SUM(_xlfn._xlws.FILTER($G$2:$G$1236,_xlfn.MAP($N$2:$N$1236,_xlfn.LAMBDA(_xlpm.x,_xlpm.x=$N678))))</f>
        <v>7.6219512195121954E-4</v>
      </c>
      <c r="S678" s="4">
        <f t="shared" si="195"/>
        <v>1</v>
      </c>
      <c r="T678" s="15" cm="1">
        <f t="array" ref="T678">SUM(_xlfn._xlws.FILTER($G$2:$G$1236,_xlfn.MAP($O$2:$O$1236,_xlfn.LAMBDA(_xlpm.x,_xlpm.x=$O678))))</f>
        <v>7.6219512195121954E-4</v>
      </c>
      <c r="U678" s="4">
        <f t="shared" si="196"/>
        <v>1</v>
      </c>
      <c r="V678" s="4">
        <f t="shared" si="197"/>
        <v>0</v>
      </c>
      <c r="AB678"/>
      <c r="AC678"/>
      <c r="AD678" s="2"/>
      <c r="AI678" s="2"/>
      <c r="AJ678" s="2"/>
    </row>
    <row r="679" spans="1:36">
      <c r="A679" s="1" t="str">
        <f t="shared" si="182"/>
        <v>~small~ : [smɔl]</v>
      </c>
      <c r="B679" s="1">
        <f t="shared" si="198"/>
        <v>0</v>
      </c>
      <c r="C679" s="1">
        <f t="shared" si="198"/>
        <v>0</v>
      </c>
      <c r="D679" s="1">
        <f t="shared" si="198"/>
        <v>0</v>
      </c>
      <c r="E679" s="7">
        <v>1</v>
      </c>
      <c r="F679" s="9" t="s">
        <v>1324</v>
      </c>
      <c r="G679" s="4">
        <f t="shared" si="184"/>
        <v>7.6219512195121954E-4</v>
      </c>
      <c r="H679" s="4" t="str">
        <f t="shared" si="185"/>
        <v>smɔl</v>
      </c>
      <c r="I679" s="4" t="str">
        <f t="shared" si="186"/>
        <v>small</v>
      </c>
      <c r="J679" s="10">
        <f t="shared" si="187"/>
        <v>4</v>
      </c>
      <c r="K679" s="10">
        <f t="shared" si="188"/>
        <v>5</v>
      </c>
      <c r="L679" s="10">
        <f t="shared" si="189"/>
        <v>5</v>
      </c>
      <c r="M679" s="10">
        <f t="shared" si="190"/>
        <v>1</v>
      </c>
      <c r="N679" s="1" t="str">
        <f t="shared" si="191"/>
        <v>~small~</v>
      </c>
      <c r="O679" s="1" t="str">
        <f t="shared" si="192"/>
        <v>[smɔl]</v>
      </c>
      <c r="P679" s="4">
        <f t="shared" si="193"/>
        <v>0.25439985932113074</v>
      </c>
      <c r="Q679" s="4">
        <f t="shared" si="194"/>
        <v>1</v>
      </c>
      <c r="R679" s="4" cm="1">
        <f t="array" ref="R679">SUM(_xlfn._xlws.FILTER($G$2:$G$1236,_xlfn.MAP($N$2:$N$1236,_xlfn.LAMBDA(_xlpm.x,_xlpm.x=$N679))))</f>
        <v>7.6219512195121954E-4</v>
      </c>
      <c r="S679" s="4">
        <f t="shared" si="195"/>
        <v>1</v>
      </c>
      <c r="T679" s="15" cm="1">
        <f t="array" ref="T679">SUM(_xlfn._xlws.FILTER($G$2:$G$1236,_xlfn.MAP($O$2:$O$1236,_xlfn.LAMBDA(_xlpm.x,_xlpm.x=$O679))))</f>
        <v>7.6219512195121954E-4</v>
      </c>
      <c r="U679" s="4">
        <f t="shared" si="196"/>
        <v>1</v>
      </c>
      <c r="V679" s="4">
        <f t="shared" si="197"/>
        <v>0</v>
      </c>
      <c r="AB679"/>
      <c r="AC679"/>
      <c r="AD679" s="2"/>
      <c r="AI679" s="2"/>
      <c r="AJ679" s="2"/>
    </row>
    <row r="680" spans="1:36">
      <c r="A680" s="1" t="str">
        <f t="shared" si="182"/>
        <v>~smell~ : [smɛl]</v>
      </c>
      <c r="B680" s="1">
        <f t="shared" si="198"/>
        <v>0</v>
      </c>
      <c r="C680" s="1">
        <f t="shared" si="198"/>
        <v>0</v>
      </c>
      <c r="D680" s="1">
        <f t="shared" si="198"/>
        <v>0</v>
      </c>
      <c r="E680" s="7">
        <v>1</v>
      </c>
      <c r="F680" s="9" t="s">
        <v>1323</v>
      </c>
      <c r="G680" s="4">
        <f t="shared" si="184"/>
        <v>7.6219512195121954E-4</v>
      </c>
      <c r="H680" s="4" t="str">
        <f t="shared" si="185"/>
        <v>smɛl</v>
      </c>
      <c r="I680" s="4" t="str">
        <f t="shared" si="186"/>
        <v>smell</v>
      </c>
      <c r="J680" s="10">
        <f t="shared" si="187"/>
        <v>4</v>
      </c>
      <c r="K680" s="10">
        <f t="shared" si="188"/>
        <v>5</v>
      </c>
      <c r="L680" s="10">
        <f t="shared" si="189"/>
        <v>5</v>
      </c>
      <c r="M680" s="10">
        <f t="shared" si="190"/>
        <v>1</v>
      </c>
      <c r="N680" s="1" t="str">
        <f t="shared" si="191"/>
        <v>~smell~</v>
      </c>
      <c r="O680" s="1" t="str">
        <f t="shared" si="192"/>
        <v>[smɛl]</v>
      </c>
      <c r="P680" s="4">
        <f t="shared" si="193"/>
        <v>0.25439985932113074</v>
      </c>
      <c r="Q680" s="4">
        <f t="shared" si="194"/>
        <v>1</v>
      </c>
      <c r="R680" s="4" cm="1">
        <f t="array" ref="R680">SUM(_xlfn._xlws.FILTER($G$2:$G$1236,_xlfn.MAP($N$2:$N$1236,_xlfn.LAMBDA(_xlpm.x,_xlpm.x=$N680))))</f>
        <v>7.6219512195121954E-4</v>
      </c>
      <c r="S680" s="4">
        <f t="shared" si="195"/>
        <v>1</v>
      </c>
      <c r="T680" s="15" cm="1">
        <f t="array" ref="T680">SUM(_xlfn._xlws.FILTER($G$2:$G$1236,_xlfn.MAP($O$2:$O$1236,_xlfn.LAMBDA(_xlpm.x,_xlpm.x=$O680))))</f>
        <v>7.6219512195121954E-4</v>
      </c>
      <c r="U680" s="4">
        <f t="shared" si="196"/>
        <v>1</v>
      </c>
      <c r="V680" s="4">
        <f t="shared" si="197"/>
        <v>0</v>
      </c>
      <c r="AB680"/>
      <c r="AC680"/>
      <c r="AD680" s="2"/>
      <c r="AI680" s="2"/>
      <c r="AJ680" s="2"/>
    </row>
    <row r="681" spans="1:36">
      <c r="A681" s="1" t="str">
        <f t="shared" si="182"/>
        <v>~speed~ : [spid]</v>
      </c>
      <c r="B681" s="1">
        <f t="shared" si="198"/>
        <v>0</v>
      </c>
      <c r="C681" s="1">
        <f t="shared" si="198"/>
        <v>0</v>
      </c>
      <c r="D681" s="1">
        <f t="shared" si="198"/>
        <v>0</v>
      </c>
      <c r="E681" s="7">
        <v>1</v>
      </c>
      <c r="F681" s="9" t="s">
        <v>1322</v>
      </c>
      <c r="G681" s="4">
        <f t="shared" si="184"/>
        <v>7.6219512195121954E-4</v>
      </c>
      <c r="H681" s="4" t="str">
        <f t="shared" si="185"/>
        <v>spid</v>
      </c>
      <c r="I681" s="4" t="str">
        <f t="shared" si="186"/>
        <v>speed</v>
      </c>
      <c r="J681" s="10">
        <f t="shared" si="187"/>
        <v>4</v>
      </c>
      <c r="K681" s="10">
        <f t="shared" si="188"/>
        <v>5</v>
      </c>
      <c r="L681" s="10">
        <f t="shared" si="189"/>
        <v>5</v>
      </c>
      <c r="M681" s="10">
        <f t="shared" si="190"/>
        <v>1</v>
      </c>
      <c r="N681" s="1" t="str">
        <f t="shared" si="191"/>
        <v>~speed~</v>
      </c>
      <c r="O681" s="1" t="str">
        <f t="shared" si="192"/>
        <v>[spid]</v>
      </c>
      <c r="P681" s="4">
        <f t="shared" si="193"/>
        <v>0.25439985932113074</v>
      </c>
      <c r="Q681" s="4">
        <f t="shared" si="194"/>
        <v>1</v>
      </c>
      <c r="R681" s="4" cm="1">
        <f t="array" ref="R681">SUM(_xlfn._xlws.FILTER($G$2:$G$1236,_xlfn.MAP($N$2:$N$1236,_xlfn.LAMBDA(_xlpm.x,_xlpm.x=$N681))))</f>
        <v>7.6219512195121954E-4</v>
      </c>
      <c r="S681" s="4">
        <f t="shared" si="195"/>
        <v>1</v>
      </c>
      <c r="T681" s="15" cm="1">
        <f t="array" ref="T681">SUM(_xlfn._xlws.FILTER($G$2:$G$1236,_xlfn.MAP($O$2:$O$1236,_xlfn.LAMBDA(_xlpm.x,_xlpm.x=$O681))))</f>
        <v>7.6219512195121954E-4</v>
      </c>
      <c r="U681" s="4">
        <f t="shared" si="196"/>
        <v>1</v>
      </c>
      <c r="V681" s="4">
        <f t="shared" si="197"/>
        <v>0</v>
      </c>
      <c r="AB681"/>
      <c r="AC681"/>
      <c r="AD681" s="2"/>
      <c r="AI681" s="2"/>
      <c r="AJ681" s="2"/>
    </row>
    <row r="682" spans="1:36">
      <c r="A682" s="1" t="str">
        <f t="shared" si="182"/>
        <v>~spell~ : [spɛl]</v>
      </c>
      <c r="B682" s="1">
        <f t="shared" ref="B682:D701" si="199">_xlfn.LET(_xlpm.d,$F682,_xlpm.k,_xlfn.CONCAT(LEFT(TRIM(B$1),1),"*"),COUNTIF(_xlpm.d,_xlpm.k))</f>
        <v>0</v>
      </c>
      <c r="C682" s="1">
        <f t="shared" si="199"/>
        <v>0</v>
      </c>
      <c r="D682" s="1">
        <f t="shared" si="199"/>
        <v>0</v>
      </c>
      <c r="E682" s="7">
        <v>1</v>
      </c>
      <c r="F682" s="9" t="s">
        <v>1320</v>
      </c>
      <c r="G682" s="4">
        <f t="shared" si="184"/>
        <v>7.6219512195121954E-4</v>
      </c>
      <c r="H682" s="4" t="str">
        <f t="shared" si="185"/>
        <v>spɛl</v>
      </c>
      <c r="I682" s="4" t="str">
        <f t="shared" si="186"/>
        <v>spell</v>
      </c>
      <c r="J682" s="10">
        <f t="shared" si="187"/>
        <v>4</v>
      </c>
      <c r="K682" s="10">
        <f t="shared" si="188"/>
        <v>5</v>
      </c>
      <c r="L682" s="10">
        <f t="shared" si="189"/>
        <v>5</v>
      </c>
      <c r="M682" s="10">
        <f t="shared" si="190"/>
        <v>1</v>
      </c>
      <c r="N682" s="1" t="str">
        <f t="shared" si="191"/>
        <v>~spell~</v>
      </c>
      <c r="O682" s="1" t="str">
        <f t="shared" si="192"/>
        <v>[spɛl]</v>
      </c>
      <c r="P682" s="4">
        <f t="shared" si="193"/>
        <v>0.25439985932113074</v>
      </c>
      <c r="Q682" s="4">
        <f t="shared" si="194"/>
        <v>1</v>
      </c>
      <c r="R682" s="4" cm="1">
        <f t="array" ref="R682">SUM(_xlfn._xlws.FILTER($G$2:$G$1236,_xlfn.MAP($N$2:$N$1236,_xlfn.LAMBDA(_xlpm.x,_xlpm.x=$N682))))</f>
        <v>7.6219512195121954E-4</v>
      </c>
      <c r="S682" s="4">
        <f t="shared" si="195"/>
        <v>1</v>
      </c>
      <c r="T682" s="15" cm="1">
        <f t="array" ref="T682">SUM(_xlfn._xlws.FILTER($G$2:$G$1236,_xlfn.MAP($O$2:$O$1236,_xlfn.LAMBDA(_xlpm.x,_xlpm.x=$O682))))</f>
        <v>7.6219512195121954E-4</v>
      </c>
      <c r="U682" s="4">
        <f t="shared" si="196"/>
        <v>1</v>
      </c>
      <c r="V682" s="4">
        <f t="shared" si="197"/>
        <v>0</v>
      </c>
      <c r="AB682"/>
      <c r="AC682"/>
      <c r="AD682" s="2"/>
      <c r="AI682" s="2"/>
      <c r="AJ682" s="2"/>
    </row>
    <row r="683" spans="1:36">
      <c r="A683" s="1" t="str">
        <f t="shared" si="182"/>
        <v>~spend~ : [spɛnd]</v>
      </c>
      <c r="B683" s="1">
        <f t="shared" si="199"/>
        <v>0</v>
      </c>
      <c r="C683" s="1">
        <f t="shared" si="199"/>
        <v>0</v>
      </c>
      <c r="D683" s="1">
        <f t="shared" si="199"/>
        <v>0</v>
      </c>
      <c r="E683" s="7">
        <v>1</v>
      </c>
      <c r="F683" s="9" t="s">
        <v>1181</v>
      </c>
      <c r="G683" s="4">
        <f t="shared" si="184"/>
        <v>7.6219512195121954E-4</v>
      </c>
      <c r="H683" s="1" t="str">
        <f t="shared" si="185"/>
        <v>spɛnd</v>
      </c>
      <c r="I683" s="1" t="str">
        <f t="shared" si="186"/>
        <v>spend</v>
      </c>
      <c r="J683" s="10">
        <f t="shared" si="187"/>
        <v>5</v>
      </c>
      <c r="K683" s="10">
        <f t="shared" si="188"/>
        <v>5</v>
      </c>
      <c r="L683" s="10">
        <f t="shared" si="189"/>
        <v>5</v>
      </c>
      <c r="M683" s="10">
        <f t="shared" si="190"/>
        <v>1</v>
      </c>
      <c r="N683" s="1" t="str">
        <f t="shared" si="191"/>
        <v>~spend~</v>
      </c>
      <c r="O683" s="1" t="str">
        <f t="shared" si="192"/>
        <v>[spɛnd]</v>
      </c>
      <c r="P683" s="4">
        <f t="shared" si="193"/>
        <v>0.25439985932113074</v>
      </c>
      <c r="Q683" s="4">
        <f t="shared" si="194"/>
        <v>1</v>
      </c>
      <c r="R683" s="4" cm="1">
        <f t="array" ref="R683">SUM(_xlfn._xlws.FILTER($G$2:$G$1236,_xlfn.MAP($N$2:$N$1236,_xlfn.LAMBDA(_xlpm.x,_xlpm.x=$N683))))</f>
        <v>7.6219512195121954E-4</v>
      </c>
      <c r="S683" s="4">
        <f t="shared" si="195"/>
        <v>1</v>
      </c>
      <c r="T683" s="15" cm="1">
        <f t="array" ref="T683">SUM(_xlfn._xlws.FILTER($G$2:$G$1236,_xlfn.MAP($O$2:$O$1236,_xlfn.LAMBDA(_xlpm.x,_xlpm.x=$O683))))</f>
        <v>7.6219512195121954E-4</v>
      </c>
      <c r="U683" s="4">
        <f t="shared" si="196"/>
        <v>1</v>
      </c>
      <c r="V683" s="4">
        <f t="shared" si="197"/>
        <v>0</v>
      </c>
      <c r="AB683"/>
      <c r="AC683"/>
      <c r="AD683" s="2"/>
      <c r="AI683" s="2"/>
      <c r="AJ683" s="2"/>
    </row>
    <row r="684" spans="1:36">
      <c r="A684" s="1" t="str">
        <f t="shared" si="182"/>
        <v>~stand~ : [stænd]</v>
      </c>
      <c r="B684" s="1">
        <f t="shared" si="199"/>
        <v>0</v>
      </c>
      <c r="C684" s="1">
        <f t="shared" si="199"/>
        <v>0</v>
      </c>
      <c r="D684" s="1">
        <f t="shared" si="199"/>
        <v>0</v>
      </c>
      <c r="E684" s="7">
        <v>1</v>
      </c>
      <c r="F684" s="9" t="s">
        <v>1180</v>
      </c>
      <c r="G684" s="4">
        <f t="shared" si="184"/>
        <v>7.6219512195121954E-4</v>
      </c>
      <c r="H684" s="4" t="str">
        <f t="shared" si="185"/>
        <v>stænd</v>
      </c>
      <c r="I684" s="4" t="str">
        <f t="shared" si="186"/>
        <v>stand</v>
      </c>
      <c r="J684" s="10">
        <f t="shared" si="187"/>
        <v>5</v>
      </c>
      <c r="K684" s="10">
        <f t="shared" si="188"/>
        <v>5</v>
      </c>
      <c r="L684" s="10">
        <f t="shared" si="189"/>
        <v>5</v>
      </c>
      <c r="M684" s="10">
        <f t="shared" si="190"/>
        <v>1</v>
      </c>
      <c r="N684" s="1" t="str">
        <f t="shared" si="191"/>
        <v>~stand~</v>
      </c>
      <c r="O684" s="1" t="str">
        <f t="shared" si="192"/>
        <v>[stænd]</v>
      </c>
      <c r="P684" s="4">
        <f t="shared" si="193"/>
        <v>0.25439985932113074</v>
      </c>
      <c r="Q684" s="4">
        <f t="shared" si="194"/>
        <v>1</v>
      </c>
      <c r="R684" s="4" cm="1">
        <f t="array" ref="R684">SUM(_xlfn._xlws.FILTER($G$2:$G$1236,_xlfn.MAP($N$2:$N$1236,_xlfn.LAMBDA(_xlpm.x,_xlpm.x=$N684))))</f>
        <v>7.6219512195121954E-4</v>
      </c>
      <c r="S684" s="4">
        <f t="shared" si="195"/>
        <v>1</v>
      </c>
      <c r="T684" s="15" cm="1">
        <f t="array" ref="T684">SUM(_xlfn._xlws.FILTER($G$2:$G$1236,_xlfn.MAP($O$2:$O$1236,_xlfn.LAMBDA(_xlpm.x,_xlpm.x=$O684))))</f>
        <v>7.6219512195121954E-4</v>
      </c>
      <c r="U684" s="4">
        <f t="shared" si="196"/>
        <v>1</v>
      </c>
      <c r="V684" s="4">
        <f t="shared" si="197"/>
        <v>0</v>
      </c>
      <c r="AB684"/>
      <c r="AC684"/>
      <c r="AD684" s="2"/>
      <c r="AI684" s="2"/>
      <c r="AJ684" s="2"/>
    </row>
    <row r="685" spans="1:36">
      <c r="A685" s="1" t="str">
        <f t="shared" si="182"/>
        <v>~stant~ : [stənt]</v>
      </c>
      <c r="B685" s="1">
        <f t="shared" si="199"/>
        <v>0</v>
      </c>
      <c r="C685" s="1">
        <f t="shared" si="199"/>
        <v>0</v>
      </c>
      <c r="D685" s="1">
        <f t="shared" si="199"/>
        <v>0</v>
      </c>
      <c r="E685" s="7">
        <v>1</v>
      </c>
      <c r="F685" s="9" t="s">
        <v>1175</v>
      </c>
      <c r="G685" s="4">
        <f t="shared" si="184"/>
        <v>7.6219512195121954E-4</v>
      </c>
      <c r="H685" s="4" t="str">
        <f t="shared" si="185"/>
        <v>stənt</v>
      </c>
      <c r="I685" s="4" t="str">
        <f t="shared" si="186"/>
        <v>stant</v>
      </c>
      <c r="J685" s="10">
        <f t="shared" si="187"/>
        <v>5</v>
      </c>
      <c r="K685" s="10">
        <f t="shared" si="188"/>
        <v>5</v>
      </c>
      <c r="L685" s="10">
        <f t="shared" si="189"/>
        <v>5</v>
      </c>
      <c r="M685" s="10">
        <f t="shared" si="190"/>
        <v>1</v>
      </c>
      <c r="N685" s="1" t="str">
        <f t="shared" si="191"/>
        <v>~stant~</v>
      </c>
      <c r="O685" s="1" t="str">
        <f t="shared" si="192"/>
        <v>[stənt]</v>
      </c>
      <c r="P685" s="4">
        <f t="shared" si="193"/>
        <v>0.25439985932113074</v>
      </c>
      <c r="Q685" s="4">
        <f t="shared" si="194"/>
        <v>1</v>
      </c>
      <c r="R685" s="4" cm="1">
        <f t="array" ref="R685">SUM(_xlfn._xlws.FILTER($G$2:$G$1236,_xlfn.MAP($N$2:$N$1236,_xlfn.LAMBDA(_xlpm.x,_xlpm.x=$N685))))</f>
        <v>7.6219512195121954E-4</v>
      </c>
      <c r="S685" s="4">
        <f t="shared" si="195"/>
        <v>1</v>
      </c>
      <c r="T685" s="15" cm="1">
        <f t="array" ref="T685">SUM(_xlfn._xlws.FILTER($G$2:$G$1236,_xlfn.MAP($O$2:$O$1236,_xlfn.LAMBDA(_xlpm.x,_xlpm.x=$O685))))</f>
        <v>7.6219512195121954E-4</v>
      </c>
      <c r="U685" s="4">
        <f t="shared" si="196"/>
        <v>1</v>
      </c>
      <c r="V685" s="4">
        <f t="shared" si="197"/>
        <v>0</v>
      </c>
      <c r="AB685"/>
      <c r="AC685"/>
      <c r="AD685" s="2"/>
      <c r="AI685" s="2"/>
      <c r="AJ685" s="2"/>
    </row>
    <row r="686" spans="1:36">
      <c r="A686" s="1" t="str">
        <f t="shared" si="182"/>
        <v>~start~ : [stɑɹt]</v>
      </c>
      <c r="B686" s="1">
        <f t="shared" si="199"/>
        <v>0</v>
      </c>
      <c r="C686" s="1">
        <f t="shared" si="199"/>
        <v>0</v>
      </c>
      <c r="D686" s="1">
        <f t="shared" si="199"/>
        <v>0</v>
      </c>
      <c r="E686" s="7">
        <v>1</v>
      </c>
      <c r="F686" s="9" t="s">
        <v>1173</v>
      </c>
      <c r="G686" s="4">
        <f t="shared" si="184"/>
        <v>7.6219512195121954E-4</v>
      </c>
      <c r="H686" s="4" t="str">
        <f t="shared" si="185"/>
        <v>stɑɹt</v>
      </c>
      <c r="I686" s="4" t="str">
        <f t="shared" si="186"/>
        <v>start</v>
      </c>
      <c r="J686" s="10">
        <f t="shared" si="187"/>
        <v>5</v>
      </c>
      <c r="K686" s="10">
        <f t="shared" si="188"/>
        <v>5</v>
      </c>
      <c r="L686" s="10">
        <f t="shared" si="189"/>
        <v>5</v>
      </c>
      <c r="M686" s="10">
        <f t="shared" si="190"/>
        <v>1</v>
      </c>
      <c r="N686" s="1" t="str">
        <f t="shared" si="191"/>
        <v>~start~</v>
      </c>
      <c r="O686" s="1" t="str">
        <f t="shared" si="192"/>
        <v>[stɑɹt]</v>
      </c>
      <c r="P686" s="4">
        <f t="shared" si="193"/>
        <v>0.25439985932113074</v>
      </c>
      <c r="Q686" s="4">
        <f t="shared" si="194"/>
        <v>1</v>
      </c>
      <c r="R686" s="4" cm="1">
        <f t="array" ref="R686">SUM(_xlfn._xlws.FILTER($G$2:$G$1236,_xlfn.MAP($N$2:$N$1236,_xlfn.LAMBDA(_xlpm.x,_xlpm.x=$N686))))</f>
        <v>7.6219512195121954E-4</v>
      </c>
      <c r="S686" s="4">
        <f t="shared" si="195"/>
        <v>1</v>
      </c>
      <c r="T686" s="15" cm="1">
        <f t="array" ref="T686">SUM(_xlfn._xlws.FILTER($G$2:$G$1236,_xlfn.MAP($O$2:$O$1236,_xlfn.LAMBDA(_xlpm.x,_xlpm.x=$O686))))</f>
        <v>7.6219512195121954E-4</v>
      </c>
      <c r="U686" s="4">
        <f t="shared" si="196"/>
        <v>1</v>
      </c>
      <c r="V686" s="4">
        <f t="shared" si="197"/>
        <v>0</v>
      </c>
      <c r="AB686"/>
      <c r="AC686"/>
      <c r="AD686" s="2"/>
      <c r="AI686" s="2"/>
      <c r="AJ686" s="2"/>
    </row>
    <row r="687" spans="1:36">
      <c r="A687" s="1" t="str">
        <f t="shared" si="182"/>
        <v>~steel~ : [stil]</v>
      </c>
      <c r="B687" s="1">
        <f t="shared" si="199"/>
        <v>0</v>
      </c>
      <c r="C687" s="1">
        <f t="shared" si="199"/>
        <v>0</v>
      </c>
      <c r="D687" s="1">
        <f t="shared" si="199"/>
        <v>0</v>
      </c>
      <c r="E687" s="7">
        <v>1</v>
      </c>
      <c r="F687" s="9" t="s">
        <v>1319</v>
      </c>
      <c r="G687" s="4">
        <f t="shared" si="184"/>
        <v>7.6219512195121954E-4</v>
      </c>
      <c r="H687" s="4" t="str">
        <f t="shared" si="185"/>
        <v>stil</v>
      </c>
      <c r="I687" s="4" t="str">
        <f t="shared" si="186"/>
        <v>steel</v>
      </c>
      <c r="J687" s="10">
        <f t="shared" si="187"/>
        <v>4</v>
      </c>
      <c r="K687" s="10">
        <f t="shared" si="188"/>
        <v>5</v>
      </c>
      <c r="L687" s="10">
        <f t="shared" si="189"/>
        <v>5</v>
      </c>
      <c r="M687" s="10">
        <f t="shared" si="190"/>
        <v>1</v>
      </c>
      <c r="N687" s="1" t="str">
        <f t="shared" si="191"/>
        <v>~steel~</v>
      </c>
      <c r="O687" s="1" t="str">
        <f t="shared" si="192"/>
        <v>[stil]</v>
      </c>
      <c r="P687" s="4">
        <f t="shared" si="193"/>
        <v>0.25439985932113074</v>
      </c>
      <c r="Q687" s="4">
        <f t="shared" si="194"/>
        <v>1</v>
      </c>
      <c r="R687" s="4" cm="1">
        <f t="array" ref="R687">SUM(_xlfn._xlws.FILTER($G$2:$G$1236,_xlfn.MAP($N$2:$N$1236,_xlfn.LAMBDA(_xlpm.x,_xlpm.x=$N687))))</f>
        <v>7.6219512195121954E-4</v>
      </c>
      <c r="S687" s="4">
        <f t="shared" si="195"/>
        <v>1</v>
      </c>
      <c r="T687" s="15" cm="1">
        <f t="array" ref="T687">SUM(_xlfn._xlws.FILTER($G$2:$G$1236,_xlfn.MAP($O$2:$O$1236,_xlfn.LAMBDA(_xlpm.x,_xlpm.x=$O687))))</f>
        <v>7.6219512195121954E-4</v>
      </c>
      <c r="U687" s="4">
        <f t="shared" si="196"/>
        <v>1</v>
      </c>
      <c r="V687" s="4">
        <f t="shared" si="197"/>
        <v>0</v>
      </c>
      <c r="AB687"/>
      <c r="AC687"/>
      <c r="AD687" s="2"/>
      <c r="AI687" s="2"/>
      <c r="AJ687" s="2"/>
    </row>
    <row r="688" spans="1:36">
      <c r="A688" s="1" t="str">
        <f t="shared" si="182"/>
        <v>~stick~ : [stɪk]</v>
      </c>
      <c r="B688" s="1">
        <f t="shared" si="199"/>
        <v>0</v>
      </c>
      <c r="C688" s="1">
        <f t="shared" si="199"/>
        <v>0</v>
      </c>
      <c r="D688" s="1">
        <f t="shared" si="199"/>
        <v>0</v>
      </c>
      <c r="E688" s="7">
        <v>1</v>
      </c>
      <c r="F688" s="9" t="s">
        <v>1317</v>
      </c>
      <c r="G688" s="4">
        <f t="shared" si="184"/>
        <v>7.6219512195121954E-4</v>
      </c>
      <c r="H688" s="4" t="str">
        <f t="shared" si="185"/>
        <v>stɪk</v>
      </c>
      <c r="I688" s="4" t="str">
        <f t="shared" si="186"/>
        <v>stick</v>
      </c>
      <c r="J688" s="10">
        <f t="shared" si="187"/>
        <v>4</v>
      </c>
      <c r="K688" s="10">
        <f t="shared" si="188"/>
        <v>5</v>
      </c>
      <c r="L688" s="10">
        <f t="shared" si="189"/>
        <v>5</v>
      </c>
      <c r="M688" s="10">
        <f t="shared" si="190"/>
        <v>1</v>
      </c>
      <c r="N688" s="1" t="str">
        <f t="shared" si="191"/>
        <v>~stick~</v>
      </c>
      <c r="O688" s="1" t="str">
        <f t="shared" si="192"/>
        <v>[stɪk]</v>
      </c>
      <c r="P688" s="4">
        <f t="shared" si="193"/>
        <v>0.25439985932113074</v>
      </c>
      <c r="Q688" s="4">
        <f t="shared" si="194"/>
        <v>1</v>
      </c>
      <c r="R688" s="4" cm="1">
        <f t="array" ref="R688">SUM(_xlfn._xlws.FILTER($G$2:$G$1236,_xlfn.MAP($N$2:$N$1236,_xlfn.LAMBDA(_xlpm.x,_xlpm.x=$N688))))</f>
        <v>7.6219512195121954E-4</v>
      </c>
      <c r="S688" s="4">
        <f t="shared" si="195"/>
        <v>1</v>
      </c>
      <c r="T688" s="15" cm="1">
        <f t="array" ref="T688">SUM(_xlfn._xlws.FILTER($G$2:$G$1236,_xlfn.MAP($O$2:$O$1236,_xlfn.LAMBDA(_xlpm.x,_xlpm.x=$O688))))</f>
        <v>7.6219512195121954E-4</v>
      </c>
      <c r="U688" s="4">
        <f t="shared" si="196"/>
        <v>1</v>
      </c>
      <c r="V688" s="4">
        <f t="shared" si="197"/>
        <v>0</v>
      </c>
      <c r="AB688"/>
      <c r="AC688"/>
      <c r="AD688" s="2"/>
      <c r="AI688" s="2"/>
      <c r="AJ688" s="2"/>
    </row>
    <row r="689" spans="1:36">
      <c r="A689" s="1" t="str">
        <f t="shared" si="182"/>
        <v>~still~ : [stɪl]</v>
      </c>
      <c r="B689" s="1">
        <f t="shared" si="199"/>
        <v>0</v>
      </c>
      <c r="C689" s="1">
        <f t="shared" si="199"/>
        <v>0</v>
      </c>
      <c r="D689" s="1">
        <f t="shared" si="199"/>
        <v>0</v>
      </c>
      <c r="E689" s="7">
        <v>1</v>
      </c>
      <c r="F689" s="9" t="s">
        <v>1316</v>
      </c>
      <c r="G689" s="4">
        <f t="shared" si="184"/>
        <v>7.6219512195121954E-4</v>
      </c>
      <c r="H689" s="4" t="str">
        <f t="shared" si="185"/>
        <v>stɪl</v>
      </c>
      <c r="I689" s="4" t="str">
        <f t="shared" si="186"/>
        <v>still</v>
      </c>
      <c r="J689" s="10">
        <f t="shared" si="187"/>
        <v>4</v>
      </c>
      <c r="K689" s="10">
        <f t="shared" si="188"/>
        <v>5</v>
      </c>
      <c r="L689" s="10">
        <f t="shared" si="189"/>
        <v>5</v>
      </c>
      <c r="M689" s="10">
        <f t="shared" si="190"/>
        <v>1</v>
      </c>
      <c r="N689" s="1" t="str">
        <f t="shared" si="191"/>
        <v>~still~</v>
      </c>
      <c r="O689" s="1" t="str">
        <f t="shared" si="192"/>
        <v>[stɪl]</v>
      </c>
      <c r="P689" s="4">
        <f t="shared" si="193"/>
        <v>0.25439985932113074</v>
      </c>
      <c r="Q689" s="4">
        <f t="shared" si="194"/>
        <v>1</v>
      </c>
      <c r="R689" s="4" cm="1">
        <f t="array" ref="R689">SUM(_xlfn._xlws.FILTER($G$2:$G$1236,_xlfn.MAP($N$2:$N$1236,_xlfn.LAMBDA(_xlpm.x,_xlpm.x=$N689))))</f>
        <v>7.6219512195121954E-4</v>
      </c>
      <c r="S689" s="4">
        <f t="shared" si="195"/>
        <v>1</v>
      </c>
      <c r="T689" s="15" cm="1">
        <f t="array" ref="T689">SUM(_xlfn._xlws.FILTER($G$2:$G$1236,_xlfn.MAP($O$2:$O$1236,_xlfn.LAMBDA(_xlpm.x,_xlpm.x=$O689))))</f>
        <v>7.6219512195121954E-4</v>
      </c>
      <c r="U689" s="4">
        <f t="shared" si="196"/>
        <v>1</v>
      </c>
      <c r="V689" s="4">
        <f t="shared" si="197"/>
        <v>0</v>
      </c>
      <c r="AB689"/>
      <c r="AC689"/>
      <c r="AD689" s="2"/>
      <c r="AI689" s="2"/>
      <c r="AJ689" s="2"/>
    </row>
    <row r="690" spans="1:36">
      <c r="A690" s="1" t="str">
        <f t="shared" si="182"/>
        <v>~thank~ : [θæŋk]</v>
      </c>
      <c r="B690" s="1">
        <f t="shared" si="199"/>
        <v>0</v>
      </c>
      <c r="C690" s="1">
        <f t="shared" si="199"/>
        <v>0</v>
      </c>
      <c r="D690" s="1">
        <f t="shared" si="199"/>
        <v>0</v>
      </c>
      <c r="E690" s="7">
        <v>1</v>
      </c>
      <c r="F690" s="9" t="s">
        <v>1286</v>
      </c>
      <c r="G690" s="4">
        <f t="shared" si="184"/>
        <v>7.6219512195121954E-4</v>
      </c>
      <c r="H690" s="4" t="str">
        <f t="shared" si="185"/>
        <v>θæŋk</v>
      </c>
      <c r="I690" s="4" t="str">
        <f t="shared" si="186"/>
        <v>thank</v>
      </c>
      <c r="J690" s="10">
        <f t="shared" si="187"/>
        <v>4</v>
      </c>
      <c r="K690" s="10">
        <f t="shared" si="188"/>
        <v>5</v>
      </c>
      <c r="L690" s="10">
        <f t="shared" si="189"/>
        <v>5</v>
      </c>
      <c r="M690" s="10">
        <f t="shared" si="190"/>
        <v>1</v>
      </c>
      <c r="N690" s="1" t="str">
        <f t="shared" si="191"/>
        <v>~thank~</v>
      </c>
      <c r="O690" s="1" t="str">
        <f t="shared" si="192"/>
        <v>[θæŋk]</v>
      </c>
      <c r="P690" s="4">
        <f t="shared" si="193"/>
        <v>0.25439985932113074</v>
      </c>
      <c r="Q690" s="4">
        <f t="shared" si="194"/>
        <v>1</v>
      </c>
      <c r="R690" s="4" cm="1">
        <f t="array" ref="R690">SUM(_xlfn._xlws.FILTER($G$2:$G$1236,_xlfn.MAP($N$2:$N$1236,_xlfn.LAMBDA(_xlpm.x,_xlpm.x=$N690))))</f>
        <v>7.6219512195121954E-4</v>
      </c>
      <c r="S690" s="4">
        <f t="shared" si="195"/>
        <v>1</v>
      </c>
      <c r="T690" s="15" cm="1">
        <f t="array" ref="T690">SUM(_xlfn._xlws.FILTER($G$2:$G$1236,_xlfn.MAP($O$2:$O$1236,_xlfn.LAMBDA(_xlpm.x,_xlpm.x=$O690))))</f>
        <v>7.6219512195121954E-4</v>
      </c>
      <c r="U690" s="4">
        <f t="shared" si="196"/>
        <v>1</v>
      </c>
      <c r="V690" s="4">
        <f t="shared" si="197"/>
        <v>0</v>
      </c>
      <c r="AB690"/>
      <c r="AC690"/>
      <c r="AD690" s="2"/>
      <c r="AI690" s="2"/>
      <c r="AJ690" s="2"/>
    </row>
    <row r="691" spans="1:36">
      <c r="A691" s="1" t="str">
        <f t="shared" si="182"/>
        <v>~there~ : [ðɛə]</v>
      </c>
      <c r="B691" s="1">
        <f t="shared" si="199"/>
        <v>0</v>
      </c>
      <c r="C691" s="1">
        <f t="shared" si="199"/>
        <v>0</v>
      </c>
      <c r="D691" s="1">
        <f t="shared" si="199"/>
        <v>0</v>
      </c>
      <c r="E691" s="7">
        <v>1</v>
      </c>
      <c r="F691" s="9" t="s">
        <v>967</v>
      </c>
      <c r="G691" s="4">
        <f t="shared" si="184"/>
        <v>7.6219512195121954E-4</v>
      </c>
      <c r="H691" s="1" t="str">
        <f t="shared" si="185"/>
        <v>ðɛə</v>
      </c>
      <c r="I691" s="1" t="str">
        <f t="shared" si="186"/>
        <v>there</v>
      </c>
      <c r="J691" s="10">
        <f t="shared" si="187"/>
        <v>3</v>
      </c>
      <c r="K691" s="10">
        <f t="shared" si="188"/>
        <v>5</v>
      </c>
      <c r="L691" s="10">
        <f t="shared" si="189"/>
        <v>5</v>
      </c>
      <c r="M691" s="10">
        <f t="shared" si="190"/>
        <v>1</v>
      </c>
      <c r="N691" s="1" t="str">
        <f t="shared" si="191"/>
        <v>~there~</v>
      </c>
      <c r="O691" s="1" t="str">
        <f t="shared" si="192"/>
        <v>[ðɛə]</v>
      </c>
      <c r="P691" s="4">
        <f t="shared" si="193"/>
        <v>0.16959990621408716</v>
      </c>
      <c r="Q691" s="4">
        <f t="shared" si="194"/>
        <v>0.66666666666666663</v>
      </c>
      <c r="R691" s="4" cm="1">
        <f t="array" ref="R691">SUM(_xlfn._xlws.FILTER($G$2:$G$1236,_xlfn.MAP($N$2:$N$1236,_xlfn.LAMBDA(_xlpm.x,_xlpm.x=$N691))))</f>
        <v>7.6219512195121954E-4</v>
      </c>
      <c r="S691" s="4">
        <f t="shared" si="195"/>
        <v>1</v>
      </c>
      <c r="T691" s="15" cm="1">
        <f t="array" ref="T691">SUM(_xlfn._xlws.FILTER($G$2:$G$1236,_xlfn.MAP($O$2:$O$1236,_xlfn.LAMBDA(_xlpm.x,_xlpm.x=$O691))))</f>
        <v>1.5243902439024391E-3</v>
      </c>
      <c r="U691" s="4">
        <f t="shared" si="196"/>
        <v>0.5</v>
      </c>
      <c r="V691" s="4">
        <f t="shared" si="197"/>
        <v>0.3010299956639812</v>
      </c>
      <c r="AB691"/>
      <c r="AC691"/>
      <c r="AD691" s="2"/>
      <c r="AI691" s="2"/>
      <c r="AJ691" s="2"/>
    </row>
    <row r="692" spans="1:36">
      <c r="A692" s="1" t="str">
        <f t="shared" si="182"/>
        <v>~these~ : [ðiz]</v>
      </c>
      <c r="B692" s="1">
        <f t="shared" si="199"/>
        <v>0</v>
      </c>
      <c r="C692" s="1">
        <f t="shared" si="199"/>
        <v>0</v>
      </c>
      <c r="D692" s="1">
        <f t="shared" si="199"/>
        <v>0</v>
      </c>
      <c r="E692" s="7">
        <v>1</v>
      </c>
      <c r="F692" s="9" t="s">
        <v>1427</v>
      </c>
      <c r="G692" s="4">
        <f t="shared" si="184"/>
        <v>7.6219512195121954E-4</v>
      </c>
      <c r="H692" s="1" t="str">
        <f t="shared" si="185"/>
        <v>ðiz</v>
      </c>
      <c r="I692" s="1" t="str">
        <f t="shared" si="186"/>
        <v>these</v>
      </c>
      <c r="J692" s="10">
        <f t="shared" si="187"/>
        <v>3</v>
      </c>
      <c r="K692" s="10">
        <f t="shared" si="188"/>
        <v>5</v>
      </c>
      <c r="L692" s="10">
        <f t="shared" si="189"/>
        <v>5</v>
      </c>
      <c r="M692" s="10">
        <f t="shared" si="190"/>
        <v>1</v>
      </c>
      <c r="N692" s="1" t="str">
        <f t="shared" si="191"/>
        <v>~these~</v>
      </c>
      <c r="O692" s="1" t="str">
        <f t="shared" si="192"/>
        <v>[ðiz]</v>
      </c>
      <c r="P692" s="4">
        <f t="shared" si="193"/>
        <v>0.25439985932113074</v>
      </c>
      <c r="Q692" s="4">
        <f t="shared" si="194"/>
        <v>1</v>
      </c>
      <c r="R692" s="4" cm="1">
        <f t="array" ref="R692">SUM(_xlfn._xlws.FILTER($G$2:$G$1236,_xlfn.MAP($N$2:$N$1236,_xlfn.LAMBDA(_xlpm.x,_xlpm.x=$N692))))</f>
        <v>7.6219512195121954E-4</v>
      </c>
      <c r="S692" s="4">
        <f t="shared" si="195"/>
        <v>1</v>
      </c>
      <c r="T692" s="15" cm="1">
        <f t="array" ref="T692">SUM(_xlfn._xlws.FILTER($G$2:$G$1236,_xlfn.MAP($O$2:$O$1236,_xlfn.LAMBDA(_xlpm.x,_xlpm.x=$O692))))</f>
        <v>7.6219512195121954E-4</v>
      </c>
      <c r="U692" s="4">
        <f t="shared" si="196"/>
        <v>1</v>
      </c>
      <c r="V692" s="4">
        <f t="shared" si="197"/>
        <v>0</v>
      </c>
      <c r="AB692"/>
      <c r="AC692"/>
      <c r="AD692" s="2"/>
      <c r="AI692" s="2"/>
      <c r="AJ692" s="2"/>
    </row>
    <row r="693" spans="1:36">
      <c r="A693" s="1" t="str">
        <f t="shared" si="182"/>
        <v>~thick~ : [θɪk]</v>
      </c>
      <c r="B693" s="1">
        <f t="shared" si="199"/>
        <v>0</v>
      </c>
      <c r="C693" s="1">
        <f t="shared" si="199"/>
        <v>0</v>
      </c>
      <c r="D693" s="1">
        <f t="shared" si="199"/>
        <v>0</v>
      </c>
      <c r="E693" s="7">
        <v>1</v>
      </c>
      <c r="F693" s="9" t="s">
        <v>1421</v>
      </c>
      <c r="G693" s="4">
        <f t="shared" si="184"/>
        <v>7.6219512195121954E-4</v>
      </c>
      <c r="H693" s="1" t="str">
        <f t="shared" si="185"/>
        <v>θɪk</v>
      </c>
      <c r="I693" s="1" t="str">
        <f t="shared" si="186"/>
        <v>thick</v>
      </c>
      <c r="J693" s="10">
        <f t="shared" si="187"/>
        <v>3</v>
      </c>
      <c r="K693" s="10">
        <f t="shared" si="188"/>
        <v>5</v>
      </c>
      <c r="L693" s="10">
        <f t="shared" si="189"/>
        <v>5</v>
      </c>
      <c r="M693" s="10">
        <f t="shared" si="190"/>
        <v>1</v>
      </c>
      <c r="N693" s="1" t="str">
        <f t="shared" si="191"/>
        <v>~thick~</v>
      </c>
      <c r="O693" s="1" t="str">
        <f t="shared" si="192"/>
        <v>[θɪk]</v>
      </c>
      <c r="P693" s="4">
        <f t="shared" si="193"/>
        <v>0.25439985932113074</v>
      </c>
      <c r="Q693" s="4">
        <f t="shared" si="194"/>
        <v>1</v>
      </c>
      <c r="R693" s="4" cm="1">
        <f t="array" ref="R693">SUM(_xlfn._xlws.FILTER($G$2:$G$1255,_xlfn.MAP($N$2:$N$1255,_xlfn.LAMBDA(_xlpm.x,_xlpm.x=$N693))))</f>
        <v>7.6219512195121954E-4</v>
      </c>
      <c r="S693" s="4">
        <f t="shared" si="195"/>
        <v>1</v>
      </c>
      <c r="T693" s="15" cm="1">
        <f t="array" ref="T693">SUM(_xlfn._xlws.FILTER($G$2:$G$1255,_xlfn.MAP($O$2:$O$1255,_xlfn.LAMBDA(_xlpm.x,_xlpm.x=$O693))))</f>
        <v>7.6219512195121954E-4</v>
      </c>
      <c r="U693" s="4">
        <f t="shared" si="196"/>
        <v>1</v>
      </c>
      <c r="V693" s="4">
        <f t="shared" si="197"/>
        <v>0</v>
      </c>
      <c r="AB693"/>
      <c r="AC693"/>
      <c r="AD693" s="2"/>
      <c r="AI693" s="2"/>
      <c r="AJ693" s="2"/>
    </row>
    <row r="694" spans="1:36">
      <c r="A694" s="1" t="str">
        <f t="shared" si="182"/>
        <v>~thing~ : [θɪŋ]</v>
      </c>
      <c r="B694" s="1">
        <f t="shared" si="199"/>
        <v>0</v>
      </c>
      <c r="C694" s="1">
        <f t="shared" si="199"/>
        <v>0</v>
      </c>
      <c r="D694" s="1">
        <f t="shared" si="199"/>
        <v>0</v>
      </c>
      <c r="E694" s="7">
        <v>2</v>
      </c>
      <c r="F694" s="9" t="s">
        <v>1414</v>
      </c>
      <c r="G694" s="4">
        <f t="shared" si="184"/>
        <v>1.5243902439024391E-3</v>
      </c>
      <c r="H694" s="1" t="str">
        <f t="shared" si="185"/>
        <v>θɪŋ</v>
      </c>
      <c r="I694" s="1" t="str">
        <f t="shared" si="186"/>
        <v>thing</v>
      </c>
      <c r="J694" s="10">
        <f t="shared" si="187"/>
        <v>3</v>
      </c>
      <c r="K694" s="10">
        <f t="shared" si="188"/>
        <v>5</v>
      </c>
      <c r="L694" s="10">
        <f t="shared" si="189"/>
        <v>5</v>
      </c>
      <c r="M694" s="10">
        <f t="shared" si="190"/>
        <v>1</v>
      </c>
      <c r="N694" s="1" t="str">
        <f t="shared" si="191"/>
        <v>~thing~</v>
      </c>
      <c r="O694" s="1" t="str">
        <f t="shared" si="192"/>
        <v>[θɪŋ]</v>
      </c>
      <c r="P694" s="4">
        <f t="shared" si="193"/>
        <v>0.4032142372127297</v>
      </c>
      <c r="Q694" s="4">
        <f t="shared" si="194"/>
        <v>1</v>
      </c>
      <c r="R694" s="4" cm="1">
        <f t="array" ref="R694">SUM(_xlfn._xlws.FILTER($G$2:$G$1255,_xlfn.MAP($N$2:$N$1255,_xlfn.LAMBDA(_xlpm.x,_xlpm.x=$N694))))</f>
        <v>1.5243902439024391E-3</v>
      </c>
      <c r="S694" s="4">
        <f t="shared" si="195"/>
        <v>1</v>
      </c>
      <c r="T694" s="15" cm="1">
        <f t="array" ref="T694">SUM(_xlfn._xlws.FILTER($G$2:$G$1255,_xlfn.MAP($O$2:$O$1255,_xlfn.LAMBDA(_xlpm.x,_xlpm.x=$O694))))</f>
        <v>1.5243902439024391E-3</v>
      </c>
      <c r="U694" s="4">
        <f t="shared" si="196"/>
        <v>1</v>
      </c>
      <c r="V694" s="4">
        <f t="shared" si="197"/>
        <v>0</v>
      </c>
      <c r="AB694"/>
      <c r="AC694"/>
      <c r="AD694" s="2"/>
      <c r="AI694" s="2"/>
      <c r="AJ694" s="2"/>
    </row>
    <row r="695" spans="1:36">
      <c r="A695" s="1" t="str">
        <f t="shared" si="182"/>
        <v>~think~ : [θɪŋk]</v>
      </c>
      <c r="B695" s="1">
        <f t="shared" si="199"/>
        <v>0</v>
      </c>
      <c r="C695" s="1">
        <f t="shared" si="199"/>
        <v>0</v>
      </c>
      <c r="D695" s="1">
        <f t="shared" si="199"/>
        <v>0</v>
      </c>
      <c r="E695" s="7">
        <v>1</v>
      </c>
      <c r="F695" s="9" t="s">
        <v>1261</v>
      </c>
      <c r="G695" s="4">
        <f t="shared" si="184"/>
        <v>7.6219512195121954E-4</v>
      </c>
      <c r="H695" s="1" t="str">
        <f t="shared" si="185"/>
        <v>θɪŋk</v>
      </c>
      <c r="I695" s="1" t="str">
        <f t="shared" si="186"/>
        <v>think</v>
      </c>
      <c r="J695" s="10">
        <f t="shared" si="187"/>
        <v>4</v>
      </c>
      <c r="K695" s="10">
        <f t="shared" si="188"/>
        <v>5</v>
      </c>
      <c r="L695" s="10">
        <f t="shared" si="189"/>
        <v>5</v>
      </c>
      <c r="M695" s="10">
        <f t="shared" si="190"/>
        <v>1</v>
      </c>
      <c r="N695" s="1" t="str">
        <f t="shared" si="191"/>
        <v>~think~</v>
      </c>
      <c r="O695" s="1" t="str">
        <f t="shared" si="192"/>
        <v>[θɪŋk]</v>
      </c>
      <c r="P695" s="4">
        <f t="shared" si="193"/>
        <v>0.25439985932113074</v>
      </c>
      <c r="Q695" s="4">
        <f t="shared" si="194"/>
        <v>1</v>
      </c>
      <c r="R695" s="4" cm="1">
        <f t="array" ref="R695">SUM(_xlfn._xlws.FILTER($G$2:$G$1255,_xlfn.MAP($N$2:$N$1255,_xlfn.LAMBDA(_xlpm.x,_xlpm.x=$N695))))</f>
        <v>7.6219512195121954E-4</v>
      </c>
      <c r="S695" s="4">
        <f t="shared" si="195"/>
        <v>1</v>
      </c>
      <c r="T695" s="15" cm="1">
        <f t="array" ref="T695">SUM(_xlfn._xlws.FILTER($G$2:$G$1255,_xlfn.MAP($O$2:$O$1255,_xlfn.LAMBDA(_xlpm.x,_xlpm.x=$O695))))</f>
        <v>7.6219512195121954E-4</v>
      </c>
      <c r="U695" s="4">
        <f t="shared" si="196"/>
        <v>1</v>
      </c>
      <c r="V695" s="4">
        <f t="shared" si="197"/>
        <v>0</v>
      </c>
      <c r="AB695"/>
      <c r="AC695"/>
      <c r="AD695" s="2"/>
      <c r="AI695" s="2"/>
      <c r="AJ695" s="2"/>
    </row>
    <row r="696" spans="1:36">
      <c r="A696" s="1" t="str">
        <f t="shared" si="182"/>
        <v>~third~ : [θɜɹd]</v>
      </c>
      <c r="B696" s="1">
        <f t="shared" si="199"/>
        <v>0</v>
      </c>
      <c r="C696" s="1">
        <f t="shared" si="199"/>
        <v>0</v>
      </c>
      <c r="D696" s="1">
        <f t="shared" si="199"/>
        <v>0</v>
      </c>
      <c r="E696" s="7">
        <v>1</v>
      </c>
      <c r="F696" s="9" t="s">
        <v>1263</v>
      </c>
      <c r="G696" s="4">
        <f t="shared" si="184"/>
        <v>7.6219512195121954E-4</v>
      </c>
      <c r="H696" s="1" t="str">
        <f t="shared" si="185"/>
        <v>θɜɹd</v>
      </c>
      <c r="I696" s="1" t="str">
        <f t="shared" si="186"/>
        <v>third</v>
      </c>
      <c r="J696" s="10">
        <f t="shared" si="187"/>
        <v>4</v>
      </c>
      <c r="K696" s="10">
        <f t="shared" si="188"/>
        <v>5</v>
      </c>
      <c r="L696" s="10">
        <f t="shared" si="189"/>
        <v>5</v>
      </c>
      <c r="M696" s="10">
        <f t="shared" si="190"/>
        <v>1</v>
      </c>
      <c r="N696" s="1" t="str">
        <f t="shared" si="191"/>
        <v>~third~</v>
      </c>
      <c r="O696" s="1" t="str">
        <f t="shared" si="192"/>
        <v>[θɜɹd]</v>
      </c>
      <c r="P696" s="4">
        <f t="shared" si="193"/>
        <v>0.25439985932113074</v>
      </c>
      <c r="Q696" s="4">
        <f t="shared" si="194"/>
        <v>1</v>
      </c>
      <c r="R696" s="4" cm="1">
        <f t="array" ref="R696">SUM(_xlfn._xlws.FILTER($G$2:$G$1255,_xlfn.MAP($N$2:$N$1255,_xlfn.LAMBDA(_xlpm.x,_xlpm.x=$N696))))</f>
        <v>7.6219512195121954E-4</v>
      </c>
      <c r="S696" s="4">
        <f t="shared" si="195"/>
        <v>1</v>
      </c>
      <c r="T696" s="15" cm="1">
        <f t="array" ref="T696">SUM(_xlfn._xlws.FILTER($G$2:$G$1255,_xlfn.MAP($O$2:$O$1255,_xlfn.LAMBDA(_xlpm.x,_xlpm.x=$O696))))</f>
        <v>7.6219512195121954E-4</v>
      </c>
      <c r="U696" s="4">
        <f t="shared" si="196"/>
        <v>1</v>
      </c>
      <c r="V696" s="4">
        <f t="shared" si="197"/>
        <v>0</v>
      </c>
      <c r="AB696"/>
      <c r="AC696"/>
      <c r="AD696" s="2"/>
      <c r="AI696" s="2"/>
      <c r="AJ696" s="2"/>
    </row>
    <row r="697" spans="1:36">
      <c r="A697" s="1" t="str">
        <f t="shared" si="182"/>
        <v>~three~ : [θɹi]</v>
      </c>
      <c r="B697" s="1">
        <f t="shared" si="199"/>
        <v>0</v>
      </c>
      <c r="C697" s="1">
        <f t="shared" si="199"/>
        <v>0</v>
      </c>
      <c r="D697" s="1">
        <f t="shared" si="199"/>
        <v>0</v>
      </c>
      <c r="E697" s="7">
        <v>1</v>
      </c>
      <c r="F697" s="9" t="s">
        <v>396</v>
      </c>
      <c r="G697" s="4">
        <f t="shared" si="184"/>
        <v>7.6219512195121954E-4</v>
      </c>
      <c r="H697" s="1" t="str">
        <f t="shared" si="185"/>
        <v>θɹi</v>
      </c>
      <c r="I697" s="1" t="str">
        <f t="shared" si="186"/>
        <v>three</v>
      </c>
      <c r="J697" s="10">
        <f t="shared" si="187"/>
        <v>3</v>
      </c>
      <c r="K697" s="10">
        <f t="shared" si="188"/>
        <v>5</v>
      </c>
      <c r="L697" s="10">
        <f t="shared" si="189"/>
        <v>5</v>
      </c>
      <c r="M697" s="10">
        <f t="shared" si="190"/>
        <v>1</v>
      </c>
      <c r="N697" s="1" t="str">
        <f t="shared" si="191"/>
        <v>~three~</v>
      </c>
      <c r="O697" s="1" t="str">
        <f t="shared" si="192"/>
        <v>[θɹi]</v>
      </c>
      <c r="P697" s="4">
        <f t="shared" si="193"/>
        <v>0.25439985932113074</v>
      </c>
      <c r="Q697" s="4">
        <f t="shared" si="194"/>
        <v>1</v>
      </c>
      <c r="R697" s="4" cm="1">
        <f t="array" ref="R697">SUM(_xlfn._xlws.FILTER($G$2:$G$1255,_xlfn.MAP($N$2:$N$1255,_xlfn.LAMBDA(_xlpm.x,_xlpm.x=$N697))))</f>
        <v>7.6219512195121954E-4</v>
      </c>
      <c r="S697" s="4">
        <f t="shared" si="195"/>
        <v>1</v>
      </c>
      <c r="T697" s="15" cm="1">
        <f t="array" ref="T697">SUM(_xlfn._xlws.FILTER($G$2:$G$1255,_xlfn.MAP($O$2:$O$1255,_xlfn.LAMBDA(_xlpm.x,_xlpm.x=$O697))))</f>
        <v>7.6219512195121954E-4</v>
      </c>
      <c r="U697" s="4">
        <f t="shared" si="196"/>
        <v>1</v>
      </c>
      <c r="V697" s="4">
        <f t="shared" si="197"/>
        <v>0</v>
      </c>
      <c r="AB697"/>
      <c r="AC697"/>
      <c r="AD697" s="2"/>
      <c r="AI697" s="2"/>
      <c r="AJ697" s="2"/>
    </row>
    <row r="698" spans="1:36">
      <c r="A698" s="1" t="str">
        <f t="shared" si="182"/>
        <v>~throw~ : [θɹoʊ]</v>
      </c>
      <c r="B698" s="1">
        <f t="shared" si="199"/>
        <v>0</v>
      </c>
      <c r="C698" s="1">
        <f t="shared" si="199"/>
        <v>0</v>
      </c>
      <c r="D698" s="1">
        <f t="shared" si="199"/>
        <v>0</v>
      </c>
      <c r="E698" s="7">
        <v>1</v>
      </c>
      <c r="F698" s="9" t="s">
        <v>519</v>
      </c>
      <c r="G698" s="4">
        <f t="shared" si="184"/>
        <v>7.6219512195121954E-4</v>
      </c>
      <c r="H698" s="1" t="str">
        <f t="shared" si="185"/>
        <v>θɹoʊ</v>
      </c>
      <c r="I698" s="1" t="str">
        <f t="shared" si="186"/>
        <v>throw</v>
      </c>
      <c r="J698" s="10">
        <f t="shared" si="187"/>
        <v>4</v>
      </c>
      <c r="K698" s="10">
        <f t="shared" si="188"/>
        <v>5</v>
      </c>
      <c r="L698" s="10">
        <f t="shared" si="189"/>
        <v>5</v>
      </c>
      <c r="M698" s="10">
        <f t="shared" si="190"/>
        <v>1</v>
      </c>
      <c r="N698" s="1" t="str">
        <f t="shared" si="191"/>
        <v>~throw~</v>
      </c>
      <c r="O698" s="1" t="str">
        <f t="shared" si="192"/>
        <v>[θɹoʊ]</v>
      </c>
      <c r="P698" s="4">
        <f t="shared" si="193"/>
        <v>0.25439985932113074</v>
      </c>
      <c r="Q698" s="4">
        <f t="shared" si="194"/>
        <v>1</v>
      </c>
      <c r="R698" s="4" cm="1">
        <f t="array" ref="R698">SUM(_xlfn._xlws.FILTER($G$2:$G$1255,_xlfn.MAP($N$2:$N$1255,_xlfn.LAMBDA(_xlpm.x,_xlpm.x=$N698))))</f>
        <v>7.6219512195121954E-4</v>
      </c>
      <c r="S698" s="4">
        <f t="shared" si="195"/>
        <v>1</v>
      </c>
      <c r="T698" s="15" cm="1">
        <f t="array" ref="T698">SUM(_xlfn._xlws.FILTER($G$2:$G$1255,_xlfn.MAP($O$2:$O$1255,_xlfn.LAMBDA(_xlpm.x,_xlpm.x=$O698))))</f>
        <v>7.6219512195121954E-4</v>
      </c>
      <c r="U698" s="4">
        <f t="shared" si="196"/>
        <v>1</v>
      </c>
      <c r="V698" s="4">
        <f t="shared" si="197"/>
        <v>0</v>
      </c>
      <c r="AB698"/>
      <c r="AC698"/>
      <c r="AD698" s="2"/>
      <c r="AI698" s="2"/>
      <c r="AJ698" s="2"/>
    </row>
    <row r="699" spans="1:36">
      <c r="A699" s="1" t="str">
        <f t="shared" si="182"/>
        <v>~track~ : [tɹæk]</v>
      </c>
      <c r="B699" s="1">
        <f t="shared" si="199"/>
        <v>0</v>
      </c>
      <c r="C699" s="1">
        <f t="shared" si="199"/>
        <v>0</v>
      </c>
      <c r="D699" s="1">
        <f t="shared" si="199"/>
        <v>0</v>
      </c>
      <c r="E699" s="7">
        <v>1</v>
      </c>
      <c r="F699" s="9" t="s">
        <v>1302</v>
      </c>
      <c r="G699" s="4">
        <f t="shared" si="184"/>
        <v>7.6219512195121954E-4</v>
      </c>
      <c r="H699" s="1" t="str">
        <f t="shared" si="185"/>
        <v>tɹæk</v>
      </c>
      <c r="I699" s="1" t="str">
        <f t="shared" si="186"/>
        <v>track</v>
      </c>
      <c r="J699" s="10">
        <f t="shared" si="187"/>
        <v>4</v>
      </c>
      <c r="K699" s="10">
        <f t="shared" si="188"/>
        <v>5</v>
      </c>
      <c r="L699" s="10">
        <f t="shared" si="189"/>
        <v>5</v>
      </c>
      <c r="M699" s="10">
        <f t="shared" si="190"/>
        <v>1</v>
      </c>
      <c r="N699" s="1" t="str">
        <f t="shared" si="191"/>
        <v>~track~</v>
      </c>
      <c r="O699" s="1" t="str">
        <f t="shared" si="192"/>
        <v>[tɹæk]</v>
      </c>
      <c r="P699" s="4">
        <f t="shared" si="193"/>
        <v>0.25439985932113074</v>
      </c>
      <c r="Q699" s="4">
        <f t="shared" si="194"/>
        <v>1</v>
      </c>
      <c r="R699" s="4" cm="1">
        <f t="array" ref="R699">SUM(_xlfn._xlws.FILTER($G$2:$G$1236,_xlfn.MAP($N$2:$N$1236,_xlfn.LAMBDA(_xlpm.x,_xlpm.x=$N699))))</f>
        <v>7.6219512195121954E-4</v>
      </c>
      <c r="S699" s="4">
        <f t="shared" si="195"/>
        <v>1</v>
      </c>
      <c r="T699" s="15" cm="1">
        <f t="array" ref="T699">SUM(_xlfn._xlws.FILTER($G$2:$G$1236,_xlfn.MAP($O$2:$O$1236,_xlfn.LAMBDA(_xlpm.x,_xlpm.x=$O699))))</f>
        <v>7.6219512195121954E-4</v>
      </c>
      <c r="U699" s="4">
        <f t="shared" si="196"/>
        <v>1</v>
      </c>
      <c r="V699" s="4">
        <f t="shared" si="197"/>
        <v>0</v>
      </c>
      <c r="AB699"/>
      <c r="AC699"/>
      <c r="AD699" s="2"/>
      <c r="AI699" s="2"/>
      <c r="AJ699" s="2"/>
    </row>
    <row r="700" spans="1:36">
      <c r="A700" s="1" t="str">
        <f t="shared" si="182"/>
        <v>~tract~ : [tɹækt]</v>
      </c>
      <c r="B700" s="1">
        <f t="shared" si="199"/>
        <v>0</v>
      </c>
      <c r="C700" s="1">
        <f t="shared" si="199"/>
        <v>0</v>
      </c>
      <c r="D700" s="1">
        <f t="shared" si="199"/>
        <v>0</v>
      </c>
      <c r="E700" s="7">
        <v>1</v>
      </c>
      <c r="F700" s="9" t="s">
        <v>1167</v>
      </c>
      <c r="G700" s="4">
        <f t="shared" si="184"/>
        <v>7.6219512195121954E-4</v>
      </c>
      <c r="H700" s="1" t="str">
        <f t="shared" si="185"/>
        <v>tɹækt</v>
      </c>
      <c r="I700" s="1" t="str">
        <f t="shared" si="186"/>
        <v>tract</v>
      </c>
      <c r="J700" s="10">
        <f t="shared" si="187"/>
        <v>5</v>
      </c>
      <c r="K700" s="10">
        <f t="shared" si="188"/>
        <v>5</v>
      </c>
      <c r="L700" s="10">
        <f t="shared" si="189"/>
        <v>5</v>
      </c>
      <c r="M700" s="10">
        <f t="shared" si="190"/>
        <v>1</v>
      </c>
      <c r="N700" s="1" t="str">
        <f t="shared" si="191"/>
        <v>~tract~</v>
      </c>
      <c r="O700" s="1" t="str">
        <f t="shared" si="192"/>
        <v>[tɹækt]</v>
      </c>
      <c r="P700" s="4">
        <f t="shared" si="193"/>
        <v>0.25439985932113074</v>
      </c>
      <c r="Q700" s="4">
        <f t="shared" si="194"/>
        <v>1</v>
      </c>
      <c r="R700" s="4" cm="1">
        <f t="array" ref="R700">SUM(_xlfn._xlws.FILTER($G$2:$G$1236,_xlfn.MAP($N$2:$N$1236,_xlfn.LAMBDA(_xlpm.x,_xlpm.x=$N700))))</f>
        <v>7.6219512195121954E-4</v>
      </c>
      <c r="S700" s="4">
        <f t="shared" si="195"/>
        <v>1</v>
      </c>
      <c r="T700" s="15" cm="1">
        <f t="array" ref="T700">SUM(_xlfn._xlws.FILTER($G$2:$G$1236,_xlfn.MAP($O$2:$O$1236,_xlfn.LAMBDA(_xlpm.x,_xlpm.x=$O700))))</f>
        <v>7.6219512195121954E-4</v>
      </c>
      <c r="U700" s="4">
        <f t="shared" si="196"/>
        <v>1</v>
      </c>
      <c r="V700" s="4">
        <f t="shared" si="197"/>
        <v>0</v>
      </c>
      <c r="AB700"/>
      <c r="AC700"/>
      <c r="AD700" s="2"/>
      <c r="AI700" s="2"/>
      <c r="AJ700" s="2"/>
    </row>
    <row r="701" spans="1:36">
      <c r="A701" s="1" t="str">
        <f t="shared" si="182"/>
        <v>~ttern~ : [təɹn]</v>
      </c>
      <c r="B701" s="1">
        <f t="shared" si="199"/>
        <v>0</v>
      </c>
      <c r="C701" s="1">
        <f t="shared" si="199"/>
        <v>0</v>
      </c>
      <c r="D701" s="1">
        <f t="shared" si="199"/>
        <v>0</v>
      </c>
      <c r="E701" s="7">
        <v>1</v>
      </c>
      <c r="F701" s="9" t="s">
        <v>1298</v>
      </c>
      <c r="G701" s="4">
        <f t="shared" si="184"/>
        <v>7.6219512195121954E-4</v>
      </c>
      <c r="H701" s="1" t="str">
        <f t="shared" si="185"/>
        <v>təɹn</v>
      </c>
      <c r="I701" s="1" t="str">
        <f t="shared" si="186"/>
        <v>ttern</v>
      </c>
      <c r="J701" s="10">
        <f t="shared" si="187"/>
        <v>4</v>
      </c>
      <c r="K701" s="10">
        <f t="shared" si="188"/>
        <v>5</v>
      </c>
      <c r="L701" s="10">
        <f t="shared" si="189"/>
        <v>5</v>
      </c>
      <c r="M701" s="10">
        <f t="shared" si="190"/>
        <v>1</v>
      </c>
      <c r="N701" s="1" t="str">
        <f t="shared" si="191"/>
        <v>~ttern~</v>
      </c>
      <c r="O701" s="1" t="str">
        <f t="shared" si="192"/>
        <v>[təɹn]</v>
      </c>
      <c r="P701" s="4">
        <f t="shared" si="193"/>
        <v>0.25439985932113074</v>
      </c>
      <c r="Q701" s="4">
        <f t="shared" si="194"/>
        <v>1</v>
      </c>
      <c r="R701" s="4" cm="1">
        <f t="array" ref="R701">SUM(_xlfn._xlws.FILTER($G$2:$G$1236,_xlfn.MAP($N$2:$N$1236,_xlfn.LAMBDA(_xlpm.x,_xlpm.x=$N701))))</f>
        <v>7.6219512195121954E-4</v>
      </c>
      <c r="S701" s="4">
        <f t="shared" si="195"/>
        <v>1</v>
      </c>
      <c r="T701" s="15" cm="1">
        <f t="array" ref="T701">SUM(_xlfn._xlws.FILTER($G$2:$G$1236,_xlfn.MAP($O$2:$O$1236,_xlfn.LAMBDA(_xlpm.x,_xlpm.x=$O701))))</f>
        <v>7.6219512195121954E-4</v>
      </c>
      <c r="U701" s="4">
        <f t="shared" si="196"/>
        <v>1</v>
      </c>
      <c r="V701" s="4">
        <f t="shared" si="197"/>
        <v>0</v>
      </c>
      <c r="AB701"/>
      <c r="AC701"/>
      <c r="AD701" s="2"/>
      <c r="AI701" s="2"/>
      <c r="AJ701" s="2"/>
    </row>
    <row r="702" spans="1:36">
      <c r="A702" s="1" t="str">
        <f t="shared" si="182"/>
        <v>~tween~ : [twin]</v>
      </c>
      <c r="B702" s="1">
        <f t="shared" ref="B702:D721" si="200">_xlfn.LET(_xlpm.d,$F702,_xlpm.k,_xlfn.CONCAT(LEFT(TRIM(B$1),1),"*"),COUNTIF(_xlpm.d,_xlpm.k))</f>
        <v>0</v>
      </c>
      <c r="C702" s="1">
        <f t="shared" si="200"/>
        <v>0</v>
      </c>
      <c r="D702" s="1">
        <f t="shared" si="200"/>
        <v>0</v>
      </c>
      <c r="E702" s="7">
        <v>1</v>
      </c>
      <c r="F702" s="9" t="s">
        <v>1303</v>
      </c>
      <c r="G702" s="4">
        <f t="shared" si="184"/>
        <v>7.6219512195121954E-4</v>
      </c>
      <c r="H702" s="1" t="str">
        <f t="shared" si="185"/>
        <v>twin</v>
      </c>
      <c r="I702" s="1" t="str">
        <f t="shared" si="186"/>
        <v>tween</v>
      </c>
      <c r="J702" s="10">
        <f t="shared" si="187"/>
        <v>4</v>
      </c>
      <c r="K702" s="10">
        <f t="shared" si="188"/>
        <v>5</v>
      </c>
      <c r="L702" s="10">
        <f t="shared" si="189"/>
        <v>5</v>
      </c>
      <c r="M702" s="10">
        <f t="shared" si="190"/>
        <v>1</v>
      </c>
      <c r="N702" s="1" t="str">
        <f t="shared" si="191"/>
        <v>~tween~</v>
      </c>
      <c r="O702" s="1" t="str">
        <f t="shared" si="192"/>
        <v>[twin]</v>
      </c>
      <c r="P702" s="4">
        <f t="shared" si="193"/>
        <v>0.25439985932113074</v>
      </c>
      <c r="Q702" s="4">
        <f t="shared" si="194"/>
        <v>1</v>
      </c>
      <c r="R702" s="4" cm="1">
        <f t="array" ref="R702">SUM(_xlfn._xlws.FILTER($G$2:$G$1236,_xlfn.MAP($N$2:$N$1236,_xlfn.LAMBDA(_xlpm.x,_xlpm.x=$N702))))</f>
        <v>7.6219512195121954E-4</v>
      </c>
      <c r="S702" s="4">
        <f t="shared" si="195"/>
        <v>1</v>
      </c>
      <c r="T702" s="15" cm="1">
        <f t="array" ref="T702">SUM(_xlfn._xlws.FILTER($G$2:$G$1236,_xlfn.MAP($O$2:$O$1236,_xlfn.LAMBDA(_xlpm.x,_xlpm.x=$O702))))</f>
        <v>7.6219512195121954E-4</v>
      </c>
      <c r="U702" s="4">
        <f t="shared" si="196"/>
        <v>1</v>
      </c>
      <c r="V702" s="4">
        <f t="shared" si="197"/>
        <v>0</v>
      </c>
      <c r="AB702"/>
      <c r="AC702"/>
      <c r="AD702" s="2"/>
      <c r="AI702" s="2"/>
      <c r="AJ702" s="2"/>
    </row>
    <row r="703" spans="1:36">
      <c r="A703" s="1" t="str">
        <f t="shared" si="182"/>
        <v>~visit~ : [vɪzɪt]</v>
      </c>
      <c r="B703" s="1">
        <f t="shared" si="200"/>
        <v>0</v>
      </c>
      <c r="C703" s="1">
        <f t="shared" si="200"/>
        <v>0</v>
      </c>
      <c r="D703" s="1">
        <f t="shared" si="200"/>
        <v>0</v>
      </c>
      <c r="E703" s="7">
        <v>1</v>
      </c>
      <c r="F703" s="9" t="s">
        <v>2384</v>
      </c>
      <c r="G703" s="4">
        <f t="shared" si="184"/>
        <v>7.6219512195121954E-4</v>
      </c>
      <c r="H703" s="1" t="str">
        <f t="shared" si="185"/>
        <v>vɪzɪt</v>
      </c>
      <c r="I703" s="1" t="str">
        <f t="shared" si="186"/>
        <v>visit</v>
      </c>
      <c r="J703" s="10">
        <f t="shared" si="187"/>
        <v>5</v>
      </c>
      <c r="K703" s="10">
        <f t="shared" si="188"/>
        <v>5</v>
      </c>
      <c r="L703" s="10">
        <f t="shared" si="189"/>
        <v>5</v>
      </c>
      <c r="M703" s="10">
        <f t="shared" si="190"/>
        <v>1</v>
      </c>
      <c r="N703" s="1" t="str">
        <f t="shared" si="191"/>
        <v>~visit~</v>
      </c>
      <c r="O703" s="1" t="str">
        <f t="shared" si="192"/>
        <v>[vɪzɪt]</v>
      </c>
      <c r="P703" s="4">
        <f t="shared" si="193"/>
        <v>0.25439985932113074</v>
      </c>
      <c r="Q703" s="4">
        <f t="shared" si="194"/>
        <v>1</v>
      </c>
      <c r="R703" s="4" cm="1">
        <f t="array" ref="R703">SUM(_xlfn._xlws.FILTER($G$2:$G$1236,_xlfn.MAP($N$2:$N$1236,_xlfn.LAMBDA(_xlpm.x,_xlpm.x=$N703))))</f>
        <v>7.6219512195121954E-4</v>
      </c>
      <c r="S703" s="4">
        <f t="shared" si="195"/>
        <v>1</v>
      </c>
      <c r="T703" s="15" cm="1">
        <f t="array" ref="T703">SUM(_xlfn._xlws.FILTER($G$2:$G$1236,_xlfn.MAP($O$2:$O$1236,_xlfn.LAMBDA(_xlpm.x,_xlpm.x=$O703))))</f>
        <v>7.6219512195121954E-4</v>
      </c>
      <c r="U703" s="4">
        <f t="shared" si="196"/>
        <v>1</v>
      </c>
      <c r="V703" s="4">
        <f t="shared" si="197"/>
        <v>0</v>
      </c>
      <c r="AB703"/>
      <c r="AC703"/>
      <c r="AD703" s="2"/>
      <c r="AI703" s="2"/>
      <c r="AJ703" s="2"/>
    </row>
    <row r="704" spans="1:36">
      <c r="A704" s="1" t="str">
        <f t="shared" si="182"/>
        <v>~watch~ : [wɑtʃ]</v>
      </c>
      <c r="B704" s="1">
        <f t="shared" si="200"/>
        <v>0</v>
      </c>
      <c r="C704" s="1">
        <f t="shared" si="200"/>
        <v>0</v>
      </c>
      <c r="D704" s="1">
        <f t="shared" si="200"/>
        <v>0</v>
      </c>
      <c r="E704" s="7">
        <v>1</v>
      </c>
      <c r="F704" s="9" t="s">
        <v>1291</v>
      </c>
      <c r="G704" s="4">
        <f t="shared" si="184"/>
        <v>7.6219512195121954E-4</v>
      </c>
      <c r="H704" s="4" t="str">
        <f t="shared" si="185"/>
        <v>wɑtʃ</v>
      </c>
      <c r="I704" s="4" t="str">
        <f t="shared" si="186"/>
        <v>watch</v>
      </c>
      <c r="J704" s="10">
        <f t="shared" si="187"/>
        <v>4</v>
      </c>
      <c r="K704" s="10">
        <f t="shared" si="188"/>
        <v>5</v>
      </c>
      <c r="L704" s="10">
        <f t="shared" si="189"/>
        <v>5</v>
      </c>
      <c r="M704" s="10">
        <f t="shared" si="190"/>
        <v>1</v>
      </c>
      <c r="N704" s="1" t="str">
        <f t="shared" si="191"/>
        <v>~watch~</v>
      </c>
      <c r="O704" s="1" t="str">
        <f t="shared" si="192"/>
        <v>[wɑtʃ]</v>
      </c>
      <c r="P704" s="4">
        <f t="shared" si="193"/>
        <v>0.25439985932113074</v>
      </c>
      <c r="Q704" s="4">
        <f t="shared" si="194"/>
        <v>1</v>
      </c>
      <c r="R704" s="4" cm="1">
        <f t="array" ref="R704">SUM(_xlfn._xlws.FILTER($G$2:$G$1236,_xlfn.MAP($N$2:$N$1236,_xlfn.LAMBDA(_xlpm.x,_xlpm.x=$N704))))</f>
        <v>7.6219512195121954E-4</v>
      </c>
      <c r="S704" s="4">
        <f t="shared" si="195"/>
        <v>1</v>
      </c>
      <c r="T704" s="15" cm="1">
        <f t="array" ref="T704">SUM(_xlfn._xlws.FILTER($G$2:$G$1236,_xlfn.MAP($O$2:$O$1236,_xlfn.LAMBDA(_xlpm.x,_xlpm.x=$O704))))</f>
        <v>7.6219512195121954E-4</v>
      </c>
      <c r="U704" s="4">
        <f t="shared" si="196"/>
        <v>1</v>
      </c>
      <c r="V704" s="4">
        <f t="shared" si="197"/>
        <v>0</v>
      </c>
      <c r="AB704"/>
      <c r="AC704"/>
      <c r="AD704" s="2"/>
      <c r="AI704" s="2"/>
      <c r="AJ704" s="2"/>
    </row>
    <row r="705" spans="1:36">
      <c r="A705" s="1" t="str">
        <f t="shared" si="182"/>
        <v>~wheel~ : [wil]</v>
      </c>
      <c r="B705" s="1">
        <f t="shared" si="200"/>
        <v>0</v>
      </c>
      <c r="C705" s="1">
        <f t="shared" si="200"/>
        <v>0</v>
      </c>
      <c r="D705" s="1">
        <f t="shared" si="200"/>
        <v>0</v>
      </c>
      <c r="E705" s="7">
        <v>1</v>
      </c>
      <c r="F705" s="9" t="s">
        <v>1429</v>
      </c>
      <c r="G705" s="4">
        <f t="shared" si="184"/>
        <v>7.6219512195121954E-4</v>
      </c>
      <c r="H705" s="4" t="str">
        <f t="shared" si="185"/>
        <v>wil</v>
      </c>
      <c r="I705" s="4" t="str">
        <f t="shared" si="186"/>
        <v>wheel</v>
      </c>
      <c r="J705" s="10">
        <f t="shared" si="187"/>
        <v>3</v>
      </c>
      <c r="K705" s="10">
        <f t="shared" si="188"/>
        <v>5</v>
      </c>
      <c r="L705" s="10">
        <f t="shared" si="189"/>
        <v>5</v>
      </c>
      <c r="M705" s="10">
        <f t="shared" si="190"/>
        <v>1</v>
      </c>
      <c r="N705" s="1" t="str">
        <f t="shared" si="191"/>
        <v>~wheel~</v>
      </c>
      <c r="O705" s="1" t="str">
        <f t="shared" si="192"/>
        <v>[wil]</v>
      </c>
      <c r="P705" s="4">
        <f t="shared" si="193"/>
        <v>0.25439985932113074</v>
      </c>
      <c r="Q705" s="4">
        <f t="shared" si="194"/>
        <v>1</v>
      </c>
      <c r="R705" s="4" cm="1">
        <f t="array" ref="R705">SUM(_xlfn._xlws.FILTER($G$2:$G$1236,_xlfn.MAP($N$2:$N$1236,_xlfn.LAMBDA(_xlpm.x,_xlpm.x=$N705))))</f>
        <v>7.6219512195121954E-4</v>
      </c>
      <c r="S705" s="4">
        <f t="shared" si="195"/>
        <v>1</v>
      </c>
      <c r="T705" s="15" cm="1">
        <f t="array" ref="T705">SUM(_xlfn._xlws.FILTER($G$2:$G$1236,_xlfn.MAP($O$2:$O$1236,_xlfn.LAMBDA(_xlpm.x,_xlpm.x=$O705))))</f>
        <v>7.6219512195121954E-4</v>
      </c>
      <c r="U705" s="4">
        <f t="shared" si="196"/>
        <v>1</v>
      </c>
      <c r="V705" s="4">
        <f t="shared" si="197"/>
        <v>0</v>
      </c>
      <c r="AB705"/>
      <c r="AC705"/>
      <c r="AD705" s="2"/>
      <c r="AI705" s="2"/>
      <c r="AJ705" s="2"/>
    </row>
    <row r="706" spans="1:36">
      <c r="A706" s="1" t="str">
        <f t="shared" ref="A706:A769" si="201">_xlfn.LET(_xlpm.sep," : ",CONCATENATE(N706,_xlpm.sep,O706))</f>
        <v>~where~ : [hwɛə]</v>
      </c>
      <c r="B706" s="1">
        <f t="shared" si="200"/>
        <v>0</v>
      </c>
      <c r="C706" s="1">
        <f t="shared" si="200"/>
        <v>0</v>
      </c>
      <c r="D706" s="1">
        <f t="shared" si="200"/>
        <v>0</v>
      </c>
      <c r="E706" s="7">
        <v>1</v>
      </c>
      <c r="F706" s="9" t="s">
        <v>2014</v>
      </c>
      <c r="G706" s="4">
        <f t="shared" ref="G706:G769" si="202">E706/freq.sum.r6e</f>
        <v>7.6219512195121954E-4</v>
      </c>
      <c r="H706" s="4" t="str">
        <f t="shared" ref="H706:H769" si="203">_xlfn.LET(_xlpm.sep,":",_xlpm.w,$F706,LEFT(_xlpm.w,FIND(_xlpm.sep,_xlpm.w)-1))</f>
        <v>hwɛə</v>
      </c>
      <c r="I706" s="4" t="str">
        <f t="shared" ref="I706:I769" si="204">_xlfn.LET(_xlpm.sep,":",_xlpm.w,$F706,RIGHT(_xlpm.w,LEN(_xlpm.w)-FIND(_xlpm.sep,_xlpm.w)))</f>
        <v>where</v>
      </c>
      <c r="J706" s="10">
        <f t="shared" ref="J706:J769" si="205">_xlfn.LET(_xlpm.w,H706,LEN(_xlpm.w))</f>
        <v>4</v>
      </c>
      <c r="K706" s="10">
        <f t="shared" ref="K706:K769" si="206">_xlfn.LET(_xlpm.w,I706,LEN(_xlpm.w))</f>
        <v>5</v>
      </c>
      <c r="L706" s="10">
        <f t="shared" ref="L706:L769" si="207">_xlfn.LET(_xlpm.a,J706,_xlpm.b,K706,MAX(_xlpm.a,_xlpm.b))</f>
        <v>5</v>
      </c>
      <c r="M706" s="10">
        <f t="shared" ref="M706:M769" si="208">_xlfn.LET(_xlpm.x,I706,SUM(COUNTIF(_xlpm.x,"*a*"),COUNTIF(_xlpm.x,"*e*"),COUNTIF(_xlpm.x,"*i*"),COUNTIF(_xlpm.x,"*o*"),COUNTIF(_xlpm.x,"*u*"),COUNTIF(_xlpm.x,"*y*")))</f>
        <v>1</v>
      </c>
      <c r="N706" s="1" t="str">
        <f t="shared" ref="N706:N769" si="209">_xlfn.LET(_xlpm.sep,":",_xlpm.w,$F706,_xlfn.CONCAT("~",RIGHT(_xlpm.w,LEN(_xlpm.w)-FIND(_xlpm.sep,_xlpm.w)),"~"))</f>
        <v>~where~</v>
      </c>
      <c r="O706" s="1" t="str">
        <f t="shared" ref="O706:O769" si="210">_xlfn.LET(_xlpm.sep,":",_xlpm.w,$F706,_xlfn.CONCAT("[",LEFT(_xlpm.w,FIND(_xlpm.sep,_xlpm.w)-1),"]"))</f>
        <v>[hwɛə]</v>
      </c>
      <c r="P706" s="4">
        <f t="shared" ref="P706:P769" si="211">_xlfn.LET(_xlpm.freq,E706,_xlpm.size,L706+1,_xlpm.F,Q706,LOG(1+_xlpm.freq)*LOG(1+_xlpm.size)*_xlpm.F)</f>
        <v>0.16959990621408716</v>
      </c>
      <c r="Q706" s="4">
        <f t="shared" ref="Q706:Q769" si="212">_xlfn.LET(_xlpm.a,U706,_xlpm.b,S706,2*_xlpm.a*_xlpm.b/(_xlpm.a+_xlpm.b))</f>
        <v>0.66666666666666663</v>
      </c>
      <c r="R706" s="4" cm="1">
        <f t="array" ref="R706">SUM(_xlfn._xlws.FILTER($G$2:$G$1236,_xlfn.MAP($N$2:$N$1236,_xlfn.LAMBDA(_xlpm.x,_xlpm.x=$N706))))</f>
        <v>1.5243902439024391E-3</v>
      </c>
      <c r="S706" s="4">
        <f t="shared" ref="S706:S769" si="213">$G706/R706</f>
        <v>0.5</v>
      </c>
      <c r="T706" s="15" cm="1">
        <f t="array" ref="T706">SUM(_xlfn._xlws.FILTER($G$2:$G$1236,_xlfn.MAP($O$2:$O$1236,_xlfn.LAMBDA(_xlpm.x,_xlpm.x=$O706))))</f>
        <v>7.6219512195121954E-4</v>
      </c>
      <c r="U706" s="4">
        <f t="shared" ref="U706:U769" si="214">$G706/T706</f>
        <v>1</v>
      </c>
      <c r="V706" s="4">
        <f t="shared" ref="V706:V769" si="215">_xlfn.LET(_xlpm.p,S706,_xlpm.q,U706,LOG(_xlpm.p/_xlpm.q))</f>
        <v>-0.3010299956639812</v>
      </c>
      <c r="AB706"/>
      <c r="AC706"/>
      <c r="AD706" s="2"/>
      <c r="AI706" s="2"/>
      <c r="AJ706" s="2"/>
    </row>
    <row r="707" spans="1:36">
      <c r="A707" s="1" t="str">
        <f t="shared" si="201"/>
        <v>~where~ : [wɛə]</v>
      </c>
      <c r="B707" s="1">
        <f t="shared" si="200"/>
        <v>0</v>
      </c>
      <c r="C707" s="1">
        <f t="shared" si="200"/>
        <v>0</v>
      </c>
      <c r="D707" s="1">
        <f t="shared" si="200"/>
        <v>0</v>
      </c>
      <c r="E707" s="7">
        <v>1</v>
      </c>
      <c r="F707" s="9" t="s">
        <v>1443</v>
      </c>
      <c r="G707" s="4">
        <f t="shared" si="202"/>
        <v>7.6219512195121954E-4</v>
      </c>
      <c r="H707" s="4" t="str">
        <f t="shared" si="203"/>
        <v>wɛə</v>
      </c>
      <c r="I707" s="4" t="str">
        <f t="shared" si="204"/>
        <v>where</v>
      </c>
      <c r="J707" s="10">
        <f t="shared" si="205"/>
        <v>3</v>
      </c>
      <c r="K707" s="10">
        <f t="shared" si="206"/>
        <v>5</v>
      </c>
      <c r="L707" s="10">
        <f t="shared" si="207"/>
        <v>5</v>
      </c>
      <c r="M707" s="10">
        <f t="shared" si="208"/>
        <v>1</v>
      </c>
      <c r="N707" s="1" t="str">
        <f t="shared" si="209"/>
        <v>~where~</v>
      </c>
      <c r="O707" s="1" t="str">
        <f t="shared" si="210"/>
        <v>[wɛə]</v>
      </c>
      <c r="P707" s="4">
        <f t="shared" si="211"/>
        <v>0.12719992966056537</v>
      </c>
      <c r="Q707" s="4">
        <f t="shared" si="212"/>
        <v>0.5</v>
      </c>
      <c r="R707" s="4" cm="1">
        <f t="array" ref="R707">SUM(_xlfn._xlws.FILTER($G$2:$G$1236,_xlfn.MAP($N$2:$N$1236,_xlfn.LAMBDA(_xlpm.x,_xlpm.x=$N707))))</f>
        <v>1.5243902439024391E-3</v>
      </c>
      <c r="S707" s="4">
        <f t="shared" si="213"/>
        <v>0.5</v>
      </c>
      <c r="T707" s="15" cm="1">
        <f t="array" ref="T707">SUM(_xlfn._xlws.FILTER($G$2:$G$1236,_xlfn.MAP($O$2:$O$1236,_xlfn.LAMBDA(_xlpm.x,_xlpm.x=$O707))))</f>
        <v>1.5243902439024391E-3</v>
      </c>
      <c r="U707" s="4">
        <f t="shared" si="214"/>
        <v>0.5</v>
      </c>
      <c r="V707" s="4">
        <f t="shared" si="215"/>
        <v>0</v>
      </c>
      <c r="AB707"/>
      <c r="AC707"/>
      <c r="AD707" s="2"/>
      <c r="AI707" s="2"/>
      <c r="AJ707" s="2"/>
    </row>
    <row r="708" spans="1:36">
      <c r="A708" s="1" t="str">
        <f t="shared" si="201"/>
        <v>~which~ : [hwɪtʃ]</v>
      </c>
      <c r="B708" s="1">
        <f t="shared" si="200"/>
        <v>0</v>
      </c>
      <c r="C708" s="1">
        <f t="shared" si="200"/>
        <v>0</v>
      </c>
      <c r="D708" s="1">
        <f t="shared" si="200"/>
        <v>0</v>
      </c>
      <c r="E708" s="7">
        <v>1</v>
      </c>
      <c r="F708" s="9" t="s">
        <v>2003</v>
      </c>
      <c r="G708" s="4">
        <f t="shared" si="202"/>
        <v>7.6219512195121954E-4</v>
      </c>
      <c r="H708" s="4" t="str">
        <f t="shared" si="203"/>
        <v>hwɪtʃ</v>
      </c>
      <c r="I708" s="4" t="str">
        <f t="shared" si="204"/>
        <v>which</v>
      </c>
      <c r="J708" s="10">
        <f t="shared" si="205"/>
        <v>5</v>
      </c>
      <c r="K708" s="10">
        <f t="shared" si="206"/>
        <v>5</v>
      </c>
      <c r="L708" s="10">
        <f t="shared" si="207"/>
        <v>5</v>
      </c>
      <c r="M708" s="10">
        <f t="shared" si="208"/>
        <v>1</v>
      </c>
      <c r="N708" s="1" t="str">
        <f t="shared" si="209"/>
        <v>~which~</v>
      </c>
      <c r="O708" s="1" t="str">
        <f t="shared" si="210"/>
        <v>[hwɪtʃ]</v>
      </c>
      <c r="P708" s="4">
        <f t="shared" si="211"/>
        <v>0.16959990621408716</v>
      </c>
      <c r="Q708" s="4">
        <f t="shared" si="212"/>
        <v>0.66666666666666663</v>
      </c>
      <c r="R708" s="4" cm="1">
        <f t="array" ref="R708">SUM(_xlfn._xlws.FILTER($G$2:$G$1236,_xlfn.MAP($N$2:$N$1236,_xlfn.LAMBDA(_xlpm.x,_xlpm.x=$N708))))</f>
        <v>1.5243902439024391E-3</v>
      </c>
      <c r="S708" s="4">
        <f t="shared" si="213"/>
        <v>0.5</v>
      </c>
      <c r="T708" s="15" cm="1">
        <f t="array" ref="T708">SUM(_xlfn._xlws.FILTER($G$2:$G$1236,_xlfn.MAP($O$2:$O$1236,_xlfn.LAMBDA(_xlpm.x,_xlpm.x=$O708))))</f>
        <v>7.6219512195121954E-4</v>
      </c>
      <c r="U708" s="4">
        <f t="shared" si="214"/>
        <v>1</v>
      </c>
      <c r="V708" s="4">
        <f t="shared" si="215"/>
        <v>-0.3010299956639812</v>
      </c>
      <c r="AB708"/>
      <c r="AC708"/>
      <c r="AD708" s="2"/>
      <c r="AI708" s="2"/>
      <c r="AJ708" s="2"/>
    </row>
    <row r="709" spans="1:36">
      <c r="A709" s="1" t="str">
        <f t="shared" si="201"/>
        <v>~which~ : [wɪtʃ]</v>
      </c>
      <c r="B709" s="1">
        <f t="shared" si="200"/>
        <v>0</v>
      </c>
      <c r="C709" s="1">
        <f t="shared" si="200"/>
        <v>0</v>
      </c>
      <c r="D709" s="1">
        <f t="shared" si="200"/>
        <v>0</v>
      </c>
      <c r="E709" s="7">
        <v>1</v>
      </c>
      <c r="F709" s="9" t="s">
        <v>2008</v>
      </c>
      <c r="G709" s="4">
        <f t="shared" si="202"/>
        <v>7.6219512195121954E-4</v>
      </c>
      <c r="H709" s="4" t="str">
        <f t="shared" si="203"/>
        <v>wɪtʃ</v>
      </c>
      <c r="I709" s="4" t="str">
        <f t="shared" si="204"/>
        <v>which</v>
      </c>
      <c r="J709" s="10">
        <f t="shared" si="205"/>
        <v>4</v>
      </c>
      <c r="K709" s="10">
        <f t="shared" si="206"/>
        <v>5</v>
      </c>
      <c r="L709" s="10">
        <f t="shared" si="207"/>
        <v>5</v>
      </c>
      <c r="M709" s="10">
        <f t="shared" si="208"/>
        <v>1</v>
      </c>
      <c r="N709" s="1" t="str">
        <f t="shared" si="209"/>
        <v>~which~</v>
      </c>
      <c r="O709" s="1" t="str">
        <f t="shared" si="210"/>
        <v>[wɪtʃ]</v>
      </c>
      <c r="P709" s="4">
        <f t="shared" si="211"/>
        <v>0.16959990621408716</v>
      </c>
      <c r="Q709" s="4">
        <f t="shared" si="212"/>
        <v>0.66666666666666663</v>
      </c>
      <c r="R709" s="4" cm="1">
        <f t="array" ref="R709">SUM(_xlfn._xlws.FILTER($G$2:$G$1236,_xlfn.MAP($N$2:$N$1236,_xlfn.LAMBDA(_xlpm.x,_xlpm.x=$N709))))</f>
        <v>1.5243902439024391E-3</v>
      </c>
      <c r="S709" s="4">
        <f t="shared" si="213"/>
        <v>0.5</v>
      </c>
      <c r="T709" s="15" cm="1">
        <f t="array" ref="T709">SUM(_xlfn._xlws.FILTER($G$2:$G$1236,_xlfn.MAP($O$2:$O$1236,_xlfn.LAMBDA(_xlpm.x,_xlpm.x=$O709))))</f>
        <v>7.6219512195121954E-4</v>
      </c>
      <c r="U709" s="4">
        <f t="shared" si="214"/>
        <v>1</v>
      </c>
      <c r="V709" s="4">
        <f t="shared" si="215"/>
        <v>-0.3010299956639812</v>
      </c>
      <c r="AB709"/>
      <c r="AC709"/>
      <c r="AD709" s="2"/>
      <c r="AI709" s="2"/>
      <c r="AJ709" s="2"/>
    </row>
    <row r="710" spans="1:36">
      <c r="A710" s="1" t="str">
        <f t="shared" si="201"/>
        <v>~world~ : [wɜɹld]</v>
      </c>
      <c r="B710" s="1">
        <f t="shared" si="200"/>
        <v>0</v>
      </c>
      <c r="C710" s="1">
        <f t="shared" si="200"/>
        <v>0</v>
      </c>
      <c r="D710" s="1">
        <f t="shared" si="200"/>
        <v>0</v>
      </c>
      <c r="E710" s="7">
        <v>1</v>
      </c>
      <c r="F710" s="9" t="s">
        <v>1159</v>
      </c>
      <c r="G710" s="4">
        <f t="shared" si="202"/>
        <v>7.6219512195121954E-4</v>
      </c>
      <c r="H710" s="1" t="str">
        <f t="shared" si="203"/>
        <v>wɜɹld</v>
      </c>
      <c r="I710" s="1" t="str">
        <f t="shared" si="204"/>
        <v>world</v>
      </c>
      <c r="J710" s="10">
        <f t="shared" si="205"/>
        <v>5</v>
      </c>
      <c r="K710" s="10">
        <f t="shared" si="206"/>
        <v>5</v>
      </c>
      <c r="L710" s="10">
        <f t="shared" si="207"/>
        <v>5</v>
      </c>
      <c r="M710" s="10">
        <f t="shared" si="208"/>
        <v>1</v>
      </c>
      <c r="N710" s="1" t="str">
        <f t="shared" si="209"/>
        <v>~world~</v>
      </c>
      <c r="O710" s="1" t="str">
        <f t="shared" si="210"/>
        <v>[wɜɹld]</v>
      </c>
      <c r="P710" s="4">
        <f t="shared" si="211"/>
        <v>0.25439985932113074</v>
      </c>
      <c r="Q710" s="4">
        <f t="shared" si="212"/>
        <v>1</v>
      </c>
      <c r="R710" s="4" cm="1">
        <f t="array" ref="R710">SUM(_xlfn._xlws.FILTER($G$2:$G$1236,_xlfn.MAP($N$2:$N$1236,_xlfn.LAMBDA(_xlpm.x,_xlpm.x=$N710))))</f>
        <v>7.6219512195121954E-4</v>
      </c>
      <c r="S710" s="4">
        <f t="shared" si="213"/>
        <v>1</v>
      </c>
      <c r="T710" s="15" cm="1">
        <f t="array" ref="T710">SUM(_xlfn._xlws.FILTER($G$2:$G$1236,_xlfn.MAP($O$2:$O$1236,_xlfn.LAMBDA(_xlpm.x,_xlpm.x=$O710))))</f>
        <v>7.6219512195121954E-4</v>
      </c>
      <c r="U710" s="4">
        <f t="shared" si="214"/>
        <v>1</v>
      </c>
      <c r="V710" s="4">
        <f t="shared" si="215"/>
        <v>0</v>
      </c>
      <c r="AB710"/>
      <c r="AC710"/>
      <c r="AD710" s="2"/>
      <c r="AI710" s="2"/>
      <c r="AJ710" s="2"/>
    </row>
    <row r="711" spans="1:36">
      <c r="A711" s="1" t="str">
        <f t="shared" si="201"/>
        <v>~wrong~ : [ɹɔŋ]</v>
      </c>
      <c r="B711" s="1">
        <f t="shared" si="200"/>
        <v>1</v>
      </c>
      <c r="C711" s="1">
        <f t="shared" si="200"/>
        <v>0</v>
      </c>
      <c r="D711" s="1">
        <f t="shared" si="200"/>
        <v>0</v>
      </c>
      <c r="E711" s="7">
        <v>1</v>
      </c>
      <c r="F711" s="9" t="s">
        <v>1415</v>
      </c>
      <c r="G711" s="4">
        <f t="shared" si="202"/>
        <v>7.6219512195121954E-4</v>
      </c>
      <c r="H711" s="1" t="str">
        <f t="shared" si="203"/>
        <v>ɹɔŋ</v>
      </c>
      <c r="I711" s="1" t="str">
        <f t="shared" si="204"/>
        <v>wrong</v>
      </c>
      <c r="J711" s="10">
        <f t="shared" si="205"/>
        <v>3</v>
      </c>
      <c r="K711" s="10">
        <f t="shared" si="206"/>
        <v>5</v>
      </c>
      <c r="L711" s="10">
        <f t="shared" si="207"/>
        <v>5</v>
      </c>
      <c r="M711" s="10">
        <f t="shared" si="208"/>
        <v>1</v>
      </c>
      <c r="N711" s="1" t="str">
        <f t="shared" si="209"/>
        <v>~wrong~</v>
      </c>
      <c r="O711" s="1" t="str">
        <f t="shared" si="210"/>
        <v>[ɹɔŋ]</v>
      </c>
      <c r="P711" s="4">
        <f t="shared" si="211"/>
        <v>0.25439985932113074</v>
      </c>
      <c r="Q711" s="4">
        <f t="shared" si="212"/>
        <v>1</v>
      </c>
      <c r="R711" s="4" cm="1">
        <f t="array" ref="R711">SUM(_xlfn._xlws.FILTER($G$2:$G$1255,_xlfn.MAP($N$2:$N$1255,_xlfn.LAMBDA(_xlpm.x,_xlpm.x=$N711))))</f>
        <v>7.6219512195121954E-4</v>
      </c>
      <c r="S711" s="4">
        <f t="shared" si="213"/>
        <v>1</v>
      </c>
      <c r="T711" s="15" cm="1">
        <f t="array" ref="T711">SUM(_xlfn._xlws.FILTER($G$2:$G$1255,_xlfn.MAP($O$2:$O$1255,_xlfn.LAMBDA(_xlpm.x,_xlpm.x=$O711))))</f>
        <v>7.6219512195121954E-4</v>
      </c>
      <c r="U711" s="4">
        <f t="shared" si="214"/>
        <v>1</v>
      </c>
      <c r="V711" s="4">
        <f t="shared" si="215"/>
        <v>0</v>
      </c>
      <c r="AB711"/>
      <c r="AC711"/>
      <c r="AD711" s="2"/>
      <c r="AI711" s="2"/>
      <c r="AJ711" s="2"/>
    </row>
    <row r="712" spans="1:36">
      <c r="A712" s="1" t="str">
        <f t="shared" si="201"/>
        <v>~xcept~ : [ksɛpt]</v>
      </c>
      <c r="B712" s="1">
        <f t="shared" si="200"/>
        <v>0</v>
      </c>
      <c r="C712" s="1">
        <f t="shared" si="200"/>
        <v>0</v>
      </c>
      <c r="D712" s="1">
        <f t="shared" si="200"/>
        <v>0</v>
      </c>
      <c r="E712" s="7">
        <v>1</v>
      </c>
      <c r="F712" s="9" t="s">
        <v>1233</v>
      </c>
      <c r="G712" s="4">
        <f t="shared" si="202"/>
        <v>7.6219512195121954E-4</v>
      </c>
      <c r="H712" s="4" t="str">
        <f t="shared" si="203"/>
        <v>ksɛpt</v>
      </c>
      <c r="I712" s="4" t="str">
        <f t="shared" si="204"/>
        <v>xcept</v>
      </c>
      <c r="J712" s="10">
        <f t="shared" si="205"/>
        <v>5</v>
      </c>
      <c r="K712" s="10">
        <f t="shared" si="206"/>
        <v>5</v>
      </c>
      <c r="L712" s="10">
        <f t="shared" si="207"/>
        <v>5</v>
      </c>
      <c r="M712" s="10">
        <f t="shared" si="208"/>
        <v>1</v>
      </c>
      <c r="N712" s="1" t="str">
        <f t="shared" si="209"/>
        <v>~xcept~</v>
      </c>
      <c r="O712" s="1" t="str">
        <f t="shared" si="210"/>
        <v>[ksɛpt]</v>
      </c>
      <c r="P712" s="4">
        <f t="shared" si="211"/>
        <v>0.25439985932113074</v>
      </c>
      <c r="Q712" s="4">
        <f t="shared" si="212"/>
        <v>1</v>
      </c>
      <c r="R712" s="4" cm="1">
        <f t="array" ref="R712">SUM(_xlfn._xlws.FILTER($G$2:$G$1236,_xlfn.MAP($N$2:$N$1236,_xlfn.LAMBDA(_xlpm.x,_xlpm.x=$N712))))</f>
        <v>7.6219512195121954E-4</v>
      </c>
      <c r="S712" s="4">
        <f t="shared" si="213"/>
        <v>1</v>
      </c>
      <c r="T712" s="15" cm="1">
        <f t="array" ref="T712">SUM(_xlfn._xlws.FILTER($G$2:$G$1236,_xlfn.MAP($O$2:$O$1236,_xlfn.LAMBDA(_xlpm.x,_xlpm.x=$O712))))</f>
        <v>7.6219512195121954E-4</v>
      </c>
      <c r="U712" s="4">
        <f t="shared" si="214"/>
        <v>1</v>
      </c>
      <c r="V712" s="4">
        <f t="shared" si="215"/>
        <v>0</v>
      </c>
      <c r="AB712"/>
      <c r="AC712"/>
      <c r="AD712" s="2"/>
      <c r="AI712" s="2"/>
      <c r="AJ712" s="2"/>
    </row>
    <row r="713" spans="1:36">
      <c r="A713" s="1" t="str">
        <f t="shared" si="201"/>
        <v>~xpect~ : [kspɛkt]</v>
      </c>
      <c r="B713" s="1">
        <f t="shared" si="200"/>
        <v>0</v>
      </c>
      <c r="C713" s="1">
        <f t="shared" si="200"/>
        <v>0</v>
      </c>
      <c r="D713" s="1">
        <f t="shared" si="200"/>
        <v>0</v>
      </c>
      <c r="E713" s="7">
        <v>1</v>
      </c>
      <c r="F713" s="9" t="s">
        <v>1144</v>
      </c>
      <c r="G713" s="4">
        <f t="shared" si="202"/>
        <v>7.6219512195121954E-4</v>
      </c>
      <c r="H713" s="4" t="str">
        <f t="shared" si="203"/>
        <v>kspɛkt</v>
      </c>
      <c r="I713" s="4" t="str">
        <f t="shared" si="204"/>
        <v>xpect</v>
      </c>
      <c r="J713" s="10">
        <f t="shared" si="205"/>
        <v>6</v>
      </c>
      <c r="K713" s="10">
        <f t="shared" si="206"/>
        <v>5</v>
      </c>
      <c r="L713" s="10">
        <f t="shared" si="207"/>
        <v>6</v>
      </c>
      <c r="M713" s="10">
        <f t="shared" si="208"/>
        <v>1</v>
      </c>
      <c r="N713" s="1" t="str">
        <f t="shared" si="209"/>
        <v>~xpect~</v>
      </c>
      <c r="O713" s="1" t="str">
        <f t="shared" si="210"/>
        <v>[kspɛkt]</v>
      </c>
      <c r="P713" s="4">
        <f t="shared" si="211"/>
        <v>0.27185717486836958</v>
      </c>
      <c r="Q713" s="4">
        <f t="shared" si="212"/>
        <v>1</v>
      </c>
      <c r="R713" s="4" cm="1">
        <f t="array" ref="R713">SUM(_xlfn._xlws.FILTER($G$2:$G$1236,_xlfn.MAP($N$2:$N$1236,_xlfn.LAMBDA(_xlpm.x,_xlpm.x=$N713))))</f>
        <v>7.6219512195121954E-4</v>
      </c>
      <c r="S713" s="4">
        <f t="shared" si="213"/>
        <v>1</v>
      </c>
      <c r="T713" s="15" cm="1">
        <f t="array" ref="T713">SUM(_xlfn._xlws.FILTER($G$2:$G$1236,_xlfn.MAP($O$2:$O$1236,_xlfn.LAMBDA(_xlpm.x,_xlpm.x=$O713))))</f>
        <v>7.6219512195121954E-4</v>
      </c>
      <c r="U713" s="4">
        <f t="shared" si="214"/>
        <v>1</v>
      </c>
      <c r="V713" s="4">
        <f t="shared" si="215"/>
        <v>0</v>
      </c>
      <c r="AB713"/>
      <c r="AC713"/>
      <c r="AD713" s="2"/>
      <c r="AI713" s="2"/>
      <c r="AJ713" s="2"/>
    </row>
    <row r="714" spans="1:36">
      <c r="A714" s="1" t="str">
        <f t="shared" si="201"/>
        <v>~carry~ : [kæɹɪ]</v>
      </c>
      <c r="B714" s="1">
        <f t="shared" si="200"/>
        <v>0</v>
      </c>
      <c r="C714" s="1">
        <f t="shared" si="200"/>
        <v>0</v>
      </c>
      <c r="D714" s="1">
        <f t="shared" si="200"/>
        <v>0</v>
      </c>
      <c r="E714" s="7">
        <v>1</v>
      </c>
      <c r="F714" s="9" t="s">
        <v>1376</v>
      </c>
      <c r="G714" s="4">
        <f t="shared" si="202"/>
        <v>7.6219512195121954E-4</v>
      </c>
      <c r="H714" s="1" t="str">
        <f t="shared" si="203"/>
        <v>kæɹɪ</v>
      </c>
      <c r="I714" s="1" t="str">
        <f t="shared" si="204"/>
        <v>carry</v>
      </c>
      <c r="J714" s="10">
        <f t="shared" si="205"/>
        <v>4</v>
      </c>
      <c r="K714" s="10">
        <f t="shared" si="206"/>
        <v>5</v>
      </c>
      <c r="L714" s="10">
        <f t="shared" si="207"/>
        <v>5</v>
      </c>
      <c r="M714" s="10">
        <f t="shared" si="208"/>
        <v>2</v>
      </c>
      <c r="N714" s="1" t="str">
        <f t="shared" si="209"/>
        <v>~carry~</v>
      </c>
      <c r="O714" s="1" t="str">
        <f t="shared" si="210"/>
        <v>[kæɹɪ]</v>
      </c>
      <c r="P714" s="4">
        <f t="shared" si="211"/>
        <v>0.25439985932113074</v>
      </c>
      <c r="Q714" s="4">
        <f t="shared" si="212"/>
        <v>1</v>
      </c>
      <c r="R714" s="4" cm="1">
        <f t="array" ref="R714">SUM(_xlfn._xlws.FILTER($G$2:$G$1236,_xlfn.MAP($N$2:$N$1236,_xlfn.LAMBDA(_xlpm.x,_xlpm.x=$N714))))</f>
        <v>7.6219512195121954E-4</v>
      </c>
      <c r="S714" s="4">
        <f t="shared" si="213"/>
        <v>1</v>
      </c>
      <c r="T714" s="15" cm="1">
        <f t="array" ref="T714">SUM(_xlfn._xlws.FILTER($G$2:$G$1236,_xlfn.MAP($O$2:$O$1236,_xlfn.LAMBDA(_xlpm.x,_xlpm.x=$O714))))</f>
        <v>7.6219512195121954E-4</v>
      </c>
      <c r="U714" s="4">
        <f t="shared" si="214"/>
        <v>1</v>
      </c>
      <c r="V714" s="4">
        <f t="shared" si="215"/>
        <v>0</v>
      </c>
      <c r="AB714"/>
      <c r="AC714"/>
      <c r="AD714" s="2"/>
      <c r="AI714" s="2"/>
      <c r="AJ714" s="2"/>
    </row>
    <row r="715" spans="1:36">
      <c r="A715" s="1" t="str">
        <f t="shared" si="201"/>
        <v>~enemy~ : [ɛnəmɪ]</v>
      </c>
      <c r="B715" s="1">
        <f t="shared" si="200"/>
        <v>0</v>
      </c>
      <c r="C715" s="1">
        <f t="shared" si="200"/>
        <v>0</v>
      </c>
      <c r="D715" s="1">
        <f t="shared" si="200"/>
        <v>0</v>
      </c>
      <c r="E715" s="7">
        <v>1</v>
      </c>
      <c r="F715" s="9" t="s">
        <v>2383</v>
      </c>
      <c r="G715" s="4">
        <f t="shared" si="202"/>
        <v>7.6219512195121954E-4</v>
      </c>
      <c r="H715" s="4" t="str">
        <f t="shared" si="203"/>
        <v>ɛnəmɪ</v>
      </c>
      <c r="I715" s="4" t="str">
        <f t="shared" si="204"/>
        <v>enemy</v>
      </c>
      <c r="J715" s="10">
        <f t="shared" si="205"/>
        <v>5</v>
      </c>
      <c r="K715" s="10">
        <f t="shared" si="206"/>
        <v>5</v>
      </c>
      <c r="L715" s="10">
        <f t="shared" si="207"/>
        <v>5</v>
      </c>
      <c r="M715" s="10">
        <f t="shared" si="208"/>
        <v>2</v>
      </c>
      <c r="N715" s="1" t="str">
        <f t="shared" si="209"/>
        <v>~enemy~</v>
      </c>
      <c r="O715" s="1" t="str">
        <f t="shared" si="210"/>
        <v>[ɛnəmɪ]</v>
      </c>
      <c r="P715" s="4">
        <f t="shared" si="211"/>
        <v>0.25439985932113074</v>
      </c>
      <c r="Q715" s="4">
        <f t="shared" si="212"/>
        <v>1</v>
      </c>
      <c r="R715" s="4" cm="1">
        <f t="array" ref="R715">SUM(_xlfn._xlws.FILTER($G$2:$G$1236,_xlfn.MAP($N$2:$N$1236,_xlfn.LAMBDA(_xlpm.x,_xlpm.x=$N715))))</f>
        <v>7.6219512195121954E-4</v>
      </c>
      <c r="S715" s="4">
        <f t="shared" si="213"/>
        <v>1</v>
      </c>
      <c r="T715" s="15" cm="1">
        <f t="array" ref="T715">SUM(_xlfn._xlws.FILTER($G$2:$G$1236,_xlfn.MAP($O$2:$O$1236,_xlfn.LAMBDA(_xlpm.x,_xlpm.x=$O715))))</f>
        <v>7.6219512195121954E-4</v>
      </c>
      <c r="U715" s="4">
        <f t="shared" si="214"/>
        <v>1</v>
      </c>
      <c r="V715" s="4">
        <f t="shared" si="215"/>
        <v>0</v>
      </c>
      <c r="AB715"/>
      <c r="AC715"/>
      <c r="AD715" s="2"/>
      <c r="AI715" s="2"/>
      <c r="AJ715" s="2"/>
    </row>
    <row r="716" spans="1:36">
      <c r="A716" s="1" t="str">
        <f t="shared" si="201"/>
        <v>~every~ : [ɛvɹɪ]</v>
      </c>
      <c r="B716" s="1">
        <f t="shared" si="200"/>
        <v>0</v>
      </c>
      <c r="C716" s="1">
        <f t="shared" si="200"/>
        <v>0</v>
      </c>
      <c r="D716" s="1">
        <f t="shared" si="200"/>
        <v>0</v>
      </c>
      <c r="E716" s="7">
        <v>1</v>
      </c>
      <c r="F716" s="9" t="s">
        <v>1271</v>
      </c>
      <c r="G716" s="4">
        <f t="shared" si="202"/>
        <v>7.6219512195121954E-4</v>
      </c>
      <c r="H716" s="1" t="str">
        <f t="shared" si="203"/>
        <v>ɛvɹɪ</v>
      </c>
      <c r="I716" s="1" t="str">
        <f t="shared" si="204"/>
        <v>every</v>
      </c>
      <c r="J716" s="10">
        <f t="shared" si="205"/>
        <v>4</v>
      </c>
      <c r="K716" s="10">
        <f t="shared" si="206"/>
        <v>5</v>
      </c>
      <c r="L716" s="10">
        <f t="shared" si="207"/>
        <v>5</v>
      </c>
      <c r="M716" s="10">
        <f t="shared" si="208"/>
        <v>2</v>
      </c>
      <c r="N716" s="1" t="str">
        <f t="shared" si="209"/>
        <v>~every~</v>
      </c>
      <c r="O716" s="1" t="str">
        <f t="shared" si="210"/>
        <v>[ɛvɹɪ]</v>
      </c>
      <c r="P716" s="4">
        <f t="shared" si="211"/>
        <v>0.25439985932113074</v>
      </c>
      <c r="Q716" s="4">
        <f t="shared" si="212"/>
        <v>1</v>
      </c>
      <c r="R716" s="4" cm="1">
        <f t="array" ref="R716">SUM(_xlfn._xlws.FILTER($G$2:$G$1236,_xlfn.MAP($N$2:$N$1236,_xlfn.LAMBDA(_xlpm.x,_xlpm.x=$N716))))</f>
        <v>7.6219512195121954E-4</v>
      </c>
      <c r="S716" s="4">
        <f t="shared" si="213"/>
        <v>1</v>
      </c>
      <c r="T716" s="15" cm="1">
        <f t="array" ref="T716">SUM(_xlfn._xlws.FILTER($G$2:$G$1236,_xlfn.MAP($O$2:$O$1236,_xlfn.LAMBDA(_xlpm.x,_xlpm.x=$O716))))</f>
        <v>7.6219512195121954E-4</v>
      </c>
      <c r="U716" s="4">
        <f t="shared" si="214"/>
        <v>1</v>
      </c>
      <c r="V716" s="4">
        <f t="shared" si="215"/>
        <v>0</v>
      </c>
      <c r="AB716"/>
      <c r="AC716"/>
      <c r="AD716" s="2"/>
      <c r="AI716" s="2"/>
      <c r="AJ716" s="2"/>
    </row>
    <row r="717" spans="1:36">
      <c r="A717" s="1" t="str">
        <f t="shared" si="201"/>
        <v>~happy~ : [hæpɪ]</v>
      </c>
      <c r="B717" s="1">
        <f t="shared" si="200"/>
        <v>0</v>
      </c>
      <c r="C717" s="1">
        <f t="shared" si="200"/>
        <v>0</v>
      </c>
      <c r="D717" s="1">
        <f t="shared" si="200"/>
        <v>0</v>
      </c>
      <c r="E717" s="7">
        <v>1</v>
      </c>
      <c r="F717" s="9" t="s">
        <v>1385</v>
      </c>
      <c r="G717" s="4">
        <f t="shared" si="202"/>
        <v>7.6219512195121954E-4</v>
      </c>
      <c r="H717" s="1" t="str">
        <f t="shared" si="203"/>
        <v>hæpɪ</v>
      </c>
      <c r="I717" s="1" t="str">
        <f t="shared" si="204"/>
        <v>happy</v>
      </c>
      <c r="J717" s="10">
        <f t="shared" si="205"/>
        <v>4</v>
      </c>
      <c r="K717" s="10">
        <f t="shared" si="206"/>
        <v>5</v>
      </c>
      <c r="L717" s="10">
        <f t="shared" si="207"/>
        <v>5</v>
      </c>
      <c r="M717" s="10">
        <f t="shared" si="208"/>
        <v>2</v>
      </c>
      <c r="N717" s="1" t="str">
        <f t="shared" si="209"/>
        <v>~happy~</v>
      </c>
      <c r="O717" s="1" t="str">
        <f t="shared" si="210"/>
        <v>[hæpɪ]</v>
      </c>
      <c r="P717" s="4">
        <f t="shared" si="211"/>
        <v>0.25439985932113074</v>
      </c>
      <c r="Q717" s="4">
        <f t="shared" si="212"/>
        <v>1</v>
      </c>
      <c r="R717" s="4" cm="1">
        <f t="array" ref="R717">SUM(_xlfn._xlws.FILTER($G$2:$G$1236,_xlfn.MAP($N$2:$N$1236,_xlfn.LAMBDA(_xlpm.x,_xlpm.x=$N717))))</f>
        <v>7.6219512195121954E-4</v>
      </c>
      <c r="S717" s="4">
        <f t="shared" si="213"/>
        <v>1</v>
      </c>
      <c r="T717" s="15" cm="1">
        <f t="array" ref="T717">SUM(_xlfn._xlws.FILTER($G$2:$G$1236,_xlfn.MAP($O$2:$O$1236,_xlfn.LAMBDA(_xlpm.x,_xlpm.x=$O717))))</f>
        <v>7.6219512195121954E-4</v>
      </c>
      <c r="U717" s="4">
        <f t="shared" si="214"/>
        <v>1</v>
      </c>
      <c r="V717" s="4">
        <f t="shared" si="215"/>
        <v>0</v>
      </c>
      <c r="AB717"/>
      <c r="AC717"/>
      <c r="AD717" s="2"/>
      <c r="AI717" s="2"/>
      <c r="AJ717" s="2"/>
    </row>
    <row r="718" spans="1:36">
      <c r="A718" s="1" t="str">
        <f t="shared" si="201"/>
        <v>~hurry~ : [hɜɹɪ]</v>
      </c>
      <c r="B718" s="1">
        <f t="shared" si="200"/>
        <v>0</v>
      </c>
      <c r="C718" s="1">
        <f t="shared" si="200"/>
        <v>0</v>
      </c>
      <c r="D718" s="1">
        <f t="shared" si="200"/>
        <v>0</v>
      </c>
      <c r="E718" s="7">
        <v>1</v>
      </c>
      <c r="F718" s="9" t="s">
        <v>1379</v>
      </c>
      <c r="G718" s="4">
        <f t="shared" si="202"/>
        <v>7.6219512195121954E-4</v>
      </c>
      <c r="H718" s="4" t="str">
        <f t="shared" si="203"/>
        <v>hɜɹɪ</v>
      </c>
      <c r="I718" s="4" t="str">
        <f t="shared" si="204"/>
        <v>hurry</v>
      </c>
      <c r="J718" s="10">
        <f t="shared" si="205"/>
        <v>4</v>
      </c>
      <c r="K718" s="10">
        <f t="shared" si="206"/>
        <v>5</v>
      </c>
      <c r="L718" s="10">
        <f t="shared" si="207"/>
        <v>5</v>
      </c>
      <c r="M718" s="10">
        <f t="shared" si="208"/>
        <v>2</v>
      </c>
      <c r="N718" s="1" t="str">
        <f t="shared" si="209"/>
        <v>~hurry~</v>
      </c>
      <c r="O718" s="1" t="str">
        <f t="shared" si="210"/>
        <v>[hɜɹɪ]</v>
      </c>
      <c r="P718" s="4">
        <f t="shared" si="211"/>
        <v>0.25439985932113074</v>
      </c>
      <c r="Q718" s="4">
        <f t="shared" si="212"/>
        <v>1</v>
      </c>
      <c r="R718" s="4" cm="1">
        <f t="array" ref="R718">SUM(_xlfn._xlws.FILTER($G$2:$G$1236,_xlfn.MAP($N$2:$N$1236,_xlfn.LAMBDA(_xlpm.x,_xlpm.x=$N718))))</f>
        <v>7.6219512195121954E-4</v>
      </c>
      <c r="S718" s="4">
        <f t="shared" si="213"/>
        <v>1</v>
      </c>
      <c r="T718" s="15" cm="1">
        <f t="array" ref="T718">SUM(_xlfn._xlws.FILTER($G$2:$G$1236,_xlfn.MAP($O$2:$O$1236,_xlfn.LAMBDA(_xlpm.x,_xlpm.x=$O718))))</f>
        <v>7.6219512195121954E-4</v>
      </c>
      <c r="U718" s="4">
        <f t="shared" si="214"/>
        <v>1</v>
      </c>
      <c r="V718" s="4">
        <f t="shared" si="215"/>
        <v>0</v>
      </c>
      <c r="AB718"/>
      <c r="AC718"/>
      <c r="AD718" s="2"/>
      <c r="AI718" s="2"/>
      <c r="AJ718" s="2"/>
    </row>
    <row r="719" spans="1:36">
      <c r="A719" s="1" t="str">
        <f t="shared" si="201"/>
        <v>~lways~ : [lweɪz]</v>
      </c>
      <c r="B719" s="1">
        <f t="shared" si="200"/>
        <v>0</v>
      </c>
      <c r="C719" s="1">
        <f t="shared" si="200"/>
        <v>0</v>
      </c>
      <c r="D719" s="1">
        <f t="shared" si="200"/>
        <v>0</v>
      </c>
      <c r="E719" s="7">
        <v>1</v>
      </c>
      <c r="F719" s="9" t="s">
        <v>1219</v>
      </c>
      <c r="G719" s="4">
        <f t="shared" si="202"/>
        <v>7.6219512195121954E-4</v>
      </c>
      <c r="H719" s="4" t="str">
        <f t="shared" si="203"/>
        <v>lweɪz</v>
      </c>
      <c r="I719" s="4" t="str">
        <f t="shared" si="204"/>
        <v>lways</v>
      </c>
      <c r="J719" s="10">
        <f t="shared" si="205"/>
        <v>5</v>
      </c>
      <c r="K719" s="10">
        <f t="shared" si="206"/>
        <v>5</v>
      </c>
      <c r="L719" s="10">
        <f t="shared" si="207"/>
        <v>5</v>
      </c>
      <c r="M719" s="10">
        <f t="shared" si="208"/>
        <v>2</v>
      </c>
      <c r="N719" s="1" t="str">
        <f t="shared" si="209"/>
        <v>~lways~</v>
      </c>
      <c r="O719" s="1" t="str">
        <f t="shared" si="210"/>
        <v>[lweɪz]</v>
      </c>
      <c r="P719" s="4">
        <f t="shared" si="211"/>
        <v>0.25439985932113074</v>
      </c>
      <c r="Q719" s="4">
        <f t="shared" si="212"/>
        <v>1</v>
      </c>
      <c r="R719" s="4" cm="1">
        <f t="array" ref="R719">SUM(_xlfn._xlws.FILTER($G$2:$G$1236,_xlfn.MAP($N$2:$N$1236,_xlfn.LAMBDA(_xlpm.x,_xlpm.x=$N719))))</f>
        <v>7.6219512195121954E-4</v>
      </c>
      <c r="S719" s="4">
        <f t="shared" si="213"/>
        <v>1</v>
      </c>
      <c r="T719" s="15" cm="1">
        <f t="array" ref="T719">SUM(_xlfn._xlws.FILTER($G$2:$G$1236,_xlfn.MAP($O$2:$O$1236,_xlfn.LAMBDA(_xlpm.x,_xlpm.x=$O719))))</f>
        <v>7.6219512195121954E-4</v>
      </c>
      <c r="U719" s="4">
        <f t="shared" si="214"/>
        <v>1</v>
      </c>
      <c r="V719" s="4">
        <f t="shared" si="215"/>
        <v>0</v>
      </c>
      <c r="AB719"/>
      <c r="AC719"/>
      <c r="AD719" s="2"/>
      <c r="AI719" s="2"/>
      <c r="AJ719" s="2"/>
    </row>
    <row r="720" spans="1:36">
      <c r="A720" s="1" t="str">
        <f t="shared" si="201"/>
        <v>~mpany~ : [mpəni]</v>
      </c>
      <c r="B720" s="1">
        <f t="shared" si="200"/>
        <v>0</v>
      </c>
      <c r="C720" s="1">
        <f t="shared" si="200"/>
        <v>1</v>
      </c>
      <c r="D720" s="1">
        <f t="shared" si="200"/>
        <v>0</v>
      </c>
      <c r="E720" s="7">
        <v>1</v>
      </c>
      <c r="F720" s="9" t="s">
        <v>1214</v>
      </c>
      <c r="G720" s="4">
        <f t="shared" si="202"/>
        <v>7.6219512195121954E-4</v>
      </c>
      <c r="H720" s="1" t="str">
        <f t="shared" si="203"/>
        <v>mpəni</v>
      </c>
      <c r="I720" s="1" t="str">
        <f t="shared" si="204"/>
        <v>mpany</v>
      </c>
      <c r="J720" s="10">
        <f t="shared" si="205"/>
        <v>5</v>
      </c>
      <c r="K720" s="10">
        <f t="shared" si="206"/>
        <v>5</v>
      </c>
      <c r="L720" s="10">
        <f t="shared" si="207"/>
        <v>5</v>
      </c>
      <c r="M720" s="10">
        <f t="shared" si="208"/>
        <v>2</v>
      </c>
      <c r="N720" s="1" t="str">
        <f t="shared" si="209"/>
        <v>~mpany~</v>
      </c>
      <c r="O720" s="1" t="str">
        <f t="shared" si="210"/>
        <v>[mpəni]</v>
      </c>
      <c r="P720" s="4">
        <f t="shared" si="211"/>
        <v>0.25439985932113074</v>
      </c>
      <c r="Q720" s="4">
        <f t="shared" si="212"/>
        <v>1</v>
      </c>
      <c r="R720" s="4" cm="1">
        <f t="array" ref="R720">SUM(_xlfn._xlws.FILTER($G$2:$G$1236,_xlfn.MAP($N$2:$N$1236,_xlfn.LAMBDA(_xlpm.x,_xlpm.x=$N720))))</f>
        <v>7.6219512195121954E-4</v>
      </c>
      <c r="S720" s="4">
        <f t="shared" si="213"/>
        <v>1</v>
      </c>
      <c r="T720" s="15" cm="1">
        <f t="array" ref="T720">SUM(_xlfn._xlws.FILTER($G$2:$G$1236,_xlfn.MAP($O$2:$O$1236,_xlfn.LAMBDA(_xlpm.x,_xlpm.x=$O720))))</f>
        <v>7.6219512195121954E-4</v>
      </c>
      <c r="U720" s="4">
        <f t="shared" si="214"/>
        <v>1</v>
      </c>
      <c r="V720" s="4">
        <f t="shared" si="215"/>
        <v>0</v>
      </c>
      <c r="AB720"/>
      <c r="AC720"/>
      <c r="AD720" s="2"/>
      <c r="AI720" s="2"/>
      <c r="AJ720" s="2"/>
    </row>
    <row r="721" spans="1:36">
      <c r="A721" s="1" t="str">
        <f t="shared" si="201"/>
        <v>~nergy~ : [nəɹdʒɪ]</v>
      </c>
      <c r="B721" s="1">
        <f t="shared" si="200"/>
        <v>0</v>
      </c>
      <c r="C721" s="1">
        <f t="shared" si="200"/>
        <v>0</v>
      </c>
      <c r="D721" s="1">
        <f t="shared" si="200"/>
        <v>1</v>
      </c>
      <c r="E721" s="7">
        <v>1</v>
      </c>
      <c r="F721" s="9" t="s">
        <v>1140</v>
      </c>
      <c r="G721" s="4">
        <f t="shared" si="202"/>
        <v>7.6219512195121954E-4</v>
      </c>
      <c r="H721" s="1" t="str">
        <f t="shared" si="203"/>
        <v>nəɹdʒɪ</v>
      </c>
      <c r="I721" s="1" t="str">
        <f t="shared" si="204"/>
        <v>nergy</v>
      </c>
      <c r="J721" s="10">
        <f t="shared" si="205"/>
        <v>6</v>
      </c>
      <c r="K721" s="10">
        <f t="shared" si="206"/>
        <v>5</v>
      </c>
      <c r="L721" s="10">
        <f t="shared" si="207"/>
        <v>6</v>
      </c>
      <c r="M721" s="10">
        <f t="shared" si="208"/>
        <v>2</v>
      </c>
      <c r="N721" s="1" t="str">
        <f t="shared" si="209"/>
        <v>~nergy~</v>
      </c>
      <c r="O721" s="1" t="str">
        <f t="shared" si="210"/>
        <v>[nəɹdʒɪ]</v>
      </c>
      <c r="P721" s="4">
        <f t="shared" si="211"/>
        <v>0.27185717486836958</v>
      </c>
      <c r="Q721" s="4">
        <f t="shared" si="212"/>
        <v>1</v>
      </c>
      <c r="R721" s="4" cm="1">
        <f t="array" ref="R721">SUM(_xlfn._xlws.FILTER($G$2:$G$1236,_xlfn.MAP($N$2:$N$1236,_xlfn.LAMBDA(_xlpm.x,_xlpm.x=$N721))))</f>
        <v>7.6219512195121954E-4</v>
      </c>
      <c r="S721" s="4">
        <f t="shared" si="213"/>
        <v>1</v>
      </c>
      <c r="T721" s="15" cm="1">
        <f t="array" ref="T721">SUM(_xlfn._xlws.FILTER($G$2:$G$1236,_xlfn.MAP($O$2:$O$1236,_xlfn.LAMBDA(_xlpm.x,_xlpm.x=$O721))))</f>
        <v>7.6219512195121954E-4</v>
      </c>
      <c r="U721" s="4">
        <f t="shared" si="214"/>
        <v>1</v>
      </c>
      <c r="V721" s="4">
        <f t="shared" si="215"/>
        <v>0</v>
      </c>
      <c r="AB721"/>
      <c r="AC721"/>
      <c r="AD721" s="2"/>
      <c r="AI721" s="2"/>
      <c r="AJ721" s="2"/>
    </row>
    <row r="722" spans="1:36">
      <c r="A722" s="1" t="str">
        <f t="shared" si="201"/>
        <v>~ntury~ : [ntʃəɹɪ]</v>
      </c>
      <c r="B722" s="1">
        <f t="shared" ref="B722:D741" si="216">_xlfn.LET(_xlpm.d,$F722,_xlpm.k,_xlfn.CONCAT(LEFT(TRIM(B$1),1),"*"),COUNTIF(_xlpm.d,_xlpm.k))</f>
        <v>0</v>
      </c>
      <c r="C722" s="1">
        <f t="shared" si="216"/>
        <v>0</v>
      </c>
      <c r="D722" s="1">
        <f t="shared" si="216"/>
        <v>1</v>
      </c>
      <c r="E722" s="7">
        <v>1</v>
      </c>
      <c r="F722" s="9" t="s">
        <v>1141</v>
      </c>
      <c r="G722" s="4">
        <f t="shared" si="202"/>
        <v>7.6219512195121954E-4</v>
      </c>
      <c r="H722" s="1" t="str">
        <f t="shared" si="203"/>
        <v>ntʃəɹɪ</v>
      </c>
      <c r="I722" s="1" t="str">
        <f t="shared" si="204"/>
        <v>ntury</v>
      </c>
      <c r="J722" s="10">
        <f t="shared" si="205"/>
        <v>6</v>
      </c>
      <c r="K722" s="10">
        <f t="shared" si="206"/>
        <v>5</v>
      </c>
      <c r="L722" s="10">
        <f t="shared" si="207"/>
        <v>6</v>
      </c>
      <c r="M722" s="10">
        <f t="shared" si="208"/>
        <v>2</v>
      </c>
      <c r="N722" s="1" t="str">
        <f t="shared" si="209"/>
        <v>~ntury~</v>
      </c>
      <c r="O722" s="1" t="str">
        <f t="shared" si="210"/>
        <v>[ntʃəɹɪ]</v>
      </c>
      <c r="P722" s="4">
        <f t="shared" si="211"/>
        <v>0.27185717486836958</v>
      </c>
      <c r="Q722" s="4">
        <f t="shared" si="212"/>
        <v>1</v>
      </c>
      <c r="R722" s="4" cm="1">
        <f t="array" ref="R722">SUM(_xlfn._xlws.FILTER($G$2:$G$1236,_xlfn.MAP($N$2:$N$1236,_xlfn.LAMBDA(_xlpm.x,_xlpm.x=$N722))))</f>
        <v>7.6219512195121954E-4</v>
      </c>
      <c r="S722" s="4">
        <f t="shared" si="213"/>
        <v>1</v>
      </c>
      <c r="T722" s="15" cm="1">
        <f t="array" ref="T722">SUM(_xlfn._xlws.FILTER($G$2:$G$1236,_xlfn.MAP($O$2:$O$1236,_xlfn.LAMBDA(_xlpm.x,_xlpm.x=$O722))))</f>
        <v>7.6219512195121954E-4</v>
      </c>
      <c r="U722" s="4">
        <f t="shared" si="214"/>
        <v>1</v>
      </c>
      <c r="V722" s="4">
        <f t="shared" si="215"/>
        <v>0</v>
      </c>
      <c r="AB722"/>
      <c r="AC722"/>
      <c r="AD722" s="2"/>
      <c r="AI722" s="2"/>
      <c r="AJ722" s="2"/>
    </row>
    <row r="723" spans="1:36">
      <c r="A723" s="1" t="str">
        <f t="shared" si="201"/>
        <v>~party~ : [pɑɹtɪ]</v>
      </c>
      <c r="B723" s="1">
        <f t="shared" si="216"/>
        <v>0</v>
      </c>
      <c r="C723" s="1">
        <f t="shared" si="216"/>
        <v>0</v>
      </c>
      <c r="D723" s="1">
        <f t="shared" si="216"/>
        <v>0</v>
      </c>
      <c r="E723" s="7">
        <v>1</v>
      </c>
      <c r="F723" s="9" t="s">
        <v>1188</v>
      </c>
      <c r="G723" s="4">
        <f t="shared" si="202"/>
        <v>7.6219512195121954E-4</v>
      </c>
      <c r="H723" s="1" t="str">
        <f t="shared" si="203"/>
        <v>pɑɹtɪ</v>
      </c>
      <c r="I723" s="1" t="str">
        <f t="shared" si="204"/>
        <v>party</v>
      </c>
      <c r="J723" s="10">
        <f t="shared" si="205"/>
        <v>5</v>
      </c>
      <c r="K723" s="10">
        <f t="shared" si="206"/>
        <v>5</v>
      </c>
      <c r="L723" s="10">
        <f t="shared" si="207"/>
        <v>5</v>
      </c>
      <c r="M723" s="10">
        <f t="shared" si="208"/>
        <v>2</v>
      </c>
      <c r="N723" s="1" t="str">
        <f t="shared" si="209"/>
        <v>~party~</v>
      </c>
      <c r="O723" s="1" t="str">
        <f t="shared" si="210"/>
        <v>[pɑɹtɪ]</v>
      </c>
      <c r="P723" s="4">
        <f t="shared" si="211"/>
        <v>0.25439985932113074</v>
      </c>
      <c r="Q723" s="4">
        <f t="shared" si="212"/>
        <v>1</v>
      </c>
      <c r="R723" s="4" cm="1">
        <f t="array" ref="R723">SUM(_xlfn._xlws.FILTER($G$2:$G$1236,_xlfn.MAP($N$2:$N$1236,_xlfn.LAMBDA(_xlpm.x,_xlpm.x=$N723))))</f>
        <v>7.6219512195121954E-4</v>
      </c>
      <c r="S723" s="4">
        <f t="shared" si="213"/>
        <v>1</v>
      </c>
      <c r="T723" s="15" cm="1">
        <f t="array" ref="T723">SUM(_xlfn._xlws.FILTER($G$2:$G$1236,_xlfn.MAP($O$2:$O$1236,_xlfn.LAMBDA(_xlpm.x,_xlpm.x=$O723))))</f>
        <v>7.6219512195121954E-4</v>
      </c>
      <c r="U723" s="4">
        <f t="shared" si="214"/>
        <v>1</v>
      </c>
      <c r="V723" s="4">
        <f t="shared" si="215"/>
        <v>0</v>
      </c>
      <c r="AB723"/>
      <c r="AC723"/>
      <c r="AD723" s="2"/>
      <c r="AI723" s="2"/>
      <c r="AJ723" s="2"/>
    </row>
    <row r="724" spans="1:36">
      <c r="A724" s="1" t="str">
        <f t="shared" si="201"/>
        <v>~perty~ : [pəɹtɪ]</v>
      </c>
      <c r="B724" s="1">
        <f t="shared" si="216"/>
        <v>0</v>
      </c>
      <c r="C724" s="1">
        <f t="shared" si="216"/>
        <v>0</v>
      </c>
      <c r="D724" s="1">
        <f t="shared" si="216"/>
        <v>0</v>
      </c>
      <c r="E724" s="7">
        <v>1</v>
      </c>
      <c r="F724" s="9" t="s">
        <v>957</v>
      </c>
      <c r="G724" s="4">
        <f t="shared" si="202"/>
        <v>7.6219512195121954E-4</v>
      </c>
      <c r="H724" s="4" t="str">
        <f t="shared" si="203"/>
        <v>pəɹtɪ</v>
      </c>
      <c r="I724" s="4" t="str">
        <f t="shared" si="204"/>
        <v>perty</v>
      </c>
      <c r="J724" s="10">
        <f t="shared" si="205"/>
        <v>5</v>
      </c>
      <c r="K724" s="10">
        <f t="shared" si="206"/>
        <v>5</v>
      </c>
      <c r="L724" s="10">
        <f t="shared" si="207"/>
        <v>5</v>
      </c>
      <c r="M724" s="10">
        <f t="shared" si="208"/>
        <v>2</v>
      </c>
      <c r="N724" s="1" t="str">
        <f t="shared" si="209"/>
        <v>~perty~</v>
      </c>
      <c r="O724" s="1" t="str">
        <f t="shared" si="210"/>
        <v>[pəɹtɪ]</v>
      </c>
      <c r="P724" s="4">
        <f t="shared" si="211"/>
        <v>0.25439985932113074</v>
      </c>
      <c r="Q724" s="4">
        <f t="shared" si="212"/>
        <v>1</v>
      </c>
      <c r="R724" s="4" cm="1">
        <f t="array" ref="R724">SUM(_xlfn._xlws.FILTER($G$2:$G$1236,_xlfn.MAP($N$2:$N$1236,_xlfn.LAMBDA(_xlpm.x,_xlpm.x=$N724))))</f>
        <v>7.6219512195121954E-4</v>
      </c>
      <c r="S724" s="4">
        <f t="shared" si="213"/>
        <v>1</v>
      </c>
      <c r="T724" s="15" cm="1">
        <f t="array" ref="T724">SUM(_xlfn._xlws.FILTER($G$2:$G$1236,_xlfn.MAP($O$2:$O$1236,_xlfn.LAMBDA(_xlpm.x,_xlpm.x=$O724))))</f>
        <v>7.6219512195121954E-4</v>
      </c>
      <c r="U724" s="4">
        <f t="shared" si="214"/>
        <v>1</v>
      </c>
      <c r="V724" s="4">
        <f t="shared" si="215"/>
        <v>0</v>
      </c>
      <c r="AB724"/>
      <c r="AC724"/>
      <c r="AD724" s="2"/>
      <c r="AI724" s="2"/>
      <c r="AJ724" s="2"/>
    </row>
    <row r="725" spans="1:36">
      <c r="A725" s="1" t="str">
        <f t="shared" si="201"/>
        <v>~reply~ : [ɹɪplaɪ]</v>
      </c>
      <c r="B725" s="1">
        <f t="shared" si="216"/>
        <v>1</v>
      </c>
      <c r="C725" s="1">
        <f t="shared" si="216"/>
        <v>0</v>
      </c>
      <c r="D725" s="1">
        <f t="shared" si="216"/>
        <v>0</v>
      </c>
      <c r="E725" s="7">
        <v>1</v>
      </c>
      <c r="F725" s="9" t="s">
        <v>1132</v>
      </c>
      <c r="G725" s="4">
        <f t="shared" si="202"/>
        <v>7.6219512195121954E-4</v>
      </c>
      <c r="H725" s="1" t="str">
        <f t="shared" si="203"/>
        <v>ɹɪplaɪ</v>
      </c>
      <c r="I725" s="1" t="str">
        <f t="shared" si="204"/>
        <v>reply</v>
      </c>
      <c r="J725" s="10">
        <f t="shared" si="205"/>
        <v>6</v>
      </c>
      <c r="K725" s="10">
        <f t="shared" si="206"/>
        <v>5</v>
      </c>
      <c r="L725" s="10">
        <f t="shared" si="207"/>
        <v>6</v>
      </c>
      <c r="M725" s="10">
        <f t="shared" si="208"/>
        <v>2</v>
      </c>
      <c r="N725" s="1" t="str">
        <f t="shared" si="209"/>
        <v>~reply~</v>
      </c>
      <c r="O725" s="1" t="str">
        <f t="shared" si="210"/>
        <v>[ɹɪplaɪ]</v>
      </c>
      <c r="P725" s="4">
        <f t="shared" si="211"/>
        <v>0.27185717486836958</v>
      </c>
      <c r="Q725" s="4">
        <f t="shared" si="212"/>
        <v>1</v>
      </c>
      <c r="R725" s="4" cm="1">
        <f t="array" ref="R725">SUM(_xlfn._xlws.FILTER($G$2:$G$1255,_xlfn.MAP($N$2:$N$1255,_xlfn.LAMBDA(_xlpm.x,_xlpm.x=$N725))))</f>
        <v>7.6219512195121954E-4</v>
      </c>
      <c r="S725" s="4">
        <f t="shared" si="213"/>
        <v>1</v>
      </c>
      <c r="T725" s="15" cm="1">
        <f t="array" ref="T725">SUM(_xlfn._xlws.FILTER($G$2:$G$1255,_xlfn.MAP($O$2:$O$1255,_xlfn.LAMBDA(_xlpm.x,_xlpm.x=$O725))))</f>
        <v>7.6219512195121954E-4</v>
      </c>
      <c r="U725" s="4">
        <f t="shared" si="214"/>
        <v>1</v>
      </c>
      <c r="V725" s="4">
        <f t="shared" si="215"/>
        <v>0</v>
      </c>
      <c r="AB725"/>
      <c r="AC725"/>
      <c r="AD725" s="2"/>
      <c r="AI725" s="2"/>
      <c r="AJ725" s="2"/>
    </row>
    <row r="726" spans="1:36">
      <c r="A726" s="1" t="str">
        <f t="shared" si="201"/>
        <v>~ssary~ : [sɛɹɪ]</v>
      </c>
      <c r="B726" s="1">
        <f t="shared" si="216"/>
        <v>0</v>
      </c>
      <c r="C726" s="1">
        <f t="shared" si="216"/>
        <v>0</v>
      </c>
      <c r="D726" s="1">
        <f t="shared" si="216"/>
        <v>0</v>
      </c>
      <c r="E726" s="7">
        <v>1</v>
      </c>
      <c r="F726" s="9" t="s">
        <v>1305</v>
      </c>
      <c r="G726" s="4">
        <f t="shared" si="202"/>
        <v>7.6219512195121954E-4</v>
      </c>
      <c r="H726" s="4" t="str">
        <f t="shared" si="203"/>
        <v>sɛɹɪ</v>
      </c>
      <c r="I726" s="4" t="str">
        <f t="shared" si="204"/>
        <v>ssary</v>
      </c>
      <c r="J726" s="10">
        <f t="shared" si="205"/>
        <v>4</v>
      </c>
      <c r="K726" s="10">
        <f t="shared" si="206"/>
        <v>5</v>
      </c>
      <c r="L726" s="10">
        <f t="shared" si="207"/>
        <v>5</v>
      </c>
      <c r="M726" s="10">
        <f t="shared" si="208"/>
        <v>2</v>
      </c>
      <c r="N726" s="1" t="str">
        <f t="shared" si="209"/>
        <v>~ssary~</v>
      </c>
      <c r="O726" s="1" t="str">
        <f t="shared" si="210"/>
        <v>[sɛɹɪ]</v>
      </c>
      <c r="P726" s="4">
        <f t="shared" si="211"/>
        <v>0.25439985932113074</v>
      </c>
      <c r="Q726" s="4">
        <f t="shared" si="212"/>
        <v>1</v>
      </c>
      <c r="R726" s="4" cm="1">
        <f t="array" ref="R726">SUM(_xlfn._xlws.FILTER($G$2:$G$1236,_xlfn.MAP($N$2:$N$1236,_xlfn.LAMBDA(_xlpm.x,_xlpm.x=$N726))))</f>
        <v>7.6219512195121954E-4</v>
      </c>
      <c r="S726" s="4">
        <f t="shared" si="213"/>
        <v>1</v>
      </c>
      <c r="T726" s="15" cm="1">
        <f t="array" ref="T726">SUM(_xlfn._xlws.FILTER($G$2:$G$1236,_xlfn.MAP($O$2:$O$1236,_xlfn.LAMBDA(_xlpm.x,_xlpm.x=$O726))))</f>
        <v>7.6219512195121954E-4</v>
      </c>
      <c r="U726" s="4">
        <f t="shared" si="214"/>
        <v>1</v>
      </c>
      <c r="V726" s="4">
        <f t="shared" si="215"/>
        <v>0</v>
      </c>
      <c r="AB726"/>
      <c r="AC726"/>
      <c r="AD726" s="2"/>
      <c r="AI726" s="2"/>
      <c r="AJ726" s="2"/>
    </row>
    <row r="727" spans="1:36">
      <c r="A727" s="1" t="str">
        <f t="shared" si="201"/>
        <v>~story~ : [stɔɹɪ]</v>
      </c>
      <c r="B727" s="1">
        <f t="shared" si="216"/>
        <v>0</v>
      </c>
      <c r="C727" s="1">
        <f t="shared" si="216"/>
        <v>0</v>
      </c>
      <c r="D727" s="1">
        <f t="shared" si="216"/>
        <v>0</v>
      </c>
      <c r="E727" s="7">
        <v>1</v>
      </c>
      <c r="F727" s="9" t="s">
        <v>1995</v>
      </c>
      <c r="G727" s="4">
        <f t="shared" si="202"/>
        <v>7.6219512195121954E-4</v>
      </c>
      <c r="H727" s="4" t="str">
        <f t="shared" si="203"/>
        <v>stɔɹɪ</v>
      </c>
      <c r="I727" s="4" t="str">
        <f t="shared" si="204"/>
        <v>story</v>
      </c>
      <c r="J727" s="10">
        <f t="shared" si="205"/>
        <v>5</v>
      </c>
      <c r="K727" s="10">
        <f t="shared" si="206"/>
        <v>5</v>
      </c>
      <c r="L727" s="10">
        <f t="shared" si="207"/>
        <v>5</v>
      </c>
      <c r="M727" s="10">
        <f t="shared" si="208"/>
        <v>2</v>
      </c>
      <c r="N727" s="1" t="str">
        <f t="shared" si="209"/>
        <v>~story~</v>
      </c>
      <c r="O727" s="1" t="str">
        <f t="shared" si="210"/>
        <v>[stɔɹɪ]</v>
      </c>
      <c r="P727" s="4">
        <f t="shared" si="211"/>
        <v>0.16959990621408716</v>
      </c>
      <c r="Q727" s="4">
        <f t="shared" si="212"/>
        <v>0.66666666666666663</v>
      </c>
      <c r="R727" s="4" cm="1">
        <f t="array" ref="R727">SUM(_xlfn._xlws.FILTER($G$2:$G$1236,_xlfn.MAP($N$2:$N$1236,_xlfn.LAMBDA(_xlpm.x,_xlpm.x=$N727))))</f>
        <v>1.5243902439024391E-3</v>
      </c>
      <c r="S727" s="4">
        <f t="shared" si="213"/>
        <v>0.5</v>
      </c>
      <c r="T727" s="15" cm="1">
        <f t="array" ref="T727">SUM(_xlfn._xlws.FILTER($G$2:$G$1236,_xlfn.MAP($O$2:$O$1236,_xlfn.LAMBDA(_xlpm.x,_xlpm.x=$O727))))</f>
        <v>7.6219512195121954E-4</v>
      </c>
      <c r="U727" s="4">
        <f t="shared" si="214"/>
        <v>1</v>
      </c>
      <c r="V727" s="4">
        <f t="shared" si="215"/>
        <v>-0.3010299956639812</v>
      </c>
      <c r="AB727"/>
      <c r="AC727"/>
      <c r="AD727" s="2"/>
      <c r="AI727" s="2"/>
      <c r="AJ727" s="2"/>
    </row>
    <row r="728" spans="1:36">
      <c r="A728" s="1" t="str">
        <f t="shared" si="201"/>
        <v>~story~ : [stəɹɪ]</v>
      </c>
      <c r="B728" s="1">
        <f t="shared" si="216"/>
        <v>0</v>
      </c>
      <c r="C728" s="1">
        <f t="shared" si="216"/>
        <v>0</v>
      </c>
      <c r="D728" s="1">
        <f t="shared" si="216"/>
        <v>0</v>
      </c>
      <c r="E728" s="7">
        <v>1</v>
      </c>
      <c r="F728" s="9" t="s">
        <v>1994</v>
      </c>
      <c r="G728" s="4">
        <f t="shared" si="202"/>
        <v>7.6219512195121954E-4</v>
      </c>
      <c r="H728" s="4" t="str">
        <f t="shared" si="203"/>
        <v>stəɹɪ</v>
      </c>
      <c r="I728" s="4" t="str">
        <f t="shared" si="204"/>
        <v>story</v>
      </c>
      <c r="J728" s="10">
        <f t="shared" si="205"/>
        <v>5</v>
      </c>
      <c r="K728" s="10">
        <f t="shared" si="206"/>
        <v>5</v>
      </c>
      <c r="L728" s="10">
        <f t="shared" si="207"/>
        <v>5</v>
      </c>
      <c r="M728" s="10">
        <f t="shared" si="208"/>
        <v>2</v>
      </c>
      <c r="N728" s="1" t="str">
        <f t="shared" si="209"/>
        <v>~story~</v>
      </c>
      <c r="O728" s="1" t="str">
        <f t="shared" si="210"/>
        <v>[stəɹɪ]</v>
      </c>
      <c r="P728" s="4">
        <f t="shared" si="211"/>
        <v>0.16959990621408716</v>
      </c>
      <c r="Q728" s="4">
        <f t="shared" si="212"/>
        <v>0.66666666666666663</v>
      </c>
      <c r="R728" s="4" cm="1">
        <f t="array" ref="R728">SUM(_xlfn._xlws.FILTER($G$2:$G$1236,_xlfn.MAP($N$2:$N$1236,_xlfn.LAMBDA(_xlpm.x,_xlpm.x=$N728))))</f>
        <v>1.5243902439024391E-3</v>
      </c>
      <c r="S728" s="4">
        <f t="shared" si="213"/>
        <v>0.5</v>
      </c>
      <c r="T728" s="15" cm="1">
        <f t="array" ref="T728">SUM(_xlfn._xlws.FILTER($G$2:$G$1236,_xlfn.MAP($O$2:$O$1236,_xlfn.LAMBDA(_xlpm.x,_xlpm.x=$O728))))</f>
        <v>7.6219512195121954E-4</v>
      </c>
      <c r="U728" s="4">
        <f t="shared" si="214"/>
        <v>1</v>
      </c>
      <c r="V728" s="4">
        <f t="shared" si="215"/>
        <v>-0.3010299956639812</v>
      </c>
      <c r="AB728"/>
      <c r="AC728"/>
      <c r="AD728" s="2"/>
      <c r="AI728" s="2"/>
      <c r="AJ728" s="2"/>
    </row>
    <row r="729" spans="1:36">
      <c r="A729" s="1" t="str">
        <f t="shared" si="201"/>
        <v>~study~ : [stʌdɪ]</v>
      </c>
      <c r="B729" s="1">
        <f t="shared" si="216"/>
        <v>0</v>
      </c>
      <c r="C729" s="1">
        <f t="shared" si="216"/>
        <v>0</v>
      </c>
      <c r="D729" s="1">
        <f t="shared" si="216"/>
        <v>0</v>
      </c>
      <c r="E729" s="7">
        <v>1</v>
      </c>
      <c r="F729" s="9" t="s">
        <v>1176</v>
      </c>
      <c r="G729" s="4">
        <f t="shared" si="202"/>
        <v>7.6219512195121954E-4</v>
      </c>
      <c r="H729" s="1" t="str">
        <f t="shared" si="203"/>
        <v>stʌdɪ</v>
      </c>
      <c r="I729" s="1" t="str">
        <f t="shared" si="204"/>
        <v>study</v>
      </c>
      <c r="J729" s="10">
        <f t="shared" si="205"/>
        <v>5</v>
      </c>
      <c r="K729" s="10">
        <f t="shared" si="206"/>
        <v>5</v>
      </c>
      <c r="L729" s="10">
        <f t="shared" si="207"/>
        <v>5</v>
      </c>
      <c r="M729" s="10">
        <f t="shared" si="208"/>
        <v>2</v>
      </c>
      <c r="N729" s="1" t="str">
        <f t="shared" si="209"/>
        <v>~study~</v>
      </c>
      <c r="O729" s="1" t="str">
        <f t="shared" si="210"/>
        <v>[stʌdɪ]</v>
      </c>
      <c r="P729" s="4">
        <f t="shared" si="211"/>
        <v>0.25439985932113074</v>
      </c>
      <c r="Q729" s="4">
        <f t="shared" si="212"/>
        <v>1</v>
      </c>
      <c r="R729" s="4" cm="1">
        <f t="array" ref="R729">SUM(_xlfn._xlws.FILTER($G$2:$G$1236,_xlfn.MAP($N$2:$N$1236,_xlfn.LAMBDA(_xlpm.x,_xlpm.x=$N729))))</f>
        <v>7.6219512195121954E-4</v>
      </c>
      <c r="S729" s="4">
        <f t="shared" si="213"/>
        <v>1</v>
      </c>
      <c r="T729" s="15" cm="1">
        <f t="array" ref="T729">SUM(_xlfn._xlws.FILTER($G$2:$G$1236,_xlfn.MAP($O$2:$O$1236,_xlfn.LAMBDA(_xlpm.x,_xlpm.x=$O729))))</f>
        <v>7.6219512195121954E-4</v>
      </c>
      <c r="U729" s="4">
        <f t="shared" si="214"/>
        <v>1</v>
      </c>
      <c r="V729" s="4">
        <f t="shared" si="215"/>
        <v>0</v>
      </c>
      <c r="AB729"/>
      <c r="AC729"/>
      <c r="AD729" s="2"/>
      <c r="AI729" s="2"/>
      <c r="AJ729" s="2"/>
    </row>
    <row r="730" spans="1:36">
      <c r="A730" s="1" t="str">
        <f t="shared" si="201"/>
        <v>~xygen~ : [ksədʒɛn]</v>
      </c>
      <c r="B730" s="1">
        <f t="shared" si="216"/>
        <v>0</v>
      </c>
      <c r="C730" s="1">
        <f t="shared" si="216"/>
        <v>0</v>
      </c>
      <c r="D730" s="1">
        <f t="shared" si="216"/>
        <v>0</v>
      </c>
      <c r="E730" s="7">
        <v>1</v>
      </c>
      <c r="F730" s="9" t="s">
        <v>2382</v>
      </c>
      <c r="G730" s="4">
        <f t="shared" si="202"/>
        <v>7.6219512195121954E-4</v>
      </c>
      <c r="H730" s="4" t="str">
        <f t="shared" si="203"/>
        <v>ksədʒɛn</v>
      </c>
      <c r="I730" s="4" t="str">
        <f t="shared" si="204"/>
        <v>xygen</v>
      </c>
      <c r="J730" s="10">
        <f t="shared" si="205"/>
        <v>7</v>
      </c>
      <c r="K730" s="10">
        <f t="shared" si="206"/>
        <v>5</v>
      </c>
      <c r="L730" s="10">
        <f t="shared" si="207"/>
        <v>7</v>
      </c>
      <c r="M730" s="10">
        <f t="shared" si="208"/>
        <v>2</v>
      </c>
      <c r="N730" s="1" t="str">
        <f t="shared" si="209"/>
        <v>~xygen~</v>
      </c>
      <c r="O730" s="1" t="str">
        <f t="shared" si="210"/>
        <v>[ksədʒɛn]</v>
      </c>
      <c r="P730" s="4">
        <f t="shared" si="211"/>
        <v>0.28725561847890652</v>
      </c>
      <c r="Q730" s="4">
        <f t="shared" si="212"/>
        <v>1</v>
      </c>
      <c r="R730" s="4" cm="1">
        <f t="array" ref="R730">SUM(_xlfn._xlws.FILTER($G$2:$G$1236,_xlfn.MAP($N$2:$N$1236,_xlfn.LAMBDA(_xlpm.x,_xlpm.x=$N730))))</f>
        <v>7.6219512195121954E-4</v>
      </c>
      <c r="S730" s="4">
        <f t="shared" si="213"/>
        <v>1</v>
      </c>
      <c r="T730" s="15" cm="1">
        <f t="array" ref="T730">SUM(_xlfn._xlws.FILTER($G$2:$G$1236,_xlfn.MAP($O$2:$O$1236,_xlfn.LAMBDA(_xlpm.x,_xlpm.x=$O730))))</f>
        <v>7.6219512195121954E-4</v>
      </c>
      <c r="U730" s="4">
        <f t="shared" si="214"/>
        <v>1</v>
      </c>
      <c r="V730" s="4">
        <f t="shared" si="215"/>
        <v>0</v>
      </c>
      <c r="AB730"/>
      <c r="AC730"/>
      <c r="AD730" s="2"/>
      <c r="AI730" s="2"/>
      <c r="AJ730" s="2"/>
    </row>
    <row r="731" spans="1:36">
      <c r="A731" s="1" t="str">
        <f t="shared" si="201"/>
        <v>~after~ : [æftəɹ]</v>
      </c>
      <c r="B731" s="1">
        <f t="shared" si="216"/>
        <v>0</v>
      </c>
      <c r="C731" s="1">
        <f t="shared" si="216"/>
        <v>0</v>
      </c>
      <c r="D731" s="1">
        <f t="shared" si="216"/>
        <v>0</v>
      </c>
      <c r="E731" s="7">
        <v>1</v>
      </c>
      <c r="F731" s="9" t="s">
        <v>2381</v>
      </c>
      <c r="G731" s="4">
        <f t="shared" si="202"/>
        <v>7.6219512195121954E-4</v>
      </c>
      <c r="H731" s="4" t="str">
        <f t="shared" si="203"/>
        <v>æftəɹ</v>
      </c>
      <c r="I731" s="4" t="str">
        <f t="shared" si="204"/>
        <v>after</v>
      </c>
      <c r="J731" s="10">
        <f t="shared" si="205"/>
        <v>5</v>
      </c>
      <c r="K731" s="10">
        <f t="shared" si="206"/>
        <v>5</v>
      </c>
      <c r="L731" s="10">
        <f t="shared" si="207"/>
        <v>5</v>
      </c>
      <c r="M731" s="10">
        <f t="shared" si="208"/>
        <v>2</v>
      </c>
      <c r="N731" s="1" t="str">
        <f t="shared" si="209"/>
        <v>~after~</v>
      </c>
      <c r="O731" s="1" t="str">
        <f t="shared" si="210"/>
        <v>[æftəɹ]</v>
      </c>
      <c r="P731" s="4">
        <f t="shared" si="211"/>
        <v>0.25439985932113074</v>
      </c>
      <c r="Q731" s="4">
        <f t="shared" si="212"/>
        <v>1</v>
      </c>
      <c r="R731" s="4" cm="1">
        <f t="array" ref="R731">SUM(_xlfn._xlws.FILTER($G$2:$G$1236,_xlfn.MAP($N$2:$N$1236,_xlfn.LAMBDA(_xlpm.x,_xlpm.x=$N731))))</f>
        <v>7.6219512195121954E-4</v>
      </c>
      <c r="S731" s="4">
        <f t="shared" si="213"/>
        <v>1</v>
      </c>
      <c r="T731" s="15" cm="1">
        <f t="array" ref="T731">SUM(_xlfn._xlws.FILTER($G$2:$G$1236,_xlfn.MAP($O$2:$O$1236,_xlfn.LAMBDA(_xlpm.x,_xlpm.x=$O731))))</f>
        <v>7.6219512195121954E-4</v>
      </c>
      <c r="U731" s="4">
        <f t="shared" si="214"/>
        <v>1</v>
      </c>
      <c r="V731" s="4">
        <f t="shared" si="215"/>
        <v>0</v>
      </c>
      <c r="AB731"/>
      <c r="AC731"/>
      <c r="AD731" s="2"/>
      <c r="AI731" s="2"/>
      <c r="AJ731" s="2"/>
    </row>
    <row r="732" spans="1:36">
      <c r="A732" s="1" t="str">
        <f t="shared" si="201"/>
        <v>~again~ : [əɡɛn]</v>
      </c>
      <c r="B732" s="1">
        <f t="shared" si="216"/>
        <v>0</v>
      </c>
      <c r="C732" s="1">
        <f t="shared" si="216"/>
        <v>0</v>
      </c>
      <c r="D732" s="1">
        <f t="shared" si="216"/>
        <v>0</v>
      </c>
      <c r="E732" s="7">
        <v>1</v>
      </c>
      <c r="F732" s="9" t="s">
        <v>2380</v>
      </c>
      <c r="G732" s="4">
        <f t="shared" si="202"/>
        <v>7.6219512195121954E-4</v>
      </c>
      <c r="H732" s="1" t="str">
        <f t="shared" si="203"/>
        <v>əɡɛn</v>
      </c>
      <c r="I732" s="1" t="str">
        <f t="shared" si="204"/>
        <v>again</v>
      </c>
      <c r="J732" s="10">
        <f t="shared" si="205"/>
        <v>4</v>
      </c>
      <c r="K732" s="10">
        <f t="shared" si="206"/>
        <v>5</v>
      </c>
      <c r="L732" s="10">
        <f t="shared" si="207"/>
        <v>5</v>
      </c>
      <c r="M732" s="10">
        <f t="shared" si="208"/>
        <v>2</v>
      </c>
      <c r="N732" s="1" t="str">
        <f t="shared" si="209"/>
        <v>~again~</v>
      </c>
      <c r="O732" s="1" t="str">
        <f t="shared" si="210"/>
        <v>[əɡɛn]</v>
      </c>
      <c r="P732" s="4">
        <f t="shared" si="211"/>
        <v>0.25439985932113074</v>
      </c>
      <c r="Q732" s="4">
        <f t="shared" si="212"/>
        <v>1</v>
      </c>
      <c r="R732" s="4" cm="1">
        <f t="array" ref="R732">SUM(_xlfn._xlws.FILTER($G$2:$G$1255,_xlfn.MAP($N$2:$N$1255,_xlfn.LAMBDA(_xlpm.x,_xlpm.x=$N732))))</f>
        <v>7.6219512195121954E-4</v>
      </c>
      <c r="S732" s="4">
        <f t="shared" si="213"/>
        <v>1</v>
      </c>
      <c r="T732" s="15" cm="1">
        <f t="array" ref="T732">SUM(_xlfn._xlws.FILTER($G$2:$G$1255,_xlfn.MAP($O$2:$O$1255,_xlfn.LAMBDA(_xlpm.x,_xlpm.x=$O732))))</f>
        <v>7.6219512195121954E-4</v>
      </c>
      <c r="U732" s="4">
        <f t="shared" si="214"/>
        <v>1</v>
      </c>
      <c r="V732" s="4">
        <f t="shared" si="215"/>
        <v>0</v>
      </c>
      <c r="AB732"/>
      <c r="AC732"/>
      <c r="AD732" s="2"/>
      <c r="AI732" s="2"/>
      <c r="AJ732" s="2"/>
    </row>
    <row r="733" spans="1:36">
      <c r="A733" s="1" t="str">
        <f t="shared" si="201"/>
        <v>~agree~ : [əɡɹi]</v>
      </c>
      <c r="B733" s="1">
        <f t="shared" si="216"/>
        <v>0</v>
      </c>
      <c r="C733" s="1">
        <f t="shared" si="216"/>
        <v>0</v>
      </c>
      <c r="D733" s="1">
        <f t="shared" si="216"/>
        <v>0</v>
      </c>
      <c r="E733" s="7">
        <v>1</v>
      </c>
      <c r="F733" s="9" t="s">
        <v>1262</v>
      </c>
      <c r="G733" s="4">
        <f t="shared" si="202"/>
        <v>7.6219512195121954E-4</v>
      </c>
      <c r="H733" s="1" t="str">
        <f t="shared" si="203"/>
        <v>əɡɹi</v>
      </c>
      <c r="I733" s="1" t="str">
        <f t="shared" si="204"/>
        <v>agree</v>
      </c>
      <c r="J733" s="10">
        <f t="shared" si="205"/>
        <v>4</v>
      </c>
      <c r="K733" s="10">
        <f t="shared" si="206"/>
        <v>5</v>
      </c>
      <c r="L733" s="10">
        <f t="shared" si="207"/>
        <v>5</v>
      </c>
      <c r="M733" s="10">
        <f t="shared" si="208"/>
        <v>2</v>
      </c>
      <c r="N733" s="1" t="str">
        <f t="shared" si="209"/>
        <v>~agree~</v>
      </c>
      <c r="O733" s="1" t="str">
        <f t="shared" si="210"/>
        <v>[əɡɹi]</v>
      </c>
      <c r="P733" s="4">
        <f t="shared" si="211"/>
        <v>0.25439985932113074</v>
      </c>
      <c r="Q733" s="4">
        <f t="shared" si="212"/>
        <v>1</v>
      </c>
      <c r="R733" s="4" cm="1">
        <f t="array" ref="R733">SUM(_xlfn._xlws.FILTER($G$2:$G$1255,_xlfn.MAP($N$2:$N$1255,_xlfn.LAMBDA(_xlpm.x,_xlpm.x=$N733))))</f>
        <v>7.6219512195121954E-4</v>
      </c>
      <c r="S733" s="4">
        <f t="shared" si="213"/>
        <v>1</v>
      </c>
      <c r="T733" s="15" cm="1">
        <f t="array" ref="T733">SUM(_xlfn._xlws.FILTER($G$2:$G$1255,_xlfn.MAP($O$2:$O$1255,_xlfn.LAMBDA(_xlpm.x,_xlpm.x=$O733))))</f>
        <v>7.6219512195121954E-4</v>
      </c>
      <c r="U733" s="4">
        <f t="shared" si="214"/>
        <v>1</v>
      </c>
      <c r="V733" s="4">
        <f t="shared" si="215"/>
        <v>0</v>
      </c>
      <c r="AB733"/>
      <c r="AC733"/>
      <c r="AD733" s="2"/>
      <c r="AI733" s="2"/>
      <c r="AJ733" s="2"/>
    </row>
    <row r="734" spans="1:36">
      <c r="A734" s="1" t="str">
        <f t="shared" si="201"/>
        <v>~allow~ : [əlaʊ]</v>
      </c>
      <c r="B734" s="1">
        <f t="shared" si="216"/>
        <v>0</v>
      </c>
      <c r="C734" s="1">
        <f t="shared" si="216"/>
        <v>0</v>
      </c>
      <c r="D734" s="1">
        <f t="shared" si="216"/>
        <v>0</v>
      </c>
      <c r="E734" s="7">
        <v>1</v>
      </c>
      <c r="F734" s="9" t="s">
        <v>1276</v>
      </c>
      <c r="G734" s="4">
        <f t="shared" si="202"/>
        <v>7.6219512195121954E-4</v>
      </c>
      <c r="H734" s="4" t="str">
        <f t="shared" si="203"/>
        <v>əlaʊ</v>
      </c>
      <c r="I734" s="4" t="str">
        <f t="shared" si="204"/>
        <v>allow</v>
      </c>
      <c r="J734" s="10">
        <f t="shared" si="205"/>
        <v>4</v>
      </c>
      <c r="K734" s="10">
        <f t="shared" si="206"/>
        <v>5</v>
      </c>
      <c r="L734" s="10">
        <f t="shared" si="207"/>
        <v>5</v>
      </c>
      <c r="M734" s="10">
        <f t="shared" si="208"/>
        <v>2</v>
      </c>
      <c r="N734" s="1" t="str">
        <f t="shared" si="209"/>
        <v>~allow~</v>
      </c>
      <c r="O734" s="1" t="str">
        <f t="shared" si="210"/>
        <v>[əlaʊ]</v>
      </c>
      <c r="P734" s="4">
        <f t="shared" si="211"/>
        <v>0.25439985932113074</v>
      </c>
      <c r="Q734" s="4">
        <f t="shared" si="212"/>
        <v>1</v>
      </c>
      <c r="R734" s="4" cm="1">
        <f t="array" ref="R734">SUM(_xlfn._xlws.FILTER($G$2:$G$1236,_xlfn.MAP($N$2:$N$1236,_xlfn.LAMBDA(_xlpm.x,_xlpm.x=$N734))))</f>
        <v>7.6219512195121954E-4</v>
      </c>
      <c r="S734" s="4">
        <f t="shared" si="213"/>
        <v>1</v>
      </c>
      <c r="T734" s="15" cm="1">
        <f t="array" ref="T734">SUM(_xlfn._xlws.FILTER($G$2:$G$1236,_xlfn.MAP($O$2:$O$1236,_xlfn.LAMBDA(_xlpm.x,_xlpm.x=$O734))))</f>
        <v>7.6219512195121954E-4</v>
      </c>
      <c r="U734" s="4">
        <f t="shared" si="214"/>
        <v>1</v>
      </c>
      <c r="V734" s="4">
        <f t="shared" si="215"/>
        <v>0</v>
      </c>
      <c r="AB734"/>
      <c r="AC734"/>
      <c r="AD734" s="2"/>
      <c r="AI734" s="2"/>
      <c r="AJ734" s="2"/>
    </row>
    <row r="735" spans="1:36">
      <c r="A735" s="1" t="str">
        <f t="shared" si="201"/>
        <v>~among~ : [əmʌŋ]</v>
      </c>
      <c r="B735" s="1">
        <f t="shared" si="216"/>
        <v>0</v>
      </c>
      <c r="C735" s="1">
        <f t="shared" si="216"/>
        <v>0</v>
      </c>
      <c r="D735" s="1">
        <f t="shared" si="216"/>
        <v>0</v>
      </c>
      <c r="E735" s="7">
        <v>1</v>
      </c>
      <c r="F735" s="9" t="s">
        <v>2379</v>
      </c>
      <c r="G735" s="4">
        <f t="shared" si="202"/>
        <v>7.6219512195121954E-4</v>
      </c>
      <c r="H735" s="1" t="str">
        <f t="shared" si="203"/>
        <v>əmʌŋ</v>
      </c>
      <c r="I735" s="1" t="str">
        <f t="shared" si="204"/>
        <v>among</v>
      </c>
      <c r="J735" s="10">
        <f t="shared" si="205"/>
        <v>4</v>
      </c>
      <c r="K735" s="10">
        <f t="shared" si="206"/>
        <v>5</v>
      </c>
      <c r="L735" s="10">
        <f t="shared" si="207"/>
        <v>5</v>
      </c>
      <c r="M735" s="10">
        <f t="shared" si="208"/>
        <v>2</v>
      </c>
      <c r="N735" s="1" t="str">
        <f t="shared" si="209"/>
        <v>~among~</v>
      </c>
      <c r="O735" s="1" t="str">
        <f t="shared" si="210"/>
        <v>[əmʌŋ]</v>
      </c>
      <c r="P735" s="4">
        <f t="shared" si="211"/>
        <v>0.25439985932113074</v>
      </c>
      <c r="Q735" s="4">
        <f t="shared" si="212"/>
        <v>1</v>
      </c>
      <c r="R735" s="4" cm="1">
        <f t="array" ref="R735">SUM(_xlfn._xlws.FILTER($G$2:$G$1236,_xlfn.MAP($N$2:$N$1236,_xlfn.LAMBDA(_xlpm.x,_xlpm.x=$N735))))</f>
        <v>7.6219512195121954E-4</v>
      </c>
      <c r="S735" s="4">
        <f t="shared" si="213"/>
        <v>1</v>
      </c>
      <c r="T735" s="15" cm="1">
        <f t="array" ref="T735">SUM(_xlfn._xlws.FILTER($G$2:$G$1236,_xlfn.MAP($O$2:$O$1236,_xlfn.LAMBDA(_xlpm.x,_xlpm.x=$O735))))</f>
        <v>7.6219512195121954E-4</v>
      </c>
      <c r="U735" s="4">
        <f t="shared" si="214"/>
        <v>1</v>
      </c>
      <c r="V735" s="4">
        <f t="shared" si="215"/>
        <v>0</v>
      </c>
      <c r="AB735"/>
      <c r="AC735"/>
      <c r="AD735" s="2"/>
      <c r="AI735" s="2"/>
      <c r="AJ735" s="2"/>
    </row>
    <row r="736" spans="1:36">
      <c r="A736" s="1" t="str">
        <f t="shared" si="201"/>
        <v>~anger~ : [æŋɡəɹ]</v>
      </c>
      <c r="B736" s="1">
        <f t="shared" si="216"/>
        <v>0</v>
      </c>
      <c r="C736" s="1">
        <f t="shared" si="216"/>
        <v>0</v>
      </c>
      <c r="D736" s="1">
        <f t="shared" si="216"/>
        <v>0</v>
      </c>
      <c r="E736" s="7">
        <v>1</v>
      </c>
      <c r="F736" s="9" t="s">
        <v>2378</v>
      </c>
      <c r="G736" s="4">
        <f t="shared" si="202"/>
        <v>7.6219512195121954E-4</v>
      </c>
      <c r="H736" s="1" t="str">
        <f t="shared" si="203"/>
        <v>æŋɡəɹ</v>
      </c>
      <c r="I736" s="1" t="str">
        <f t="shared" si="204"/>
        <v>anger</v>
      </c>
      <c r="J736" s="10">
        <f t="shared" si="205"/>
        <v>5</v>
      </c>
      <c r="K736" s="10">
        <f t="shared" si="206"/>
        <v>5</v>
      </c>
      <c r="L736" s="10">
        <f t="shared" si="207"/>
        <v>5</v>
      </c>
      <c r="M736" s="10">
        <f t="shared" si="208"/>
        <v>2</v>
      </c>
      <c r="N736" s="1" t="str">
        <f t="shared" si="209"/>
        <v>~anger~</v>
      </c>
      <c r="O736" s="1" t="str">
        <f t="shared" si="210"/>
        <v>[æŋɡəɹ]</v>
      </c>
      <c r="P736" s="4">
        <f t="shared" si="211"/>
        <v>0.25439985932113074</v>
      </c>
      <c r="Q736" s="4">
        <f t="shared" si="212"/>
        <v>1</v>
      </c>
      <c r="R736" s="4" cm="1">
        <f t="array" ref="R736">SUM(_xlfn._xlws.FILTER($G$2:$G$1236,_xlfn.MAP($N$2:$N$1236,_xlfn.LAMBDA(_xlpm.x,_xlpm.x=$N736))))</f>
        <v>7.6219512195121954E-4</v>
      </c>
      <c r="S736" s="4">
        <f t="shared" si="213"/>
        <v>1</v>
      </c>
      <c r="T736" s="15" cm="1">
        <f t="array" ref="T736">SUM(_xlfn._xlws.FILTER($G$2:$G$1236,_xlfn.MAP($O$2:$O$1236,_xlfn.LAMBDA(_xlpm.x,_xlpm.x=$O736))))</f>
        <v>7.6219512195121954E-4</v>
      </c>
      <c r="U736" s="4">
        <f t="shared" si="214"/>
        <v>1</v>
      </c>
      <c r="V736" s="4">
        <f t="shared" si="215"/>
        <v>0</v>
      </c>
      <c r="AB736"/>
      <c r="AC736"/>
      <c r="AD736" s="2"/>
      <c r="AI736" s="2"/>
      <c r="AJ736" s="2"/>
    </row>
    <row r="737" spans="1:36">
      <c r="A737" s="1" t="str">
        <f t="shared" si="201"/>
        <v>~anima~ : [ænəmə]</v>
      </c>
      <c r="B737" s="1">
        <f t="shared" si="216"/>
        <v>0</v>
      </c>
      <c r="C737" s="1">
        <f t="shared" si="216"/>
        <v>0</v>
      </c>
      <c r="D737" s="1">
        <f t="shared" si="216"/>
        <v>0</v>
      </c>
      <c r="E737" s="7">
        <v>1</v>
      </c>
      <c r="F737" s="9" t="s">
        <v>2377</v>
      </c>
      <c r="G737" s="4">
        <f t="shared" si="202"/>
        <v>7.6219512195121954E-4</v>
      </c>
      <c r="H737" s="4" t="str">
        <f t="shared" si="203"/>
        <v>ænəmə</v>
      </c>
      <c r="I737" s="4" t="str">
        <f t="shared" si="204"/>
        <v>anima</v>
      </c>
      <c r="J737" s="10">
        <f t="shared" si="205"/>
        <v>5</v>
      </c>
      <c r="K737" s="10">
        <f t="shared" si="206"/>
        <v>5</v>
      </c>
      <c r="L737" s="10">
        <f t="shared" si="207"/>
        <v>5</v>
      </c>
      <c r="M737" s="10">
        <f t="shared" si="208"/>
        <v>2</v>
      </c>
      <c r="N737" s="1" t="str">
        <f t="shared" si="209"/>
        <v>~anima~</v>
      </c>
      <c r="O737" s="1" t="str">
        <f t="shared" si="210"/>
        <v>[ænəmə]</v>
      </c>
      <c r="P737" s="4">
        <f t="shared" si="211"/>
        <v>0.25439985932113074</v>
      </c>
      <c r="Q737" s="4">
        <f t="shared" si="212"/>
        <v>1</v>
      </c>
      <c r="R737" s="4" cm="1">
        <f t="array" ref="R737">SUM(_xlfn._xlws.FILTER($G$2:$G$1236,_xlfn.MAP($N$2:$N$1236,_xlfn.LAMBDA(_xlpm.x,_xlpm.x=$N737))))</f>
        <v>7.6219512195121954E-4</v>
      </c>
      <c r="S737" s="4">
        <f t="shared" si="213"/>
        <v>1</v>
      </c>
      <c r="T737" s="15" cm="1">
        <f t="array" ref="T737">SUM(_xlfn._xlws.FILTER($G$2:$G$1236,_xlfn.MAP($O$2:$O$1236,_xlfn.LAMBDA(_xlpm.x,_xlpm.x=$O737))))</f>
        <v>7.6219512195121954E-4</v>
      </c>
      <c r="U737" s="4">
        <f t="shared" si="214"/>
        <v>1</v>
      </c>
      <c r="V737" s="4">
        <f t="shared" si="215"/>
        <v>0</v>
      </c>
      <c r="AB737"/>
      <c r="AC737"/>
      <c r="AD737" s="2"/>
      <c r="AI737" s="2"/>
      <c r="AJ737" s="2"/>
    </row>
    <row r="738" spans="1:36">
      <c r="A738" s="1" t="str">
        <f t="shared" si="201"/>
        <v>~apple~ : [æpl]</v>
      </c>
      <c r="B738" s="1">
        <f t="shared" si="216"/>
        <v>0</v>
      </c>
      <c r="C738" s="1">
        <f t="shared" si="216"/>
        <v>0</v>
      </c>
      <c r="D738" s="1">
        <f t="shared" si="216"/>
        <v>0</v>
      </c>
      <c r="E738" s="7">
        <v>1</v>
      </c>
      <c r="F738" s="9" t="s">
        <v>1442</v>
      </c>
      <c r="G738" s="4">
        <f t="shared" si="202"/>
        <v>7.6219512195121954E-4</v>
      </c>
      <c r="H738" s="4" t="str">
        <f t="shared" si="203"/>
        <v>æpl</v>
      </c>
      <c r="I738" s="4" t="str">
        <f t="shared" si="204"/>
        <v>apple</v>
      </c>
      <c r="J738" s="10">
        <f t="shared" si="205"/>
        <v>3</v>
      </c>
      <c r="K738" s="10">
        <f t="shared" si="206"/>
        <v>5</v>
      </c>
      <c r="L738" s="10">
        <f t="shared" si="207"/>
        <v>5</v>
      </c>
      <c r="M738" s="10">
        <f t="shared" si="208"/>
        <v>2</v>
      </c>
      <c r="N738" s="1" t="str">
        <f t="shared" si="209"/>
        <v>~apple~</v>
      </c>
      <c r="O738" s="1" t="str">
        <f t="shared" si="210"/>
        <v>[æpl]</v>
      </c>
      <c r="P738" s="4">
        <f t="shared" si="211"/>
        <v>0.25439985932113074</v>
      </c>
      <c r="Q738" s="4">
        <f t="shared" si="212"/>
        <v>1</v>
      </c>
      <c r="R738" s="4" cm="1">
        <f t="array" ref="R738">SUM(_xlfn._xlws.FILTER($G$2:$G$1236,_xlfn.MAP($N$2:$N$1236,_xlfn.LAMBDA(_xlpm.x,_xlpm.x=$N738))))</f>
        <v>7.6219512195121954E-4</v>
      </c>
      <c r="S738" s="4">
        <f t="shared" si="213"/>
        <v>1</v>
      </c>
      <c r="T738" s="15" cm="1">
        <f t="array" ref="T738">SUM(_xlfn._xlws.FILTER($G$2:$G$1236,_xlfn.MAP($O$2:$O$1236,_xlfn.LAMBDA(_xlpm.x,_xlpm.x=$O738))))</f>
        <v>7.6219512195121954E-4</v>
      </c>
      <c r="U738" s="4">
        <f t="shared" si="214"/>
        <v>1</v>
      </c>
      <c r="V738" s="4">
        <f t="shared" si="215"/>
        <v>0</v>
      </c>
      <c r="AB738"/>
      <c r="AC738"/>
      <c r="AD738" s="2"/>
      <c r="AI738" s="2"/>
      <c r="AJ738" s="2"/>
    </row>
    <row r="739" spans="1:36">
      <c r="A739" s="1" t="str">
        <f t="shared" si="201"/>
        <v>~bable~ : [bəbl]</v>
      </c>
      <c r="B739" s="1">
        <f t="shared" si="216"/>
        <v>0</v>
      </c>
      <c r="C739" s="1">
        <f t="shared" si="216"/>
        <v>0</v>
      </c>
      <c r="D739" s="1">
        <f t="shared" si="216"/>
        <v>0</v>
      </c>
      <c r="E739" s="7">
        <v>1</v>
      </c>
      <c r="F739" s="9" t="s">
        <v>1407</v>
      </c>
      <c r="G739" s="4">
        <f t="shared" si="202"/>
        <v>7.6219512195121954E-4</v>
      </c>
      <c r="H739" s="1" t="str">
        <f t="shared" si="203"/>
        <v>bəbl</v>
      </c>
      <c r="I739" s="1" t="str">
        <f t="shared" si="204"/>
        <v>bable</v>
      </c>
      <c r="J739" s="10">
        <f t="shared" si="205"/>
        <v>4</v>
      </c>
      <c r="K739" s="10">
        <f t="shared" si="206"/>
        <v>5</v>
      </c>
      <c r="L739" s="10">
        <f t="shared" si="207"/>
        <v>5</v>
      </c>
      <c r="M739" s="10">
        <f t="shared" si="208"/>
        <v>2</v>
      </c>
      <c r="N739" s="1" t="str">
        <f t="shared" si="209"/>
        <v>~bable~</v>
      </c>
      <c r="O739" s="1" t="str">
        <f t="shared" si="210"/>
        <v>[bəbl]</v>
      </c>
      <c r="P739" s="4">
        <f t="shared" si="211"/>
        <v>0.25439985932113074</v>
      </c>
      <c r="Q739" s="4">
        <f t="shared" si="212"/>
        <v>1</v>
      </c>
      <c r="R739" s="4" cm="1">
        <f t="array" ref="R739">SUM(_xlfn._xlws.FILTER($G$2:$G$1236,_xlfn.MAP($N$2:$N$1236,_xlfn.LAMBDA(_xlpm.x,_xlpm.x=$N739))))</f>
        <v>7.6219512195121954E-4</v>
      </c>
      <c r="S739" s="4">
        <f t="shared" si="213"/>
        <v>1</v>
      </c>
      <c r="T739" s="15" cm="1">
        <f t="array" ref="T739">SUM(_xlfn._xlws.FILTER($G$2:$G$1236,_xlfn.MAP($O$2:$O$1236,_xlfn.LAMBDA(_xlpm.x,_xlpm.x=$O739))))</f>
        <v>7.6219512195121954E-4</v>
      </c>
      <c r="U739" s="4">
        <f t="shared" si="214"/>
        <v>1</v>
      </c>
      <c r="V739" s="4">
        <f t="shared" si="215"/>
        <v>0</v>
      </c>
      <c r="AB739"/>
      <c r="AC739"/>
      <c r="AD739" s="2"/>
      <c r="AI739" s="2"/>
      <c r="AJ739" s="2"/>
    </row>
    <row r="740" spans="1:36">
      <c r="A740" s="1" t="str">
        <f t="shared" si="201"/>
        <v>~basic~ : [beɪsɪk]</v>
      </c>
      <c r="B740" s="1">
        <f t="shared" si="216"/>
        <v>0</v>
      </c>
      <c r="C740" s="1">
        <f t="shared" si="216"/>
        <v>0</v>
      </c>
      <c r="D740" s="1">
        <f t="shared" si="216"/>
        <v>0</v>
      </c>
      <c r="E740" s="7">
        <v>1</v>
      </c>
      <c r="F740" s="9" t="s">
        <v>2376</v>
      </c>
      <c r="G740" s="4">
        <f t="shared" si="202"/>
        <v>7.6219512195121954E-4</v>
      </c>
      <c r="H740" s="4" t="str">
        <f t="shared" si="203"/>
        <v>beɪsɪk</v>
      </c>
      <c r="I740" s="4" t="str">
        <f t="shared" si="204"/>
        <v>basic</v>
      </c>
      <c r="J740" s="10">
        <f t="shared" si="205"/>
        <v>6</v>
      </c>
      <c r="K740" s="10">
        <f t="shared" si="206"/>
        <v>5</v>
      </c>
      <c r="L740" s="10">
        <f t="shared" si="207"/>
        <v>6</v>
      </c>
      <c r="M740" s="10">
        <f t="shared" si="208"/>
        <v>2</v>
      </c>
      <c r="N740" s="1" t="str">
        <f t="shared" si="209"/>
        <v>~basic~</v>
      </c>
      <c r="O740" s="1" t="str">
        <f t="shared" si="210"/>
        <v>[beɪsɪk]</v>
      </c>
      <c r="P740" s="4">
        <f t="shared" si="211"/>
        <v>0.27185717486836958</v>
      </c>
      <c r="Q740" s="4">
        <f t="shared" si="212"/>
        <v>1</v>
      </c>
      <c r="R740" s="4" cm="1">
        <f t="array" ref="R740">SUM(_xlfn._xlws.FILTER($G$2:$G$1236,_xlfn.MAP($N$2:$N$1236,_xlfn.LAMBDA(_xlpm.x,_xlpm.x=$N740))))</f>
        <v>7.6219512195121954E-4</v>
      </c>
      <c r="S740" s="4">
        <f t="shared" si="213"/>
        <v>1</v>
      </c>
      <c r="T740" s="15" cm="1">
        <f t="array" ref="T740">SUM(_xlfn._xlws.FILTER($G$2:$G$1236,_xlfn.MAP($O$2:$O$1236,_xlfn.LAMBDA(_xlpm.x,_xlpm.x=$O740))))</f>
        <v>7.6219512195121954E-4</v>
      </c>
      <c r="U740" s="4">
        <f t="shared" si="214"/>
        <v>1</v>
      </c>
      <c r="V740" s="4">
        <f t="shared" si="215"/>
        <v>0</v>
      </c>
      <c r="AB740"/>
      <c r="AC740"/>
      <c r="AD740" s="2"/>
      <c r="AI740" s="2"/>
      <c r="AJ740" s="2"/>
    </row>
    <row r="741" spans="1:36">
      <c r="A741" s="1" t="str">
        <f t="shared" si="201"/>
        <v>~began~ : [bɪɡæn]</v>
      </c>
      <c r="B741" s="1">
        <f t="shared" si="216"/>
        <v>0</v>
      </c>
      <c r="C741" s="1">
        <f t="shared" si="216"/>
        <v>0</v>
      </c>
      <c r="D741" s="1">
        <f t="shared" si="216"/>
        <v>0</v>
      </c>
      <c r="E741" s="7">
        <v>1</v>
      </c>
      <c r="F741" s="9" t="s">
        <v>2375</v>
      </c>
      <c r="G741" s="4">
        <f t="shared" si="202"/>
        <v>7.6219512195121954E-4</v>
      </c>
      <c r="H741" s="1" t="str">
        <f t="shared" si="203"/>
        <v>bɪɡæn</v>
      </c>
      <c r="I741" s="1" t="str">
        <f t="shared" si="204"/>
        <v>began</v>
      </c>
      <c r="J741" s="10">
        <f t="shared" si="205"/>
        <v>5</v>
      </c>
      <c r="K741" s="10">
        <f t="shared" si="206"/>
        <v>5</v>
      </c>
      <c r="L741" s="10">
        <f t="shared" si="207"/>
        <v>5</v>
      </c>
      <c r="M741" s="10">
        <f t="shared" si="208"/>
        <v>2</v>
      </c>
      <c r="N741" s="1" t="str">
        <f t="shared" si="209"/>
        <v>~began~</v>
      </c>
      <c r="O741" s="1" t="str">
        <f t="shared" si="210"/>
        <v>[bɪɡæn]</v>
      </c>
      <c r="P741" s="4">
        <f t="shared" si="211"/>
        <v>0.25439985932113074</v>
      </c>
      <c r="Q741" s="4">
        <f t="shared" si="212"/>
        <v>1</v>
      </c>
      <c r="R741" s="4" cm="1">
        <f t="array" ref="R741">SUM(_xlfn._xlws.FILTER($G$2:$G$1236,_xlfn.MAP($N$2:$N$1236,_xlfn.LAMBDA(_xlpm.x,_xlpm.x=$N741))))</f>
        <v>7.6219512195121954E-4</v>
      </c>
      <c r="S741" s="4">
        <f t="shared" si="213"/>
        <v>1</v>
      </c>
      <c r="T741" s="15" cm="1">
        <f t="array" ref="T741">SUM(_xlfn._xlws.FILTER($G$2:$G$1236,_xlfn.MAP($O$2:$O$1236,_xlfn.LAMBDA(_xlpm.x,_xlpm.x=$O741))))</f>
        <v>7.6219512195121954E-4</v>
      </c>
      <c r="U741" s="4">
        <f t="shared" si="214"/>
        <v>1</v>
      </c>
      <c r="V741" s="4">
        <f t="shared" si="215"/>
        <v>0</v>
      </c>
      <c r="AB741"/>
      <c r="AC741"/>
      <c r="AD741" s="2"/>
      <c r="AI741" s="2"/>
      <c r="AJ741" s="2"/>
    </row>
    <row r="742" spans="1:36">
      <c r="A742" s="1" t="str">
        <f t="shared" si="201"/>
        <v>~begin~ : [bɪɡɪn]</v>
      </c>
      <c r="B742" s="1">
        <f t="shared" ref="B742:D761" si="217">_xlfn.LET(_xlpm.d,$F742,_xlpm.k,_xlfn.CONCAT(LEFT(TRIM(B$1),1),"*"),COUNTIF(_xlpm.d,_xlpm.k))</f>
        <v>0</v>
      </c>
      <c r="C742" s="1">
        <f t="shared" si="217"/>
        <v>0</v>
      </c>
      <c r="D742" s="1">
        <f t="shared" si="217"/>
        <v>0</v>
      </c>
      <c r="E742" s="7">
        <v>1</v>
      </c>
      <c r="F742" s="9" t="s">
        <v>2374</v>
      </c>
      <c r="G742" s="4">
        <f t="shared" si="202"/>
        <v>7.6219512195121954E-4</v>
      </c>
      <c r="H742" s="1" t="str">
        <f t="shared" si="203"/>
        <v>bɪɡɪn</v>
      </c>
      <c r="I742" s="1" t="str">
        <f t="shared" si="204"/>
        <v>begin</v>
      </c>
      <c r="J742" s="10">
        <f t="shared" si="205"/>
        <v>5</v>
      </c>
      <c r="K742" s="10">
        <f t="shared" si="206"/>
        <v>5</v>
      </c>
      <c r="L742" s="10">
        <f t="shared" si="207"/>
        <v>5</v>
      </c>
      <c r="M742" s="10">
        <f t="shared" si="208"/>
        <v>2</v>
      </c>
      <c r="N742" s="1" t="str">
        <f t="shared" si="209"/>
        <v>~begin~</v>
      </c>
      <c r="O742" s="1" t="str">
        <f t="shared" si="210"/>
        <v>[bɪɡɪn]</v>
      </c>
      <c r="P742" s="4">
        <f t="shared" si="211"/>
        <v>0.25439985932113074</v>
      </c>
      <c r="Q742" s="4">
        <f t="shared" si="212"/>
        <v>1</v>
      </c>
      <c r="R742" s="4" cm="1">
        <f t="array" ref="R742">SUM(_xlfn._xlws.FILTER($G$2:$G$1236,_xlfn.MAP($N$2:$N$1236,_xlfn.LAMBDA(_xlpm.x,_xlpm.x=$N742))))</f>
        <v>7.6219512195121954E-4</v>
      </c>
      <c r="S742" s="4">
        <f t="shared" si="213"/>
        <v>1</v>
      </c>
      <c r="T742" s="15" cm="1">
        <f t="array" ref="T742">SUM(_xlfn._xlws.FILTER($G$2:$G$1236,_xlfn.MAP($O$2:$O$1236,_xlfn.LAMBDA(_xlpm.x,_xlpm.x=$O742))))</f>
        <v>7.6219512195121954E-4</v>
      </c>
      <c r="U742" s="4">
        <f t="shared" si="214"/>
        <v>1</v>
      </c>
      <c r="V742" s="4">
        <f t="shared" si="215"/>
        <v>0</v>
      </c>
      <c r="AB742"/>
      <c r="AC742"/>
      <c r="AD742" s="2"/>
      <c r="AI742" s="2"/>
      <c r="AJ742" s="2"/>
    </row>
    <row r="743" spans="1:36">
      <c r="A743" s="1" t="str">
        <f t="shared" si="201"/>
        <v>~board~ : [bɔɹd]</v>
      </c>
      <c r="B743" s="1">
        <f t="shared" si="217"/>
        <v>0</v>
      </c>
      <c r="C743" s="1">
        <f t="shared" si="217"/>
        <v>0</v>
      </c>
      <c r="D743" s="1">
        <f t="shared" si="217"/>
        <v>0</v>
      </c>
      <c r="E743" s="7">
        <v>1</v>
      </c>
      <c r="F743" s="9" t="s">
        <v>1402</v>
      </c>
      <c r="G743" s="4">
        <f t="shared" si="202"/>
        <v>7.6219512195121954E-4</v>
      </c>
      <c r="H743" s="1" t="str">
        <f t="shared" si="203"/>
        <v>bɔɹd</v>
      </c>
      <c r="I743" s="1" t="str">
        <f t="shared" si="204"/>
        <v>board</v>
      </c>
      <c r="J743" s="10">
        <f t="shared" si="205"/>
        <v>4</v>
      </c>
      <c r="K743" s="10">
        <f t="shared" si="206"/>
        <v>5</v>
      </c>
      <c r="L743" s="10">
        <f t="shared" si="207"/>
        <v>5</v>
      </c>
      <c r="M743" s="10">
        <f t="shared" si="208"/>
        <v>2</v>
      </c>
      <c r="N743" s="1" t="str">
        <f t="shared" si="209"/>
        <v>~board~</v>
      </c>
      <c r="O743" s="1" t="str">
        <f t="shared" si="210"/>
        <v>[bɔɹd]</v>
      </c>
      <c r="P743" s="4">
        <f t="shared" si="211"/>
        <v>0.25439985932113074</v>
      </c>
      <c r="Q743" s="4">
        <f t="shared" si="212"/>
        <v>1</v>
      </c>
      <c r="R743" s="4" cm="1">
        <f t="array" ref="R743">SUM(_xlfn._xlws.FILTER($G$2:$G$1236,_xlfn.MAP($N$2:$N$1236,_xlfn.LAMBDA(_xlpm.x,_xlpm.x=$N743))))</f>
        <v>7.6219512195121954E-4</v>
      </c>
      <c r="S743" s="4">
        <f t="shared" si="213"/>
        <v>1</v>
      </c>
      <c r="T743" s="15" cm="1">
        <f t="array" ref="T743">SUM(_xlfn._xlws.FILTER($G$2:$G$1236,_xlfn.MAP($O$2:$O$1236,_xlfn.LAMBDA(_xlpm.x,_xlpm.x=$O743))))</f>
        <v>7.6219512195121954E-4</v>
      </c>
      <c r="U743" s="4">
        <f t="shared" si="214"/>
        <v>1</v>
      </c>
      <c r="V743" s="4">
        <f t="shared" si="215"/>
        <v>0</v>
      </c>
      <c r="AB743"/>
      <c r="AC743"/>
      <c r="AD743" s="2"/>
      <c r="AI743" s="2"/>
      <c r="AJ743" s="2"/>
    </row>
    <row r="744" spans="1:36">
      <c r="A744" s="1" t="str">
        <f t="shared" si="201"/>
        <v>~bread~ : [bɹɛd]</v>
      </c>
      <c r="B744" s="1">
        <f t="shared" si="217"/>
        <v>0</v>
      </c>
      <c r="C744" s="1">
        <f t="shared" si="217"/>
        <v>0</v>
      </c>
      <c r="D744" s="1">
        <f t="shared" si="217"/>
        <v>0</v>
      </c>
      <c r="E744" s="7">
        <v>1</v>
      </c>
      <c r="F744" s="9" t="s">
        <v>1401</v>
      </c>
      <c r="G744" s="4">
        <f t="shared" si="202"/>
        <v>7.6219512195121954E-4</v>
      </c>
      <c r="H744" s="4" t="str">
        <f t="shared" si="203"/>
        <v>bɹɛd</v>
      </c>
      <c r="I744" s="4" t="str">
        <f t="shared" si="204"/>
        <v>bread</v>
      </c>
      <c r="J744" s="10">
        <f t="shared" si="205"/>
        <v>4</v>
      </c>
      <c r="K744" s="10">
        <f t="shared" si="206"/>
        <v>5</v>
      </c>
      <c r="L744" s="10">
        <f t="shared" si="207"/>
        <v>5</v>
      </c>
      <c r="M744" s="10">
        <f t="shared" si="208"/>
        <v>2</v>
      </c>
      <c r="N744" s="1" t="str">
        <f t="shared" si="209"/>
        <v>~bread~</v>
      </c>
      <c r="O744" s="1" t="str">
        <f t="shared" si="210"/>
        <v>[bɹɛd]</v>
      </c>
      <c r="P744" s="4">
        <f t="shared" si="211"/>
        <v>0.25439985932113074</v>
      </c>
      <c r="Q744" s="4">
        <f t="shared" si="212"/>
        <v>1</v>
      </c>
      <c r="R744" s="4" cm="1">
        <f t="array" ref="R744">SUM(_xlfn._xlws.FILTER($G$2:$G$1236,_xlfn.MAP($N$2:$N$1236,_xlfn.LAMBDA(_xlpm.x,_xlpm.x=$N744))))</f>
        <v>7.6219512195121954E-4</v>
      </c>
      <c r="S744" s="4">
        <f t="shared" si="213"/>
        <v>1</v>
      </c>
      <c r="T744" s="15" cm="1">
        <f t="array" ref="T744">SUM(_xlfn._xlws.FILTER($G$2:$G$1236,_xlfn.MAP($O$2:$O$1236,_xlfn.LAMBDA(_xlpm.x,_xlpm.x=$O744))))</f>
        <v>7.6219512195121954E-4</v>
      </c>
      <c r="U744" s="4">
        <f t="shared" si="214"/>
        <v>1</v>
      </c>
      <c r="V744" s="4">
        <f t="shared" si="215"/>
        <v>0</v>
      </c>
      <c r="AB744"/>
      <c r="AC744"/>
      <c r="AD744" s="2"/>
      <c r="AI744" s="2"/>
      <c r="AJ744" s="2"/>
    </row>
    <row r="745" spans="1:36">
      <c r="A745" s="1" t="str">
        <f t="shared" si="201"/>
        <v>~break~ : [bɹeɪk]</v>
      </c>
      <c r="B745" s="1">
        <f t="shared" si="217"/>
        <v>0</v>
      </c>
      <c r="C745" s="1">
        <f t="shared" si="217"/>
        <v>0</v>
      </c>
      <c r="D745" s="1">
        <f t="shared" si="217"/>
        <v>0</v>
      </c>
      <c r="E745" s="7">
        <v>1</v>
      </c>
      <c r="F745" s="9" t="s">
        <v>1256</v>
      </c>
      <c r="G745" s="4">
        <f t="shared" si="202"/>
        <v>7.6219512195121954E-4</v>
      </c>
      <c r="H745" s="1" t="str">
        <f t="shared" si="203"/>
        <v>bɹeɪk</v>
      </c>
      <c r="I745" s="1" t="str">
        <f t="shared" si="204"/>
        <v>break</v>
      </c>
      <c r="J745" s="10">
        <f t="shared" si="205"/>
        <v>5</v>
      </c>
      <c r="K745" s="10">
        <f t="shared" si="206"/>
        <v>5</v>
      </c>
      <c r="L745" s="10">
        <f t="shared" si="207"/>
        <v>5</v>
      </c>
      <c r="M745" s="10">
        <f t="shared" si="208"/>
        <v>2</v>
      </c>
      <c r="N745" s="1" t="str">
        <f t="shared" si="209"/>
        <v>~break~</v>
      </c>
      <c r="O745" s="1" t="str">
        <f t="shared" si="210"/>
        <v>[bɹeɪk]</v>
      </c>
      <c r="P745" s="4">
        <f t="shared" si="211"/>
        <v>0.25439985932113074</v>
      </c>
      <c r="Q745" s="4">
        <f t="shared" si="212"/>
        <v>1</v>
      </c>
      <c r="R745" s="4" cm="1">
        <f t="array" ref="R745">SUM(_xlfn._xlws.FILTER($G$2:$G$1236,_xlfn.MAP($N$2:$N$1236,_xlfn.LAMBDA(_xlpm.x,_xlpm.x=$N745))))</f>
        <v>7.6219512195121954E-4</v>
      </c>
      <c r="S745" s="4">
        <f t="shared" si="213"/>
        <v>1</v>
      </c>
      <c r="T745" s="15" cm="1">
        <f t="array" ref="T745">SUM(_xlfn._xlws.FILTER($G$2:$G$1236,_xlfn.MAP($O$2:$O$1236,_xlfn.LAMBDA(_xlpm.x,_xlpm.x=$O745))))</f>
        <v>7.6219512195121954E-4</v>
      </c>
      <c r="U745" s="4">
        <f t="shared" si="214"/>
        <v>1</v>
      </c>
      <c r="V745" s="4">
        <f t="shared" si="215"/>
        <v>0</v>
      </c>
      <c r="AB745"/>
      <c r="AC745"/>
      <c r="AD745" s="2"/>
      <c r="AI745" s="2"/>
      <c r="AJ745" s="2"/>
    </row>
    <row r="746" spans="1:36">
      <c r="A746" s="1" t="str">
        <f t="shared" si="201"/>
        <v>~broad~ : [bɹɔd]</v>
      </c>
      <c r="B746" s="1">
        <f t="shared" si="217"/>
        <v>0</v>
      </c>
      <c r="C746" s="1">
        <f t="shared" si="217"/>
        <v>0</v>
      </c>
      <c r="D746" s="1">
        <f t="shared" si="217"/>
        <v>0</v>
      </c>
      <c r="E746" s="7">
        <v>1</v>
      </c>
      <c r="F746" s="9" t="s">
        <v>1400</v>
      </c>
      <c r="G746" s="4">
        <f t="shared" si="202"/>
        <v>7.6219512195121954E-4</v>
      </c>
      <c r="H746" s="1" t="str">
        <f t="shared" si="203"/>
        <v>bɹɔd</v>
      </c>
      <c r="I746" s="1" t="str">
        <f t="shared" si="204"/>
        <v>broad</v>
      </c>
      <c r="J746" s="10">
        <f t="shared" si="205"/>
        <v>4</v>
      </c>
      <c r="K746" s="10">
        <f t="shared" si="206"/>
        <v>5</v>
      </c>
      <c r="L746" s="10">
        <f t="shared" si="207"/>
        <v>5</v>
      </c>
      <c r="M746" s="10">
        <f t="shared" si="208"/>
        <v>2</v>
      </c>
      <c r="N746" s="1" t="str">
        <f t="shared" si="209"/>
        <v>~broad~</v>
      </c>
      <c r="O746" s="1" t="str">
        <f t="shared" si="210"/>
        <v>[bɹɔd]</v>
      </c>
      <c r="P746" s="4">
        <f t="shared" si="211"/>
        <v>0.25439985932113074</v>
      </c>
      <c r="Q746" s="4">
        <f t="shared" si="212"/>
        <v>1</v>
      </c>
      <c r="R746" s="4" cm="1">
        <f t="array" ref="R746">SUM(_xlfn._xlws.FILTER($G$2:$G$1236,_xlfn.MAP($N$2:$N$1236,_xlfn.LAMBDA(_xlpm.x,_xlpm.x=$N746))))</f>
        <v>7.6219512195121954E-4</v>
      </c>
      <c r="S746" s="4">
        <f t="shared" si="213"/>
        <v>1</v>
      </c>
      <c r="T746" s="15" cm="1">
        <f t="array" ref="T746">SUM(_xlfn._xlws.FILTER($G$2:$G$1236,_xlfn.MAP($O$2:$O$1236,_xlfn.LAMBDA(_xlpm.x,_xlpm.x=$O746))))</f>
        <v>7.6219512195121954E-4</v>
      </c>
      <c r="U746" s="4">
        <f t="shared" si="214"/>
        <v>1</v>
      </c>
      <c r="V746" s="4">
        <f t="shared" si="215"/>
        <v>0</v>
      </c>
      <c r="AB746"/>
      <c r="AC746"/>
      <c r="AD746" s="2"/>
      <c r="AI746" s="2"/>
      <c r="AJ746" s="2"/>
    </row>
    <row r="747" spans="1:36">
      <c r="A747" s="1" t="str">
        <f t="shared" si="201"/>
        <v>~build~ : [bɪld]</v>
      </c>
      <c r="B747" s="1">
        <f t="shared" si="217"/>
        <v>0</v>
      </c>
      <c r="C747" s="1">
        <f t="shared" si="217"/>
        <v>0</v>
      </c>
      <c r="D747" s="1">
        <f t="shared" si="217"/>
        <v>0</v>
      </c>
      <c r="E747" s="7">
        <v>1</v>
      </c>
      <c r="F747" s="9" t="s">
        <v>1406</v>
      </c>
      <c r="G747" s="4">
        <f t="shared" si="202"/>
        <v>7.6219512195121954E-4</v>
      </c>
      <c r="H747" s="4" t="str">
        <f t="shared" si="203"/>
        <v>bɪld</v>
      </c>
      <c r="I747" s="4" t="str">
        <f t="shared" si="204"/>
        <v>build</v>
      </c>
      <c r="J747" s="10">
        <f t="shared" si="205"/>
        <v>4</v>
      </c>
      <c r="K747" s="10">
        <f t="shared" si="206"/>
        <v>5</v>
      </c>
      <c r="L747" s="10">
        <f t="shared" si="207"/>
        <v>5</v>
      </c>
      <c r="M747" s="10">
        <f t="shared" si="208"/>
        <v>2</v>
      </c>
      <c r="N747" s="1" t="str">
        <f t="shared" si="209"/>
        <v>~build~</v>
      </c>
      <c r="O747" s="1" t="str">
        <f t="shared" si="210"/>
        <v>[bɪld]</v>
      </c>
      <c r="P747" s="4">
        <f t="shared" si="211"/>
        <v>0.25439985932113074</v>
      </c>
      <c r="Q747" s="4">
        <f t="shared" si="212"/>
        <v>1</v>
      </c>
      <c r="R747" s="4" cm="1">
        <f t="array" ref="R747">SUM(_xlfn._xlws.FILTER($G$2:$G$1236,_xlfn.MAP($N$2:$N$1236,_xlfn.LAMBDA(_xlpm.x,_xlpm.x=$N747))))</f>
        <v>7.6219512195121954E-4</v>
      </c>
      <c r="S747" s="4">
        <f t="shared" si="213"/>
        <v>1</v>
      </c>
      <c r="T747" s="15" cm="1">
        <f t="array" ref="T747">SUM(_xlfn._xlws.FILTER($G$2:$G$1236,_xlfn.MAP($O$2:$O$1236,_xlfn.LAMBDA(_xlpm.x,_xlpm.x=$O747))))</f>
        <v>7.6219512195121954E-4</v>
      </c>
      <c r="U747" s="4">
        <f t="shared" si="214"/>
        <v>1</v>
      </c>
      <c r="V747" s="4">
        <f t="shared" si="215"/>
        <v>0</v>
      </c>
      <c r="AB747"/>
      <c r="AC747"/>
      <c r="AD747" s="2"/>
      <c r="AI747" s="2"/>
      <c r="AJ747" s="2"/>
    </row>
    <row r="748" spans="1:36">
      <c r="A748" s="1" t="str">
        <f t="shared" si="201"/>
        <v>~ceive~ : [siv]</v>
      </c>
      <c r="B748" s="1">
        <f t="shared" si="217"/>
        <v>0</v>
      </c>
      <c r="C748" s="1">
        <f t="shared" si="217"/>
        <v>0</v>
      </c>
      <c r="D748" s="1">
        <f t="shared" si="217"/>
        <v>0</v>
      </c>
      <c r="E748" s="7">
        <v>1</v>
      </c>
      <c r="F748" s="9" t="s">
        <v>1430</v>
      </c>
      <c r="G748" s="4">
        <f t="shared" si="202"/>
        <v>7.6219512195121954E-4</v>
      </c>
      <c r="H748" s="4" t="str">
        <f t="shared" si="203"/>
        <v>siv</v>
      </c>
      <c r="I748" s="4" t="str">
        <f t="shared" si="204"/>
        <v>ceive</v>
      </c>
      <c r="J748" s="10">
        <f t="shared" si="205"/>
        <v>3</v>
      </c>
      <c r="K748" s="10">
        <f t="shared" si="206"/>
        <v>5</v>
      </c>
      <c r="L748" s="10">
        <f t="shared" si="207"/>
        <v>5</v>
      </c>
      <c r="M748" s="10">
        <f t="shared" si="208"/>
        <v>2</v>
      </c>
      <c r="N748" s="1" t="str">
        <f t="shared" si="209"/>
        <v>~ceive~</v>
      </c>
      <c r="O748" s="1" t="str">
        <f t="shared" si="210"/>
        <v>[siv]</v>
      </c>
      <c r="P748" s="4">
        <f t="shared" si="211"/>
        <v>0.25439985932113074</v>
      </c>
      <c r="Q748" s="4">
        <f t="shared" si="212"/>
        <v>1</v>
      </c>
      <c r="R748" s="4" cm="1">
        <f t="array" ref="R748">SUM(_xlfn._xlws.FILTER($G$2:$G$1236,_xlfn.MAP($N$2:$N$1236,_xlfn.LAMBDA(_xlpm.x,_xlpm.x=$N748))))</f>
        <v>7.6219512195121954E-4</v>
      </c>
      <c r="S748" s="4">
        <f t="shared" si="213"/>
        <v>1</v>
      </c>
      <c r="T748" s="15" cm="1">
        <f t="array" ref="T748">SUM(_xlfn._xlws.FILTER($G$2:$G$1236,_xlfn.MAP($O$2:$O$1236,_xlfn.LAMBDA(_xlpm.x,_xlpm.x=$O748))))</f>
        <v>7.6219512195121954E-4</v>
      </c>
      <c r="U748" s="4">
        <f t="shared" si="214"/>
        <v>1</v>
      </c>
      <c r="V748" s="4">
        <f t="shared" si="215"/>
        <v>0</v>
      </c>
      <c r="AB748"/>
      <c r="AC748"/>
      <c r="AD748" s="2"/>
      <c r="AI748" s="2"/>
      <c r="AJ748" s="2"/>
    </row>
    <row r="749" spans="1:36">
      <c r="A749" s="1" t="str">
        <f t="shared" si="201"/>
        <v>~chair~ : [tʃɛə]</v>
      </c>
      <c r="B749" s="1">
        <f t="shared" si="217"/>
        <v>0</v>
      </c>
      <c r="C749" s="1">
        <f t="shared" si="217"/>
        <v>0</v>
      </c>
      <c r="D749" s="1">
        <f t="shared" si="217"/>
        <v>0</v>
      </c>
      <c r="E749" s="7">
        <v>1</v>
      </c>
      <c r="F749" s="9" t="s">
        <v>1297</v>
      </c>
      <c r="G749" s="4">
        <f t="shared" si="202"/>
        <v>7.6219512195121954E-4</v>
      </c>
      <c r="H749" s="1" t="str">
        <f t="shared" si="203"/>
        <v>tʃɛə</v>
      </c>
      <c r="I749" s="1" t="str">
        <f t="shared" si="204"/>
        <v>chair</v>
      </c>
      <c r="J749" s="10">
        <f t="shared" si="205"/>
        <v>4</v>
      </c>
      <c r="K749" s="10">
        <f t="shared" si="206"/>
        <v>5</v>
      </c>
      <c r="L749" s="10">
        <f t="shared" si="207"/>
        <v>5</v>
      </c>
      <c r="M749" s="10">
        <f t="shared" si="208"/>
        <v>2</v>
      </c>
      <c r="N749" s="1" t="str">
        <f t="shared" si="209"/>
        <v>~chair~</v>
      </c>
      <c r="O749" s="1" t="str">
        <f t="shared" si="210"/>
        <v>[tʃɛə]</v>
      </c>
      <c r="P749" s="4">
        <f t="shared" si="211"/>
        <v>0.25439985932113074</v>
      </c>
      <c r="Q749" s="4">
        <f t="shared" si="212"/>
        <v>1</v>
      </c>
      <c r="R749" s="4" cm="1">
        <f t="array" ref="R749">SUM(_xlfn._xlws.FILTER($G$2:$G$1236,_xlfn.MAP($N$2:$N$1236,_xlfn.LAMBDA(_xlpm.x,_xlpm.x=$N749))))</f>
        <v>7.6219512195121954E-4</v>
      </c>
      <c r="S749" s="4">
        <f t="shared" si="213"/>
        <v>1</v>
      </c>
      <c r="T749" s="15" cm="1">
        <f t="array" ref="T749">SUM(_xlfn._xlws.FILTER($G$2:$G$1236,_xlfn.MAP($O$2:$O$1236,_xlfn.LAMBDA(_xlpm.x,_xlpm.x=$O749))))</f>
        <v>7.6219512195121954E-4</v>
      </c>
      <c r="U749" s="4">
        <f t="shared" si="214"/>
        <v>1</v>
      </c>
      <c r="V749" s="4">
        <f t="shared" si="215"/>
        <v>0</v>
      </c>
      <c r="AB749"/>
      <c r="AC749"/>
      <c r="AD749" s="2"/>
      <c r="AI749" s="2"/>
      <c r="AJ749" s="2"/>
    </row>
    <row r="750" spans="1:36">
      <c r="A750" s="1" t="str">
        <f t="shared" si="201"/>
        <v>~chief~ : [tʃif]</v>
      </c>
      <c r="B750" s="1">
        <f t="shared" si="217"/>
        <v>0</v>
      </c>
      <c r="C750" s="1">
        <f t="shared" si="217"/>
        <v>0</v>
      </c>
      <c r="D750" s="1">
        <f t="shared" si="217"/>
        <v>0</v>
      </c>
      <c r="E750" s="7">
        <v>1</v>
      </c>
      <c r="F750" s="9" t="s">
        <v>1301</v>
      </c>
      <c r="G750" s="4">
        <f t="shared" si="202"/>
        <v>7.6219512195121954E-4</v>
      </c>
      <c r="H750" s="1" t="str">
        <f t="shared" si="203"/>
        <v>tʃif</v>
      </c>
      <c r="I750" s="1" t="str">
        <f t="shared" si="204"/>
        <v>chief</v>
      </c>
      <c r="J750" s="10">
        <f t="shared" si="205"/>
        <v>4</v>
      </c>
      <c r="K750" s="10">
        <f t="shared" si="206"/>
        <v>5</v>
      </c>
      <c r="L750" s="10">
        <f t="shared" si="207"/>
        <v>5</v>
      </c>
      <c r="M750" s="10">
        <f t="shared" si="208"/>
        <v>2</v>
      </c>
      <c r="N750" s="1" t="str">
        <f t="shared" si="209"/>
        <v>~chief~</v>
      </c>
      <c r="O750" s="1" t="str">
        <f t="shared" si="210"/>
        <v>[tʃif]</v>
      </c>
      <c r="P750" s="4">
        <f t="shared" si="211"/>
        <v>0.25439985932113074</v>
      </c>
      <c r="Q750" s="4">
        <f t="shared" si="212"/>
        <v>1</v>
      </c>
      <c r="R750" s="4" cm="1">
        <f t="array" ref="R750">SUM(_xlfn._xlws.FILTER($G$2:$G$1236,_xlfn.MAP($N$2:$N$1236,_xlfn.LAMBDA(_xlpm.x,_xlpm.x=$N750))))</f>
        <v>7.6219512195121954E-4</v>
      </c>
      <c r="S750" s="4">
        <f t="shared" si="213"/>
        <v>1</v>
      </c>
      <c r="T750" s="15" cm="1">
        <f t="array" ref="T750">SUM(_xlfn._xlws.FILTER($G$2:$G$1236,_xlfn.MAP($O$2:$O$1236,_xlfn.LAMBDA(_xlpm.x,_xlpm.x=$O750))))</f>
        <v>7.6219512195121954E-4</v>
      </c>
      <c r="U750" s="4">
        <f t="shared" si="214"/>
        <v>1</v>
      </c>
      <c r="V750" s="4">
        <f t="shared" si="215"/>
        <v>0</v>
      </c>
      <c r="AB750"/>
      <c r="AC750"/>
      <c r="AD750" s="2"/>
      <c r="AI750" s="2"/>
      <c r="AJ750" s="2"/>
    </row>
    <row r="751" spans="1:36">
      <c r="A751" s="1" t="str">
        <f t="shared" si="201"/>
        <v>~chine~ : [ʃin]</v>
      </c>
      <c r="B751" s="1">
        <f t="shared" si="217"/>
        <v>0</v>
      </c>
      <c r="C751" s="1">
        <f t="shared" si="217"/>
        <v>0</v>
      </c>
      <c r="D751" s="1">
        <f t="shared" si="217"/>
        <v>0</v>
      </c>
      <c r="E751" s="7">
        <v>1</v>
      </c>
      <c r="F751" s="9" t="s">
        <v>1424</v>
      </c>
      <c r="G751" s="4">
        <f t="shared" si="202"/>
        <v>7.6219512195121954E-4</v>
      </c>
      <c r="H751" s="4" t="str">
        <f t="shared" si="203"/>
        <v>ʃin</v>
      </c>
      <c r="I751" s="4" t="str">
        <f t="shared" si="204"/>
        <v>chine</v>
      </c>
      <c r="J751" s="10">
        <f t="shared" si="205"/>
        <v>3</v>
      </c>
      <c r="K751" s="10">
        <f t="shared" si="206"/>
        <v>5</v>
      </c>
      <c r="L751" s="10">
        <f t="shared" si="207"/>
        <v>5</v>
      </c>
      <c r="M751" s="10">
        <f t="shared" si="208"/>
        <v>2</v>
      </c>
      <c r="N751" s="1" t="str">
        <f t="shared" si="209"/>
        <v>~chine~</v>
      </c>
      <c r="O751" s="1" t="str">
        <f t="shared" si="210"/>
        <v>[ʃin]</v>
      </c>
      <c r="P751" s="4">
        <f t="shared" si="211"/>
        <v>0.25439985932113074</v>
      </c>
      <c r="Q751" s="4">
        <f t="shared" si="212"/>
        <v>1</v>
      </c>
      <c r="R751" s="4" cm="1">
        <f t="array" ref="R751">SUM(_xlfn._xlws.FILTER($G$2:$G$1236,_xlfn.MAP($N$2:$N$1236,_xlfn.LAMBDA(_xlpm.x,_xlpm.x=$N751))))</f>
        <v>7.6219512195121954E-4</v>
      </c>
      <c r="S751" s="4">
        <f t="shared" si="213"/>
        <v>1</v>
      </c>
      <c r="T751" s="15" cm="1">
        <f t="array" ref="T751">SUM(_xlfn._xlws.FILTER($G$2:$G$1236,_xlfn.MAP($O$2:$O$1236,_xlfn.LAMBDA(_xlpm.x,_xlpm.x=$O751))))</f>
        <v>7.6219512195121954E-4</v>
      </c>
      <c r="U751" s="4">
        <f t="shared" si="214"/>
        <v>1</v>
      </c>
      <c r="V751" s="4">
        <f t="shared" si="215"/>
        <v>0</v>
      </c>
      <c r="AB751"/>
      <c r="AC751"/>
      <c r="AD751" s="2"/>
      <c r="AI751" s="2"/>
      <c r="AJ751" s="2"/>
    </row>
    <row r="752" spans="1:36">
      <c r="A752" s="1" t="str">
        <f t="shared" si="201"/>
        <v>~cimal~ : [səməl]</v>
      </c>
      <c r="B752" s="1">
        <f t="shared" si="217"/>
        <v>0</v>
      </c>
      <c r="C752" s="1">
        <f t="shared" si="217"/>
        <v>0</v>
      </c>
      <c r="D752" s="1">
        <f t="shared" si="217"/>
        <v>0</v>
      </c>
      <c r="E752" s="7">
        <v>1</v>
      </c>
      <c r="F752" s="9" t="s">
        <v>2373</v>
      </c>
      <c r="G752" s="4">
        <f t="shared" si="202"/>
        <v>7.6219512195121954E-4</v>
      </c>
      <c r="H752" s="4" t="str">
        <f t="shared" si="203"/>
        <v>səməl</v>
      </c>
      <c r="I752" s="4" t="str">
        <f t="shared" si="204"/>
        <v>cimal</v>
      </c>
      <c r="J752" s="10">
        <f t="shared" si="205"/>
        <v>5</v>
      </c>
      <c r="K752" s="10">
        <f t="shared" si="206"/>
        <v>5</v>
      </c>
      <c r="L752" s="10">
        <f t="shared" si="207"/>
        <v>5</v>
      </c>
      <c r="M752" s="10">
        <f t="shared" si="208"/>
        <v>2</v>
      </c>
      <c r="N752" s="1" t="str">
        <f t="shared" si="209"/>
        <v>~cimal~</v>
      </c>
      <c r="O752" s="1" t="str">
        <f t="shared" si="210"/>
        <v>[səməl]</v>
      </c>
      <c r="P752" s="4">
        <f t="shared" si="211"/>
        <v>0.25439985932113074</v>
      </c>
      <c r="Q752" s="4">
        <f t="shared" si="212"/>
        <v>1</v>
      </c>
      <c r="R752" s="4" cm="1">
        <f t="array" ref="R752">SUM(_xlfn._xlws.FILTER($G$2:$G$1236,_xlfn.MAP($N$2:$N$1236,_xlfn.LAMBDA(_xlpm.x,_xlpm.x=$N752))))</f>
        <v>7.6219512195121954E-4</v>
      </c>
      <c r="S752" s="4">
        <f t="shared" si="213"/>
        <v>1</v>
      </c>
      <c r="T752" s="15" cm="1">
        <f t="array" ref="T752">SUM(_xlfn._xlws.FILTER($G$2:$G$1236,_xlfn.MAP($O$2:$O$1236,_xlfn.LAMBDA(_xlpm.x,_xlpm.x=$O752))))</f>
        <v>7.6219512195121954E-4</v>
      </c>
      <c r="U752" s="4">
        <f t="shared" si="214"/>
        <v>1</v>
      </c>
      <c r="V752" s="4">
        <f t="shared" si="215"/>
        <v>0</v>
      </c>
      <c r="AB752"/>
      <c r="AC752"/>
      <c r="AD752" s="2"/>
      <c r="AI752" s="2"/>
      <c r="AJ752" s="2"/>
    </row>
    <row r="753" spans="1:36">
      <c r="A753" s="1" t="str">
        <f t="shared" si="201"/>
        <v>~claim~ : [kleɪm]</v>
      </c>
      <c r="B753" s="1">
        <f t="shared" si="217"/>
        <v>0</v>
      </c>
      <c r="C753" s="1">
        <f t="shared" si="217"/>
        <v>0</v>
      </c>
      <c r="D753" s="1">
        <f t="shared" si="217"/>
        <v>0</v>
      </c>
      <c r="E753" s="7">
        <v>1</v>
      </c>
      <c r="F753" s="9" t="s">
        <v>1237</v>
      </c>
      <c r="G753" s="4">
        <f t="shared" si="202"/>
        <v>7.6219512195121954E-4</v>
      </c>
      <c r="H753" s="4" t="str">
        <f t="shared" si="203"/>
        <v>kleɪm</v>
      </c>
      <c r="I753" s="4" t="str">
        <f t="shared" si="204"/>
        <v>claim</v>
      </c>
      <c r="J753" s="10">
        <f t="shared" si="205"/>
        <v>5</v>
      </c>
      <c r="K753" s="10">
        <f t="shared" si="206"/>
        <v>5</v>
      </c>
      <c r="L753" s="10">
        <f t="shared" si="207"/>
        <v>5</v>
      </c>
      <c r="M753" s="10">
        <f t="shared" si="208"/>
        <v>2</v>
      </c>
      <c r="N753" s="1" t="str">
        <f t="shared" si="209"/>
        <v>~claim~</v>
      </c>
      <c r="O753" s="1" t="str">
        <f t="shared" si="210"/>
        <v>[kleɪm]</v>
      </c>
      <c r="P753" s="4">
        <f t="shared" si="211"/>
        <v>0.25439985932113074</v>
      </c>
      <c r="Q753" s="4">
        <f t="shared" si="212"/>
        <v>1</v>
      </c>
      <c r="R753" s="4" cm="1">
        <f t="array" ref="R753">SUM(_xlfn._xlws.FILTER($G$2:$G$1236,_xlfn.MAP($N$2:$N$1236,_xlfn.LAMBDA(_xlpm.x,_xlpm.x=$N753))))</f>
        <v>7.6219512195121954E-4</v>
      </c>
      <c r="S753" s="4">
        <f t="shared" si="213"/>
        <v>1</v>
      </c>
      <c r="T753" s="15" cm="1">
        <f t="array" ref="T753">SUM(_xlfn._xlws.FILTER($G$2:$G$1236,_xlfn.MAP($O$2:$O$1236,_xlfn.LAMBDA(_xlpm.x,_xlpm.x=$O753))))</f>
        <v>7.6219512195121954E-4</v>
      </c>
      <c r="U753" s="4">
        <f t="shared" si="214"/>
        <v>1</v>
      </c>
      <c r="V753" s="4">
        <f t="shared" si="215"/>
        <v>0</v>
      </c>
      <c r="AB753"/>
      <c r="AC753"/>
      <c r="AD753" s="2"/>
      <c r="AI753" s="2"/>
      <c r="AJ753" s="2"/>
    </row>
    <row r="754" spans="1:36">
      <c r="A754" s="1" t="str">
        <f t="shared" si="201"/>
        <v>~clean~ : [klin]</v>
      </c>
      <c r="B754" s="1">
        <f t="shared" si="217"/>
        <v>0</v>
      </c>
      <c r="C754" s="1">
        <f t="shared" si="217"/>
        <v>0</v>
      </c>
      <c r="D754" s="1">
        <f t="shared" si="217"/>
        <v>0</v>
      </c>
      <c r="E754" s="7">
        <v>1</v>
      </c>
      <c r="F754" s="9" t="s">
        <v>1374</v>
      </c>
      <c r="G754" s="4">
        <f t="shared" si="202"/>
        <v>7.6219512195121954E-4</v>
      </c>
      <c r="H754" s="4" t="str">
        <f t="shared" si="203"/>
        <v>klin</v>
      </c>
      <c r="I754" s="4" t="str">
        <f t="shared" si="204"/>
        <v>clean</v>
      </c>
      <c r="J754" s="10">
        <f t="shared" si="205"/>
        <v>4</v>
      </c>
      <c r="K754" s="10">
        <f t="shared" si="206"/>
        <v>5</v>
      </c>
      <c r="L754" s="10">
        <f t="shared" si="207"/>
        <v>5</v>
      </c>
      <c r="M754" s="10">
        <f t="shared" si="208"/>
        <v>2</v>
      </c>
      <c r="N754" s="1" t="str">
        <f t="shared" si="209"/>
        <v>~clean~</v>
      </c>
      <c r="O754" s="1" t="str">
        <f t="shared" si="210"/>
        <v>[klin]</v>
      </c>
      <c r="P754" s="4">
        <f t="shared" si="211"/>
        <v>0.25439985932113074</v>
      </c>
      <c r="Q754" s="4">
        <f t="shared" si="212"/>
        <v>1</v>
      </c>
      <c r="R754" s="4" cm="1">
        <f t="array" ref="R754">SUM(_xlfn._xlws.FILTER($G$2:$G$1236,_xlfn.MAP($N$2:$N$1236,_xlfn.LAMBDA(_xlpm.x,_xlpm.x=$N754))))</f>
        <v>7.6219512195121954E-4</v>
      </c>
      <c r="S754" s="4">
        <f t="shared" si="213"/>
        <v>1</v>
      </c>
      <c r="T754" s="15" cm="1">
        <f t="array" ref="T754">SUM(_xlfn._xlws.FILTER($G$2:$G$1236,_xlfn.MAP($O$2:$O$1236,_xlfn.LAMBDA(_xlpm.x,_xlpm.x=$O754))))</f>
        <v>7.6219512195121954E-4</v>
      </c>
      <c r="U754" s="4">
        <f t="shared" si="214"/>
        <v>1</v>
      </c>
      <c r="V754" s="4">
        <f t="shared" si="215"/>
        <v>0</v>
      </c>
      <c r="AB754"/>
      <c r="AC754"/>
      <c r="AD754" s="2"/>
      <c r="AI754" s="2"/>
      <c r="AJ754" s="2"/>
    </row>
    <row r="755" spans="1:36">
      <c r="A755" s="1" t="str">
        <f t="shared" si="201"/>
        <v>~clear~ : [klɪə]</v>
      </c>
      <c r="B755" s="1">
        <f t="shared" si="217"/>
        <v>0</v>
      </c>
      <c r="C755" s="1">
        <f t="shared" si="217"/>
        <v>0</v>
      </c>
      <c r="D755" s="1">
        <f t="shared" si="217"/>
        <v>0</v>
      </c>
      <c r="E755" s="7">
        <v>1</v>
      </c>
      <c r="F755" s="9" t="s">
        <v>1372</v>
      </c>
      <c r="G755" s="4">
        <f t="shared" si="202"/>
        <v>7.6219512195121954E-4</v>
      </c>
      <c r="H755" s="4" t="str">
        <f t="shared" si="203"/>
        <v>klɪə</v>
      </c>
      <c r="I755" s="4" t="str">
        <f t="shared" si="204"/>
        <v>clear</v>
      </c>
      <c r="J755" s="10">
        <f t="shared" si="205"/>
        <v>4</v>
      </c>
      <c r="K755" s="10">
        <f t="shared" si="206"/>
        <v>5</v>
      </c>
      <c r="L755" s="10">
        <f t="shared" si="207"/>
        <v>5</v>
      </c>
      <c r="M755" s="10">
        <f t="shared" si="208"/>
        <v>2</v>
      </c>
      <c r="N755" s="1" t="str">
        <f t="shared" si="209"/>
        <v>~clear~</v>
      </c>
      <c r="O755" s="1" t="str">
        <f t="shared" si="210"/>
        <v>[klɪə]</v>
      </c>
      <c r="P755" s="4">
        <f t="shared" si="211"/>
        <v>0.25439985932113074</v>
      </c>
      <c r="Q755" s="4">
        <f t="shared" si="212"/>
        <v>1</v>
      </c>
      <c r="R755" s="4" cm="1">
        <f t="array" ref="R755">SUM(_xlfn._xlws.FILTER($G$2:$G$1236,_xlfn.MAP($N$2:$N$1236,_xlfn.LAMBDA(_xlpm.x,_xlpm.x=$N755))))</f>
        <v>7.6219512195121954E-4</v>
      </c>
      <c r="S755" s="4">
        <f t="shared" si="213"/>
        <v>1</v>
      </c>
      <c r="T755" s="15" cm="1">
        <f t="array" ref="T755">SUM(_xlfn._xlws.FILTER($G$2:$G$1236,_xlfn.MAP($O$2:$O$1236,_xlfn.LAMBDA(_xlpm.x,_xlpm.x=$O755))))</f>
        <v>7.6219512195121954E-4</v>
      </c>
      <c r="U755" s="4">
        <f t="shared" si="214"/>
        <v>1</v>
      </c>
      <c r="V755" s="4">
        <f t="shared" si="215"/>
        <v>0</v>
      </c>
      <c r="AB755"/>
      <c r="AC755"/>
      <c r="AD755" s="2"/>
      <c r="AI755" s="2"/>
      <c r="AJ755" s="2"/>
    </row>
    <row r="756" spans="1:36">
      <c r="A756" s="1" t="str">
        <f t="shared" si="201"/>
        <v>~close~ : [kloʊs]</v>
      </c>
      <c r="B756" s="1">
        <f t="shared" si="217"/>
        <v>0</v>
      </c>
      <c r="C756" s="1">
        <f t="shared" si="217"/>
        <v>0</v>
      </c>
      <c r="D756" s="1">
        <f t="shared" si="217"/>
        <v>0</v>
      </c>
      <c r="E756" s="7">
        <v>1</v>
      </c>
      <c r="F756" s="9" t="s">
        <v>1236</v>
      </c>
      <c r="G756" s="4">
        <f t="shared" si="202"/>
        <v>7.6219512195121954E-4</v>
      </c>
      <c r="H756" s="4" t="str">
        <f t="shared" si="203"/>
        <v>kloʊs</v>
      </c>
      <c r="I756" s="4" t="str">
        <f t="shared" si="204"/>
        <v>close</v>
      </c>
      <c r="J756" s="10">
        <f t="shared" si="205"/>
        <v>5</v>
      </c>
      <c r="K756" s="10">
        <f t="shared" si="206"/>
        <v>5</v>
      </c>
      <c r="L756" s="10">
        <f t="shared" si="207"/>
        <v>5</v>
      </c>
      <c r="M756" s="10">
        <f t="shared" si="208"/>
        <v>2</v>
      </c>
      <c r="N756" s="1" t="str">
        <f t="shared" si="209"/>
        <v>~close~</v>
      </c>
      <c r="O756" s="1" t="str">
        <f t="shared" si="210"/>
        <v>[kloʊs]</v>
      </c>
      <c r="P756" s="4">
        <f t="shared" si="211"/>
        <v>0.25439985932113074</v>
      </c>
      <c r="Q756" s="4">
        <f t="shared" si="212"/>
        <v>1</v>
      </c>
      <c r="R756" s="4" cm="1">
        <f t="array" ref="R756">SUM(_xlfn._xlws.FILTER($G$2:$G$1236,_xlfn.MAP($N$2:$N$1236,_xlfn.LAMBDA(_xlpm.x,_xlpm.x=$N756))))</f>
        <v>7.6219512195121954E-4</v>
      </c>
      <c r="S756" s="4">
        <f t="shared" si="213"/>
        <v>1</v>
      </c>
      <c r="T756" s="15" cm="1">
        <f t="array" ref="T756">SUM(_xlfn._xlws.FILTER($G$2:$G$1236,_xlfn.MAP($O$2:$O$1236,_xlfn.LAMBDA(_xlpm.x,_xlpm.x=$O756))))</f>
        <v>7.6219512195121954E-4</v>
      </c>
      <c r="U756" s="4">
        <f t="shared" si="214"/>
        <v>1</v>
      </c>
      <c r="V756" s="4">
        <f t="shared" si="215"/>
        <v>0</v>
      </c>
      <c r="AB756"/>
      <c r="AC756"/>
      <c r="AD756" s="2"/>
      <c r="AI756" s="2"/>
      <c r="AJ756" s="2"/>
    </row>
    <row r="757" spans="1:36">
      <c r="A757" s="1" t="str">
        <f t="shared" si="201"/>
        <v>~cloud~ : [klaʊd]</v>
      </c>
      <c r="B757" s="1">
        <f t="shared" si="217"/>
        <v>0</v>
      </c>
      <c r="C757" s="1">
        <f t="shared" si="217"/>
        <v>0</v>
      </c>
      <c r="D757" s="1">
        <f t="shared" si="217"/>
        <v>0</v>
      </c>
      <c r="E757" s="7">
        <v>1</v>
      </c>
      <c r="F757" s="9" t="s">
        <v>1239</v>
      </c>
      <c r="G757" s="4">
        <f t="shared" si="202"/>
        <v>7.6219512195121954E-4</v>
      </c>
      <c r="H757" s="4" t="str">
        <f t="shared" si="203"/>
        <v>klaʊd</v>
      </c>
      <c r="I757" s="4" t="str">
        <f t="shared" si="204"/>
        <v>cloud</v>
      </c>
      <c r="J757" s="10">
        <f t="shared" si="205"/>
        <v>5</v>
      </c>
      <c r="K757" s="10">
        <f t="shared" si="206"/>
        <v>5</v>
      </c>
      <c r="L757" s="10">
        <f t="shared" si="207"/>
        <v>5</v>
      </c>
      <c r="M757" s="10">
        <f t="shared" si="208"/>
        <v>2</v>
      </c>
      <c r="N757" s="1" t="str">
        <f t="shared" si="209"/>
        <v>~cloud~</v>
      </c>
      <c r="O757" s="1" t="str">
        <f t="shared" si="210"/>
        <v>[klaʊd]</v>
      </c>
      <c r="P757" s="4">
        <f t="shared" si="211"/>
        <v>0.25439985932113074</v>
      </c>
      <c r="Q757" s="4">
        <f t="shared" si="212"/>
        <v>1</v>
      </c>
      <c r="R757" s="4" cm="1">
        <f t="array" ref="R757">SUM(_xlfn._xlws.FILTER($G$2:$G$1236,_xlfn.MAP($N$2:$N$1236,_xlfn.LAMBDA(_xlpm.x,_xlpm.x=$N757))))</f>
        <v>7.6219512195121954E-4</v>
      </c>
      <c r="S757" s="4">
        <f t="shared" si="213"/>
        <v>1</v>
      </c>
      <c r="T757" s="15" cm="1">
        <f t="array" ref="T757">SUM(_xlfn._xlws.FILTER($G$2:$G$1236,_xlfn.MAP($O$2:$O$1236,_xlfn.LAMBDA(_xlpm.x,_xlpm.x=$O757))))</f>
        <v>7.6219512195121954E-4</v>
      </c>
      <c r="U757" s="4">
        <f t="shared" si="214"/>
        <v>1</v>
      </c>
      <c r="V757" s="4">
        <f t="shared" si="215"/>
        <v>0</v>
      </c>
      <c r="AB757"/>
      <c r="AC757"/>
      <c r="AD757" s="2"/>
      <c r="AI757" s="2"/>
      <c r="AJ757" s="2"/>
    </row>
    <row r="758" spans="1:36">
      <c r="A758" s="1" t="str">
        <f t="shared" si="201"/>
        <v>~coast~ : [koʊst]</v>
      </c>
      <c r="B758" s="1">
        <f t="shared" si="217"/>
        <v>0</v>
      </c>
      <c r="C758" s="1">
        <f t="shared" si="217"/>
        <v>0</v>
      </c>
      <c r="D758" s="1">
        <f t="shared" si="217"/>
        <v>0</v>
      </c>
      <c r="E758" s="7">
        <v>1</v>
      </c>
      <c r="F758" s="9" t="s">
        <v>1235</v>
      </c>
      <c r="G758" s="4">
        <f t="shared" si="202"/>
        <v>7.6219512195121954E-4</v>
      </c>
      <c r="H758" s="4" t="str">
        <f t="shared" si="203"/>
        <v>koʊst</v>
      </c>
      <c r="I758" s="4" t="str">
        <f t="shared" si="204"/>
        <v>coast</v>
      </c>
      <c r="J758" s="10">
        <f t="shared" si="205"/>
        <v>5</v>
      </c>
      <c r="K758" s="10">
        <f t="shared" si="206"/>
        <v>5</v>
      </c>
      <c r="L758" s="10">
        <f t="shared" si="207"/>
        <v>5</v>
      </c>
      <c r="M758" s="10">
        <f t="shared" si="208"/>
        <v>2</v>
      </c>
      <c r="N758" s="1" t="str">
        <f t="shared" si="209"/>
        <v>~coast~</v>
      </c>
      <c r="O758" s="1" t="str">
        <f t="shared" si="210"/>
        <v>[koʊst]</v>
      </c>
      <c r="P758" s="4">
        <f t="shared" si="211"/>
        <v>0.25439985932113074</v>
      </c>
      <c r="Q758" s="4">
        <f t="shared" si="212"/>
        <v>1</v>
      </c>
      <c r="R758" s="4" cm="1">
        <f t="array" ref="R758">SUM(_xlfn._xlws.FILTER($G$2:$G$1236,_xlfn.MAP($N$2:$N$1236,_xlfn.LAMBDA(_xlpm.x,_xlpm.x=$N758))))</f>
        <v>7.6219512195121954E-4</v>
      </c>
      <c r="S758" s="4">
        <f t="shared" si="213"/>
        <v>1</v>
      </c>
      <c r="T758" s="15" cm="1">
        <f t="array" ref="T758">SUM(_xlfn._xlws.FILTER($G$2:$G$1236,_xlfn.MAP($O$2:$O$1236,_xlfn.LAMBDA(_xlpm.x,_xlpm.x=$O758))))</f>
        <v>7.6219512195121954E-4</v>
      </c>
      <c r="U758" s="4">
        <f t="shared" si="214"/>
        <v>1</v>
      </c>
      <c r="V758" s="4">
        <f t="shared" si="215"/>
        <v>0</v>
      </c>
      <c r="AB758"/>
      <c r="AC758"/>
      <c r="AD758" s="2"/>
      <c r="AI758" s="2"/>
      <c r="AJ758" s="2"/>
    </row>
    <row r="759" spans="1:36">
      <c r="A759" s="1" t="str">
        <f t="shared" si="201"/>
        <v>~could~ : [kʊd]</v>
      </c>
      <c r="B759" s="1">
        <f t="shared" si="217"/>
        <v>0</v>
      </c>
      <c r="C759" s="1">
        <f t="shared" si="217"/>
        <v>0</v>
      </c>
      <c r="D759" s="1">
        <f t="shared" si="217"/>
        <v>0</v>
      </c>
      <c r="E759" s="7">
        <v>1</v>
      </c>
      <c r="F759" s="9" t="s">
        <v>1436</v>
      </c>
      <c r="G759" s="4">
        <f t="shared" si="202"/>
        <v>7.6219512195121954E-4</v>
      </c>
      <c r="H759" s="1" t="str">
        <f t="shared" si="203"/>
        <v>kʊd</v>
      </c>
      <c r="I759" s="1" t="str">
        <f t="shared" si="204"/>
        <v>could</v>
      </c>
      <c r="J759" s="10">
        <f t="shared" si="205"/>
        <v>3</v>
      </c>
      <c r="K759" s="10">
        <f t="shared" si="206"/>
        <v>5</v>
      </c>
      <c r="L759" s="10">
        <f t="shared" si="207"/>
        <v>5</v>
      </c>
      <c r="M759" s="10">
        <f t="shared" si="208"/>
        <v>2</v>
      </c>
      <c r="N759" s="1" t="str">
        <f t="shared" si="209"/>
        <v>~could~</v>
      </c>
      <c r="O759" s="1" t="str">
        <f t="shared" si="210"/>
        <v>[kʊd]</v>
      </c>
      <c r="P759" s="4">
        <f t="shared" si="211"/>
        <v>0.25439985932113074</v>
      </c>
      <c r="Q759" s="4">
        <f t="shared" si="212"/>
        <v>1</v>
      </c>
      <c r="R759" s="4" cm="1">
        <f t="array" ref="R759">SUM(_xlfn._xlws.FILTER($G$2:$G$1236,_xlfn.MAP($N$2:$N$1236,_xlfn.LAMBDA(_xlpm.x,_xlpm.x=$N759))))</f>
        <v>7.6219512195121954E-4</v>
      </c>
      <c r="S759" s="4">
        <f t="shared" si="213"/>
        <v>1</v>
      </c>
      <c r="T759" s="15" cm="1">
        <f t="array" ref="T759">SUM(_xlfn._xlws.FILTER($G$2:$G$1236,_xlfn.MAP($O$2:$O$1236,_xlfn.LAMBDA(_xlpm.x,_xlpm.x=$O759))))</f>
        <v>7.6219512195121954E-4</v>
      </c>
      <c r="U759" s="4">
        <f t="shared" si="214"/>
        <v>1</v>
      </c>
      <c r="V759" s="4">
        <f t="shared" si="215"/>
        <v>0</v>
      </c>
      <c r="AB759"/>
      <c r="AC759"/>
      <c r="AD759" s="2"/>
      <c r="AI759" s="2"/>
      <c r="AJ759" s="2"/>
    </row>
    <row r="760" spans="1:36">
      <c r="A760" s="1" t="str">
        <f t="shared" si="201"/>
        <v>~count~ : [kaʊnt]</v>
      </c>
      <c r="B760" s="1">
        <f t="shared" si="217"/>
        <v>0</v>
      </c>
      <c r="C760" s="1">
        <f t="shared" si="217"/>
        <v>0</v>
      </c>
      <c r="D760" s="1">
        <f t="shared" si="217"/>
        <v>0</v>
      </c>
      <c r="E760" s="7">
        <v>1</v>
      </c>
      <c r="F760" s="9" t="s">
        <v>1240</v>
      </c>
      <c r="G760" s="4">
        <f t="shared" si="202"/>
        <v>7.6219512195121954E-4</v>
      </c>
      <c r="H760" s="4" t="str">
        <f t="shared" si="203"/>
        <v>kaʊnt</v>
      </c>
      <c r="I760" s="4" t="str">
        <f t="shared" si="204"/>
        <v>count</v>
      </c>
      <c r="J760" s="10">
        <f t="shared" si="205"/>
        <v>5</v>
      </c>
      <c r="K760" s="10">
        <f t="shared" si="206"/>
        <v>5</v>
      </c>
      <c r="L760" s="10">
        <f t="shared" si="207"/>
        <v>5</v>
      </c>
      <c r="M760" s="10">
        <f t="shared" si="208"/>
        <v>2</v>
      </c>
      <c r="N760" s="1" t="str">
        <f t="shared" si="209"/>
        <v>~count~</v>
      </c>
      <c r="O760" s="1" t="str">
        <f t="shared" si="210"/>
        <v>[kaʊnt]</v>
      </c>
      <c r="P760" s="4">
        <f t="shared" si="211"/>
        <v>0.25439985932113074</v>
      </c>
      <c r="Q760" s="4">
        <f t="shared" si="212"/>
        <v>1</v>
      </c>
      <c r="R760" s="4" cm="1">
        <f t="array" ref="R760">SUM(_xlfn._xlws.FILTER($G$2:$G$1236,_xlfn.MAP($N$2:$N$1236,_xlfn.LAMBDA(_xlpm.x,_xlpm.x=$N760))))</f>
        <v>7.6219512195121954E-4</v>
      </c>
      <c r="S760" s="4">
        <f t="shared" si="213"/>
        <v>1</v>
      </c>
      <c r="T760" s="15" cm="1">
        <f t="array" ref="T760">SUM(_xlfn._xlws.FILTER($G$2:$G$1236,_xlfn.MAP($O$2:$O$1236,_xlfn.LAMBDA(_xlpm.x,_xlpm.x=$O760))))</f>
        <v>7.6219512195121954E-4</v>
      </c>
      <c r="U760" s="4">
        <f t="shared" si="214"/>
        <v>1</v>
      </c>
      <c r="V760" s="4">
        <f t="shared" si="215"/>
        <v>0</v>
      </c>
      <c r="AB760"/>
      <c r="AC760"/>
      <c r="AD760" s="2"/>
      <c r="AI760" s="2"/>
      <c r="AJ760" s="2"/>
    </row>
    <row r="761" spans="1:36">
      <c r="A761" s="1" t="str">
        <f t="shared" si="201"/>
        <v>~cover~ : [kʌvəɹ]</v>
      </c>
      <c r="B761" s="1">
        <f t="shared" si="217"/>
        <v>0</v>
      </c>
      <c r="C761" s="1">
        <f t="shared" si="217"/>
        <v>0</v>
      </c>
      <c r="D761" s="1">
        <f t="shared" si="217"/>
        <v>0</v>
      </c>
      <c r="E761" s="7">
        <v>1</v>
      </c>
      <c r="F761" s="9" t="s">
        <v>2372</v>
      </c>
      <c r="G761" s="4">
        <f t="shared" si="202"/>
        <v>7.6219512195121954E-4</v>
      </c>
      <c r="H761" s="4" t="str">
        <f t="shared" si="203"/>
        <v>kʌvəɹ</v>
      </c>
      <c r="I761" s="4" t="str">
        <f t="shared" si="204"/>
        <v>cover</v>
      </c>
      <c r="J761" s="10">
        <f t="shared" si="205"/>
        <v>5</v>
      </c>
      <c r="K761" s="10">
        <f t="shared" si="206"/>
        <v>5</v>
      </c>
      <c r="L761" s="10">
        <f t="shared" si="207"/>
        <v>5</v>
      </c>
      <c r="M761" s="10">
        <f t="shared" si="208"/>
        <v>2</v>
      </c>
      <c r="N761" s="1" t="str">
        <f t="shared" si="209"/>
        <v>~cover~</v>
      </c>
      <c r="O761" s="1" t="str">
        <f t="shared" si="210"/>
        <v>[kʌvəɹ]</v>
      </c>
      <c r="P761" s="4">
        <f t="shared" si="211"/>
        <v>0.25439985932113074</v>
      </c>
      <c r="Q761" s="4">
        <f t="shared" si="212"/>
        <v>1</v>
      </c>
      <c r="R761" s="4" cm="1">
        <f t="array" ref="R761">SUM(_xlfn._xlws.FILTER($G$2:$G$1236,_xlfn.MAP($N$2:$N$1236,_xlfn.LAMBDA(_xlpm.x,_xlpm.x=$N761))))</f>
        <v>7.6219512195121954E-4</v>
      </c>
      <c r="S761" s="4">
        <f t="shared" si="213"/>
        <v>1</v>
      </c>
      <c r="T761" s="15" cm="1">
        <f t="array" ref="T761">SUM(_xlfn._xlws.FILTER($G$2:$G$1236,_xlfn.MAP($O$2:$O$1236,_xlfn.LAMBDA(_xlpm.x,_xlpm.x=$O761))))</f>
        <v>7.6219512195121954E-4</v>
      </c>
      <c r="U761" s="4">
        <f t="shared" si="214"/>
        <v>1</v>
      </c>
      <c r="V761" s="4">
        <f t="shared" si="215"/>
        <v>0</v>
      </c>
      <c r="AB761"/>
      <c r="AC761"/>
      <c r="AD761" s="2"/>
      <c r="AI761" s="2"/>
      <c r="AJ761" s="2"/>
    </row>
    <row r="762" spans="1:36">
      <c r="A762" s="1" t="str">
        <f t="shared" si="201"/>
        <v>~ctice~ : [ktɪs]</v>
      </c>
      <c r="B762" s="1">
        <f t="shared" ref="B762:D781" si="218">_xlfn.LET(_xlpm.d,$F762,_xlpm.k,_xlfn.CONCAT(LEFT(TRIM(B$1),1),"*"),COUNTIF(_xlpm.d,_xlpm.k))</f>
        <v>0</v>
      </c>
      <c r="C762" s="1">
        <f t="shared" si="218"/>
        <v>0</v>
      </c>
      <c r="D762" s="1">
        <f t="shared" si="218"/>
        <v>0</v>
      </c>
      <c r="E762" s="7">
        <v>1</v>
      </c>
      <c r="F762" s="9" t="s">
        <v>1370</v>
      </c>
      <c r="G762" s="4">
        <f t="shared" si="202"/>
        <v>7.6219512195121954E-4</v>
      </c>
      <c r="H762" s="1" t="str">
        <f t="shared" si="203"/>
        <v>ktɪs</v>
      </c>
      <c r="I762" s="1" t="str">
        <f t="shared" si="204"/>
        <v>ctice</v>
      </c>
      <c r="J762" s="10">
        <f t="shared" si="205"/>
        <v>4</v>
      </c>
      <c r="K762" s="10">
        <f t="shared" si="206"/>
        <v>5</v>
      </c>
      <c r="L762" s="10">
        <f t="shared" si="207"/>
        <v>5</v>
      </c>
      <c r="M762" s="10">
        <f t="shared" si="208"/>
        <v>2</v>
      </c>
      <c r="N762" s="1" t="str">
        <f t="shared" si="209"/>
        <v>~ctice~</v>
      </c>
      <c r="O762" s="1" t="str">
        <f t="shared" si="210"/>
        <v>[ktɪs]</v>
      </c>
      <c r="P762" s="4">
        <f t="shared" si="211"/>
        <v>0.25439985932113074</v>
      </c>
      <c r="Q762" s="4">
        <f t="shared" si="212"/>
        <v>1</v>
      </c>
      <c r="R762" s="4" cm="1">
        <f t="array" ref="R762">SUM(_xlfn._xlws.FILTER($G$2:$G$1236,_xlfn.MAP($N$2:$N$1236,_xlfn.LAMBDA(_xlpm.x,_xlpm.x=$N762))))</f>
        <v>7.6219512195121954E-4</v>
      </c>
      <c r="S762" s="4">
        <f t="shared" si="213"/>
        <v>1</v>
      </c>
      <c r="T762" s="15" cm="1">
        <f t="array" ref="T762">SUM(_xlfn._xlws.FILTER($G$2:$G$1236,_xlfn.MAP($O$2:$O$1236,_xlfn.LAMBDA(_xlpm.x,_xlpm.x=$O762))))</f>
        <v>7.6219512195121954E-4</v>
      </c>
      <c r="U762" s="4">
        <f t="shared" si="214"/>
        <v>1</v>
      </c>
      <c r="V762" s="4">
        <f t="shared" si="215"/>
        <v>0</v>
      </c>
      <c r="AB762"/>
      <c r="AC762"/>
      <c r="AD762" s="2"/>
      <c r="AI762" s="2"/>
      <c r="AJ762" s="2"/>
    </row>
    <row r="763" spans="1:36">
      <c r="A763" s="1" t="str">
        <f t="shared" si="201"/>
        <v>~ction~ : [kʃən]</v>
      </c>
      <c r="B763" s="1">
        <f t="shared" si="218"/>
        <v>0</v>
      </c>
      <c r="C763" s="1">
        <f t="shared" si="218"/>
        <v>0</v>
      </c>
      <c r="D763" s="1">
        <f t="shared" si="218"/>
        <v>0</v>
      </c>
      <c r="E763" s="7">
        <v>1</v>
      </c>
      <c r="F763" s="9" t="s">
        <v>1364</v>
      </c>
      <c r="G763" s="4">
        <f t="shared" si="202"/>
        <v>7.6219512195121954E-4</v>
      </c>
      <c r="H763" s="4" t="str">
        <f t="shared" si="203"/>
        <v>kʃən</v>
      </c>
      <c r="I763" s="4" t="str">
        <f t="shared" si="204"/>
        <v>ction</v>
      </c>
      <c r="J763" s="10">
        <f t="shared" si="205"/>
        <v>4</v>
      </c>
      <c r="K763" s="10">
        <f t="shared" si="206"/>
        <v>5</v>
      </c>
      <c r="L763" s="10">
        <f t="shared" si="207"/>
        <v>5</v>
      </c>
      <c r="M763" s="10">
        <f t="shared" si="208"/>
        <v>2</v>
      </c>
      <c r="N763" s="1" t="str">
        <f t="shared" si="209"/>
        <v>~ction~</v>
      </c>
      <c r="O763" s="1" t="str">
        <f t="shared" si="210"/>
        <v>[kʃən]</v>
      </c>
      <c r="P763" s="4">
        <f t="shared" si="211"/>
        <v>0.25439985932113074</v>
      </c>
      <c r="Q763" s="4">
        <f t="shared" si="212"/>
        <v>1</v>
      </c>
      <c r="R763" s="4" cm="1">
        <f t="array" ref="R763">SUM(_xlfn._xlws.FILTER($G$2:$G$1236,_xlfn.MAP($N$2:$N$1236,_xlfn.LAMBDA(_xlpm.x,_xlpm.x=$N763))))</f>
        <v>7.6219512195121954E-4</v>
      </c>
      <c r="S763" s="4">
        <f t="shared" si="213"/>
        <v>1</v>
      </c>
      <c r="T763" s="15" cm="1">
        <f t="array" ref="T763">SUM(_xlfn._xlws.FILTER($G$2:$G$1236,_xlfn.MAP($O$2:$O$1236,_xlfn.LAMBDA(_xlpm.x,_xlpm.x=$O763))))</f>
        <v>7.6219512195121954E-4</v>
      </c>
      <c r="U763" s="4">
        <f t="shared" si="214"/>
        <v>1</v>
      </c>
      <c r="V763" s="4">
        <f t="shared" si="215"/>
        <v>0</v>
      </c>
      <c r="AB763"/>
      <c r="AC763"/>
      <c r="AD763" s="2"/>
      <c r="AI763" s="2"/>
      <c r="AJ763" s="2"/>
    </row>
    <row r="764" spans="1:36">
      <c r="A764" s="1" t="str">
        <f t="shared" si="201"/>
        <v>~cture~ : [ktʃəɹ]</v>
      </c>
      <c r="B764" s="1">
        <f t="shared" si="218"/>
        <v>0</v>
      </c>
      <c r="C764" s="1">
        <f t="shared" si="218"/>
        <v>0</v>
      </c>
      <c r="D764" s="1">
        <f t="shared" si="218"/>
        <v>0</v>
      </c>
      <c r="E764" s="7">
        <v>1</v>
      </c>
      <c r="F764" s="9" t="s">
        <v>1231</v>
      </c>
      <c r="G764" s="4">
        <f t="shared" si="202"/>
        <v>7.6219512195121954E-4</v>
      </c>
      <c r="H764" s="4" t="str">
        <f t="shared" si="203"/>
        <v>ktʃəɹ</v>
      </c>
      <c r="I764" s="4" t="str">
        <f t="shared" si="204"/>
        <v>cture</v>
      </c>
      <c r="J764" s="10">
        <f t="shared" si="205"/>
        <v>5</v>
      </c>
      <c r="K764" s="10">
        <f t="shared" si="206"/>
        <v>5</v>
      </c>
      <c r="L764" s="10">
        <f t="shared" si="207"/>
        <v>5</v>
      </c>
      <c r="M764" s="10">
        <f t="shared" si="208"/>
        <v>2</v>
      </c>
      <c r="N764" s="1" t="str">
        <f t="shared" si="209"/>
        <v>~cture~</v>
      </c>
      <c r="O764" s="1" t="str">
        <f t="shared" si="210"/>
        <v>[ktʃəɹ]</v>
      </c>
      <c r="P764" s="4">
        <f t="shared" si="211"/>
        <v>0.25439985932113074</v>
      </c>
      <c r="Q764" s="4">
        <f t="shared" si="212"/>
        <v>1</v>
      </c>
      <c r="R764" s="4" cm="1">
        <f t="array" ref="R764">SUM(_xlfn._xlws.FILTER($G$2:$G$1236,_xlfn.MAP($N$2:$N$1236,_xlfn.LAMBDA(_xlpm.x,_xlpm.x=$N764))))</f>
        <v>7.6219512195121954E-4</v>
      </c>
      <c r="S764" s="4">
        <f t="shared" si="213"/>
        <v>1</v>
      </c>
      <c r="T764" s="15" cm="1">
        <f t="array" ref="T764">SUM(_xlfn._xlws.FILTER($G$2:$G$1236,_xlfn.MAP($O$2:$O$1236,_xlfn.LAMBDA(_xlpm.x,_xlpm.x=$O764))))</f>
        <v>7.6219512195121954E-4</v>
      </c>
      <c r="U764" s="4">
        <f t="shared" si="214"/>
        <v>1</v>
      </c>
      <c r="V764" s="4">
        <f t="shared" si="215"/>
        <v>0</v>
      </c>
      <c r="AB764"/>
      <c r="AC764"/>
      <c r="AD764" s="2"/>
      <c r="AI764" s="2"/>
      <c r="AJ764" s="2"/>
    </row>
    <row r="765" spans="1:36">
      <c r="A765" s="1" t="str">
        <f t="shared" si="201"/>
        <v>~cular~ : [kyʊləɹ]</v>
      </c>
      <c r="B765" s="1">
        <f t="shared" si="218"/>
        <v>0</v>
      </c>
      <c r="C765" s="1">
        <f t="shared" si="218"/>
        <v>0</v>
      </c>
      <c r="D765" s="1">
        <f t="shared" si="218"/>
        <v>0</v>
      </c>
      <c r="E765" s="7">
        <v>1</v>
      </c>
      <c r="F765" s="9" t="s">
        <v>2371</v>
      </c>
      <c r="G765" s="4">
        <f t="shared" si="202"/>
        <v>7.6219512195121954E-4</v>
      </c>
      <c r="H765" s="4" t="str">
        <f t="shared" si="203"/>
        <v>kyʊləɹ</v>
      </c>
      <c r="I765" s="4" t="str">
        <f t="shared" si="204"/>
        <v>cular</v>
      </c>
      <c r="J765" s="10">
        <f t="shared" si="205"/>
        <v>6</v>
      </c>
      <c r="K765" s="10">
        <f t="shared" si="206"/>
        <v>5</v>
      </c>
      <c r="L765" s="10">
        <f t="shared" si="207"/>
        <v>6</v>
      </c>
      <c r="M765" s="10">
        <f t="shared" si="208"/>
        <v>2</v>
      </c>
      <c r="N765" s="1" t="str">
        <f t="shared" si="209"/>
        <v>~cular~</v>
      </c>
      <c r="O765" s="1" t="str">
        <f t="shared" si="210"/>
        <v>[kyʊləɹ]</v>
      </c>
      <c r="P765" s="4">
        <f t="shared" si="211"/>
        <v>0.27185717486836958</v>
      </c>
      <c r="Q765" s="4">
        <f t="shared" si="212"/>
        <v>1</v>
      </c>
      <c r="R765" s="4" cm="1">
        <f t="array" ref="R765">SUM(_xlfn._xlws.FILTER($G$2:$G$1236,_xlfn.MAP($N$2:$N$1236,_xlfn.LAMBDA(_xlpm.x,_xlpm.x=$N765))))</f>
        <v>7.6219512195121954E-4</v>
      </c>
      <c r="S765" s="4">
        <f t="shared" si="213"/>
        <v>1</v>
      </c>
      <c r="T765" s="15" cm="1">
        <f t="array" ref="T765">SUM(_xlfn._xlws.FILTER($G$2:$G$1236,_xlfn.MAP($O$2:$O$1236,_xlfn.LAMBDA(_xlpm.x,_xlpm.x=$O765))))</f>
        <v>7.6219512195121954E-4</v>
      </c>
      <c r="U765" s="4">
        <f t="shared" si="214"/>
        <v>1</v>
      </c>
      <c r="V765" s="4">
        <f t="shared" si="215"/>
        <v>0</v>
      </c>
      <c r="AB765"/>
      <c r="AC765"/>
      <c r="AD765" s="2"/>
      <c r="AI765" s="2"/>
      <c r="AJ765" s="2"/>
    </row>
    <row r="766" spans="1:36">
      <c r="A766" s="1" t="str">
        <f t="shared" si="201"/>
        <v>~dance~ : [dæns]</v>
      </c>
      <c r="B766" s="1">
        <f t="shared" si="218"/>
        <v>0</v>
      </c>
      <c r="C766" s="1">
        <f t="shared" si="218"/>
        <v>0</v>
      </c>
      <c r="D766" s="1">
        <f t="shared" si="218"/>
        <v>0</v>
      </c>
      <c r="E766" s="7">
        <v>1</v>
      </c>
      <c r="F766" s="9" t="s">
        <v>1398</v>
      </c>
      <c r="G766" s="4">
        <f t="shared" si="202"/>
        <v>7.6219512195121954E-4</v>
      </c>
      <c r="H766" s="4" t="str">
        <f t="shared" si="203"/>
        <v>dæns</v>
      </c>
      <c r="I766" s="4" t="str">
        <f t="shared" si="204"/>
        <v>dance</v>
      </c>
      <c r="J766" s="10">
        <f t="shared" si="205"/>
        <v>4</v>
      </c>
      <c r="K766" s="10">
        <f t="shared" si="206"/>
        <v>5</v>
      </c>
      <c r="L766" s="10">
        <f t="shared" si="207"/>
        <v>5</v>
      </c>
      <c r="M766" s="10">
        <f t="shared" si="208"/>
        <v>2</v>
      </c>
      <c r="N766" s="1" t="str">
        <f t="shared" si="209"/>
        <v>~dance~</v>
      </c>
      <c r="O766" s="1" t="str">
        <f t="shared" si="210"/>
        <v>[dæns]</v>
      </c>
      <c r="P766" s="4">
        <f t="shared" si="211"/>
        <v>0.25439985932113074</v>
      </c>
      <c r="Q766" s="4">
        <f t="shared" si="212"/>
        <v>1</v>
      </c>
      <c r="R766" s="4" cm="1">
        <f t="array" ref="R766">SUM(_xlfn._xlws.FILTER($G$2:$G$1236,_xlfn.MAP($N$2:$N$1236,_xlfn.LAMBDA(_xlpm.x,_xlpm.x=$N766))))</f>
        <v>7.6219512195121954E-4</v>
      </c>
      <c r="S766" s="4">
        <f t="shared" si="213"/>
        <v>1</v>
      </c>
      <c r="T766" s="15" cm="1">
        <f t="array" ref="T766">SUM(_xlfn._xlws.FILTER($G$2:$G$1236,_xlfn.MAP($O$2:$O$1236,_xlfn.LAMBDA(_xlpm.x,_xlpm.x=$O766))))</f>
        <v>7.6219512195121954E-4</v>
      </c>
      <c r="U766" s="4">
        <f t="shared" si="214"/>
        <v>1</v>
      </c>
      <c r="V766" s="4">
        <f t="shared" si="215"/>
        <v>0</v>
      </c>
      <c r="AB766"/>
      <c r="AC766"/>
      <c r="AD766" s="2"/>
      <c r="AI766" s="2"/>
      <c r="AJ766" s="2"/>
    </row>
    <row r="767" spans="1:36">
      <c r="A767" s="1" t="str">
        <f t="shared" si="201"/>
        <v>~death~ : [dɛθ]</v>
      </c>
      <c r="B767" s="1">
        <f t="shared" si="218"/>
        <v>0</v>
      </c>
      <c r="C767" s="1">
        <f t="shared" si="218"/>
        <v>0</v>
      </c>
      <c r="D767" s="1">
        <f t="shared" si="218"/>
        <v>0</v>
      </c>
      <c r="E767" s="7">
        <v>1</v>
      </c>
      <c r="F767" s="9" t="s">
        <v>1440</v>
      </c>
      <c r="G767" s="4">
        <f t="shared" si="202"/>
        <v>7.6219512195121954E-4</v>
      </c>
      <c r="H767" s="4" t="str">
        <f t="shared" si="203"/>
        <v>dɛθ</v>
      </c>
      <c r="I767" s="4" t="str">
        <f t="shared" si="204"/>
        <v>death</v>
      </c>
      <c r="J767" s="10">
        <f t="shared" si="205"/>
        <v>3</v>
      </c>
      <c r="K767" s="10">
        <f t="shared" si="206"/>
        <v>5</v>
      </c>
      <c r="L767" s="10">
        <f t="shared" si="207"/>
        <v>5</v>
      </c>
      <c r="M767" s="10">
        <f t="shared" si="208"/>
        <v>2</v>
      </c>
      <c r="N767" s="1" t="str">
        <f t="shared" si="209"/>
        <v>~death~</v>
      </c>
      <c r="O767" s="1" t="str">
        <f t="shared" si="210"/>
        <v>[dɛθ]</v>
      </c>
      <c r="P767" s="4">
        <f t="shared" si="211"/>
        <v>0.25439985932113074</v>
      </c>
      <c r="Q767" s="4">
        <f t="shared" si="212"/>
        <v>1</v>
      </c>
      <c r="R767" s="4" cm="1">
        <f t="array" ref="R767">SUM(_xlfn._xlws.FILTER($G$2:$G$1236,_xlfn.MAP($N$2:$N$1236,_xlfn.LAMBDA(_xlpm.x,_xlpm.x=$N767))))</f>
        <v>7.6219512195121954E-4</v>
      </c>
      <c r="S767" s="4">
        <f t="shared" si="213"/>
        <v>1</v>
      </c>
      <c r="T767" s="15" cm="1">
        <f t="array" ref="T767">SUM(_xlfn._xlws.FILTER($G$2:$G$1236,_xlfn.MAP($O$2:$O$1236,_xlfn.LAMBDA(_xlpm.x,_xlpm.x=$O767))))</f>
        <v>7.6219512195121954E-4</v>
      </c>
      <c r="U767" s="4">
        <f t="shared" si="214"/>
        <v>1</v>
      </c>
      <c r="V767" s="4">
        <f t="shared" si="215"/>
        <v>0</v>
      </c>
      <c r="AB767"/>
      <c r="AC767"/>
      <c r="AD767" s="2"/>
      <c r="AI767" s="2"/>
      <c r="AJ767" s="2"/>
    </row>
    <row r="768" spans="1:36">
      <c r="A768" s="1" t="str">
        <f t="shared" si="201"/>
        <v>~dream~ : [dɹim]</v>
      </c>
      <c r="B768" s="1">
        <f t="shared" si="218"/>
        <v>0</v>
      </c>
      <c r="C768" s="1">
        <f t="shared" si="218"/>
        <v>0</v>
      </c>
      <c r="D768" s="1">
        <f t="shared" si="218"/>
        <v>0</v>
      </c>
      <c r="E768" s="7">
        <v>1</v>
      </c>
      <c r="F768" s="9" t="s">
        <v>1396</v>
      </c>
      <c r="G768" s="4">
        <f t="shared" si="202"/>
        <v>7.6219512195121954E-4</v>
      </c>
      <c r="H768" s="1" t="str">
        <f t="shared" si="203"/>
        <v>dɹim</v>
      </c>
      <c r="I768" s="1" t="str">
        <f t="shared" si="204"/>
        <v>dream</v>
      </c>
      <c r="J768" s="10">
        <f t="shared" si="205"/>
        <v>4</v>
      </c>
      <c r="K768" s="10">
        <f t="shared" si="206"/>
        <v>5</v>
      </c>
      <c r="L768" s="10">
        <f t="shared" si="207"/>
        <v>5</v>
      </c>
      <c r="M768" s="10">
        <f t="shared" si="208"/>
        <v>2</v>
      </c>
      <c r="N768" s="1" t="str">
        <f t="shared" si="209"/>
        <v>~dream~</v>
      </c>
      <c r="O768" s="1" t="str">
        <f t="shared" si="210"/>
        <v>[dɹim]</v>
      </c>
      <c r="P768" s="4">
        <f t="shared" si="211"/>
        <v>0.25439985932113074</v>
      </c>
      <c r="Q768" s="4">
        <f t="shared" si="212"/>
        <v>1</v>
      </c>
      <c r="R768" s="4" cm="1">
        <f t="array" ref="R768">SUM(_xlfn._xlws.FILTER($G$2:$G$1236,_xlfn.MAP($N$2:$N$1236,_xlfn.LAMBDA(_xlpm.x,_xlpm.x=$N768))))</f>
        <v>7.6219512195121954E-4</v>
      </c>
      <c r="S768" s="4">
        <f t="shared" si="213"/>
        <v>1</v>
      </c>
      <c r="T768" s="15" cm="1">
        <f t="array" ref="T768">SUM(_xlfn._xlws.FILTER($G$2:$G$1236,_xlfn.MAP($O$2:$O$1236,_xlfn.LAMBDA(_xlpm.x,_xlpm.x=$O768))))</f>
        <v>7.6219512195121954E-4</v>
      </c>
      <c r="U768" s="4">
        <f t="shared" si="214"/>
        <v>1</v>
      </c>
      <c r="V768" s="4">
        <f t="shared" si="215"/>
        <v>0</v>
      </c>
      <c r="AB768"/>
      <c r="AC768"/>
      <c r="AD768" s="2"/>
      <c r="AI768" s="2"/>
      <c r="AJ768" s="2"/>
    </row>
    <row r="769" spans="1:36">
      <c r="A769" s="1" t="str">
        <f t="shared" si="201"/>
        <v>~drive~ : [dɹaɪv]</v>
      </c>
      <c r="B769" s="1">
        <f t="shared" si="218"/>
        <v>0</v>
      </c>
      <c r="C769" s="1">
        <f t="shared" si="218"/>
        <v>0</v>
      </c>
      <c r="D769" s="1">
        <f t="shared" si="218"/>
        <v>0</v>
      </c>
      <c r="E769" s="7">
        <v>1</v>
      </c>
      <c r="F769" s="9" t="s">
        <v>1255</v>
      </c>
      <c r="G769" s="4">
        <f t="shared" si="202"/>
        <v>7.6219512195121954E-4</v>
      </c>
      <c r="H769" s="1" t="str">
        <f t="shared" si="203"/>
        <v>dɹaɪv</v>
      </c>
      <c r="I769" s="1" t="str">
        <f t="shared" si="204"/>
        <v>drive</v>
      </c>
      <c r="J769" s="10">
        <f t="shared" si="205"/>
        <v>5</v>
      </c>
      <c r="K769" s="10">
        <f t="shared" si="206"/>
        <v>5</v>
      </c>
      <c r="L769" s="10">
        <f t="shared" si="207"/>
        <v>5</v>
      </c>
      <c r="M769" s="10">
        <f t="shared" si="208"/>
        <v>2</v>
      </c>
      <c r="N769" s="1" t="str">
        <f t="shared" si="209"/>
        <v>~drive~</v>
      </c>
      <c r="O769" s="1" t="str">
        <f t="shared" si="210"/>
        <v>[dɹaɪv]</v>
      </c>
      <c r="P769" s="4">
        <f t="shared" si="211"/>
        <v>0.25439985932113074</v>
      </c>
      <c r="Q769" s="4">
        <f t="shared" si="212"/>
        <v>1</v>
      </c>
      <c r="R769" s="4" cm="1">
        <f t="array" ref="R769">SUM(_xlfn._xlws.FILTER($G$2:$G$1236,_xlfn.MAP($N$2:$N$1236,_xlfn.LAMBDA(_xlpm.x,_xlpm.x=$N769))))</f>
        <v>7.6219512195121954E-4</v>
      </c>
      <c r="S769" s="4">
        <f t="shared" si="213"/>
        <v>1</v>
      </c>
      <c r="T769" s="15" cm="1">
        <f t="array" ref="T769">SUM(_xlfn._xlws.FILTER($G$2:$G$1236,_xlfn.MAP($O$2:$O$1236,_xlfn.LAMBDA(_xlpm.x,_xlpm.x=$O769))))</f>
        <v>7.6219512195121954E-4</v>
      </c>
      <c r="U769" s="4">
        <f t="shared" si="214"/>
        <v>1</v>
      </c>
      <c r="V769" s="4">
        <f t="shared" si="215"/>
        <v>0</v>
      </c>
      <c r="AB769"/>
      <c r="AC769"/>
      <c r="AD769" s="2"/>
      <c r="AI769" s="2"/>
      <c r="AJ769" s="2"/>
    </row>
    <row r="770" spans="1:36">
      <c r="A770" s="1" t="str">
        <f t="shared" ref="A770:A833" si="219">_xlfn.LET(_xlpm.sep," : ",CONCATENATE(N770,_xlpm.sep,O770))</f>
        <v>~earth~ : [ɜɹθ]</v>
      </c>
      <c r="B770" s="1">
        <f t="shared" si="218"/>
        <v>0</v>
      </c>
      <c r="C770" s="1">
        <f t="shared" si="218"/>
        <v>0</v>
      </c>
      <c r="D770" s="1">
        <f t="shared" si="218"/>
        <v>0</v>
      </c>
      <c r="E770" s="7">
        <v>1</v>
      </c>
      <c r="F770" s="9" t="s">
        <v>1418</v>
      </c>
      <c r="G770" s="4">
        <f t="shared" ref="G770:G833" si="220">E770/freq.sum.r6e</f>
        <v>7.6219512195121954E-4</v>
      </c>
      <c r="H770" s="1" t="str">
        <f t="shared" ref="H770:H833" si="221">_xlfn.LET(_xlpm.sep,":",_xlpm.w,$F770,LEFT(_xlpm.w,FIND(_xlpm.sep,_xlpm.w)-1))</f>
        <v>ɜɹθ</v>
      </c>
      <c r="I770" s="1" t="str">
        <f t="shared" ref="I770:I833" si="222">_xlfn.LET(_xlpm.sep,":",_xlpm.w,$F770,RIGHT(_xlpm.w,LEN(_xlpm.w)-FIND(_xlpm.sep,_xlpm.w)))</f>
        <v>earth</v>
      </c>
      <c r="J770" s="10">
        <f t="shared" ref="J770:J833" si="223">_xlfn.LET(_xlpm.w,H770,LEN(_xlpm.w))</f>
        <v>3</v>
      </c>
      <c r="K770" s="10">
        <f t="shared" ref="K770:K833" si="224">_xlfn.LET(_xlpm.w,I770,LEN(_xlpm.w))</f>
        <v>5</v>
      </c>
      <c r="L770" s="10">
        <f t="shared" ref="L770:L833" si="225">_xlfn.LET(_xlpm.a,J770,_xlpm.b,K770,MAX(_xlpm.a,_xlpm.b))</f>
        <v>5</v>
      </c>
      <c r="M770" s="10">
        <f t="shared" ref="M770:M833" si="226">_xlfn.LET(_xlpm.x,I770,SUM(COUNTIF(_xlpm.x,"*a*"),COUNTIF(_xlpm.x,"*e*"),COUNTIF(_xlpm.x,"*i*"),COUNTIF(_xlpm.x,"*o*"),COUNTIF(_xlpm.x,"*u*"),COUNTIF(_xlpm.x,"*y*")))</f>
        <v>2</v>
      </c>
      <c r="N770" s="1" t="str">
        <f t="shared" ref="N770:N833" si="227">_xlfn.LET(_xlpm.sep,":",_xlpm.w,$F770,_xlfn.CONCAT("~",RIGHT(_xlpm.w,LEN(_xlpm.w)-FIND(_xlpm.sep,_xlpm.w)),"~"))</f>
        <v>~earth~</v>
      </c>
      <c r="O770" s="1" t="str">
        <f t="shared" ref="O770:O833" si="228">_xlfn.LET(_xlpm.sep,":",_xlpm.w,$F770,_xlfn.CONCAT("[",LEFT(_xlpm.w,FIND(_xlpm.sep,_xlpm.w)-1),"]"))</f>
        <v>[ɜɹθ]</v>
      </c>
      <c r="P770" s="4">
        <f t="shared" ref="P770:P833" si="229">_xlfn.LET(_xlpm.freq,E770,_xlpm.size,L770+1,_xlpm.F,Q770,LOG(1+_xlpm.freq)*LOG(1+_xlpm.size)*_xlpm.F)</f>
        <v>0.25439985932113074</v>
      </c>
      <c r="Q770" s="4">
        <f t="shared" ref="Q770:Q833" si="230">_xlfn.LET(_xlpm.a,U770,_xlpm.b,S770,2*_xlpm.a*_xlpm.b/(_xlpm.a+_xlpm.b))</f>
        <v>1</v>
      </c>
      <c r="R770" s="4" cm="1">
        <f t="array" ref="R770">SUM(_xlfn._xlws.FILTER($G$2:$G$1255,_xlfn.MAP($N$2:$N$1255,_xlfn.LAMBDA(_xlpm.x,_xlpm.x=$N770))))</f>
        <v>7.6219512195121954E-4</v>
      </c>
      <c r="S770" s="4">
        <f t="shared" ref="S770:S833" si="231">$G770/R770</f>
        <v>1</v>
      </c>
      <c r="T770" s="15" cm="1">
        <f t="array" ref="T770">SUM(_xlfn._xlws.FILTER($G$2:$G$1255,_xlfn.MAP($O$2:$O$1255,_xlfn.LAMBDA(_xlpm.x,_xlpm.x=$O770))))</f>
        <v>7.6219512195121954E-4</v>
      </c>
      <c r="U770" s="4">
        <f t="shared" ref="U770:U833" si="232">$G770/T770</f>
        <v>1</v>
      </c>
      <c r="V770" s="4">
        <f t="shared" ref="V770:V833" si="233">_xlfn.LET(_xlpm.p,S770,_xlpm.q,U770,LOG(_xlpm.p/_xlpm.q))</f>
        <v>0</v>
      </c>
      <c r="AB770"/>
      <c r="AC770"/>
      <c r="AD770" s="2"/>
      <c r="AI770" s="2"/>
      <c r="AJ770" s="2"/>
    </row>
    <row r="771" spans="1:36">
      <c r="A771" s="1" t="str">
        <f t="shared" si="219"/>
        <v>~eight~ : [eɪt]</v>
      </c>
      <c r="B771" s="1">
        <f t="shared" si="218"/>
        <v>0</v>
      </c>
      <c r="C771" s="1">
        <f t="shared" si="218"/>
        <v>0</v>
      </c>
      <c r="D771" s="1">
        <f t="shared" si="218"/>
        <v>0</v>
      </c>
      <c r="E771" s="7">
        <v>1</v>
      </c>
      <c r="F771" s="9" t="s">
        <v>972</v>
      </c>
      <c r="G771" s="4">
        <f t="shared" si="220"/>
        <v>7.6219512195121954E-4</v>
      </c>
      <c r="H771" s="4" t="str">
        <f t="shared" si="221"/>
        <v>eɪt</v>
      </c>
      <c r="I771" s="4" t="str">
        <f t="shared" si="222"/>
        <v>eight</v>
      </c>
      <c r="J771" s="10">
        <f t="shared" si="223"/>
        <v>3</v>
      </c>
      <c r="K771" s="10">
        <f t="shared" si="224"/>
        <v>5</v>
      </c>
      <c r="L771" s="10">
        <f t="shared" si="225"/>
        <v>5</v>
      </c>
      <c r="M771" s="10">
        <f t="shared" si="226"/>
        <v>2</v>
      </c>
      <c r="N771" s="1" t="str">
        <f t="shared" si="227"/>
        <v>~eight~</v>
      </c>
      <c r="O771" s="1" t="str">
        <f t="shared" si="228"/>
        <v>[eɪt]</v>
      </c>
      <c r="P771" s="4">
        <f t="shared" si="229"/>
        <v>0.16959990621408716</v>
      </c>
      <c r="Q771" s="4">
        <f t="shared" si="230"/>
        <v>0.66666666666666663</v>
      </c>
      <c r="R771" s="4" cm="1">
        <f t="array" ref="R771">SUM(_xlfn._xlws.FILTER($G$2:$G$1236,_xlfn.MAP($N$2:$N$1236,_xlfn.LAMBDA(_xlpm.x,_xlpm.x=$N771))))</f>
        <v>7.6219512195121954E-4</v>
      </c>
      <c r="S771" s="4">
        <f t="shared" si="231"/>
        <v>1</v>
      </c>
      <c r="T771" s="15" cm="1">
        <f t="array" ref="T771">SUM(_xlfn._xlws.FILTER($G$2:$G$1236,_xlfn.MAP($O$2:$O$1236,_xlfn.LAMBDA(_xlpm.x,_xlpm.x=$O771))))</f>
        <v>1.5243902439024391E-3</v>
      </c>
      <c r="U771" s="4">
        <f t="shared" si="232"/>
        <v>0.5</v>
      </c>
      <c r="V771" s="4">
        <f t="shared" si="233"/>
        <v>0.3010299956639812</v>
      </c>
      <c r="AB771"/>
      <c r="AC771"/>
      <c r="AD771" s="2"/>
      <c r="AI771" s="2"/>
      <c r="AJ771" s="2"/>
    </row>
    <row r="772" spans="1:36">
      <c r="A772" s="1" t="str">
        <f t="shared" si="219"/>
        <v>~exact~ : [ɪɡzækt]</v>
      </c>
      <c r="B772" s="1">
        <f t="shared" si="218"/>
        <v>0</v>
      </c>
      <c r="C772" s="1">
        <f t="shared" si="218"/>
        <v>0</v>
      </c>
      <c r="D772" s="1">
        <f t="shared" si="218"/>
        <v>0</v>
      </c>
      <c r="E772" s="7">
        <v>1</v>
      </c>
      <c r="F772" s="9" t="s">
        <v>2370</v>
      </c>
      <c r="G772" s="4">
        <f t="shared" si="220"/>
        <v>7.6219512195121954E-4</v>
      </c>
      <c r="H772" s="1" t="str">
        <f t="shared" si="221"/>
        <v>ɪɡzækt</v>
      </c>
      <c r="I772" s="1" t="str">
        <f t="shared" si="222"/>
        <v>exact</v>
      </c>
      <c r="J772" s="10">
        <f t="shared" si="223"/>
        <v>6</v>
      </c>
      <c r="K772" s="10">
        <f t="shared" si="224"/>
        <v>5</v>
      </c>
      <c r="L772" s="10">
        <f t="shared" si="225"/>
        <v>6</v>
      </c>
      <c r="M772" s="10">
        <f t="shared" si="226"/>
        <v>2</v>
      </c>
      <c r="N772" s="1" t="str">
        <f t="shared" si="227"/>
        <v>~exact~</v>
      </c>
      <c r="O772" s="1" t="str">
        <f t="shared" si="228"/>
        <v>[ɪɡzækt]</v>
      </c>
      <c r="P772" s="4">
        <f t="shared" si="229"/>
        <v>0.27185717486836958</v>
      </c>
      <c r="Q772" s="4">
        <f t="shared" si="230"/>
        <v>1</v>
      </c>
      <c r="R772" s="4" cm="1">
        <f t="array" ref="R772">SUM(_xlfn._xlws.FILTER($G$2:$G$1255,_xlfn.MAP($N$2:$N$1255,_xlfn.LAMBDA(_xlpm.x,_xlpm.x=$N772))))</f>
        <v>7.6219512195121954E-4</v>
      </c>
      <c r="S772" s="4">
        <f t="shared" si="231"/>
        <v>1</v>
      </c>
      <c r="T772" s="15" cm="1">
        <f t="array" ref="T772">SUM(_xlfn._xlws.FILTER($G$2:$G$1255,_xlfn.MAP($O$2:$O$1255,_xlfn.LAMBDA(_xlpm.x,_xlpm.x=$O772))))</f>
        <v>7.6219512195121954E-4</v>
      </c>
      <c r="U772" s="4">
        <f t="shared" si="232"/>
        <v>1</v>
      </c>
      <c r="V772" s="4">
        <f t="shared" si="233"/>
        <v>0</v>
      </c>
      <c r="AB772"/>
      <c r="AC772"/>
      <c r="AD772" s="2"/>
      <c r="AI772" s="2"/>
      <c r="AJ772" s="2"/>
    </row>
    <row r="773" spans="1:36">
      <c r="A773" s="1" t="str">
        <f t="shared" si="219"/>
        <v>~favor~ : [feɪvəɹ]</v>
      </c>
      <c r="B773" s="1">
        <f t="shared" si="218"/>
        <v>0</v>
      </c>
      <c r="C773" s="1">
        <f t="shared" si="218"/>
        <v>0</v>
      </c>
      <c r="D773" s="1">
        <f t="shared" si="218"/>
        <v>0</v>
      </c>
      <c r="E773" s="7">
        <v>1</v>
      </c>
      <c r="F773" s="9" t="s">
        <v>2369</v>
      </c>
      <c r="G773" s="4">
        <f t="shared" si="220"/>
        <v>7.6219512195121954E-4</v>
      </c>
      <c r="H773" s="4" t="str">
        <f t="shared" si="221"/>
        <v>feɪvəɹ</v>
      </c>
      <c r="I773" s="4" t="str">
        <f t="shared" si="222"/>
        <v>favor</v>
      </c>
      <c r="J773" s="10">
        <f t="shared" si="223"/>
        <v>6</v>
      </c>
      <c r="K773" s="10">
        <f t="shared" si="224"/>
        <v>5</v>
      </c>
      <c r="L773" s="10">
        <f t="shared" si="225"/>
        <v>6</v>
      </c>
      <c r="M773" s="10">
        <f t="shared" si="226"/>
        <v>2</v>
      </c>
      <c r="N773" s="1" t="str">
        <f t="shared" si="227"/>
        <v>~favor~</v>
      </c>
      <c r="O773" s="1" t="str">
        <f t="shared" si="228"/>
        <v>[feɪvəɹ]</v>
      </c>
      <c r="P773" s="4">
        <f t="shared" si="229"/>
        <v>0.27185717486836958</v>
      </c>
      <c r="Q773" s="4">
        <f t="shared" si="230"/>
        <v>1</v>
      </c>
      <c r="R773" s="4" cm="1">
        <f t="array" ref="R773">SUM(_xlfn._xlws.FILTER($G$2:$G$1236,_xlfn.MAP($N$2:$N$1236,_xlfn.LAMBDA(_xlpm.x,_xlpm.x=$N773))))</f>
        <v>7.6219512195121954E-4</v>
      </c>
      <c r="S773" s="4">
        <f t="shared" si="231"/>
        <v>1</v>
      </c>
      <c r="T773" s="15" cm="1">
        <f t="array" ref="T773">SUM(_xlfn._xlws.FILTER($G$2:$G$1236,_xlfn.MAP($O$2:$O$1236,_xlfn.LAMBDA(_xlpm.x,_xlpm.x=$O773))))</f>
        <v>7.6219512195121954E-4</v>
      </c>
      <c r="U773" s="4">
        <f t="shared" si="232"/>
        <v>1</v>
      </c>
      <c r="V773" s="4">
        <f t="shared" si="233"/>
        <v>0</v>
      </c>
      <c r="AB773"/>
      <c r="AC773"/>
      <c r="AD773" s="2"/>
      <c r="AI773" s="2"/>
      <c r="AJ773" s="2"/>
    </row>
    <row r="774" spans="1:36">
      <c r="A774" s="1" t="str">
        <f t="shared" si="219"/>
        <v>~ffice~ : [fəs]</v>
      </c>
      <c r="B774" s="1">
        <f t="shared" si="218"/>
        <v>0</v>
      </c>
      <c r="C774" s="1">
        <f t="shared" si="218"/>
        <v>0</v>
      </c>
      <c r="D774" s="1">
        <f t="shared" si="218"/>
        <v>0</v>
      </c>
      <c r="E774" s="7">
        <v>1</v>
      </c>
      <c r="F774" s="9" t="s">
        <v>1439</v>
      </c>
      <c r="G774" s="4">
        <f t="shared" si="220"/>
        <v>7.6219512195121954E-4</v>
      </c>
      <c r="H774" s="1" t="str">
        <f t="shared" si="221"/>
        <v>fəs</v>
      </c>
      <c r="I774" s="1" t="str">
        <f t="shared" si="222"/>
        <v>ffice</v>
      </c>
      <c r="J774" s="10">
        <f t="shared" si="223"/>
        <v>3</v>
      </c>
      <c r="K774" s="10">
        <f t="shared" si="224"/>
        <v>5</v>
      </c>
      <c r="L774" s="10">
        <f t="shared" si="225"/>
        <v>5</v>
      </c>
      <c r="M774" s="10">
        <f t="shared" si="226"/>
        <v>2</v>
      </c>
      <c r="N774" s="1" t="str">
        <f t="shared" si="227"/>
        <v>~ffice~</v>
      </c>
      <c r="O774" s="1" t="str">
        <f t="shared" si="228"/>
        <v>[fəs]</v>
      </c>
      <c r="P774" s="4">
        <f t="shared" si="229"/>
        <v>0.25439985932113074</v>
      </c>
      <c r="Q774" s="4">
        <f t="shared" si="230"/>
        <v>1</v>
      </c>
      <c r="R774" s="4" cm="1">
        <f t="array" ref="R774">SUM(_xlfn._xlws.FILTER($G$2:$G$1236,_xlfn.MAP($N$2:$N$1236,_xlfn.LAMBDA(_xlpm.x,_xlpm.x=$N774))))</f>
        <v>7.6219512195121954E-4</v>
      </c>
      <c r="S774" s="4">
        <f t="shared" si="231"/>
        <v>1</v>
      </c>
      <c r="T774" s="15" cm="1">
        <f t="array" ref="T774">SUM(_xlfn._xlws.FILTER($G$2:$G$1236,_xlfn.MAP($O$2:$O$1236,_xlfn.LAMBDA(_xlpm.x,_xlpm.x=$O774))))</f>
        <v>7.6219512195121954E-4</v>
      </c>
      <c r="U774" s="4">
        <f t="shared" si="232"/>
        <v>1</v>
      </c>
      <c r="V774" s="4">
        <f t="shared" si="233"/>
        <v>0</v>
      </c>
      <c r="AB774"/>
      <c r="AC774"/>
      <c r="AD774" s="2"/>
      <c r="AI774" s="2"/>
      <c r="AJ774" s="2"/>
    </row>
    <row r="775" spans="1:36">
      <c r="A775" s="1" t="str">
        <f t="shared" si="219"/>
        <v>~field~ : [fild]</v>
      </c>
      <c r="B775" s="1">
        <f t="shared" si="218"/>
        <v>0</v>
      </c>
      <c r="C775" s="1">
        <f t="shared" si="218"/>
        <v>0</v>
      </c>
      <c r="D775" s="1">
        <f t="shared" si="218"/>
        <v>0</v>
      </c>
      <c r="E775" s="7">
        <v>1</v>
      </c>
      <c r="F775" s="9" t="s">
        <v>1392</v>
      </c>
      <c r="G775" s="4">
        <f t="shared" si="220"/>
        <v>7.6219512195121954E-4</v>
      </c>
      <c r="H775" s="4" t="str">
        <f t="shared" si="221"/>
        <v>fild</v>
      </c>
      <c r="I775" s="4" t="str">
        <f t="shared" si="222"/>
        <v>field</v>
      </c>
      <c r="J775" s="10">
        <f t="shared" si="223"/>
        <v>4</v>
      </c>
      <c r="K775" s="10">
        <f t="shared" si="224"/>
        <v>5</v>
      </c>
      <c r="L775" s="10">
        <f t="shared" si="225"/>
        <v>5</v>
      </c>
      <c r="M775" s="10">
        <f t="shared" si="226"/>
        <v>2</v>
      </c>
      <c r="N775" s="1" t="str">
        <f t="shared" si="227"/>
        <v>~field~</v>
      </c>
      <c r="O775" s="1" t="str">
        <f t="shared" si="228"/>
        <v>[fild]</v>
      </c>
      <c r="P775" s="4">
        <f t="shared" si="229"/>
        <v>0.25439985932113074</v>
      </c>
      <c r="Q775" s="4">
        <f t="shared" si="230"/>
        <v>1</v>
      </c>
      <c r="R775" s="4" cm="1">
        <f t="array" ref="R775">SUM(_xlfn._xlws.FILTER($G$2:$G$1236,_xlfn.MAP($N$2:$N$1236,_xlfn.LAMBDA(_xlpm.x,_xlpm.x=$N775))))</f>
        <v>7.6219512195121954E-4</v>
      </c>
      <c r="S775" s="4">
        <f t="shared" si="231"/>
        <v>1</v>
      </c>
      <c r="T775" s="15" cm="1">
        <f t="array" ref="T775">SUM(_xlfn._xlws.FILTER($G$2:$G$1236,_xlfn.MAP($O$2:$O$1236,_xlfn.LAMBDA(_xlpm.x,_xlpm.x=$O775))))</f>
        <v>7.6219512195121954E-4</v>
      </c>
      <c r="U775" s="4">
        <f t="shared" si="232"/>
        <v>1</v>
      </c>
      <c r="V775" s="4">
        <f t="shared" si="233"/>
        <v>0</v>
      </c>
      <c r="AB775"/>
      <c r="AC775"/>
      <c r="AD775" s="2"/>
      <c r="AI775" s="2"/>
      <c r="AJ775" s="2"/>
    </row>
    <row r="776" spans="1:36">
      <c r="A776" s="1" t="str">
        <f t="shared" si="219"/>
        <v>~final~ : [faɪnəl]</v>
      </c>
      <c r="B776" s="1">
        <f t="shared" si="218"/>
        <v>0</v>
      </c>
      <c r="C776" s="1">
        <f t="shared" si="218"/>
        <v>0</v>
      </c>
      <c r="D776" s="1">
        <f t="shared" si="218"/>
        <v>0</v>
      </c>
      <c r="E776" s="7">
        <v>1</v>
      </c>
      <c r="F776" s="9" t="s">
        <v>2368</v>
      </c>
      <c r="G776" s="4">
        <f t="shared" si="220"/>
        <v>7.6219512195121954E-4</v>
      </c>
      <c r="H776" s="1" t="str">
        <f t="shared" si="221"/>
        <v>faɪnəl</v>
      </c>
      <c r="I776" s="1" t="str">
        <f t="shared" si="222"/>
        <v>final</v>
      </c>
      <c r="J776" s="10">
        <f t="shared" si="223"/>
        <v>6</v>
      </c>
      <c r="K776" s="10">
        <f t="shared" si="224"/>
        <v>5</v>
      </c>
      <c r="L776" s="10">
        <f t="shared" si="225"/>
        <v>6</v>
      </c>
      <c r="M776" s="10">
        <f t="shared" si="226"/>
        <v>2</v>
      </c>
      <c r="N776" s="1" t="str">
        <f t="shared" si="227"/>
        <v>~final~</v>
      </c>
      <c r="O776" s="1" t="str">
        <f t="shared" si="228"/>
        <v>[faɪnəl]</v>
      </c>
      <c r="P776" s="4">
        <f t="shared" si="229"/>
        <v>0.27185717486836958</v>
      </c>
      <c r="Q776" s="4">
        <f t="shared" si="230"/>
        <v>1</v>
      </c>
      <c r="R776" s="4" cm="1">
        <f t="array" ref="R776">SUM(_xlfn._xlws.FILTER($G$2:$G$1236,_xlfn.MAP($N$2:$N$1236,_xlfn.LAMBDA(_xlpm.x,_xlpm.x=$N776))))</f>
        <v>7.6219512195121954E-4</v>
      </c>
      <c r="S776" s="4">
        <f t="shared" si="231"/>
        <v>1</v>
      </c>
      <c r="T776" s="15" cm="1">
        <f t="array" ref="T776">SUM(_xlfn._xlws.FILTER($G$2:$G$1236,_xlfn.MAP($O$2:$O$1236,_xlfn.LAMBDA(_xlpm.x,_xlpm.x=$O776))))</f>
        <v>7.6219512195121954E-4</v>
      </c>
      <c r="U776" s="4">
        <f t="shared" si="232"/>
        <v>1</v>
      </c>
      <c r="V776" s="4">
        <f t="shared" si="233"/>
        <v>0</v>
      </c>
      <c r="AB776"/>
      <c r="AC776"/>
      <c r="AD776" s="2"/>
      <c r="AI776" s="2"/>
      <c r="AJ776" s="2"/>
    </row>
    <row r="777" spans="1:36">
      <c r="A777" s="1" t="str">
        <f t="shared" si="219"/>
        <v>~force~ : [fɔɹs]</v>
      </c>
      <c r="B777" s="1">
        <f t="shared" si="218"/>
        <v>0</v>
      </c>
      <c r="C777" s="1">
        <f t="shared" si="218"/>
        <v>0</v>
      </c>
      <c r="D777" s="1">
        <f t="shared" si="218"/>
        <v>0</v>
      </c>
      <c r="E777" s="7">
        <v>1</v>
      </c>
      <c r="F777" s="9" t="s">
        <v>1387</v>
      </c>
      <c r="G777" s="4">
        <f t="shared" si="220"/>
        <v>7.6219512195121954E-4</v>
      </c>
      <c r="H777" s="1" t="str">
        <f t="shared" si="221"/>
        <v>fɔɹs</v>
      </c>
      <c r="I777" s="1" t="str">
        <f t="shared" si="222"/>
        <v>force</v>
      </c>
      <c r="J777" s="10">
        <f t="shared" si="223"/>
        <v>4</v>
      </c>
      <c r="K777" s="10">
        <f t="shared" si="224"/>
        <v>5</v>
      </c>
      <c r="L777" s="10">
        <f t="shared" si="225"/>
        <v>5</v>
      </c>
      <c r="M777" s="10">
        <f t="shared" si="226"/>
        <v>2</v>
      </c>
      <c r="N777" s="1" t="str">
        <f t="shared" si="227"/>
        <v>~force~</v>
      </c>
      <c r="O777" s="1" t="str">
        <f t="shared" si="228"/>
        <v>[fɔɹs]</v>
      </c>
      <c r="P777" s="4">
        <f t="shared" si="229"/>
        <v>0.25439985932113074</v>
      </c>
      <c r="Q777" s="4">
        <f t="shared" si="230"/>
        <v>1</v>
      </c>
      <c r="R777" s="4" cm="1">
        <f t="array" ref="R777">SUM(_xlfn._xlws.FILTER($G$2:$G$1236,_xlfn.MAP($N$2:$N$1236,_xlfn.LAMBDA(_xlpm.x,_xlpm.x=$N777))))</f>
        <v>7.6219512195121954E-4</v>
      </c>
      <c r="S777" s="4">
        <f t="shared" si="231"/>
        <v>1</v>
      </c>
      <c r="T777" s="15" cm="1">
        <f t="array" ref="T777">SUM(_xlfn._xlws.FILTER($G$2:$G$1236,_xlfn.MAP($O$2:$O$1236,_xlfn.LAMBDA(_xlpm.x,_xlpm.x=$O777))))</f>
        <v>7.6219512195121954E-4</v>
      </c>
      <c r="U777" s="4">
        <f t="shared" si="232"/>
        <v>1</v>
      </c>
      <c r="V777" s="4">
        <f t="shared" si="233"/>
        <v>0</v>
      </c>
      <c r="AB777"/>
      <c r="AC777"/>
      <c r="AD777" s="2"/>
      <c r="AI777" s="2"/>
      <c r="AJ777" s="2"/>
    </row>
    <row r="778" spans="1:36">
      <c r="A778" s="1" t="str">
        <f t="shared" si="219"/>
        <v>~found~ : [faʊnd]</v>
      </c>
      <c r="B778" s="1">
        <f t="shared" si="218"/>
        <v>0</v>
      </c>
      <c r="C778" s="1">
        <f t="shared" si="218"/>
        <v>0</v>
      </c>
      <c r="D778" s="1">
        <f t="shared" si="218"/>
        <v>0</v>
      </c>
      <c r="E778" s="7">
        <v>1</v>
      </c>
      <c r="F778" s="9" t="s">
        <v>1249</v>
      </c>
      <c r="G778" s="4">
        <f t="shared" si="220"/>
        <v>7.6219512195121954E-4</v>
      </c>
      <c r="H778" s="4" t="str">
        <f t="shared" si="221"/>
        <v>faʊnd</v>
      </c>
      <c r="I778" s="4" t="str">
        <f t="shared" si="222"/>
        <v>found</v>
      </c>
      <c r="J778" s="10">
        <f t="shared" si="223"/>
        <v>5</v>
      </c>
      <c r="K778" s="10">
        <f t="shared" si="224"/>
        <v>5</v>
      </c>
      <c r="L778" s="10">
        <f t="shared" si="225"/>
        <v>5</v>
      </c>
      <c r="M778" s="10">
        <f t="shared" si="226"/>
        <v>2</v>
      </c>
      <c r="N778" s="1" t="str">
        <f t="shared" si="227"/>
        <v>~found~</v>
      </c>
      <c r="O778" s="1" t="str">
        <f t="shared" si="228"/>
        <v>[faʊnd]</v>
      </c>
      <c r="P778" s="4">
        <f t="shared" si="229"/>
        <v>0.25439985932113074</v>
      </c>
      <c r="Q778" s="4">
        <f t="shared" si="230"/>
        <v>1</v>
      </c>
      <c r="R778" s="4" cm="1">
        <f t="array" ref="R778">SUM(_xlfn._xlws.FILTER($G$2:$G$1236,_xlfn.MAP($N$2:$N$1236,_xlfn.LAMBDA(_xlpm.x,_xlpm.x=$N778))))</f>
        <v>7.6219512195121954E-4</v>
      </c>
      <c r="S778" s="4">
        <f t="shared" si="231"/>
        <v>1</v>
      </c>
      <c r="T778" s="15" cm="1">
        <f t="array" ref="T778">SUM(_xlfn._xlws.FILTER($G$2:$G$1236,_xlfn.MAP($O$2:$O$1236,_xlfn.LAMBDA(_xlpm.x,_xlpm.x=$O778))))</f>
        <v>7.6219512195121954E-4</v>
      </c>
      <c r="U778" s="4">
        <f t="shared" si="232"/>
        <v>1</v>
      </c>
      <c r="V778" s="4">
        <f t="shared" si="233"/>
        <v>0</v>
      </c>
      <c r="AB778"/>
      <c r="AC778"/>
      <c r="AD778" s="2"/>
      <c r="AI778" s="2"/>
      <c r="AJ778" s="2"/>
    </row>
    <row r="779" spans="1:36">
      <c r="A779" s="1" t="str">
        <f t="shared" si="219"/>
        <v>~fraid~ : [fɹeɪd]</v>
      </c>
      <c r="B779" s="1">
        <f t="shared" si="218"/>
        <v>0</v>
      </c>
      <c r="C779" s="1">
        <f t="shared" si="218"/>
        <v>0</v>
      </c>
      <c r="D779" s="1">
        <f t="shared" si="218"/>
        <v>0</v>
      </c>
      <c r="E779" s="7">
        <v>1</v>
      </c>
      <c r="F779" s="9" t="s">
        <v>1246</v>
      </c>
      <c r="G779" s="4">
        <f t="shared" si="220"/>
        <v>7.6219512195121954E-4</v>
      </c>
      <c r="H779" s="4" t="str">
        <f t="shared" si="221"/>
        <v>fɹeɪd</v>
      </c>
      <c r="I779" s="4" t="str">
        <f t="shared" si="222"/>
        <v>fraid</v>
      </c>
      <c r="J779" s="10">
        <f t="shared" si="223"/>
        <v>5</v>
      </c>
      <c r="K779" s="10">
        <f t="shared" si="224"/>
        <v>5</v>
      </c>
      <c r="L779" s="10">
        <f t="shared" si="225"/>
        <v>5</v>
      </c>
      <c r="M779" s="10">
        <f t="shared" si="226"/>
        <v>2</v>
      </c>
      <c r="N779" s="1" t="str">
        <f t="shared" si="227"/>
        <v>~fraid~</v>
      </c>
      <c r="O779" s="1" t="str">
        <f t="shared" si="228"/>
        <v>[fɹeɪd]</v>
      </c>
      <c r="P779" s="4">
        <f t="shared" si="229"/>
        <v>0.25439985932113074</v>
      </c>
      <c r="Q779" s="4">
        <f t="shared" si="230"/>
        <v>1</v>
      </c>
      <c r="R779" s="4" cm="1">
        <f t="array" ref="R779">SUM(_xlfn._xlws.FILTER($G$2:$G$1236,_xlfn.MAP($N$2:$N$1236,_xlfn.LAMBDA(_xlpm.x,_xlpm.x=$N779))))</f>
        <v>7.6219512195121954E-4</v>
      </c>
      <c r="S779" s="4">
        <f t="shared" si="231"/>
        <v>1</v>
      </c>
      <c r="T779" s="15" cm="1">
        <f t="array" ref="T779">SUM(_xlfn._xlws.FILTER($G$2:$G$1236,_xlfn.MAP($O$2:$O$1236,_xlfn.LAMBDA(_xlpm.x,_xlpm.x=$O779))))</f>
        <v>7.6219512195121954E-4</v>
      </c>
      <c r="U779" s="4">
        <f t="shared" si="232"/>
        <v>1</v>
      </c>
      <c r="V779" s="4">
        <f t="shared" si="233"/>
        <v>0</v>
      </c>
      <c r="AB779"/>
      <c r="AC779"/>
      <c r="AD779" s="2"/>
      <c r="AI779" s="2"/>
      <c r="AJ779" s="2"/>
    </row>
    <row r="780" spans="1:36">
      <c r="A780" s="1" t="str">
        <f t="shared" si="219"/>
        <v>~fruit~ : [fɹut]</v>
      </c>
      <c r="B780" s="1">
        <f t="shared" si="218"/>
        <v>0</v>
      </c>
      <c r="C780" s="1">
        <f t="shared" si="218"/>
        <v>0</v>
      </c>
      <c r="D780" s="1">
        <f t="shared" si="218"/>
        <v>0</v>
      </c>
      <c r="E780" s="7">
        <v>1</v>
      </c>
      <c r="F780" s="9" t="s">
        <v>1388</v>
      </c>
      <c r="G780" s="4">
        <f t="shared" si="220"/>
        <v>7.6219512195121954E-4</v>
      </c>
      <c r="H780" s="1" t="str">
        <f t="shared" si="221"/>
        <v>fɹut</v>
      </c>
      <c r="I780" s="1" t="str">
        <f t="shared" si="222"/>
        <v>fruit</v>
      </c>
      <c r="J780" s="10">
        <f t="shared" si="223"/>
        <v>4</v>
      </c>
      <c r="K780" s="10">
        <f t="shared" si="224"/>
        <v>5</v>
      </c>
      <c r="L780" s="10">
        <f t="shared" si="225"/>
        <v>5</v>
      </c>
      <c r="M780" s="10">
        <f t="shared" si="226"/>
        <v>2</v>
      </c>
      <c r="N780" s="1" t="str">
        <f t="shared" si="227"/>
        <v>~fruit~</v>
      </c>
      <c r="O780" s="1" t="str">
        <f t="shared" si="228"/>
        <v>[fɹut]</v>
      </c>
      <c r="P780" s="4">
        <f t="shared" si="229"/>
        <v>0.25439985932113074</v>
      </c>
      <c r="Q780" s="4">
        <f t="shared" si="230"/>
        <v>1</v>
      </c>
      <c r="R780" s="4" cm="1">
        <f t="array" ref="R780">SUM(_xlfn._xlws.FILTER($G$2:$G$1236,_xlfn.MAP($N$2:$N$1236,_xlfn.LAMBDA(_xlpm.x,_xlpm.x=$N780))))</f>
        <v>7.6219512195121954E-4</v>
      </c>
      <c r="S780" s="4">
        <f t="shared" si="231"/>
        <v>1</v>
      </c>
      <c r="T780" s="15" cm="1">
        <f t="array" ref="T780">SUM(_xlfn._xlws.FILTER($G$2:$G$1236,_xlfn.MAP($O$2:$O$1236,_xlfn.LAMBDA(_xlpm.x,_xlpm.x=$O780))))</f>
        <v>7.6219512195121954E-4</v>
      </c>
      <c r="U780" s="4">
        <f t="shared" si="232"/>
        <v>1</v>
      </c>
      <c r="V780" s="4">
        <f t="shared" si="233"/>
        <v>0</v>
      </c>
      <c r="AB780"/>
      <c r="AC780"/>
      <c r="AD780" s="2"/>
      <c r="AI780" s="2"/>
      <c r="AJ780" s="2"/>
    </row>
    <row r="781" spans="1:36">
      <c r="A781" s="1" t="str">
        <f t="shared" si="219"/>
        <v>~ginal~ : [dʒənəl]</v>
      </c>
      <c r="B781" s="1">
        <f t="shared" si="218"/>
        <v>0</v>
      </c>
      <c r="C781" s="1">
        <f t="shared" si="218"/>
        <v>0</v>
      </c>
      <c r="D781" s="1">
        <f t="shared" si="218"/>
        <v>0</v>
      </c>
      <c r="E781" s="7">
        <v>1</v>
      </c>
      <c r="F781" s="9" t="s">
        <v>2367</v>
      </c>
      <c r="G781" s="4">
        <f t="shared" si="220"/>
        <v>7.6219512195121954E-4</v>
      </c>
      <c r="H781" s="1" t="str">
        <f t="shared" si="221"/>
        <v>dʒənəl</v>
      </c>
      <c r="I781" s="1" t="str">
        <f t="shared" si="222"/>
        <v>ginal</v>
      </c>
      <c r="J781" s="10">
        <f t="shared" si="223"/>
        <v>6</v>
      </c>
      <c r="K781" s="10">
        <f t="shared" si="224"/>
        <v>5</v>
      </c>
      <c r="L781" s="10">
        <f t="shared" si="225"/>
        <v>6</v>
      </c>
      <c r="M781" s="10">
        <f t="shared" si="226"/>
        <v>2</v>
      </c>
      <c r="N781" s="1" t="str">
        <f t="shared" si="227"/>
        <v>~ginal~</v>
      </c>
      <c r="O781" s="1" t="str">
        <f t="shared" si="228"/>
        <v>[dʒənəl]</v>
      </c>
      <c r="P781" s="4">
        <f t="shared" si="229"/>
        <v>0.18123811657891303</v>
      </c>
      <c r="Q781" s="4">
        <f t="shared" si="230"/>
        <v>0.66666666666666663</v>
      </c>
      <c r="R781" s="4" cm="1">
        <f t="array" ref="R781">SUM(_xlfn._xlws.FILTER($G$2:$G$1236,_xlfn.MAP($N$2:$N$1236,_xlfn.LAMBDA(_xlpm.x,_xlpm.x=$N781))))</f>
        <v>1.5243902439024391E-3</v>
      </c>
      <c r="S781" s="4">
        <f t="shared" si="231"/>
        <v>0.5</v>
      </c>
      <c r="T781" s="15" cm="1">
        <f t="array" ref="T781">SUM(_xlfn._xlws.FILTER($G$2:$G$1236,_xlfn.MAP($O$2:$O$1236,_xlfn.LAMBDA(_xlpm.x,_xlpm.x=$O781))))</f>
        <v>7.6219512195121954E-4</v>
      </c>
      <c r="U781" s="4">
        <f t="shared" si="232"/>
        <v>1</v>
      </c>
      <c r="V781" s="4">
        <f t="shared" si="233"/>
        <v>-0.3010299956639812</v>
      </c>
      <c r="AB781"/>
      <c r="AC781"/>
      <c r="AD781" s="2"/>
      <c r="AI781" s="2"/>
      <c r="AJ781" s="2"/>
    </row>
    <row r="782" spans="1:36">
      <c r="A782" s="1" t="str">
        <f t="shared" si="219"/>
        <v>~ginal~ : [dʒɪnəl]</v>
      </c>
      <c r="B782" s="1">
        <f t="shared" ref="B782:D801" si="234">_xlfn.LET(_xlpm.d,$F782,_xlpm.k,_xlfn.CONCAT(LEFT(TRIM(B$1),1),"*"),COUNTIF(_xlpm.d,_xlpm.k))</f>
        <v>0</v>
      </c>
      <c r="C782" s="1">
        <f t="shared" si="234"/>
        <v>0</v>
      </c>
      <c r="D782" s="1">
        <f t="shared" si="234"/>
        <v>0</v>
      </c>
      <c r="E782" s="7">
        <v>1</v>
      </c>
      <c r="F782" s="9" t="s">
        <v>2366</v>
      </c>
      <c r="G782" s="4">
        <f t="shared" si="220"/>
        <v>7.6219512195121954E-4</v>
      </c>
      <c r="H782" s="1" t="str">
        <f t="shared" si="221"/>
        <v>dʒɪnəl</v>
      </c>
      <c r="I782" s="1" t="str">
        <f t="shared" si="222"/>
        <v>ginal</v>
      </c>
      <c r="J782" s="10">
        <f t="shared" si="223"/>
        <v>6</v>
      </c>
      <c r="K782" s="10">
        <f t="shared" si="224"/>
        <v>5</v>
      </c>
      <c r="L782" s="10">
        <f t="shared" si="225"/>
        <v>6</v>
      </c>
      <c r="M782" s="10">
        <f t="shared" si="226"/>
        <v>2</v>
      </c>
      <c r="N782" s="1" t="str">
        <f t="shared" si="227"/>
        <v>~ginal~</v>
      </c>
      <c r="O782" s="1" t="str">
        <f t="shared" si="228"/>
        <v>[dʒɪnəl]</v>
      </c>
      <c r="P782" s="4">
        <f t="shared" si="229"/>
        <v>0.18123811657891303</v>
      </c>
      <c r="Q782" s="4">
        <f t="shared" si="230"/>
        <v>0.66666666666666663</v>
      </c>
      <c r="R782" s="4" cm="1">
        <f t="array" ref="R782">SUM(_xlfn._xlws.FILTER($G$2:$G$1236,_xlfn.MAP($N$2:$N$1236,_xlfn.LAMBDA(_xlpm.x,_xlpm.x=$N782))))</f>
        <v>1.5243902439024391E-3</v>
      </c>
      <c r="S782" s="4">
        <f t="shared" si="231"/>
        <v>0.5</v>
      </c>
      <c r="T782" s="15" cm="1">
        <f t="array" ref="T782">SUM(_xlfn._xlws.FILTER($G$2:$G$1236,_xlfn.MAP($O$2:$O$1236,_xlfn.LAMBDA(_xlpm.x,_xlpm.x=$O782))))</f>
        <v>7.6219512195121954E-4</v>
      </c>
      <c r="U782" s="4">
        <f t="shared" si="232"/>
        <v>1</v>
      </c>
      <c r="V782" s="4">
        <f t="shared" si="233"/>
        <v>-0.3010299956639812</v>
      </c>
      <c r="AB782"/>
      <c r="AC782"/>
      <c r="AD782" s="2"/>
      <c r="AI782" s="2"/>
      <c r="AJ782" s="2"/>
    </row>
    <row r="783" spans="1:36">
      <c r="A783" s="1" t="str">
        <f t="shared" si="219"/>
        <v>~great~ : [ɡɹeɪt]</v>
      </c>
      <c r="B783" s="1">
        <f t="shared" si="234"/>
        <v>0</v>
      </c>
      <c r="C783" s="1">
        <f t="shared" si="234"/>
        <v>0</v>
      </c>
      <c r="D783" s="1">
        <f t="shared" si="234"/>
        <v>0</v>
      </c>
      <c r="E783" s="7">
        <v>1</v>
      </c>
      <c r="F783" s="9" t="s">
        <v>1148</v>
      </c>
      <c r="G783" s="4">
        <f t="shared" si="220"/>
        <v>7.6219512195121954E-4</v>
      </c>
      <c r="H783" s="1" t="str">
        <f t="shared" si="221"/>
        <v>ɡɹeɪt</v>
      </c>
      <c r="I783" s="1" t="str">
        <f t="shared" si="222"/>
        <v>great</v>
      </c>
      <c r="J783" s="10">
        <f t="shared" si="223"/>
        <v>5</v>
      </c>
      <c r="K783" s="10">
        <f t="shared" si="224"/>
        <v>5</v>
      </c>
      <c r="L783" s="10">
        <f t="shared" si="225"/>
        <v>5</v>
      </c>
      <c r="M783" s="10">
        <f t="shared" si="226"/>
        <v>2</v>
      </c>
      <c r="N783" s="1" t="str">
        <f t="shared" si="227"/>
        <v>~great~</v>
      </c>
      <c r="O783" s="1" t="str">
        <f t="shared" si="228"/>
        <v>[ɡɹeɪt]</v>
      </c>
      <c r="P783" s="4">
        <f t="shared" si="229"/>
        <v>0.25439985932113074</v>
      </c>
      <c r="Q783" s="4">
        <f t="shared" si="230"/>
        <v>1</v>
      </c>
      <c r="R783" s="4" cm="1">
        <f t="array" ref="R783">SUM(_xlfn._xlws.FILTER($G$2:$G$1255,_xlfn.MAP($N$2:$N$1255,_xlfn.LAMBDA(_xlpm.x,_xlpm.x=$N783))))</f>
        <v>7.6219512195121954E-4</v>
      </c>
      <c r="S783" s="4">
        <f t="shared" si="231"/>
        <v>1</v>
      </c>
      <c r="T783" s="15" cm="1">
        <f t="array" ref="T783">SUM(_xlfn._xlws.FILTER($G$2:$G$1255,_xlfn.MAP($O$2:$O$1255,_xlfn.LAMBDA(_xlpm.x,_xlpm.x=$O783))))</f>
        <v>7.6219512195121954E-4</v>
      </c>
      <c r="U783" s="4">
        <f t="shared" si="232"/>
        <v>1</v>
      </c>
      <c r="V783" s="4">
        <f t="shared" si="233"/>
        <v>0</v>
      </c>
      <c r="AB783"/>
      <c r="AC783"/>
      <c r="AD783" s="2"/>
      <c r="AI783" s="2"/>
      <c r="AJ783" s="2"/>
    </row>
    <row r="784" spans="1:36">
      <c r="A784" s="1" t="str">
        <f t="shared" si="219"/>
        <v>~group~ : [ɡɹup]</v>
      </c>
      <c r="B784" s="1">
        <f t="shared" si="234"/>
        <v>0</v>
      </c>
      <c r="C784" s="1">
        <f t="shared" si="234"/>
        <v>0</v>
      </c>
      <c r="D784" s="1">
        <f t="shared" si="234"/>
        <v>0</v>
      </c>
      <c r="E784" s="7">
        <v>1</v>
      </c>
      <c r="F784" s="9" t="s">
        <v>1264</v>
      </c>
      <c r="G784" s="4">
        <f t="shared" si="220"/>
        <v>7.6219512195121954E-4</v>
      </c>
      <c r="H784" s="1" t="str">
        <f t="shared" si="221"/>
        <v>ɡɹup</v>
      </c>
      <c r="I784" s="1" t="str">
        <f t="shared" si="222"/>
        <v>group</v>
      </c>
      <c r="J784" s="10">
        <f t="shared" si="223"/>
        <v>4</v>
      </c>
      <c r="K784" s="10">
        <f t="shared" si="224"/>
        <v>5</v>
      </c>
      <c r="L784" s="10">
        <f t="shared" si="225"/>
        <v>5</v>
      </c>
      <c r="M784" s="10">
        <f t="shared" si="226"/>
        <v>2</v>
      </c>
      <c r="N784" s="1" t="str">
        <f t="shared" si="227"/>
        <v>~group~</v>
      </c>
      <c r="O784" s="1" t="str">
        <f t="shared" si="228"/>
        <v>[ɡɹup]</v>
      </c>
      <c r="P784" s="4">
        <f t="shared" si="229"/>
        <v>0.25439985932113074</v>
      </c>
      <c r="Q784" s="4">
        <f t="shared" si="230"/>
        <v>1</v>
      </c>
      <c r="R784" s="4" cm="1">
        <f t="array" ref="R784">SUM(_xlfn._xlws.FILTER($G$2:$G$1255,_xlfn.MAP($N$2:$N$1255,_xlfn.LAMBDA(_xlpm.x,_xlpm.x=$N784))))</f>
        <v>7.6219512195121954E-4</v>
      </c>
      <c r="S784" s="4">
        <f t="shared" si="231"/>
        <v>1</v>
      </c>
      <c r="T784" s="15" cm="1">
        <f t="array" ref="T784">SUM(_xlfn._xlws.FILTER($G$2:$G$1255,_xlfn.MAP($O$2:$O$1255,_xlfn.LAMBDA(_xlpm.x,_xlpm.x=$O784))))</f>
        <v>7.6219512195121954E-4</v>
      </c>
      <c r="U784" s="4">
        <f t="shared" si="232"/>
        <v>1</v>
      </c>
      <c r="V784" s="4">
        <f t="shared" si="233"/>
        <v>0</v>
      </c>
      <c r="AB784"/>
      <c r="AC784"/>
      <c r="AD784" s="2"/>
      <c r="AI784" s="2"/>
      <c r="AJ784" s="2"/>
    </row>
    <row r="785" spans="1:36">
      <c r="A785" s="1" t="str">
        <f t="shared" si="219"/>
        <v>~guess~ : [ɡɛs]</v>
      </c>
      <c r="B785" s="1">
        <f t="shared" si="234"/>
        <v>0</v>
      </c>
      <c r="C785" s="1">
        <f t="shared" si="234"/>
        <v>0</v>
      </c>
      <c r="D785" s="1">
        <f t="shared" si="234"/>
        <v>0</v>
      </c>
      <c r="E785" s="7">
        <v>1</v>
      </c>
      <c r="F785" s="9" t="s">
        <v>1419</v>
      </c>
      <c r="G785" s="4">
        <f t="shared" si="220"/>
        <v>7.6219512195121954E-4</v>
      </c>
      <c r="H785" s="1" t="str">
        <f t="shared" si="221"/>
        <v>ɡɛs</v>
      </c>
      <c r="I785" s="1" t="str">
        <f t="shared" si="222"/>
        <v>guess</v>
      </c>
      <c r="J785" s="10">
        <f t="shared" si="223"/>
        <v>3</v>
      </c>
      <c r="K785" s="10">
        <f t="shared" si="224"/>
        <v>5</v>
      </c>
      <c r="L785" s="10">
        <f t="shared" si="225"/>
        <v>5</v>
      </c>
      <c r="M785" s="10">
        <f t="shared" si="226"/>
        <v>2</v>
      </c>
      <c r="N785" s="1" t="str">
        <f t="shared" si="227"/>
        <v>~guess~</v>
      </c>
      <c r="O785" s="1" t="str">
        <f t="shared" si="228"/>
        <v>[ɡɛs]</v>
      </c>
      <c r="P785" s="4">
        <f t="shared" si="229"/>
        <v>0.25439985932113074</v>
      </c>
      <c r="Q785" s="4">
        <f t="shared" si="230"/>
        <v>1</v>
      </c>
      <c r="R785" s="4" cm="1">
        <f t="array" ref="R785">SUM(_xlfn._xlws.FILTER($G$2:$G$1255,_xlfn.MAP($N$2:$N$1255,_xlfn.LAMBDA(_xlpm.x,_xlpm.x=$N785))))</f>
        <v>7.6219512195121954E-4</v>
      </c>
      <c r="S785" s="4">
        <f t="shared" si="231"/>
        <v>1</v>
      </c>
      <c r="T785" s="15" cm="1">
        <f t="array" ref="T785">SUM(_xlfn._xlws.FILTER($G$2:$G$1255,_xlfn.MAP($O$2:$O$1255,_xlfn.LAMBDA(_xlpm.x,_xlpm.x=$O785))))</f>
        <v>7.6219512195121954E-4</v>
      </c>
      <c r="U785" s="4">
        <f t="shared" si="232"/>
        <v>1</v>
      </c>
      <c r="V785" s="4">
        <f t="shared" si="233"/>
        <v>0</v>
      </c>
      <c r="AB785"/>
      <c r="AC785"/>
      <c r="AD785" s="2"/>
      <c r="AI785" s="2"/>
      <c r="AJ785" s="2"/>
    </row>
    <row r="786" spans="1:36">
      <c r="A786" s="1" t="str">
        <f t="shared" si="219"/>
        <v>~heard~ : [hɜɹd]</v>
      </c>
      <c r="B786" s="1">
        <f t="shared" si="234"/>
        <v>0</v>
      </c>
      <c r="C786" s="1">
        <f t="shared" si="234"/>
        <v>0</v>
      </c>
      <c r="D786" s="1">
        <f t="shared" si="234"/>
        <v>0</v>
      </c>
      <c r="E786" s="7">
        <v>1</v>
      </c>
      <c r="F786" s="9" t="s">
        <v>1382</v>
      </c>
      <c r="G786" s="4">
        <f t="shared" si="220"/>
        <v>7.6219512195121954E-4</v>
      </c>
      <c r="H786" s="4" t="str">
        <f t="shared" si="221"/>
        <v>hɜɹd</v>
      </c>
      <c r="I786" s="4" t="str">
        <f t="shared" si="222"/>
        <v>heard</v>
      </c>
      <c r="J786" s="10">
        <f t="shared" si="223"/>
        <v>4</v>
      </c>
      <c r="K786" s="10">
        <f t="shared" si="224"/>
        <v>5</v>
      </c>
      <c r="L786" s="10">
        <f t="shared" si="225"/>
        <v>5</v>
      </c>
      <c r="M786" s="10">
        <f t="shared" si="226"/>
        <v>2</v>
      </c>
      <c r="N786" s="1" t="str">
        <f t="shared" si="227"/>
        <v>~heard~</v>
      </c>
      <c r="O786" s="1" t="str">
        <f t="shared" si="228"/>
        <v>[hɜɹd]</v>
      </c>
      <c r="P786" s="4">
        <f t="shared" si="229"/>
        <v>0.25439985932113074</v>
      </c>
      <c r="Q786" s="4">
        <f t="shared" si="230"/>
        <v>1</v>
      </c>
      <c r="R786" s="4" cm="1">
        <f t="array" ref="R786">SUM(_xlfn._xlws.FILTER($G$2:$G$1236,_xlfn.MAP($N$2:$N$1236,_xlfn.LAMBDA(_xlpm.x,_xlpm.x=$N786))))</f>
        <v>7.6219512195121954E-4</v>
      </c>
      <c r="S786" s="4">
        <f t="shared" si="231"/>
        <v>1</v>
      </c>
      <c r="T786" s="15" cm="1">
        <f t="array" ref="T786">SUM(_xlfn._xlws.FILTER($G$2:$G$1236,_xlfn.MAP($O$2:$O$1236,_xlfn.LAMBDA(_xlpm.x,_xlpm.x=$O786))))</f>
        <v>7.6219512195121954E-4</v>
      </c>
      <c r="U786" s="4">
        <f t="shared" si="232"/>
        <v>1</v>
      </c>
      <c r="V786" s="4">
        <f t="shared" si="233"/>
        <v>0</v>
      </c>
      <c r="AB786"/>
      <c r="AC786"/>
      <c r="AD786" s="2"/>
      <c r="AI786" s="2"/>
      <c r="AJ786" s="2"/>
    </row>
    <row r="787" spans="1:36">
      <c r="A787" s="1" t="str">
        <f t="shared" si="219"/>
        <v>~heart~ : [hɑɹt]</v>
      </c>
      <c r="B787" s="1">
        <f t="shared" si="234"/>
        <v>0</v>
      </c>
      <c r="C787" s="1">
        <f t="shared" si="234"/>
        <v>0</v>
      </c>
      <c r="D787" s="1">
        <f t="shared" si="234"/>
        <v>0</v>
      </c>
      <c r="E787" s="7">
        <v>1</v>
      </c>
      <c r="F787" s="9" t="s">
        <v>1380</v>
      </c>
      <c r="G787" s="4">
        <f t="shared" si="220"/>
        <v>7.6219512195121954E-4</v>
      </c>
      <c r="H787" s="4" t="str">
        <f t="shared" si="221"/>
        <v>hɑɹt</v>
      </c>
      <c r="I787" s="4" t="str">
        <f t="shared" si="222"/>
        <v>heart</v>
      </c>
      <c r="J787" s="10">
        <f t="shared" si="223"/>
        <v>4</v>
      </c>
      <c r="K787" s="10">
        <f t="shared" si="224"/>
        <v>5</v>
      </c>
      <c r="L787" s="10">
        <f t="shared" si="225"/>
        <v>5</v>
      </c>
      <c r="M787" s="10">
        <f t="shared" si="226"/>
        <v>2</v>
      </c>
      <c r="N787" s="1" t="str">
        <f t="shared" si="227"/>
        <v>~heart~</v>
      </c>
      <c r="O787" s="1" t="str">
        <f t="shared" si="228"/>
        <v>[hɑɹt]</v>
      </c>
      <c r="P787" s="4">
        <f t="shared" si="229"/>
        <v>0.25439985932113074</v>
      </c>
      <c r="Q787" s="4">
        <f t="shared" si="230"/>
        <v>1</v>
      </c>
      <c r="R787" s="4" cm="1">
        <f t="array" ref="R787">SUM(_xlfn._xlws.FILTER($G$2:$G$1236,_xlfn.MAP($N$2:$N$1236,_xlfn.LAMBDA(_xlpm.x,_xlpm.x=$N787))))</f>
        <v>7.6219512195121954E-4</v>
      </c>
      <c r="S787" s="4">
        <f t="shared" si="231"/>
        <v>1</v>
      </c>
      <c r="T787" s="15" cm="1">
        <f t="array" ref="T787">SUM(_xlfn._xlws.FILTER($G$2:$G$1236,_xlfn.MAP($O$2:$O$1236,_xlfn.LAMBDA(_xlpm.x,_xlpm.x=$O787))))</f>
        <v>7.6219512195121954E-4</v>
      </c>
      <c r="U787" s="4">
        <f t="shared" si="232"/>
        <v>1</v>
      </c>
      <c r="V787" s="4">
        <f t="shared" si="233"/>
        <v>0</v>
      </c>
      <c r="AB787"/>
      <c r="AC787"/>
      <c r="AD787" s="2"/>
      <c r="AI787" s="2"/>
      <c r="AJ787" s="2"/>
    </row>
    <row r="788" spans="1:36">
      <c r="A788" s="1" t="str">
        <f t="shared" si="219"/>
        <v>~horse~ : [hɔɹs]</v>
      </c>
      <c r="B788" s="1">
        <f t="shared" si="234"/>
        <v>0</v>
      </c>
      <c r="C788" s="1">
        <f t="shared" si="234"/>
        <v>0</v>
      </c>
      <c r="D788" s="1">
        <f t="shared" si="234"/>
        <v>0</v>
      </c>
      <c r="E788" s="7">
        <v>1</v>
      </c>
      <c r="F788" s="9" t="s">
        <v>1381</v>
      </c>
      <c r="G788" s="4">
        <f t="shared" si="220"/>
        <v>7.6219512195121954E-4</v>
      </c>
      <c r="H788" s="4" t="str">
        <f t="shared" si="221"/>
        <v>hɔɹs</v>
      </c>
      <c r="I788" s="4" t="str">
        <f t="shared" si="222"/>
        <v>horse</v>
      </c>
      <c r="J788" s="10">
        <f t="shared" si="223"/>
        <v>4</v>
      </c>
      <c r="K788" s="10">
        <f t="shared" si="224"/>
        <v>5</v>
      </c>
      <c r="L788" s="10">
        <f t="shared" si="225"/>
        <v>5</v>
      </c>
      <c r="M788" s="10">
        <f t="shared" si="226"/>
        <v>2</v>
      </c>
      <c r="N788" s="1" t="str">
        <f t="shared" si="227"/>
        <v>~horse~</v>
      </c>
      <c r="O788" s="1" t="str">
        <f t="shared" si="228"/>
        <v>[hɔɹs]</v>
      </c>
      <c r="P788" s="4">
        <f t="shared" si="229"/>
        <v>0.25439985932113074</v>
      </c>
      <c r="Q788" s="4">
        <f t="shared" si="230"/>
        <v>1</v>
      </c>
      <c r="R788" s="4" cm="1">
        <f t="array" ref="R788">SUM(_xlfn._xlws.FILTER($G$2:$G$1236,_xlfn.MAP($N$2:$N$1236,_xlfn.LAMBDA(_xlpm.x,_xlpm.x=$N788))))</f>
        <v>7.6219512195121954E-4</v>
      </c>
      <c r="S788" s="4">
        <f t="shared" si="231"/>
        <v>1</v>
      </c>
      <c r="T788" s="15" cm="1">
        <f t="array" ref="T788">SUM(_xlfn._xlws.FILTER($G$2:$G$1236,_xlfn.MAP($O$2:$O$1236,_xlfn.LAMBDA(_xlpm.x,_xlpm.x=$O788))))</f>
        <v>7.6219512195121954E-4</v>
      </c>
      <c r="U788" s="4">
        <f t="shared" si="232"/>
        <v>1</v>
      </c>
      <c r="V788" s="4">
        <f t="shared" si="233"/>
        <v>0</v>
      </c>
      <c r="AB788"/>
      <c r="AC788"/>
      <c r="AD788" s="2"/>
      <c r="AI788" s="2"/>
      <c r="AJ788" s="2"/>
    </row>
    <row r="789" spans="1:36">
      <c r="A789" s="1" t="str">
        <f t="shared" si="219"/>
        <v>~human~ : [hyumən]</v>
      </c>
      <c r="B789" s="1">
        <f t="shared" si="234"/>
        <v>0</v>
      </c>
      <c r="C789" s="1">
        <f t="shared" si="234"/>
        <v>0</v>
      </c>
      <c r="D789" s="1">
        <f t="shared" si="234"/>
        <v>0</v>
      </c>
      <c r="E789" s="7">
        <v>1</v>
      </c>
      <c r="F789" s="9" t="s">
        <v>2365</v>
      </c>
      <c r="G789" s="4">
        <f t="shared" si="220"/>
        <v>7.6219512195121954E-4</v>
      </c>
      <c r="H789" s="4" t="str">
        <f t="shared" si="221"/>
        <v>hyumən</v>
      </c>
      <c r="I789" s="4" t="str">
        <f t="shared" si="222"/>
        <v>human</v>
      </c>
      <c r="J789" s="10">
        <f t="shared" si="223"/>
        <v>6</v>
      </c>
      <c r="K789" s="10">
        <f t="shared" si="224"/>
        <v>5</v>
      </c>
      <c r="L789" s="10">
        <f t="shared" si="225"/>
        <v>6</v>
      </c>
      <c r="M789" s="10">
        <f t="shared" si="226"/>
        <v>2</v>
      </c>
      <c r="N789" s="1" t="str">
        <f t="shared" si="227"/>
        <v>~human~</v>
      </c>
      <c r="O789" s="1" t="str">
        <f t="shared" si="228"/>
        <v>[hyumən]</v>
      </c>
      <c r="P789" s="4">
        <f t="shared" si="229"/>
        <v>0.27185717486836958</v>
      </c>
      <c r="Q789" s="4">
        <f t="shared" si="230"/>
        <v>1</v>
      </c>
      <c r="R789" s="4" cm="1">
        <f t="array" ref="R789">SUM(_xlfn._xlws.FILTER($G$2:$G$1236,_xlfn.MAP($N$2:$N$1236,_xlfn.LAMBDA(_xlpm.x,_xlpm.x=$N789))))</f>
        <v>7.6219512195121954E-4</v>
      </c>
      <c r="S789" s="4">
        <f t="shared" si="231"/>
        <v>1</v>
      </c>
      <c r="T789" s="15" cm="1">
        <f t="array" ref="T789">SUM(_xlfn._xlws.FILTER($G$2:$G$1236,_xlfn.MAP($O$2:$O$1236,_xlfn.LAMBDA(_xlpm.x,_xlpm.x=$O789))))</f>
        <v>7.6219512195121954E-4</v>
      </c>
      <c r="U789" s="4">
        <f t="shared" si="232"/>
        <v>1</v>
      </c>
      <c r="V789" s="4">
        <f t="shared" si="233"/>
        <v>0</v>
      </c>
      <c r="AB789"/>
      <c r="AC789"/>
      <c r="AD789" s="2"/>
      <c r="AI789" s="2"/>
      <c r="AJ789" s="2"/>
    </row>
    <row r="790" spans="1:36">
      <c r="A790" s="1" t="str">
        <f t="shared" si="219"/>
        <v>~imagi~ : [ɪmædʒə]</v>
      </c>
      <c r="B790" s="1">
        <f t="shared" si="234"/>
        <v>0</v>
      </c>
      <c r="C790" s="1">
        <f t="shared" si="234"/>
        <v>0</v>
      </c>
      <c r="D790" s="1">
        <f t="shared" si="234"/>
        <v>0</v>
      </c>
      <c r="E790" s="7">
        <v>1</v>
      </c>
      <c r="F790" s="9" t="s">
        <v>2364</v>
      </c>
      <c r="G790" s="4">
        <f t="shared" si="220"/>
        <v>7.6219512195121954E-4</v>
      </c>
      <c r="H790" s="1" t="str">
        <f t="shared" si="221"/>
        <v>ɪmædʒə</v>
      </c>
      <c r="I790" s="1" t="str">
        <f t="shared" si="222"/>
        <v>imagi</v>
      </c>
      <c r="J790" s="10">
        <f t="shared" si="223"/>
        <v>6</v>
      </c>
      <c r="K790" s="10">
        <f t="shared" si="224"/>
        <v>5</v>
      </c>
      <c r="L790" s="10">
        <f t="shared" si="225"/>
        <v>6</v>
      </c>
      <c r="M790" s="10">
        <f t="shared" si="226"/>
        <v>2</v>
      </c>
      <c r="N790" s="1" t="str">
        <f t="shared" si="227"/>
        <v>~imagi~</v>
      </c>
      <c r="O790" s="1" t="str">
        <f t="shared" si="228"/>
        <v>[ɪmædʒə]</v>
      </c>
      <c r="P790" s="4">
        <f t="shared" si="229"/>
        <v>0.27185717486836958</v>
      </c>
      <c r="Q790" s="4">
        <f t="shared" si="230"/>
        <v>1</v>
      </c>
      <c r="R790" s="4" cm="1">
        <f t="array" ref="R790">SUM(_xlfn._xlws.FILTER($G$2:$G$1236,_xlfn.MAP($N$2:$N$1236,_xlfn.LAMBDA(_xlpm.x,_xlpm.x=$N790))))</f>
        <v>7.6219512195121954E-4</v>
      </c>
      <c r="S790" s="4">
        <f t="shared" si="231"/>
        <v>1</v>
      </c>
      <c r="T790" s="15" cm="1">
        <f t="array" ref="T790">SUM(_xlfn._xlws.FILTER($G$2:$G$1236,_xlfn.MAP($O$2:$O$1236,_xlfn.LAMBDA(_xlpm.x,_xlpm.x=$O790))))</f>
        <v>7.6219512195121954E-4</v>
      </c>
      <c r="U790" s="4">
        <f t="shared" si="232"/>
        <v>1</v>
      </c>
      <c r="V790" s="4">
        <f t="shared" si="233"/>
        <v>0</v>
      </c>
      <c r="AB790"/>
      <c r="AC790"/>
      <c r="AD790" s="2"/>
      <c r="AI790" s="2"/>
      <c r="AJ790" s="2"/>
    </row>
    <row r="791" spans="1:36">
      <c r="A791" s="1" t="str">
        <f t="shared" si="219"/>
        <v>~large~ : [lɑɹdʒ]</v>
      </c>
      <c r="B791" s="1">
        <f t="shared" si="234"/>
        <v>0</v>
      </c>
      <c r="C791" s="1">
        <f t="shared" si="234"/>
        <v>0</v>
      </c>
      <c r="D791" s="1">
        <f t="shared" si="234"/>
        <v>0</v>
      </c>
      <c r="E791" s="7">
        <v>1</v>
      </c>
      <c r="F791" s="9" t="s">
        <v>1217</v>
      </c>
      <c r="G791" s="4">
        <f t="shared" si="220"/>
        <v>7.6219512195121954E-4</v>
      </c>
      <c r="H791" s="1" t="str">
        <f t="shared" si="221"/>
        <v>lɑɹdʒ</v>
      </c>
      <c r="I791" s="1" t="str">
        <f t="shared" si="222"/>
        <v>large</v>
      </c>
      <c r="J791" s="10">
        <f t="shared" si="223"/>
        <v>5</v>
      </c>
      <c r="K791" s="10">
        <f t="shared" si="224"/>
        <v>5</v>
      </c>
      <c r="L791" s="10">
        <f t="shared" si="225"/>
        <v>5</v>
      </c>
      <c r="M791" s="10">
        <f t="shared" si="226"/>
        <v>2</v>
      </c>
      <c r="N791" s="1" t="str">
        <f t="shared" si="227"/>
        <v>~large~</v>
      </c>
      <c r="O791" s="1" t="str">
        <f t="shared" si="228"/>
        <v>[lɑɹdʒ]</v>
      </c>
      <c r="P791" s="4">
        <f t="shared" si="229"/>
        <v>0.25439985932113074</v>
      </c>
      <c r="Q791" s="4">
        <f t="shared" si="230"/>
        <v>1</v>
      </c>
      <c r="R791" s="4" cm="1">
        <f t="array" ref="R791">SUM(_xlfn._xlws.FILTER($G$2:$G$1236,_xlfn.MAP($N$2:$N$1236,_xlfn.LAMBDA(_xlpm.x,_xlpm.x=$N791))))</f>
        <v>7.6219512195121954E-4</v>
      </c>
      <c r="S791" s="4">
        <f t="shared" si="231"/>
        <v>1</v>
      </c>
      <c r="T791" s="15" cm="1">
        <f t="array" ref="T791">SUM(_xlfn._xlws.FILTER($G$2:$G$1236,_xlfn.MAP($O$2:$O$1236,_xlfn.LAMBDA(_xlpm.x,_xlpm.x=$O791))))</f>
        <v>7.6219512195121954E-4</v>
      </c>
      <c r="U791" s="4">
        <f t="shared" si="232"/>
        <v>1</v>
      </c>
      <c r="V791" s="4">
        <f t="shared" si="233"/>
        <v>0</v>
      </c>
      <c r="AB791"/>
      <c r="AC791"/>
      <c r="AD791" s="2"/>
      <c r="AI791" s="2"/>
      <c r="AJ791" s="2"/>
    </row>
    <row r="792" spans="1:36">
      <c r="A792" s="1" t="str">
        <f t="shared" si="219"/>
        <v>~laugh~ : [lʌf]</v>
      </c>
      <c r="B792" s="1">
        <f t="shared" si="234"/>
        <v>0</v>
      </c>
      <c r="C792" s="1">
        <f t="shared" si="234"/>
        <v>0</v>
      </c>
      <c r="D792" s="1">
        <f t="shared" si="234"/>
        <v>0</v>
      </c>
      <c r="E792" s="7">
        <v>1</v>
      </c>
      <c r="F792" s="9" t="s">
        <v>1434</v>
      </c>
      <c r="G792" s="4">
        <f t="shared" si="220"/>
        <v>7.6219512195121954E-4</v>
      </c>
      <c r="H792" s="4" t="str">
        <f t="shared" si="221"/>
        <v>lʌf</v>
      </c>
      <c r="I792" s="4" t="str">
        <f t="shared" si="222"/>
        <v>laugh</v>
      </c>
      <c r="J792" s="10">
        <f t="shared" si="223"/>
        <v>3</v>
      </c>
      <c r="K792" s="10">
        <f t="shared" si="224"/>
        <v>5</v>
      </c>
      <c r="L792" s="10">
        <f t="shared" si="225"/>
        <v>5</v>
      </c>
      <c r="M792" s="10">
        <f t="shared" si="226"/>
        <v>2</v>
      </c>
      <c r="N792" s="1" t="str">
        <f t="shared" si="227"/>
        <v>~laugh~</v>
      </c>
      <c r="O792" s="1" t="str">
        <f t="shared" si="228"/>
        <v>[lʌf]</v>
      </c>
      <c r="P792" s="4">
        <f t="shared" si="229"/>
        <v>0.25439985932113074</v>
      </c>
      <c r="Q792" s="4">
        <f t="shared" si="230"/>
        <v>1</v>
      </c>
      <c r="R792" s="4" cm="1">
        <f t="array" ref="R792">SUM(_xlfn._xlws.FILTER($G$2:$G$1236,_xlfn.MAP($N$2:$N$1236,_xlfn.LAMBDA(_xlpm.x,_xlpm.x=$N792))))</f>
        <v>7.6219512195121954E-4</v>
      </c>
      <c r="S792" s="4">
        <f t="shared" si="231"/>
        <v>1</v>
      </c>
      <c r="T792" s="15" cm="1">
        <f t="array" ref="T792">SUM(_xlfn._xlws.FILTER($G$2:$G$1236,_xlfn.MAP($O$2:$O$1236,_xlfn.LAMBDA(_xlpm.x,_xlpm.x=$O792))))</f>
        <v>7.6219512195121954E-4</v>
      </c>
      <c r="U792" s="4">
        <f t="shared" si="232"/>
        <v>1</v>
      </c>
      <c r="V792" s="4">
        <f t="shared" si="233"/>
        <v>0</v>
      </c>
      <c r="AB792"/>
      <c r="AC792"/>
      <c r="AD792" s="2"/>
      <c r="AI792" s="2"/>
      <c r="AJ792" s="2"/>
    </row>
    <row r="793" spans="1:36">
      <c r="A793" s="1" t="str">
        <f t="shared" si="219"/>
        <v>~ldier~ : [ldʒəɹ]</v>
      </c>
      <c r="B793" s="1">
        <f t="shared" si="234"/>
        <v>0</v>
      </c>
      <c r="C793" s="1">
        <f t="shared" si="234"/>
        <v>0</v>
      </c>
      <c r="D793" s="1">
        <f t="shared" si="234"/>
        <v>0</v>
      </c>
      <c r="E793" s="7">
        <v>1</v>
      </c>
      <c r="F793" s="9" t="s">
        <v>1220</v>
      </c>
      <c r="G793" s="4">
        <f t="shared" si="220"/>
        <v>7.6219512195121954E-4</v>
      </c>
      <c r="H793" s="4" t="str">
        <f t="shared" si="221"/>
        <v>ldʒəɹ</v>
      </c>
      <c r="I793" s="4" t="str">
        <f t="shared" si="222"/>
        <v>ldier</v>
      </c>
      <c r="J793" s="10">
        <f t="shared" si="223"/>
        <v>5</v>
      </c>
      <c r="K793" s="10">
        <f t="shared" si="224"/>
        <v>5</v>
      </c>
      <c r="L793" s="10">
        <f t="shared" si="225"/>
        <v>5</v>
      </c>
      <c r="M793" s="10">
        <f t="shared" si="226"/>
        <v>2</v>
      </c>
      <c r="N793" s="1" t="str">
        <f t="shared" si="227"/>
        <v>~ldier~</v>
      </c>
      <c r="O793" s="1" t="str">
        <f t="shared" si="228"/>
        <v>[ldʒəɹ]</v>
      </c>
      <c r="P793" s="4">
        <f t="shared" si="229"/>
        <v>0.25439985932113074</v>
      </c>
      <c r="Q793" s="4">
        <f t="shared" si="230"/>
        <v>1</v>
      </c>
      <c r="R793" s="4" cm="1">
        <f t="array" ref="R793">SUM(_xlfn._xlws.FILTER($G$2:$G$1236,_xlfn.MAP($N$2:$N$1236,_xlfn.LAMBDA(_xlpm.x,_xlpm.x=$N793))))</f>
        <v>7.6219512195121954E-4</v>
      </c>
      <c r="S793" s="4">
        <f t="shared" si="231"/>
        <v>1</v>
      </c>
      <c r="T793" s="15" cm="1">
        <f t="array" ref="T793">SUM(_xlfn._xlws.FILTER($G$2:$G$1236,_xlfn.MAP($O$2:$O$1236,_xlfn.LAMBDA(_xlpm.x,_xlpm.x=$O793))))</f>
        <v>7.6219512195121954E-4</v>
      </c>
      <c r="U793" s="4">
        <f t="shared" si="232"/>
        <v>1</v>
      </c>
      <c r="V793" s="4">
        <f t="shared" si="233"/>
        <v>0</v>
      </c>
      <c r="AB793"/>
      <c r="AC793"/>
      <c r="AD793" s="2"/>
      <c r="AI793" s="2"/>
      <c r="AJ793" s="2"/>
    </row>
    <row r="794" spans="1:36">
      <c r="A794" s="1" t="str">
        <f t="shared" si="219"/>
        <v>~learn~ : [lɜɹn]</v>
      </c>
      <c r="B794" s="1">
        <f t="shared" si="234"/>
        <v>0</v>
      </c>
      <c r="C794" s="1">
        <f t="shared" si="234"/>
        <v>0</v>
      </c>
      <c r="D794" s="1">
        <f t="shared" si="234"/>
        <v>0</v>
      </c>
      <c r="E794" s="7">
        <v>1</v>
      </c>
      <c r="F794" s="9" t="s">
        <v>1355</v>
      </c>
      <c r="G794" s="4">
        <f t="shared" si="220"/>
        <v>7.6219512195121954E-4</v>
      </c>
      <c r="H794" s="4" t="str">
        <f t="shared" si="221"/>
        <v>lɜɹn</v>
      </c>
      <c r="I794" s="4" t="str">
        <f t="shared" si="222"/>
        <v>learn</v>
      </c>
      <c r="J794" s="10">
        <f t="shared" si="223"/>
        <v>4</v>
      </c>
      <c r="K794" s="10">
        <f t="shared" si="224"/>
        <v>5</v>
      </c>
      <c r="L794" s="10">
        <f t="shared" si="225"/>
        <v>5</v>
      </c>
      <c r="M794" s="10">
        <f t="shared" si="226"/>
        <v>2</v>
      </c>
      <c r="N794" s="1" t="str">
        <f t="shared" si="227"/>
        <v>~learn~</v>
      </c>
      <c r="O794" s="1" t="str">
        <f t="shared" si="228"/>
        <v>[lɜɹn]</v>
      </c>
      <c r="P794" s="4">
        <f t="shared" si="229"/>
        <v>0.25439985932113074</v>
      </c>
      <c r="Q794" s="4">
        <f t="shared" si="230"/>
        <v>1</v>
      </c>
      <c r="R794" s="4" cm="1">
        <f t="array" ref="R794">SUM(_xlfn._xlws.FILTER($G$2:$G$1236,_xlfn.MAP($N$2:$N$1236,_xlfn.LAMBDA(_xlpm.x,_xlpm.x=$N794))))</f>
        <v>7.6219512195121954E-4</v>
      </c>
      <c r="S794" s="4">
        <f t="shared" si="231"/>
        <v>1</v>
      </c>
      <c r="T794" s="15" cm="1">
        <f t="array" ref="T794">SUM(_xlfn._xlws.FILTER($G$2:$G$1236,_xlfn.MAP($O$2:$O$1236,_xlfn.LAMBDA(_xlpm.x,_xlpm.x=$O794))))</f>
        <v>7.6219512195121954E-4</v>
      </c>
      <c r="U794" s="4">
        <f t="shared" si="232"/>
        <v>1</v>
      </c>
      <c r="V794" s="4">
        <f t="shared" si="233"/>
        <v>0</v>
      </c>
      <c r="AB794"/>
      <c r="AC794"/>
      <c r="AD794" s="2"/>
      <c r="AI794" s="2"/>
      <c r="AJ794" s="2"/>
    </row>
    <row r="795" spans="1:36">
      <c r="A795" s="1" t="str">
        <f t="shared" si="219"/>
        <v>~least~ : [list]</v>
      </c>
      <c r="B795" s="1">
        <f t="shared" si="234"/>
        <v>0</v>
      </c>
      <c r="C795" s="1">
        <f t="shared" si="234"/>
        <v>0</v>
      </c>
      <c r="D795" s="1">
        <f t="shared" si="234"/>
        <v>0</v>
      </c>
      <c r="E795" s="7">
        <v>1</v>
      </c>
      <c r="F795" s="9" t="s">
        <v>1360</v>
      </c>
      <c r="G795" s="4">
        <f t="shared" si="220"/>
        <v>7.6219512195121954E-4</v>
      </c>
      <c r="H795" s="4" t="str">
        <f t="shared" si="221"/>
        <v>list</v>
      </c>
      <c r="I795" s="4" t="str">
        <f t="shared" si="222"/>
        <v>least</v>
      </c>
      <c r="J795" s="10">
        <f t="shared" si="223"/>
        <v>4</v>
      </c>
      <c r="K795" s="10">
        <f t="shared" si="224"/>
        <v>5</v>
      </c>
      <c r="L795" s="10">
        <f t="shared" si="225"/>
        <v>5</v>
      </c>
      <c r="M795" s="10">
        <f t="shared" si="226"/>
        <v>2</v>
      </c>
      <c r="N795" s="1" t="str">
        <f t="shared" si="227"/>
        <v>~least~</v>
      </c>
      <c r="O795" s="1" t="str">
        <f t="shared" si="228"/>
        <v>[list]</v>
      </c>
      <c r="P795" s="4">
        <f t="shared" si="229"/>
        <v>0.25439985932113074</v>
      </c>
      <c r="Q795" s="4">
        <f t="shared" si="230"/>
        <v>1</v>
      </c>
      <c r="R795" s="4" cm="1">
        <f t="array" ref="R795">SUM(_xlfn._xlws.FILTER($G$2:$G$1236,_xlfn.MAP($N$2:$N$1236,_xlfn.LAMBDA(_xlpm.x,_xlpm.x=$N795))))</f>
        <v>7.6219512195121954E-4</v>
      </c>
      <c r="S795" s="4">
        <f t="shared" si="231"/>
        <v>1</v>
      </c>
      <c r="T795" s="15" cm="1">
        <f t="array" ref="T795">SUM(_xlfn._xlws.FILTER($G$2:$G$1236,_xlfn.MAP($O$2:$O$1236,_xlfn.LAMBDA(_xlpm.x,_xlpm.x=$O795))))</f>
        <v>7.6219512195121954E-4</v>
      </c>
      <c r="U795" s="4">
        <f t="shared" si="232"/>
        <v>1</v>
      </c>
      <c r="V795" s="4">
        <f t="shared" si="233"/>
        <v>0</v>
      </c>
      <c r="AB795"/>
      <c r="AC795"/>
      <c r="AD795" s="2"/>
      <c r="AI795" s="2"/>
      <c r="AJ795" s="2"/>
    </row>
    <row r="796" spans="1:36">
      <c r="A796" s="1" t="str">
        <f t="shared" si="219"/>
        <v>~leave~ : [liv]</v>
      </c>
      <c r="B796" s="1">
        <f t="shared" si="234"/>
        <v>0</v>
      </c>
      <c r="C796" s="1">
        <f t="shared" si="234"/>
        <v>0</v>
      </c>
      <c r="D796" s="1">
        <f t="shared" si="234"/>
        <v>0</v>
      </c>
      <c r="E796" s="7">
        <v>1</v>
      </c>
      <c r="F796" s="9" t="s">
        <v>971</v>
      </c>
      <c r="G796" s="4">
        <f t="shared" si="220"/>
        <v>7.6219512195121954E-4</v>
      </c>
      <c r="H796" s="1" t="str">
        <f t="shared" si="221"/>
        <v>liv</v>
      </c>
      <c r="I796" s="1" t="str">
        <f t="shared" si="222"/>
        <v>leave</v>
      </c>
      <c r="J796" s="10">
        <f t="shared" si="223"/>
        <v>3</v>
      </c>
      <c r="K796" s="10">
        <f t="shared" si="224"/>
        <v>5</v>
      </c>
      <c r="L796" s="10">
        <f t="shared" si="225"/>
        <v>5</v>
      </c>
      <c r="M796" s="10">
        <f t="shared" si="226"/>
        <v>2</v>
      </c>
      <c r="N796" s="1" t="str">
        <f t="shared" si="227"/>
        <v>~leave~</v>
      </c>
      <c r="O796" s="1" t="str">
        <f t="shared" si="228"/>
        <v>[liv]</v>
      </c>
      <c r="P796" s="4">
        <f t="shared" si="229"/>
        <v>0.16959990621408716</v>
      </c>
      <c r="Q796" s="4">
        <f t="shared" si="230"/>
        <v>0.66666666666666663</v>
      </c>
      <c r="R796" s="4" cm="1">
        <f t="array" ref="R796">SUM(_xlfn._xlws.FILTER($G$2:$G$1236,_xlfn.MAP($N$2:$N$1236,_xlfn.LAMBDA(_xlpm.x,_xlpm.x=$N796))))</f>
        <v>7.6219512195121954E-4</v>
      </c>
      <c r="S796" s="4">
        <f t="shared" si="231"/>
        <v>1</v>
      </c>
      <c r="T796" s="15" cm="1">
        <f t="array" ref="T796">SUM(_xlfn._xlws.FILTER($G$2:$G$1236,_xlfn.MAP($O$2:$O$1236,_xlfn.LAMBDA(_xlpm.x,_xlpm.x=$O796))))</f>
        <v>1.5243902439024391E-3</v>
      </c>
      <c r="U796" s="4">
        <f t="shared" si="232"/>
        <v>0.5</v>
      </c>
      <c r="V796" s="4">
        <f t="shared" si="233"/>
        <v>0.3010299956639812</v>
      </c>
      <c r="AB796"/>
      <c r="AC796"/>
      <c r="AD796" s="2"/>
      <c r="AI796" s="2"/>
      <c r="AJ796" s="2"/>
    </row>
    <row r="797" spans="1:36">
      <c r="A797" s="1" t="str">
        <f t="shared" si="219"/>
        <v>~lieve~ : [liv]</v>
      </c>
      <c r="B797" s="1">
        <f t="shared" si="234"/>
        <v>0</v>
      </c>
      <c r="C797" s="1">
        <f t="shared" si="234"/>
        <v>0</v>
      </c>
      <c r="D797" s="1">
        <f t="shared" si="234"/>
        <v>0</v>
      </c>
      <c r="E797" s="7">
        <v>1</v>
      </c>
      <c r="F797" s="9" t="s">
        <v>970</v>
      </c>
      <c r="G797" s="4">
        <f t="shared" si="220"/>
        <v>7.6219512195121954E-4</v>
      </c>
      <c r="H797" s="1" t="str">
        <f t="shared" si="221"/>
        <v>liv</v>
      </c>
      <c r="I797" s="1" t="str">
        <f t="shared" si="222"/>
        <v>lieve</v>
      </c>
      <c r="J797" s="10">
        <f t="shared" si="223"/>
        <v>3</v>
      </c>
      <c r="K797" s="10">
        <f t="shared" si="224"/>
        <v>5</v>
      </c>
      <c r="L797" s="10">
        <f t="shared" si="225"/>
        <v>5</v>
      </c>
      <c r="M797" s="10">
        <f t="shared" si="226"/>
        <v>2</v>
      </c>
      <c r="N797" s="1" t="str">
        <f t="shared" si="227"/>
        <v>~lieve~</v>
      </c>
      <c r="O797" s="1" t="str">
        <f t="shared" si="228"/>
        <v>[liv]</v>
      </c>
      <c r="P797" s="4">
        <f t="shared" si="229"/>
        <v>0.16959990621408716</v>
      </c>
      <c r="Q797" s="4">
        <f t="shared" si="230"/>
        <v>0.66666666666666663</v>
      </c>
      <c r="R797" s="4" cm="1">
        <f t="array" ref="R797">SUM(_xlfn._xlws.FILTER($G$2:$G$1236,_xlfn.MAP($N$2:$N$1236,_xlfn.LAMBDA(_xlpm.x,_xlpm.x=$N797))))</f>
        <v>7.6219512195121954E-4</v>
      </c>
      <c r="S797" s="4">
        <f t="shared" si="231"/>
        <v>1</v>
      </c>
      <c r="T797" s="15" cm="1">
        <f t="array" ref="T797">SUM(_xlfn._xlws.FILTER($G$2:$G$1236,_xlfn.MAP($O$2:$O$1236,_xlfn.LAMBDA(_xlpm.x,_xlpm.x=$O797))))</f>
        <v>1.5243902439024391E-3</v>
      </c>
      <c r="U797" s="4">
        <f t="shared" si="232"/>
        <v>0.5</v>
      </c>
      <c r="V797" s="4">
        <f t="shared" si="233"/>
        <v>0.3010299956639812</v>
      </c>
      <c r="AB797"/>
      <c r="AC797"/>
      <c r="AD797" s="2"/>
      <c r="AI797" s="2"/>
      <c r="AJ797" s="2"/>
    </row>
    <row r="798" spans="1:36">
      <c r="A798" s="1" t="str">
        <f t="shared" si="219"/>
        <v>~llage~ : [lədʒ]</v>
      </c>
      <c r="B798" s="1">
        <f t="shared" si="234"/>
        <v>0</v>
      </c>
      <c r="C798" s="1">
        <f t="shared" si="234"/>
        <v>0</v>
      </c>
      <c r="D798" s="1">
        <f t="shared" si="234"/>
        <v>0</v>
      </c>
      <c r="E798" s="7">
        <v>1</v>
      </c>
      <c r="F798" s="9" t="s">
        <v>1358</v>
      </c>
      <c r="G798" s="4">
        <f t="shared" si="220"/>
        <v>7.6219512195121954E-4</v>
      </c>
      <c r="H798" s="4" t="str">
        <f t="shared" si="221"/>
        <v>lədʒ</v>
      </c>
      <c r="I798" s="4" t="str">
        <f t="shared" si="222"/>
        <v>llage</v>
      </c>
      <c r="J798" s="10">
        <f t="shared" si="223"/>
        <v>4</v>
      </c>
      <c r="K798" s="10">
        <f t="shared" si="224"/>
        <v>5</v>
      </c>
      <c r="L798" s="10">
        <f t="shared" si="225"/>
        <v>5</v>
      </c>
      <c r="M798" s="10">
        <f t="shared" si="226"/>
        <v>2</v>
      </c>
      <c r="N798" s="1" t="str">
        <f t="shared" si="227"/>
        <v>~llage~</v>
      </c>
      <c r="O798" s="1" t="str">
        <f t="shared" si="228"/>
        <v>[lədʒ]</v>
      </c>
      <c r="P798" s="4">
        <f t="shared" si="229"/>
        <v>0.25439985932113074</v>
      </c>
      <c r="Q798" s="4">
        <f t="shared" si="230"/>
        <v>1</v>
      </c>
      <c r="R798" s="4" cm="1">
        <f t="array" ref="R798">SUM(_xlfn._xlws.FILTER($G$2:$G$1236,_xlfn.MAP($N$2:$N$1236,_xlfn.LAMBDA(_xlpm.x,_xlpm.x=$N798))))</f>
        <v>7.6219512195121954E-4</v>
      </c>
      <c r="S798" s="4">
        <f t="shared" si="231"/>
        <v>1</v>
      </c>
      <c r="T798" s="15" cm="1">
        <f t="array" ref="T798">SUM(_xlfn._xlws.FILTER($G$2:$G$1236,_xlfn.MAP($O$2:$O$1236,_xlfn.LAMBDA(_xlpm.x,_xlpm.x=$O798))))</f>
        <v>7.6219512195121954E-4</v>
      </c>
      <c r="U798" s="4">
        <f t="shared" si="232"/>
        <v>1</v>
      </c>
      <c r="V798" s="4">
        <f t="shared" si="233"/>
        <v>0</v>
      </c>
      <c r="AB798"/>
      <c r="AC798"/>
      <c r="AD798" s="2"/>
      <c r="AI798" s="2"/>
      <c r="AJ798" s="2"/>
    </row>
    <row r="799" spans="1:36">
      <c r="A799" s="1" t="str">
        <f t="shared" si="219"/>
        <v>~llion~ : [lɪən]</v>
      </c>
      <c r="B799" s="1">
        <f t="shared" si="234"/>
        <v>0</v>
      </c>
      <c r="C799" s="1">
        <f t="shared" si="234"/>
        <v>0</v>
      </c>
      <c r="D799" s="1">
        <f t="shared" si="234"/>
        <v>0</v>
      </c>
      <c r="E799" s="7">
        <v>1</v>
      </c>
      <c r="F799" s="9" t="s">
        <v>2363</v>
      </c>
      <c r="G799" s="4">
        <f t="shared" si="220"/>
        <v>7.6219512195121954E-4</v>
      </c>
      <c r="H799" s="4" t="str">
        <f t="shared" si="221"/>
        <v>lɪən</v>
      </c>
      <c r="I799" s="4" t="str">
        <f t="shared" si="222"/>
        <v>llion</v>
      </c>
      <c r="J799" s="10">
        <f t="shared" si="223"/>
        <v>4</v>
      </c>
      <c r="K799" s="10">
        <f t="shared" si="224"/>
        <v>5</v>
      </c>
      <c r="L799" s="10">
        <f t="shared" si="225"/>
        <v>5</v>
      </c>
      <c r="M799" s="10">
        <f t="shared" si="226"/>
        <v>2</v>
      </c>
      <c r="N799" s="1" t="str">
        <f t="shared" si="227"/>
        <v>~llion~</v>
      </c>
      <c r="O799" s="1" t="str">
        <f t="shared" si="228"/>
        <v>[lɪən]</v>
      </c>
      <c r="P799" s="4">
        <f t="shared" si="229"/>
        <v>0.25439985932113074</v>
      </c>
      <c r="Q799" s="4">
        <f t="shared" si="230"/>
        <v>1</v>
      </c>
      <c r="R799" s="4" cm="1">
        <f t="array" ref="R799">SUM(_xlfn._xlws.FILTER($G$2:$G$1236,_xlfn.MAP($N$2:$N$1236,_xlfn.LAMBDA(_xlpm.x,_xlpm.x=$N799))))</f>
        <v>7.6219512195121954E-4</v>
      </c>
      <c r="S799" s="4">
        <f t="shared" si="231"/>
        <v>1</v>
      </c>
      <c r="T799" s="15" cm="1">
        <f t="array" ref="T799">SUM(_xlfn._xlws.FILTER($G$2:$G$1236,_xlfn.MAP($O$2:$O$1236,_xlfn.LAMBDA(_xlpm.x,_xlpm.x=$O799))))</f>
        <v>7.6219512195121954E-4</v>
      </c>
      <c r="U799" s="4">
        <f t="shared" si="232"/>
        <v>1</v>
      </c>
      <c r="V799" s="4">
        <f t="shared" si="233"/>
        <v>0</v>
      </c>
      <c r="AB799"/>
      <c r="AC799"/>
      <c r="AD799" s="2"/>
      <c r="AI799" s="2"/>
      <c r="AJ799" s="2"/>
    </row>
    <row r="800" spans="1:36">
      <c r="A800" s="1" t="str">
        <f t="shared" si="219"/>
        <v>~major~ : [meɪdʒəɹ]</v>
      </c>
      <c r="B800" s="1">
        <f t="shared" si="234"/>
        <v>0</v>
      </c>
      <c r="C800" s="1">
        <f t="shared" si="234"/>
        <v>1</v>
      </c>
      <c r="D800" s="1">
        <f t="shared" si="234"/>
        <v>0</v>
      </c>
      <c r="E800" s="7">
        <v>1</v>
      </c>
      <c r="F800" s="9" t="s">
        <v>2362</v>
      </c>
      <c r="G800" s="4">
        <f t="shared" si="220"/>
        <v>7.6219512195121954E-4</v>
      </c>
      <c r="H800" s="4" t="str">
        <f t="shared" si="221"/>
        <v>meɪdʒəɹ</v>
      </c>
      <c r="I800" s="4" t="str">
        <f t="shared" si="222"/>
        <v>major</v>
      </c>
      <c r="J800" s="10">
        <f t="shared" si="223"/>
        <v>7</v>
      </c>
      <c r="K800" s="10">
        <f t="shared" si="224"/>
        <v>5</v>
      </c>
      <c r="L800" s="10">
        <f t="shared" si="225"/>
        <v>7</v>
      </c>
      <c r="M800" s="10">
        <f t="shared" si="226"/>
        <v>2</v>
      </c>
      <c r="N800" s="1" t="str">
        <f t="shared" si="227"/>
        <v>~major~</v>
      </c>
      <c r="O800" s="1" t="str">
        <f t="shared" si="228"/>
        <v>[meɪdʒəɹ]</v>
      </c>
      <c r="P800" s="4">
        <f t="shared" si="229"/>
        <v>0.28725561847890652</v>
      </c>
      <c r="Q800" s="4">
        <f t="shared" si="230"/>
        <v>1</v>
      </c>
      <c r="R800" s="4" cm="1">
        <f t="array" ref="R800">SUM(_xlfn._xlws.FILTER($G$2:$G$1236,_xlfn.MAP($N$2:$N$1236,_xlfn.LAMBDA(_xlpm.x,_xlpm.x=$N800))))</f>
        <v>7.6219512195121954E-4</v>
      </c>
      <c r="S800" s="4">
        <f t="shared" si="231"/>
        <v>1</v>
      </c>
      <c r="T800" s="15" cm="1">
        <f t="array" ref="T800">SUM(_xlfn._xlws.FILTER($G$2:$G$1236,_xlfn.MAP($O$2:$O$1236,_xlfn.LAMBDA(_xlpm.x,_xlpm.x=$O800))))</f>
        <v>7.6219512195121954E-4</v>
      </c>
      <c r="U800" s="4">
        <f t="shared" si="232"/>
        <v>1</v>
      </c>
      <c r="V800" s="4">
        <f t="shared" si="233"/>
        <v>0</v>
      </c>
      <c r="AB800"/>
      <c r="AC800"/>
      <c r="AD800" s="2"/>
      <c r="AI800" s="2"/>
      <c r="AJ800" s="2"/>
    </row>
    <row r="801" spans="1:36">
      <c r="A801" s="1" t="str">
        <f t="shared" si="219"/>
        <v>~metal~ : [mɛtəl]</v>
      </c>
      <c r="B801" s="1">
        <f t="shared" si="234"/>
        <v>0</v>
      </c>
      <c r="C801" s="1">
        <f t="shared" si="234"/>
        <v>1</v>
      </c>
      <c r="D801" s="1">
        <f t="shared" si="234"/>
        <v>0</v>
      </c>
      <c r="E801" s="7">
        <v>1</v>
      </c>
      <c r="F801" s="9" t="s">
        <v>2361</v>
      </c>
      <c r="G801" s="4">
        <f t="shared" si="220"/>
        <v>7.6219512195121954E-4</v>
      </c>
      <c r="H801" s="1" t="str">
        <f t="shared" si="221"/>
        <v>mɛtəl</v>
      </c>
      <c r="I801" s="1" t="str">
        <f t="shared" si="222"/>
        <v>metal</v>
      </c>
      <c r="J801" s="10">
        <f t="shared" si="223"/>
        <v>5</v>
      </c>
      <c r="K801" s="10">
        <f t="shared" si="224"/>
        <v>5</v>
      </c>
      <c r="L801" s="10">
        <f t="shared" si="225"/>
        <v>5</v>
      </c>
      <c r="M801" s="10">
        <f t="shared" si="226"/>
        <v>2</v>
      </c>
      <c r="N801" s="1" t="str">
        <f t="shared" si="227"/>
        <v>~metal~</v>
      </c>
      <c r="O801" s="1" t="str">
        <f t="shared" si="228"/>
        <v>[mɛtəl]</v>
      </c>
      <c r="P801" s="4">
        <f t="shared" si="229"/>
        <v>0.25439985932113074</v>
      </c>
      <c r="Q801" s="4">
        <f t="shared" si="230"/>
        <v>1</v>
      </c>
      <c r="R801" s="4" cm="1">
        <f t="array" ref="R801">SUM(_xlfn._xlws.FILTER($G$2:$G$1236,_xlfn.MAP($N$2:$N$1236,_xlfn.LAMBDA(_xlpm.x,_xlpm.x=$N801))))</f>
        <v>7.6219512195121954E-4</v>
      </c>
      <c r="S801" s="4">
        <f t="shared" si="231"/>
        <v>1</v>
      </c>
      <c r="T801" s="15" cm="1">
        <f t="array" ref="T801">SUM(_xlfn._xlws.FILTER($G$2:$G$1236,_xlfn.MAP($O$2:$O$1236,_xlfn.LAMBDA(_xlpm.x,_xlpm.x=$O801))))</f>
        <v>7.6219512195121954E-4</v>
      </c>
      <c r="U801" s="4">
        <f t="shared" si="232"/>
        <v>1</v>
      </c>
      <c r="V801" s="4">
        <f t="shared" si="233"/>
        <v>0</v>
      </c>
      <c r="AB801"/>
      <c r="AC801"/>
      <c r="AD801" s="2"/>
      <c r="AI801" s="2"/>
      <c r="AJ801" s="2"/>
    </row>
    <row r="802" spans="1:36">
      <c r="A802" s="1" t="str">
        <f t="shared" si="219"/>
        <v>~milar~ : [mɪləɹ]</v>
      </c>
      <c r="B802" s="1">
        <f t="shared" ref="B802:D821" si="235">_xlfn.LET(_xlpm.d,$F802,_xlpm.k,_xlfn.CONCAT(LEFT(TRIM(B$1),1),"*"),COUNTIF(_xlpm.d,_xlpm.k))</f>
        <v>0</v>
      </c>
      <c r="C802" s="1">
        <f t="shared" si="235"/>
        <v>1</v>
      </c>
      <c r="D802" s="1">
        <f t="shared" si="235"/>
        <v>0</v>
      </c>
      <c r="E802" s="7">
        <v>1</v>
      </c>
      <c r="F802" s="9" t="s">
        <v>2360</v>
      </c>
      <c r="G802" s="4">
        <f t="shared" si="220"/>
        <v>7.6219512195121954E-4</v>
      </c>
      <c r="H802" s="1" t="str">
        <f t="shared" si="221"/>
        <v>mɪləɹ</v>
      </c>
      <c r="I802" s="1" t="str">
        <f t="shared" si="222"/>
        <v>milar</v>
      </c>
      <c r="J802" s="10">
        <f t="shared" si="223"/>
        <v>5</v>
      </c>
      <c r="K802" s="10">
        <f t="shared" si="224"/>
        <v>5</v>
      </c>
      <c r="L802" s="10">
        <f t="shared" si="225"/>
        <v>5</v>
      </c>
      <c r="M802" s="10">
        <f t="shared" si="226"/>
        <v>2</v>
      </c>
      <c r="N802" s="1" t="str">
        <f t="shared" si="227"/>
        <v>~milar~</v>
      </c>
      <c r="O802" s="1" t="str">
        <f t="shared" si="228"/>
        <v>[mɪləɹ]</v>
      </c>
      <c r="P802" s="4">
        <f t="shared" si="229"/>
        <v>0.25439985932113074</v>
      </c>
      <c r="Q802" s="4">
        <f t="shared" si="230"/>
        <v>1</v>
      </c>
      <c r="R802" s="4" cm="1">
        <f t="array" ref="R802">SUM(_xlfn._xlws.FILTER($G$2:$G$1236,_xlfn.MAP($N$2:$N$1236,_xlfn.LAMBDA(_xlpm.x,_xlpm.x=$N802))))</f>
        <v>7.6219512195121954E-4</v>
      </c>
      <c r="S802" s="4">
        <f t="shared" si="231"/>
        <v>1</v>
      </c>
      <c r="T802" s="15" cm="1">
        <f t="array" ref="T802">SUM(_xlfn._xlws.FILTER($G$2:$G$1236,_xlfn.MAP($O$2:$O$1236,_xlfn.LAMBDA(_xlpm.x,_xlpm.x=$O802))))</f>
        <v>7.6219512195121954E-4</v>
      </c>
      <c r="U802" s="4">
        <f t="shared" si="232"/>
        <v>1</v>
      </c>
      <c r="V802" s="4">
        <f t="shared" si="233"/>
        <v>0</v>
      </c>
      <c r="AB802"/>
      <c r="AC802"/>
      <c r="AD802" s="2"/>
      <c r="AI802" s="2"/>
      <c r="AJ802" s="2"/>
    </row>
    <row r="803" spans="1:36">
      <c r="A803" s="1" t="str">
        <f t="shared" si="219"/>
        <v>~mouth~ : [maʊθ]</v>
      </c>
      <c r="B803" s="1">
        <f t="shared" si="235"/>
        <v>0</v>
      </c>
      <c r="C803" s="1">
        <f t="shared" si="235"/>
        <v>1</v>
      </c>
      <c r="D803" s="1">
        <f t="shared" si="235"/>
        <v>0</v>
      </c>
      <c r="E803" s="7">
        <v>1</v>
      </c>
      <c r="F803" s="9" t="s">
        <v>1351</v>
      </c>
      <c r="G803" s="4">
        <f t="shared" si="220"/>
        <v>7.6219512195121954E-4</v>
      </c>
      <c r="H803" s="4" t="str">
        <f t="shared" si="221"/>
        <v>maʊθ</v>
      </c>
      <c r="I803" s="4" t="str">
        <f t="shared" si="222"/>
        <v>mouth</v>
      </c>
      <c r="J803" s="10">
        <f t="shared" si="223"/>
        <v>4</v>
      </c>
      <c r="K803" s="10">
        <f t="shared" si="224"/>
        <v>5</v>
      </c>
      <c r="L803" s="10">
        <f t="shared" si="225"/>
        <v>5</v>
      </c>
      <c r="M803" s="10">
        <f t="shared" si="226"/>
        <v>2</v>
      </c>
      <c r="N803" s="1" t="str">
        <f t="shared" si="227"/>
        <v>~mouth~</v>
      </c>
      <c r="O803" s="1" t="str">
        <f t="shared" si="228"/>
        <v>[maʊθ]</v>
      </c>
      <c r="P803" s="4">
        <f t="shared" si="229"/>
        <v>0.25439985932113074</v>
      </c>
      <c r="Q803" s="4">
        <f t="shared" si="230"/>
        <v>1</v>
      </c>
      <c r="R803" s="4" cm="1">
        <f t="array" ref="R803">SUM(_xlfn._xlws.FILTER($G$2:$G$1236,_xlfn.MAP($N$2:$N$1236,_xlfn.LAMBDA(_xlpm.x,_xlpm.x=$N803))))</f>
        <v>7.6219512195121954E-4</v>
      </c>
      <c r="S803" s="4">
        <f t="shared" si="231"/>
        <v>1</v>
      </c>
      <c r="T803" s="15" cm="1">
        <f t="array" ref="T803">SUM(_xlfn._xlws.FILTER($G$2:$G$1236,_xlfn.MAP($O$2:$O$1236,_xlfn.LAMBDA(_xlpm.x,_xlpm.x=$O803))))</f>
        <v>7.6219512195121954E-4</v>
      </c>
      <c r="U803" s="4">
        <f t="shared" si="232"/>
        <v>1</v>
      </c>
      <c r="V803" s="4">
        <f t="shared" si="233"/>
        <v>0</v>
      </c>
      <c r="AB803"/>
      <c r="AC803"/>
      <c r="AD803" s="2"/>
      <c r="AI803" s="2"/>
      <c r="AJ803" s="2"/>
    </row>
    <row r="804" spans="1:36">
      <c r="A804" s="1" t="str">
        <f t="shared" si="219"/>
        <v>~mpare~ : [mpɛə]</v>
      </c>
      <c r="B804" s="1">
        <f t="shared" si="235"/>
        <v>0</v>
      </c>
      <c r="C804" s="1">
        <f t="shared" si="235"/>
        <v>1</v>
      </c>
      <c r="D804" s="1">
        <f t="shared" si="235"/>
        <v>0</v>
      </c>
      <c r="E804" s="7">
        <v>1</v>
      </c>
      <c r="F804" s="9" t="s">
        <v>1350</v>
      </c>
      <c r="G804" s="4">
        <f t="shared" si="220"/>
        <v>7.6219512195121954E-4</v>
      </c>
      <c r="H804" s="1" t="str">
        <f t="shared" si="221"/>
        <v>mpɛə</v>
      </c>
      <c r="I804" s="1" t="str">
        <f t="shared" si="222"/>
        <v>mpare</v>
      </c>
      <c r="J804" s="10">
        <f t="shared" si="223"/>
        <v>4</v>
      </c>
      <c r="K804" s="10">
        <f t="shared" si="224"/>
        <v>5</v>
      </c>
      <c r="L804" s="10">
        <f t="shared" si="225"/>
        <v>5</v>
      </c>
      <c r="M804" s="10">
        <f t="shared" si="226"/>
        <v>2</v>
      </c>
      <c r="N804" s="1" t="str">
        <f t="shared" si="227"/>
        <v>~mpare~</v>
      </c>
      <c r="O804" s="1" t="str">
        <f t="shared" si="228"/>
        <v>[mpɛə]</v>
      </c>
      <c r="P804" s="4">
        <f t="shared" si="229"/>
        <v>0.25439985932113074</v>
      </c>
      <c r="Q804" s="4">
        <f t="shared" si="230"/>
        <v>1</v>
      </c>
      <c r="R804" s="4" cm="1">
        <f t="array" ref="R804">SUM(_xlfn._xlws.FILTER($G$2:$G$1236,_xlfn.MAP($N$2:$N$1236,_xlfn.LAMBDA(_xlpm.x,_xlpm.x=$N804))))</f>
        <v>7.6219512195121954E-4</v>
      </c>
      <c r="S804" s="4">
        <f t="shared" si="231"/>
        <v>1</v>
      </c>
      <c r="T804" s="15" cm="1">
        <f t="array" ref="T804">SUM(_xlfn._xlws.FILTER($G$2:$G$1236,_xlfn.MAP($O$2:$O$1236,_xlfn.LAMBDA(_xlpm.x,_xlpm.x=$O804))))</f>
        <v>7.6219512195121954E-4</v>
      </c>
      <c r="U804" s="4">
        <f t="shared" si="232"/>
        <v>1</v>
      </c>
      <c r="V804" s="4">
        <f t="shared" si="233"/>
        <v>0</v>
      </c>
      <c r="AB804"/>
      <c r="AC804"/>
      <c r="AD804" s="2"/>
      <c r="AI804" s="2"/>
      <c r="AJ804" s="2"/>
    </row>
    <row r="805" spans="1:36">
      <c r="A805" s="1" t="str">
        <f t="shared" si="219"/>
        <v>~music~ : [myuzɪk]</v>
      </c>
      <c r="B805" s="1">
        <f t="shared" si="235"/>
        <v>0</v>
      </c>
      <c r="C805" s="1">
        <f t="shared" si="235"/>
        <v>1</v>
      </c>
      <c r="D805" s="1">
        <f t="shared" si="235"/>
        <v>0</v>
      </c>
      <c r="E805" s="7">
        <v>1</v>
      </c>
      <c r="F805" s="9" t="s">
        <v>2359</v>
      </c>
      <c r="G805" s="4">
        <f t="shared" si="220"/>
        <v>7.6219512195121954E-4</v>
      </c>
      <c r="H805" s="1" t="str">
        <f t="shared" si="221"/>
        <v>myuzɪk</v>
      </c>
      <c r="I805" s="1" t="str">
        <f t="shared" si="222"/>
        <v>music</v>
      </c>
      <c r="J805" s="10">
        <f t="shared" si="223"/>
        <v>6</v>
      </c>
      <c r="K805" s="10">
        <f t="shared" si="224"/>
        <v>5</v>
      </c>
      <c r="L805" s="10">
        <f t="shared" si="225"/>
        <v>6</v>
      </c>
      <c r="M805" s="10">
        <f t="shared" si="226"/>
        <v>2</v>
      </c>
      <c r="N805" s="1" t="str">
        <f t="shared" si="227"/>
        <v>~music~</v>
      </c>
      <c r="O805" s="1" t="str">
        <f t="shared" si="228"/>
        <v>[myuzɪk]</v>
      </c>
      <c r="P805" s="4">
        <f t="shared" si="229"/>
        <v>0.27185717486836958</v>
      </c>
      <c r="Q805" s="4">
        <f t="shared" si="230"/>
        <v>1</v>
      </c>
      <c r="R805" s="4" cm="1">
        <f t="array" ref="R805">SUM(_xlfn._xlws.FILTER($G$2:$G$1236,_xlfn.MAP($N$2:$N$1236,_xlfn.LAMBDA(_xlpm.x,_xlpm.x=$N805))))</f>
        <v>7.6219512195121954E-4</v>
      </c>
      <c r="S805" s="4">
        <f t="shared" si="231"/>
        <v>1</v>
      </c>
      <c r="T805" s="15" cm="1">
        <f t="array" ref="T805">SUM(_xlfn._xlws.FILTER($G$2:$G$1236,_xlfn.MAP($O$2:$O$1236,_xlfn.LAMBDA(_xlpm.x,_xlpm.x=$O805))))</f>
        <v>7.6219512195121954E-4</v>
      </c>
      <c r="U805" s="4">
        <f t="shared" si="232"/>
        <v>1</v>
      </c>
      <c r="V805" s="4">
        <f t="shared" si="233"/>
        <v>0</v>
      </c>
      <c r="AB805"/>
      <c r="AC805"/>
      <c r="AD805" s="2"/>
      <c r="AI805" s="2"/>
      <c r="AJ805" s="2"/>
    </row>
    <row r="806" spans="1:36">
      <c r="A806" s="1" t="str">
        <f t="shared" si="219"/>
        <v>~neral~ : [nɛɹəl]</v>
      </c>
      <c r="B806" s="1">
        <f t="shared" si="235"/>
        <v>0</v>
      </c>
      <c r="C806" s="1">
        <f t="shared" si="235"/>
        <v>0</v>
      </c>
      <c r="D806" s="1">
        <f t="shared" si="235"/>
        <v>1</v>
      </c>
      <c r="E806" s="7">
        <v>1</v>
      </c>
      <c r="F806" s="9" t="s">
        <v>2358</v>
      </c>
      <c r="G806" s="4">
        <f t="shared" si="220"/>
        <v>7.6219512195121954E-4</v>
      </c>
      <c r="H806" s="1" t="str">
        <f t="shared" si="221"/>
        <v>nɛɹəl</v>
      </c>
      <c r="I806" s="1" t="str">
        <f t="shared" si="222"/>
        <v>neral</v>
      </c>
      <c r="J806" s="10">
        <f t="shared" si="223"/>
        <v>5</v>
      </c>
      <c r="K806" s="10">
        <f t="shared" si="224"/>
        <v>5</v>
      </c>
      <c r="L806" s="10">
        <f t="shared" si="225"/>
        <v>5</v>
      </c>
      <c r="M806" s="10">
        <f t="shared" si="226"/>
        <v>2</v>
      </c>
      <c r="N806" s="1" t="str">
        <f t="shared" si="227"/>
        <v>~neral~</v>
      </c>
      <c r="O806" s="1" t="str">
        <f t="shared" si="228"/>
        <v>[nɛɹəl]</v>
      </c>
      <c r="P806" s="4">
        <f t="shared" si="229"/>
        <v>0.25439985932113074</v>
      </c>
      <c r="Q806" s="4">
        <f t="shared" si="230"/>
        <v>1</v>
      </c>
      <c r="R806" s="4" cm="1">
        <f t="array" ref="R806">SUM(_xlfn._xlws.FILTER($G$2:$G$1236,_xlfn.MAP($N$2:$N$1236,_xlfn.LAMBDA(_xlpm.x,_xlpm.x=$N806))))</f>
        <v>7.6219512195121954E-4</v>
      </c>
      <c r="S806" s="4">
        <f t="shared" si="231"/>
        <v>1</v>
      </c>
      <c r="T806" s="15" cm="1">
        <f t="array" ref="T806">SUM(_xlfn._xlws.FILTER($G$2:$G$1236,_xlfn.MAP($O$2:$O$1236,_xlfn.LAMBDA(_xlpm.x,_xlpm.x=$O806))))</f>
        <v>7.6219512195121954E-4</v>
      </c>
      <c r="U806" s="4">
        <f t="shared" si="232"/>
        <v>1</v>
      </c>
      <c r="V806" s="4">
        <f t="shared" si="233"/>
        <v>0</v>
      </c>
      <c r="AB806"/>
      <c r="AC806"/>
      <c r="AD806" s="2"/>
      <c r="AI806" s="2"/>
      <c r="AJ806" s="2"/>
    </row>
    <row r="807" spans="1:36">
      <c r="A807" s="1" t="str">
        <f t="shared" si="219"/>
        <v>~ngine~ : [ndʒən]</v>
      </c>
      <c r="B807" s="1">
        <f t="shared" si="235"/>
        <v>0</v>
      </c>
      <c r="C807" s="1">
        <f t="shared" si="235"/>
        <v>0</v>
      </c>
      <c r="D807" s="1">
        <f t="shared" si="235"/>
        <v>1</v>
      </c>
      <c r="E807" s="7">
        <v>1</v>
      </c>
      <c r="F807" s="9" t="s">
        <v>1208</v>
      </c>
      <c r="G807" s="4">
        <f t="shared" si="220"/>
        <v>7.6219512195121954E-4</v>
      </c>
      <c r="H807" s="1" t="str">
        <f t="shared" si="221"/>
        <v>ndʒən</v>
      </c>
      <c r="I807" s="1" t="str">
        <f t="shared" si="222"/>
        <v>ngine</v>
      </c>
      <c r="J807" s="10">
        <f t="shared" si="223"/>
        <v>5</v>
      </c>
      <c r="K807" s="10">
        <f t="shared" si="224"/>
        <v>5</v>
      </c>
      <c r="L807" s="10">
        <f t="shared" si="225"/>
        <v>5</v>
      </c>
      <c r="M807" s="10">
        <f t="shared" si="226"/>
        <v>2</v>
      </c>
      <c r="N807" s="1" t="str">
        <f t="shared" si="227"/>
        <v>~ngine~</v>
      </c>
      <c r="O807" s="1" t="str">
        <f t="shared" si="228"/>
        <v>[ndʒən]</v>
      </c>
      <c r="P807" s="4">
        <f t="shared" si="229"/>
        <v>0.25439985932113074</v>
      </c>
      <c r="Q807" s="4">
        <f t="shared" si="230"/>
        <v>1</v>
      </c>
      <c r="R807" s="4" cm="1">
        <f t="array" ref="R807">SUM(_xlfn._xlws.FILTER($G$2:$G$1236,_xlfn.MAP($N$2:$N$1236,_xlfn.LAMBDA(_xlpm.x,_xlpm.x=$N807))))</f>
        <v>7.6219512195121954E-4</v>
      </c>
      <c r="S807" s="4">
        <f t="shared" si="231"/>
        <v>1</v>
      </c>
      <c r="T807" s="15" cm="1">
        <f t="array" ref="T807">SUM(_xlfn._xlws.FILTER($G$2:$G$1236,_xlfn.MAP($O$2:$O$1236,_xlfn.LAMBDA(_xlpm.x,_xlpm.x=$O807))))</f>
        <v>7.6219512195121954E-4</v>
      </c>
      <c r="U807" s="4">
        <f t="shared" si="232"/>
        <v>1</v>
      </c>
      <c r="V807" s="4">
        <f t="shared" si="233"/>
        <v>0</v>
      </c>
      <c r="AB807"/>
      <c r="AC807"/>
      <c r="AD807" s="2"/>
      <c r="AI807" s="2"/>
      <c r="AJ807" s="2"/>
    </row>
    <row r="808" spans="1:36">
      <c r="A808" s="1" t="str">
        <f t="shared" si="219"/>
        <v>~nimal~ : [nəməl]</v>
      </c>
      <c r="B808" s="1">
        <f t="shared" si="235"/>
        <v>0</v>
      </c>
      <c r="C808" s="1">
        <f t="shared" si="235"/>
        <v>0</v>
      </c>
      <c r="D808" s="1">
        <f t="shared" si="235"/>
        <v>1</v>
      </c>
      <c r="E808" s="7">
        <v>1</v>
      </c>
      <c r="F808" s="9" t="s">
        <v>2357</v>
      </c>
      <c r="G808" s="4">
        <f t="shared" si="220"/>
        <v>7.6219512195121954E-4</v>
      </c>
      <c r="H808" s="1" t="str">
        <f t="shared" si="221"/>
        <v>nəməl</v>
      </c>
      <c r="I808" s="1" t="str">
        <f t="shared" si="222"/>
        <v>nimal</v>
      </c>
      <c r="J808" s="10">
        <f t="shared" si="223"/>
        <v>5</v>
      </c>
      <c r="K808" s="10">
        <f t="shared" si="224"/>
        <v>5</v>
      </c>
      <c r="L808" s="10">
        <f t="shared" si="225"/>
        <v>5</v>
      </c>
      <c r="M808" s="10">
        <f t="shared" si="226"/>
        <v>2</v>
      </c>
      <c r="N808" s="1" t="str">
        <f t="shared" si="227"/>
        <v>~nimal~</v>
      </c>
      <c r="O808" s="1" t="str">
        <f t="shared" si="228"/>
        <v>[nəməl]</v>
      </c>
      <c r="P808" s="4">
        <f t="shared" si="229"/>
        <v>0.25439985932113074</v>
      </c>
      <c r="Q808" s="4">
        <f t="shared" si="230"/>
        <v>1</v>
      </c>
      <c r="R808" s="4" cm="1">
        <f t="array" ref="R808">SUM(_xlfn._xlws.FILTER($G$2:$G$1236,_xlfn.MAP($N$2:$N$1236,_xlfn.LAMBDA(_xlpm.x,_xlpm.x=$N808))))</f>
        <v>7.6219512195121954E-4</v>
      </c>
      <c r="S808" s="4">
        <f t="shared" si="231"/>
        <v>1</v>
      </c>
      <c r="T808" s="15" cm="1">
        <f t="array" ref="T808">SUM(_xlfn._xlws.FILTER($G$2:$G$1236,_xlfn.MAP($O$2:$O$1236,_xlfn.LAMBDA(_xlpm.x,_xlpm.x=$O808))))</f>
        <v>7.6219512195121954E-4</v>
      </c>
      <c r="U808" s="4">
        <f t="shared" si="232"/>
        <v>1</v>
      </c>
      <c r="V808" s="4">
        <f t="shared" si="233"/>
        <v>0</v>
      </c>
      <c r="AB808"/>
      <c r="AC808"/>
      <c r="AD808" s="2"/>
      <c r="AI808" s="2"/>
      <c r="AJ808" s="2"/>
    </row>
    <row r="809" spans="1:36">
      <c r="A809" s="1" t="str">
        <f t="shared" si="219"/>
        <v>~nough~ : [nʌf]</v>
      </c>
      <c r="B809" s="1">
        <f t="shared" si="235"/>
        <v>0</v>
      </c>
      <c r="C809" s="1">
        <f t="shared" si="235"/>
        <v>0</v>
      </c>
      <c r="D809" s="1">
        <f t="shared" si="235"/>
        <v>1</v>
      </c>
      <c r="E809" s="7">
        <v>1</v>
      </c>
      <c r="F809" s="9" t="s">
        <v>1433</v>
      </c>
      <c r="G809" s="4">
        <f t="shared" si="220"/>
        <v>7.6219512195121954E-4</v>
      </c>
      <c r="H809" s="1" t="str">
        <f t="shared" si="221"/>
        <v>nʌf</v>
      </c>
      <c r="I809" s="1" t="str">
        <f t="shared" si="222"/>
        <v>nough</v>
      </c>
      <c r="J809" s="10">
        <f t="shared" si="223"/>
        <v>3</v>
      </c>
      <c r="K809" s="10">
        <f t="shared" si="224"/>
        <v>5</v>
      </c>
      <c r="L809" s="10">
        <f t="shared" si="225"/>
        <v>5</v>
      </c>
      <c r="M809" s="10">
        <f t="shared" si="226"/>
        <v>2</v>
      </c>
      <c r="N809" s="1" t="str">
        <f t="shared" si="227"/>
        <v>~nough~</v>
      </c>
      <c r="O809" s="1" t="str">
        <f t="shared" si="228"/>
        <v>[nʌf]</v>
      </c>
      <c r="P809" s="4">
        <f t="shared" si="229"/>
        <v>0.25439985932113074</v>
      </c>
      <c r="Q809" s="4">
        <f t="shared" si="230"/>
        <v>1</v>
      </c>
      <c r="R809" s="4" cm="1">
        <f t="array" ref="R809">SUM(_xlfn._xlws.FILTER($G$2:$G$1236,_xlfn.MAP($N$2:$N$1236,_xlfn.LAMBDA(_xlpm.x,_xlpm.x=$N809))))</f>
        <v>7.6219512195121954E-4</v>
      </c>
      <c r="S809" s="4">
        <f t="shared" si="231"/>
        <v>1</v>
      </c>
      <c r="T809" s="15" cm="1">
        <f t="array" ref="T809">SUM(_xlfn._xlws.FILTER($G$2:$G$1236,_xlfn.MAP($O$2:$O$1236,_xlfn.LAMBDA(_xlpm.x,_xlpm.x=$O809))))</f>
        <v>7.6219512195121954E-4</v>
      </c>
      <c r="U809" s="4">
        <f t="shared" si="232"/>
        <v>1</v>
      </c>
      <c r="V809" s="4">
        <f t="shared" si="233"/>
        <v>0</v>
      </c>
      <c r="AB809"/>
      <c r="AC809"/>
      <c r="AD809" s="2"/>
      <c r="AI809" s="2"/>
      <c r="AJ809" s="2"/>
    </row>
    <row r="810" spans="1:36">
      <c r="A810" s="1" t="str">
        <f t="shared" si="219"/>
        <v>~ntain~ : [nteɪn]</v>
      </c>
      <c r="B810" s="1">
        <f t="shared" si="235"/>
        <v>0</v>
      </c>
      <c r="C810" s="1">
        <f t="shared" si="235"/>
        <v>0</v>
      </c>
      <c r="D810" s="1">
        <f t="shared" si="235"/>
        <v>1</v>
      </c>
      <c r="E810" s="7">
        <v>1</v>
      </c>
      <c r="F810" s="9" t="s">
        <v>2068</v>
      </c>
      <c r="G810" s="4">
        <f t="shared" si="220"/>
        <v>7.6219512195121954E-4</v>
      </c>
      <c r="H810" s="1" t="str">
        <f t="shared" si="221"/>
        <v>nteɪn</v>
      </c>
      <c r="I810" s="1" t="str">
        <f t="shared" si="222"/>
        <v>ntain</v>
      </c>
      <c r="J810" s="10">
        <f t="shared" si="223"/>
        <v>5</v>
      </c>
      <c r="K810" s="10">
        <f t="shared" si="224"/>
        <v>5</v>
      </c>
      <c r="L810" s="10">
        <f t="shared" si="225"/>
        <v>5</v>
      </c>
      <c r="M810" s="10">
        <f t="shared" si="226"/>
        <v>2</v>
      </c>
      <c r="N810" s="1" t="str">
        <f t="shared" si="227"/>
        <v>~ntain~</v>
      </c>
      <c r="O810" s="1" t="str">
        <f t="shared" si="228"/>
        <v>[nteɪn]</v>
      </c>
      <c r="P810" s="4">
        <f t="shared" si="229"/>
        <v>0.12719992966056537</v>
      </c>
      <c r="Q810" s="4">
        <f t="shared" si="230"/>
        <v>0.5</v>
      </c>
      <c r="R810" s="4" cm="1">
        <f t="array" ref="R810">SUM(_xlfn._xlws.FILTER($G$2:$G$1236,_xlfn.MAP($N$2:$N$1236,_xlfn.LAMBDA(_xlpm.x,_xlpm.x=$N810))))</f>
        <v>2.2865853658536588E-3</v>
      </c>
      <c r="S810" s="4">
        <f t="shared" si="231"/>
        <v>0.33333333333333331</v>
      </c>
      <c r="T810" s="15" cm="1">
        <f t="array" ref="T810">SUM(_xlfn._xlws.FILTER($G$2:$G$1236,_xlfn.MAP($O$2:$O$1236,_xlfn.LAMBDA(_xlpm.x,_xlpm.x=$O810))))</f>
        <v>7.6219512195121954E-4</v>
      </c>
      <c r="U810" s="4">
        <f t="shared" si="232"/>
        <v>1</v>
      </c>
      <c r="V810" s="4">
        <f t="shared" si="233"/>
        <v>-0.47712125471966244</v>
      </c>
      <c r="AB810"/>
      <c r="AC810"/>
      <c r="AD810" s="2"/>
      <c r="AI810" s="2"/>
      <c r="AJ810" s="2"/>
    </row>
    <row r="811" spans="1:36">
      <c r="A811" s="1" t="str">
        <f t="shared" si="219"/>
        <v>~ntain~ : [ntn]</v>
      </c>
      <c r="B811" s="1">
        <f t="shared" si="235"/>
        <v>0</v>
      </c>
      <c r="C811" s="1">
        <f t="shared" si="235"/>
        <v>0</v>
      </c>
      <c r="D811" s="1">
        <f t="shared" si="235"/>
        <v>1</v>
      </c>
      <c r="E811" s="7">
        <v>1</v>
      </c>
      <c r="F811" s="9" t="s">
        <v>103</v>
      </c>
      <c r="G811" s="4">
        <f t="shared" si="220"/>
        <v>7.6219512195121954E-4</v>
      </c>
      <c r="H811" s="1" t="str">
        <f t="shared" si="221"/>
        <v>ntn</v>
      </c>
      <c r="I811" s="1" t="str">
        <f t="shared" si="222"/>
        <v>ntain</v>
      </c>
      <c r="J811" s="10">
        <f t="shared" si="223"/>
        <v>3</v>
      </c>
      <c r="K811" s="10">
        <f t="shared" si="224"/>
        <v>5</v>
      </c>
      <c r="L811" s="10">
        <f t="shared" si="225"/>
        <v>5</v>
      </c>
      <c r="M811" s="10">
        <f t="shared" si="226"/>
        <v>2</v>
      </c>
      <c r="N811" s="1" t="str">
        <f t="shared" si="227"/>
        <v>~ntain~</v>
      </c>
      <c r="O811" s="1" t="str">
        <f t="shared" si="228"/>
        <v>[ntn]</v>
      </c>
      <c r="P811" s="4">
        <f t="shared" si="229"/>
        <v>0.12719992966056537</v>
      </c>
      <c r="Q811" s="4">
        <f t="shared" si="230"/>
        <v>0.5</v>
      </c>
      <c r="R811" s="4" cm="1">
        <f t="array" ref="R811">SUM(_xlfn._xlws.FILTER($G$2:$G$1236,_xlfn.MAP($N$2:$N$1236,_xlfn.LAMBDA(_xlpm.x,_xlpm.x=$N811))))</f>
        <v>2.2865853658536588E-3</v>
      </c>
      <c r="S811" s="4">
        <f t="shared" si="231"/>
        <v>0.33333333333333331</v>
      </c>
      <c r="T811" s="15" cm="1">
        <f t="array" ref="T811">SUM(_xlfn._xlws.FILTER($G$2:$G$1236,_xlfn.MAP($O$2:$O$1236,_xlfn.LAMBDA(_xlpm.x,_xlpm.x=$O811))))</f>
        <v>7.6219512195121954E-4</v>
      </c>
      <c r="U811" s="4">
        <f t="shared" si="232"/>
        <v>1</v>
      </c>
      <c r="V811" s="4">
        <f t="shared" si="233"/>
        <v>-0.47712125471966244</v>
      </c>
      <c r="AB811"/>
      <c r="AC811"/>
      <c r="AD811" s="2"/>
      <c r="AI811" s="2"/>
      <c r="AJ811" s="2"/>
    </row>
    <row r="812" spans="1:36">
      <c r="A812" s="1" t="str">
        <f t="shared" si="219"/>
        <v>~ntain~ : [ntɛn]</v>
      </c>
      <c r="B812" s="1">
        <f t="shared" si="235"/>
        <v>0</v>
      </c>
      <c r="C812" s="1">
        <f t="shared" si="235"/>
        <v>0</v>
      </c>
      <c r="D812" s="1">
        <f t="shared" si="235"/>
        <v>1</v>
      </c>
      <c r="E812" s="7">
        <v>1</v>
      </c>
      <c r="F812" s="9" t="s">
        <v>2069</v>
      </c>
      <c r="G812" s="4">
        <f t="shared" si="220"/>
        <v>7.6219512195121954E-4</v>
      </c>
      <c r="H812" s="1" t="str">
        <f t="shared" si="221"/>
        <v>ntɛn</v>
      </c>
      <c r="I812" s="1" t="str">
        <f t="shared" si="222"/>
        <v>ntain</v>
      </c>
      <c r="J812" s="10">
        <f t="shared" si="223"/>
        <v>4</v>
      </c>
      <c r="K812" s="10">
        <f t="shared" si="224"/>
        <v>5</v>
      </c>
      <c r="L812" s="10">
        <f t="shared" si="225"/>
        <v>5</v>
      </c>
      <c r="M812" s="10">
        <f t="shared" si="226"/>
        <v>2</v>
      </c>
      <c r="N812" s="1" t="str">
        <f t="shared" si="227"/>
        <v>~ntain~</v>
      </c>
      <c r="O812" s="1" t="str">
        <f t="shared" si="228"/>
        <v>[ntɛn]</v>
      </c>
      <c r="P812" s="4">
        <f t="shared" si="229"/>
        <v>0.12719992966056537</v>
      </c>
      <c r="Q812" s="4">
        <f t="shared" si="230"/>
        <v>0.5</v>
      </c>
      <c r="R812" s="4" cm="1">
        <f t="array" ref="R812">SUM(_xlfn._xlws.FILTER($G$2:$G$1236,_xlfn.MAP($N$2:$N$1236,_xlfn.LAMBDA(_xlpm.x,_xlpm.x=$N812))))</f>
        <v>2.2865853658536588E-3</v>
      </c>
      <c r="S812" s="4">
        <f t="shared" si="231"/>
        <v>0.33333333333333331</v>
      </c>
      <c r="T812" s="15" cm="1">
        <f t="array" ref="T812">SUM(_xlfn._xlws.FILTER($G$2:$G$1236,_xlfn.MAP($O$2:$O$1236,_xlfn.LAMBDA(_xlpm.x,_xlpm.x=$O812))))</f>
        <v>7.6219512195121954E-4</v>
      </c>
      <c r="U812" s="4">
        <f t="shared" si="232"/>
        <v>1</v>
      </c>
      <c r="V812" s="4">
        <f t="shared" si="233"/>
        <v>-0.47712125471966244</v>
      </c>
      <c r="AB812"/>
      <c r="AC812"/>
      <c r="AD812" s="2"/>
      <c r="AI812" s="2"/>
      <c r="AJ812" s="2"/>
    </row>
    <row r="813" spans="1:36">
      <c r="A813" s="1" t="str">
        <f t="shared" si="219"/>
        <v>~occur~ : [əkɜɹ]</v>
      </c>
      <c r="B813" s="1">
        <f t="shared" si="235"/>
        <v>0</v>
      </c>
      <c r="C813" s="1">
        <f t="shared" si="235"/>
        <v>0</v>
      </c>
      <c r="D813" s="1">
        <f t="shared" si="235"/>
        <v>0</v>
      </c>
      <c r="E813" s="7">
        <v>1</v>
      </c>
      <c r="F813" s="9" t="s">
        <v>2356</v>
      </c>
      <c r="G813" s="4">
        <f t="shared" si="220"/>
        <v>7.6219512195121954E-4</v>
      </c>
      <c r="H813" s="1" t="str">
        <f t="shared" si="221"/>
        <v>əkɜɹ</v>
      </c>
      <c r="I813" s="1" t="str">
        <f t="shared" si="222"/>
        <v>occur</v>
      </c>
      <c r="J813" s="10">
        <f t="shared" si="223"/>
        <v>4</v>
      </c>
      <c r="K813" s="10">
        <f t="shared" si="224"/>
        <v>5</v>
      </c>
      <c r="L813" s="10">
        <f t="shared" si="225"/>
        <v>5</v>
      </c>
      <c r="M813" s="10">
        <f t="shared" si="226"/>
        <v>2</v>
      </c>
      <c r="N813" s="1" t="str">
        <f t="shared" si="227"/>
        <v>~occur~</v>
      </c>
      <c r="O813" s="1" t="str">
        <f t="shared" si="228"/>
        <v>[əkɜɹ]</v>
      </c>
      <c r="P813" s="4">
        <f t="shared" si="229"/>
        <v>0.25439985932113074</v>
      </c>
      <c r="Q813" s="4">
        <f t="shared" si="230"/>
        <v>1</v>
      </c>
      <c r="R813" s="4" cm="1">
        <f t="array" ref="R813">SUM(_xlfn._xlws.FILTER($G$2:$G$1236,_xlfn.MAP($N$2:$N$1236,_xlfn.LAMBDA(_xlpm.x,_xlpm.x=$N813))))</f>
        <v>7.6219512195121954E-4</v>
      </c>
      <c r="S813" s="4">
        <f t="shared" si="231"/>
        <v>1</v>
      </c>
      <c r="T813" s="15" cm="1">
        <f t="array" ref="T813">SUM(_xlfn._xlws.FILTER($G$2:$G$1236,_xlfn.MAP($O$2:$O$1236,_xlfn.LAMBDA(_xlpm.x,_xlpm.x=$O813))))</f>
        <v>7.6219512195121954E-4</v>
      </c>
      <c r="U813" s="4">
        <f t="shared" si="232"/>
        <v>1</v>
      </c>
      <c r="V813" s="4">
        <f t="shared" si="233"/>
        <v>0</v>
      </c>
      <c r="AB813"/>
      <c r="AC813"/>
      <c r="AD813" s="2"/>
      <c r="AI813" s="2"/>
      <c r="AJ813" s="2"/>
    </row>
    <row r="814" spans="1:36">
      <c r="A814" s="1" t="str">
        <f t="shared" si="219"/>
        <v>~offer~ : [ɔfəɹ]</v>
      </c>
      <c r="B814" s="1">
        <f t="shared" si="235"/>
        <v>0</v>
      </c>
      <c r="C814" s="1">
        <f t="shared" si="235"/>
        <v>0</v>
      </c>
      <c r="D814" s="1">
        <f t="shared" si="235"/>
        <v>0</v>
      </c>
      <c r="E814" s="7">
        <v>1</v>
      </c>
      <c r="F814" s="9" t="s">
        <v>2355</v>
      </c>
      <c r="G814" s="4">
        <f t="shared" si="220"/>
        <v>7.6219512195121954E-4</v>
      </c>
      <c r="H814" s="4" t="str">
        <f t="shared" si="221"/>
        <v>ɔfəɹ</v>
      </c>
      <c r="I814" s="4" t="str">
        <f t="shared" si="222"/>
        <v>offer</v>
      </c>
      <c r="J814" s="10">
        <f t="shared" si="223"/>
        <v>4</v>
      </c>
      <c r="K814" s="10">
        <f t="shared" si="224"/>
        <v>5</v>
      </c>
      <c r="L814" s="10">
        <f t="shared" si="225"/>
        <v>5</v>
      </c>
      <c r="M814" s="10">
        <f t="shared" si="226"/>
        <v>2</v>
      </c>
      <c r="N814" s="1" t="str">
        <f t="shared" si="227"/>
        <v>~offer~</v>
      </c>
      <c r="O814" s="1" t="str">
        <f t="shared" si="228"/>
        <v>[ɔfəɹ]</v>
      </c>
      <c r="P814" s="4">
        <f t="shared" si="229"/>
        <v>0.25439985932113074</v>
      </c>
      <c r="Q814" s="4">
        <f t="shared" si="230"/>
        <v>1</v>
      </c>
      <c r="R814" s="4" cm="1">
        <f t="array" ref="R814">SUM(_xlfn._xlws.FILTER($G$2:$G$1236,_xlfn.MAP($N$2:$N$1236,_xlfn.LAMBDA(_xlpm.x,_xlpm.x=$N814))))</f>
        <v>7.6219512195121954E-4</v>
      </c>
      <c r="S814" s="4">
        <f t="shared" si="231"/>
        <v>1</v>
      </c>
      <c r="T814" s="15" cm="1">
        <f t="array" ref="T814">SUM(_xlfn._xlws.FILTER($G$2:$G$1236,_xlfn.MAP($O$2:$O$1236,_xlfn.LAMBDA(_xlpm.x,_xlpm.x=$O814))))</f>
        <v>7.6219512195121954E-4</v>
      </c>
      <c r="U814" s="4">
        <f t="shared" si="232"/>
        <v>1</v>
      </c>
      <c r="V814" s="4">
        <f t="shared" si="233"/>
        <v>0</v>
      </c>
      <c r="AB814"/>
      <c r="AC814"/>
      <c r="AD814" s="2"/>
      <c r="AI814" s="2"/>
      <c r="AJ814" s="2"/>
    </row>
    <row r="815" spans="1:36">
      <c r="A815" s="1" t="str">
        <f t="shared" si="219"/>
        <v>~often~ : [ɔfn]</v>
      </c>
      <c r="B815" s="1">
        <f t="shared" si="235"/>
        <v>0</v>
      </c>
      <c r="C815" s="1">
        <f t="shared" si="235"/>
        <v>0</v>
      </c>
      <c r="D815" s="1">
        <f t="shared" si="235"/>
        <v>0</v>
      </c>
      <c r="E815" s="7">
        <v>1</v>
      </c>
      <c r="F815" s="9" t="s">
        <v>1425</v>
      </c>
      <c r="G815" s="4">
        <f t="shared" si="220"/>
        <v>7.6219512195121954E-4</v>
      </c>
      <c r="H815" s="1" t="str">
        <f t="shared" si="221"/>
        <v>ɔfn</v>
      </c>
      <c r="I815" s="1" t="str">
        <f t="shared" si="222"/>
        <v>often</v>
      </c>
      <c r="J815" s="10">
        <f t="shared" si="223"/>
        <v>3</v>
      </c>
      <c r="K815" s="10">
        <f t="shared" si="224"/>
        <v>5</v>
      </c>
      <c r="L815" s="10">
        <f t="shared" si="225"/>
        <v>5</v>
      </c>
      <c r="M815" s="10">
        <f t="shared" si="226"/>
        <v>2</v>
      </c>
      <c r="N815" s="1" t="str">
        <f t="shared" si="227"/>
        <v>~often~</v>
      </c>
      <c r="O815" s="1" t="str">
        <f t="shared" si="228"/>
        <v>[ɔfn]</v>
      </c>
      <c r="P815" s="4">
        <f t="shared" si="229"/>
        <v>0.16959990621408716</v>
      </c>
      <c r="Q815" s="4">
        <f t="shared" si="230"/>
        <v>0.66666666666666663</v>
      </c>
      <c r="R815" s="4" cm="1">
        <f t="array" ref="R815">SUM(_xlfn._xlws.FILTER($G$2:$G$1236,_xlfn.MAP($N$2:$N$1236,_xlfn.LAMBDA(_xlpm.x,_xlpm.x=$N815))))</f>
        <v>1.5243902439024391E-3</v>
      </c>
      <c r="S815" s="4">
        <f t="shared" si="231"/>
        <v>0.5</v>
      </c>
      <c r="T815" s="15" cm="1">
        <f t="array" ref="T815">SUM(_xlfn._xlws.FILTER($G$2:$G$1236,_xlfn.MAP($O$2:$O$1236,_xlfn.LAMBDA(_xlpm.x,_xlpm.x=$O815))))</f>
        <v>7.6219512195121954E-4</v>
      </c>
      <c r="U815" s="4">
        <f t="shared" si="232"/>
        <v>1</v>
      </c>
      <c r="V815" s="4">
        <f t="shared" si="233"/>
        <v>-0.3010299956639812</v>
      </c>
      <c r="AB815"/>
      <c r="AC815"/>
      <c r="AD815" s="2"/>
      <c r="AI815" s="2"/>
      <c r="AJ815" s="2"/>
    </row>
    <row r="816" spans="1:36">
      <c r="A816" s="1" t="str">
        <f t="shared" si="219"/>
        <v>~often~ : [ɔftən]</v>
      </c>
      <c r="B816" s="1">
        <f t="shared" si="235"/>
        <v>0</v>
      </c>
      <c r="C816" s="1">
        <f t="shared" si="235"/>
        <v>0</v>
      </c>
      <c r="D816" s="1">
        <f t="shared" si="235"/>
        <v>0</v>
      </c>
      <c r="E816" s="7">
        <v>1</v>
      </c>
      <c r="F816" s="9" t="s">
        <v>2354</v>
      </c>
      <c r="G816" s="4">
        <f t="shared" si="220"/>
        <v>7.6219512195121954E-4</v>
      </c>
      <c r="H816" s="1" t="str">
        <f t="shared" si="221"/>
        <v>ɔftən</v>
      </c>
      <c r="I816" s="1" t="str">
        <f t="shared" si="222"/>
        <v>often</v>
      </c>
      <c r="J816" s="10">
        <f t="shared" si="223"/>
        <v>5</v>
      </c>
      <c r="K816" s="10">
        <f t="shared" si="224"/>
        <v>5</v>
      </c>
      <c r="L816" s="10">
        <f t="shared" si="225"/>
        <v>5</v>
      </c>
      <c r="M816" s="10">
        <f t="shared" si="226"/>
        <v>2</v>
      </c>
      <c r="N816" s="1" t="str">
        <f t="shared" si="227"/>
        <v>~often~</v>
      </c>
      <c r="O816" s="1" t="str">
        <f t="shared" si="228"/>
        <v>[ɔftən]</v>
      </c>
      <c r="P816" s="4">
        <f t="shared" si="229"/>
        <v>0.16959990621408716</v>
      </c>
      <c r="Q816" s="4">
        <f t="shared" si="230"/>
        <v>0.66666666666666663</v>
      </c>
      <c r="R816" s="4" cm="1">
        <f t="array" ref="R816">SUM(_xlfn._xlws.FILTER($G$2:$G$1236,_xlfn.MAP($N$2:$N$1236,_xlfn.LAMBDA(_xlpm.x,_xlpm.x=$N816))))</f>
        <v>1.5243902439024391E-3</v>
      </c>
      <c r="S816" s="4">
        <f t="shared" si="231"/>
        <v>0.5</v>
      </c>
      <c r="T816" s="15" cm="1">
        <f t="array" ref="T816">SUM(_xlfn._xlws.FILTER($G$2:$G$1236,_xlfn.MAP($O$2:$O$1236,_xlfn.LAMBDA(_xlpm.x,_xlpm.x=$O816))))</f>
        <v>7.6219512195121954E-4</v>
      </c>
      <c r="U816" s="4">
        <f t="shared" si="232"/>
        <v>1</v>
      </c>
      <c r="V816" s="4">
        <f t="shared" si="233"/>
        <v>-0.3010299956639812</v>
      </c>
      <c r="AB816"/>
      <c r="AC816"/>
      <c r="AD816" s="2"/>
      <c r="AI816" s="2"/>
      <c r="AJ816" s="2"/>
    </row>
    <row r="817" spans="1:36">
      <c r="A817" s="1" t="str">
        <f t="shared" si="219"/>
        <v>~order~ : [ɔɹdəɹ]</v>
      </c>
      <c r="B817" s="1">
        <f t="shared" si="235"/>
        <v>0</v>
      </c>
      <c r="C817" s="1">
        <f t="shared" si="235"/>
        <v>0</v>
      </c>
      <c r="D817" s="1">
        <f t="shared" si="235"/>
        <v>0</v>
      </c>
      <c r="E817" s="7">
        <v>1</v>
      </c>
      <c r="F817" s="9" t="s">
        <v>2353</v>
      </c>
      <c r="G817" s="4">
        <f t="shared" si="220"/>
        <v>7.6219512195121954E-4</v>
      </c>
      <c r="H817" s="1" t="str">
        <f t="shared" si="221"/>
        <v>ɔɹdəɹ</v>
      </c>
      <c r="I817" s="1" t="str">
        <f t="shared" si="222"/>
        <v>order</v>
      </c>
      <c r="J817" s="10">
        <f t="shared" si="223"/>
        <v>5</v>
      </c>
      <c r="K817" s="10">
        <f t="shared" si="224"/>
        <v>5</v>
      </c>
      <c r="L817" s="10">
        <f t="shared" si="225"/>
        <v>5</v>
      </c>
      <c r="M817" s="10">
        <f t="shared" si="226"/>
        <v>2</v>
      </c>
      <c r="N817" s="1" t="str">
        <f t="shared" si="227"/>
        <v>~order~</v>
      </c>
      <c r="O817" s="1" t="str">
        <f t="shared" si="228"/>
        <v>[ɔɹdəɹ]</v>
      </c>
      <c r="P817" s="4">
        <f t="shared" si="229"/>
        <v>0.25439985932113074</v>
      </c>
      <c r="Q817" s="4">
        <f t="shared" si="230"/>
        <v>1</v>
      </c>
      <c r="R817" s="4" cm="1">
        <f t="array" ref="R817">SUM(_xlfn._xlws.FILTER($G$2:$G$1236,_xlfn.MAP($N$2:$N$1236,_xlfn.LAMBDA(_xlpm.x,_xlpm.x=$N817))))</f>
        <v>7.6219512195121954E-4</v>
      </c>
      <c r="S817" s="4">
        <f t="shared" si="231"/>
        <v>1</v>
      </c>
      <c r="T817" s="15" cm="1">
        <f t="array" ref="T817">SUM(_xlfn._xlws.FILTER($G$2:$G$1236,_xlfn.MAP($O$2:$O$1236,_xlfn.LAMBDA(_xlpm.x,_xlpm.x=$O817))))</f>
        <v>7.6219512195121954E-4</v>
      </c>
      <c r="U817" s="4">
        <f t="shared" si="232"/>
        <v>1</v>
      </c>
      <c r="V817" s="4">
        <f t="shared" si="233"/>
        <v>0</v>
      </c>
      <c r="AB817"/>
      <c r="AC817"/>
      <c r="AD817" s="2"/>
      <c r="AI817" s="2"/>
      <c r="AJ817" s="2"/>
    </row>
    <row r="818" spans="1:36">
      <c r="A818" s="1" t="str">
        <f t="shared" si="219"/>
        <v>~organ~ : [ɔɹɡən]</v>
      </c>
      <c r="B818" s="1">
        <f t="shared" si="235"/>
        <v>0</v>
      </c>
      <c r="C818" s="1">
        <f t="shared" si="235"/>
        <v>0</v>
      </c>
      <c r="D818" s="1">
        <f t="shared" si="235"/>
        <v>0</v>
      </c>
      <c r="E818" s="7">
        <v>1</v>
      </c>
      <c r="F818" s="9" t="s">
        <v>2352</v>
      </c>
      <c r="G818" s="4">
        <f t="shared" si="220"/>
        <v>7.6219512195121954E-4</v>
      </c>
      <c r="H818" s="1" t="str">
        <f t="shared" si="221"/>
        <v>ɔɹɡən</v>
      </c>
      <c r="I818" s="1" t="str">
        <f t="shared" si="222"/>
        <v>organ</v>
      </c>
      <c r="J818" s="10">
        <f t="shared" si="223"/>
        <v>5</v>
      </c>
      <c r="K818" s="10">
        <f t="shared" si="224"/>
        <v>5</v>
      </c>
      <c r="L818" s="10">
        <f t="shared" si="225"/>
        <v>5</v>
      </c>
      <c r="M818" s="10">
        <f t="shared" si="226"/>
        <v>2</v>
      </c>
      <c r="N818" s="1" t="str">
        <f t="shared" si="227"/>
        <v>~organ~</v>
      </c>
      <c r="O818" s="1" t="str">
        <f t="shared" si="228"/>
        <v>[ɔɹɡən]</v>
      </c>
      <c r="P818" s="4">
        <f t="shared" si="229"/>
        <v>0.25439985932113074</v>
      </c>
      <c r="Q818" s="4">
        <f t="shared" si="230"/>
        <v>1</v>
      </c>
      <c r="R818" s="4" cm="1">
        <f t="array" ref="R818">SUM(_xlfn._xlws.FILTER($G$2:$G$1255,_xlfn.MAP($N$2:$N$1255,_xlfn.LAMBDA(_xlpm.x,_xlpm.x=$N818))))</f>
        <v>7.6219512195121954E-4</v>
      </c>
      <c r="S818" s="4">
        <f t="shared" si="231"/>
        <v>1</v>
      </c>
      <c r="T818" s="15" cm="1">
        <f t="array" ref="T818">SUM(_xlfn._xlws.FILTER($G$2:$G$1255,_xlfn.MAP($O$2:$O$1255,_xlfn.LAMBDA(_xlpm.x,_xlpm.x=$O818))))</f>
        <v>7.6219512195121954E-4</v>
      </c>
      <c r="U818" s="4">
        <f t="shared" si="232"/>
        <v>1</v>
      </c>
      <c r="V818" s="4">
        <f t="shared" si="233"/>
        <v>0</v>
      </c>
      <c r="AB818"/>
      <c r="AC818"/>
      <c r="AD818" s="2"/>
      <c r="AI818" s="2"/>
      <c r="AJ818" s="2"/>
    </row>
    <row r="819" spans="1:36">
      <c r="A819" s="1" t="str">
        <f t="shared" si="219"/>
        <v>~origi~ : [əɹɪdʒə]</v>
      </c>
      <c r="B819" s="1">
        <f t="shared" si="235"/>
        <v>0</v>
      </c>
      <c r="C819" s="1">
        <f t="shared" si="235"/>
        <v>0</v>
      </c>
      <c r="D819" s="1">
        <f t="shared" si="235"/>
        <v>0</v>
      </c>
      <c r="E819" s="7">
        <v>1</v>
      </c>
      <c r="F819" s="9" t="s">
        <v>2351</v>
      </c>
      <c r="G819" s="4">
        <f t="shared" si="220"/>
        <v>7.6219512195121954E-4</v>
      </c>
      <c r="H819" s="1" t="str">
        <f t="shared" si="221"/>
        <v>əɹɪdʒə</v>
      </c>
      <c r="I819" s="1" t="str">
        <f t="shared" si="222"/>
        <v>origi</v>
      </c>
      <c r="J819" s="10">
        <f t="shared" si="223"/>
        <v>6</v>
      </c>
      <c r="K819" s="10">
        <f t="shared" si="224"/>
        <v>5</v>
      </c>
      <c r="L819" s="10">
        <f t="shared" si="225"/>
        <v>6</v>
      </c>
      <c r="M819" s="10">
        <f t="shared" si="226"/>
        <v>2</v>
      </c>
      <c r="N819" s="1" t="str">
        <f t="shared" si="227"/>
        <v>~origi~</v>
      </c>
      <c r="O819" s="1" t="str">
        <f t="shared" si="228"/>
        <v>[əɹɪdʒə]</v>
      </c>
      <c r="P819" s="4">
        <f t="shared" si="229"/>
        <v>0.18123811657891303</v>
      </c>
      <c r="Q819" s="4">
        <f t="shared" si="230"/>
        <v>0.66666666666666663</v>
      </c>
      <c r="R819" s="4" cm="1">
        <f t="array" ref="R819">SUM(_xlfn._xlws.FILTER($G$2:$G$1255,_xlfn.MAP($N$2:$N$1255,_xlfn.LAMBDA(_xlpm.x,_xlpm.x=$N819))))</f>
        <v>1.5243902439024391E-3</v>
      </c>
      <c r="S819" s="4">
        <f t="shared" si="231"/>
        <v>0.5</v>
      </c>
      <c r="T819" s="15" cm="1">
        <f t="array" ref="T819">SUM(_xlfn._xlws.FILTER($G$2:$G$1255,_xlfn.MAP($O$2:$O$1255,_xlfn.LAMBDA(_xlpm.x,_xlpm.x=$O819))))</f>
        <v>7.6219512195121954E-4</v>
      </c>
      <c r="U819" s="4">
        <f t="shared" si="232"/>
        <v>1</v>
      </c>
      <c r="V819" s="4">
        <f t="shared" si="233"/>
        <v>-0.3010299956639812</v>
      </c>
      <c r="AB819"/>
      <c r="AC819"/>
      <c r="AD819" s="2"/>
      <c r="AI819" s="2"/>
      <c r="AJ819" s="2"/>
    </row>
    <row r="820" spans="1:36">
      <c r="A820" s="1" t="str">
        <f t="shared" si="219"/>
        <v>~origi~ : [əɹɪdʒɪ]</v>
      </c>
      <c r="B820" s="1">
        <f t="shared" si="235"/>
        <v>0</v>
      </c>
      <c r="C820" s="1">
        <f t="shared" si="235"/>
        <v>0</v>
      </c>
      <c r="D820" s="1">
        <f t="shared" si="235"/>
        <v>0</v>
      </c>
      <c r="E820" s="7">
        <v>1</v>
      </c>
      <c r="F820" s="9" t="s">
        <v>2350</v>
      </c>
      <c r="G820" s="4">
        <f t="shared" si="220"/>
        <v>7.6219512195121954E-4</v>
      </c>
      <c r="H820" s="1" t="str">
        <f t="shared" si="221"/>
        <v>əɹɪdʒɪ</v>
      </c>
      <c r="I820" s="1" t="str">
        <f t="shared" si="222"/>
        <v>origi</v>
      </c>
      <c r="J820" s="10">
        <f t="shared" si="223"/>
        <v>6</v>
      </c>
      <c r="K820" s="10">
        <f t="shared" si="224"/>
        <v>5</v>
      </c>
      <c r="L820" s="10">
        <f t="shared" si="225"/>
        <v>6</v>
      </c>
      <c r="M820" s="10">
        <f t="shared" si="226"/>
        <v>2</v>
      </c>
      <c r="N820" s="1" t="str">
        <f t="shared" si="227"/>
        <v>~origi~</v>
      </c>
      <c r="O820" s="1" t="str">
        <f t="shared" si="228"/>
        <v>[əɹɪdʒɪ]</v>
      </c>
      <c r="P820" s="4">
        <f t="shared" si="229"/>
        <v>0.18123811657891303</v>
      </c>
      <c r="Q820" s="4">
        <f t="shared" si="230"/>
        <v>0.66666666666666663</v>
      </c>
      <c r="R820" s="4" cm="1">
        <f t="array" ref="R820">SUM(_xlfn._xlws.FILTER($G$2:$G$1255,_xlfn.MAP($N$2:$N$1255,_xlfn.LAMBDA(_xlpm.x,_xlpm.x=$N820))))</f>
        <v>1.5243902439024391E-3</v>
      </c>
      <c r="S820" s="4">
        <f t="shared" si="231"/>
        <v>0.5</v>
      </c>
      <c r="T820" s="15" cm="1">
        <f t="array" ref="T820">SUM(_xlfn._xlws.FILTER($G$2:$G$1255,_xlfn.MAP($O$2:$O$1255,_xlfn.LAMBDA(_xlpm.x,_xlpm.x=$O820))))</f>
        <v>7.6219512195121954E-4</v>
      </c>
      <c r="U820" s="4">
        <f t="shared" si="232"/>
        <v>1</v>
      </c>
      <c r="V820" s="4">
        <f t="shared" si="233"/>
        <v>-0.3010299956639812</v>
      </c>
      <c r="AB820"/>
      <c r="AC820"/>
      <c r="AD820" s="2"/>
      <c r="AI820" s="2"/>
      <c r="AJ820" s="2"/>
    </row>
    <row r="821" spans="1:36">
      <c r="A821" s="1" t="str">
        <f t="shared" si="219"/>
        <v>~other~ : [ʌðəɹ]</v>
      </c>
      <c r="B821" s="1">
        <f t="shared" si="235"/>
        <v>0</v>
      </c>
      <c r="C821" s="1">
        <f t="shared" si="235"/>
        <v>0</v>
      </c>
      <c r="D821" s="1">
        <f t="shared" si="235"/>
        <v>0</v>
      </c>
      <c r="E821" s="7">
        <v>1</v>
      </c>
      <c r="F821" s="9" t="s">
        <v>2349</v>
      </c>
      <c r="G821" s="4">
        <f t="shared" si="220"/>
        <v>7.6219512195121954E-4</v>
      </c>
      <c r="H821" s="1" t="str">
        <f t="shared" si="221"/>
        <v>ʌðəɹ</v>
      </c>
      <c r="I821" s="1" t="str">
        <f t="shared" si="222"/>
        <v>other</v>
      </c>
      <c r="J821" s="10">
        <f t="shared" si="223"/>
        <v>4</v>
      </c>
      <c r="K821" s="10">
        <f t="shared" si="224"/>
        <v>5</v>
      </c>
      <c r="L821" s="10">
        <f t="shared" si="225"/>
        <v>5</v>
      </c>
      <c r="M821" s="10">
        <f t="shared" si="226"/>
        <v>2</v>
      </c>
      <c r="N821" s="1" t="str">
        <f t="shared" si="227"/>
        <v>~other~</v>
      </c>
      <c r="O821" s="1" t="str">
        <f t="shared" si="228"/>
        <v>[ʌðəɹ]</v>
      </c>
      <c r="P821" s="4">
        <f t="shared" si="229"/>
        <v>0.25439985932113074</v>
      </c>
      <c r="Q821" s="4">
        <f t="shared" si="230"/>
        <v>1</v>
      </c>
      <c r="R821" s="4" cm="1">
        <f t="array" ref="R821">SUM(_xlfn._xlws.FILTER($G$2:$G$1236,_xlfn.MAP($N$2:$N$1236,_xlfn.LAMBDA(_xlpm.x,_xlpm.x=$N821))))</f>
        <v>7.6219512195121954E-4</v>
      </c>
      <c r="S821" s="4">
        <f t="shared" si="231"/>
        <v>1</v>
      </c>
      <c r="T821" s="15" cm="1">
        <f t="array" ref="T821">SUM(_xlfn._xlws.FILTER($G$2:$G$1236,_xlfn.MAP($O$2:$O$1236,_xlfn.LAMBDA(_xlpm.x,_xlpm.x=$O821))))</f>
        <v>7.6219512195121954E-4</v>
      </c>
      <c r="U821" s="4">
        <f t="shared" si="232"/>
        <v>1</v>
      </c>
      <c r="V821" s="4">
        <f t="shared" si="233"/>
        <v>0</v>
      </c>
      <c r="AB821"/>
      <c r="AC821"/>
      <c r="AD821" s="2"/>
      <c r="AI821" s="2"/>
      <c r="AJ821" s="2"/>
    </row>
    <row r="822" spans="1:36">
      <c r="A822" s="1" t="str">
        <f t="shared" si="219"/>
        <v>~paint~ : [peɪnt]</v>
      </c>
      <c r="B822" s="1">
        <f t="shared" ref="B822:D841" si="236">_xlfn.LET(_xlpm.d,$F822,_xlpm.k,_xlfn.CONCAT(LEFT(TRIM(B$1),1),"*"),COUNTIF(_xlpm.d,_xlpm.k))</f>
        <v>0</v>
      </c>
      <c r="C822" s="1">
        <f t="shared" si="236"/>
        <v>0</v>
      </c>
      <c r="D822" s="1">
        <f t="shared" si="236"/>
        <v>0</v>
      </c>
      <c r="E822" s="7">
        <v>1</v>
      </c>
      <c r="F822" s="9" t="s">
        <v>1199</v>
      </c>
      <c r="G822" s="4">
        <f t="shared" si="220"/>
        <v>7.6219512195121954E-4</v>
      </c>
      <c r="H822" s="4" t="str">
        <f t="shared" si="221"/>
        <v>peɪnt</v>
      </c>
      <c r="I822" s="4" t="str">
        <f t="shared" si="222"/>
        <v>paint</v>
      </c>
      <c r="J822" s="10">
        <f t="shared" si="223"/>
        <v>5</v>
      </c>
      <c r="K822" s="10">
        <f t="shared" si="224"/>
        <v>5</v>
      </c>
      <c r="L822" s="10">
        <f t="shared" si="225"/>
        <v>5</v>
      </c>
      <c r="M822" s="10">
        <f t="shared" si="226"/>
        <v>2</v>
      </c>
      <c r="N822" s="1" t="str">
        <f t="shared" si="227"/>
        <v>~paint~</v>
      </c>
      <c r="O822" s="1" t="str">
        <f t="shared" si="228"/>
        <v>[peɪnt]</v>
      </c>
      <c r="P822" s="4">
        <f t="shared" si="229"/>
        <v>0.25439985932113074</v>
      </c>
      <c r="Q822" s="4">
        <f t="shared" si="230"/>
        <v>1</v>
      </c>
      <c r="R822" s="4" cm="1">
        <f t="array" ref="R822">SUM(_xlfn._xlws.FILTER($G$2:$G$1236,_xlfn.MAP($N$2:$N$1236,_xlfn.LAMBDA(_xlpm.x,_xlpm.x=$N822))))</f>
        <v>7.6219512195121954E-4</v>
      </c>
      <c r="S822" s="4">
        <f t="shared" si="231"/>
        <v>1</v>
      </c>
      <c r="T822" s="15" cm="1">
        <f t="array" ref="T822">SUM(_xlfn._xlws.FILTER($G$2:$G$1236,_xlfn.MAP($O$2:$O$1236,_xlfn.LAMBDA(_xlpm.x,_xlpm.x=$O822))))</f>
        <v>7.6219512195121954E-4</v>
      </c>
      <c r="U822" s="4">
        <f t="shared" si="232"/>
        <v>1</v>
      </c>
      <c r="V822" s="4">
        <f t="shared" si="233"/>
        <v>0</v>
      </c>
      <c r="AB822"/>
      <c r="AC822"/>
      <c r="AD822" s="2"/>
      <c r="AI822" s="2"/>
      <c r="AJ822" s="2"/>
    </row>
    <row r="823" spans="1:36">
      <c r="A823" s="1" t="str">
        <f t="shared" si="219"/>
        <v>~paper~ : [peɪpəɹ]</v>
      </c>
      <c r="B823" s="1">
        <f t="shared" si="236"/>
        <v>0</v>
      </c>
      <c r="C823" s="1">
        <f t="shared" si="236"/>
        <v>0</v>
      </c>
      <c r="D823" s="1">
        <f t="shared" si="236"/>
        <v>0</v>
      </c>
      <c r="E823" s="7">
        <v>1</v>
      </c>
      <c r="F823" s="9" t="s">
        <v>2348</v>
      </c>
      <c r="G823" s="4">
        <f t="shared" si="220"/>
        <v>7.6219512195121954E-4</v>
      </c>
      <c r="H823" s="4" t="str">
        <f t="shared" si="221"/>
        <v>peɪpəɹ</v>
      </c>
      <c r="I823" s="4" t="str">
        <f t="shared" si="222"/>
        <v>paper</v>
      </c>
      <c r="J823" s="10">
        <f t="shared" si="223"/>
        <v>6</v>
      </c>
      <c r="K823" s="10">
        <f t="shared" si="224"/>
        <v>5</v>
      </c>
      <c r="L823" s="10">
        <f t="shared" si="225"/>
        <v>6</v>
      </c>
      <c r="M823" s="10">
        <f t="shared" si="226"/>
        <v>2</v>
      </c>
      <c r="N823" s="1" t="str">
        <f t="shared" si="227"/>
        <v>~paper~</v>
      </c>
      <c r="O823" s="1" t="str">
        <f t="shared" si="228"/>
        <v>[peɪpəɹ]</v>
      </c>
      <c r="P823" s="4">
        <f t="shared" si="229"/>
        <v>0.27185717486836958</v>
      </c>
      <c r="Q823" s="4">
        <f t="shared" si="230"/>
        <v>1</v>
      </c>
      <c r="R823" s="4" cm="1">
        <f t="array" ref="R823">SUM(_xlfn._xlws.FILTER($G$2:$G$1236,_xlfn.MAP($N$2:$N$1236,_xlfn.LAMBDA(_xlpm.x,_xlpm.x=$N823))))</f>
        <v>7.6219512195121954E-4</v>
      </c>
      <c r="S823" s="4">
        <f t="shared" si="231"/>
        <v>1</v>
      </c>
      <c r="T823" s="15" cm="1">
        <f t="array" ref="T823">SUM(_xlfn._xlws.FILTER($G$2:$G$1236,_xlfn.MAP($O$2:$O$1236,_xlfn.LAMBDA(_xlpm.x,_xlpm.x=$O823))))</f>
        <v>7.6219512195121954E-4</v>
      </c>
      <c r="U823" s="4">
        <f t="shared" si="232"/>
        <v>1</v>
      </c>
      <c r="V823" s="4">
        <f t="shared" si="233"/>
        <v>0</v>
      </c>
      <c r="AB823"/>
      <c r="AC823"/>
      <c r="AD823" s="2"/>
      <c r="AI823" s="2"/>
      <c r="AJ823" s="2"/>
    </row>
    <row r="824" spans="1:36">
      <c r="A824" s="1" t="str">
        <f t="shared" si="219"/>
        <v>~piece~ : [pis]</v>
      </c>
      <c r="B824" s="1">
        <f t="shared" si="236"/>
        <v>0</v>
      </c>
      <c r="C824" s="1">
        <f t="shared" si="236"/>
        <v>0</v>
      </c>
      <c r="D824" s="1">
        <f t="shared" si="236"/>
        <v>0</v>
      </c>
      <c r="E824" s="7">
        <v>1</v>
      </c>
      <c r="F824" s="9" t="s">
        <v>1432</v>
      </c>
      <c r="G824" s="4">
        <f t="shared" si="220"/>
        <v>7.6219512195121954E-4</v>
      </c>
      <c r="H824" s="4" t="str">
        <f t="shared" si="221"/>
        <v>pis</v>
      </c>
      <c r="I824" s="4" t="str">
        <f t="shared" si="222"/>
        <v>piece</v>
      </c>
      <c r="J824" s="10">
        <f t="shared" si="223"/>
        <v>3</v>
      </c>
      <c r="K824" s="10">
        <f t="shared" si="224"/>
        <v>5</v>
      </c>
      <c r="L824" s="10">
        <f t="shared" si="225"/>
        <v>5</v>
      </c>
      <c r="M824" s="10">
        <f t="shared" si="226"/>
        <v>2</v>
      </c>
      <c r="N824" s="1" t="str">
        <f t="shared" si="227"/>
        <v>~piece~</v>
      </c>
      <c r="O824" s="1" t="str">
        <f t="shared" si="228"/>
        <v>[pis]</v>
      </c>
      <c r="P824" s="4">
        <f t="shared" si="229"/>
        <v>0.25439985932113074</v>
      </c>
      <c r="Q824" s="4">
        <f t="shared" si="230"/>
        <v>1</v>
      </c>
      <c r="R824" s="4" cm="1">
        <f t="array" ref="R824">SUM(_xlfn._xlws.FILTER($G$2:$G$1236,_xlfn.MAP($N$2:$N$1236,_xlfn.LAMBDA(_xlpm.x,_xlpm.x=$N824))))</f>
        <v>7.6219512195121954E-4</v>
      </c>
      <c r="S824" s="4">
        <f t="shared" si="231"/>
        <v>1</v>
      </c>
      <c r="T824" s="15" cm="1">
        <f t="array" ref="T824">SUM(_xlfn._xlws.FILTER($G$2:$G$1236,_xlfn.MAP($O$2:$O$1236,_xlfn.LAMBDA(_xlpm.x,_xlpm.x=$O824))))</f>
        <v>7.6219512195121954E-4</v>
      </c>
      <c r="U824" s="4">
        <f t="shared" si="232"/>
        <v>1</v>
      </c>
      <c r="V824" s="4">
        <f t="shared" si="233"/>
        <v>0</v>
      </c>
      <c r="AB824"/>
      <c r="AC824"/>
      <c r="AD824" s="2"/>
      <c r="AI824" s="2"/>
      <c r="AJ824" s="2"/>
    </row>
    <row r="825" spans="1:36">
      <c r="A825" s="1" t="str">
        <f t="shared" si="219"/>
        <v>~pital~ : [pɪtəl]</v>
      </c>
      <c r="B825" s="1">
        <f t="shared" si="236"/>
        <v>0</v>
      </c>
      <c r="C825" s="1">
        <f t="shared" si="236"/>
        <v>0</v>
      </c>
      <c r="D825" s="1">
        <f t="shared" si="236"/>
        <v>0</v>
      </c>
      <c r="E825" s="7">
        <v>1</v>
      </c>
      <c r="F825" s="9" t="s">
        <v>2347</v>
      </c>
      <c r="G825" s="4">
        <f t="shared" si="220"/>
        <v>7.6219512195121954E-4</v>
      </c>
      <c r="H825" s="4" t="str">
        <f t="shared" si="221"/>
        <v>pɪtəl</v>
      </c>
      <c r="I825" s="4" t="str">
        <f t="shared" si="222"/>
        <v>pital</v>
      </c>
      <c r="J825" s="10">
        <f t="shared" si="223"/>
        <v>5</v>
      </c>
      <c r="K825" s="10">
        <f t="shared" si="224"/>
        <v>5</v>
      </c>
      <c r="L825" s="10">
        <f t="shared" si="225"/>
        <v>5</v>
      </c>
      <c r="M825" s="10">
        <f t="shared" si="226"/>
        <v>2</v>
      </c>
      <c r="N825" s="1" t="str">
        <f t="shared" si="227"/>
        <v>~pital~</v>
      </c>
      <c r="O825" s="1" t="str">
        <f t="shared" si="228"/>
        <v>[pɪtəl]</v>
      </c>
      <c r="P825" s="4">
        <f t="shared" si="229"/>
        <v>0.25439985932113074</v>
      </c>
      <c r="Q825" s="4">
        <f t="shared" si="230"/>
        <v>1</v>
      </c>
      <c r="R825" s="4" cm="1">
        <f t="array" ref="R825">SUM(_xlfn._xlws.FILTER($G$2:$G$1236,_xlfn.MAP($N$2:$N$1236,_xlfn.LAMBDA(_xlpm.x,_xlpm.x=$N825))))</f>
        <v>7.6219512195121954E-4</v>
      </c>
      <c r="S825" s="4">
        <f t="shared" si="231"/>
        <v>1</v>
      </c>
      <c r="T825" s="15" cm="1">
        <f t="array" ref="T825">SUM(_xlfn._xlws.FILTER($G$2:$G$1236,_xlfn.MAP($O$2:$O$1236,_xlfn.LAMBDA(_xlpm.x,_xlpm.x=$O825))))</f>
        <v>7.6219512195121954E-4</v>
      </c>
      <c r="U825" s="4">
        <f t="shared" si="232"/>
        <v>1</v>
      </c>
      <c r="V825" s="4">
        <f t="shared" si="233"/>
        <v>0</v>
      </c>
      <c r="AB825"/>
      <c r="AC825"/>
      <c r="AD825" s="2"/>
      <c r="AI825" s="2"/>
      <c r="AJ825" s="2"/>
    </row>
    <row r="826" spans="1:36">
      <c r="A826" s="1" t="str">
        <f t="shared" si="219"/>
        <v>~place~ : [pleɪs]</v>
      </c>
      <c r="B826" s="1">
        <f t="shared" si="236"/>
        <v>0</v>
      </c>
      <c r="C826" s="1">
        <f t="shared" si="236"/>
        <v>0</v>
      </c>
      <c r="D826" s="1">
        <f t="shared" si="236"/>
        <v>0</v>
      </c>
      <c r="E826" s="7">
        <v>1</v>
      </c>
      <c r="F826" s="9" t="s">
        <v>1197</v>
      </c>
      <c r="G826" s="4">
        <f t="shared" si="220"/>
        <v>7.6219512195121954E-4</v>
      </c>
      <c r="H826" s="4" t="str">
        <f t="shared" si="221"/>
        <v>pleɪs</v>
      </c>
      <c r="I826" s="4" t="str">
        <f t="shared" si="222"/>
        <v>place</v>
      </c>
      <c r="J826" s="10">
        <f t="shared" si="223"/>
        <v>5</v>
      </c>
      <c r="K826" s="10">
        <f t="shared" si="224"/>
        <v>5</v>
      </c>
      <c r="L826" s="10">
        <f t="shared" si="225"/>
        <v>5</v>
      </c>
      <c r="M826" s="10">
        <f t="shared" si="226"/>
        <v>2</v>
      </c>
      <c r="N826" s="1" t="str">
        <f t="shared" si="227"/>
        <v>~place~</v>
      </c>
      <c r="O826" s="1" t="str">
        <f t="shared" si="228"/>
        <v>[pleɪs]</v>
      </c>
      <c r="P826" s="4">
        <f t="shared" si="229"/>
        <v>0.25439985932113074</v>
      </c>
      <c r="Q826" s="4">
        <f t="shared" si="230"/>
        <v>1</v>
      </c>
      <c r="R826" s="4" cm="1">
        <f t="array" ref="R826">SUM(_xlfn._xlws.FILTER($G$2:$G$1236,_xlfn.MAP($N$2:$N$1236,_xlfn.LAMBDA(_xlpm.x,_xlpm.x=$N826))))</f>
        <v>7.6219512195121954E-4</v>
      </c>
      <c r="S826" s="4">
        <f t="shared" si="231"/>
        <v>1</v>
      </c>
      <c r="T826" s="15" cm="1">
        <f t="array" ref="T826">SUM(_xlfn._xlws.FILTER($G$2:$G$1236,_xlfn.MAP($O$2:$O$1236,_xlfn.LAMBDA(_xlpm.x,_xlpm.x=$O826))))</f>
        <v>7.6219512195121954E-4</v>
      </c>
      <c r="U826" s="4">
        <f t="shared" si="232"/>
        <v>1</v>
      </c>
      <c r="V826" s="4">
        <f t="shared" si="233"/>
        <v>0</v>
      </c>
      <c r="AB826"/>
      <c r="AC826"/>
      <c r="AD826" s="2"/>
      <c r="AI826" s="2"/>
      <c r="AJ826" s="2"/>
    </row>
    <row r="827" spans="1:36">
      <c r="A827" s="1" t="str">
        <f t="shared" si="219"/>
        <v>~plain~ : [pleɪn]</v>
      </c>
      <c r="B827" s="1">
        <f t="shared" si="236"/>
        <v>0</v>
      </c>
      <c r="C827" s="1">
        <f t="shared" si="236"/>
        <v>0</v>
      </c>
      <c r="D827" s="1">
        <f t="shared" si="236"/>
        <v>0</v>
      </c>
      <c r="E827" s="7">
        <v>1</v>
      </c>
      <c r="F827" s="9" t="s">
        <v>959</v>
      </c>
      <c r="G827" s="4">
        <f t="shared" si="220"/>
        <v>7.6219512195121954E-4</v>
      </c>
      <c r="H827" s="4" t="str">
        <f t="shared" si="221"/>
        <v>pleɪn</v>
      </c>
      <c r="I827" s="4" t="str">
        <f t="shared" si="222"/>
        <v>plain</v>
      </c>
      <c r="J827" s="10">
        <f t="shared" si="223"/>
        <v>5</v>
      </c>
      <c r="K827" s="10">
        <f t="shared" si="224"/>
        <v>5</v>
      </c>
      <c r="L827" s="10">
        <f t="shared" si="225"/>
        <v>5</v>
      </c>
      <c r="M827" s="10">
        <f t="shared" si="226"/>
        <v>2</v>
      </c>
      <c r="N827" s="1" t="str">
        <f t="shared" si="227"/>
        <v>~plain~</v>
      </c>
      <c r="O827" s="1" t="str">
        <f t="shared" si="228"/>
        <v>[pleɪn]</v>
      </c>
      <c r="P827" s="4">
        <f t="shared" si="229"/>
        <v>0.16959990621408716</v>
      </c>
      <c r="Q827" s="4">
        <f t="shared" si="230"/>
        <v>0.66666666666666663</v>
      </c>
      <c r="R827" s="4" cm="1">
        <f t="array" ref="R827">SUM(_xlfn._xlws.FILTER($G$2:$G$1236,_xlfn.MAP($N$2:$N$1236,_xlfn.LAMBDA(_xlpm.x,_xlpm.x=$N827))))</f>
        <v>7.6219512195121954E-4</v>
      </c>
      <c r="S827" s="4">
        <f t="shared" si="231"/>
        <v>1</v>
      </c>
      <c r="T827" s="15" cm="1">
        <f t="array" ref="T827">SUM(_xlfn._xlws.FILTER($G$2:$G$1236,_xlfn.MAP($O$2:$O$1236,_xlfn.LAMBDA(_xlpm.x,_xlpm.x=$O827))))</f>
        <v>1.5243902439024391E-3</v>
      </c>
      <c r="U827" s="4">
        <f t="shared" si="232"/>
        <v>0.5</v>
      </c>
      <c r="V827" s="4">
        <f t="shared" si="233"/>
        <v>0.3010299956639812</v>
      </c>
      <c r="AB827"/>
      <c r="AC827"/>
      <c r="AD827" s="2"/>
      <c r="AI827" s="2"/>
      <c r="AJ827" s="2"/>
    </row>
    <row r="828" spans="1:36">
      <c r="A828" s="1" t="str">
        <f t="shared" si="219"/>
        <v>~plane~ : [pleɪn]</v>
      </c>
      <c r="B828" s="1">
        <f t="shared" si="236"/>
        <v>0</v>
      </c>
      <c r="C828" s="1">
        <f t="shared" si="236"/>
        <v>0</v>
      </c>
      <c r="D828" s="1">
        <f t="shared" si="236"/>
        <v>0</v>
      </c>
      <c r="E828" s="7">
        <v>1</v>
      </c>
      <c r="F828" s="9" t="s">
        <v>1258</v>
      </c>
      <c r="G828" s="4">
        <f t="shared" si="220"/>
        <v>7.6219512195121954E-4</v>
      </c>
      <c r="H828" s="4" t="str">
        <f t="shared" si="221"/>
        <v>pleɪn</v>
      </c>
      <c r="I828" s="4" t="str">
        <f t="shared" si="222"/>
        <v>plane</v>
      </c>
      <c r="J828" s="10">
        <f t="shared" si="223"/>
        <v>5</v>
      </c>
      <c r="K828" s="10">
        <f t="shared" si="224"/>
        <v>5</v>
      </c>
      <c r="L828" s="10">
        <f t="shared" si="225"/>
        <v>5</v>
      </c>
      <c r="M828" s="10">
        <f t="shared" si="226"/>
        <v>2</v>
      </c>
      <c r="N828" s="1" t="str">
        <f t="shared" si="227"/>
        <v>~plane~</v>
      </c>
      <c r="O828" s="1" t="str">
        <f t="shared" si="228"/>
        <v>[pleɪn]</v>
      </c>
      <c r="P828" s="4">
        <f t="shared" si="229"/>
        <v>0.16959990621408716</v>
      </c>
      <c r="Q828" s="4">
        <f t="shared" si="230"/>
        <v>0.66666666666666663</v>
      </c>
      <c r="R828" s="4" cm="1">
        <f t="array" ref="R828">SUM(_xlfn._xlws.FILTER($G$2:$G$1236,_xlfn.MAP($N$2:$N$1236,_xlfn.LAMBDA(_xlpm.x,_xlpm.x=$N828))))</f>
        <v>7.6219512195121954E-4</v>
      </c>
      <c r="S828" s="4">
        <f t="shared" si="231"/>
        <v>1</v>
      </c>
      <c r="T828" s="15" cm="1">
        <f t="array" ref="T828">SUM(_xlfn._xlws.FILTER($G$2:$G$1236,_xlfn.MAP($O$2:$O$1236,_xlfn.LAMBDA(_xlpm.x,_xlpm.x=$O828))))</f>
        <v>1.5243902439024391E-3</v>
      </c>
      <c r="U828" s="4">
        <f t="shared" si="232"/>
        <v>0.5</v>
      </c>
      <c r="V828" s="4">
        <f t="shared" si="233"/>
        <v>0.3010299956639812</v>
      </c>
      <c r="AB828"/>
      <c r="AC828"/>
      <c r="AD828" s="2"/>
      <c r="AI828" s="2"/>
      <c r="AJ828" s="2"/>
    </row>
    <row r="829" spans="1:36">
      <c r="A829" s="1" t="str">
        <f t="shared" si="219"/>
        <v>~point~ : [pɔɪnt]</v>
      </c>
      <c r="B829" s="1">
        <f t="shared" si="236"/>
        <v>0</v>
      </c>
      <c r="C829" s="1">
        <f t="shared" si="236"/>
        <v>0</v>
      </c>
      <c r="D829" s="1">
        <f t="shared" si="236"/>
        <v>0</v>
      </c>
      <c r="E829" s="7">
        <v>1</v>
      </c>
      <c r="F829" s="9" t="s">
        <v>1193</v>
      </c>
      <c r="G829" s="4">
        <f t="shared" si="220"/>
        <v>7.6219512195121954E-4</v>
      </c>
      <c r="H829" s="4" t="str">
        <f t="shared" si="221"/>
        <v>pɔɪnt</v>
      </c>
      <c r="I829" s="4" t="str">
        <f t="shared" si="222"/>
        <v>point</v>
      </c>
      <c r="J829" s="10">
        <f t="shared" si="223"/>
        <v>5</v>
      </c>
      <c r="K829" s="10">
        <f t="shared" si="224"/>
        <v>5</v>
      </c>
      <c r="L829" s="10">
        <f t="shared" si="225"/>
        <v>5</v>
      </c>
      <c r="M829" s="10">
        <f t="shared" si="226"/>
        <v>2</v>
      </c>
      <c r="N829" s="1" t="str">
        <f t="shared" si="227"/>
        <v>~point~</v>
      </c>
      <c r="O829" s="1" t="str">
        <f t="shared" si="228"/>
        <v>[pɔɪnt]</v>
      </c>
      <c r="P829" s="4">
        <f t="shared" si="229"/>
        <v>0.25439985932113074</v>
      </c>
      <c r="Q829" s="4">
        <f t="shared" si="230"/>
        <v>1</v>
      </c>
      <c r="R829" s="4" cm="1">
        <f t="array" ref="R829">SUM(_xlfn._xlws.FILTER($G$2:$G$1236,_xlfn.MAP($N$2:$N$1236,_xlfn.LAMBDA(_xlpm.x,_xlpm.x=$N829))))</f>
        <v>7.6219512195121954E-4</v>
      </c>
      <c r="S829" s="4">
        <f t="shared" si="231"/>
        <v>1</v>
      </c>
      <c r="T829" s="15" cm="1">
        <f t="array" ref="T829">SUM(_xlfn._xlws.FILTER($G$2:$G$1236,_xlfn.MAP($O$2:$O$1236,_xlfn.LAMBDA(_xlpm.x,_xlpm.x=$O829))))</f>
        <v>7.6219512195121954E-4</v>
      </c>
      <c r="U829" s="4">
        <f t="shared" si="232"/>
        <v>1</v>
      </c>
      <c r="V829" s="4">
        <f t="shared" si="233"/>
        <v>0</v>
      </c>
      <c r="AB829"/>
      <c r="AC829"/>
      <c r="AD829" s="2"/>
      <c r="AI829" s="2"/>
      <c r="AJ829" s="2"/>
    </row>
    <row r="830" spans="1:36">
      <c r="A830" s="1" t="str">
        <f t="shared" si="219"/>
        <v>~pound~ : [paʊnd]</v>
      </c>
      <c r="B830" s="1">
        <f t="shared" si="236"/>
        <v>0</v>
      </c>
      <c r="C830" s="1">
        <f t="shared" si="236"/>
        <v>0</v>
      </c>
      <c r="D830" s="1">
        <f t="shared" si="236"/>
        <v>0</v>
      </c>
      <c r="E830" s="7">
        <v>1</v>
      </c>
      <c r="F830" s="9" t="s">
        <v>1200</v>
      </c>
      <c r="G830" s="4">
        <f t="shared" si="220"/>
        <v>7.6219512195121954E-4</v>
      </c>
      <c r="H830" s="1" t="str">
        <f t="shared" si="221"/>
        <v>paʊnd</v>
      </c>
      <c r="I830" s="1" t="str">
        <f t="shared" si="222"/>
        <v>pound</v>
      </c>
      <c r="J830" s="10">
        <f t="shared" si="223"/>
        <v>5</v>
      </c>
      <c r="K830" s="10">
        <f t="shared" si="224"/>
        <v>5</v>
      </c>
      <c r="L830" s="10">
        <f t="shared" si="225"/>
        <v>5</v>
      </c>
      <c r="M830" s="10">
        <f t="shared" si="226"/>
        <v>2</v>
      </c>
      <c r="N830" s="1" t="str">
        <f t="shared" si="227"/>
        <v>~pound~</v>
      </c>
      <c r="O830" s="1" t="str">
        <f t="shared" si="228"/>
        <v>[paʊnd]</v>
      </c>
      <c r="P830" s="4">
        <f t="shared" si="229"/>
        <v>0.25439985932113074</v>
      </c>
      <c r="Q830" s="4">
        <f t="shared" si="230"/>
        <v>1</v>
      </c>
      <c r="R830" s="4" cm="1">
        <f t="array" ref="R830">SUM(_xlfn._xlws.FILTER($G$2:$G$1236,_xlfn.MAP($N$2:$N$1236,_xlfn.LAMBDA(_xlpm.x,_xlpm.x=$N830))))</f>
        <v>7.6219512195121954E-4</v>
      </c>
      <c r="S830" s="4">
        <f t="shared" si="231"/>
        <v>1</v>
      </c>
      <c r="T830" s="15" cm="1">
        <f t="array" ref="T830">SUM(_xlfn._xlws.FILTER($G$2:$G$1236,_xlfn.MAP($O$2:$O$1236,_xlfn.LAMBDA(_xlpm.x,_xlpm.x=$O830))))</f>
        <v>7.6219512195121954E-4</v>
      </c>
      <c r="U830" s="4">
        <f t="shared" si="232"/>
        <v>1</v>
      </c>
      <c r="V830" s="4">
        <f t="shared" si="233"/>
        <v>0</v>
      </c>
      <c r="AB830"/>
      <c r="AC830"/>
      <c r="AD830" s="2"/>
      <c r="AI830" s="2"/>
      <c r="AJ830" s="2"/>
    </row>
    <row r="831" spans="1:36">
      <c r="A831" s="1" t="str">
        <f t="shared" si="219"/>
        <v>~power~ : [pawəɹ]</v>
      </c>
      <c r="B831" s="1">
        <f t="shared" si="236"/>
        <v>0</v>
      </c>
      <c r="C831" s="1">
        <f t="shared" si="236"/>
        <v>0</v>
      </c>
      <c r="D831" s="1">
        <f t="shared" si="236"/>
        <v>0</v>
      </c>
      <c r="E831" s="7">
        <v>1</v>
      </c>
      <c r="F831" s="9" t="s">
        <v>2346</v>
      </c>
      <c r="G831" s="4">
        <f t="shared" si="220"/>
        <v>7.6219512195121954E-4</v>
      </c>
      <c r="H831" s="1" t="str">
        <f t="shared" si="221"/>
        <v>pawəɹ</v>
      </c>
      <c r="I831" s="1" t="str">
        <f t="shared" si="222"/>
        <v>power</v>
      </c>
      <c r="J831" s="10">
        <f t="shared" si="223"/>
        <v>5</v>
      </c>
      <c r="K831" s="10">
        <f t="shared" si="224"/>
        <v>5</v>
      </c>
      <c r="L831" s="10">
        <f t="shared" si="225"/>
        <v>5</v>
      </c>
      <c r="M831" s="10">
        <f t="shared" si="226"/>
        <v>2</v>
      </c>
      <c r="N831" s="1" t="str">
        <f t="shared" si="227"/>
        <v>~power~</v>
      </c>
      <c r="O831" s="1" t="str">
        <f t="shared" si="228"/>
        <v>[pawəɹ]</v>
      </c>
      <c r="P831" s="4">
        <f t="shared" si="229"/>
        <v>0.25439985932113074</v>
      </c>
      <c r="Q831" s="4">
        <f t="shared" si="230"/>
        <v>1</v>
      </c>
      <c r="R831" s="4" cm="1">
        <f t="array" ref="R831">SUM(_xlfn._xlws.FILTER($G$2:$G$1236,_xlfn.MAP($N$2:$N$1236,_xlfn.LAMBDA(_xlpm.x,_xlpm.x=$N831))))</f>
        <v>7.6219512195121954E-4</v>
      </c>
      <c r="S831" s="4">
        <f t="shared" si="231"/>
        <v>1</v>
      </c>
      <c r="T831" s="15" cm="1">
        <f t="array" ref="T831">SUM(_xlfn._xlws.FILTER($G$2:$G$1236,_xlfn.MAP($O$2:$O$1236,_xlfn.LAMBDA(_xlpm.x,_xlpm.x=$O831))))</f>
        <v>7.6219512195121954E-4</v>
      </c>
      <c r="U831" s="4">
        <f t="shared" si="232"/>
        <v>1</v>
      </c>
      <c r="V831" s="4">
        <f t="shared" si="233"/>
        <v>0</v>
      </c>
      <c r="AB831"/>
      <c r="AC831"/>
      <c r="AD831" s="2"/>
      <c r="AI831" s="2"/>
      <c r="AJ831" s="2"/>
    </row>
    <row r="832" spans="1:36">
      <c r="A832" s="1" t="str">
        <f t="shared" si="219"/>
        <v>~ppear~ : [pɪə]</v>
      </c>
      <c r="B832" s="1">
        <f t="shared" si="236"/>
        <v>0</v>
      </c>
      <c r="C832" s="1">
        <f t="shared" si="236"/>
        <v>0</v>
      </c>
      <c r="D832" s="1">
        <f t="shared" si="236"/>
        <v>0</v>
      </c>
      <c r="E832" s="7">
        <v>1</v>
      </c>
      <c r="F832" s="9" t="s">
        <v>1431</v>
      </c>
      <c r="G832" s="4">
        <f t="shared" si="220"/>
        <v>7.6219512195121954E-4</v>
      </c>
      <c r="H832" s="4" t="str">
        <f t="shared" si="221"/>
        <v>pɪə</v>
      </c>
      <c r="I832" s="4" t="str">
        <f t="shared" si="222"/>
        <v>ppear</v>
      </c>
      <c r="J832" s="10">
        <f t="shared" si="223"/>
        <v>3</v>
      </c>
      <c r="K832" s="10">
        <f t="shared" si="224"/>
        <v>5</v>
      </c>
      <c r="L832" s="10">
        <f t="shared" si="225"/>
        <v>5</v>
      </c>
      <c r="M832" s="10">
        <f t="shared" si="226"/>
        <v>2</v>
      </c>
      <c r="N832" s="1" t="str">
        <f t="shared" si="227"/>
        <v>~ppear~</v>
      </c>
      <c r="O832" s="1" t="str">
        <f t="shared" si="228"/>
        <v>[pɪə]</v>
      </c>
      <c r="P832" s="4">
        <f t="shared" si="229"/>
        <v>0.25439985932113074</v>
      </c>
      <c r="Q832" s="4">
        <f t="shared" si="230"/>
        <v>1</v>
      </c>
      <c r="R832" s="4" cm="1">
        <f t="array" ref="R832">SUM(_xlfn._xlws.FILTER($G$2:$G$1236,_xlfn.MAP($N$2:$N$1236,_xlfn.LAMBDA(_xlpm.x,_xlpm.x=$N832))))</f>
        <v>7.6219512195121954E-4</v>
      </c>
      <c r="S832" s="4">
        <f t="shared" si="231"/>
        <v>1</v>
      </c>
      <c r="T832" s="15" cm="1">
        <f t="array" ref="T832">SUM(_xlfn._xlws.FILTER($G$2:$G$1236,_xlfn.MAP($O$2:$O$1236,_xlfn.LAMBDA(_xlpm.x,_xlpm.x=$O832))))</f>
        <v>7.6219512195121954E-4</v>
      </c>
      <c r="U832" s="4">
        <f t="shared" si="232"/>
        <v>1</v>
      </c>
      <c r="V832" s="4">
        <f t="shared" si="233"/>
        <v>0</v>
      </c>
      <c r="AB832"/>
      <c r="AC832"/>
      <c r="AD832" s="2"/>
      <c r="AI832" s="2"/>
      <c r="AJ832" s="2"/>
    </row>
    <row r="833" spans="1:36">
      <c r="A833" s="1" t="str">
        <f t="shared" si="219"/>
        <v>~prove~ : [pɹuv]</v>
      </c>
      <c r="B833" s="1">
        <f t="shared" si="236"/>
        <v>0</v>
      </c>
      <c r="C833" s="1">
        <f t="shared" si="236"/>
        <v>0</v>
      </c>
      <c r="D833" s="1">
        <f t="shared" si="236"/>
        <v>0</v>
      </c>
      <c r="E833" s="7">
        <v>1</v>
      </c>
      <c r="F833" s="9" t="s">
        <v>1333</v>
      </c>
      <c r="G833" s="4">
        <f t="shared" si="220"/>
        <v>7.6219512195121954E-4</v>
      </c>
      <c r="H833" s="4" t="str">
        <f t="shared" si="221"/>
        <v>pɹuv</v>
      </c>
      <c r="I833" s="4" t="str">
        <f t="shared" si="222"/>
        <v>prove</v>
      </c>
      <c r="J833" s="10">
        <f t="shared" si="223"/>
        <v>4</v>
      </c>
      <c r="K833" s="10">
        <f t="shared" si="224"/>
        <v>5</v>
      </c>
      <c r="L833" s="10">
        <f t="shared" si="225"/>
        <v>5</v>
      </c>
      <c r="M833" s="10">
        <f t="shared" si="226"/>
        <v>2</v>
      </c>
      <c r="N833" s="1" t="str">
        <f t="shared" si="227"/>
        <v>~prove~</v>
      </c>
      <c r="O833" s="1" t="str">
        <f t="shared" si="228"/>
        <v>[pɹuv]</v>
      </c>
      <c r="P833" s="4">
        <f t="shared" si="229"/>
        <v>0.25439985932113074</v>
      </c>
      <c r="Q833" s="4">
        <f t="shared" si="230"/>
        <v>1</v>
      </c>
      <c r="R833" s="4" cm="1">
        <f t="array" ref="R833">SUM(_xlfn._xlws.FILTER($G$2:$G$1236,_xlfn.MAP($N$2:$N$1236,_xlfn.LAMBDA(_xlpm.x,_xlpm.x=$N833))))</f>
        <v>7.6219512195121954E-4</v>
      </c>
      <c r="S833" s="4">
        <f t="shared" si="231"/>
        <v>1</v>
      </c>
      <c r="T833" s="15" cm="1">
        <f t="array" ref="T833">SUM(_xlfn._xlws.FILTER($G$2:$G$1236,_xlfn.MAP($O$2:$O$1236,_xlfn.LAMBDA(_xlpm.x,_xlpm.x=$O833))))</f>
        <v>7.6219512195121954E-4</v>
      </c>
      <c r="U833" s="4">
        <f t="shared" si="232"/>
        <v>1</v>
      </c>
      <c r="V833" s="4">
        <f t="shared" si="233"/>
        <v>0</v>
      </c>
      <c r="AB833"/>
      <c r="AC833"/>
      <c r="AD833" s="2"/>
      <c r="AI833" s="2"/>
      <c r="AJ833" s="2"/>
    </row>
    <row r="834" spans="1:36">
      <c r="A834" s="1" t="str">
        <f t="shared" ref="A834:A897" si="237">_xlfn.LET(_xlpm.sep," : ",CONCATENATE(N834,_xlpm.sep,O834))</f>
        <v>~ptain~ : [ptɛn]</v>
      </c>
      <c r="B834" s="1">
        <f t="shared" si="236"/>
        <v>0</v>
      </c>
      <c r="C834" s="1">
        <f t="shared" si="236"/>
        <v>0</v>
      </c>
      <c r="D834" s="1">
        <f t="shared" si="236"/>
        <v>0</v>
      </c>
      <c r="E834" s="7">
        <v>1</v>
      </c>
      <c r="F834" s="9" t="s">
        <v>1335</v>
      </c>
      <c r="G834" s="4">
        <f t="shared" ref="G834:G897" si="238">E834/freq.sum.r6e</f>
        <v>7.6219512195121954E-4</v>
      </c>
      <c r="H834" s="4" t="str">
        <f t="shared" ref="H834:H897" si="239">_xlfn.LET(_xlpm.sep,":",_xlpm.w,$F834,LEFT(_xlpm.w,FIND(_xlpm.sep,_xlpm.w)-1))</f>
        <v>ptɛn</v>
      </c>
      <c r="I834" s="4" t="str">
        <f t="shared" ref="I834:I897" si="240">_xlfn.LET(_xlpm.sep,":",_xlpm.w,$F834,RIGHT(_xlpm.w,LEN(_xlpm.w)-FIND(_xlpm.sep,_xlpm.w)))</f>
        <v>ptain</v>
      </c>
      <c r="J834" s="10">
        <f t="shared" ref="J834:J897" si="241">_xlfn.LET(_xlpm.w,H834,LEN(_xlpm.w))</f>
        <v>4</v>
      </c>
      <c r="K834" s="10">
        <f t="shared" ref="K834:K897" si="242">_xlfn.LET(_xlpm.w,I834,LEN(_xlpm.w))</f>
        <v>5</v>
      </c>
      <c r="L834" s="10">
        <f t="shared" ref="L834:L897" si="243">_xlfn.LET(_xlpm.a,J834,_xlpm.b,K834,MAX(_xlpm.a,_xlpm.b))</f>
        <v>5</v>
      </c>
      <c r="M834" s="10">
        <f t="shared" ref="M834:M897" si="244">_xlfn.LET(_xlpm.x,I834,SUM(COUNTIF(_xlpm.x,"*a*"),COUNTIF(_xlpm.x,"*e*"),COUNTIF(_xlpm.x,"*i*"),COUNTIF(_xlpm.x,"*o*"),COUNTIF(_xlpm.x,"*u*"),COUNTIF(_xlpm.x,"*y*")))</f>
        <v>2</v>
      </c>
      <c r="N834" s="1" t="str">
        <f t="shared" ref="N834:N897" si="245">_xlfn.LET(_xlpm.sep,":",_xlpm.w,$F834,_xlfn.CONCAT("~",RIGHT(_xlpm.w,LEN(_xlpm.w)-FIND(_xlpm.sep,_xlpm.w)),"~"))</f>
        <v>~ptain~</v>
      </c>
      <c r="O834" s="1" t="str">
        <f t="shared" ref="O834:O897" si="246">_xlfn.LET(_xlpm.sep,":",_xlpm.w,$F834,_xlfn.CONCAT("[",LEFT(_xlpm.w,FIND(_xlpm.sep,_xlpm.w)-1),"]"))</f>
        <v>[ptɛn]</v>
      </c>
      <c r="P834" s="4">
        <f t="shared" ref="P834:P897" si="247">_xlfn.LET(_xlpm.freq,E834,_xlpm.size,L834+1,_xlpm.F,Q834,LOG(1+_xlpm.freq)*LOG(1+_xlpm.size)*_xlpm.F)</f>
        <v>0.25439985932113074</v>
      </c>
      <c r="Q834" s="4">
        <f t="shared" ref="Q834:Q897" si="248">_xlfn.LET(_xlpm.a,U834,_xlpm.b,S834,2*_xlpm.a*_xlpm.b/(_xlpm.a+_xlpm.b))</f>
        <v>1</v>
      </c>
      <c r="R834" s="4" cm="1">
        <f t="array" ref="R834">SUM(_xlfn._xlws.FILTER($G$2:$G$1236,_xlfn.MAP($N$2:$N$1236,_xlfn.LAMBDA(_xlpm.x,_xlpm.x=$N834))))</f>
        <v>7.6219512195121954E-4</v>
      </c>
      <c r="S834" s="4">
        <f t="shared" ref="S834:S897" si="249">$G834/R834</f>
        <v>1</v>
      </c>
      <c r="T834" s="15" cm="1">
        <f t="array" ref="T834">SUM(_xlfn._xlws.FILTER($G$2:$G$1236,_xlfn.MAP($O$2:$O$1236,_xlfn.LAMBDA(_xlpm.x,_xlpm.x=$O834))))</f>
        <v>7.6219512195121954E-4</v>
      </c>
      <c r="U834" s="4">
        <f t="shared" ref="U834:U897" si="250">$G834/T834</f>
        <v>1</v>
      </c>
      <c r="V834" s="4">
        <f t="shared" ref="V834:V897" si="251">_xlfn.LET(_xlpm.p,S834,_xlpm.q,U834,LOG(_xlpm.p/_xlpm.q))</f>
        <v>0</v>
      </c>
      <c r="AB834"/>
      <c r="AC834"/>
      <c r="AD834" s="2"/>
      <c r="AI834" s="2"/>
      <c r="AJ834" s="2"/>
    </row>
    <row r="835" spans="1:36">
      <c r="A835" s="1" t="str">
        <f t="shared" si="237"/>
        <v>~quart~ : [kwɔɹt]</v>
      </c>
      <c r="B835" s="1">
        <f t="shared" si="236"/>
        <v>0</v>
      </c>
      <c r="C835" s="1">
        <f t="shared" si="236"/>
        <v>0</v>
      </c>
      <c r="D835" s="1">
        <f t="shared" si="236"/>
        <v>0</v>
      </c>
      <c r="E835" s="7">
        <v>1</v>
      </c>
      <c r="F835" s="9" t="s">
        <v>1228</v>
      </c>
      <c r="G835" s="4">
        <f t="shared" si="238"/>
        <v>7.6219512195121954E-4</v>
      </c>
      <c r="H835" s="1" t="str">
        <f t="shared" si="239"/>
        <v>kwɔɹt</v>
      </c>
      <c r="I835" s="1" t="str">
        <f t="shared" si="240"/>
        <v>quart</v>
      </c>
      <c r="J835" s="10">
        <f t="shared" si="241"/>
        <v>5</v>
      </c>
      <c r="K835" s="10">
        <f t="shared" si="242"/>
        <v>5</v>
      </c>
      <c r="L835" s="10">
        <f t="shared" si="243"/>
        <v>5</v>
      </c>
      <c r="M835" s="10">
        <f t="shared" si="244"/>
        <v>2</v>
      </c>
      <c r="N835" s="1" t="str">
        <f t="shared" si="245"/>
        <v>~quart~</v>
      </c>
      <c r="O835" s="1" t="str">
        <f t="shared" si="246"/>
        <v>[kwɔɹt]</v>
      </c>
      <c r="P835" s="4">
        <f t="shared" si="247"/>
        <v>0.25439985932113074</v>
      </c>
      <c r="Q835" s="4">
        <f t="shared" si="248"/>
        <v>1</v>
      </c>
      <c r="R835" s="4" cm="1">
        <f t="array" ref="R835">SUM(_xlfn._xlws.FILTER($G$2:$G$1236,_xlfn.MAP($N$2:$N$1236,_xlfn.LAMBDA(_xlpm.x,_xlpm.x=$N835))))</f>
        <v>7.6219512195121954E-4</v>
      </c>
      <c r="S835" s="4">
        <f t="shared" si="249"/>
        <v>1</v>
      </c>
      <c r="T835" s="15" cm="1">
        <f t="array" ref="T835">SUM(_xlfn._xlws.FILTER($G$2:$G$1236,_xlfn.MAP($O$2:$O$1236,_xlfn.LAMBDA(_xlpm.x,_xlpm.x=$O835))))</f>
        <v>7.6219512195121954E-4</v>
      </c>
      <c r="U835" s="4">
        <f t="shared" si="250"/>
        <v>1</v>
      </c>
      <c r="V835" s="4">
        <f t="shared" si="251"/>
        <v>0</v>
      </c>
      <c r="AB835"/>
      <c r="AC835"/>
      <c r="AD835" s="2"/>
      <c r="AI835" s="2"/>
      <c r="AJ835" s="2"/>
    </row>
    <row r="836" spans="1:36">
      <c r="A836" s="1" t="str">
        <f t="shared" si="237"/>
        <v>~quick~ : [kwɪk]</v>
      </c>
      <c r="B836" s="1">
        <f t="shared" si="236"/>
        <v>0</v>
      </c>
      <c r="C836" s="1">
        <f t="shared" si="236"/>
        <v>0</v>
      </c>
      <c r="D836" s="1">
        <f t="shared" si="236"/>
        <v>0</v>
      </c>
      <c r="E836" s="7">
        <v>1</v>
      </c>
      <c r="F836" s="9" t="s">
        <v>1369</v>
      </c>
      <c r="G836" s="4">
        <f t="shared" si="238"/>
        <v>7.6219512195121954E-4</v>
      </c>
      <c r="H836" s="4" t="str">
        <f t="shared" si="239"/>
        <v>kwɪk</v>
      </c>
      <c r="I836" s="4" t="str">
        <f t="shared" si="240"/>
        <v>quick</v>
      </c>
      <c r="J836" s="10">
        <f t="shared" si="241"/>
        <v>4</v>
      </c>
      <c r="K836" s="10">
        <f t="shared" si="242"/>
        <v>5</v>
      </c>
      <c r="L836" s="10">
        <f t="shared" si="243"/>
        <v>5</v>
      </c>
      <c r="M836" s="10">
        <f t="shared" si="244"/>
        <v>2</v>
      </c>
      <c r="N836" s="1" t="str">
        <f t="shared" si="245"/>
        <v>~quick~</v>
      </c>
      <c r="O836" s="1" t="str">
        <f t="shared" si="246"/>
        <v>[kwɪk]</v>
      </c>
      <c r="P836" s="4">
        <f t="shared" si="247"/>
        <v>0.25439985932113074</v>
      </c>
      <c r="Q836" s="4">
        <f t="shared" si="248"/>
        <v>1</v>
      </c>
      <c r="R836" s="4" cm="1">
        <f t="array" ref="R836">SUM(_xlfn._xlws.FILTER($G$2:$G$1236,_xlfn.MAP($N$2:$N$1236,_xlfn.LAMBDA(_xlpm.x,_xlpm.x=$N836))))</f>
        <v>7.6219512195121954E-4</v>
      </c>
      <c r="S836" s="4">
        <f t="shared" si="249"/>
        <v>1</v>
      </c>
      <c r="T836" s="15" cm="1">
        <f t="array" ref="T836">SUM(_xlfn._xlws.FILTER($G$2:$G$1236,_xlfn.MAP($O$2:$O$1236,_xlfn.LAMBDA(_xlpm.x,_xlpm.x=$O836))))</f>
        <v>7.6219512195121954E-4</v>
      </c>
      <c r="U836" s="4">
        <f t="shared" si="250"/>
        <v>1</v>
      </c>
      <c r="V836" s="4">
        <f t="shared" si="251"/>
        <v>0</v>
      </c>
      <c r="AB836"/>
      <c r="AC836"/>
      <c r="AD836" s="2"/>
      <c r="AI836" s="2"/>
      <c r="AJ836" s="2"/>
    </row>
    <row r="837" spans="1:36">
      <c r="A837" s="1" t="str">
        <f t="shared" si="237"/>
        <v>~range~ : [ɹeɪndʒ]</v>
      </c>
      <c r="B837" s="1">
        <f t="shared" si="236"/>
        <v>1</v>
      </c>
      <c r="C837" s="1">
        <f t="shared" si="236"/>
        <v>0</v>
      </c>
      <c r="D837" s="1">
        <f t="shared" si="236"/>
        <v>0</v>
      </c>
      <c r="E837" s="7">
        <v>1</v>
      </c>
      <c r="F837" s="9" t="s">
        <v>952</v>
      </c>
      <c r="G837" s="4">
        <f t="shared" si="238"/>
        <v>7.6219512195121954E-4</v>
      </c>
      <c r="H837" s="4" t="str">
        <f t="shared" si="239"/>
        <v>ɹeɪndʒ</v>
      </c>
      <c r="I837" s="4" t="str">
        <f t="shared" si="240"/>
        <v>range</v>
      </c>
      <c r="J837" s="10">
        <f t="shared" si="241"/>
        <v>6</v>
      </c>
      <c r="K837" s="10">
        <f t="shared" si="242"/>
        <v>5</v>
      </c>
      <c r="L837" s="10">
        <f t="shared" si="243"/>
        <v>6</v>
      </c>
      <c r="M837" s="10">
        <f t="shared" si="244"/>
        <v>2</v>
      </c>
      <c r="N837" s="1" t="str">
        <f t="shared" si="245"/>
        <v>~range~</v>
      </c>
      <c r="O837" s="1" t="str">
        <f t="shared" si="246"/>
        <v>[ɹeɪndʒ]</v>
      </c>
      <c r="P837" s="4">
        <f t="shared" si="247"/>
        <v>0.18123811657891303</v>
      </c>
      <c r="Q837" s="4">
        <f t="shared" si="248"/>
        <v>0.66666666666666663</v>
      </c>
      <c r="R837" s="4" cm="1">
        <f t="array" ref="R837">SUM(_xlfn._xlws.FILTER($G$2:$G$1236,_xlfn.MAP($N$2:$N$1236,_xlfn.LAMBDA(_xlpm.x,_xlpm.x=$N837))))</f>
        <v>7.6219512195121954E-4</v>
      </c>
      <c r="S837" s="4">
        <f t="shared" si="249"/>
        <v>1</v>
      </c>
      <c r="T837" s="15" cm="1">
        <f t="array" ref="T837">SUM(_xlfn._xlws.FILTER($G$2:$G$1236,_xlfn.MAP($O$2:$O$1236,_xlfn.LAMBDA(_xlpm.x,_xlpm.x=$O837))))</f>
        <v>1.5243902439024391E-3</v>
      </c>
      <c r="U837" s="4">
        <f t="shared" si="250"/>
        <v>0.5</v>
      </c>
      <c r="V837" s="4">
        <f t="shared" si="251"/>
        <v>0.3010299956639812</v>
      </c>
      <c r="AB837"/>
      <c r="AC837"/>
      <c r="AD837" s="2"/>
      <c r="AI837" s="2"/>
      <c r="AJ837" s="2"/>
    </row>
    <row r="838" spans="1:36">
      <c r="A838" s="1" t="str">
        <f t="shared" si="237"/>
        <v>~rcise~ : [ɹsaɪz]</v>
      </c>
      <c r="B838" s="1">
        <f t="shared" si="236"/>
        <v>1</v>
      </c>
      <c r="C838" s="1">
        <f t="shared" si="236"/>
        <v>0</v>
      </c>
      <c r="D838" s="1">
        <f t="shared" si="236"/>
        <v>0</v>
      </c>
      <c r="E838" s="7">
        <v>1</v>
      </c>
      <c r="F838" s="9" t="s">
        <v>1151</v>
      </c>
      <c r="G838" s="4">
        <f t="shared" si="238"/>
        <v>7.6219512195121954E-4</v>
      </c>
      <c r="H838" s="4" t="str">
        <f t="shared" si="239"/>
        <v>ɹsaɪz</v>
      </c>
      <c r="I838" s="4" t="str">
        <f t="shared" si="240"/>
        <v>rcise</v>
      </c>
      <c r="J838" s="10">
        <f t="shared" si="241"/>
        <v>5</v>
      </c>
      <c r="K838" s="10">
        <f t="shared" si="242"/>
        <v>5</v>
      </c>
      <c r="L838" s="10">
        <f t="shared" si="243"/>
        <v>5</v>
      </c>
      <c r="M838" s="10">
        <f t="shared" si="244"/>
        <v>2</v>
      </c>
      <c r="N838" s="1" t="str">
        <f t="shared" si="245"/>
        <v>~rcise~</v>
      </c>
      <c r="O838" s="1" t="str">
        <f t="shared" si="246"/>
        <v>[ɹsaɪz]</v>
      </c>
      <c r="P838" s="4">
        <f t="shared" si="247"/>
        <v>0.25439985932113074</v>
      </c>
      <c r="Q838" s="4">
        <f t="shared" si="248"/>
        <v>1</v>
      </c>
      <c r="R838" s="4" cm="1">
        <f t="array" ref="R838">SUM(_xlfn._xlws.FILTER($G$2:$G$1236,_xlfn.MAP($N$2:$N$1236,_xlfn.LAMBDA(_xlpm.x,_xlpm.x=$N838))))</f>
        <v>7.6219512195121954E-4</v>
      </c>
      <c r="S838" s="4">
        <f t="shared" si="249"/>
        <v>1</v>
      </c>
      <c r="T838" s="15" cm="1">
        <f t="array" ref="T838">SUM(_xlfn._xlws.FILTER($G$2:$G$1236,_xlfn.MAP($O$2:$O$1236,_xlfn.LAMBDA(_xlpm.x,_xlpm.x=$O838))))</f>
        <v>7.6219512195121954E-4</v>
      </c>
      <c r="U838" s="4">
        <f t="shared" si="250"/>
        <v>1</v>
      </c>
      <c r="V838" s="4">
        <f t="shared" si="251"/>
        <v>0</v>
      </c>
      <c r="AB838"/>
      <c r="AC838"/>
      <c r="AD838" s="2"/>
      <c r="AI838" s="2"/>
      <c r="AJ838" s="2"/>
    </row>
    <row r="839" spans="1:36">
      <c r="A839" s="1" t="str">
        <f t="shared" si="237"/>
        <v>~reach~ : [ɹitʃ]</v>
      </c>
      <c r="B839" s="1">
        <f t="shared" si="236"/>
        <v>1</v>
      </c>
      <c r="C839" s="1">
        <f t="shared" si="236"/>
        <v>0</v>
      </c>
      <c r="D839" s="1">
        <f t="shared" si="236"/>
        <v>0</v>
      </c>
      <c r="E839" s="7">
        <v>1</v>
      </c>
      <c r="F839" s="9" t="s">
        <v>1279</v>
      </c>
      <c r="G839" s="4">
        <f t="shared" si="238"/>
        <v>7.6219512195121954E-4</v>
      </c>
      <c r="H839" s="1" t="str">
        <f t="shared" si="239"/>
        <v>ɹitʃ</v>
      </c>
      <c r="I839" s="1" t="str">
        <f t="shared" si="240"/>
        <v>reach</v>
      </c>
      <c r="J839" s="10">
        <f t="shared" si="241"/>
        <v>4</v>
      </c>
      <c r="K839" s="10">
        <f t="shared" si="242"/>
        <v>5</v>
      </c>
      <c r="L839" s="10">
        <f t="shared" si="243"/>
        <v>5</v>
      </c>
      <c r="M839" s="10">
        <f t="shared" si="244"/>
        <v>2</v>
      </c>
      <c r="N839" s="1" t="str">
        <f t="shared" si="245"/>
        <v>~reach~</v>
      </c>
      <c r="O839" s="1" t="str">
        <f t="shared" si="246"/>
        <v>[ɹitʃ]</v>
      </c>
      <c r="P839" s="4">
        <f t="shared" si="247"/>
        <v>0.25439985932113074</v>
      </c>
      <c r="Q839" s="4">
        <f t="shared" si="248"/>
        <v>1</v>
      </c>
      <c r="R839" s="4" cm="1">
        <f t="array" ref="R839">SUM(_xlfn._xlws.FILTER($G$2:$G$1236,_xlfn.MAP($N$2:$N$1236,_xlfn.LAMBDA(_xlpm.x,_xlpm.x=$N839))))</f>
        <v>7.6219512195121954E-4</v>
      </c>
      <c r="S839" s="4">
        <f t="shared" si="249"/>
        <v>1</v>
      </c>
      <c r="T839" s="15" cm="1">
        <f t="array" ref="T839">SUM(_xlfn._xlws.FILTER($G$2:$G$1236,_xlfn.MAP($O$2:$O$1236,_xlfn.LAMBDA(_xlpm.x,_xlpm.x=$O839))))</f>
        <v>7.6219512195121954E-4</v>
      </c>
      <c r="U839" s="4">
        <f t="shared" si="250"/>
        <v>1</v>
      </c>
      <c r="V839" s="4">
        <f t="shared" si="251"/>
        <v>0</v>
      </c>
      <c r="AB839"/>
      <c r="AC839"/>
      <c r="AD839" s="2"/>
      <c r="AI839" s="2"/>
      <c r="AJ839" s="2"/>
    </row>
    <row r="840" spans="1:36">
      <c r="A840" s="1" t="str">
        <f t="shared" si="237"/>
        <v>~rface~ : [ɹfəs]</v>
      </c>
      <c r="B840" s="1">
        <f t="shared" si="236"/>
        <v>1</v>
      </c>
      <c r="C840" s="1">
        <f t="shared" si="236"/>
        <v>0</v>
      </c>
      <c r="D840" s="1">
        <f t="shared" si="236"/>
        <v>0</v>
      </c>
      <c r="E840" s="7">
        <v>1</v>
      </c>
      <c r="F840" s="9" t="s">
        <v>1280</v>
      </c>
      <c r="G840" s="4">
        <f t="shared" si="238"/>
        <v>7.6219512195121954E-4</v>
      </c>
      <c r="H840" s="1" t="str">
        <f t="shared" si="239"/>
        <v>ɹfəs</v>
      </c>
      <c r="I840" s="1" t="str">
        <f t="shared" si="240"/>
        <v>rface</v>
      </c>
      <c r="J840" s="10">
        <f t="shared" si="241"/>
        <v>4</v>
      </c>
      <c r="K840" s="10">
        <f t="shared" si="242"/>
        <v>5</v>
      </c>
      <c r="L840" s="10">
        <f t="shared" si="243"/>
        <v>5</v>
      </c>
      <c r="M840" s="10">
        <f t="shared" si="244"/>
        <v>2</v>
      </c>
      <c r="N840" s="1" t="str">
        <f t="shared" si="245"/>
        <v>~rface~</v>
      </c>
      <c r="O840" s="1" t="str">
        <f t="shared" si="246"/>
        <v>[ɹfəs]</v>
      </c>
      <c r="P840" s="4">
        <f t="shared" si="247"/>
        <v>0.25439985932113074</v>
      </c>
      <c r="Q840" s="4">
        <f t="shared" si="248"/>
        <v>1</v>
      </c>
      <c r="R840" s="4" cm="1">
        <f t="array" ref="R840">SUM(_xlfn._xlws.FILTER($G$2:$G$1236,_xlfn.MAP($N$2:$N$1236,_xlfn.LAMBDA(_xlpm.x,_xlpm.x=$N840))))</f>
        <v>7.6219512195121954E-4</v>
      </c>
      <c r="S840" s="4">
        <f t="shared" si="249"/>
        <v>1</v>
      </c>
      <c r="T840" s="15" cm="1">
        <f t="array" ref="T840">SUM(_xlfn._xlws.FILTER($G$2:$G$1236,_xlfn.MAP($O$2:$O$1236,_xlfn.LAMBDA(_xlpm.x,_xlpm.x=$O840))))</f>
        <v>7.6219512195121954E-4</v>
      </c>
      <c r="U840" s="4">
        <f t="shared" si="250"/>
        <v>1</v>
      </c>
      <c r="V840" s="4">
        <f t="shared" si="251"/>
        <v>0</v>
      </c>
      <c r="AB840"/>
      <c r="AC840"/>
      <c r="AD840" s="2"/>
      <c r="AI840" s="2"/>
      <c r="AJ840" s="2"/>
    </row>
    <row r="841" spans="1:36">
      <c r="A841" s="1" t="str">
        <f t="shared" si="237"/>
        <v>~river~ : [ɹɪvəɹ]</v>
      </c>
      <c r="B841" s="1">
        <f t="shared" si="236"/>
        <v>1</v>
      </c>
      <c r="C841" s="1">
        <f t="shared" si="236"/>
        <v>0</v>
      </c>
      <c r="D841" s="1">
        <f t="shared" si="236"/>
        <v>0</v>
      </c>
      <c r="E841" s="7">
        <v>1</v>
      </c>
      <c r="F841" s="9" t="s">
        <v>2345</v>
      </c>
      <c r="G841" s="4">
        <f t="shared" si="238"/>
        <v>7.6219512195121954E-4</v>
      </c>
      <c r="H841" s="1" t="str">
        <f t="shared" si="239"/>
        <v>ɹɪvəɹ</v>
      </c>
      <c r="I841" s="1" t="str">
        <f t="shared" si="240"/>
        <v>river</v>
      </c>
      <c r="J841" s="10">
        <f t="shared" si="241"/>
        <v>5</v>
      </c>
      <c r="K841" s="10">
        <f t="shared" si="242"/>
        <v>5</v>
      </c>
      <c r="L841" s="10">
        <f t="shared" si="243"/>
        <v>5</v>
      </c>
      <c r="M841" s="10">
        <f t="shared" si="244"/>
        <v>2</v>
      </c>
      <c r="N841" s="1" t="str">
        <f t="shared" si="245"/>
        <v>~river~</v>
      </c>
      <c r="O841" s="1" t="str">
        <f t="shared" si="246"/>
        <v>[ɹɪvəɹ]</v>
      </c>
      <c r="P841" s="4">
        <f t="shared" si="247"/>
        <v>0.25439985932113074</v>
      </c>
      <c r="Q841" s="4">
        <f t="shared" si="248"/>
        <v>1</v>
      </c>
      <c r="R841" s="4" cm="1">
        <f t="array" ref="R841">SUM(_xlfn._xlws.FILTER($G$2:$G$1255,_xlfn.MAP($N$2:$N$1255,_xlfn.LAMBDA(_xlpm.x,_xlpm.x=$N841))))</f>
        <v>7.6219512195121954E-4</v>
      </c>
      <c r="S841" s="4">
        <f t="shared" si="249"/>
        <v>1</v>
      </c>
      <c r="T841" s="15" cm="1">
        <f t="array" ref="T841">SUM(_xlfn._xlws.FILTER($G$2:$G$1255,_xlfn.MAP($O$2:$O$1255,_xlfn.LAMBDA(_xlpm.x,_xlpm.x=$O841))))</f>
        <v>7.6219512195121954E-4</v>
      </c>
      <c r="U841" s="4">
        <f t="shared" si="250"/>
        <v>1</v>
      </c>
      <c r="V841" s="4">
        <f t="shared" si="251"/>
        <v>0</v>
      </c>
      <c r="AB841"/>
      <c r="AC841"/>
      <c r="AD841" s="2"/>
      <c r="AI841" s="2"/>
      <c r="AJ841" s="2"/>
    </row>
    <row r="842" spans="1:36">
      <c r="A842" s="1" t="str">
        <f t="shared" si="237"/>
        <v>~rmine~ : [ɹmɪn]</v>
      </c>
      <c r="B842" s="1">
        <f t="shared" ref="B842:D861" si="252">_xlfn.LET(_xlpm.d,$F842,_xlpm.k,_xlfn.CONCAT(LEFT(TRIM(B$1),1),"*"),COUNTIF(_xlpm.d,_xlpm.k))</f>
        <v>1</v>
      </c>
      <c r="C842" s="1">
        <f t="shared" si="252"/>
        <v>0</v>
      </c>
      <c r="D842" s="1">
        <f t="shared" si="252"/>
        <v>0</v>
      </c>
      <c r="E842" s="7">
        <v>1</v>
      </c>
      <c r="F842" s="9" t="s">
        <v>1275</v>
      </c>
      <c r="G842" s="4">
        <f t="shared" si="238"/>
        <v>7.6219512195121954E-4</v>
      </c>
      <c r="H842" s="4" t="str">
        <f t="shared" si="239"/>
        <v>ɹmɪn</v>
      </c>
      <c r="I842" s="4" t="str">
        <f t="shared" si="240"/>
        <v>rmine</v>
      </c>
      <c r="J842" s="10">
        <f t="shared" si="241"/>
        <v>4</v>
      </c>
      <c r="K842" s="10">
        <f t="shared" si="242"/>
        <v>5</v>
      </c>
      <c r="L842" s="10">
        <f t="shared" si="243"/>
        <v>5</v>
      </c>
      <c r="M842" s="10">
        <f t="shared" si="244"/>
        <v>2</v>
      </c>
      <c r="N842" s="1" t="str">
        <f t="shared" si="245"/>
        <v>~rmine~</v>
      </c>
      <c r="O842" s="1" t="str">
        <f t="shared" si="246"/>
        <v>[ɹmɪn]</v>
      </c>
      <c r="P842" s="4">
        <f t="shared" si="247"/>
        <v>0.25439985932113074</v>
      </c>
      <c r="Q842" s="4">
        <f t="shared" si="248"/>
        <v>1</v>
      </c>
      <c r="R842" s="4" cm="1">
        <f t="array" ref="R842">SUM(_xlfn._xlws.FILTER($G$2:$G$1236,_xlfn.MAP($N$2:$N$1236,_xlfn.LAMBDA(_xlpm.x,_xlpm.x=$N842))))</f>
        <v>7.6219512195121954E-4</v>
      </c>
      <c r="S842" s="4">
        <f t="shared" si="249"/>
        <v>1</v>
      </c>
      <c r="T842" s="15" cm="1">
        <f t="array" ref="T842">SUM(_xlfn._xlws.FILTER($G$2:$G$1236,_xlfn.MAP($O$2:$O$1236,_xlfn.LAMBDA(_xlpm.x,_xlpm.x=$O842))))</f>
        <v>7.6219512195121954E-4</v>
      </c>
      <c r="U842" s="4">
        <f t="shared" si="250"/>
        <v>1</v>
      </c>
      <c r="V842" s="4">
        <f t="shared" si="251"/>
        <v>0</v>
      </c>
      <c r="AB842"/>
      <c r="AC842"/>
      <c r="AD842" s="2"/>
      <c r="AI842" s="2"/>
      <c r="AJ842" s="2"/>
    </row>
    <row r="843" spans="1:36">
      <c r="A843" s="1" t="str">
        <f t="shared" si="237"/>
        <v>~round~ : [ɹaʊnd]</v>
      </c>
      <c r="B843" s="1">
        <f t="shared" si="252"/>
        <v>1</v>
      </c>
      <c r="C843" s="1">
        <f t="shared" si="252"/>
        <v>0</v>
      </c>
      <c r="D843" s="1">
        <f t="shared" si="252"/>
        <v>0</v>
      </c>
      <c r="E843" s="7">
        <v>1</v>
      </c>
      <c r="F843" s="9" t="s">
        <v>1158</v>
      </c>
      <c r="G843" s="4">
        <f t="shared" si="238"/>
        <v>7.6219512195121954E-4</v>
      </c>
      <c r="H843" s="1" t="str">
        <f t="shared" si="239"/>
        <v>ɹaʊnd</v>
      </c>
      <c r="I843" s="1" t="str">
        <f t="shared" si="240"/>
        <v>round</v>
      </c>
      <c r="J843" s="10">
        <f t="shared" si="241"/>
        <v>5</v>
      </c>
      <c r="K843" s="10">
        <f t="shared" si="242"/>
        <v>5</v>
      </c>
      <c r="L843" s="10">
        <f t="shared" si="243"/>
        <v>5</v>
      </c>
      <c r="M843" s="10">
        <f t="shared" si="244"/>
        <v>2</v>
      </c>
      <c r="N843" s="1" t="str">
        <f t="shared" si="245"/>
        <v>~round~</v>
      </c>
      <c r="O843" s="1" t="str">
        <f t="shared" si="246"/>
        <v>[ɹaʊnd]</v>
      </c>
      <c r="P843" s="4">
        <f t="shared" si="247"/>
        <v>0.25439985932113074</v>
      </c>
      <c r="Q843" s="4">
        <f t="shared" si="248"/>
        <v>1</v>
      </c>
      <c r="R843" s="4" cm="1">
        <f t="array" ref="R843">SUM(_xlfn._xlws.FILTER($G$2:$G$1236,_xlfn.MAP($N$2:$N$1236,_xlfn.LAMBDA(_xlpm.x,_xlpm.x=$N843))))</f>
        <v>7.6219512195121954E-4</v>
      </c>
      <c r="S843" s="4">
        <f t="shared" si="249"/>
        <v>1</v>
      </c>
      <c r="T843" s="15" cm="1">
        <f t="array" ref="T843">SUM(_xlfn._xlws.FILTER($G$2:$G$1236,_xlfn.MAP($O$2:$O$1236,_xlfn.LAMBDA(_xlpm.x,_xlpm.x=$O843))))</f>
        <v>7.6219512195121954E-4</v>
      </c>
      <c r="U843" s="4">
        <f t="shared" si="250"/>
        <v>1</v>
      </c>
      <c r="V843" s="4">
        <f t="shared" si="251"/>
        <v>0</v>
      </c>
      <c r="AB843"/>
      <c r="AC843"/>
      <c r="AD843" s="2"/>
      <c r="AI843" s="2"/>
      <c r="AJ843" s="2"/>
    </row>
    <row r="844" spans="1:36">
      <c r="A844" s="1" t="str">
        <f t="shared" si="237"/>
        <v>~rrive~ : [ɹaɪv]</v>
      </c>
      <c r="B844" s="1">
        <f t="shared" si="252"/>
        <v>1</v>
      </c>
      <c r="C844" s="1">
        <f t="shared" si="252"/>
        <v>0</v>
      </c>
      <c r="D844" s="1">
        <f t="shared" si="252"/>
        <v>0</v>
      </c>
      <c r="E844" s="7">
        <v>1</v>
      </c>
      <c r="F844" s="9" t="s">
        <v>1283</v>
      </c>
      <c r="G844" s="4">
        <f t="shared" si="238"/>
        <v>7.6219512195121954E-4</v>
      </c>
      <c r="H844" s="1" t="str">
        <f t="shared" si="239"/>
        <v>ɹaɪv</v>
      </c>
      <c r="I844" s="1" t="str">
        <f t="shared" si="240"/>
        <v>rrive</v>
      </c>
      <c r="J844" s="10">
        <f t="shared" si="241"/>
        <v>4</v>
      </c>
      <c r="K844" s="10">
        <f t="shared" si="242"/>
        <v>5</v>
      </c>
      <c r="L844" s="10">
        <f t="shared" si="243"/>
        <v>5</v>
      </c>
      <c r="M844" s="10">
        <f t="shared" si="244"/>
        <v>2</v>
      </c>
      <c r="N844" s="1" t="str">
        <f t="shared" si="245"/>
        <v>~rrive~</v>
      </c>
      <c r="O844" s="1" t="str">
        <f t="shared" si="246"/>
        <v>[ɹaɪv]</v>
      </c>
      <c r="P844" s="4">
        <f t="shared" si="247"/>
        <v>0.25439985932113074</v>
      </c>
      <c r="Q844" s="4">
        <f t="shared" si="248"/>
        <v>1</v>
      </c>
      <c r="R844" s="4" cm="1">
        <f t="array" ref="R844">SUM(_xlfn._xlws.FILTER($G$2:$G$1236,_xlfn.MAP($N$2:$N$1236,_xlfn.LAMBDA(_xlpm.x,_xlpm.x=$N844))))</f>
        <v>7.6219512195121954E-4</v>
      </c>
      <c r="S844" s="4">
        <f t="shared" si="249"/>
        <v>1</v>
      </c>
      <c r="T844" s="15" cm="1">
        <f t="array" ref="T844">SUM(_xlfn._xlws.FILTER($G$2:$G$1236,_xlfn.MAP($O$2:$O$1236,_xlfn.LAMBDA(_xlpm.x,_xlpm.x=$O844))))</f>
        <v>7.6219512195121954E-4</v>
      </c>
      <c r="U844" s="4">
        <f t="shared" si="250"/>
        <v>1</v>
      </c>
      <c r="V844" s="4">
        <f t="shared" si="251"/>
        <v>0</v>
      </c>
      <c r="AB844"/>
      <c r="AC844"/>
      <c r="AD844" s="2"/>
      <c r="AI844" s="2"/>
      <c r="AJ844" s="2"/>
    </row>
    <row r="845" spans="1:36">
      <c r="A845" s="1" t="str">
        <f t="shared" si="237"/>
        <v>~rtain~ : [ɹtən]</v>
      </c>
      <c r="B845" s="1">
        <f t="shared" si="252"/>
        <v>1</v>
      </c>
      <c r="C845" s="1">
        <f t="shared" si="252"/>
        <v>0</v>
      </c>
      <c r="D845" s="1">
        <f t="shared" si="252"/>
        <v>0</v>
      </c>
      <c r="E845" s="7">
        <v>1</v>
      </c>
      <c r="F845" s="9" t="s">
        <v>1272</v>
      </c>
      <c r="G845" s="4">
        <f t="shared" si="238"/>
        <v>7.6219512195121954E-4</v>
      </c>
      <c r="H845" s="1" t="str">
        <f t="shared" si="239"/>
        <v>ɹtən</v>
      </c>
      <c r="I845" s="1" t="str">
        <f t="shared" si="240"/>
        <v>rtain</v>
      </c>
      <c r="J845" s="10">
        <f t="shared" si="241"/>
        <v>4</v>
      </c>
      <c r="K845" s="10">
        <f t="shared" si="242"/>
        <v>5</v>
      </c>
      <c r="L845" s="10">
        <f t="shared" si="243"/>
        <v>5</v>
      </c>
      <c r="M845" s="10">
        <f t="shared" si="244"/>
        <v>2</v>
      </c>
      <c r="N845" s="1" t="str">
        <f t="shared" si="245"/>
        <v>~rtain~</v>
      </c>
      <c r="O845" s="1" t="str">
        <f t="shared" si="246"/>
        <v>[ɹtən]</v>
      </c>
      <c r="P845" s="4">
        <f t="shared" si="247"/>
        <v>0.25439985932113074</v>
      </c>
      <c r="Q845" s="4">
        <f t="shared" si="248"/>
        <v>1</v>
      </c>
      <c r="R845" s="4" cm="1">
        <f t="array" ref="R845">SUM(_xlfn._xlws.FILTER($G$2:$G$1236,_xlfn.MAP($N$2:$N$1236,_xlfn.LAMBDA(_xlpm.x,_xlpm.x=$N845))))</f>
        <v>7.6219512195121954E-4</v>
      </c>
      <c r="S845" s="4">
        <f t="shared" si="249"/>
        <v>1</v>
      </c>
      <c r="T845" s="15" cm="1">
        <f t="array" ref="T845">SUM(_xlfn._xlws.FILTER($G$2:$G$1236,_xlfn.MAP($O$2:$O$1236,_xlfn.LAMBDA(_xlpm.x,_xlpm.x=$O845))))</f>
        <v>7.6219512195121954E-4</v>
      </c>
      <c r="U845" s="4">
        <f t="shared" si="250"/>
        <v>1</v>
      </c>
      <c r="V845" s="4">
        <f t="shared" si="251"/>
        <v>0</v>
      </c>
      <c r="AB845"/>
      <c r="AC845"/>
      <c r="AD845" s="2"/>
      <c r="AI845" s="2"/>
      <c r="AJ845" s="2"/>
    </row>
    <row r="846" spans="1:36">
      <c r="A846" s="1" t="str">
        <f t="shared" si="237"/>
        <v>~scale~ : [skeɪl]</v>
      </c>
      <c r="B846" s="1">
        <f t="shared" si="252"/>
        <v>0</v>
      </c>
      <c r="C846" s="1">
        <f t="shared" si="252"/>
        <v>0</v>
      </c>
      <c r="D846" s="1">
        <f t="shared" si="252"/>
        <v>0</v>
      </c>
      <c r="E846" s="7">
        <v>1</v>
      </c>
      <c r="F846" s="9" t="s">
        <v>1185</v>
      </c>
      <c r="G846" s="4">
        <f t="shared" si="238"/>
        <v>7.6219512195121954E-4</v>
      </c>
      <c r="H846" s="4" t="str">
        <f t="shared" si="239"/>
        <v>skeɪl</v>
      </c>
      <c r="I846" s="4" t="str">
        <f t="shared" si="240"/>
        <v>scale</v>
      </c>
      <c r="J846" s="10">
        <f t="shared" si="241"/>
        <v>5</v>
      </c>
      <c r="K846" s="10">
        <f t="shared" si="242"/>
        <v>5</v>
      </c>
      <c r="L846" s="10">
        <f t="shared" si="243"/>
        <v>5</v>
      </c>
      <c r="M846" s="10">
        <f t="shared" si="244"/>
        <v>2</v>
      </c>
      <c r="N846" s="1" t="str">
        <f t="shared" si="245"/>
        <v>~scale~</v>
      </c>
      <c r="O846" s="1" t="str">
        <f t="shared" si="246"/>
        <v>[skeɪl]</v>
      </c>
      <c r="P846" s="4">
        <f t="shared" si="247"/>
        <v>0.25439985932113074</v>
      </c>
      <c r="Q846" s="4">
        <f t="shared" si="248"/>
        <v>1</v>
      </c>
      <c r="R846" s="4" cm="1">
        <f t="array" ref="R846">SUM(_xlfn._xlws.FILTER($G$2:$G$1236,_xlfn.MAP($N$2:$N$1236,_xlfn.LAMBDA(_xlpm.x,_xlpm.x=$N846))))</f>
        <v>7.6219512195121954E-4</v>
      </c>
      <c r="S846" s="4">
        <f t="shared" si="249"/>
        <v>1</v>
      </c>
      <c r="T846" s="15" cm="1">
        <f t="array" ref="T846">SUM(_xlfn._xlws.FILTER($G$2:$G$1236,_xlfn.MAP($O$2:$O$1236,_xlfn.LAMBDA(_xlpm.x,_xlpm.x=$O846))))</f>
        <v>7.6219512195121954E-4</v>
      </c>
      <c r="U846" s="4">
        <f t="shared" si="250"/>
        <v>1</v>
      </c>
      <c r="V846" s="4">
        <f t="shared" si="251"/>
        <v>0</v>
      </c>
      <c r="AB846"/>
      <c r="AC846"/>
      <c r="AD846" s="2"/>
      <c r="AI846" s="2"/>
      <c r="AJ846" s="2"/>
    </row>
    <row r="847" spans="1:36">
      <c r="A847" s="1" t="str">
        <f t="shared" si="237"/>
        <v>~score~ : [skɔɹ]</v>
      </c>
      <c r="B847" s="1">
        <f t="shared" si="252"/>
        <v>0</v>
      </c>
      <c r="C847" s="1">
        <f t="shared" si="252"/>
        <v>0</v>
      </c>
      <c r="D847" s="1">
        <f t="shared" si="252"/>
        <v>0</v>
      </c>
      <c r="E847" s="7">
        <v>1</v>
      </c>
      <c r="F847" s="9" t="s">
        <v>1326</v>
      </c>
      <c r="G847" s="4">
        <f t="shared" si="238"/>
        <v>7.6219512195121954E-4</v>
      </c>
      <c r="H847" s="4" t="str">
        <f t="shared" si="239"/>
        <v>skɔɹ</v>
      </c>
      <c r="I847" s="4" t="str">
        <f t="shared" si="240"/>
        <v>score</v>
      </c>
      <c r="J847" s="10">
        <f t="shared" si="241"/>
        <v>4</v>
      </c>
      <c r="K847" s="10">
        <f t="shared" si="242"/>
        <v>5</v>
      </c>
      <c r="L847" s="10">
        <f t="shared" si="243"/>
        <v>5</v>
      </c>
      <c r="M847" s="10">
        <f t="shared" si="244"/>
        <v>2</v>
      </c>
      <c r="N847" s="1" t="str">
        <f t="shared" si="245"/>
        <v>~score~</v>
      </c>
      <c r="O847" s="1" t="str">
        <f t="shared" si="246"/>
        <v>[skɔɹ]</v>
      </c>
      <c r="P847" s="4">
        <f t="shared" si="247"/>
        <v>0.25439985932113074</v>
      </c>
      <c r="Q847" s="4">
        <f t="shared" si="248"/>
        <v>1</v>
      </c>
      <c r="R847" s="4" cm="1">
        <f t="array" ref="R847">SUM(_xlfn._xlws.FILTER($G$2:$G$1236,_xlfn.MAP($N$2:$N$1236,_xlfn.LAMBDA(_xlpm.x,_xlpm.x=$N847))))</f>
        <v>7.6219512195121954E-4</v>
      </c>
      <c r="S847" s="4">
        <f t="shared" si="249"/>
        <v>1</v>
      </c>
      <c r="T847" s="15" cm="1">
        <f t="array" ref="T847">SUM(_xlfn._xlws.FILTER($G$2:$G$1236,_xlfn.MAP($O$2:$O$1236,_xlfn.LAMBDA(_xlpm.x,_xlpm.x=$O847))))</f>
        <v>7.6219512195121954E-4</v>
      </c>
      <c r="U847" s="4">
        <f t="shared" si="250"/>
        <v>1</v>
      </c>
      <c r="V847" s="4">
        <f t="shared" si="251"/>
        <v>0</v>
      </c>
      <c r="AB847"/>
      <c r="AC847"/>
      <c r="AD847" s="2"/>
      <c r="AI847" s="2"/>
      <c r="AJ847" s="2"/>
    </row>
    <row r="848" spans="1:36">
      <c r="A848" s="1" t="str">
        <f t="shared" si="237"/>
        <v>~shape~ : [ʃeɪp]</v>
      </c>
      <c r="B848" s="1">
        <f t="shared" si="252"/>
        <v>0</v>
      </c>
      <c r="C848" s="1">
        <f t="shared" si="252"/>
        <v>0</v>
      </c>
      <c r="D848" s="1">
        <f t="shared" si="252"/>
        <v>0</v>
      </c>
      <c r="E848" s="7">
        <v>1</v>
      </c>
      <c r="F848" s="9" t="s">
        <v>1282</v>
      </c>
      <c r="G848" s="4">
        <f t="shared" si="238"/>
        <v>7.6219512195121954E-4</v>
      </c>
      <c r="H848" s="4" t="str">
        <f t="shared" si="239"/>
        <v>ʃeɪp</v>
      </c>
      <c r="I848" s="4" t="str">
        <f t="shared" si="240"/>
        <v>shape</v>
      </c>
      <c r="J848" s="10">
        <f t="shared" si="241"/>
        <v>4</v>
      </c>
      <c r="K848" s="10">
        <f t="shared" si="242"/>
        <v>5</v>
      </c>
      <c r="L848" s="10">
        <f t="shared" si="243"/>
        <v>5</v>
      </c>
      <c r="M848" s="10">
        <f t="shared" si="244"/>
        <v>2</v>
      </c>
      <c r="N848" s="1" t="str">
        <f t="shared" si="245"/>
        <v>~shape~</v>
      </c>
      <c r="O848" s="1" t="str">
        <f t="shared" si="246"/>
        <v>[ʃeɪp]</v>
      </c>
      <c r="P848" s="4">
        <f t="shared" si="247"/>
        <v>0.25439985932113074</v>
      </c>
      <c r="Q848" s="4">
        <f t="shared" si="248"/>
        <v>1</v>
      </c>
      <c r="R848" s="4" cm="1">
        <f t="array" ref="R848">SUM(_xlfn._xlws.FILTER($G$2:$G$1236,_xlfn.MAP($N$2:$N$1236,_xlfn.LAMBDA(_xlpm.x,_xlpm.x=$N848))))</f>
        <v>7.6219512195121954E-4</v>
      </c>
      <c r="S848" s="4">
        <f t="shared" si="249"/>
        <v>1</v>
      </c>
      <c r="T848" s="15" cm="1">
        <f t="array" ref="T848">SUM(_xlfn._xlws.FILTER($G$2:$G$1236,_xlfn.MAP($O$2:$O$1236,_xlfn.LAMBDA(_xlpm.x,_xlpm.x=$O848))))</f>
        <v>7.6219512195121954E-4</v>
      </c>
      <c r="U848" s="4">
        <f t="shared" si="250"/>
        <v>1</v>
      </c>
      <c r="V848" s="4">
        <f t="shared" si="251"/>
        <v>0</v>
      </c>
      <c r="AB848"/>
      <c r="AC848"/>
      <c r="AD848" s="2"/>
      <c r="AI848" s="2"/>
      <c r="AJ848" s="2"/>
    </row>
    <row r="849" spans="1:36">
      <c r="A849" s="1" t="str">
        <f t="shared" si="237"/>
        <v>~share~ : [ʃɛə]</v>
      </c>
      <c r="B849" s="1">
        <f t="shared" si="252"/>
        <v>0</v>
      </c>
      <c r="C849" s="1">
        <f t="shared" si="252"/>
        <v>0</v>
      </c>
      <c r="D849" s="1">
        <f t="shared" si="252"/>
        <v>0</v>
      </c>
      <c r="E849" s="7">
        <v>1</v>
      </c>
      <c r="F849" s="9" t="s">
        <v>1417</v>
      </c>
      <c r="G849" s="4">
        <f t="shared" si="238"/>
        <v>7.6219512195121954E-4</v>
      </c>
      <c r="H849" s="1" t="str">
        <f t="shared" si="239"/>
        <v>ʃɛə</v>
      </c>
      <c r="I849" s="1" t="str">
        <f t="shared" si="240"/>
        <v>share</v>
      </c>
      <c r="J849" s="10">
        <f t="shared" si="241"/>
        <v>3</v>
      </c>
      <c r="K849" s="10">
        <f t="shared" si="242"/>
        <v>5</v>
      </c>
      <c r="L849" s="10">
        <f t="shared" si="243"/>
        <v>5</v>
      </c>
      <c r="M849" s="10">
        <f t="shared" si="244"/>
        <v>2</v>
      </c>
      <c r="N849" s="1" t="str">
        <f t="shared" si="245"/>
        <v>~share~</v>
      </c>
      <c r="O849" s="1" t="str">
        <f t="shared" si="246"/>
        <v>[ʃɛə]</v>
      </c>
      <c r="P849" s="4">
        <f t="shared" si="247"/>
        <v>0.25439985932113074</v>
      </c>
      <c r="Q849" s="4">
        <f t="shared" si="248"/>
        <v>1</v>
      </c>
      <c r="R849" s="4" cm="1">
        <f t="array" ref="R849">SUM(_xlfn._xlws.FILTER($G$2:$G$1255,_xlfn.MAP($N$2:$N$1255,_xlfn.LAMBDA(_xlpm.x,_xlpm.x=$N849))))</f>
        <v>7.6219512195121954E-4</v>
      </c>
      <c r="S849" s="4">
        <f t="shared" si="249"/>
        <v>1</v>
      </c>
      <c r="T849" s="15" cm="1">
        <f t="array" ref="T849">SUM(_xlfn._xlws.FILTER($G$2:$G$1255,_xlfn.MAP($O$2:$O$1255,_xlfn.LAMBDA(_xlpm.x,_xlpm.x=$O849))))</f>
        <v>7.6219512195121954E-4</v>
      </c>
      <c r="U849" s="4">
        <f t="shared" si="250"/>
        <v>1</v>
      </c>
      <c r="V849" s="4">
        <f t="shared" si="251"/>
        <v>0</v>
      </c>
      <c r="AB849"/>
      <c r="AC849"/>
      <c r="AD849" s="2"/>
      <c r="AI849" s="2"/>
      <c r="AJ849" s="2"/>
    </row>
    <row r="850" spans="1:36">
      <c r="A850" s="1" t="str">
        <f t="shared" si="237"/>
        <v>~shine~ : [ʃaɪn]</v>
      </c>
      <c r="B850" s="1">
        <f t="shared" si="252"/>
        <v>0</v>
      </c>
      <c r="C850" s="1">
        <f t="shared" si="252"/>
        <v>0</v>
      </c>
      <c r="D850" s="1">
        <f t="shared" si="252"/>
        <v>0</v>
      </c>
      <c r="E850" s="7">
        <v>1</v>
      </c>
      <c r="F850" s="9" t="s">
        <v>1285</v>
      </c>
      <c r="G850" s="4">
        <f t="shared" si="238"/>
        <v>7.6219512195121954E-4</v>
      </c>
      <c r="H850" s="1" t="str">
        <f t="shared" si="239"/>
        <v>ʃaɪn</v>
      </c>
      <c r="I850" s="1" t="str">
        <f t="shared" si="240"/>
        <v>shine</v>
      </c>
      <c r="J850" s="10">
        <f t="shared" si="241"/>
        <v>4</v>
      </c>
      <c r="K850" s="10">
        <f t="shared" si="242"/>
        <v>5</v>
      </c>
      <c r="L850" s="10">
        <f t="shared" si="243"/>
        <v>5</v>
      </c>
      <c r="M850" s="10">
        <f t="shared" si="244"/>
        <v>2</v>
      </c>
      <c r="N850" s="1" t="str">
        <f t="shared" si="245"/>
        <v>~shine~</v>
      </c>
      <c r="O850" s="1" t="str">
        <f t="shared" si="246"/>
        <v>[ʃaɪn]</v>
      </c>
      <c r="P850" s="4">
        <f t="shared" si="247"/>
        <v>0.25439985932113074</v>
      </c>
      <c r="Q850" s="4">
        <f t="shared" si="248"/>
        <v>1</v>
      </c>
      <c r="R850" s="4" cm="1">
        <f t="array" ref="R850">SUM(_xlfn._xlws.FILTER($G$2:$G$1236,_xlfn.MAP($N$2:$N$1236,_xlfn.LAMBDA(_xlpm.x,_xlpm.x=$N850))))</f>
        <v>7.6219512195121954E-4</v>
      </c>
      <c r="S850" s="4">
        <f t="shared" si="249"/>
        <v>1</v>
      </c>
      <c r="T850" s="15" cm="1">
        <f t="array" ref="T850">SUM(_xlfn._xlws.FILTER($G$2:$G$1236,_xlfn.MAP($O$2:$O$1236,_xlfn.LAMBDA(_xlpm.x,_xlpm.x=$O850))))</f>
        <v>7.6219512195121954E-4</v>
      </c>
      <c r="U850" s="4">
        <f t="shared" si="250"/>
        <v>1</v>
      </c>
      <c r="V850" s="4">
        <f t="shared" si="251"/>
        <v>0</v>
      </c>
      <c r="AB850"/>
      <c r="AC850"/>
      <c r="AD850" s="2"/>
      <c r="AI850" s="2"/>
      <c r="AJ850" s="2"/>
    </row>
    <row r="851" spans="1:36">
      <c r="A851" s="1" t="str">
        <f t="shared" si="237"/>
        <v>~shore~ : [ʃɔɹ]</v>
      </c>
      <c r="B851" s="1">
        <f t="shared" si="252"/>
        <v>0</v>
      </c>
      <c r="C851" s="1">
        <f t="shared" si="252"/>
        <v>0</v>
      </c>
      <c r="D851" s="1">
        <f t="shared" si="252"/>
        <v>0</v>
      </c>
      <c r="E851" s="7">
        <v>1</v>
      </c>
      <c r="F851" s="9" t="s">
        <v>1416</v>
      </c>
      <c r="G851" s="4">
        <f t="shared" si="238"/>
        <v>7.6219512195121954E-4</v>
      </c>
      <c r="H851" s="1" t="str">
        <f t="shared" si="239"/>
        <v>ʃɔɹ</v>
      </c>
      <c r="I851" s="1" t="str">
        <f t="shared" si="240"/>
        <v>shore</v>
      </c>
      <c r="J851" s="10">
        <f t="shared" si="241"/>
        <v>3</v>
      </c>
      <c r="K851" s="10">
        <f t="shared" si="242"/>
        <v>5</v>
      </c>
      <c r="L851" s="10">
        <f t="shared" si="243"/>
        <v>5</v>
      </c>
      <c r="M851" s="10">
        <f t="shared" si="244"/>
        <v>2</v>
      </c>
      <c r="N851" s="1" t="str">
        <f t="shared" si="245"/>
        <v>~shore~</v>
      </c>
      <c r="O851" s="1" t="str">
        <f t="shared" si="246"/>
        <v>[ʃɔɹ]</v>
      </c>
      <c r="P851" s="4">
        <f t="shared" si="247"/>
        <v>0.25439985932113074</v>
      </c>
      <c r="Q851" s="4">
        <f t="shared" si="248"/>
        <v>1</v>
      </c>
      <c r="R851" s="4" cm="1">
        <f t="array" ref="R851">SUM(_xlfn._xlws.FILTER($G$2:$G$1255,_xlfn.MAP($N$2:$N$1255,_xlfn.LAMBDA(_xlpm.x,_xlpm.x=$N851))))</f>
        <v>7.6219512195121954E-4</v>
      </c>
      <c r="S851" s="4">
        <f t="shared" si="249"/>
        <v>1</v>
      </c>
      <c r="T851" s="15" cm="1">
        <f t="array" ref="T851">SUM(_xlfn._xlws.FILTER($G$2:$G$1255,_xlfn.MAP($O$2:$O$1255,_xlfn.LAMBDA(_xlpm.x,_xlpm.x=$O851))))</f>
        <v>7.6219512195121954E-4</v>
      </c>
      <c r="U851" s="4">
        <f t="shared" si="250"/>
        <v>1</v>
      </c>
      <c r="V851" s="4">
        <f t="shared" si="251"/>
        <v>0</v>
      </c>
      <c r="AB851"/>
      <c r="AC851"/>
      <c r="AD851" s="2"/>
      <c r="AI851" s="2"/>
      <c r="AJ851" s="2"/>
    </row>
    <row r="852" spans="1:36">
      <c r="A852" s="1" t="str">
        <f t="shared" si="237"/>
        <v>~shout~ : [ʃaʊt]</v>
      </c>
      <c r="B852" s="1">
        <f t="shared" si="252"/>
        <v>0</v>
      </c>
      <c r="C852" s="1">
        <f t="shared" si="252"/>
        <v>0</v>
      </c>
      <c r="D852" s="1">
        <f t="shared" si="252"/>
        <v>0</v>
      </c>
      <c r="E852" s="7">
        <v>1</v>
      </c>
      <c r="F852" s="9" t="s">
        <v>1284</v>
      </c>
      <c r="G852" s="4">
        <f t="shared" si="238"/>
        <v>7.6219512195121954E-4</v>
      </c>
      <c r="H852" s="1" t="str">
        <f t="shared" si="239"/>
        <v>ʃaʊt</v>
      </c>
      <c r="I852" s="1" t="str">
        <f t="shared" si="240"/>
        <v>shout</v>
      </c>
      <c r="J852" s="10">
        <f t="shared" si="241"/>
        <v>4</v>
      </c>
      <c r="K852" s="10">
        <f t="shared" si="242"/>
        <v>5</v>
      </c>
      <c r="L852" s="10">
        <f t="shared" si="243"/>
        <v>5</v>
      </c>
      <c r="M852" s="10">
        <f t="shared" si="244"/>
        <v>2</v>
      </c>
      <c r="N852" s="1" t="str">
        <f t="shared" si="245"/>
        <v>~shout~</v>
      </c>
      <c r="O852" s="1" t="str">
        <f t="shared" si="246"/>
        <v>[ʃaʊt]</v>
      </c>
      <c r="P852" s="4">
        <f t="shared" si="247"/>
        <v>0.25439985932113074</v>
      </c>
      <c r="Q852" s="4">
        <f t="shared" si="248"/>
        <v>1</v>
      </c>
      <c r="R852" s="4" cm="1">
        <f t="array" ref="R852">SUM(_xlfn._xlws.FILTER($G$2:$G$1236,_xlfn.MAP($N$2:$N$1236,_xlfn.LAMBDA(_xlpm.x,_xlpm.x=$N852))))</f>
        <v>7.6219512195121954E-4</v>
      </c>
      <c r="S852" s="4">
        <f t="shared" si="249"/>
        <v>1</v>
      </c>
      <c r="T852" s="15" cm="1">
        <f t="array" ref="T852">SUM(_xlfn._xlws.FILTER($G$2:$G$1236,_xlfn.MAP($O$2:$O$1236,_xlfn.LAMBDA(_xlpm.x,_xlpm.x=$O852))))</f>
        <v>7.6219512195121954E-4</v>
      </c>
      <c r="U852" s="4">
        <f t="shared" si="250"/>
        <v>1</v>
      </c>
      <c r="V852" s="4">
        <f t="shared" si="251"/>
        <v>0</v>
      </c>
      <c r="AB852"/>
      <c r="AC852"/>
      <c r="AD852" s="2"/>
      <c r="AI852" s="2"/>
      <c r="AJ852" s="2"/>
    </row>
    <row r="853" spans="1:36">
      <c r="A853" s="1" t="str">
        <f t="shared" si="237"/>
        <v>~since~ : [sɪns]</v>
      </c>
      <c r="B853" s="1">
        <f t="shared" si="252"/>
        <v>0</v>
      </c>
      <c r="C853" s="1">
        <f t="shared" si="252"/>
        <v>0</v>
      </c>
      <c r="D853" s="1">
        <f t="shared" si="252"/>
        <v>0</v>
      </c>
      <c r="E853" s="7">
        <v>1</v>
      </c>
      <c r="F853" s="9" t="s">
        <v>1310</v>
      </c>
      <c r="G853" s="4">
        <f t="shared" si="238"/>
        <v>7.6219512195121954E-4</v>
      </c>
      <c r="H853" s="4" t="str">
        <f t="shared" si="239"/>
        <v>sɪns</v>
      </c>
      <c r="I853" s="4" t="str">
        <f t="shared" si="240"/>
        <v>since</v>
      </c>
      <c r="J853" s="10">
        <f t="shared" si="241"/>
        <v>4</v>
      </c>
      <c r="K853" s="10">
        <f t="shared" si="242"/>
        <v>5</v>
      </c>
      <c r="L853" s="10">
        <f t="shared" si="243"/>
        <v>5</v>
      </c>
      <c r="M853" s="10">
        <f t="shared" si="244"/>
        <v>2</v>
      </c>
      <c r="N853" s="1" t="str">
        <f t="shared" si="245"/>
        <v>~since~</v>
      </c>
      <c r="O853" s="1" t="str">
        <f t="shared" si="246"/>
        <v>[sɪns]</v>
      </c>
      <c r="P853" s="4">
        <f t="shared" si="247"/>
        <v>0.25439985932113074</v>
      </c>
      <c r="Q853" s="4">
        <f t="shared" si="248"/>
        <v>1</v>
      </c>
      <c r="R853" s="4" cm="1">
        <f t="array" ref="R853">SUM(_xlfn._xlws.FILTER($G$2:$G$1236,_xlfn.MAP($N$2:$N$1236,_xlfn.LAMBDA(_xlpm.x,_xlpm.x=$N853))))</f>
        <v>7.6219512195121954E-4</v>
      </c>
      <c r="S853" s="4">
        <f t="shared" si="249"/>
        <v>1</v>
      </c>
      <c r="T853" s="15" cm="1">
        <f t="array" ref="T853">SUM(_xlfn._xlws.FILTER($G$2:$G$1236,_xlfn.MAP($O$2:$O$1236,_xlfn.LAMBDA(_xlpm.x,_xlpm.x=$O853))))</f>
        <v>7.6219512195121954E-4</v>
      </c>
      <c r="U853" s="4">
        <f t="shared" si="250"/>
        <v>1</v>
      </c>
      <c r="V853" s="4">
        <f t="shared" si="251"/>
        <v>0</v>
      </c>
      <c r="AB853"/>
      <c r="AC853"/>
      <c r="AD853" s="2"/>
      <c r="AI853" s="2"/>
      <c r="AJ853" s="2"/>
    </row>
    <row r="854" spans="1:36">
      <c r="A854" s="1" t="str">
        <f t="shared" si="237"/>
        <v>~slave~ : [sleɪv]</v>
      </c>
      <c r="B854" s="1">
        <f t="shared" si="252"/>
        <v>0</v>
      </c>
      <c r="C854" s="1">
        <f t="shared" si="252"/>
        <v>0</v>
      </c>
      <c r="D854" s="1">
        <f t="shared" si="252"/>
        <v>0</v>
      </c>
      <c r="E854" s="7">
        <v>1</v>
      </c>
      <c r="F854" s="9" t="s">
        <v>1184</v>
      </c>
      <c r="G854" s="4">
        <f t="shared" si="238"/>
        <v>7.6219512195121954E-4</v>
      </c>
      <c r="H854" s="4" t="str">
        <f t="shared" si="239"/>
        <v>sleɪv</v>
      </c>
      <c r="I854" s="4" t="str">
        <f t="shared" si="240"/>
        <v>slave</v>
      </c>
      <c r="J854" s="10">
        <f t="shared" si="241"/>
        <v>5</v>
      </c>
      <c r="K854" s="10">
        <f t="shared" si="242"/>
        <v>5</v>
      </c>
      <c r="L854" s="10">
        <f t="shared" si="243"/>
        <v>5</v>
      </c>
      <c r="M854" s="10">
        <f t="shared" si="244"/>
        <v>2</v>
      </c>
      <c r="N854" s="1" t="str">
        <f t="shared" si="245"/>
        <v>~slave~</v>
      </c>
      <c r="O854" s="1" t="str">
        <f t="shared" si="246"/>
        <v>[sleɪv]</v>
      </c>
      <c r="P854" s="4">
        <f t="shared" si="247"/>
        <v>0.25439985932113074</v>
      </c>
      <c r="Q854" s="4">
        <f t="shared" si="248"/>
        <v>1</v>
      </c>
      <c r="R854" s="4" cm="1">
        <f t="array" ref="R854">SUM(_xlfn._xlws.FILTER($G$2:$G$1236,_xlfn.MAP($N$2:$N$1236,_xlfn.LAMBDA(_xlpm.x,_xlpm.x=$N854))))</f>
        <v>7.6219512195121954E-4</v>
      </c>
      <c r="S854" s="4">
        <f t="shared" si="249"/>
        <v>1</v>
      </c>
      <c r="T854" s="15" cm="1">
        <f t="array" ref="T854">SUM(_xlfn._xlws.FILTER($G$2:$G$1236,_xlfn.MAP($O$2:$O$1236,_xlfn.LAMBDA(_xlpm.x,_xlpm.x=$O854))))</f>
        <v>7.6219512195121954E-4</v>
      </c>
      <c r="U854" s="4">
        <f t="shared" si="250"/>
        <v>1</v>
      </c>
      <c r="V854" s="4">
        <f t="shared" si="251"/>
        <v>0</v>
      </c>
      <c r="AB854"/>
      <c r="AC854"/>
      <c r="AD854" s="2"/>
      <c r="AI854" s="2"/>
      <c r="AJ854" s="2"/>
    </row>
    <row r="855" spans="1:36">
      <c r="A855" s="1" t="str">
        <f t="shared" si="237"/>
        <v>~smile~ : [smaɪl]</v>
      </c>
      <c r="B855" s="1">
        <f t="shared" si="252"/>
        <v>0</v>
      </c>
      <c r="C855" s="1">
        <f t="shared" si="252"/>
        <v>0</v>
      </c>
      <c r="D855" s="1">
        <f t="shared" si="252"/>
        <v>0</v>
      </c>
      <c r="E855" s="7">
        <v>1</v>
      </c>
      <c r="F855" s="9" t="s">
        <v>1183</v>
      </c>
      <c r="G855" s="4">
        <f t="shared" si="238"/>
        <v>7.6219512195121954E-4</v>
      </c>
      <c r="H855" s="4" t="str">
        <f t="shared" si="239"/>
        <v>smaɪl</v>
      </c>
      <c r="I855" s="4" t="str">
        <f t="shared" si="240"/>
        <v>smile</v>
      </c>
      <c r="J855" s="10">
        <f t="shared" si="241"/>
        <v>5</v>
      </c>
      <c r="K855" s="10">
        <f t="shared" si="242"/>
        <v>5</v>
      </c>
      <c r="L855" s="10">
        <f t="shared" si="243"/>
        <v>5</v>
      </c>
      <c r="M855" s="10">
        <f t="shared" si="244"/>
        <v>2</v>
      </c>
      <c r="N855" s="1" t="str">
        <f t="shared" si="245"/>
        <v>~smile~</v>
      </c>
      <c r="O855" s="1" t="str">
        <f t="shared" si="246"/>
        <v>[smaɪl]</v>
      </c>
      <c r="P855" s="4">
        <f t="shared" si="247"/>
        <v>0.25439985932113074</v>
      </c>
      <c r="Q855" s="4">
        <f t="shared" si="248"/>
        <v>1</v>
      </c>
      <c r="R855" s="4" cm="1">
        <f t="array" ref="R855">SUM(_xlfn._xlws.FILTER($G$2:$G$1236,_xlfn.MAP($N$2:$N$1236,_xlfn.LAMBDA(_xlpm.x,_xlpm.x=$N855))))</f>
        <v>7.6219512195121954E-4</v>
      </c>
      <c r="S855" s="4">
        <f t="shared" si="249"/>
        <v>1</v>
      </c>
      <c r="T855" s="15" cm="1">
        <f t="array" ref="T855">SUM(_xlfn._xlws.FILTER($G$2:$G$1236,_xlfn.MAP($O$2:$O$1236,_xlfn.LAMBDA(_xlpm.x,_xlpm.x=$O855))))</f>
        <v>7.6219512195121954E-4</v>
      </c>
      <c r="U855" s="4">
        <f t="shared" si="250"/>
        <v>1</v>
      </c>
      <c r="V855" s="4">
        <f t="shared" si="251"/>
        <v>0</v>
      </c>
      <c r="AB855"/>
      <c r="AC855"/>
      <c r="AD855" s="2"/>
      <c r="AI855" s="2"/>
      <c r="AJ855" s="2"/>
    </row>
    <row r="856" spans="1:36">
      <c r="A856" s="1" t="str">
        <f t="shared" si="237"/>
        <v>~solve~ : [sɑlv]</v>
      </c>
      <c r="B856" s="1">
        <f t="shared" si="252"/>
        <v>0</v>
      </c>
      <c r="C856" s="1">
        <f t="shared" si="252"/>
        <v>0</v>
      </c>
      <c r="D856" s="1">
        <f t="shared" si="252"/>
        <v>0</v>
      </c>
      <c r="E856" s="7">
        <v>1</v>
      </c>
      <c r="F856" s="9" t="s">
        <v>1313</v>
      </c>
      <c r="G856" s="4">
        <f t="shared" si="238"/>
        <v>7.6219512195121954E-4</v>
      </c>
      <c r="H856" s="4" t="str">
        <f t="shared" si="239"/>
        <v>sɑlv</v>
      </c>
      <c r="I856" s="4" t="str">
        <f t="shared" si="240"/>
        <v>solve</v>
      </c>
      <c r="J856" s="10">
        <f t="shared" si="241"/>
        <v>4</v>
      </c>
      <c r="K856" s="10">
        <f t="shared" si="242"/>
        <v>5</v>
      </c>
      <c r="L856" s="10">
        <f t="shared" si="243"/>
        <v>5</v>
      </c>
      <c r="M856" s="10">
        <f t="shared" si="244"/>
        <v>2</v>
      </c>
      <c r="N856" s="1" t="str">
        <f t="shared" si="245"/>
        <v>~solve~</v>
      </c>
      <c r="O856" s="1" t="str">
        <f t="shared" si="246"/>
        <v>[sɑlv]</v>
      </c>
      <c r="P856" s="4">
        <f t="shared" si="247"/>
        <v>0.25439985932113074</v>
      </c>
      <c r="Q856" s="4">
        <f t="shared" si="248"/>
        <v>1</v>
      </c>
      <c r="R856" s="4" cm="1">
        <f t="array" ref="R856">SUM(_xlfn._xlws.FILTER($G$2:$G$1236,_xlfn.MAP($N$2:$N$1236,_xlfn.LAMBDA(_xlpm.x,_xlpm.x=$N856))))</f>
        <v>7.6219512195121954E-4</v>
      </c>
      <c r="S856" s="4">
        <f t="shared" si="249"/>
        <v>1</v>
      </c>
      <c r="T856" s="15" cm="1">
        <f t="array" ref="T856">SUM(_xlfn._xlws.FILTER($G$2:$G$1236,_xlfn.MAP($O$2:$O$1236,_xlfn.LAMBDA(_xlpm.x,_xlpm.x=$O856))))</f>
        <v>7.6219512195121954E-4</v>
      </c>
      <c r="U856" s="4">
        <f t="shared" si="250"/>
        <v>1</v>
      </c>
      <c r="V856" s="4">
        <f t="shared" si="251"/>
        <v>0</v>
      </c>
      <c r="AB856"/>
      <c r="AC856"/>
      <c r="AD856" s="2"/>
      <c r="AI856" s="2"/>
      <c r="AJ856" s="2"/>
    </row>
    <row r="857" spans="1:36">
      <c r="A857" s="1" t="str">
        <f t="shared" si="237"/>
        <v>~sound~ : [saʊnd]</v>
      </c>
      <c r="B857" s="1">
        <f t="shared" si="252"/>
        <v>0</v>
      </c>
      <c r="C857" s="1">
        <f t="shared" si="252"/>
        <v>0</v>
      </c>
      <c r="D857" s="1">
        <f t="shared" si="252"/>
        <v>0</v>
      </c>
      <c r="E857" s="7">
        <v>1</v>
      </c>
      <c r="F857" s="9" t="s">
        <v>1186</v>
      </c>
      <c r="G857" s="4">
        <f t="shared" si="238"/>
        <v>7.6219512195121954E-4</v>
      </c>
      <c r="H857" s="1" t="str">
        <f t="shared" si="239"/>
        <v>saʊnd</v>
      </c>
      <c r="I857" s="1" t="str">
        <f t="shared" si="240"/>
        <v>sound</v>
      </c>
      <c r="J857" s="10">
        <f t="shared" si="241"/>
        <v>5</v>
      </c>
      <c r="K857" s="10">
        <f t="shared" si="242"/>
        <v>5</v>
      </c>
      <c r="L857" s="10">
        <f t="shared" si="243"/>
        <v>5</v>
      </c>
      <c r="M857" s="10">
        <f t="shared" si="244"/>
        <v>2</v>
      </c>
      <c r="N857" s="1" t="str">
        <f t="shared" si="245"/>
        <v>~sound~</v>
      </c>
      <c r="O857" s="1" t="str">
        <f t="shared" si="246"/>
        <v>[saʊnd]</v>
      </c>
      <c r="P857" s="4">
        <f t="shared" si="247"/>
        <v>0.25439985932113074</v>
      </c>
      <c r="Q857" s="4">
        <f t="shared" si="248"/>
        <v>1</v>
      </c>
      <c r="R857" s="4" cm="1">
        <f t="array" ref="R857">SUM(_xlfn._xlws.FILTER($G$2:$G$1236,_xlfn.MAP($N$2:$N$1236,_xlfn.LAMBDA(_xlpm.x,_xlpm.x=$N857))))</f>
        <v>7.6219512195121954E-4</v>
      </c>
      <c r="S857" s="4">
        <f t="shared" si="249"/>
        <v>1</v>
      </c>
      <c r="T857" s="15" cm="1">
        <f t="array" ref="T857">SUM(_xlfn._xlws.FILTER($G$2:$G$1236,_xlfn.MAP($O$2:$O$1236,_xlfn.LAMBDA(_xlpm.x,_xlpm.x=$O857))))</f>
        <v>7.6219512195121954E-4</v>
      </c>
      <c r="U857" s="4">
        <f t="shared" si="250"/>
        <v>1</v>
      </c>
      <c r="V857" s="4">
        <f t="shared" si="251"/>
        <v>0</v>
      </c>
      <c r="AB857"/>
      <c r="AC857"/>
      <c r="AD857" s="2"/>
      <c r="AI857" s="2"/>
      <c r="AJ857" s="2"/>
    </row>
    <row r="858" spans="1:36">
      <c r="A858" s="1" t="str">
        <f t="shared" si="237"/>
        <v>~south~ : [saʊθ]</v>
      </c>
      <c r="B858" s="1">
        <f t="shared" si="252"/>
        <v>0</v>
      </c>
      <c r="C858" s="1">
        <f t="shared" si="252"/>
        <v>0</v>
      </c>
      <c r="D858" s="1">
        <f t="shared" si="252"/>
        <v>0</v>
      </c>
      <c r="E858" s="7">
        <v>1</v>
      </c>
      <c r="F858" s="9" t="s">
        <v>1330</v>
      </c>
      <c r="G858" s="4">
        <f t="shared" si="238"/>
        <v>7.6219512195121954E-4</v>
      </c>
      <c r="H858" s="4" t="str">
        <f t="shared" si="239"/>
        <v>saʊθ</v>
      </c>
      <c r="I858" s="4" t="str">
        <f t="shared" si="240"/>
        <v>south</v>
      </c>
      <c r="J858" s="10">
        <f t="shared" si="241"/>
        <v>4</v>
      </c>
      <c r="K858" s="10">
        <f t="shared" si="242"/>
        <v>5</v>
      </c>
      <c r="L858" s="10">
        <f t="shared" si="243"/>
        <v>5</v>
      </c>
      <c r="M858" s="10">
        <f t="shared" si="244"/>
        <v>2</v>
      </c>
      <c r="N858" s="1" t="str">
        <f t="shared" si="245"/>
        <v>~south~</v>
      </c>
      <c r="O858" s="1" t="str">
        <f t="shared" si="246"/>
        <v>[saʊθ]</v>
      </c>
      <c r="P858" s="4">
        <f t="shared" si="247"/>
        <v>0.25439985932113074</v>
      </c>
      <c r="Q858" s="4">
        <f t="shared" si="248"/>
        <v>1</v>
      </c>
      <c r="R858" s="4" cm="1">
        <f t="array" ref="R858">SUM(_xlfn._xlws.FILTER($G$2:$G$1236,_xlfn.MAP($N$2:$N$1236,_xlfn.LAMBDA(_xlpm.x,_xlpm.x=$N858))))</f>
        <v>7.6219512195121954E-4</v>
      </c>
      <c r="S858" s="4">
        <f t="shared" si="249"/>
        <v>1</v>
      </c>
      <c r="T858" s="15" cm="1">
        <f t="array" ref="T858">SUM(_xlfn._xlws.FILTER($G$2:$G$1236,_xlfn.MAP($O$2:$O$1236,_xlfn.LAMBDA(_xlpm.x,_xlpm.x=$O858))))</f>
        <v>7.6219512195121954E-4</v>
      </c>
      <c r="U858" s="4">
        <f t="shared" si="250"/>
        <v>1</v>
      </c>
      <c r="V858" s="4">
        <f t="shared" si="251"/>
        <v>0</v>
      </c>
      <c r="AB858"/>
      <c r="AC858"/>
      <c r="AD858" s="2"/>
      <c r="AI858" s="2"/>
      <c r="AJ858" s="2"/>
    </row>
    <row r="859" spans="1:36">
      <c r="A859" s="1" t="str">
        <f t="shared" si="237"/>
        <v>~space~ : [speɪs]</v>
      </c>
      <c r="B859" s="1">
        <f t="shared" si="252"/>
        <v>0</v>
      </c>
      <c r="C859" s="1">
        <f t="shared" si="252"/>
        <v>0</v>
      </c>
      <c r="D859" s="1">
        <f t="shared" si="252"/>
        <v>0</v>
      </c>
      <c r="E859" s="7">
        <v>1</v>
      </c>
      <c r="F859" s="9" t="s">
        <v>1182</v>
      </c>
      <c r="G859" s="4">
        <f t="shared" si="238"/>
        <v>7.6219512195121954E-4</v>
      </c>
      <c r="H859" s="4" t="str">
        <f t="shared" si="239"/>
        <v>speɪs</v>
      </c>
      <c r="I859" s="4" t="str">
        <f t="shared" si="240"/>
        <v>space</v>
      </c>
      <c r="J859" s="10">
        <f t="shared" si="241"/>
        <v>5</v>
      </c>
      <c r="K859" s="10">
        <f t="shared" si="242"/>
        <v>5</v>
      </c>
      <c r="L859" s="10">
        <f t="shared" si="243"/>
        <v>5</v>
      </c>
      <c r="M859" s="10">
        <f t="shared" si="244"/>
        <v>2</v>
      </c>
      <c r="N859" s="1" t="str">
        <f t="shared" si="245"/>
        <v>~space~</v>
      </c>
      <c r="O859" s="1" t="str">
        <f t="shared" si="246"/>
        <v>[speɪs]</v>
      </c>
      <c r="P859" s="4">
        <f t="shared" si="247"/>
        <v>0.25439985932113074</v>
      </c>
      <c r="Q859" s="4">
        <f t="shared" si="248"/>
        <v>1</v>
      </c>
      <c r="R859" s="4" cm="1">
        <f t="array" ref="R859">SUM(_xlfn._xlws.FILTER($G$2:$G$1236,_xlfn.MAP($N$2:$N$1236,_xlfn.LAMBDA(_xlpm.x,_xlpm.x=$N859))))</f>
        <v>7.6219512195121954E-4</v>
      </c>
      <c r="S859" s="4">
        <f t="shared" si="249"/>
        <v>1</v>
      </c>
      <c r="T859" s="15" cm="1">
        <f t="array" ref="T859">SUM(_xlfn._xlws.FILTER($G$2:$G$1236,_xlfn.MAP($O$2:$O$1236,_xlfn.LAMBDA(_xlpm.x,_xlpm.x=$O859))))</f>
        <v>7.6219512195121954E-4</v>
      </c>
      <c r="U859" s="4">
        <f t="shared" si="250"/>
        <v>1</v>
      </c>
      <c r="V859" s="4">
        <f t="shared" si="251"/>
        <v>0</v>
      </c>
      <c r="AB859"/>
      <c r="AC859"/>
      <c r="AD859" s="2"/>
      <c r="AI859" s="2"/>
      <c r="AJ859" s="2"/>
    </row>
    <row r="860" spans="1:36">
      <c r="A860" s="1" t="str">
        <f t="shared" si="237"/>
        <v>~speak~ : [spik]</v>
      </c>
      <c r="B860" s="1">
        <f t="shared" si="252"/>
        <v>0</v>
      </c>
      <c r="C860" s="1">
        <f t="shared" si="252"/>
        <v>0</v>
      </c>
      <c r="D860" s="1">
        <f t="shared" si="252"/>
        <v>0</v>
      </c>
      <c r="E860" s="7">
        <v>1</v>
      </c>
      <c r="F860" s="9" t="s">
        <v>1321</v>
      </c>
      <c r="G860" s="4">
        <f t="shared" si="238"/>
        <v>7.6219512195121954E-4</v>
      </c>
      <c r="H860" s="4" t="str">
        <f t="shared" si="239"/>
        <v>spik</v>
      </c>
      <c r="I860" s="4" t="str">
        <f t="shared" si="240"/>
        <v>speak</v>
      </c>
      <c r="J860" s="10">
        <f t="shared" si="241"/>
        <v>4</v>
      </c>
      <c r="K860" s="10">
        <f t="shared" si="242"/>
        <v>5</v>
      </c>
      <c r="L860" s="10">
        <f t="shared" si="243"/>
        <v>5</v>
      </c>
      <c r="M860" s="10">
        <f t="shared" si="244"/>
        <v>2</v>
      </c>
      <c r="N860" s="1" t="str">
        <f t="shared" si="245"/>
        <v>~speak~</v>
      </c>
      <c r="O860" s="1" t="str">
        <f t="shared" si="246"/>
        <v>[spik]</v>
      </c>
      <c r="P860" s="4">
        <f t="shared" si="247"/>
        <v>0.25439985932113074</v>
      </c>
      <c r="Q860" s="4">
        <f t="shared" si="248"/>
        <v>1</v>
      </c>
      <c r="R860" s="4" cm="1">
        <f t="array" ref="R860">SUM(_xlfn._xlws.FILTER($G$2:$G$1236,_xlfn.MAP($N$2:$N$1236,_xlfn.LAMBDA(_xlpm.x,_xlpm.x=$N860))))</f>
        <v>7.6219512195121954E-4</v>
      </c>
      <c r="S860" s="4">
        <f t="shared" si="249"/>
        <v>1</v>
      </c>
      <c r="T860" s="15" cm="1">
        <f t="array" ref="T860">SUM(_xlfn._xlws.FILTER($G$2:$G$1236,_xlfn.MAP($O$2:$O$1236,_xlfn.LAMBDA(_xlpm.x,_xlpm.x=$O860))))</f>
        <v>7.6219512195121954E-4</v>
      </c>
      <c r="U860" s="4">
        <f t="shared" si="250"/>
        <v>1</v>
      </c>
      <c r="V860" s="4">
        <f t="shared" si="251"/>
        <v>0</v>
      </c>
      <c r="AB860"/>
      <c r="AC860"/>
      <c r="AD860" s="2"/>
      <c r="AI860" s="2"/>
      <c r="AJ860" s="2"/>
    </row>
    <row r="861" spans="1:36">
      <c r="A861" s="1" t="str">
        <f t="shared" si="237"/>
        <v>~state~ : [steɪt]</v>
      </c>
      <c r="B861" s="1">
        <f t="shared" si="252"/>
        <v>0</v>
      </c>
      <c r="C861" s="1">
        <f t="shared" si="252"/>
        <v>0</v>
      </c>
      <c r="D861" s="1">
        <f t="shared" si="252"/>
        <v>0</v>
      </c>
      <c r="E861" s="7">
        <v>1</v>
      </c>
      <c r="F861" s="9" t="s">
        <v>1179</v>
      </c>
      <c r="G861" s="4">
        <f t="shared" si="238"/>
        <v>7.6219512195121954E-4</v>
      </c>
      <c r="H861" s="4" t="str">
        <f t="shared" si="239"/>
        <v>steɪt</v>
      </c>
      <c r="I861" s="4" t="str">
        <f t="shared" si="240"/>
        <v>state</v>
      </c>
      <c r="J861" s="10">
        <f t="shared" si="241"/>
        <v>5</v>
      </c>
      <c r="K861" s="10">
        <f t="shared" si="242"/>
        <v>5</v>
      </c>
      <c r="L861" s="10">
        <f t="shared" si="243"/>
        <v>5</v>
      </c>
      <c r="M861" s="10">
        <f t="shared" si="244"/>
        <v>2</v>
      </c>
      <c r="N861" s="1" t="str">
        <f t="shared" si="245"/>
        <v>~state~</v>
      </c>
      <c r="O861" s="1" t="str">
        <f t="shared" si="246"/>
        <v>[steɪt]</v>
      </c>
      <c r="P861" s="4">
        <f t="shared" si="247"/>
        <v>0.25439985932113074</v>
      </c>
      <c r="Q861" s="4">
        <f t="shared" si="248"/>
        <v>1</v>
      </c>
      <c r="R861" s="4" cm="1">
        <f t="array" ref="R861">SUM(_xlfn._xlws.FILTER($G$2:$G$1236,_xlfn.MAP($N$2:$N$1236,_xlfn.LAMBDA(_xlpm.x,_xlpm.x=$N861))))</f>
        <v>7.6219512195121954E-4</v>
      </c>
      <c r="S861" s="4">
        <f t="shared" si="249"/>
        <v>1</v>
      </c>
      <c r="T861" s="15" cm="1">
        <f t="array" ref="T861">SUM(_xlfn._xlws.FILTER($G$2:$G$1236,_xlfn.MAP($O$2:$O$1236,_xlfn.LAMBDA(_xlpm.x,_xlpm.x=$O861))))</f>
        <v>7.6219512195121954E-4</v>
      </c>
      <c r="U861" s="4">
        <f t="shared" si="250"/>
        <v>1</v>
      </c>
      <c r="V861" s="4">
        <f t="shared" si="251"/>
        <v>0</v>
      </c>
      <c r="AB861"/>
      <c r="AC861"/>
      <c r="AD861" s="2"/>
      <c r="AI861" s="2"/>
      <c r="AJ861" s="2"/>
    </row>
    <row r="862" spans="1:36">
      <c r="A862" s="1" t="str">
        <f t="shared" si="237"/>
        <v>~steam~ : [stim]</v>
      </c>
      <c r="B862" s="1">
        <f t="shared" ref="B862:D881" si="253">_xlfn.LET(_xlpm.d,$F862,_xlpm.k,_xlfn.CONCAT(LEFT(TRIM(B$1),1),"*"),COUNTIF(_xlpm.d,_xlpm.k))</f>
        <v>0</v>
      </c>
      <c r="C862" s="1">
        <f t="shared" si="253"/>
        <v>0</v>
      </c>
      <c r="D862" s="1">
        <f t="shared" si="253"/>
        <v>0</v>
      </c>
      <c r="E862" s="7">
        <v>1</v>
      </c>
      <c r="F862" s="9" t="s">
        <v>1318</v>
      </c>
      <c r="G862" s="4">
        <f t="shared" si="238"/>
        <v>7.6219512195121954E-4</v>
      </c>
      <c r="H862" s="4" t="str">
        <f t="shared" si="239"/>
        <v>stim</v>
      </c>
      <c r="I862" s="4" t="str">
        <f t="shared" si="240"/>
        <v>steam</v>
      </c>
      <c r="J862" s="10">
        <f t="shared" si="241"/>
        <v>4</v>
      </c>
      <c r="K862" s="10">
        <f t="shared" si="242"/>
        <v>5</v>
      </c>
      <c r="L862" s="10">
        <f t="shared" si="243"/>
        <v>5</v>
      </c>
      <c r="M862" s="10">
        <f t="shared" si="244"/>
        <v>2</v>
      </c>
      <c r="N862" s="1" t="str">
        <f t="shared" si="245"/>
        <v>~steam~</v>
      </c>
      <c r="O862" s="1" t="str">
        <f t="shared" si="246"/>
        <v>[stim]</v>
      </c>
      <c r="P862" s="4">
        <f t="shared" si="247"/>
        <v>0.25439985932113074</v>
      </c>
      <c r="Q862" s="4">
        <f t="shared" si="248"/>
        <v>1</v>
      </c>
      <c r="R862" s="4" cm="1">
        <f t="array" ref="R862">SUM(_xlfn._xlws.FILTER($G$2:$G$1236,_xlfn.MAP($N$2:$N$1236,_xlfn.LAMBDA(_xlpm.x,_xlpm.x=$N862))))</f>
        <v>7.6219512195121954E-4</v>
      </c>
      <c r="S862" s="4">
        <f t="shared" si="249"/>
        <v>1</v>
      </c>
      <c r="T862" s="15" cm="1">
        <f t="array" ref="T862">SUM(_xlfn._xlws.FILTER($G$2:$G$1236,_xlfn.MAP($O$2:$O$1236,_xlfn.LAMBDA(_xlpm.x,_xlpm.x=$O862))))</f>
        <v>7.6219512195121954E-4</v>
      </c>
      <c r="U862" s="4">
        <f t="shared" si="250"/>
        <v>1</v>
      </c>
      <c r="V862" s="4">
        <f t="shared" si="251"/>
        <v>0</v>
      </c>
      <c r="AB862"/>
      <c r="AC862"/>
      <c r="AD862" s="2"/>
      <c r="AI862" s="2"/>
      <c r="AJ862" s="2"/>
    </row>
    <row r="863" spans="1:36">
      <c r="A863" s="1" t="str">
        <f t="shared" si="237"/>
        <v>~stion~ : [stʃən]</v>
      </c>
      <c r="B863" s="1">
        <f t="shared" si="253"/>
        <v>0</v>
      </c>
      <c r="C863" s="1">
        <f t="shared" si="253"/>
        <v>0</v>
      </c>
      <c r="D863" s="1">
        <f t="shared" si="253"/>
        <v>0</v>
      </c>
      <c r="E863" s="7">
        <v>1</v>
      </c>
      <c r="F863" s="9" t="s">
        <v>1174</v>
      </c>
      <c r="G863" s="4">
        <f t="shared" si="238"/>
        <v>7.6219512195121954E-4</v>
      </c>
      <c r="H863" s="1" t="str">
        <f t="shared" si="239"/>
        <v>stʃən</v>
      </c>
      <c r="I863" s="1" t="str">
        <f t="shared" si="240"/>
        <v>stion</v>
      </c>
      <c r="J863" s="10">
        <f t="shared" si="241"/>
        <v>5</v>
      </c>
      <c r="K863" s="10">
        <f t="shared" si="242"/>
        <v>5</v>
      </c>
      <c r="L863" s="10">
        <f t="shared" si="243"/>
        <v>5</v>
      </c>
      <c r="M863" s="10">
        <f t="shared" si="244"/>
        <v>2</v>
      </c>
      <c r="N863" s="1" t="str">
        <f t="shared" si="245"/>
        <v>~stion~</v>
      </c>
      <c r="O863" s="1" t="str">
        <f t="shared" si="246"/>
        <v>[stʃən]</v>
      </c>
      <c r="P863" s="4">
        <f t="shared" si="247"/>
        <v>0.25439985932113074</v>
      </c>
      <c r="Q863" s="4">
        <f t="shared" si="248"/>
        <v>1</v>
      </c>
      <c r="R863" s="4" cm="1">
        <f t="array" ref="R863">SUM(_xlfn._xlws.FILTER($G$2:$G$1236,_xlfn.MAP($N$2:$N$1236,_xlfn.LAMBDA(_xlpm.x,_xlpm.x=$N863))))</f>
        <v>7.6219512195121954E-4</v>
      </c>
      <c r="S863" s="4">
        <f t="shared" si="249"/>
        <v>1</v>
      </c>
      <c r="T863" s="15" cm="1">
        <f t="array" ref="T863">SUM(_xlfn._xlws.FILTER($G$2:$G$1236,_xlfn.MAP($O$2:$O$1236,_xlfn.LAMBDA(_xlpm.x,_xlpm.x=$O863))))</f>
        <v>7.6219512195121954E-4</v>
      </c>
      <c r="U863" s="4">
        <f t="shared" si="250"/>
        <v>1</v>
      </c>
      <c r="V863" s="4">
        <f t="shared" si="251"/>
        <v>0</v>
      </c>
      <c r="AB863"/>
      <c r="AC863"/>
      <c r="AD863" s="2"/>
      <c r="AI863" s="2"/>
      <c r="AJ863" s="2"/>
    </row>
    <row r="864" spans="1:36">
      <c r="A864" s="1" t="str">
        <f t="shared" si="237"/>
        <v>~stone~ : [stoʊn]</v>
      </c>
      <c r="B864" s="1">
        <f t="shared" si="253"/>
        <v>0</v>
      </c>
      <c r="C864" s="1">
        <f t="shared" si="253"/>
        <v>0</v>
      </c>
      <c r="D864" s="1">
        <f t="shared" si="253"/>
        <v>0</v>
      </c>
      <c r="E864" s="7">
        <v>1</v>
      </c>
      <c r="F864" s="9" t="s">
        <v>1178</v>
      </c>
      <c r="G864" s="4">
        <f t="shared" si="238"/>
        <v>7.6219512195121954E-4</v>
      </c>
      <c r="H864" s="1" t="str">
        <f t="shared" si="239"/>
        <v>stoʊn</v>
      </c>
      <c r="I864" s="1" t="str">
        <f t="shared" si="240"/>
        <v>stone</v>
      </c>
      <c r="J864" s="10">
        <f t="shared" si="241"/>
        <v>5</v>
      </c>
      <c r="K864" s="10">
        <f t="shared" si="242"/>
        <v>5</v>
      </c>
      <c r="L864" s="10">
        <f t="shared" si="243"/>
        <v>5</v>
      </c>
      <c r="M864" s="10">
        <f t="shared" si="244"/>
        <v>2</v>
      </c>
      <c r="N864" s="1" t="str">
        <f t="shared" si="245"/>
        <v>~stone~</v>
      </c>
      <c r="O864" s="1" t="str">
        <f t="shared" si="246"/>
        <v>[stoʊn]</v>
      </c>
      <c r="P864" s="4">
        <f t="shared" si="247"/>
        <v>0.25439985932113074</v>
      </c>
      <c r="Q864" s="4">
        <f t="shared" si="248"/>
        <v>1</v>
      </c>
      <c r="R864" s="4" cm="1">
        <f t="array" ref="R864">SUM(_xlfn._xlws.FILTER($G$2:$G$1236,_xlfn.MAP($N$2:$N$1236,_xlfn.LAMBDA(_xlpm.x,_xlpm.x=$N864))))</f>
        <v>7.6219512195121954E-4</v>
      </c>
      <c r="S864" s="4">
        <f t="shared" si="249"/>
        <v>1</v>
      </c>
      <c r="T864" s="15" cm="1">
        <f t="array" ref="T864">SUM(_xlfn._xlws.FILTER($G$2:$G$1236,_xlfn.MAP($O$2:$O$1236,_xlfn.LAMBDA(_xlpm.x,_xlpm.x=$O864))))</f>
        <v>7.6219512195121954E-4</v>
      </c>
      <c r="U864" s="4">
        <f t="shared" si="250"/>
        <v>1</v>
      </c>
      <c r="V864" s="4">
        <f t="shared" si="251"/>
        <v>0</v>
      </c>
      <c r="AB864"/>
      <c r="AC864"/>
      <c r="AD864" s="2"/>
      <c r="AI864" s="2"/>
      <c r="AJ864" s="2"/>
    </row>
    <row r="865" spans="1:36">
      <c r="A865" s="1" t="str">
        <f t="shared" si="237"/>
        <v>~store~ : [stɔɹ]</v>
      </c>
      <c r="B865" s="1">
        <f t="shared" si="253"/>
        <v>0</v>
      </c>
      <c r="C865" s="1">
        <f t="shared" si="253"/>
        <v>0</v>
      </c>
      <c r="D865" s="1">
        <f t="shared" si="253"/>
        <v>0</v>
      </c>
      <c r="E865" s="7">
        <v>1</v>
      </c>
      <c r="F865" s="9" t="s">
        <v>1315</v>
      </c>
      <c r="G865" s="4">
        <f t="shared" si="238"/>
        <v>7.6219512195121954E-4</v>
      </c>
      <c r="H865" s="4" t="str">
        <f t="shared" si="239"/>
        <v>stɔɹ</v>
      </c>
      <c r="I865" s="4" t="str">
        <f t="shared" si="240"/>
        <v>store</v>
      </c>
      <c r="J865" s="10">
        <f t="shared" si="241"/>
        <v>4</v>
      </c>
      <c r="K865" s="10">
        <f t="shared" si="242"/>
        <v>5</v>
      </c>
      <c r="L865" s="10">
        <f t="shared" si="243"/>
        <v>5</v>
      </c>
      <c r="M865" s="10">
        <f t="shared" si="244"/>
        <v>2</v>
      </c>
      <c r="N865" s="1" t="str">
        <f t="shared" si="245"/>
        <v>~store~</v>
      </c>
      <c r="O865" s="1" t="str">
        <f t="shared" si="246"/>
        <v>[stɔɹ]</v>
      </c>
      <c r="P865" s="4">
        <f t="shared" si="247"/>
        <v>0.25439985932113074</v>
      </c>
      <c r="Q865" s="4">
        <f t="shared" si="248"/>
        <v>1</v>
      </c>
      <c r="R865" s="4" cm="1">
        <f t="array" ref="R865">SUM(_xlfn._xlws.FILTER($G$2:$G$1236,_xlfn.MAP($N$2:$N$1236,_xlfn.LAMBDA(_xlpm.x,_xlpm.x=$N865))))</f>
        <v>7.6219512195121954E-4</v>
      </c>
      <c r="S865" s="4">
        <f t="shared" si="249"/>
        <v>1</v>
      </c>
      <c r="T865" s="15" cm="1">
        <f t="array" ref="T865">SUM(_xlfn._xlws.FILTER($G$2:$G$1236,_xlfn.MAP($O$2:$O$1236,_xlfn.LAMBDA(_xlpm.x,_xlpm.x=$O865))))</f>
        <v>7.6219512195121954E-4</v>
      </c>
      <c r="U865" s="4">
        <f t="shared" si="250"/>
        <v>1</v>
      </c>
      <c r="V865" s="4">
        <f t="shared" si="251"/>
        <v>0</v>
      </c>
      <c r="AB865"/>
      <c r="AC865"/>
      <c r="AD865" s="2"/>
      <c r="AI865" s="2"/>
      <c r="AJ865" s="2"/>
    </row>
    <row r="866" spans="1:36">
      <c r="A866" s="1" t="str">
        <f t="shared" si="237"/>
        <v>~sugar~ : [ʃʊɡəɹ]</v>
      </c>
      <c r="B866" s="1">
        <f t="shared" si="253"/>
        <v>0</v>
      </c>
      <c r="C866" s="1">
        <f t="shared" si="253"/>
        <v>0</v>
      </c>
      <c r="D866" s="1">
        <f t="shared" si="253"/>
        <v>0</v>
      </c>
      <c r="E866" s="7">
        <v>1</v>
      </c>
      <c r="F866" s="9" t="s">
        <v>2344</v>
      </c>
      <c r="G866" s="4">
        <f t="shared" si="238"/>
        <v>7.6219512195121954E-4</v>
      </c>
      <c r="H866" s="1" t="str">
        <f t="shared" si="239"/>
        <v>ʃʊɡəɹ</v>
      </c>
      <c r="I866" s="1" t="str">
        <f t="shared" si="240"/>
        <v>sugar</v>
      </c>
      <c r="J866" s="10">
        <f t="shared" si="241"/>
        <v>5</v>
      </c>
      <c r="K866" s="10">
        <f t="shared" si="242"/>
        <v>5</v>
      </c>
      <c r="L866" s="10">
        <f t="shared" si="243"/>
        <v>5</v>
      </c>
      <c r="M866" s="10">
        <f t="shared" si="244"/>
        <v>2</v>
      </c>
      <c r="N866" s="1" t="str">
        <f t="shared" si="245"/>
        <v>~sugar~</v>
      </c>
      <c r="O866" s="1" t="str">
        <f t="shared" si="246"/>
        <v>[ʃʊɡəɹ]</v>
      </c>
      <c r="P866" s="4">
        <f t="shared" si="247"/>
        <v>0.25439985932113074</v>
      </c>
      <c r="Q866" s="4">
        <f t="shared" si="248"/>
        <v>1</v>
      </c>
      <c r="R866" s="4" cm="1">
        <f t="array" ref="R866">SUM(_xlfn._xlws.FILTER($G$2:$G$1255,_xlfn.MAP($N$2:$N$1255,_xlfn.LAMBDA(_xlpm.x,_xlpm.x=$N866))))</f>
        <v>7.6219512195121954E-4</v>
      </c>
      <c r="S866" s="4">
        <f t="shared" si="249"/>
        <v>1</v>
      </c>
      <c r="T866" s="15" cm="1">
        <f t="array" ref="T866">SUM(_xlfn._xlws.FILTER($G$2:$G$1255,_xlfn.MAP($O$2:$O$1255,_xlfn.LAMBDA(_xlpm.x,_xlpm.x=$O866))))</f>
        <v>7.6219512195121954E-4</v>
      </c>
      <c r="U866" s="4">
        <f t="shared" si="250"/>
        <v>1</v>
      </c>
      <c r="V866" s="4">
        <f t="shared" si="251"/>
        <v>0</v>
      </c>
      <c r="AB866"/>
      <c r="AC866"/>
      <c r="AD866" s="2"/>
      <c r="AI866" s="2"/>
      <c r="AJ866" s="2"/>
    </row>
    <row r="867" spans="1:36">
      <c r="A867" s="1" t="str">
        <f t="shared" si="237"/>
        <v>~table~ : [teɪbl]</v>
      </c>
      <c r="B867" s="1">
        <f t="shared" si="253"/>
        <v>0</v>
      </c>
      <c r="C867" s="1">
        <f t="shared" si="253"/>
        <v>0</v>
      </c>
      <c r="D867" s="1">
        <f t="shared" si="253"/>
        <v>0</v>
      </c>
      <c r="E867" s="7">
        <v>1</v>
      </c>
      <c r="F867" s="9" t="s">
        <v>1168</v>
      </c>
      <c r="G867" s="4">
        <f t="shared" si="238"/>
        <v>7.6219512195121954E-4</v>
      </c>
      <c r="H867" s="1" t="str">
        <f t="shared" si="239"/>
        <v>teɪbl</v>
      </c>
      <c r="I867" s="1" t="str">
        <f t="shared" si="240"/>
        <v>table</v>
      </c>
      <c r="J867" s="10">
        <f t="shared" si="241"/>
        <v>5</v>
      </c>
      <c r="K867" s="10">
        <f t="shared" si="242"/>
        <v>5</v>
      </c>
      <c r="L867" s="10">
        <f t="shared" si="243"/>
        <v>5</v>
      </c>
      <c r="M867" s="10">
        <f t="shared" si="244"/>
        <v>2</v>
      </c>
      <c r="N867" s="1" t="str">
        <f t="shared" si="245"/>
        <v>~table~</v>
      </c>
      <c r="O867" s="1" t="str">
        <f t="shared" si="246"/>
        <v>[teɪbl]</v>
      </c>
      <c r="P867" s="4">
        <f t="shared" si="247"/>
        <v>0.25439985932113074</v>
      </c>
      <c r="Q867" s="4">
        <f t="shared" si="248"/>
        <v>1</v>
      </c>
      <c r="R867" s="4" cm="1">
        <f t="array" ref="R867">SUM(_xlfn._xlws.FILTER($G$2:$G$1236,_xlfn.MAP($N$2:$N$1236,_xlfn.LAMBDA(_xlpm.x,_xlpm.x=$N867))))</f>
        <v>7.6219512195121954E-4</v>
      </c>
      <c r="S867" s="4">
        <f t="shared" si="249"/>
        <v>1</v>
      </c>
      <c r="T867" s="15" cm="1">
        <f t="array" ref="T867">SUM(_xlfn._xlws.FILTER($G$2:$G$1236,_xlfn.MAP($O$2:$O$1236,_xlfn.LAMBDA(_xlpm.x,_xlpm.x=$O867))))</f>
        <v>7.6219512195121954E-4</v>
      </c>
      <c r="U867" s="4">
        <f t="shared" si="250"/>
        <v>1</v>
      </c>
      <c r="V867" s="4">
        <f t="shared" si="251"/>
        <v>0</v>
      </c>
      <c r="AB867"/>
      <c r="AC867"/>
      <c r="AD867" s="2"/>
      <c r="AI867" s="2"/>
      <c r="AJ867" s="2"/>
    </row>
    <row r="868" spans="1:36">
      <c r="A868" s="1" t="str">
        <f t="shared" si="237"/>
        <v>~teach~ : [titʃ]</v>
      </c>
      <c r="B868" s="1">
        <f t="shared" si="253"/>
        <v>0</v>
      </c>
      <c r="C868" s="1">
        <f t="shared" si="253"/>
        <v>0</v>
      </c>
      <c r="D868" s="1">
        <f t="shared" si="253"/>
        <v>0</v>
      </c>
      <c r="E868" s="7">
        <v>1</v>
      </c>
      <c r="F868" s="9" t="s">
        <v>1304</v>
      </c>
      <c r="G868" s="4">
        <f t="shared" si="238"/>
        <v>7.6219512195121954E-4</v>
      </c>
      <c r="H868" s="1" t="str">
        <f t="shared" si="239"/>
        <v>titʃ</v>
      </c>
      <c r="I868" s="1" t="str">
        <f t="shared" si="240"/>
        <v>teach</v>
      </c>
      <c r="J868" s="10">
        <f t="shared" si="241"/>
        <v>4</v>
      </c>
      <c r="K868" s="10">
        <f t="shared" si="242"/>
        <v>5</v>
      </c>
      <c r="L868" s="10">
        <f t="shared" si="243"/>
        <v>5</v>
      </c>
      <c r="M868" s="10">
        <f t="shared" si="244"/>
        <v>2</v>
      </c>
      <c r="N868" s="1" t="str">
        <f t="shared" si="245"/>
        <v>~teach~</v>
      </c>
      <c r="O868" s="1" t="str">
        <f t="shared" si="246"/>
        <v>[titʃ]</v>
      </c>
      <c r="P868" s="4">
        <f t="shared" si="247"/>
        <v>0.25439985932113074</v>
      </c>
      <c r="Q868" s="4">
        <f t="shared" si="248"/>
        <v>1</v>
      </c>
      <c r="R868" s="4" cm="1">
        <f t="array" ref="R868">SUM(_xlfn._xlws.FILTER($G$2:$G$1236,_xlfn.MAP($N$2:$N$1236,_xlfn.LAMBDA(_xlpm.x,_xlpm.x=$N868))))</f>
        <v>7.6219512195121954E-4</v>
      </c>
      <c r="S868" s="4">
        <f t="shared" si="249"/>
        <v>1</v>
      </c>
      <c r="T868" s="15" cm="1">
        <f t="array" ref="T868">SUM(_xlfn._xlws.FILTER($G$2:$G$1236,_xlfn.MAP($O$2:$O$1236,_xlfn.LAMBDA(_xlpm.x,_xlpm.x=$O868))))</f>
        <v>7.6219512195121954E-4</v>
      </c>
      <c r="U868" s="4">
        <f t="shared" si="250"/>
        <v>1</v>
      </c>
      <c r="V868" s="4">
        <f t="shared" si="251"/>
        <v>0</v>
      </c>
      <c r="AB868"/>
      <c r="AC868"/>
      <c r="AD868" s="2"/>
      <c r="AI868" s="2"/>
      <c r="AJ868" s="2"/>
    </row>
    <row r="869" spans="1:36">
      <c r="A869" s="1" t="str">
        <f t="shared" si="237"/>
        <v>~their~ : [ðɛə]</v>
      </c>
      <c r="B869" s="1">
        <f t="shared" si="253"/>
        <v>0</v>
      </c>
      <c r="C869" s="1">
        <f t="shared" si="253"/>
        <v>0</v>
      </c>
      <c r="D869" s="1">
        <f t="shared" si="253"/>
        <v>0</v>
      </c>
      <c r="E869" s="7">
        <v>1</v>
      </c>
      <c r="F869" s="9" t="s">
        <v>968</v>
      </c>
      <c r="G869" s="4">
        <f t="shared" si="238"/>
        <v>7.6219512195121954E-4</v>
      </c>
      <c r="H869" s="1" t="str">
        <f t="shared" si="239"/>
        <v>ðɛə</v>
      </c>
      <c r="I869" s="1" t="str">
        <f t="shared" si="240"/>
        <v>their</v>
      </c>
      <c r="J869" s="10">
        <f t="shared" si="241"/>
        <v>3</v>
      </c>
      <c r="K869" s="10">
        <f t="shared" si="242"/>
        <v>5</v>
      </c>
      <c r="L869" s="10">
        <f t="shared" si="243"/>
        <v>5</v>
      </c>
      <c r="M869" s="10">
        <f t="shared" si="244"/>
        <v>2</v>
      </c>
      <c r="N869" s="1" t="str">
        <f t="shared" si="245"/>
        <v>~their~</v>
      </c>
      <c r="O869" s="1" t="str">
        <f t="shared" si="246"/>
        <v>[ðɛə]</v>
      </c>
      <c r="P869" s="4">
        <f t="shared" si="247"/>
        <v>0.16959990621408716</v>
      </c>
      <c r="Q869" s="4">
        <f t="shared" si="248"/>
        <v>0.66666666666666663</v>
      </c>
      <c r="R869" s="4" cm="1">
        <f t="array" ref="R869">SUM(_xlfn._xlws.FILTER($G$2:$G$1236,_xlfn.MAP($N$2:$N$1236,_xlfn.LAMBDA(_xlpm.x,_xlpm.x=$N869))))</f>
        <v>7.6219512195121954E-4</v>
      </c>
      <c r="S869" s="4">
        <f t="shared" si="249"/>
        <v>1</v>
      </c>
      <c r="T869" s="15" cm="1">
        <f t="array" ref="T869">SUM(_xlfn._xlws.FILTER($G$2:$G$1236,_xlfn.MAP($O$2:$O$1236,_xlfn.LAMBDA(_xlpm.x,_xlpm.x=$O869))))</f>
        <v>1.5243902439024391E-3</v>
      </c>
      <c r="U869" s="4">
        <f t="shared" si="250"/>
        <v>0.5</v>
      </c>
      <c r="V869" s="4">
        <f t="shared" si="251"/>
        <v>0.3010299956639812</v>
      </c>
      <c r="AB869"/>
      <c r="AC869"/>
      <c r="AD869" s="2"/>
      <c r="AI869" s="2"/>
      <c r="AJ869" s="2"/>
    </row>
    <row r="870" spans="1:36">
      <c r="A870" s="1" t="str">
        <f t="shared" si="237"/>
        <v>~those~ : [ðoʊz]</v>
      </c>
      <c r="B870" s="1">
        <f t="shared" si="253"/>
        <v>0</v>
      </c>
      <c r="C870" s="1">
        <f t="shared" si="253"/>
        <v>0</v>
      </c>
      <c r="D870" s="1">
        <f t="shared" si="253"/>
        <v>0</v>
      </c>
      <c r="E870" s="7">
        <v>1</v>
      </c>
      <c r="F870" s="9" t="s">
        <v>1289</v>
      </c>
      <c r="G870" s="4">
        <f t="shared" si="238"/>
        <v>7.6219512195121954E-4</v>
      </c>
      <c r="H870" s="1" t="str">
        <f t="shared" si="239"/>
        <v>ðoʊz</v>
      </c>
      <c r="I870" s="1" t="str">
        <f t="shared" si="240"/>
        <v>those</v>
      </c>
      <c r="J870" s="10">
        <f t="shared" si="241"/>
        <v>4</v>
      </c>
      <c r="K870" s="10">
        <f t="shared" si="242"/>
        <v>5</v>
      </c>
      <c r="L870" s="10">
        <f t="shared" si="243"/>
        <v>5</v>
      </c>
      <c r="M870" s="10">
        <f t="shared" si="244"/>
        <v>2</v>
      </c>
      <c r="N870" s="1" t="str">
        <f t="shared" si="245"/>
        <v>~those~</v>
      </c>
      <c r="O870" s="1" t="str">
        <f t="shared" si="246"/>
        <v>[ðoʊz]</v>
      </c>
      <c r="P870" s="4">
        <f t="shared" si="247"/>
        <v>0.25439985932113074</v>
      </c>
      <c r="Q870" s="4">
        <f t="shared" si="248"/>
        <v>1</v>
      </c>
      <c r="R870" s="4" cm="1">
        <f t="array" ref="R870">SUM(_xlfn._xlws.FILTER($G$2:$G$1236,_xlfn.MAP($N$2:$N$1236,_xlfn.LAMBDA(_xlpm.x,_xlpm.x=$N870))))</f>
        <v>7.6219512195121954E-4</v>
      </c>
      <c r="S870" s="4">
        <f t="shared" si="249"/>
        <v>1</v>
      </c>
      <c r="T870" s="15" cm="1">
        <f t="array" ref="T870">SUM(_xlfn._xlws.FILTER($G$2:$G$1236,_xlfn.MAP($O$2:$O$1236,_xlfn.LAMBDA(_xlpm.x,_xlpm.x=$O870))))</f>
        <v>7.6219512195121954E-4</v>
      </c>
      <c r="U870" s="4">
        <f t="shared" si="250"/>
        <v>1</v>
      </c>
      <c r="V870" s="4">
        <f t="shared" si="251"/>
        <v>0</v>
      </c>
      <c r="AB870"/>
      <c r="AC870"/>
      <c r="AD870" s="2"/>
      <c r="AI870" s="2"/>
      <c r="AJ870" s="2"/>
    </row>
    <row r="871" spans="1:36">
      <c r="A871" s="1" t="str">
        <f t="shared" si="237"/>
        <v>~total~ : [toʊtəl]</v>
      </c>
      <c r="B871" s="1">
        <f t="shared" si="253"/>
        <v>0</v>
      </c>
      <c r="C871" s="1">
        <f t="shared" si="253"/>
        <v>0</v>
      </c>
      <c r="D871" s="1">
        <f t="shared" si="253"/>
        <v>0</v>
      </c>
      <c r="E871" s="7">
        <v>1</v>
      </c>
      <c r="F871" s="9" t="s">
        <v>2343</v>
      </c>
      <c r="G871" s="4">
        <f t="shared" si="238"/>
        <v>7.6219512195121954E-4</v>
      </c>
      <c r="H871" s="1" t="str">
        <f t="shared" si="239"/>
        <v>toʊtəl</v>
      </c>
      <c r="I871" s="1" t="str">
        <f t="shared" si="240"/>
        <v>total</v>
      </c>
      <c r="J871" s="10">
        <f t="shared" si="241"/>
        <v>6</v>
      </c>
      <c r="K871" s="10">
        <f t="shared" si="242"/>
        <v>5</v>
      </c>
      <c r="L871" s="10">
        <f t="shared" si="243"/>
        <v>6</v>
      </c>
      <c r="M871" s="10">
        <f t="shared" si="244"/>
        <v>2</v>
      </c>
      <c r="N871" s="1" t="str">
        <f t="shared" si="245"/>
        <v>~total~</v>
      </c>
      <c r="O871" s="1" t="str">
        <f t="shared" si="246"/>
        <v>[toʊtəl]</v>
      </c>
      <c r="P871" s="4">
        <f t="shared" si="247"/>
        <v>0.27185717486836958</v>
      </c>
      <c r="Q871" s="4">
        <f t="shared" si="248"/>
        <v>1</v>
      </c>
      <c r="R871" s="4" cm="1">
        <f t="array" ref="R871">SUM(_xlfn._xlws.FILTER($G$2:$G$1236,_xlfn.MAP($N$2:$N$1236,_xlfn.LAMBDA(_xlpm.x,_xlpm.x=$N871))))</f>
        <v>7.6219512195121954E-4</v>
      </c>
      <c r="S871" s="4">
        <f t="shared" si="249"/>
        <v>1</v>
      </c>
      <c r="T871" s="15" cm="1">
        <f t="array" ref="T871">SUM(_xlfn._xlws.FILTER($G$2:$G$1236,_xlfn.MAP($O$2:$O$1236,_xlfn.LAMBDA(_xlpm.x,_xlpm.x=$O871))))</f>
        <v>7.6219512195121954E-4</v>
      </c>
      <c r="U871" s="4">
        <f t="shared" si="250"/>
        <v>1</v>
      </c>
      <c r="V871" s="4">
        <f t="shared" si="251"/>
        <v>0</v>
      </c>
      <c r="AB871"/>
      <c r="AC871"/>
      <c r="AD871" s="2"/>
      <c r="AI871" s="2"/>
      <c r="AJ871" s="2"/>
    </row>
    <row r="872" spans="1:36">
      <c r="A872" s="1" t="str">
        <f t="shared" si="237"/>
        <v>~touch~ : [tʌtʃ]</v>
      </c>
      <c r="B872" s="1">
        <f t="shared" si="253"/>
        <v>0</v>
      </c>
      <c r="C872" s="1">
        <f t="shared" si="253"/>
        <v>0</v>
      </c>
      <c r="D872" s="1">
        <f t="shared" si="253"/>
        <v>0</v>
      </c>
      <c r="E872" s="7">
        <v>1</v>
      </c>
      <c r="F872" s="9" t="s">
        <v>1300</v>
      </c>
      <c r="G872" s="4">
        <f t="shared" si="238"/>
        <v>7.6219512195121954E-4</v>
      </c>
      <c r="H872" s="1" t="str">
        <f t="shared" si="239"/>
        <v>tʌtʃ</v>
      </c>
      <c r="I872" s="1" t="str">
        <f t="shared" si="240"/>
        <v>touch</v>
      </c>
      <c r="J872" s="10">
        <f t="shared" si="241"/>
        <v>4</v>
      </c>
      <c r="K872" s="10">
        <f t="shared" si="242"/>
        <v>5</v>
      </c>
      <c r="L872" s="10">
        <f t="shared" si="243"/>
        <v>5</v>
      </c>
      <c r="M872" s="10">
        <f t="shared" si="244"/>
        <v>2</v>
      </c>
      <c r="N872" s="1" t="str">
        <f t="shared" si="245"/>
        <v>~touch~</v>
      </c>
      <c r="O872" s="1" t="str">
        <f t="shared" si="246"/>
        <v>[tʌtʃ]</v>
      </c>
      <c r="P872" s="4">
        <f t="shared" si="247"/>
        <v>0.25439985932113074</v>
      </c>
      <c r="Q872" s="4">
        <f t="shared" si="248"/>
        <v>1</v>
      </c>
      <c r="R872" s="4" cm="1">
        <f t="array" ref="R872">SUM(_xlfn._xlws.FILTER($G$2:$G$1236,_xlfn.MAP($N$2:$N$1236,_xlfn.LAMBDA(_xlpm.x,_xlpm.x=$N872))))</f>
        <v>7.6219512195121954E-4</v>
      </c>
      <c r="S872" s="4">
        <f t="shared" si="249"/>
        <v>1</v>
      </c>
      <c r="T872" s="15" cm="1">
        <f t="array" ref="T872">SUM(_xlfn._xlws.FILTER($G$2:$G$1236,_xlfn.MAP($O$2:$O$1236,_xlfn.LAMBDA(_xlpm.x,_xlpm.x=$O872))))</f>
        <v>7.6219512195121954E-4</v>
      </c>
      <c r="U872" s="4">
        <f t="shared" si="250"/>
        <v>1</v>
      </c>
      <c r="V872" s="4">
        <f t="shared" si="251"/>
        <v>0</v>
      </c>
      <c r="AB872"/>
      <c r="AC872"/>
      <c r="AD872" s="2"/>
      <c r="AI872" s="2"/>
      <c r="AJ872" s="2"/>
    </row>
    <row r="873" spans="1:36">
      <c r="A873" s="1" t="str">
        <f t="shared" si="237"/>
        <v>~trade~ : [tɹeɪd]</v>
      </c>
      <c r="B873" s="1">
        <f t="shared" si="253"/>
        <v>0</v>
      </c>
      <c r="C873" s="1">
        <f t="shared" si="253"/>
        <v>0</v>
      </c>
      <c r="D873" s="1">
        <f t="shared" si="253"/>
        <v>0</v>
      </c>
      <c r="E873" s="7">
        <v>1</v>
      </c>
      <c r="F873" s="9" t="s">
        <v>1165</v>
      </c>
      <c r="G873" s="4">
        <f t="shared" si="238"/>
        <v>7.6219512195121954E-4</v>
      </c>
      <c r="H873" s="1" t="str">
        <f t="shared" si="239"/>
        <v>tɹeɪd</v>
      </c>
      <c r="I873" s="1" t="str">
        <f t="shared" si="240"/>
        <v>trade</v>
      </c>
      <c r="J873" s="10">
        <f t="shared" si="241"/>
        <v>5</v>
      </c>
      <c r="K873" s="10">
        <f t="shared" si="242"/>
        <v>5</v>
      </c>
      <c r="L873" s="10">
        <f t="shared" si="243"/>
        <v>5</v>
      </c>
      <c r="M873" s="10">
        <f t="shared" si="244"/>
        <v>2</v>
      </c>
      <c r="N873" s="1" t="str">
        <f t="shared" si="245"/>
        <v>~trade~</v>
      </c>
      <c r="O873" s="1" t="str">
        <f t="shared" si="246"/>
        <v>[tɹeɪd]</v>
      </c>
      <c r="P873" s="4">
        <f t="shared" si="247"/>
        <v>0.25439985932113074</v>
      </c>
      <c r="Q873" s="4">
        <f t="shared" si="248"/>
        <v>1</v>
      </c>
      <c r="R873" s="4" cm="1">
        <f t="array" ref="R873">SUM(_xlfn._xlws.FILTER($G$2:$G$1236,_xlfn.MAP($N$2:$N$1236,_xlfn.LAMBDA(_xlpm.x,_xlpm.x=$N873))))</f>
        <v>7.6219512195121954E-4</v>
      </c>
      <c r="S873" s="4">
        <f t="shared" si="249"/>
        <v>1</v>
      </c>
      <c r="T873" s="15" cm="1">
        <f t="array" ref="T873">SUM(_xlfn._xlws.FILTER($G$2:$G$1236,_xlfn.MAP($O$2:$O$1236,_xlfn.LAMBDA(_xlpm.x,_xlpm.x=$O873))))</f>
        <v>7.6219512195121954E-4</v>
      </c>
      <c r="U873" s="4">
        <f t="shared" si="250"/>
        <v>1</v>
      </c>
      <c r="V873" s="4">
        <f t="shared" si="251"/>
        <v>0</v>
      </c>
      <c r="AB873"/>
      <c r="AC873"/>
      <c r="AD873" s="2"/>
      <c r="AI873" s="2"/>
      <c r="AJ873" s="2"/>
    </row>
    <row r="874" spans="1:36">
      <c r="A874" s="1" t="str">
        <f t="shared" si="237"/>
        <v>~train~ : [tɹeɪn]</v>
      </c>
      <c r="B874" s="1">
        <f t="shared" si="253"/>
        <v>0</v>
      </c>
      <c r="C874" s="1">
        <f t="shared" si="253"/>
        <v>0</v>
      </c>
      <c r="D874" s="1">
        <f t="shared" si="253"/>
        <v>0</v>
      </c>
      <c r="E874" s="7">
        <v>1</v>
      </c>
      <c r="F874" s="9" t="s">
        <v>1164</v>
      </c>
      <c r="G874" s="4">
        <f t="shared" si="238"/>
        <v>7.6219512195121954E-4</v>
      </c>
      <c r="H874" s="1" t="str">
        <f t="shared" si="239"/>
        <v>tɹeɪn</v>
      </c>
      <c r="I874" s="1" t="str">
        <f t="shared" si="240"/>
        <v>train</v>
      </c>
      <c r="J874" s="10">
        <f t="shared" si="241"/>
        <v>5</v>
      </c>
      <c r="K874" s="10">
        <f t="shared" si="242"/>
        <v>5</v>
      </c>
      <c r="L874" s="10">
        <f t="shared" si="243"/>
        <v>5</v>
      </c>
      <c r="M874" s="10">
        <f t="shared" si="244"/>
        <v>2</v>
      </c>
      <c r="N874" s="1" t="str">
        <f t="shared" si="245"/>
        <v>~train~</v>
      </c>
      <c r="O874" s="1" t="str">
        <f t="shared" si="246"/>
        <v>[tɹeɪn]</v>
      </c>
      <c r="P874" s="4">
        <f t="shared" si="247"/>
        <v>0.25439985932113074</v>
      </c>
      <c r="Q874" s="4">
        <f t="shared" si="248"/>
        <v>1</v>
      </c>
      <c r="R874" s="4" cm="1">
        <f t="array" ref="R874">SUM(_xlfn._xlws.FILTER($G$2:$G$1236,_xlfn.MAP($N$2:$N$1236,_xlfn.LAMBDA(_xlpm.x,_xlpm.x=$N874))))</f>
        <v>7.6219512195121954E-4</v>
      </c>
      <c r="S874" s="4">
        <f t="shared" si="249"/>
        <v>1</v>
      </c>
      <c r="T874" s="15" cm="1">
        <f t="array" ref="T874">SUM(_xlfn._xlws.FILTER($G$2:$G$1236,_xlfn.MAP($O$2:$O$1236,_xlfn.LAMBDA(_xlpm.x,_xlpm.x=$O874))))</f>
        <v>7.6219512195121954E-4</v>
      </c>
      <c r="U874" s="4">
        <f t="shared" si="250"/>
        <v>1</v>
      </c>
      <c r="V874" s="4">
        <f t="shared" si="251"/>
        <v>0</v>
      </c>
      <c r="AB874"/>
      <c r="AC874"/>
      <c r="AD874" s="2"/>
      <c r="AI874" s="2"/>
      <c r="AJ874" s="2"/>
    </row>
    <row r="875" spans="1:36">
      <c r="A875" s="1" t="str">
        <f t="shared" si="237"/>
        <v>~tural~ : [tʃʊɹəl]</v>
      </c>
      <c r="B875" s="1">
        <f t="shared" si="253"/>
        <v>0</v>
      </c>
      <c r="C875" s="1">
        <f t="shared" si="253"/>
        <v>0</v>
      </c>
      <c r="D875" s="1">
        <f t="shared" si="253"/>
        <v>0</v>
      </c>
      <c r="E875" s="7">
        <v>1</v>
      </c>
      <c r="F875" s="9" t="s">
        <v>2342</v>
      </c>
      <c r="G875" s="4">
        <f t="shared" si="238"/>
        <v>7.6219512195121954E-4</v>
      </c>
      <c r="H875" s="1" t="str">
        <f t="shared" si="239"/>
        <v>tʃʊɹəl</v>
      </c>
      <c r="I875" s="1" t="str">
        <f t="shared" si="240"/>
        <v>tural</v>
      </c>
      <c r="J875" s="10">
        <f t="shared" si="241"/>
        <v>6</v>
      </c>
      <c r="K875" s="10">
        <f t="shared" si="242"/>
        <v>5</v>
      </c>
      <c r="L875" s="10">
        <f t="shared" si="243"/>
        <v>6</v>
      </c>
      <c r="M875" s="10">
        <f t="shared" si="244"/>
        <v>2</v>
      </c>
      <c r="N875" s="1" t="str">
        <f t="shared" si="245"/>
        <v>~tural~</v>
      </c>
      <c r="O875" s="1" t="str">
        <f t="shared" si="246"/>
        <v>[tʃʊɹəl]</v>
      </c>
      <c r="P875" s="4">
        <f t="shared" si="247"/>
        <v>0.27185717486836958</v>
      </c>
      <c r="Q875" s="4">
        <f t="shared" si="248"/>
        <v>1</v>
      </c>
      <c r="R875" s="4" cm="1">
        <f t="array" ref="R875">SUM(_xlfn._xlws.FILTER($G$2:$G$1236,_xlfn.MAP($N$2:$N$1236,_xlfn.LAMBDA(_xlpm.x,_xlpm.x=$N875))))</f>
        <v>7.6219512195121954E-4</v>
      </c>
      <c r="S875" s="4">
        <f t="shared" si="249"/>
        <v>1</v>
      </c>
      <c r="T875" s="15" cm="1">
        <f t="array" ref="T875">SUM(_xlfn._xlws.FILTER($G$2:$G$1236,_xlfn.MAP($O$2:$O$1236,_xlfn.LAMBDA(_xlpm.x,_xlpm.x=$O875))))</f>
        <v>7.6219512195121954E-4</v>
      </c>
      <c r="U875" s="4">
        <f t="shared" si="250"/>
        <v>1</v>
      </c>
      <c r="V875" s="4">
        <f t="shared" si="251"/>
        <v>0</v>
      </c>
      <c r="AB875"/>
      <c r="AC875"/>
      <c r="AD875" s="2"/>
      <c r="AI875" s="2"/>
      <c r="AJ875" s="2"/>
    </row>
    <row r="876" spans="1:36">
      <c r="A876" s="1" t="str">
        <f t="shared" si="237"/>
        <v>~under~ : [ʌndəɹ]</v>
      </c>
      <c r="B876" s="1">
        <f t="shared" si="253"/>
        <v>0</v>
      </c>
      <c r="C876" s="1">
        <f t="shared" si="253"/>
        <v>0</v>
      </c>
      <c r="D876" s="1">
        <f t="shared" si="253"/>
        <v>0</v>
      </c>
      <c r="E876" s="7">
        <v>1</v>
      </c>
      <c r="F876" s="9" t="s">
        <v>2341</v>
      </c>
      <c r="G876" s="4">
        <f t="shared" si="238"/>
        <v>7.6219512195121954E-4</v>
      </c>
      <c r="H876" s="4" t="str">
        <f t="shared" si="239"/>
        <v>ʌndəɹ</v>
      </c>
      <c r="I876" s="4" t="str">
        <f t="shared" si="240"/>
        <v>under</v>
      </c>
      <c r="J876" s="10">
        <f t="shared" si="241"/>
        <v>5</v>
      </c>
      <c r="K876" s="10">
        <f t="shared" si="242"/>
        <v>5</v>
      </c>
      <c r="L876" s="10">
        <f t="shared" si="243"/>
        <v>5</v>
      </c>
      <c r="M876" s="10">
        <f t="shared" si="244"/>
        <v>2</v>
      </c>
      <c r="N876" s="1" t="str">
        <f t="shared" si="245"/>
        <v>~under~</v>
      </c>
      <c r="O876" s="1" t="str">
        <f t="shared" si="246"/>
        <v>[ʌndəɹ]</v>
      </c>
      <c r="P876" s="4">
        <f t="shared" si="247"/>
        <v>0.25439985932113074</v>
      </c>
      <c r="Q876" s="4">
        <f t="shared" si="248"/>
        <v>1</v>
      </c>
      <c r="R876" s="4" cm="1">
        <f t="array" ref="R876">SUM(_xlfn._xlws.FILTER($G$2:$G$1236,_xlfn.MAP($N$2:$N$1236,_xlfn.LAMBDA(_xlpm.x,_xlpm.x=$N876))))</f>
        <v>7.6219512195121954E-4</v>
      </c>
      <c r="S876" s="4">
        <f t="shared" si="249"/>
        <v>1</v>
      </c>
      <c r="T876" s="15" cm="1">
        <f t="array" ref="T876">SUM(_xlfn._xlws.FILTER($G$2:$G$1236,_xlfn.MAP($O$2:$O$1236,_xlfn.LAMBDA(_xlpm.x,_xlpm.x=$O876))))</f>
        <v>7.6219512195121954E-4</v>
      </c>
      <c r="U876" s="4">
        <f t="shared" si="250"/>
        <v>1</v>
      </c>
      <c r="V876" s="4">
        <f t="shared" si="251"/>
        <v>0</v>
      </c>
      <c r="AB876"/>
      <c r="AC876"/>
      <c r="AD876" s="2"/>
      <c r="AI876" s="2"/>
      <c r="AJ876" s="2"/>
    </row>
    <row r="877" spans="1:36">
      <c r="A877" s="1" t="str">
        <f t="shared" si="237"/>
        <v>~until~ : [əntɪl]</v>
      </c>
      <c r="B877" s="1">
        <f t="shared" si="253"/>
        <v>0</v>
      </c>
      <c r="C877" s="1">
        <f t="shared" si="253"/>
        <v>0</v>
      </c>
      <c r="D877" s="1">
        <f t="shared" si="253"/>
        <v>0</v>
      </c>
      <c r="E877" s="7">
        <v>1</v>
      </c>
      <c r="F877" s="9" t="s">
        <v>2340</v>
      </c>
      <c r="G877" s="4">
        <f t="shared" si="238"/>
        <v>7.6219512195121954E-4</v>
      </c>
      <c r="H877" s="4" t="str">
        <f t="shared" si="239"/>
        <v>əntɪl</v>
      </c>
      <c r="I877" s="4" t="str">
        <f t="shared" si="240"/>
        <v>until</v>
      </c>
      <c r="J877" s="10">
        <f t="shared" si="241"/>
        <v>5</v>
      </c>
      <c r="K877" s="10">
        <f t="shared" si="242"/>
        <v>5</v>
      </c>
      <c r="L877" s="10">
        <f t="shared" si="243"/>
        <v>5</v>
      </c>
      <c r="M877" s="10">
        <f t="shared" si="244"/>
        <v>2</v>
      </c>
      <c r="N877" s="1" t="str">
        <f t="shared" si="245"/>
        <v>~until~</v>
      </c>
      <c r="O877" s="1" t="str">
        <f t="shared" si="246"/>
        <v>[əntɪl]</v>
      </c>
      <c r="P877" s="4">
        <f t="shared" si="247"/>
        <v>0.25439985932113074</v>
      </c>
      <c r="Q877" s="4">
        <f t="shared" si="248"/>
        <v>1</v>
      </c>
      <c r="R877" s="4" cm="1">
        <f t="array" ref="R877">SUM(_xlfn._xlws.FILTER($G$2:$G$1236,_xlfn.MAP($N$2:$N$1236,_xlfn.LAMBDA(_xlpm.x,_xlpm.x=$N877))))</f>
        <v>7.6219512195121954E-4</v>
      </c>
      <c r="S877" s="4">
        <f t="shared" si="249"/>
        <v>1</v>
      </c>
      <c r="T877" s="15" cm="1">
        <f t="array" ref="T877">SUM(_xlfn._xlws.FILTER($G$2:$G$1236,_xlfn.MAP($O$2:$O$1236,_xlfn.LAMBDA(_xlpm.x,_xlpm.x=$O877))))</f>
        <v>7.6219512195121954E-4</v>
      </c>
      <c r="U877" s="4">
        <f t="shared" si="250"/>
        <v>1</v>
      </c>
      <c r="V877" s="4">
        <f t="shared" si="251"/>
        <v>0</v>
      </c>
      <c r="AB877"/>
      <c r="AC877"/>
      <c r="AD877" s="2"/>
      <c r="AI877" s="2"/>
      <c r="AJ877" s="2"/>
    </row>
    <row r="878" spans="1:36">
      <c r="A878" s="1" t="str">
        <f t="shared" si="237"/>
        <v>~velop~ : [vɛləp]</v>
      </c>
      <c r="B878" s="1">
        <f t="shared" si="253"/>
        <v>0</v>
      </c>
      <c r="C878" s="1">
        <f t="shared" si="253"/>
        <v>0</v>
      </c>
      <c r="D878" s="1">
        <f t="shared" si="253"/>
        <v>0</v>
      </c>
      <c r="E878" s="7">
        <v>1</v>
      </c>
      <c r="F878" s="9" t="s">
        <v>2339</v>
      </c>
      <c r="G878" s="4">
        <f t="shared" si="238"/>
        <v>7.6219512195121954E-4</v>
      </c>
      <c r="H878" s="1" t="str">
        <f t="shared" si="239"/>
        <v>vɛləp</v>
      </c>
      <c r="I878" s="1" t="str">
        <f t="shared" si="240"/>
        <v>velop</v>
      </c>
      <c r="J878" s="10">
        <f t="shared" si="241"/>
        <v>5</v>
      </c>
      <c r="K878" s="10">
        <f t="shared" si="242"/>
        <v>5</v>
      </c>
      <c r="L878" s="10">
        <f t="shared" si="243"/>
        <v>5</v>
      </c>
      <c r="M878" s="10">
        <f t="shared" si="244"/>
        <v>2</v>
      </c>
      <c r="N878" s="1" t="str">
        <f t="shared" si="245"/>
        <v>~velop~</v>
      </c>
      <c r="O878" s="1" t="str">
        <f t="shared" si="246"/>
        <v>[vɛləp]</v>
      </c>
      <c r="P878" s="4">
        <f t="shared" si="247"/>
        <v>0.25439985932113074</v>
      </c>
      <c r="Q878" s="4">
        <f t="shared" si="248"/>
        <v>1</v>
      </c>
      <c r="R878" s="4" cm="1">
        <f t="array" ref="R878">SUM(_xlfn._xlws.FILTER($G$2:$G$1236,_xlfn.MAP($N$2:$N$1236,_xlfn.LAMBDA(_xlpm.x,_xlpm.x=$N878))))</f>
        <v>7.6219512195121954E-4</v>
      </c>
      <c r="S878" s="4">
        <f t="shared" si="249"/>
        <v>1</v>
      </c>
      <c r="T878" s="15" cm="1">
        <f t="array" ref="T878">SUM(_xlfn._xlws.FILTER($G$2:$G$1236,_xlfn.MAP($O$2:$O$1236,_xlfn.LAMBDA(_xlpm.x,_xlpm.x=$O878))))</f>
        <v>7.6219512195121954E-4</v>
      </c>
      <c r="U878" s="4">
        <f t="shared" si="250"/>
        <v>1</v>
      </c>
      <c r="V878" s="4">
        <f t="shared" si="251"/>
        <v>0</v>
      </c>
      <c r="AB878"/>
      <c r="AC878"/>
      <c r="AD878" s="2"/>
      <c r="AI878" s="2"/>
      <c r="AJ878" s="2"/>
    </row>
    <row r="879" spans="1:36">
      <c r="A879" s="1" t="str">
        <f t="shared" si="237"/>
        <v>~veral~ : [vɹəl]</v>
      </c>
      <c r="B879" s="1">
        <f t="shared" si="253"/>
        <v>0</v>
      </c>
      <c r="C879" s="1">
        <f t="shared" si="253"/>
        <v>0</v>
      </c>
      <c r="D879" s="1">
        <f t="shared" si="253"/>
        <v>0</v>
      </c>
      <c r="E879" s="7">
        <v>1</v>
      </c>
      <c r="F879" s="9" t="s">
        <v>1295</v>
      </c>
      <c r="G879" s="4">
        <f t="shared" si="238"/>
        <v>7.6219512195121954E-4</v>
      </c>
      <c r="H879" s="1" t="str">
        <f t="shared" si="239"/>
        <v>vɹəl</v>
      </c>
      <c r="I879" s="1" t="str">
        <f t="shared" si="240"/>
        <v>veral</v>
      </c>
      <c r="J879" s="10">
        <f t="shared" si="241"/>
        <v>4</v>
      </c>
      <c r="K879" s="10">
        <f t="shared" si="242"/>
        <v>5</v>
      </c>
      <c r="L879" s="10">
        <f t="shared" si="243"/>
        <v>5</v>
      </c>
      <c r="M879" s="10">
        <f t="shared" si="244"/>
        <v>2</v>
      </c>
      <c r="N879" s="1" t="str">
        <f t="shared" si="245"/>
        <v>~veral~</v>
      </c>
      <c r="O879" s="1" t="str">
        <f t="shared" si="246"/>
        <v>[vɹəl]</v>
      </c>
      <c r="P879" s="4">
        <f t="shared" si="247"/>
        <v>0.25439985932113074</v>
      </c>
      <c r="Q879" s="4">
        <f t="shared" si="248"/>
        <v>1</v>
      </c>
      <c r="R879" s="4" cm="1">
        <f t="array" ref="R879">SUM(_xlfn._xlws.FILTER($G$2:$G$1236,_xlfn.MAP($N$2:$N$1236,_xlfn.LAMBDA(_xlpm.x,_xlpm.x=$N879))))</f>
        <v>7.6219512195121954E-4</v>
      </c>
      <c r="S879" s="4">
        <f t="shared" si="249"/>
        <v>1</v>
      </c>
      <c r="T879" s="15" cm="1">
        <f t="array" ref="T879">SUM(_xlfn._xlws.FILTER($G$2:$G$1236,_xlfn.MAP($O$2:$O$1236,_xlfn.LAMBDA(_xlpm.x,_xlpm.x=$O879))))</f>
        <v>7.6219512195121954E-4</v>
      </c>
      <c r="U879" s="4">
        <f t="shared" si="250"/>
        <v>1</v>
      </c>
      <c r="V879" s="4">
        <f t="shared" si="251"/>
        <v>0</v>
      </c>
      <c r="AB879"/>
      <c r="AC879"/>
      <c r="AD879" s="2"/>
      <c r="AI879" s="2"/>
      <c r="AJ879" s="2"/>
    </row>
    <row r="880" spans="1:36">
      <c r="A880" s="1" t="str">
        <f t="shared" si="237"/>
        <v>~vowel~ : [vaʊwɛl]</v>
      </c>
      <c r="B880" s="1">
        <f t="shared" si="253"/>
        <v>0</v>
      </c>
      <c r="C880" s="1">
        <f t="shared" si="253"/>
        <v>0</v>
      </c>
      <c r="D880" s="1">
        <f t="shared" si="253"/>
        <v>0</v>
      </c>
      <c r="E880" s="7">
        <v>1</v>
      </c>
      <c r="F880" s="9" t="s">
        <v>2338</v>
      </c>
      <c r="G880" s="4">
        <f t="shared" si="238"/>
        <v>7.6219512195121954E-4</v>
      </c>
      <c r="H880" s="1" t="str">
        <f t="shared" si="239"/>
        <v>vaʊwɛl</v>
      </c>
      <c r="I880" s="1" t="str">
        <f t="shared" si="240"/>
        <v>vowel</v>
      </c>
      <c r="J880" s="10">
        <f t="shared" si="241"/>
        <v>6</v>
      </c>
      <c r="K880" s="10">
        <f t="shared" si="242"/>
        <v>5</v>
      </c>
      <c r="L880" s="10">
        <f t="shared" si="243"/>
        <v>6</v>
      </c>
      <c r="M880" s="10">
        <f t="shared" si="244"/>
        <v>2</v>
      </c>
      <c r="N880" s="1" t="str">
        <f t="shared" si="245"/>
        <v>~vowel~</v>
      </c>
      <c r="O880" s="1" t="str">
        <f t="shared" si="246"/>
        <v>[vaʊwɛl]</v>
      </c>
      <c r="P880" s="4">
        <f t="shared" si="247"/>
        <v>0.27185717486836958</v>
      </c>
      <c r="Q880" s="4">
        <f t="shared" si="248"/>
        <v>1</v>
      </c>
      <c r="R880" s="4" cm="1">
        <f t="array" ref="R880">SUM(_xlfn._xlws.FILTER($G$2:$G$1236,_xlfn.MAP($N$2:$N$1236,_xlfn.LAMBDA(_xlpm.x,_xlpm.x=$N880))))</f>
        <v>7.6219512195121954E-4</v>
      </c>
      <c r="S880" s="4">
        <f t="shared" si="249"/>
        <v>1</v>
      </c>
      <c r="T880" s="15" cm="1">
        <f t="array" ref="T880">SUM(_xlfn._xlws.FILTER($G$2:$G$1236,_xlfn.MAP($O$2:$O$1236,_xlfn.LAMBDA(_xlpm.x,_xlpm.x=$O880))))</f>
        <v>7.6219512195121954E-4</v>
      </c>
      <c r="U880" s="4">
        <f t="shared" si="250"/>
        <v>1</v>
      </c>
      <c r="V880" s="4">
        <f t="shared" si="251"/>
        <v>0</v>
      </c>
      <c r="AB880"/>
      <c r="AC880"/>
      <c r="AD880" s="2"/>
      <c r="AI880" s="2"/>
      <c r="AJ880" s="2"/>
    </row>
    <row r="881" spans="1:36">
      <c r="A881" s="1" t="str">
        <f t="shared" si="237"/>
        <v>~water~ : [wɔtəɹ]</v>
      </c>
      <c r="B881" s="1">
        <f t="shared" si="253"/>
        <v>0</v>
      </c>
      <c r="C881" s="1">
        <f t="shared" si="253"/>
        <v>0</v>
      </c>
      <c r="D881" s="1">
        <f t="shared" si="253"/>
        <v>0</v>
      </c>
      <c r="E881" s="7">
        <v>1</v>
      </c>
      <c r="F881" s="9" t="s">
        <v>2337</v>
      </c>
      <c r="G881" s="4">
        <f t="shared" si="238"/>
        <v>7.6219512195121954E-4</v>
      </c>
      <c r="H881" s="4" t="str">
        <f t="shared" si="239"/>
        <v>wɔtəɹ</v>
      </c>
      <c r="I881" s="4" t="str">
        <f t="shared" si="240"/>
        <v>water</v>
      </c>
      <c r="J881" s="10">
        <f t="shared" si="241"/>
        <v>5</v>
      </c>
      <c r="K881" s="10">
        <f t="shared" si="242"/>
        <v>5</v>
      </c>
      <c r="L881" s="10">
        <f t="shared" si="243"/>
        <v>5</v>
      </c>
      <c r="M881" s="10">
        <f t="shared" si="244"/>
        <v>2</v>
      </c>
      <c r="N881" s="1" t="str">
        <f t="shared" si="245"/>
        <v>~water~</v>
      </c>
      <c r="O881" s="1" t="str">
        <f t="shared" si="246"/>
        <v>[wɔtəɹ]</v>
      </c>
      <c r="P881" s="4">
        <f t="shared" si="247"/>
        <v>0.25439985932113074</v>
      </c>
      <c r="Q881" s="4">
        <f t="shared" si="248"/>
        <v>1</v>
      </c>
      <c r="R881" s="4" cm="1">
        <f t="array" ref="R881">SUM(_xlfn._xlws.FILTER($G$2:$G$1236,_xlfn.MAP($N$2:$N$1236,_xlfn.LAMBDA(_xlpm.x,_xlpm.x=$N881))))</f>
        <v>7.6219512195121954E-4</v>
      </c>
      <c r="S881" s="4">
        <f t="shared" si="249"/>
        <v>1</v>
      </c>
      <c r="T881" s="15" cm="1">
        <f t="array" ref="T881">SUM(_xlfn._xlws.FILTER($G$2:$G$1236,_xlfn.MAP($O$2:$O$1236,_xlfn.LAMBDA(_xlpm.x,_xlpm.x=$O881))))</f>
        <v>7.6219512195121954E-4</v>
      </c>
      <c r="U881" s="4">
        <f t="shared" si="250"/>
        <v>1</v>
      </c>
      <c r="V881" s="4">
        <f t="shared" si="251"/>
        <v>0</v>
      </c>
      <c r="AB881"/>
      <c r="AC881"/>
      <c r="AD881" s="2"/>
      <c r="AI881" s="2"/>
      <c r="AJ881" s="2"/>
    </row>
    <row r="882" spans="1:36">
      <c r="A882" s="1" t="str">
        <f t="shared" si="237"/>
        <v>~while~ : [hwaɪl]</v>
      </c>
      <c r="B882" s="1">
        <f t="shared" ref="B882:D901" si="254">_xlfn.LET(_xlpm.d,$F882,_xlpm.k,_xlfn.CONCAT(LEFT(TRIM(B$1),1),"*"),COUNTIF(_xlpm.d,_xlpm.k))</f>
        <v>0</v>
      </c>
      <c r="C882" s="1">
        <f t="shared" si="254"/>
        <v>0</v>
      </c>
      <c r="D882" s="1">
        <f t="shared" si="254"/>
        <v>0</v>
      </c>
      <c r="E882" s="7">
        <v>1</v>
      </c>
      <c r="F882" s="9" t="s">
        <v>2004</v>
      </c>
      <c r="G882" s="4">
        <f t="shared" si="238"/>
        <v>7.6219512195121954E-4</v>
      </c>
      <c r="H882" s="1" t="str">
        <f t="shared" si="239"/>
        <v>hwaɪl</v>
      </c>
      <c r="I882" s="1" t="str">
        <f t="shared" si="240"/>
        <v>while</v>
      </c>
      <c r="J882" s="10">
        <f t="shared" si="241"/>
        <v>5</v>
      </c>
      <c r="K882" s="10">
        <f t="shared" si="242"/>
        <v>5</v>
      </c>
      <c r="L882" s="10">
        <f t="shared" si="243"/>
        <v>5</v>
      </c>
      <c r="M882" s="10">
        <f t="shared" si="244"/>
        <v>2</v>
      </c>
      <c r="N882" s="1" t="str">
        <f t="shared" si="245"/>
        <v>~while~</v>
      </c>
      <c r="O882" s="1" t="str">
        <f t="shared" si="246"/>
        <v>[hwaɪl]</v>
      </c>
      <c r="P882" s="4">
        <f t="shared" si="247"/>
        <v>0.16959990621408716</v>
      </c>
      <c r="Q882" s="4">
        <f t="shared" si="248"/>
        <v>0.66666666666666663</v>
      </c>
      <c r="R882" s="4" cm="1">
        <f t="array" ref="R882">SUM(_xlfn._xlws.FILTER($G$2:$G$1236,_xlfn.MAP($N$2:$N$1236,_xlfn.LAMBDA(_xlpm.x,_xlpm.x=$N882))))</f>
        <v>1.5243902439024391E-3</v>
      </c>
      <c r="S882" s="4">
        <f t="shared" si="249"/>
        <v>0.5</v>
      </c>
      <c r="T882" s="15" cm="1">
        <f t="array" ref="T882">SUM(_xlfn._xlws.FILTER($G$2:$G$1236,_xlfn.MAP($O$2:$O$1236,_xlfn.LAMBDA(_xlpm.x,_xlpm.x=$O882))))</f>
        <v>7.6219512195121954E-4</v>
      </c>
      <c r="U882" s="4">
        <f t="shared" si="250"/>
        <v>1</v>
      </c>
      <c r="V882" s="4">
        <f t="shared" si="251"/>
        <v>-0.3010299956639812</v>
      </c>
      <c r="AB882"/>
      <c r="AC882"/>
      <c r="AD882" s="2"/>
      <c r="AI882" s="2"/>
      <c r="AJ882" s="2"/>
    </row>
    <row r="883" spans="1:36">
      <c r="A883" s="1" t="str">
        <f t="shared" si="237"/>
        <v>~while~ : [waɪl]</v>
      </c>
      <c r="B883" s="1">
        <f t="shared" si="254"/>
        <v>0</v>
      </c>
      <c r="C883" s="1">
        <f t="shared" si="254"/>
        <v>0</v>
      </c>
      <c r="D883" s="1">
        <f t="shared" si="254"/>
        <v>0</v>
      </c>
      <c r="E883" s="7">
        <v>1</v>
      </c>
      <c r="F883" s="9" t="s">
        <v>2009</v>
      </c>
      <c r="G883" s="4">
        <f t="shared" si="238"/>
        <v>7.6219512195121954E-4</v>
      </c>
      <c r="H883" s="1" t="str">
        <f t="shared" si="239"/>
        <v>waɪl</v>
      </c>
      <c r="I883" s="1" t="str">
        <f t="shared" si="240"/>
        <v>while</v>
      </c>
      <c r="J883" s="10">
        <f t="shared" si="241"/>
        <v>4</v>
      </c>
      <c r="K883" s="10">
        <f t="shared" si="242"/>
        <v>5</v>
      </c>
      <c r="L883" s="10">
        <f t="shared" si="243"/>
        <v>5</v>
      </c>
      <c r="M883" s="10">
        <f t="shared" si="244"/>
        <v>2</v>
      </c>
      <c r="N883" s="1" t="str">
        <f t="shared" si="245"/>
        <v>~while~</v>
      </c>
      <c r="O883" s="1" t="str">
        <f t="shared" si="246"/>
        <v>[waɪl]</v>
      </c>
      <c r="P883" s="4">
        <f t="shared" si="247"/>
        <v>0.16959990621408716</v>
      </c>
      <c r="Q883" s="4">
        <f t="shared" si="248"/>
        <v>0.66666666666666663</v>
      </c>
      <c r="R883" s="4" cm="1">
        <f t="array" ref="R883">SUM(_xlfn._xlws.FILTER($G$2:$G$1236,_xlfn.MAP($N$2:$N$1236,_xlfn.LAMBDA(_xlpm.x,_xlpm.x=$N883))))</f>
        <v>1.5243902439024391E-3</v>
      </c>
      <c r="S883" s="4">
        <f t="shared" si="249"/>
        <v>0.5</v>
      </c>
      <c r="T883" s="15" cm="1">
        <f t="array" ref="T883">SUM(_xlfn._xlws.FILTER($G$2:$G$1236,_xlfn.MAP($O$2:$O$1236,_xlfn.LAMBDA(_xlpm.x,_xlpm.x=$O883))))</f>
        <v>7.6219512195121954E-4</v>
      </c>
      <c r="U883" s="4">
        <f t="shared" si="250"/>
        <v>1</v>
      </c>
      <c r="V883" s="4">
        <f t="shared" si="251"/>
        <v>-0.3010299956639812</v>
      </c>
      <c r="AB883"/>
      <c r="AC883"/>
      <c r="AD883" s="2"/>
      <c r="AI883" s="2"/>
      <c r="AJ883" s="2"/>
    </row>
    <row r="884" spans="1:36">
      <c r="A884" s="1" t="str">
        <f t="shared" si="237"/>
        <v>~white~ : [waɪt]</v>
      </c>
      <c r="B884" s="1">
        <f t="shared" si="254"/>
        <v>0</v>
      </c>
      <c r="C884" s="1">
        <f t="shared" si="254"/>
        <v>0</v>
      </c>
      <c r="D884" s="1">
        <f t="shared" si="254"/>
        <v>0</v>
      </c>
      <c r="E884" s="7">
        <v>1</v>
      </c>
      <c r="F884" s="9" t="s">
        <v>1292</v>
      </c>
      <c r="G884" s="4">
        <f t="shared" si="238"/>
        <v>7.6219512195121954E-4</v>
      </c>
      <c r="H884" s="1" t="str">
        <f t="shared" si="239"/>
        <v>waɪt</v>
      </c>
      <c r="I884" s="1" t="str">
        <f t="shared" si="240"/>
        <v>white</v>
      </c>
      <c r="J884" s="10">
        <f t="shared" si="241"/>
        <v>4</v>
      </c>
      <c r="K884" s="10">
        <f t="shared" si="242"/>
        <v>5</v>
      </c>
      <c r="L884" s="10">
        <f t="shared" si="243"/>
        <v>5</v>
      </c>
      <c r="M884" s="10">
        <f t="shared" si="244"/>
        <v>2</v>
      </c>
      <c r="N884" s="1" t="str">
        <f t="shared" si="245"/>
        <v>~white~</v>
      </c>
      <c r="O884" s="1" t="str">
        <f t="shared" si="246"/>
        <v>[waɪt]</v>
      </c>
      <c r="P884" s="4">
        <f t="shared" si="247"/>
        <v>0.25439985932113074</v>
      </c>
      <c r="Q884" s="4">
        <f t="shared" si="248"/>
        <v>1</v>
      </c>
      <c r="R884" s="4" cm="1">
        <f t="array" ref="R884">SUM(_xlfn._xlws.FILTER($G$2:$G$1236,_xlfn.MAP($N$2:$N$1236,_xlfn.LAMBDA(_xlpm.x,_xlpm.x=$N884))))</f>
        <v>7.6219512195121954E-4</v>
      </c>
      <c r="S884" s="4">
        <f t="shared" si="249"/>
        <v>1</v>
      </c>
      <c r="T884" s="15" cm="1">
        <f t="array" ref="T884">SUM(_xlfn._xlws.FILTER($G$2:$G$1236,_xlfn.MAP($O$2:$O$1236,_xlfn.LAMBDA(_xlpm.x,_xlpm.x=$O884))))</f>
        <v>7.6219512195121954E-4</v>
      </c>
      <c r="U884" s="4">
        <f t="shared" si="250"/>
        <v>1</v>
      </c>
      <c r="V884" s="4">
        <f t="shared" si="251"/>
        <v>0</v>
      </c>
      <c r="AB884"/>
      <c r="AC884"/>
      <c r="AD884" s="2"/>
      <c r="AI884" s="2"/>
      <c r="AJ884" s="2"/>
    </row>
    <row r="885" spans="1:36">
      <c r="A885" s="1" t="str">
        <f t="shared" si="237"/>
        <v>~whole~ : [hoʊl]</v>
      </c>
      <c r="B885" s="1">
        <f t="shared" si="254"/>
        <v>0</v>
      </c>
      <c r="C885" s="1">
        <f t="shared" si="254"/>
        <v>0</v>
      </c>
      <c r="D885" s="1">
        <f t="shared" si="254"/>
        <v>0</v>
      </c>
      <c r="E885" s="7">
        <v>1</v>
      </c>
      <c r="F885" s="9" t="s">
        <v>966</v>
      </c>
      <c r="G885" s="4">
        <f t="shared" si="238"/>
        <v>7.6219512195121954E-4</v>
      </c>
      <c r="H885" s="4" t="str">
        <f t="shared" si="239"/>
        <v>hoʊl</v>
      </c>
      <c r="I885" s="4" t="str">
        <f t="shared" si="240"/>
        <v>whole</v>
      </c>
      <c r="J885" s="10">
        <f t="shared" si="241"/>
        <v>4</v>
      </c>
      <c r="K885" s="10">
        <f t="shared" si="242"/>
        <v>5</v>
      </c>
      <c r="L885" s="10">
        <f t="shared" si="243"/>
        <v>5</v>
      </c>
      <c r="M885" s="10">
        <f t="shared" si="244"/>
        <v>2</v>
      </c>
      <c r="N885" s="1" t="str">
        <f t="shared" si="245"/>
        <v>~whole~</v>
      </c>
      <c r="O885" s="1" t="str">
        <f t="shared" si="246"/>
        <v>[hoʊl]</v>
      </c>
      <c r="P885" s="4">
        <f t="shared" si="247"/>
        <v>0.16959990621408716</v>
      </c>
      <c r="Q885" s="4">
        <f t="shared" si="248"/>
        <v>0.66666666666666663</v>
      </c>
      <c r="R885" s="4" cm="1">
        <f t="array" ref="R885">SUM(_xlfn._xlws.FILTER($G$2:$G$1236,_xlfn.MAP($N$2:$N$1236,_xlfn.LAMBDA(_xlpm.x,_xlpm.x=$N885))))</f>
        <v>7.6219512195121954E-4</v>
      </c>
      <c r="S885" s="4">
        <f t="shared" si="249"/>
        <v>1</v>
      </c>
      <c r="T885" s="15" cm="1">
        <f t="array" ref="T885">SUM(_xlfn._xlws.FILTER($G$2:$G$1236,_xlfn.MAP($O$2:$O$1236,_xlfn.LAMBDA(_xlpm.x,_xlpm.x=$O885))))</f>
        <v>1.5243902439024391E-3</v>
      </c>
      <c r="U885" s="4">
        <f t="shared" si="250"/>
        <v>0.5</v>
      </c>
      <c r="V885" s="4">
        <f t="shared" si="251"/>
        <v>0.3010299956639812</v>
      </c>
      <c r="AB885"/>
      <c r="AC885"/>
      <c r="AD885" s="2"/>
      <c r="AI885" s="2"/>
      <c r="AJ885" s="2"/>
    </row>
    <row r="886" spans="1:36">
      <c r="A886" s="1" t="str">
        <f t="shared" si="237"/>
        <v>~whose~ : [huz]</v>
      </c>
      <c r="B886" s="1">
        <f t="shared" si="254"/>
        <v>0</v>
      </c>
      <c r="C886" s="1">
        <f t="shared" si="254"/>
        <v>0</v>
      </c>
      <c r="D886" s="1">
        <f t="shared" si="254"/>
        <v>0</v>
      </c>
      <c r="E886" s="7">
        <v>1</v>
      </c>
      <c r="F886" s="9" t="s">
        <v>1438</v>
      </c>
      <c r="G886" s="4">
        <f t="shared" si="238"/>
        <v>7.6219512195121954E-4</v>
      </c>
      <c r="H886" s="1" t="str">
        <f t="shared" si="239"/>
        <v>huz</v>
      </c>
      <c r="I886" s="1" t="str">
        <f t="shared" si="240"/>
        <v>whose</v>
      </c>
      <c r="J886" s="10">
        <f t="shared" si="241"/>
        <v>3</v>
      </c>
      <c r="K886" s="10">
        <f t="shared" si="242"/>
        <v>5</v>
      </c>
      <c r="L886" s="10">
        <f t="shared" si="243"/>
        <v>5</v>
      </c>
      <c r="M886" s="10">
        <f t="shared" si="244"/>
        <v>2</v>
      </c>
      <c r="N886" s="1" t="str">
        <f t="shared" si="245"/>
        <v>~whose~</v>
      </c>
      <c r="O886" s="1" t="str">
        <f t="shared" si="246"/>
        <v>[huz]</v>
      </c>
      <c r="P886" s="4">
        <f t="shared" si="247"/>
        <v>0.25439985932113074</v>
      </c>
      <c r="Q886" s="4">
        <f t="shared" si="248"/>
        <v>1</v>
      </c>
      <c r="R886" s="4" cm="1">
        <f t="array" ref="R886">SUM(_xlfn._xlws.FILTER($G$2:$G$1236,_xlfn.MAP($N$2:$N$1236,_xlfn.LAMBDA(_xlpm.x,_xlpm.x=$N886))))</f>
        <v>7.6219512195121954E-4</v>
      </c>
      <c r="S886" s="4">
        <f t="shared" si="249"/>
        <v>1</v>
      </c>
      <c r="T886" s="15" cm="1">
        <f t="array" ref="T886">SUM(_xlfn._xlws.FILTER($G$2:$G$1236,_xlfn.MAP($O$2:$O$1236,_xlfn.LAMBDA(_xlpm.x,_xlpm.x=$O886))))</f>
        <v>7.6219512195121954E-4</v>
      </c>
      <c r="U886" s="4">
        <f t="shared" si="250"/>
        <v>1</v>
      </c>
      <c r="V886" s="4">
        <f t="shared" si="251"/>
        <v>0</v>
      </c>
      <c r="AB886"/>
      <c r="AC886"/>
      <c r="AD886" s="2"/>
      <c r="AI886" s="2"/>
      <c r="AJ886" s="2"/>
    </row>
    <row r="887" spans="1:36">
      <c r="A887" s="1" t="str">
        <f t="shared" si="237"/>
        <v>~woman~ : [wʊmən]</v>
      </c>
      <c r="B887" s="1">
        <f t="shared" si="254"/>
        <v>0</v>
      </c>
      <c r="C887" s="1">
        <f t="shared" si="254"/>
        <v>0</v>
      </c>
      <c r="D887" s="1">
        <f t="shared" si="254"/>
        <v>0</v>
      </c>
      <c r="E887" s="7">
        <v>1</v>
      </c>
      <c r="F887" s="9" t="s">
        <v>2336</v>
      </c>
      <c r="G887" s="4">
        <f t="shared" si="238"/>
        <v>7.6219512195121954E-4</v>
      </c>
      <c r="H887" s="4" t="str">
        <f t="shared" si="239"/>
        <v>wʊmən</v>
      </c>
      <c r="I887" s="4" t="str">
        <f t="shared" si="240"/>
        <v>woman</v>
      </c>
      <c r="J887" s="10">
        <f t="shared" si="241"/>
        <v>5</v>
      </c>
      <c r="K887" s="10">
        <f t="shared" si="242"/>
        <v>5</v>
      </c>
      <c r="L887" s="10">
        <f t="shared" si="243"/>
        <v>5</v>
      </c>
      <c r="M887" s="10">
        <f t="shared" si="244"/>
        <v>2</v>
      </c>
      <c r="N887" s="1" t="str">
        <f t="shared" si="245"/>
        <v>~woman~</v>
      </c>
      <c r="O887" s="1" t="str">
        <f t="shared" si="246"/>
        <v>[wʊmən]</v>
      </c>
      <c r="P887" s="4">
        <f t="shared" si="247"/>
        <v>0.25439985932113074</v>
      </c>
      <c r="Q887" s="4">
        <f t="shared" si="248"/>
        <v>1</v>
      </c>
      <c r="R887" s="4" cm="1">
        <f t="array" ref="R887">SUM(_xlfn._xlws.FILTER($G$2:$G$1236,_xlfn.MAP($N$2:$N$1236,_xlfn.LAMBDA(_xlpm.x,_xlpm.x=$N887))))</f>
        <v>7.6219512195121954E-4</v>
      </c>
      <c r="S887" s="4">
        <f t="shared" si="249"/>
        <v>1</v>
      </c>
      <c r="T887" s="15" cm="1">
        <f t="array" ref="T887">SUM(_xlfn._xlws.FILTER($G$2:$G$1236,_xlfn.MAP($O$2:$O$1236,_xlfn.LAMBDA(_xlpm.x,_xlpm.x=$O887))))</f>
        <v>7.6219512195121954E-4</v>
      </c>
      <c r="U887" s="4">
        <f t="shared" si="250"/>
        <v>1</v>
      </c>
      <c r="V887" s="4">
        <f t="shared" si="251"/>
        <v>0</v>
      </c>
      <c r="AB887"/>
      <c r="AC887"/>
      <c r="AD887" s="2"/>
      <c r="AI887" s="2"/>
      <c r="AJ887" s="2"/>
    </row>
    <row r="888" spans="1:36">
      <c r="A888" s="1" t="str">
        <f t="shared" si="237"/>
        <v>~women~ : [wɪmən]</v>
      </c>
      <c r="B888" s="1">
        <f t="shared" si="254"/>
        <v>0</v>
      </c>
      <c r="C888" s="1">
        <f t="shared" si="254"/>
        <v>0</v>
      </c>
      <c r="D888" s="1">
        <f t="shared" si="254"/>
        <v>0</v>
      </c>
      <c r="E888" s="7">
        <v>1</v>
      </c>
      <c r="F888" s="9" t="s">
        <v>2335</v>
      </c>
      <c r="G888" s="4">
        <f t="shared" si="238"/>
        <v>7.6219512195121954E-4</v>
      </c>
      <c r="H888" s="4" t="str">
        <f t="shared" si="239"/>
        <v>wɪmən</v>
      </c>
      <c r="I888" s="4" t="str">
        <f t="shared" si="240"/>
        <v>women</v>
      </c>
      <c r="J888" s="10">
        <f t="shared" si="241"/>
        <v>5</v>
      </c>
      <c r="K888" s="10">
        <f t="shared" si="242"/>
        <v>5</v>
      </c>
      <c r="L888" s="10">
        <f t="shared" si="243"/>
        <v>5</v>
      </c>
      <c r="M888" s="10">
        <f t="shared" si="244"/>
        <v>2</v>
      </c>
      <c r="N888" s="1" t="str">
        <f t="shared" si="245"/>
        <v>~women~</v>
      </c>
      <c r="O888" s="1" t="str">
        <f t="shared" si="246"/>
        <v>[wɪmən]</v>
      </c>
      <c r="P888" s="4">
        <f t="shared" si="247"/>
        <v>0.25439985932113074</v>
      </c>
      <c r="Q888" s="4">
        <f t="shared" si="248"/>
        <v>1</v>
      </c>
      <c r="R888" s="4" cm="1">
        <f t="array" ref="R888">SUM(_xlfn._xlws.FILTER($G$2:$G$1236,_xlfn.MAP($N$2:$N$1236,_xlfn.LAMBDA(_xlpm.x,_xlpm.x=$N888))))</f>
        <v>7.6219512195121954E-4</v>
      </c>
      <c r="S888" s="4">
        <f t="shared" si="249"/>
        <v>1</v>
      </c>
      <c r="T888" s="15" cm="1">
        <f t="array" ref="T888">SUM(_xlfn._xlws.FILTER($G$2:$G$1236,_xlfn.MAP($O$2:$O$1236,_xlfn.LAMBDA(_xlpm.x,_xlpm.x=$O888))))</f>
        <v>7.6219512195121954E-4</v>
      </c>
      <c r="U888" s="4">
        <f t="shared" si="250"/>
        <v>1</v>
      </c>
      <c r="V888" s="4">
        <f t="shared" si="251"/>
        <v>0</v>
      </c>
      <c r="AB888"/>
      <c r="AC888"/>
      <c r="AD888" s="2"/>
      <c r="AI888" s="2"/>
      <c r="AJ888" s="2"/>
    </row>
    <row r="889" spans="1:36">
      <c r="A889" s="1" t="str">
        <f t="shared" si="237"/>
        <v>~would~ : [wʊd]</v>
      </c>
      <c r="B889" s="1">
        <f t="shared" si="254"/>
        <v>0</v>
      </c>
      <c r="C889" s="1">
        <f t="shared" si="254"/>
        <v>0</v>
      </c>
      <c r="D889" s="1">
        <f t="shared" si="254"/>
        <v>0</v>
      </c>
      <c r="E889" s="7">
        <v>1</v>
      </c>
      <c r="F889" s="9" t="s">
        <v>969</v>
      </c>
      <c r="G889" s="4">
        <f t="shared" si="238"/>
        <v>7.6219512195121954E-4</v>
      </c>
      <c r="H889" s="4" t="str">
        <f t="shared" si="239"/>
        <v>wʊd</v>
      </c>
      <c r="I889" s="4" t="str">
        <f t="shared" si="240"/>
        <v>would</v>
      </c>
      <c r="J889" s="10">
        <f t="shared" si="241"/>
        <v>3</v>
      </c>
      <c r="K889" s="10">
        <f t="shared" si="242"/>
        <v>5</v>
      </c>
      <c r="L889" s="10">
        <f t="shared" si="243"/>
        <v>5</v>
      </c>
      <c r="M889" s="10">
        <f t="shared" si="244"/>
        <v>2</v>
      </c>
      <c r="N889" s="1" t="str">
        <f t="shared" si="245"/>
        <v>~would~</v>
      </c>
      <c r="O889" s="1" t="str">
        <f t="shared" si="246"/>
        <v>[wʊd]</v>
      </c>
      <c r="P889" s="4">
        <f t="shared" si="247"/>
        <v>0.16959990621408716</v>
      </c>
      <c r="Q889" s="4">
        <f t="shared" si="248"/>
        <v>0.66666666666666663</v>
      </c>
      <c r="R889" s="4" cm="1">
        <f t="array" ref="R889">SUM(_xlfn._xlws.FILTER($G$2:$G$1236,_xlfn.MAP($N$2:$N$1236,_xlfn.LAMBDA(_xlpm.x,_xlpm.x=$N889))))</f>
        <v>7.6219512195121954E-4</v>
      </c>
      <c r="S889" s="4">
        <f t="shared" si="249"/>
        <v>1</v>
      </c>
      <c r="T889" s="15" cm="1">
        <f t="array" ref="T889">SUM(_xlfn._xlws.FILTER($G$2:$G$1236,_xlfn.MAP($O$2:$O$1236,_xlfn.LAMBDA(_xlpm.x,_xlpm.x=$O889))))</f>
        <v>1.5243902439024391E-3</v>
      </c>
      <c r="U889" s="4">
        <f t="shared" si="250"/>
        <v>0.5</v>
      </c>
      <c r="V889" s="4">
        <f t="shared" si="251"/>
        <v>0.3010299956639812</v>
      </c>
      <c r="AB889"/>
      <c r="AC889"/>
      <c r="AD889" s="2"/>
      <c r="AI889" s="2"/>
      <c r="AJ889" s="2"/>
    </row>
    <row r="890" spans="1:36">
      <c r="A890" s="1" t="str">
        <f t="shared" si="237"/>
        <v>~write~ : [ɹaɪt]</v>
      </c>
      <c r="B890" s="1">
        <f t="shared" si="254"/>
        <v>1</v>
      </c>
      <c r="C890" s="1">
        <f t="shared" si="254"/>
        <v>0</v>
      </c>
      <c r="D890" s="1">
        <f t="shared" si="254"/>
        <v>0</v>
      </c>
      <c r="E890" s="7">
        <v>1</v>
      </c>
      <c r="F890" s="9" t="s">
        <v>960</v>
      </c>
      <c r="G890" s="4">
        <f t="shared" si="238"/>
        <v>7.6219512195121954E-4</v>
      </c>
      <c r="H890" s="1" t="str">
        <f t="shared" si="239"/>
        <v>ɹaɪt</v>
      </c>
      <c r="I890" s="1" t="str">
        <f t="shared" si="240"/>
        <v>write</v>
      </c>
      <c r="J890" s="10">
        <f t="shared" si="241"/>
        <v>4</v>
      </c>
      <c r="K890" s="10">
        <f t="shared" si="242"/>
        <v>5</v>
      </c>
      <c r="L890" s="10">
        <f t="shared" si="243"/>
        <v>5</v>
      </c>
      <c r="M890" s="10">
        <f t="shared" si="244"/>
        <v>2</v>
      </c>
      <c r="N890" s="1" t="str">
        <f t="shared" si="245"/>
        <v>~write~</v>
      </c>
      <c r="O890" s="1" t="str">
        <f t="shared" si="246"/>
        <v>[ɹaɪt]</v>
      </c>
      <c r="P890" s="4">
        <f t="shared" si="247"/>
        <v>0.16959990621408716</v>
      </c>
      <c r="Q890" s="4">
        <f t="shared" si="248"/>
        <v>0.66666666666666663</v>
      </c>
      <c r="R890" s="4" cm="1">
        <f t="array" ref="R890">SUM(_xlfn._xlws.FILTER($G$2:$G$1236,_xlfn.MAP($N$2:$N$1236,_xlfn.LAMBDA(_xlpm.x,_xlpm.x=$N890))))</f>
        <v>7.6219512195121954E-4</v>
      </c>
      <c r="S890" s="4">
        <f t="shared" si="249"/>
        <v>1</v>
      </c>
      <c r="T890" s="15" cm="1">
        <f t="array" ref="T890">SUM(_xlfn._xlws.FILTER($G$2:$G$1236,_xlfn.MAP($O$2:$O$1236,_xlfn.LAMBDA(_xlpm.x,_xlpm.x=$O890))))</f>
        <v>1.5243902439024391E-3</v>
      </c>
      <c r="U890" s="4">
        <f t="shared" si="250"/>
        <v>0.5</v>
      </c>
      <c r="V890" s="4">
        <f t="shared" si="251"/>
        <v>0.3010299956639812</v>
      </c>
      <c r="AB890"/>
      <c r="AC890"/>
      <c r="AD890" s="2"/>
      <c r="AI890" s="2"/>
      <c r="AJ890" s="2"/>
    </row>
    <row r="891" spans="1:36">
      <c r="A891" s="1" t="str">
        <f t="shared" si="237"/>
        <v>~wrote~ : [ɹoʊt]</v>
      </c>
      <c r="B891" s="1">
        <f t="shared" si="254"/>
        <v>1</v>
      </c>
      <c r="C891" s="1">
        <f t="shared" si="254"/>
        <v>0</v>
      </c>
      <c r="D891" s="1">
        <f t="shared" si="254"/>
        <v>0</v>
      </c>
      <c r="E891" s="7">
        <v>1</v>
      </c>
      <c r="F891" s="9" t="s">
        <v>1273</v>
      </c>
      <c r="G891" s="4">
        <f t="shared" si="238"/>
        <v>7.6219512195121954E-4</v>
      </c>
      <c r="H891" s="1" t="str">
        <f t="shared" si="239"/>
        <v>ɹoʊt</v>
      </c>
      <c r="I891" s="1" t="str">
        <f t="shared" si="240"/>
        <v>wrote</v>
      </c>
      <c r="J891" s="10">
        <f t="shared" si="241"/>
        <v>4</v>
      </c>
      <c r="K891" s="10">
        <f t="shared" si="242"/>
        <v>5</v>
      </c>
      <c r="L891" s="10">
        <f t="shared" si="243"/>
        <v>5</v>
      </c>
      <c r="M891" s="10">
        <f t="shared" si="244"/>
        <v>2</v>
      </c>
      <c r="N891" s="1" t="str">
        <f t="shared" si="245"/>
        <v>~wrote~</v>
      </c>
      <c r="O891" s="1" t="str">
        <f t="shared" si="246"/>
        <v>[ɹoʊt]</v>
      </c>
      <c r="P891" s="4">
        <f t="shared" si="247"/>
        <v>0.25439985932113074</v>
      </c>
      <c r="Q891" s="4">
        <f t="shared" si="248"/>
        <v>1</v>
      </c>
      <c r="R891" s="4" cm="1">
        <f t="array" ref="R891">SUM(_xlfn._xlws.FILTER($G$2:$G$1236,_xlfn.MAP($N$2:$N$1236,_xlfn.LAMBDA(_xlpm.x,_xlpm.x=$N891))))</f>
        <v>7.6219512195121954E-4</v>
      </c>
      <c r="S891" s="4">
        <f t="shared" si="249"/>
        <v>1</v>
      </c>
      <c r="T891" s="15" cm="1">
        <f t="array" ref="T891">SUM(_xlfn._xlws.FILTER($G$2:$G$1236,_xlfn.MAP($O$2:$O$1236,_xlfn.LAMBDA(_xlpm.x,_xlpm.x=$O891))))</f>
        <v>7.6219512195121954E-4</v>
      </c>
      <c r="U891" s="4">
        <f t="shared" si="250"/>
        <v>1</v>
      </c>
      <c r="V891" s="4">
        <f t="shared" si="251"/>
        <v>0</v>
      </c>
      <c r="AB891"/>
      <c r="AC891"/>
      <c r="AD891" s="2"/>
      <c r="AI891" s="2"/>
      <c r="AJ891" s="2"/>
    </row>
    <row r="892" spans="1:36">
      <c r="A892" s="1" t="str">
        <f t="shared" si="237"/>
        <v>~xcite~ : [ksaɪt]</v>
      </c>
      <c r="B892" s="1">
        <f t="shared" si="254"/>
        <v>0</v>
      </c>
      <c r="C892" s="1">
        <f t="shared" si="254"/>
        <v>0</v>
      </c>
      <c r="D892" s="1">
        <f t="shared" si="254"/>
        <v>0</v>
      </c>
      <c r="E892" s="7">
        <v>1</v>
      </c>
      <c r="F892" s="9" t="s">
        <v>1234</v>
      </c>
      <c r="G892" s="4">
        <f t="shared" si="238"/>
        <v>7.6219512195121954E-4</v>
      </c>
      <c r="H892" s="4" t="str">
        <f t="shared" si="239"/>
        <v>ksaɪt</v>
      </c>
      <c r="I892" s="4" t="str">
        <f t="shared" si="240"/>
        <v>xcite</v>
      </c>
      <c r="J892" s="10">
        <f t="shared" si="241"/>
        <v>5</v>
      </c>
      <c r="K892" s="10">
        <f t="shared" si="242"/>
        <v>5</v>
      </c>
      <c r="L892" s="10">
        <f t="shared" si="243"/>
        <v>5</v>
      </c>
      <c r="M892" s="10">
        <f t="shared" si="244"/>
        <v>2</v>
      </c>
      <c r="N892" s="1" t="str">
        <f t="shared" si="245"/>
        <v>~xcite~</v>
      </c>
      <c r="O892" s="1" t="str">
        <f t="shared" si="246"/>
        <v>[ksaɪt]</v>
      </c>
      <c r="P892" s="4">
        <f t="shared" si="247"/>
        <v>0.25439985932113074</v>
      </c>
      <c r="Q892" s="4">
        <f t="shared" si="248"/>
        <v>1</v>
      </c>
      <c r="R892" s="4" cm="1">
        <f t="array" ref="R892">SUM(_xlfn._xlws.FILTER($G$2:$G$1236,_xlfn.MAP($N$2:$N$1236,_xlfn.LAMBDA(_xlpm.x,_xlpm.x=$N892))))</f>
        <v>7.6219512195121954E-4</v>
      </c>
      <c r="S892" s="4">
        <f t="shared" si="249"/>
        <v>1</v>
      </c>
      <c r="T892" s="15" cm="1">
        <f t="array" ref="T892">SUM(_xlfn._xlws.FILTER($G$2:$G$1236,_xlfn.MAP($O$2:$O$1236,_xlfn.LAMBDA(_xlpm.x,_xlpm.x=$O892))))</f>
        <v>7.6219512195121954E-4</v>
      </c>
      <c r="U892" s="4">
        <f t="shared" si="250"/>
        <v>1</v>
      </c>
      <c r="V892" s="4">
        <f t="shared" si="251"/>
        <v>0</v>
      </c>
      <c r="AB892"/>
      <c r="AC892"/>
      <c r="AD892" s="2"/>
      <c r="AI892" s="2"/>
      <c r="AJ892" s="2"/>
    </row>
    <row r="893" spans="1:36">
      <c r="A893" s="1" t="str">
        <f t="shared" si="237"/>
        <v>~early~ : [ɜɹlɪ]</v>
      </c>
      <c r="B893" s="1">
        <f t="shared" si="254"/>
        <v>0</v>
      </c>
      <c r="C893" s="1">
        <f t="shared" si="254"/>
        <v>0</v>
      </c>
      <c r="D893" s="1">
        <f t="shared" si="254"/>
        <v>0</v>
      </c>
      <c r="E893" s="7">
        <v>1</v>
      </c>
      <c r="F893" s="9" t="s">
        <v>1267</v>
      </c>
      <c r="G893" s="4">
        <f t="shared" si="238"/>
        <v>7.6219512195121954E-4</v>
      </c>
      <c r="H893" s="1" t="str">
        <f t="shared" si="239"/>
        <v>ɜɹlɪ</v>
      </c>
      <c r="I893" s="1" t="str">
        <f t="shared" si="240"/>
        <v>early</v>
      </c>
      <c r="J893" s="10">
        <f t="shared" si="241"/>
        <v>4</v>
      </c>
      <c r="K893" s="10">
        <f t="shared" si="242"/>
        <v>5</v>
      </c>
      <c r="L893" s="10">
        <f t="shared" si="243"/>
        <v>5</v>
      </c>
      <c r="M893" s="10">
        <f t="shared" si="244"/>
        <v>3</v>
      </c>
      <c r="N893" s="1" t="str">
        <f t="shared" si="245"/>
        <v>~early~</v>
      </c>
      <c r="O893" s="1" t="str">
        <f t="shared" si="246"/>
        <v>[ɜɹlɪ]</v>
      </c>
      <c r="P893" s="4">
        <f t="shared" si="247"/>
        <v>0.25439985932113074</v>
      </c>
      <c r="Q893" s="4">
        <f t="shared" si="248"/>
        <v>1</v>
      </c>
      <c r="R893" s="4" cm="1">
        <f t="array" ref="R893">SUM(_xlfn._xlws.FILTER($G$2:$G$1255,_xlfn.MAP($N$2:$N$1255,_xlfn.LAMBDA(_xlpm.x,_xlpm.x=$N893))))</f>
        <v>7.6219512195121954E-4</v>
      </c>
      <c r="S893" s="4">
        <f t="shared" si="249"/>
        <v>1</v>
      </c>
      <c r="T893" s="15" cm="1">
        <f t="array" ref="T893">SUM(_xlfn._xlws.FILTER($G$2:$G$1255,_xlfn.MAP($O$2:$O$1255,_xlfn.LAMBDA(_xlpm.x,_xlpm.x=$O893))))</f>
        <v>7.6219512195121954E-4</v>
      </c>
      <c r="U893" s="4">
        <f t="shared" si="250"/>
        <v>1</v>
      </c>
      <c r="V893" s="4">
        <f t="shared" si="251"/>
        <v>0</v>
      </c>
      <c r="AB893"/>
      <c r="AC893"/>
      <c r="AD893" s="2"/>
      <c r="AI893" s="2"/>
      <c r="AJ893" s="2"/>
    </row>
    <row r="894" spans="1:36">
      <c r="A894" s="1" t="str">
        <f t="shared" si="237"/>
        <v>~heavy~ : [hɛvɪ]</v>
      </c>
      <c r="B894" s="1">
        <f t="shared" si="254"/>
        <v>0</v>
      </c>
      <c r="C894" s="1">
        <f t="shared" si="254"/>
        <v>0</v>
      </c>
      <c r="D894" s="1">
        <f t="shared" si="254"/>
        <v>0</v>
      </c>
      <c r="E894" s="7">
        <v>1</v>
      </c>
      <c r="F894" s="9" t="s">
        <v>1383</v>
      </c>
      <c r="G894" s="4">
        <f t="shared" si="238"/>
        <v>7.6219512195121954E-4</v>
      </c>
      <c r="H894" s="1" t="str">
        <f t="shared" si="239"/>
        <v>hɛvɪ</v>
      </c>
      <c r="I894" s="1" t="str">
        <f t="shared" si="240"/>
        <v>heavy</v>
      </c>
      <c r="J894" s="10">
        <f t="shared" si="241"/>
        <v>4</v>
      </c>
      <c r="K894" s="10">
        <f t="shared" si="242"/>
        <v>5</v>
      </c>
      <c r="L894" s="10">
        <f t="shared" si="243"/>
        <v>5</v>
      </c>
      <c r="M894" s="10">
        <f t="shared" si="244"/>
        <v>3</v>
      </c>
      <c r="N894" s="1" t="str">
        <f t="shared" si="245"/>
        <v>~heavy~</v>
      </c>
      <c r="O894" s="1" t="str">
        <f t="shared" si="246"/>
        <v>[hɛvɪ]</v>
      </c>
      <c r="P894" s="4">
        <f t="shared" si="247"/>
        <v>0.25439985932113074</v>
      </c>
      <c r="Q894" s="4">
        <f t="shared" si="248"/>
        <v>1</v>
      </c>
      <c r="R894" s="4" cm="1">
        <f t="array" ref="R894">SUM(_xlfn._xlws.FILTER($G$2:$G$1236,_xlfn.MAP($N$2:$N$1236,_xlfn.LAMBDA(_xlpm.x,_xlpm.x=$N894))))</f>
        <v>7.6219512195121954E-4</v>
      </c>
      <c r="S894" s="4">
        <f t="shared" si="249"/>
        <v>1</v>
      </c>
      <c r="T894" s="15" cm="1">
        <f t="array" ref="T894">SUM(_xlfn._xlws.FILTER($G$2:$G$1236,_xlfn.MAP($O$2:$O$1236,_xlfn.LAMBDA(_xlpm.x,_xlpm.x=$O894))))</f>
        <v>7.6219512195121954E-4</v>
      </c>
      <c r="U894" s="4">
        <f t="shared" si="250"/>
        <v>1</v>
      </c>
      <c r="V894" s="4">
        <f t="shared" si="251"/>
        <v>0</v>
      </c>
      <c r="AB894"/>
      <c r="AC894"/>
      <c r="AD894" s="2"/>
      <c r="AI894" s="2"/>
      <c r="AJ894" s="2"/>
    </row>
    <row r="895" spans="1:36">
      <c r="A895" s="1" t="str">
        <f t="shared" si="237"/>
        <v>~money~ : [mʌnɪ]</v>
      </c>
      <c r="B895" s="1">
        <f t="shared" si="254"/>
        <v>0</v>
      </c>
      <c r="C895" s="1">
        <f t="shared" si="254"/>
        <v>1</v>
      </c>
      <c r="D895" s="1">
        <f t="shared" si="254"/>
        <v>0</v>
      </c>
      <c r="E895" s="7">
        <v>1</v>
      </c>
      <c r="F895" s="9" t="s">
        <v>1348</v>
      </c>
      <c r="G895" s="4">
        <f t="shared" si="238"/>
        <v>7.6219512195121954E-4</v>
      </c>
      <c r="H895" s="1" t="str">
        <f t="shared" si="239"/>
        <v>mʌnɪ</v>
      </c>
      <c r="I895" s="1" t="str">
        <f t="shared" si="240"/>
        <v>money</v>
      </c>
      <c r="J895" s="10">
        <f t="shared" si="241"/>
        <v>4</v>
      </c>
      <c r="K895" s="10">
        <f t="shared" si="242"/>
        <v>5</v>
      </c>
      <c r="L895" s="10">
        <f t="shared" si="243"/>
        <v>5</v>
      </c>
      <c r="M895" s="10">
        <f t="shared" si="244"/>
        <v>3</v>
      </c>
      <c r="N895" s="1" t="str">
        <f t="shared" si="245"/>
        <v>~money~</v>
      </c>
      <c r="O895" s="1" t="str">
        <f t="shared" si="246"/>
        <v>[mʌnɪ]</v>
      </c>
      <c r="P895" s="4">
        <f t="shared" si="247"/>
        <v>0.25439985932113074</v>
      </c>
      <c r="Q895" s="4">
        <f t="shared" si="248"/>
        <v>1</v>
      </c>
      <c r="R895" s="4" cm="1">
        <f t="array" ref="R895">SUM(_xlfn._xlws.FILTER($G$2:$G$1236,_xlfn.MAP($N$2:$N$1236,_xlfn.LAMBDA(_xlpm.x,_xlpm.x=$N895))))</f>
        <v>7.6219512195121954E-4</v>
      </c>
      <c r="S895" s="4">
        <f t="shared" si="249"/>
        <v>1</v>
      </c>
      <c r="T895" s="15" cm="1">
        <f t="array" ref="T895">SUM(_xlfn._xlws.FILTER($G$2:$G$1236,_xlfn.MAP($O$2:$O$1236,_xlfn.LAMBDA(_xlpm.x,_xlpm.x=$O895))))</f>
        <v>7.6219512195121954E-4</v>
      </c>
      <c r="U895" s="4">
        <f t="shared" si="250"/>
        <v>1</v>
      </c>
      <c r="V895" s="4">
        <f t="shared" si="251"/>
        <v>0</v>
      </c>
      <c r="AB895"/>
      <c r="AC895"/>
      <c r="AD895" s="2"/>
      <c r="AI895" s="2"/>
      <c r="AJ895" s="2"/>
    </row>
    <row r="896" spans="1:36">
      <c r="A896" s="1" t="str">
        <f t="shared" si="237"/>
        <v>~oxyge~ : [ɑksədʒɛ]</v>
      </c>
      <c r="B896" s="1">
        <f t="shared" si="254"/>
        <v>0</v>
      </c>
      <c r="C896" s="1">
        <f t="shared" si="254"/>
        <v>0</v>
      </c>
      <c r="D896" s="1">
        <f t="shared" si="254"/>
        <v>0</v>
      </c>
      <c r="E896" s="7">
        <v>1</v>
      </c>
      <c r="F896" s="9" t="s">
        <v>2334</v>
      </c>
      <c r="G896" s="4">
        <f t="shared" si="238"/>
        <v>7.6219512195121954E-4</v>
      </c>
      <c r="H896" s="1" t="str">
        <f t="shared" si="239"/>
        <v>ɑksədʒɛ</v>
      </c>
      <c r="I896" s="1" t="str">
        <f t="shared" si="240"/>
        <v>oxyge</v>
      </c>
      <c r="J896" s="10">
        <f t="shared" si="241"/>
        <v>7</v>
      </c>
      <c r="K896" s="10">
        <f t="shared" si="242"/>
        <v>5</v>
      </c>
      <c r="L896" s="10">
        <f t="shared" si="243"/>
        <v>7</v>
      </c>
      <c r="M896" s="10">
        <f t="shared" si="244"/>
        <v>3</v>
      </c>
      <c r="N896" s="1" t="str">
        <f t="shared" si="245"/>
        <v>~oxyge~</v>
      </c>
      <c r="O896" s="1" t="str">
        <f t="shared" si="246"/>
        <v>[ɑksədʒɛ]</v>
      </c>
      <c r="P896" s="4">
        <f t="shared" si="247"/>
        <v>0.28725561847890652</v>
      </c>
      <c r="Q896" s="4">
        <f t="shared" si="248"/>
        <v>1</v>
      </c>
      <c r="R896" s="4" cm="1">
        <f t="array" ref="R896">SUM(_xlfn._xlws.FILTER($G$2:$G$1236,_xlfn.MAP($N$2:$N$1236,_xlfn.LAMBDA(_xlpm.x,_xlpm.x=$N896))))</f>
        <v>7.6219512195121954E-4</v>
      </c>
      <c r="S896" s="4">
        <f t="shared" si="249"/>
        <v>1</v>
      </c>
      <c r="T896" s="15" cm="1">
        <f t="array" ref="T896">SUM(_xlfn._xlws.FILTER($G$2:$G$1236,_xlfn.MAP($O$2:$O$1236,_xlfn.LAMBDA(_xlpm.x,_xlpm.x=$O896))))</f>
        <v>7.6219512195121954E-4</v>
      </c>
      <c r="U896" s="4">
        <f t="shared" si="250"/>
        <v>1</v>
      </c>
      <c r="V896" s="4">
        <f t="shared" si="251"/>
        <v>0</v>
      </c>
      <c r="AB896"/>
      <c r="AC896"/>
      <c r="AD896" s="2"/>
      <c r="AI896" s="2"/>
      <c r="AJ896" s="2"/>
    </row>
    <row r="897" spans="1:36">
      <c r="A897" s="1" t="str">
        <f t="shared" si="237"/>
        <v>~ready~ : [ɹɛdɪ]</v>
      </c>
      <c r="B897" s="1">
        <f t="shared" si="254"/>
        <v>1</v>
      </c>
      <c r="C897" s="1">
        <f t="shared" si="254"/>
        <v>0</v>
      </c>
      <c r="D897" s="1">
        <f t="shared" si="254"/>
        <v>0</v>
      </c>
      <c r="E897" s="7">
        <v>1</v>
      </c>
      <c r="F897" s="9" t="s">
        <v>1269</v>
      </c>
      <c r="G897" s="4">
        <f t="shared" si="238"/>
        <v>7.6219512195121954E-4</v>
      </c>
      <c r="H897" s="1" t="str">
        <f t="shared" si="239"/>
        <v>ɹɛdɪ</v>
      </c>
      <c r="I897" s="1" t="str">
        <f t="shared" si="240"/>
        <v>ready</v>
      </c>
      <c r="J897" s="10">
        <f t="shared" si="241"/>
        <v>4</v>
      </c>
      <c r="K897" s="10">
        <f t="shared" si="242"/>
        <v>5</v>
      </c>
      <c r="L897" s="10">
        <f t="shared" si="243"/>
        <v>5</v>
      </c>
      <c r="M897" s="10">
        <f t="shared" si="244"/>
        <v>3</v>
      </c>
      <c r="N897" s="1" t="str">
        <f t="shared" si="245"/>
        <v>~ready~</v>
      </c>
      <c r="O897" s="1" t="str">
        <f t="shared" si="246"/>
        <v>[ɹɛdɪ]</v>
      </c>
      <c r="P897" s="4">
        <f t="shared" si="247"/>
        <v>0.25439985932113074</v>
      </c>
      <c r="Q897" s="4">
        <f t="shared" si="248"/>
        <v>1</v>
      </c>
      <c r="R897" s="4" cm="1">
        <f t="array" ref="R897">SUM(_xlfn._xlws.FILTER($G$2:$G$1236,_xlfn.MAP($N$2:$N$1236,_xlfn.LAMBDA(_xlpm.x,_xlpm.x=$N897))))</f>
        <v>7.6219512195121954E-4</v>
      </c>
      <c r="S897" s="4">
        <f t="shared" si="249"/>
        <v>1</v>
      </c>
      <c r="T897" s="15" cm="1">
        <f t="array" ref="T897">SUM(_xlfn._xlws.FILTER($G$2:$G$1236,_xlfn.MAP($O$2:$O$1236,_xlfn.LAMBDA(_xlpm.x,_xlpm.x=$O897))))</f>
        <v>7.6219512195121954E-4</v>
      </c>
      <c r="U897" s="4">
        <f t="shared" si="250"/>
        <v>1</v>
      </c>
      <c r="V897" s="4">
        <f t="shared" si="251"/>
        <v>0</v>
      </c>
      <c r="AB897"/>
      <c r="AC897"/>
      <c r="AD897" s="2"/>
      <c r="AI897" s="2"/>
      <c r="AJ897" s="2"/>
    </row>
    <row r="898" spans="1:36">
      <c r="A898" s="1" t="str">
        <f t="shared" ref="A898:A961" si="255">_xlfn.LET(_xlpm.sep," : ",CONCATENATE(N898,_xlpm.sep,O898))</f>
        <v>~young~ : [yʌŋ]</v>
      </c>
      <c r="B898" s="1">
        <f t="shared" si="254"/>
        <v>0</v>
      </c>
      <c r="C898" s="1">
        <f t="shared" si="254"/>
        <v>0</v>
      </c>
      <c r="D898" s="1">
        <f t="shared" si="254"/>
        <v>0</v>
      </c>
      <c r="E898" s="7">
        <v>1</v>
      </c>
      <c r="F898" s="9" t="s">
        <v>1428</v>
      </c>
      <c r="G898" s="4">
        <f t="shared" ref="G898:G961" si="256">E898/freq.sum.r6e</f>
        <v>7.6219512195121954E-4</v>
      </c>
      <c r="H898" s="1" t="str">
        <f t="shared" ref="H898:H961" si="257">_xlfn.LET(_xlpm.sep,":",_xlpm.w,$F898,LEFT(_xlpm.w,FIND(_xlpm.sep,_xlpm.w)-1))</f>
        <v>yʌŋ</v>
      </c>
      <c r="I898" s="1" t="str">
        <f t="shared" ref="I898:I961" si="258">_xlfn.LET(_xlpm.sep,":",_xlpm.w,$F898,RIGHT(_xlpm.w,LEN(_xlpm.w)-FIND(_xlpm.sep,_xlpm.w)))</f>
        <v>young</v>
      </c>
      <c r="J898" s="10">
        <f t="shared" ref="J898:J961" si="259">_xlfn.LET(_xlpm.w,H898,LEN(_xlpm.w))</f>
        <v>3</v>
      </c>
      <c r="K898" s="10">
        <f t="shared" ref="K898:K961" si="260">_xlfn.LET(_xlpm.w,I898,LEN(_xlpm.w))</f>
        <v>5</v>
      </c>
      <c r="L898" s="10">
        <f t="shared" ref="L898:L961" si="261">_xlfn.LET(_xlpm.a,J898,_xlpm.b,K898,MAX(_xlpm.a,_xlpm.b))</f>
        <v>5</v>
      </c>
      <c r="M898" s="10">
        <f t="shared" ref="M898:M961" si="262">_xlfn.LET(_xlpm.x,I898,SUM(COUNTIF(_xlpm.x,"*a*"),COUNTIF(_xlpm.x,"*e*"),COUNTIF(_xlpm.x,"*i*"),COUNTIF(_xlpm.x,"*o*"),COUNTIF(_xlpm.x,"*u*"),COUNTIF(_xlpm.x,"*y*")))</f>
        <v>3</v>
      </c>
      <c r="N898" s="1" t="str">
        <f t="shared" ref="N898:N961" si="263">_xlfn.LET(_xlpm.sep,":",_xlpm.w,$F898,_xlfn.CONCAT("~",RIGHT(_xlpm.w,LEN(_xlpm.w)-FIND(_xlpm.sep,_xlpm.w)),"~"))</f>
        <v>~young~</v>
      </c>
      <c r="O898" s="1" t="str">
        <f t="shared" ref="O898:O961" si="264">_xlfn.LET(_xlpm.sep,":",_xlpm.w,$F898,_xlfn.CONCAT("[",LEFT(_xlpm.w,FIND(_xlpm.sep,_xlpm.w)-1),"]"))</f>
        <v>[yʌŋ]</v>
      </c>
      <c r="P898" s="4">
        <f t="shared" ref="P898:P961" si="265">_xlfn.LET(_xlpm.freq,E898,_xlpm.size,L898+1,_xlpm.F,Q898,LOG(1+_xlpm.freq)*LOG(1+_xlpm.size)*_xlpm.F)</f>
        <v>0.25439985932113074</v>
      </c>
      <c r="Q898" s="4">
        <f t="shared" ref="Q898:Q961" si="266">_xlfn.LET(_xlpm.a,U898,_xlpm.b,S898,2*_xlpm.a*_xlpm.b/(_xlpm.a+_xlpm.b))</f>
        <v>1</v>
      </c>
      <c r="R898" s="4" cm="1">
        <f t="array" ref="R898">SUM(_xlfn._xlws.FILTER($G$2:$G$1236,_xlfn.MAP($N$2:$N$1236,_xlfn.LAMBDA(_xlpm.x,_xlpm.x=$N898))))</f>
        <v>7.6219512195121954E-4</v>
      </c>
      <c r="S898" s="4">
        <f t="shared" ref="S898:S961" si="267">$G898/R898</f>
        <v>1</v>
      </c>
      <c r="T898" s="15" cm="1">
        <f t="array" ref="T898">SUM(_xlfn._xlws.FILTER($G$2:$G$1236,_xlfn.MAP($O$2:$O$1236,_xlfn.LAMBDA(_xlpm.x,_xlpm.x=$O898))))</f>
        <v>7.6219512195121954E-4</v>
      </c>
      <c r="U898" s="4">
        <f t="shared" ref="U898:U961" si="268">$G898/T898</f>
        <v>1</v>
      </c>
      <c r="V898" s="4">
        <f t="shared" ref="V898:V961" si="269">_xlfn.LET(_xlpm.p,S898,_xlpm.q,U898,LOG(_xlpm.p/_xlpm.q))</f>
        <v>0</v>
      </c>
      <c r="AB898"/>
      <c r="AC898"/>
      <c r="AD898" s="2"/>
      <c r="AI898" s="2"/>
      <c r="AJ898" s="2"/>
    </row>
    <row r="899" spans="1:36">
      <c r="A899" s="1" t="str">
        <f t="shared" si="255"/>
        <v>~about~ : [əbaʊt]</v>
      </c>
      <c r="B899" s="1">
        <f t="shared" si="254"/>
        <v>0</v>
      </c>
      <c r="C899" s="1">
        <f t="shared" si="254"/>
        <v>0</v>
      </c>
      <c r="D899" s="1">
        <f t="shared" si="254"/>
        <v>0</v>
      </c>
      <c r="E899" s="7">
        <v>1</v>
      </c>
      <c r="F899" s="9" t="s">
        <v>2333</v>
      </c>
      <c r="G899" s="4">
        <f t="shared" si="256"/>
        <v>7.6219512195121954E-4</v>
      </c>
      <c r="H899" s="1" t="str">
        <f t="shared" si="257"/>
        <v>əbaʊt</v>
      </c>
      <c r="I899" s="1" t="str">
        <f t="shared" si="258"/>
        <v>about</v>
      </c>
      <c r="J899" s="10">
        <f t="shared" si="259"/>
        <v>5</v>
      </c>
      <c r="K899" s="10">
        <f t="shared" si="260"/>
        <v>5</v>
      </c>
      <c r="L899" s="10">
        <f t="shared" si="261"/>
        <v>5</v>
      </c>
      <c r="M899" s="10">
        <f t="shared" si="262"/>
        <v>3</v>
      </c>
      <c r="N899" s="1" t="str">
        <f t="shared" si="263"/>
        <v>~about~</v>
      </c>
      <c r="O899" s="1" t="str">
        <f t="shared" si="264"/>
        <v>[əbaʊt]</v>
      </c>
      <c r="P899" s="4">
        <f t="shared" si="265"/>
        <v>0.25439985932113074</v>
      </c>
      <c r="Q899" s="4">
        <f t="shared" si="266"/>
        <v>1</v>
      </c>
      <c r="R899" s="4" cm="1">
        <f t="array" ref="R899">SUM(_xlfn._xlws.FILTER($G$2:$G$1236,_xlfn.MAP($N$2:$N$1236,_xlfn.LAMBDA(_xlpm.x,_xlpm.x=$N899))))</f>
        <v>7.6219512195121954E-4</v>
      </c>
      <c r="S899" s="4">
        <f t="shared" si="267"/>
        <v>1</v>
      </c>
      <c r="T899" s="15" cm="1">
        <f t="array" ref="T899">SUM(_xlfn._xlws.FILTER($G$2:$G$1236,_xlfn.MAP($O$2:$O$1236,_xlfn.LAMBDA(_xlpm.x,_xlpm.x=$O899))))</f>
        <v>7.6219512195121954E-4</v>
      </c>
      <c r="U899" s="4">
        <f t="shared" si="268"/>
        <v>1</v>
      </c>
      <c r="V899" s="4">
        <f t="shared" si="269"/>
        <v>0</v>
      </c>
      <c r="AB899"/>
      <c r="AC899"/>
      <c r="AD899" s="2"/>
      <c r="AI899" s="2"/>
      <c r="AJ899" s="2"/>
    </row>
    <row r="900" spans="1:36">
      <c r="A900" s="1" t="str">
        <f t="shared" si="255"/>
        <v>~above~ : [əbʌv]</v>
      </c>
      <c r="B900" s="1">
        <f t="shared" si="254"/>
        <v>0</v>
      </c>
      <c r="C900" s="1">
        <f t="shared" si="254"/>
        <v>0</v>
      </c>
      <c r="D900" s="1">
        <f t="shared" si="254"/>
        <v>0</v>
      </c>
      <c r="E900" s="7">
        <v>1</v>
      </c>
      <c r="F900" s="9" t="s">
        <v>2332</v>
      </c>
      <c r="G900" s="4">
        <f t="shared" si="256"/>
        <v>7.6219512195121954E-4</v>
      </c>
      <c r="H900" s="1" t="str">
        <f t="shared" si="257"/>
        <v>əbʌv</v>
      </c>
      <c r="I900" s="1" t="str">
        <f t="shared" si="258"/>
        <v>above</v>
      </c>
      <c r="J900" s="10">
        <f t="shared" si="259"/>
        <v>4</v>
      </c>
      <c r="K900" s="10">
        <f t="shared" si="260"/>
        <v>5</v>
      </c>
      <c r="L900" s="10">
        <f t="shared" si="261"/>
        <v>5</v>
      </c>
      <c r="M900" s="10">
        <f t="shared" si="262"/>
        <v>3</v>
      </c>
      <c r="N900" s="1" t="str">
        <f t="shared" si="263"/>
        <v>~above~</v>
      </c>
      <c r="O900" s="1" t="str">
        <f t="shared" si="264"/>
        <v>[əbʌv]</v>
      </c>
      <c r="P900" s="4">
        <f t="shared" si="265"/>
        <v>0.25439985932113074</v>
      </c>
      <c r="Q900" s="4">
        <f t="shared" si="266"/>
        <v>1</v>
      </c>
      <c r="R900" s="4" cm="1">
        <f t="array" ref="R900">SUM(_xlfn._xlws.FILTER($G$2:$G$1236,_xlfn.MAP($N$2:$N$1236,_xlfn.LAMBDA(_xlpm.x,_xlpm.x=$N900))))</f>
        <v>7.6219512195121954E-4</v>
      </c>
      <c r="S900" s="4">
        <f t="shared" si="267"/>
        <v>1</v>
      </c>
      <c r="T900" s="15" cm="1">
        <f t="array" ref="T900">SUM(_xlfn._xlws.FILTER($G$2:$G$1236,_xlfn.MAP($O$2:$O$1236,_xlfn.LAMBDA(_xlpm.x,_xlpm.x=$O900))))</f>
        <v>7.6219512195121954E-4</v>
      </c>
      <c r="U900" s="4">
        <f t="shared" si="268"/>
        <v>1</v>
      </c>
      <c r="V900" s="4">
        <f t="shared" si="269"/>
        <v>0</v>
      </c>
      <c r="AB900"/>
      <c r="AC900"/>
      <c r="AD900" s="2"/>
      <c r="AI900" s="2"/>
      <c r="AJ900" s="2"/>
    </row>
    <row r="901" spans="1:36">
      <c r="A901" s="1" t="str">
        <f t="shared" si="255"/>
        <v>~cause~ : [kɑz]</v>
      </c>
      <c r="B901" s="1">
        <f t="shared" si="254"/>
        <v>0</v>
      </c>
      <c r="C901" s="1">
        <f t="shared" si="254"/>
        <v>0</v>
      </c>
      <c r="D901" s="1">
        <f t="shared" si="254"/>
        <v>0</v>
      </c>
      <c r="E901" s="7">
        <v>1</v>
      </c>
      <c r="F901" s="9" t="s">
        <v>1435</v>
      </c>
      <c r="G901" s="4">
        <f t="shared" si="256"/>
        <v>7.6219512195121954E-4</v>
      </c>
      <c r="H901" s="1" t="str">
        <f t="shared" si="257"/>
        <v>kɑz</v>
      </c>
      <c r="I901" s="1" t="str">
        <f t="shared" si="258"/>
        <v>cause</v>
      </c>
      <c r="J901" s="10">
        <f t="shared" si="259"/>
        <v>3</v>
      </c>
      <c r="K901" s="10">
        <f t="shared" si="260"/>
        <v>5</v>
      </c>
      <c r="L901" s="10">
        <f t="shared" si="261"/>
        <v>5</v>
      </c>
      <c r="M901" s="10">
        <f t="shared" si="262"/>
        <v>3</v>
      </c>
      <c r="N901" s="1" t="str">
        <f t="shared" si="263"/>
        <v>~cause~</v>
      </c>
      <c r="O901" s="1" t="str">
        <f t="shared" si="264"/>
        <v>[kɑz]</v>
      </c>
      <c r="P901" s="4">
        <f t="shared" si="265"/>
        <v>0.25439985932113074</v>
      </c>
      <c r="Q901" s="4">
        <f t="shared" si="266"/>
        <v>1</v>
      </c>
      <c r="R901" s="4" cm="1">
        <f t="array" ref="R901">SUM(_xlfn._xlws.FILTER($G$2:$G$1236,_xlfn.MAP($N$2:$N$1236,_xlfn.LAMBDA(_xlpm.x,_xlpm.x=$N901))))</f>
        <v>7.6219512195121954E-4</v>
      </c>
      <c r="S901" s="4">
        <f t="shared" si="267"/>
        <v>1</v>
      </c>
      <c r="T901" s="15" cm="1">
        <f t="array" ref="T901">SUM(_xlfn._xlws.FILTER($G$2:$G$1236,_xlfn.MAP($O$2:$O$1236,_xlfn.LAMBDA(_xlpm.x,_xlpm.x=$O901))))</f>
        <v>7.6219512195121954E-4</v>
      </c>
      <c r="U901" s="4">
        <f t="shared" si="268"/>
        <v>1</v>
      </c>
      <c r="V901" s="4">
        <f t="shared" si="269"/>
        <v>0</v>
      </c>
      <c r="AB901"/>
      <c r="AC901"/>
      <c r="AD901" s="2"/>
      <c r="AI901" s="2"/>
      <c r="AJ901" s="2"/>
    </row>
    <row r="902" spans="1:36">
      <c r="A902" s="1" t="str">
        <f t="shared" si="255"/>
        <v>~equal~ : [ikwɔl]</v>
      </c>
      <c r="B902" s="1">
        <f t="shared" ref="B902:D921" si="270">_xlfn.LET(_xlpm.d,$F902,_xlpm.k,_xlfn.CONCAT(LEFT(TRIM(B$1),1),"*"),COUNTIF(_xlpm.d,_xlpm.k))</f>
        <v>0</v>
      </c>
      <c r="C902" s="1">
        <f t="shared" si="270"/>
        <v>0</v>
      </c>
      <c r="D902" s="1">
        <f t="shared" si="270"/>
        <v>0</v>
      </c>
      <c r="E902" s="7">
        <v>1</v>
      </c>
      <c r="F902" s="9" t="s">
        <v>2331</v>
      </c>
      <c r="G902" s="4">
        <f t="shared" si="256"/>
        <v>7.6219512195121954E-4</v>
      </c>
      <c r="H902" s="4" t="str">
        <f t="shared" si="257"/>
        <v>ikwɔl</v>
      </c>
      <c r="I902" s="4" t="str">
        <f t="shared" si="258"/>
        <v>equal</v>
      </c>
      <c r="J902" s="10">
        <f t="shared" si="259"/>
        <v>5</v>
      </c>
      <c r="K902" s="10">
        <f t="shared" si="260"/>
        <v>5</v>
      </c>
      <c r="L902" s="10">
        <f t="shared" si="261"/>
        <v>5</v>
      </c>
      <c r="M902" s="10">
        <f t="shared" si="262"/>
        <v>3</v>
      </c>
      <c r="N902" s="1" t="str">
        <f t="shared" si="263"/>
        <v>~equal~</v>
      </c>
      <c r="O902" s="1" t="str">
        <f t="shared" si="264"/>
        <v>[ikwɔl]</v>
      </c>
      <c r="P902" s="4">
        <f t="shared" si="265"/>
        <v>0.25439985932113074</v>
      </c>
      <c r="Q902" s="4">
        <f t="shared" si="266"/>
        <v>1</v>
      </c>
      <c r="R902" s="4" cm="1">
        <f t="array" ref="R902">SUM(_xlfn._xlws.FILTER($G$2:$G$1236,_xlfn.MAP($N$2:$N$1236,_xlfn.LAMBDA(_xlpm.x,_xlpm.x=$N902))))</f>
        <v>7.6219512195121954E-4</v>
      </c>
      <c r="S902" s="4">
        <f t="shared" si="267"/>
        <v>1</v>
      </c>
      <c r="T902" s="15" cm="1">
        <f t="array" ref="T902">SUM(_xlfn._xlws.FILTER($G$2:$G$1236,_xlfn.MAP($O$2:$O$1236,_xlfn.LAMBDA(_xlpm.x,_xlpm.x=$O902))))</f>
        <v>7.6219512195121954E-4</v>
      </c>
      <c r="U902" s="4">
        <f t="shared" si="268"/>
        <v>1</v>
      </c>
      <c r="V902" s="4">
        <f t="shared" si="269"/>
        <v>0</v>
      </c>
      <c r="AB902"/>
      <c r="AC902"/>
      <c r="AD902" s="2"/>
      <c r="AI902" s="2"/>
      <c r="AJ902" s="2"/>
    </row>
    <row r="903" spans="1:36">
      <c r="A903" s="1" t="str">
        <f t="shared" si="255"/>
        <v>~guide~ : [ɡaɪd]</v>
      </c>
      <c r="B903" s="1">
        <f t="shared" si="270"/>
        <v>0</v>
      </c>
      <c r="C903" s="1">
        <f t="shared" si="270"/>
        <v>0</v>
      </c>
      <c r="D903" s="1">
        <f t="shared" si="270"/>
        <v>0</v>
      </c>
      <c r="E903" s="7">
        <v>1</v>
      </c>
      <c r="F903" s="9" t="s">
        <v>1287</v>
      </c>
      <c r="G903" s="4">
        <f t="shared" si="256"/>
        <v>7.6219512195121954E-4</v>
      </c>
      <c r="H903" s="4" t="str">
        <f t="shared" si="257"/>
        <v>ɡaɪd</v>
      </c>
      <c r="I903" s="4" t="str">
        <f t="shared" si="258"/>
        <v>guide</v>
      </c>
      <c r="J903" s="10">
        <f t="shared" si="259"/>
        <v>4</v>
      </c>
      <c r="K903" s="10">
        <f t="shared" si="260"/>
        <v>5</v>
      </c>
      <c r="L903" s="10">
        <f t="shared" si="261"/>
        <v>5</v>
      </c>
      <c r="M903" s="10">
        <f t="shared" si="262"/>
        <v>3</v>
      </c>
      <c r="N903" s="1" t="str">
        <f t="shared" si="263"/>
        <v>~guide~</v>
      </c>
      <c r="O903" s="1" t="str">
        <f t="shared" si="264"/>
        <v>[ɡaɪd]</v>
      </c>
      <c r="P903" s="4">
        <f t="shared" si="265"/>
        <v>0.25439985932113074</v>
      </c>
      <c r="Q903" s="4">
        <f t="shared" si="266"/>
        <v>1</v>
      </c>
      <c r="R903" s="4" cm="1">
        <f t="array" ref="R903">SUM(_xlfn._xlws.FILTER($G$2:$G$1236,_xlfn.MAP($N$2:$N$1236,_xlfn.LAMBDA(_xlpm.x,_xlpm.x=$N903))))</f>
        <v>7.6219512195121954E-4</v>
      </c>
      <c r="S903" s="4">
        <f t="shared" si="267"/>
        <v>1</v>
      </c>
      <c r="T903" s="15" cm="1">
        <f t="array" ref="T903">SUM(_xlfn._xlws.FILTER($G$2:$G$1236,_xlfn.MAP($O$2:$O$1236,_xlfn.LAMBDA(_xlpm.x,_xlpm.x=$O903))))</f>
        <v>7.6219512195121954E-4</v>
      </c>
      <c r="U903" s="4">
        <f t="shared" si="268"/>
        <v>1</v>
      </c>
      <c r="V903" s="4">
        <f t="shared" si="269"/>
        <v>0</v>
      </c>
      <c r="AB903"/>
      <c r="AC903"/>
      <c r="AD903" s="2"/>
      <c r="AI903" s="2"/>
      <c r="AJ903" s="2"/>
    </row>
    <row r="904" spans="1:36">
      <c r="A904" s="1" t="str">
        <f t="shared" si="255"/>
        <v>~house~ : [haʊs]</v>
      </c>
      <c r="B904" s="1">
        <f t="shared" si="270"/>
        <v>0</v>
      </c>
      <c r="C904" s="1">
        <f t="shared" si="270"/>
        <v>0</v>
      </c>
      <c r="D904" s="1">
        <f t="shared" si="270"/>
        <v>0</v>
      </c>
      <c r="E904" s="7">
        <v>1</v>
      </c>
      <c r="F904" s="9" t="s">
        <v>1384</v>
      </c>
      <c r="G904" s="4">
        <f t="shared" si="256"/>
        <v>7.6219512195121954E-4</v>
      </c>
      <c r="H904" s="4" t="str">
        <f t="shared" si="257"/>
        <v>haʊs</v>
      </c>
      <c r="I904" s="4" t="str">
        <f t="shared" si="258"/>
        <v>house</v>
      </c>
      <c r="J904" s="10">
        <f t="shared" si="259"/>
        <v>4</v>
      </c>
      <c r="K904" s="10">
        <f t="shared" si="260"/>
        <v>5</v>
      </c>
      <c r="L904" s="10">
        <f t="shared" si="261"/>
        <v>5</v>
      </c>
      <c r="M904" s="10">
        <f t="shared" si="262"/>
        <v>3</v>
      </c>
      <c r="N904" s="1" t="str">
        <f t="shared" si="263"/>
        <v>~house~</v>
      </c>
      <c r="O904" s="1" t="str">
        <f t="shared" si="264"/>
        <v>[haʊs]</v>
      </c>
      <c r="P904" s="4">
        <f t="shared" si="265"/>
        <v>0.25439985932113074</v>
      </c>
      <c r="Q904" s="4">
        <f t="shared" si="266"/>
        <v>1</v>
      </c>
      <c r="R904" s="4" cm="1">
        <f t="array" ref="R904">SUM(_xlfn._xlws.FILTER($G$2:$G$1236,_xlfn.MAP($N$2:$N$1236,_xlfn.LAMBDA(_xlpm.x,_xlpm.x=$N904))))</f>
        <v>7.6219512195121954E-4</v>
      </c>
      <c r="S904" s="4">
        <f t="shared" si="267"/>
        <v>1</v>
      </c>
      <c r="T904" s="15" cm="1">
        <f t="array" ref="T904">SUM(_xlfn._xlws.FILTER($G$2:$G$1236,_xlfn.MAP($O$2:$O$1236,_xlfn.LAMBDA(_xlpm.x,_xlpm.x=$O904))))</f>
        <v>7.6219512195121954E-4</v>
      </c>
      <c r="U904" s="4">
        <f t="shared" si="268"/>
        <v>1</v>
      </c>
      <c r="V904" s="4">
        <f t="shared" si="269"/>
        <v>0</v>
      </c>
      <c r="AB904"/>
      <c r="AC904"/>
      <c r="AD904" s="2"/>
      <c r="AI904" s="2"/>
      <c r="AJ904" s="2"/>
    </row>
    <row r="905" spans="1:36">
      <c r="A905" s="1" t="str">
        <f t="shared" si="255"/>
        <v>~noise~ : [nɔɪz]</v>
      </c>
      <c r="B905" s="1">
        <f t="shared" si="270"/>
        <v>0</v>
      </c>
      <c r="C905" s="1">
        <f t="shared" si="270"/>
        <v>0</v>
      </c>
      <c r="D905" s="1">
        <f t="shared" si="270"/>
        <v>1</v>
      </c>
      <c r="E905" s="7">
        <v>1</v>
      </c>
      <c r="F905" s="9" t="s">
        <v>1339</v>
      </c>
      <c r="G905" s="4">
        <f t="shared" si="256"/>
        <v>7.6219512195121954E-4</v>
      </c>
      <c r="H905" s="1" t="str">
        <f t="shared" si="257"/>
        <v>nɔɪz</v>
      </c>
      <c r="I905" s="1" t="str">
        <f t="shared" si="258"/>
        <v>noise</v>
      </c>
      <c r="J905" s="10">
        <f t="shared" si="259"/>
        <v>4</v>
      </c>
      <c r="K905" s="10">
        <f t="shared" si="260"/>
        <v>5</v>
      </c>
      <c r="L905" s="10">
        <f t="shared" si="261"/>
        <v>5</v>
      </c>
      <c r="M905" s="10">
        <f t="shared" si="262"/>
        <v>3</v>
      </c>
      <c r="N905" s="1" t="str">
        <f t="shared" si="263"/>
        <v>~noise~</v>
      </c>
      <c r="O905" s="1" t="str">
        <f t="shared" si="264"/>
        <v>[nɔɪz]</v>
      </c>
      <c r="P905" s="4">
        <f t="shared" si="265"/>
        <v>0.25439985932113074</v>
      </c>
      <c r="Q905" s="4">
        <f t="shared" si="266"/>
        <v>1</v>
      </c>
      <c r="R905" s="4" cm="1">
        <f t="array" ref="R905">SUM(_xlfn._xlws.FILTER($G$2:$G$1236,_xlfn.MAP($N$2:$N$1236,_xlfn.LAMBDA(_xlpm.x,_xlpm.x=$N905))))</f>
        <v>7.6219512195121954E-4</v>
      </c>
      <c r="S905" s="4">
        <f t="shared" si="267"/>
        <v>1</v>
      </c>
      <c r="T905" s="15" cm="1">
        <f t="array" ref="T905">SUM(_xlfn._xlws.FILTER($G$2:$G$1236,_xlfn.MAP($O$2:$O$1236,_xlfn.LAMBDA(_xlpm.x,_xlpm.x=$O905))))</f>
        <v>7.6219512195121954E-4</v>
      </c>
      <c r="U905" s="4">
        <f t="shared" si="268"/>
        <v>1</v>
      </c>
      <c r="V905" s="4">
        <f t="shared" si="269"/>
        <v>0</v>
      </c>
      <c r="AB905"/>
      <c r="AC905"/>
      <c r="AD905" s="2"/>
      <c r="AI905" s="2"/>
      <c r="AJ905" s="2"/>
    </row>
    <row r="906" spans="1:36">
      <c r="A906" s="1" t="str">
        <f t="shared" si="255"/>
        <v>~ocean~ : [oʊʃən]</v>
      </c>
      <c r="B906" s="1">
        <f t="shared" si="270"/>
        <v>0</v>
      </c>
      <c r="C906" s="1">
        <f t="shared" si="270"/>
        <v>0</v>
      </c>
      <c r="D906" s="1">
        <f t="shared" si="270"/>
        <v>0</v>
      </c>
      <c r="E906" s="7">
        <v>1</v>
      </c>
      <c r="F906" s="9" t="s">
        <v>2330</v>
      </c>
      <c r="G906" s="4">
        <f t="shared" si="256"/>
        <v>7.6219512195121954E-4</v>
      </c>
      <c r="H906" s="1" t="str">
        <f t="shared" si="257"/>
        <v>oʊʃən</v>
      </c>
      <c r="I906" s="1" t="str">
        <f t="shared" si="258"/>
        <v>ocean</v>
      </c>
      <c r="J906" s="10">
        <f t="shared" si="259"/>
        <v>5</v>
      </c>
      <c r="K906" s="10">
        <f t="shared" si="260"/>
        <v>5</v>
      </c>
      <c r="L906" s="10">
        <f t="shared" si="261"/>
        <v>5</v>
      </c>
      <c r="M906" s="10">
        <f t="shared" si="262"/>
        <v>3</v>
      </c>
      <c r="N906" s="1" t="str">
        <f t="shared" si="263"/>
        <v>~ocean~</v>
      </c>
      <c r="O906" s="1" t="str">
        <f t="shared" si="264"/>
        <v>[oʊʃən]</v>
      </c>
      <c r="P906" s="4">
        <f t="shared" si="265"/>
        <v>0.25439985932113074</v>
      </c>
      <c r="Q906" s="4">
        <f t="shared" si="266"/>
        <v>1</v>
      </c>
      <c r="R906" s="4" cm="1">
        <f t="array" ref="R906">SUM(_xlfn._xlws.FILTER($G$2:$G$1236,_xlfn.MAP($N$2:$N$1236,_xlfn.LAMBDA(_xlpm.x,_xlpm.x=$N906))))</f>
        <v>7.6219512195121954E-4</v>
      </c>
      <c r="S906" s="4">
        <f t="shared" si="267"/>
        <v>1</v>
      </c>
      <c r="T906" s="15" cm="1">
        <f t="array" ref="T906">SUM(_xlfn._xlws.FILTER($G$2:$G$1236,_xlfn.MAP($O$2:$O$1236,_xlfn.LAMBDA(_xlpm.x,_xlpm.x=$O906))))</f>
        <v>7.6219512195121954E-4</v>
      </c>
      <c r="U906" s="4">
        <f t="shared" si="268"/>
        <v>1</v>
      </c>
      <c r="V906" s="4">
        <f t="shared" si="269"/>
        <v>0</v>
      </c>
      <c r="AB906"/>
      <c r="AC906"/>
      <c r="AD906" s="2"/>
      <c r="AI906" s="2"/>
      <c r="AJ906" s="2"/>
    </row>
    <row r="907" spans="1:36">
      <c r="A907" s="1" t="str">
        <f t="shared" si="255"/>
        <v>~opera~ : [ɑpəɹeɪ]</v>
      </c>
      <c r="B907" s="1">
        <f t="shared" si="270"/>
        <v>0</v>
      </c>
      <c r="C907" s="1">
        <f t="shared" si="270"/>
        <v>0</v>
      </c>
      <c r="D907" s="1">
        <f t="shared" si="270"/>
        <v>0</v>
      </c>
      <c r="E907" s="7">
        <v>1</v>
      </c>
      <c r="F907" s="9" t="s">
        <v>2329</v>
      </c>
      <c r="G907" s="4">
        <f t="shared" si="256"/>
        <v>7.6219512195121954E-4</v>
      </c>
      <c r="H907" s="1" t="str">
        <f t="shared" si="257"/>
        <v>ɑpəɹeɪ</v>
      </c>
      <c r="I907" s="1" t="str">
        <f t="shared" si="258"/>
        <v>opera</v>
      </c>
      <c r="J907" s="10">
        <f t="shared" si="259"/>
        <v>6</v>
      </c>
      <c r="K907" s="10">
        <f t="shared" si="260"/>
        <v>5</v>
      </c>
      <c r="L907" s="10">
        <f t="shared" si="261"/>
        <v>6</v>
      </c>
      <c r="M907" s="10">
        <f t="shared" si="262"/>
        <v>3</v>
      </c>
      <c r="N907" s="1" t="str">
        <f t="shared" si="263"/>
        <v>~opera~</v>
      </c>
      <c r="O907" s="1" t="str">
        <f t="shared" si="264"/>
        <v>[ɑpəɹeɪ]</v>
      </c>
      <c r="P907" s="4">
        <f t="shared" si="265"/>
        <v>0.27185717486836958</v>
      </c>
      <c r="Q907" s="4">
        <f t="shared" si="266"/>
        <v>1</v>
      </c>
      <c r="R907" s="4" cm="1">
        <f t="array" ref="R907">SUM(_xlfn._xlws.FILTER($G$2:$G$1236,_xlfn.MAP($N$2:$N$1236,_xlfn.LAMBDA(_xlpm.x,_xlpm.x=$N907))))</f>
        <v>7.6219512195121954E-4</v>
      </c>
      <c r="S907" s="4">
        <f t="shared" si="267"/>
        <v>1</v>
      </c>
      <c r="T907" s="15" cm="1">
        <f t="array" ref="T907">SUM(_xlfn._xlws.FILTER($G$2:$G$1236,_xlfn.MAP($O$2:$O$1236,_xlfn.LAMBDA(_xlpm.x,_xlpm.x=$O907))))</f>
        <v>7.6219512195121954E-4</v>
      </c>
      <c r="U907" s="4">
        <f t="shared" si="268"/>
        <v>1</v>
      </c>
      <c r="V907" s="4">
        <f t="shared" si="269"/>
        <v>0</v>
      </c>
      <c r="AB907"/>
      <c r="AC907"/>
      <c r="AD907" s="2"/>
      <c r="AI907" s="2"/>
      <c r="AJ907" s="2"/>
    </row>
    <row r="908" spans="1:36">
      <c r="A908" s="1" t="str">
        <f t="shared" si="255"/>
        <v>~perio~ : [pɪɹɪə]</v>
      </c>
      <c r="B908" s="1">
        <f t="shared" si="270"/>
        <v>0</v>
      </c>
      <c r="C908" s="1">
        <f t="shared" si="270"/>
        <v>0</v>
      </c>
      <c r="D908" s="1">
        <f t="shared" si="270"/>
        <v>0</v>
      </c>
      <c r="E908" s="7">
        <v>1</v>
      </c>
      <c r="F908" s="9" t="s">
        <v>2328</v>
      </c>
      <c r="G908" s="4">
        <f t="shared" si="256"/>
        <v>7.6219512195121954E-4</v>
      </c>
      <c r="H908" s="4" t="str">
        <f t="shared" si="257"/>
        <v>pɪɹɪə</v>
      </c>
      <c r="I908" s="4" t="str">
        <f t="shared" si="258"/>
        <v>perio</v>
      </c>
      <c r="J908" s="10">
        <f t="shared" si="259"/>
        <v>5</v>
      </c>
      <c r="K908" s="10">
        <f t="shared" si="260"/>
        <v>5</v>
      </c>
      <c r="L908" s="10">
        <f t="shared" si="261"/>
        <v>5</v>
      </c>
      <c r="M908" s="10">
        <f t="shared" si="262"/>
        <v>3</v>
      </c>
      <c r="N908" s="1" t="str">
        <f t="shared" si="263"/>
        <v>~perio~</v>
      </c>
      <c r="O908" s="1" t="str">
        <f t="shared" si="264"/>
        <v>[pɪɹɪə]</v>
      </c>
      <c r="P908" s="4">
        <f t="shared" si="265"/>
        <v>0.16959990621408716</v>
      </c>
      <c r="Q908" s="4">
        <f t="shared" si="266"/>
        <v>0.66666666666666663</v>
      </c>
      <c r="R908" s="4" cm="1">
        <f t="array" ref="R908">SUM(_xlfn._xlws.FILTER($G$2:$G$1236,_xlfn.MAP($N$2:$N$1236,_xlfn.LAMBDA(_xlpm.x,_xlpm.x=$N908))))</f>
        <v>1.5243902439024391E-3</v>
      </c>
      <c r="S908" s="4">
        <f t="shared" si="267"/>
        <v>0.5</v>
      </c>
      <c r="T908" s="15" cm="1">
        <f t="array" ref="T908">SUM(_xlfn._xlws.FILTER($G$2:$G$1236,_xlfn.MAP($O$2:$O$1236,_xlfn.LAMBDA(_xlpm.x,_xlpm.x=$O908))))</f>
        <v>7.6219512195121954E-4</v>
      </c>
      <c r="U908" s="4">
        <f t="shared" si="268"/>
        <v>1</v>
      </c>
      <c r="V908" s="4">
        <f t="shared" si="269"/>
        <v>-0.3010299956639812</v>
      </c>
      <c r="AB908"/>
      <c r="AC908"/>
      <c r="AD908" s="2"/>
      <c r="AI908" s="2"/>
      <c r="AJ908" s="2"/>
    </row>
    <row r="909" spans="1:36">
      <c r="A909" s="1" t="str">
        <f t="shared" si="255"/>
        <v>~perio~ : [pyeɹɪə]</v>
      </c>
      <c r="B909" s="1">
        <f t="shared" si="270"/>
        <v>0</v>
      </c>
      <c r="C909" s="1">
        <f t="shared" si="270"/>
        <v>0</v>
      </c>
      <c r="D909" s="1">
        <f t="shared" si="270"/>
        <v>0</v>
      </c>
      <c r="E909" s="7">
        <v>1</v>
      </c>
      <c r="F909" s="9" t="s">
        <v>2327</v>
      </c>
      <c r="G909" s="4">
        <f t="shared" si="256"/>
        <v>7.6219512195121954E-4</v>
      </c>
      <c r="H909" s="4" t="str">
        <f t="shared" si="257"/>
        <v>pyeɹɪə</v>
      </c>
      <c r="I909" s="4" t="str">
        <f t="shared" si="258"/>
        <v>perio</v>
      </c>
      <c r="J909" s="10">
        <f t="shared" si="259"/>
        <v>6</v>
      </c>
      <c r="K909" s="10">
        <f t="shared" si="260"/>
        <v>5</v>
      </c>
      <c r="L909" s="10">
        <f t="shared" si="261"/>
        <v>6</v>
      </c>
      <c r="M909" s="10">
        <f t="shared" si="262"/>
        <v>3</v>
      </c>
      <c r="N909" s="1" t="str">
        <f t="shared" si="263"/>
        <v>~perio~</v>
      </c>
      <c r="O909" s="1" t="str">
        <f t="shared" si="264"/>
        <v>[pyeɹɪə]</v>
      </c>
      <c r="P909" s="4">
        <f t="shared" si="265"/>
        <v>0.18123811657891303</v>
      </c>
      <c r="Q909" s="4">
        <f t="shared" si="266"/>
        <v>0.66666666666666663</v>
      </c>
      <c r="R909" s="4" cm="1">
        <f t="array" ref="R909">SUM(_xlfn._xlws.FILTER($G$2:$G$1236,_xlfn.MAP($N$2:$N$1236,_xlfn.LAMBDA(_xlpm.x,_xlpm.x=$N909))))</f>
        <v>1.5243902439024391E-3</v>
      </c>
      <c r="S909" s="4">
        <f t="shared" si="267"/>
        <v>0.5</v>
      </c>
      <c r="T909" s="15" cm="1">
        <f t="array" ref="T909">SUM(_xlfn._xlws.FILTER($G$2:$G$1236,_xlfn.MAP($O$2:$O$1236,_xlfn.LAMBDA(_xlpm.x,_xlpm.x=$O909))))</f>
        <v>7.6219512195121954E-4</v>
      </c>
      <c r="U909" s="4">
        <f t="shared" si="268"/>
        <v>1</v>
      </c>
      <c r="V909" s="4">
        <f t="shared" si="269"/>
        <v>-0.3010299956639812</v>
      </c>
      <c r="AB909"/>
      <c r="AC909"/>
      <c r="AD909" s="2"/>
      <c r="AI909" s="2"/>
      <c r="AJ909" s="2"/>
    </row>
    <row r="910" spans="1:36">
      <c r="A910" s="1" t="str">
        <f t="shared" si="255"/>
        <v>~quiet~ : [kwaɪɛt]</v>
      </c>
      <c r="B910" s="1">
        <f t="shared" si="270"/>
        <v>0</v>
      </c>
      <c r="C910" s="1">
        <f t="shared" si="270"/>
        <v>0</v>
      </c>
      <c r="D910" s="1">
        <f t="shared" si="270"/>
        <v>0</v>
      </c>
      <c r="E910" s="7">
        <v>1</v>
      </c>
      <c r="F910" s="9" t="s">
        <v>2326</v>
      </c>
      <c r="G910" s="4">
        <f t="shared" si="256"/>
        <v>7.6219512195121954E-4</v>
      </c>
      <c r="H910" s="4" t="str">
        <f t="shared" si="257"/>
        <v>kwaɪɛt</v>
      </c>
      <c r="I910" s="4" t="str">
        <f t="shared" si="258"/>
        <v>quiet</v>
      </c>
      <c r="J910" s="10">
        <f t="shared" si="259"/>
        <v>6</v>
      </c>
      <c r="K910" s="10">
        <f t="shared" si="260"/>
        <v>5</v>
      </c>
      <c r="L910" s="10">
        <f t="shared" si="261"/>
        <v>6</v>
      </c>
      <c r="M910" s="10">
        <f t="shared" si="262"/>
        <v>3</v>
      </c>
      <c r="N910" s="1" t="str">
        <f t="shared" si="263"/>
        <v>~quiet~</v>
      </c>
      <c r="O910" s="1" t="str">
        <f t="shared" si="264"/>
        <v>[kwaɪɛt]</v>
      </c>
      <c r="P910" s="4">
        <f t="shared" si="265"/>
        <v>0.27185717486836958</v>
      </c>
      <c r="Q910" s="4">
        <f t="shared" si="266"/>
        <v>1</v>
      </c>
      <c r="R910" s="4" cm="1">
        <f t="array" ref="R910">SUM(_xlfn._xlws.FILTER($G$2:$G$1236,_xlfn.MAP($N$2:$N$1236,_xlfn.LAMBDA(_xlpm.x,_xlpm.x=$N910))))</f>
        <v>7.6219512195121954E-4</v>
      </c>
      <c r="S910" s="4">
        <f t="shared" si="267"/>
        <v>1</v>
      </c>
      <c r="T910" s="15" cm="1">
        <f t="array" ref="T910">SUM(_xlfn._xlws.FILTER($G$2:$G$1236,_xlfn.MAP($O$2:$O$1236,_xlfn.LAMBDA(_xlpm.x,_xlpm.x=$O910))))</f>
        <v>7.6219512195121954E-4</v>
      </c>
      <c r="U910" s="4">
        <f t="shared" si="268"/>
        <v>1</v>
      </c>
      <c r="V910" s="4">
        <f t="shared" si="269"/>
        <v>0</v>
      </c>
      <c r="AB910"/>
      <c r="AC910"/>
      <c r="AD910" s="2"/>
      <c r="AI910" s="2"/>
      <c r="AJ910" s="2"/>
    </row>
    <row r="911" spans="1:36">
      <c r="A911" s="1" t="str">
        <f t="shared" si="255"/>
        <v>~quire~ : [kwaɪəɹ]</v>
      </c>
      <c r="B911" s="1">
        <f t="shared" si="270"/>
        <v>0</v>
      </c>
      <c r="C911" s="1">
        <f t="shared" si="270"/>
        <v>0</v>
      </c>
      <c r="D911" s="1">
        <f t="shared" si="270"/>
        <v>0</v>
      </c>
      <c r="E911" s="7">
        <v>1</v>
      </c>
      <c r="F911" s="9" t="s">
        <v>2325</v>
      </c>
      <c r="G911" s="4">
        <f t="shared" si="256"/>
        <v>7.6219512195121954E-4</v>
      </c>
      <c r="H911" s="4" t="str">
        <f t="shared" si="257"/>
        <v>kwaɪəɹ</v>
      </c>
      <c r="I911" s="4" t="str">
        <f t="shared" si="258"/>
        <v>quire</v>
      </c>
      <c r="J911" s="10">
        <f t="shared" si="259"/>
        <v>6</v>
      </c>
      <c r="K911" s="10">
        <f t="shared" si="260"/>
        <v>5</v>
      </c>
      <c r="L911" s="10">
        <f t="shared" si="261"/>
        <v>6</v>
      </c>
      <c r="M911" s="10">
        <f t="shared" si="262"/>
        <v>3</v>
      </c>
      <c r="N911" s="1" t="str">
        <f t="shared" si="263"/>
        <v>~quire~</v>
      </c>
      <c r="O911" s="1" t="str">
        <f t="shared" si="264"/>
        <v>[kwaɪəɹ]</v>
      </c>
      <c r="P911" s="4">
        <f t="shared" si="265"/>
        <v>0.27185717486836958</v>
      </c>
      <c r="Q911" s="4">
        <f t="shared" si="266"/>
        <v>1</v>
      </c>
      <c r="R911" s="4" cm="1">
        <f t="array" ref="R911">SUM(_xlfn._xlws.FILTER($G$2:$G$1236,_xlfn.MAP($N$2:$N$1236,_xlfn.LAMBDA(_xlpm.x,_xlpm.x=$N911))))</f>
        <v>7.6219512195121954E-4</v>
      </c>
      <c r="S911" s="4">
        <f t="shared" si="267"/>
        <v>1</v>
      </c>
      <c r="T911" s="15" cm="1">
        <f t="array" ref="T911">SUM(_xlfn._xlws.FILTER($G$2:$G$1236,_xlfn.MAP($O$2:$O$1236,_xlfn.LAMBDA(_xlpm.x,_xlpm.x=$O911))))</f>
        <v>7.6219512195121954E-4</v>
      </c>
      <c r="U911" s="4">
        <f t="shared" si="268"/>
        <v>1</v>
      </c>
      <c r="V911" s="4">
        <f t="shared" si="269"/>
        <v>0</v>
      </c>
      <c r="AB911"/>
      <c r="AC911"/>
      <c r="AD911" s="2"/>
      <c r="AI911" s="2"/>
      <c r="AJ911" s="2"/>
    </row>
    <row r="912" spans="1:36">
      <c r="A912" s="1" t="str">
        <f t="shared" si="255"/>
        <v>~quite~ : [kwaɪt]</v>
      </c>
      <c r="B912" s="1">
        <f t="shared" si="270"/>
        <v>0</v>
      </c>
      <c r="C912" s="1">
        <f t="shared" si="270"/>
        <v>0</v>
      </c>
      <c r="D912" s="1">
        <f t="shared" si="270"/>
        <v>0</v>
      </c>
      <c r="E912" s="7">
        <v>1</v>
      </c>
      <c r="F912" s="9" t="s">
        <v>1230</v>
      </c>
      <c r="G912" s="4">
        <f t="shared" si="256"/>
        <v>7.6219512195121954E-4</v>
      </c>
      <c r="H912" s="4" t="str">
        <f t="shared" si="257"/>
        <v>kwaɪt</v>
      </c>
      <c r="I912" s="4" t="str">
        <f t="shared" si="258"/>
        <v>quite</v>
      </c>
      <c r="J912" s="10">
        <f t="shared" si="259"/>
        <v>5</v>
      </c>
      <c r="K912" s="10">
        <f t="shared" si="260"/>
        <v>5</v>
      </c>
      <c r="L912" s="10">
        <f t="shared" si="261"/>
        <v>5</v>
      </c>
      <c r="M912" s="10">
        <f t="shared" si="262"/>
        <v>3</v>
      </c>
      <c r="N912" s="1" t="str">
        <f t="shared" si="263"/>
        <v>~quite~</v>
      </c>
      <c r="O912" s="1" t="str">
        <f t="shared" si="264"/>
        <v>[kwaɪt]</v>
      </c>
      <c r="P912" s="4">
        <f t="shared" si="265"/>
        <v>0.25439985932113074</v>
      </c>
      <c r="Q912" s="4">
        <f t="shared" si="266"/>
        <v>1</v>
      </c>
      <c r="R912" s="4" cm="1">
        <f t="array" ref="R912">SUM(_xlfn._xlws.FILTER($G$2:$G$1236,_xlfn.MAP($N$2:$N$1236,_xlfn.LAMBDA(_xlpm.x,_xlpm.x=$N912))))</f>
        <v>7.6219512195121954E-4</v>
      </c>
      <c r="S912" s="4">
        <f t="shared" si="267"/>
        <v>1</v>
      </c>
      <c r="T912" s="15" cm="1">
        <f t="array" ref="T912">SUM(_xlfn._xlws.FILTER($G$2:$G$1236,_xlfn.MAP($O$2:$O$1236,_xlfn.LAMBDA(_xlpm.x,_xlpm.x=$O912))))</f>
        <v>7.6219512195121954E-4</v>
      </c>
      <c r="U912" s="4">
        <f t="shared" si="268"/>
        <v>1</v>
      </c>
      <c r="V912" s="4">
        <f t="shared" si="269"/>
        <v>0</v>
      </c>
      <c r="AB912"/>
      <c r="AC912"/>
      <c r="AD912" s="2"/>
      <c r="AI912" s="2"/>
      <c r="AJ912" s="2"/>
    </row>
    <row r="913" spans="1:36">
      <c r="A913" s="1" t="str">
        <f t="shared" si="255"/>
        <v>~radio~ : [ɹeɪdɪoʊ]</v>
      </c>
      <c r="B913" s="1">
        <f t="shared" si="270"/>
        <v>1</v>
      </c>
      <c r="C913" s="1">
        <f t="shared" si="270"/>
        <v>0</v>
      </c>
      <c r="D913" s="1">
        <f t="shared" si="270"/>
        <v>0</v>
      </c>
      <c r="E913" s="7">
        <v>1</v>
      </c>
      <c r="F913" s="9" t="s">
        <v>2324</v>
      </c>
      <c r="G913" s="4">
        <f t="shared" si="256"/>
        <v>7.6219512195121954E-4</v>
      </c>
      <c r="H913" s="1" t="str">
        <f t="shared" si="257"/>
        <v>ɹeɪdɪoʊ</v>
      </c>
      <c r="I913" s="1" t="str">
        <f t="shared" si="258"/>
        <v>radio</v>
      </c>
      <c r="J913" s="10">
        <f t="shared" si="259"/>
        <v>7</v>
      </c>
      <c r="K913" s="10">
        <f t="shared" si="260"/>
        <v>5</v>
      </c>
      <c r="L913" s="10">
        <f t="shared" si="261"/>
        <v>7</v>
      </c>
      <c r="M913" s="10">
        <f t="shared" si="262"/>
        <v>3</v>
      </c>
      <c r="N913" s="1" t="str">
        <f t="shared" si="263"/>
        <v>~radio~</v>
      </c>
      <c r="O913" s="1" t="str">
        <f t="shared" si="264"/>
        <v>[ɹeɪdɪoʊ]</v>
      </c>
      <c r="P913" s="4">
        <f t="shared" si="265"/>
        <v>0.28725561847890652</v>
      </c>
      <c r="Q913" s="4">
        <f t="shared" si="266"/>
        <v>1</v>
      </c>
      <c r="R913" s="4" cm="1">
        <f t="array" ref="R913">SUM(_xlfn._xlws.FILTER($G$2:$G$1236,_xlfn.MAP($N$2:$N$1236,_xlfn.LAMBDA(_xlpm.x,_xlpm.x=$N913))))</f>
        <v>7.6219512195121954E-4</v>
      </c>
      <c r="S913" s="4">
        <f t="shared" si="267"/>
        <v>1</v>
      </c>
      <c r="T913" s="15" cm="1">
        <f t="array" ref="T913">SUM(_xlfn._xlws.FILTER($G$2:$G$1236,_xlfn.MAP($O$2:$O$1236,_xlfn.LAMBDA(_xlpm.x,_xlpm.x=$O913))))</f>
        <v>7.6219512195121954E-4</v>
      </c>
      <c r="U913" s="4">
        <f t="shared" si="268"/>
        <v>1</v>
      </c>
      <c r="V913" s="4">
        <f t="shared" si="269"/>
        <v>0</v>
      </c>
      <c r="AB913"/>
      <c r="AC913"/>
      <c r="AD913" s="2"/>
      <c r="AI913" s="2"/>
      <c r="AJ913" s="2"/>
    </row>
    <row r="914" spans="1:36">
      <c r="A914" s="1" t="str">
        <f t="shared" si="255"/>
        <v>~raise~ : [ɹeɪz]</v>
      </c>
      <c r="B914" s="1">
        <f t="shared" si="270"/>
        <v>1</v>
      </c>
      <c r="C914" s="1">
        <f t="shared" si="270"/>
        <v>0</v>
      </c>
      <c r="D914" s="1">
        <f t="shared" si="270"/>
        <v>0</v>
      </c>
      <c r="E914" s="7">
        <v>1</v>
      </c>
      <c r="F914" s="9" t="s">
        <v>1281</v>
      </c>
      <c r="G914" s="4">
        <f t="shared" si="256"/>
        <v>7.6219512195121954E-4</v>
      </c>
      <c r="H914" s="1" t="str">
        <f t="shared" si="257"/>
        <v>ɹeɪz</v>
      </c>
      <c r="I914" s="1" t="str">
        <f t="shared" si="258"/>
        <v>raise</v>
      </c>
      <c r="J914" s="10">
        <f t="shared" si="259"/>
        <v>4</v>
      </c>
      <c r="K914" s="10">
        <f t="shared" si="260"/>
        <v>5</v>
      </c>
      <c r="L914" s="10">
        <f t="shared" si="261"/>
        <v>5</v>
      </c>
      <c r="M914" s="10">
        <f t="shared" si="262"/>
        <v>3</v>
      </c>
      <c r="N914" s="1" t="str">
        <f t="shared" si="263"/>
        <v>~raise~</v>
      </c>
      <c r="O914" s="1" t="str">
        <f t="shared" si="264"/>
        <v>[ɹeɪz]</v>
      </c>
      <c r="P914" s="4">
        <f t="shared" si="265"/>
        <v>0.25439985932113074</v>
      </c>
      <c r="Q914" s="4">
        <f t="shared" si="266"/>
        <v>1</v>
      </c>
      <c r="R914" s="4" cm="1">
        <f t="array" ref="R914">SUM(_xlfn._xlws.FILTER($G$2:$G$1236,_xlfn.MAP($N$2:$N$1236,_xlfn.LAMBDA(_xlpm.x,_xlpm.x=$N914))))</f>
        <v>7.6219512195121954E-4</v>
      </c>
      <c r="S914" s="4">
        <f t="shared" si="267"/>
        <v>1</v>
      </c>
      <c r="T914" s="15" cm="1">
        <f t="array" ref="T914">SUM(_xlfn._xlws.FILTER($G$2:$G$1236,_xlfn.MAP($O$2:$O$1236,_xlfn.LAMBDA(_xlpm.x,_xlpm.x=$O914))))</f>
        <v>7.6219512195121954E-4</v>
      </c>
      <c r="U914" s="4">
        <f t="shared" si="268"/>
        <v>1</v>
      </c>
      <c r="V914" s="4">
        <f t="shared" si="269"/>
        <v>0</v>
      </c>
      <c r="AB914"/>
      <c r="AC914"/>
      <c r="AD914" s="2"/>
      <c r="AI914" s="2"/>
      <c r="AJ914" s="2"/>
    </row>
    <row r="915" spans="1:36">
      <c r="A915" s="1" t="str">
        <f t="shared" si="255"/>
        <v>~teria~ : [tɪɹɪə]</v>
      </c>
      <c r="B915" s="1">
        <f t="shared" si="270"/>
        <v>0</v>
      </c>
      <c r="C915" s="1">
        <f t="shared" si="270"/>
        <v>0</v>
      </c>
      <c r="D915" s="1">
        <f t="shared" si="270"/>
        <v>0</v>
      </c>
      <c r="E915" s="7">
        <v>1</v>
      </c>
      <c r="F915" s="9" t="s">
        <v>2323</v>
      </c>
      <c r="G915" s="4">
        <f t="shared" si="256"/>
        <v>7.6219512195121954E-4</v>
      </c>
      <c r="H915" s="1" t="str">
        <f t="shared" si="257"/>
        <v>tɪɹɪə</v>
      </c>
      <c r="I915" s="1" t="str">
        <f t="shared" si="258"/>
        <v>teria</v>
      </c>
      <c r="J915" s="10">
        <f t="shared" si="259"/>
        <v>5</v>
      </c>
      <c r="K915" s="10">
        <f t="shared" si="260"/>
        <v>5</v>
      </c>
      <c r="L915" s="10">
        <f t="shared" si="261"/>
        <v>5</v>
      </c>
      <c r="M915" s="10">
        <f t="shared" si="262"/>
        <v>3</v>
      </c>
      <c r="N915" s="1" t="str">
        <f t="shared" si="263"/>
        <v>~teria~</v>
      </c>
      <c r="O915" s="1" t="str">
        <f t="shared" si="264"/>
        <v>[tɪɹɪə]</v>
      </c>
      <c r="P915" s="4">
        <f t="shared" si="265"/>
        <v>0.25439985932113074</v>
      </c>
      <c r="Q915" s="4">
        <f t="shared" si="266"/>
        <v>1</v>
      </c>
      <c r="R915" s="4" cm="1">
        <f t="array" ref="R915">SUM(_xlfn._xlws.FILTER($G$2:$G$1236,_xlfn.MAP($N$2:$N$1236,_xlfn.LAMBDA(_xlpm.x,_xlpm.x=$N915))))</f>
        <v>7.6219512195121954E-4</v>
      </c>
      <c r="S915" s="4">
        <f t="shared" si="267"/>
        <v>1</v>
      </c>
      <c r="T915" s="15" cm="1">
        <f t="array" ref="T915">SUM(_xlfn._xlws.FILTER($G$2:$G$1236,_xlfn.MAP($O$2:$O$1236,_xlfn.LAMBDA(_xlpm.x,_xlpm.x=$O915))))</f>
        <v>7.6219512195121954E-4</v>
      </c>
      <c r="U915" s="4">
        <f t="shared" si="268"/>
        <v>1</v>
      </c>
      <c r="V915" s="4">
        <f t="shared" si="269"/>
        <v>0</v>
      </c>
      <c r="AB915"/>
      <c r="AC915"/>
      <c r="AD915" s="2"/>
      <c r="AI915" s="2"/>
      <c r="AJ915" s="2"/>
    </row>
    <row r="916" spans="1:36">
      <c r="A916" s="1" t="str">
        <f t="shared" si="255"/>
        <v>~value~ : [vælyu]</v>
      </c>
      <c r="B916" s="1">
        <f t="shared" si="270"/>
        <v>0</v>
      </c>
      <c r="C916" s="1">
        <f t="shared" si="270"/>
        <v>0</v>
      </c>
      <c r="D916" s="1">
        <f t="shared" si="270"/>
        <v>0</v>
      </c>
      <c r="E916" s="7">
        <v>1</v>
      </c>
      <c r="F916" s="9" t="s">
        <v>1162</v>
      </c>
      <c r="G916" s="4">
        <f t="shared" si="256"/>
        <v>7.6219512195121954E-4</v>
      </c>
      <c r="H916" s="1" t="str">
        <f t="shared" si="257"/>
        <v>vælyu</v>
      </c>
      <c r="I916" s="1" t="str">
        <f t="shared" si="258"/>
        <v>value</v>
      </c>
      <c r="J916" s="10">
        <f t="shared" si="259"/>
        <v>5</v>
      </c>
      <c r="K916" s="10">
        <f t="shared" si="260"/>
        <v>5</v>
      </c>
      <c r="L916" s="10">
        <f t="shared" si="261"/>
        <v>5</v>
      </c>
      <c r="M916" s="10">
        <f t="shared" si="262"/>
        <v>3</v>
      </c>
      <c r="N916" s="1" t="str">
        <f t="shared" si="263"/>
        <v>~value~</v>
      </c>
      <c r="O916" s="1" t="str">
        <f t="shared" si="264"/>
        <v>[vælyu]</v>
      </c>
      <c r="P916" s="4">
        <f t="shared" si="265"/>
        <v>0.25439985932113074</v>
      </c>
      <c r="Q916" s="4">
        <f t="shared" si="266"/>
        <v>1</v>
      </c>
      <c r="R916" s="4" cm="1">
        <f t="array" ref="R916">SUM(_xlfn._xlws.FILTER($G$2:$G$1236,_xlfn.MAP($N$2:$N$1236,_xlfn.LAMBDA(_xlpm.x,_xlpm.x=$N916))))</f>
        <v>7.6219512195121954E-4</v>
      </c>
      <c r="S916" s="4">
        <f t="shared" si="267"/>
        <v>1</v>
      </c>
      <c r="T916" s="15" cm="1">
        <f t="array" ref="T916">SUM(_xlfn._xlws.FILTER($G$2:$G$1236,_xlfn.MAP($O$2:$O$1236,_xlfn.LAMBDA(_xlpm.x,_xlpm.x=$O916))))</f>
        <v>7.6219512195121954E-4</v>
      </c>
      <c r="U916" s="4">
        <f t="shared" si="268"/>
        <v>1</v>
      </c>
      <c r="V916" s="4">
        <f t="shared" si="269"/>
        <v>0</v>
      </c>
      <c r="AB916"/>
      <c r="AC916"/>
      <c r="AD916" s="2"/>
      <c r="AI916" s="2"/>
      <c r="AJ916" s="2"/>
    </row>
    <row r="917" spans="1:36">
      <c r="A917" s="1" t="str">
        <f t="shared" si="255"/>
        <v>~voice~ : [vɔɪs]</v>
      </c>
      <c r="B917" s="1">
        <f t="shared" si="270"/>
        <v>0</v>
      </c>
      <c r="C917" s="1">
        <f t="shared" si="270"/>
        <v>0</v>
      </c>
      <c r="D917" s="1">
        <f t="shared" si="270"/>
        <v>0</v>
      </c>
      <c r="E917" s="7">
        <v>1</v>
      </c>
      <c r="F917" s="9" t="s">
        <v>1294</v>
      </c>
      <c r="G917" s="4">
        <f t="shared" si="256"/>
        <v>7.6219512195121954E-4</v>
      </c>
      <c r="H917" s="1" t="str">
        <f t="shared" si="257"/>
        <v>vɔɪs</v>
      </c>
      <c r="I917" s="1" t="str">
        <f t="shared" si="258"/>
        <v>voice</v>
      </c>
      <c r="J917" s="10">
        <f t="shared" si="259"/>
        <v>4</v>
      </c>
      <c r="K917" s="10">
        <f t="shared" si="260"/>
        <v>5</v>
      </c>
      <c r="L917" s="10">
        <f t="shared" si="261"/>
        <v>5</v>
      </c>
      <c r="M917" s="10">
        <f t="shared" si="262"/>
        <v>3</v>
      </c>
      <c r="N917" s="1" t="str">
        <f t="shared" si="263"/>
        <v>~voice~</v>
      </c>
      <c r="O917" s="1" t="str">
        <f t="shared" si="264"/>
        <v>[vɔɪs]</v>
      </c>
      <c r="P917" s="4">
        <f t="shared" si="265"/>
        <v>0.25439985932113074</v>
      </c>
      <c r="Q917" s="4">
        <f t="shared" si="266"/>
        <v>1</v>
      </c>
      <c r="R917" s="4" cm="1">
        <f t="array" ref="R917">SUM(_xlfn._xlws.FILTER($G$2:$G$1236,_xlfn.MAP($N$2:$N$1236,_xlfn.LAMBDA(_xlpm.x,_xlpm.x=$N917))))</f>
        <v>7.6219512195121954E-4</v>
      </c>
      <c r="S917" s="4">
        <f t="shared" si="267"/>
        <v>1</v>
      </c>
      <c r="T917" s="15" cm="1">
        <f t="array" ref="T917">SUM(_xlfn._xlws.FILTER($G$2:$G$1236,_xlfn.MAP($O$2:$O$1236,_xlfn.LAMBDA(_xlpm.x,_xlpm.x=$O917))))</f>
        <v>7.6219512195121954E-4</v>
      </c>
      <c r="U917" s="4">
        <f t="shared" si="268"/>
        <v>1</v>
      </c>
      <c r="V917" s="4">
        <f t="shared" si="269"/>
        <v>0</v>
      </c>
      <c r="AB917"/>
      <c r="AC917"/>
      <c r="AD917" s="2"/>
      <c r="AI917" s="2"/>
      <c r="AJ917" s="2"/>
    </row>
    <row r="918" spans="1:36">
      <c r="A918" s="1" t="str">
        <f t="shared" si="255"/>
        <v>~better~ : [bɛtəɹ]</v>
      </c>
      <c r="B918" s="1">
        <f t="shared" si="270"/>
        <v>0</v>
      </c>
      <c r="C918" s="1">
        <f t="shared" si="270"/>
        <v>0</v>
      </c>
      <c r="D918" s="1">
        <f t="shared" si="270"/>
        <v>0</v>
      </c>
      <c r="E918" s="7">
        <v>1</v>
      </c>
      <c r="F918" s="9" t="s">
        <v>2322</v>
      </c>
      <c r="G918" s="4">
        <f t="shared" si="256"/>
        <v>7.6219512195121954E-4</v>
      </c>
      <c r="H918" s="1" t="str">
        <f t="shared" si="257"/>
        <v>bɛtəɹ</v>
      </c>
      <c r="I918" s="1" t="str">
        <f t="shared" si="258"/>
        <v>better</v>
      </c>
      <c r="J918" s="10">
        <f t="shared" si="259"/>
        <v>5</v>
      </c>
      <c r="K918" s="10">
        <f t="shared" si="260"/>
        <v>6</v>
      </c>
      <c r="L918" s="10">
        <f t="shared" si="261"/>
        <v>6</v>
      </c>
      <c r="M918" s="10">
        <f t="shared" si="262"/>
        <v>1</v>
      </c>
      <c r="N918" s="1" t="str">
        <f t="shared" si="263"/>
        <v>~better~</v>
      </c>
      <c r="O918" s="1" t="str">
        <f t="shared" si="264"/>
        <v>[bɛtəɹ]</v>
      </c>
      <c r="P918" s="4">
        <f t="shared" si="265"/>
        <v>0.27185717486836958</v>
      </c>
      <c r="Q918" s="4">
        <f t="shared" si="266"/>
        <v>1</v>
      </c>
      <c r="R918" s="4" cm="1">
        <f t="array" ref="R918">SUM(_xlfn._xlws.FILTER($G$2:$G$1236,_xlfn.MAP($N$2:$N$1236,_xlfn.LAMBDA(_xlpm.x,_xlpm.x=$N918))))</f>
        <v>7.6219512195121954E-4</v>
      </c>
      <c r="S918" s="4">
        <f t="shared" si="267"/>
        <v>1</v>
      </c>
      <c r="T918" s="15" cm="1">
        <f t="array" ref="T918">SUM(_xlfn._xlws.FILTER($G$2:$G$1236,_xlfn.MAP($O$2:$O$1236,_xlfn.LAMBDA(_xlpm.x,_xlpm.x=$O918))))</f>
        <v>7.6219512195121954E-4</v>
      </c>
      <c r="U918" s="4">
        <f t="shared" si="268"/>
        <v>1</v>
      </c>
      <c r="V918" s="4">
        <f t="shared" si="269"/>
        <v>0</v>
      </c>
      <c r="AB918"/>
      <c r="AC918"/>
      <c r="AD918" s="2"/>
      <c r="AI918" s="2"/>
      <c r="AJ918" s="2"/>
    </row>
    <row r="919" spans="1:36">
      <c r="A919" s="1" t="str">
        <f t="shared" si="255"/>
        <v>~bottom~ : [bɑtəm]</v>
      </c>
      <c r="B919" s="1">
        <f t="shared" si="270"/>
        <v>0</v>
      </c>
      <c r="C919" s="1">
        <f t="shared" si="270"/>
        <v>0</v>
      </c>
      <c r="D919" s="1">
        <f t="shared" si="270"/>
        <v>0</v>
      </c>
      <c r="E919" s="7">
        <v>1</v>
      </c>
      <c r="F919" s="9" t="s">
        <v>2321</v>
      </c>
      <c r="G919" s="4">
        <f t="shared" si="256"/>
        <v>7.6219512195121954E-4</v>
      </c>
      <c r="H919" s="4" t="str">
        <f t="shared" si="257"/>
        <v>bɑtəm</v>
      </c>
      <c r="I919" s="4" t="str">
        <f t="shared" si="258"/>
        <v>bottom</v>
      </c>
      <c r="J919" s="10">
        <f t="shared" si="259"/>
        <v>5</v>
      </c>
      <c r="K919" s="10">
        <f t="shared" si="260"/>
        <v>6</v>
      </c>
      <c r="L919" s="10">
        <f t="shared" si="261"/>
        <v>6</v>
      </c>
      <c r="M919" s="10">
        <f t="shared" si="262"/>
        <v>1</v>
      </c>
      <c r="N919" s="1" t="str">
        <f t="shared" si="263"/>
        <v>~bottom~</v>
      </c>
      <c r="O919" s="1" t="str">
        <f t="shared" si="264"/>
        <v>[bɑtəm]</v>
      </c>
      <c r="P919" s="4">
        <f t="shared" si="265"/>
        <v>0.27185717486836958</v>
      </c>
      <c r="Q919" s="4">
        <f t="shared" si="266"/>
        <v>1</v>
      </c>
      <c r="R919" s="4" cm="1">
        <f t="array" ref="R919">SUM(_xlfn._xlws.FILTER($G$2:$G$1236,_xlfn.MAP($N$2:$N$1236,_xlfn.LAMBDA(_xlpm.x,_xlpm.x=$N919))))</f>
        <v>7.6219512195121954E-4</v>
      </c>
      <c r="S919" s="4">
        <f t="shared" si="267"/>
        <v>1</v>
      </c>
      <c r="T919" s="15" cm="1">
        <f t="array" ref="T919">SUM(_xlfn._xlws.FILTER($G$2:$G$1236,_xlfn.MAP($O$2:$O$1236,_xlfn.LAMBDA(_xlpm.x,_xlpm.x=$O919))))</f>
        <v>7.6219512195121954E-4</v>
      </c>
      <c r="U919" s="4">
        <f t="shared" si="268"/>
        <v>1</v>
      </c>
      <c r="V919" s="4">
        <f t="shared" si="269"/>
        <v>0</v>
      </c>
      <c r="AB919"/>
      <c r="AC919"/>
      <c r="AD919" s="2"/>
      <c r="AI919" s="2"/>
      <c r="AJ919" s="2"/>
    </row>
    <row r="920" spans="1:36">
      <c r="A920" s="1" t="str">
        <f t="shared" si="255"/>
        <v>~branch~ : [bɹæntʃ]</v>
      </c>
      <c r="B920" s="1">
        <f t="shared" si="270"/>
        <v>0</v>
      </c>
      <c r="C920" s="1">
        <f t="shared" si="270"/>
        <v>0</v>
      </c>
      <c r="D920" s="1">
        <f t="shared" si="270"/>
        <v>0</v>
      </c>
      <c r="E920" s="7">
        <v>1</v>
      </c>
      <c r="F920" s="9" t="s">
        <v>1070</v>
      </c>
      <c r="G920" s="4">
        <f t="shared" si="256"/>
        <v>7.6219512195121954E-4</v>
      </c>
      <c r="H920" s="1" t="str">
        <f t="shared" si="257"/>
        <v>bɹæntʃ</v>
      </c>
      <c r="I920" s="1" t="str">
        <f t="shared" si="258"/>
        <v>branch</v>
      </c>
      <c r="J920" s="10">
        <f t="shared" si="259"/>
        <v>6</v>
      </c>
      <c r="K920" s="10">
        <f t="shared" si="260"/>
        <v>6</v>
      </c>
      <c r="L920" s="10">
        <f t="shared" si="261"/>
        <v>6</v>
      </c>
      <c r="M920" s="10">
        <f t="shared" si="262"/>
        <v>1</v>
      </c>
      <c r="N920" s="1" t="str">
        <f t="shared" si="263"/>
        <v>~branch~</v>
      </c>
      <c r="O920" s="1" t="str">
        <f t="shared" si="264"/>
        <v>[bɹæntʃ]</v>
      </c>
      <c r="P920" s="4">
        <f t="shared" si="265"/>
        <v>0.27185717486836958</v>
      </c>
      <c r="Q920" s="4">
        <f t="shared" si="266"/>
        <v>1</v>
      </c>
      <c r="R920" s="4" cm="1">
        <f t="array" ref="R920">SUM(_xlfn._xlws.FILTER($G$2:$G$1236,_xlfn.MAP($N$2:$N$1236,_xlfn.LAMBDA(_xlpm.x,_xlpm.x=$N920))))</f>
        <v>7.6219512195121954E-4</v>
      </c>
      <c r="S920" s="4">
        <f t="shared" si="267"/>
        <v>1</v>
      </c>
      <c r="T920" s="15" cm="1">
        <f t="array" ref="T920">SUM(_xlfn._xlws.FILTER($G$2:$G$1236,_xlfn.MAP($O$2:$O$1236,_xlfn.LAMBDA(_xlpm.x,_xlpm.x=$O920))))</f>
        <v>7.6219512195121954E-4</v>
      </c>
      <c r="U920" s="4">
        <f t="shared" si="268"/>
        <v>1</v>
      </c>
      <c r="V920" s="4">
        <f t="shared" si="269"/>
        <v>0</v>
      </c>
      <c r="AB920"/>
      <c r="AC920"/>
      <c r="AD920" s="2"/>
      <c r="AI920" s="2"/>
      <c r="AJ920" s="2"/>
    </row>
    <row r="921" spans="1:36">
      <c r="A921" s="1" t="str">
        <f t="shared" si="255"/>
        <v>~bright~ : [bɹaɪt]</v>
      </c>
      <c r="B921" s="1">
        <f t="shared" si="270"/>
        <v>0</v>
      </c>
      <c r="C921" s="1">
        <f t="shared" si="270"/>
        <v>0</v>
      </c>
      <c r="D921" s="1">
        <f t="shared" si="270"/>
        <v>0</v>
      </c>
      <c r="E921" s="7">
        <v>1</v>
      </c>
      <c r="F921" s="9" t="s">
        <v>1107</v>
      </c>
      <c r="G921" s="4">
        <f t="shared" si="256"/>
        <v>7.6219512195121954E-4</v>
      </c>
      <c r="H921" s="1" t="str">
        <f t="shared" si="257"/>
        <v>bɹaɪt</v>
      </c>
      <c r="I921" s="1" t="str">
        <f t="shared" si="258"/>
        <v>bright</v>
      </c>
      <c r="J921" s="10">
        <f t="shared" si="259"/>
        <v>5</v>
      </c>
      <c r="K921" s="10">
        <f t="shared" si="260"/>
        <v>6</v>
      </c>
      <c r="L921" s="10">
        <f t="shared" si="261"/>
        <v>6</v>
      </c>
      <c r="M921" s="10">
        <f t="shared" si="262"/>
        <v>1</v>
      </c>
      <c r="N921" s="1" t="str">
        <f t="shared" si="263"/>
        <v>~bright~</v>
      </c>
      <c r="O921" s="1" t="str">
        <f t="shared" si="264"/>
        <v>[bɹaɪt]</v>
      </c>
      <c r="P921" s="4">
        <f t="shared" si="265"/>
        <v>0.27185717486836958</v>
      </c>
      <c r="Q921" s="4">
        <f t="shared" si="266"/>
        <v>1</v>
      </c>
      <c r="R921" s="4" cm="1">
        <f t="array" ref="R921">SUM(_xlfn._xlws.FILTER($G$2:$G$1236,_xlfn.MAP($N$2:$N$1236,_xlfn.LAMBDA(_xlpm.x,_xlpm.x=$N921))))</f>
        <v>7.6219512195121954E-4</v>
      </c>
      <c r="S921" s="4">
        <f t="shared" si="267"/>
        <v>1</v>
      </c>
      <c r="T921" s="15" cm="1">
        <f t="array" ref="T921">SUM(_xlfn._xlws.FILTER($G$2:$G$1236,_xlfn.MAP($O$2:$O$1236,_xlfn.LAMBDA(_xlpm.x,_xlpm.x=$O921))))</f>
        <v>7.6219512195121954E-4</v>
      </c>
      <c r="U921" s="4">
        <f t="shared" si="268"/>
        <v>1</v>
      </c>
      <c r="V921" s="4">
        <f t="shared" si="269"/>
        <v>0</v>
      </c>
      <c r="AB921"/>
      <c r="AC921"/>
      <c r="AD921" s="2"/>
      <c r="AI921" s="2"/>
      <c r="AJ921" s="2"/>
    </row>
    <row r="922" spans="1:36">
      <c r="A922" s="1" t="str">
        <f t="shared" si="255"/>
        <v>~bserve~ : [bzɜɹv]</v>
      </c>
      <c r="B922" s="1">
        <f t="shared" ref="B922:D941" si="271">_xlfn.LET(_xlpm.d,$F922,_xlpm.k,_xlfn.CONCAT(LEFT(TRIM(B$1),1),"*"),COUNTIF(_xlpm.d,_xlpm.k))</f>
        <v>0</v>
      </c>
      <c r="C922" s="1">
        <f t="shared" si="271"/>
        <v>0</v>
      </c>
      <c r="D922" s="1">
        <f t="shared" si="271"/>
        <v>0</v>
      </c>
      <c r="E922" s="7">
        <v>1</v>
      </c>
      <c r="F922" s="9" t="s">
        <v>1108</v>
      </c>
      <c r="G922" s="4">
        <f t="shared" si="256"/>
        <v>7.6219512195121954E-4</v>
      </c>
      <c r="H922" s="1" t="str">
        <f t="shared" si="257"/>
        <v>bzɜɹv</v>
      </c>
      <c r="I922" s="1" t="str">
        <f t="shared" si="258"/>
        <v>bserve</v>
      </c>
      <c r="J922" s="10">
        <f t="shared" si="259"/>
        <v>5</v>
      </c>
      <c r="K922" s="10">
        <f t="shared" si="260"/>
        <v>6</v>
      </c>
      <c r="L922" s="10">
        <f t="shared" si="261"/>
        <v>6</v>
      </c>
      <c r="M922" s="10">
        <f t="shared" si="262"/>
        <v>1</v>
      </c>
      <c r="N922" s="1" t="str">
        <f t="shared" si="263"/>
        <v>~bserve~</v>
      </c>
      <c r="O922" s="1" t="str">
        <f t="shared" si="264"/>
        <v>[bzɜɹv]</v>
      </c>
      <c r="P922" s="4">
        <f t="shared" si="265"/>
        <v>0.27185717486836958</v>
      </c>
      <c r="Q922" s="4">
        <f t="shared" si="266"/>
        <v>1</v>
      </c>
      <c r="R922" s="4" cm="1">
        <f t="array" ref="R922">SUM(_xlfn._xlws.FILTER($G$2:$G$1236,_xlfn.MAP($N$2:$N$1236,_xlfn.LAMBDA(_xlpm.x,_xlpm.x=$N922))))</f>
        <v>7.6219512195121954E-4</v>
      </c>
      <c r="S922" s="4">
        <f t="shared" si="267"/>
        <v>1</v>
      </c>
      <c r="T922" s="15" cm="1">
        <f t="array" ref="T922">SUM(_xlfn._xlws.FILTER($G$2:$G$1236,_xlfn.MAP($O$2:$O$1236,_xlfn.LAMBDA(_xlpm.x,_xlpm.x=$O922))))</f>
        <v>7.6219512195121954E-4</v>
      </c>
      <c r="U922" s="4">
        <f t="shared" si="268"/>
        <v>1</v>
      </c>
      <c r="V922" s="4">
        <f t="shared" si="269"/>
        <v>0</v>
      </c>
      <c r="AB922"/>
      <c r="AC922"/>
      <c r="AD922" s="2"/>
      <c r="AI922" s="2"/>
      <c r="AJ922" s="2"/>
    </row>
    <row r="923" spans="1:36">
      <c r="A923" s="1" t="str">
        <f t="shared" si="255"/>
        <v>~btract~ : [btɹækt]</v>
      </c>
      <c r="B923" s="1">
        <f t="shared" si="271"/>
        <v>0</v>
      </c>
      <c r="C923" s="1">
        <f t="shared" si="271"/>
        <v>0</v>
      </c>
      <c r="D923" s="1">
        <f t="shared" si="271"/>
        <v>0</v>
      </c>
      <c r="E923" s="7">
        <v>1</v>
      </c>
      <c r="F923" s="9" t="s">
        <v>2320</v>
      </c>
      <c r="G923" s="4">
        <f t="shared" si="256"/>
        <v>7.6219512195121954E-4</v>
      </c>
      <c r="H923" s="1" t="str">
        <f t="shared" si="257"/>
        <v>btɹækt</v>
      </c>
      <c r="I923" s="1" t="str">
        <f t="shared" si="258"/>
        <v>btract</v>
      </c>
      <c r="J923" s="10">
        <f t="shared" si="259"/>
        <v>6</v>
      </c>
      <c r="K923" s="10">
        <f t="shared" si="260"/>
        <v>6</v>
      </c>
      <c r="L923" s="10">
        <f t="shared" si="261"/>
        <v>6</v>
      </c>
      <c r="M923" s="10">
        <f t="shared" si="262"/>
        <v>1</v>
      </c>
      <c r="N923" s="1" t="str">
        <f t="shared" si="263"/>
        <v>~btract~</v>
      </c>
      <c r="O923" s="1" t="str">
        <f t="shared" si="264"/>
        <v>[btɹækt]</v>
      </c>
      <c r="P923" s="4">
        <f t="shared" si="265"/>
        <v>0.27185717486836958</v>
      </c>
      <c r="Q923" s="4">
        <f t="shared" si="266"/>
        <v>1</v>
      </c>
      <c r="R923" s="4" cm="1">
        <f t="array" ref="R923">SUM(_xlfn._xlws.FILTER($G$2:$G$1236,_xlfn.MAP($N$2:$N$1236,_xlfn.LAMBDA(_xlpm.x,_xlpm.x=$N923))))</f>
        <v>7.6219512195121954E-4</v>
      </c>
      <c r="S923" s="4">
        <f t="shared" si="267"/>
        <v>1</v>
      </c>
      <c r="T923" s="15" cm="1">
        <f t="array" ref="T923">SUM(_xlfn._xlws.FILTER($G$2:$G$1236,_xlfn.MAP($O$2:$O$1236,_xlfn.LAMBDA(_xlpm.x,_xlpm.x=$O923))))</f>
        <v>7.6219512195121954E-4</v>
      </c>
      <c r="U923" s="4">
        <f t="shared" si="268"/>
        <v>1</v>
      </c>
      <c r="V923" s="4">
        <f t="shared" si="269"/>
        <v>0</v>
      </c>
      <c r="AB923"/>
      <c r="AC923"/>
      <c r="AD923" s="2"/>
      <c r="AI923" s="2"/>
      <c r="AJ923" s="2"/>
    </row>
    <row r="924" spans="1:36">
      <c r="A924" s="1" t="str">
        <f t="shared" si="255"/>
        <v>~center~ : [sɛntəɹ]</v>
      </c>
      <c r="B924" s="1">
        <f t="shared" si="271"/>
        <v>0</v>
      </c>
      <c r="C924" s="1">
        <f t="shared" si="271"/>
        <v>0</v>
      </c>
      <c r="D924" s="1">
        <f t="shared" si="271"/>
        <v>0</v>
      </c>
      <c r="E924" s="7">
        <v>1</v>
      </c>
      <c r="F924" s="9" t="s">
        <v>2319</v>
      </c>
      <c r="G924" s="4">
        <f t="shared" si="256"/>
        <v>7.6219512195121954E-4</v>
      </c>
      <c r="H924" s="4" t="str">
        <f t="shared" si="257"/>
        <v>sɛntəɹ</v>
      </c>
      <c r="I924" s="4" t="str">
        <f t="shared" si="258"/>
        <v>center</v>
      </c>
      <c r="J924" s="10">
        <f t="shared" si="259"/>
        <v>6</v>
      </c>
      <c r="K924" s="10">
        <f t="shared" si="260"/>
        <v>6</v>
      </c>
      <c r="L924" s="10">
        <f t="shared" si="261"/>
        <v>6</v>
      </c>
      <c r="M924" s="10">
        <f t="shared" si="262"/>
        <v>1</v>
      </c>
      <c r="N924" s="1" t="str">
        <f t="shared" si="263"/>
        <v>~center~</v>
      </c>
      <c r="O924" s="1" t="str">
        <f t="shared" si="264"/>
        <v>[sɛntəɹ]</v>
      </c>
      <c r="P924" s="4">
        <f t="shared" si="265"/>
        <v>0.27185717486836958</v>
      </c>
      <c r="Q924" s="4">
        <f t="shared" si="266"/>
        <v>1</v>
      </c>
      <c r="R924" s="4" cm="1">
        <f t="array" ref="R924">SUM(_xlfn._xlws.FILTER($G$2:$G$1236,_xlfn.MAP($N$2:$N$1236,_xlfn.LAMBDA(_xlpm.x,_xlpm.x=$N924))))</f>
        <v>7.6219512195121954E-4</v>
      </c>
      <c r="S924" s="4">
        <f t="shared" si="267"/>
        <v>1</v>
      </c>
      <c r="T924" s="15" cm="1">
        <f t="array" ref="T924">SUM(_xlfn._xlws.FILTER($G$2:$G$1236,_xlfn.MAP($O$2:$O$1236,_xlfn.LAMBDA(_xlpm.x,_xlpm.x=$O924))))</f>
        <v>7.6219512195121954E-4</v>
      </c>
      <c r="U924" s="4">
        <f t="shared" si="268"/>
        <v>1</v>
      </c>
      <c r="V924" s="4">
        <f t="shared" si="269"/>
        <v>0</v>
      </c>
      <c r="AB924"/>
      <c r="AC924"/>
      <c r="AD924" s="2"/>
      <c r="AI924" s="2"/>
      <c r="AJ924" s="2"/>
    </row>
    <row r="925" spans="1:36">
      <c r="A925" s="1" t="str">
        <f t="shared" si="255"/>
        <v>~common~ : [kɑmən]</v>
      </c>
      <c r="B925" s="1">
        <f t="shared" si="271"/>
        <v>0</v>
      </c>
      <c r="C925" s="1">
        <f t="shared" si="271"/>
        <v>0</v>
      </c>
      <c r="D925" s="1">
        <f t="shared" si="271"/>
        <v>0</v>
      </c>
      <c r="E925" s="7">
        <v>1</v>
      </c>
      <c r="F925" s="9" t="s">
        <v>2318</v>
      </c>
      <c r="G925" s="4">
        <f t="shared" si="256"/>
        <v>7.6219512195121954E-4</v>
      </c>
      <c r="H925" s="4" t="str">
        <f t="shared" si="257"/>
        <v>kɑmən</v>
      </c>
      <c r="I925" s="4" t="str">
        <f t="shared" si="258"/>
        <v>common</v>
      </c>
      <c r="J925" s="10">
        <f t="shared" si="259"/>
        <v>5</v>
      </c>
      <c r="K925" s="10">
        <f t="shared" si="260"/>
        <v>6</v>
      </c>
      <c r="L925" s="10">
        <f t="shared" si="261"/>
        <v>6</v>
      </c>
      <c r="M925" s="10">
        <f t="shared" si="262"/>
        <v>1</v>
      </c>
      <c r="N925" s="1" t="str">
        <f t="shared" si="263"/>
        <v>~common~</v>
      </c>
      <c r="O925" s="1" t="str">
        <f t="shared" si="264"/>
        <v>[kɑmən]</v>
      </c>
      <c r="P925" s="4">
        <f t="shared" si="265"/>
        <v>0.27185717486836958</v>
      </c>
      <c r="Q925" s="4">
        <f t="shared" si="266"/>
        <v>1</v>
      </c>
      <c r="R925" s="4" cm="1">
        <f t="array" ref="R925">SUM(_xlfn._xlws.FILTER($G$2:$G$1236,_xlfn.MAP($N$2:$N$1236,_xlfn.LAMBDA(_xlpm.x,_xlpm.x=$N925))))</f>
        <v>7.6219512195121954E-4</v>
      </c>
      <c r="S925" s="4">
        <f t="shared" si="267"/>
        <v>1</v>
      </c>
      <c r="T925" s="15" cm="1">
        <f t="array" ref="T925">SUM(_xlfn._xlws.FILTER($G$2:$G$1236,_xlfn.MAP($O$2:$O$1236,_xlfn.LAMBDA(_xlpm.x,_xlpm.x=$O925))))</f>
        <v>7.6219512195121954E-4</v>
      </c>
      <c r="U925" s="4">
        <f t="shared" si="268"/>
        <v>1</v>
      </c>
      <c r="V925" s="4">
        <f t="shared" si="269"/>
        <v>0</v>
      </c>
      <c r="AB925"/>
      <c r="AC925"/>
      <c r="AD925" s="2"/>
      <c r="AI925" s="2"/>
      <c r="AJ925" s="2"/>
    </row>
    <row r="926" spans="1:36">
      <c r="A926" s="1" t="str">
        <f t="shared" si="255"/>
        <v>~cotton~ : [kɑtən]</v>
      </c>
      <c r="B926" s="1">
        <f t="shared" si="271"/>
        <v>0</v>
      </c>
      <c r="C926" s="1">
        <f t="shared" si="271"/>
        <v>0</v>
      </c>
      <c r="D926" s="1">
        <f t="shared" si="271"/>
        <v>0</v>
      </c>
      <c r="E926" s="7">
        <v>1</v>
      </c>
      <c r="F926" s="9" t="s">
        <v>2317</v>
      </c>
      <c r="G926" s="4">
        <f t="shared" si="256"/>
        <v>7.6219512195121954E-4</v>
      </c>
      <c r="H926" s="4" t="str">
        <f t="shared" si="257"/>
        <v>kɑtən</v>
      </c>
      <c r="I926" s="4" t="str">
        <f t="shared" si="258"/>
        <v>cotton</v>
      </c>
      <c r="J926" s="10">
        <f t="shared" si="259"/>
        <v>5</v>
      </c>
      <c r="K926" s="10">
        <f t="shared" si="260"/>
        <v>6</v>
      </c>
      <c r="L926" s="10">
        <f t="shared" si="261"/>
        <v>6</v>
      </c>
      <c r="M926" s="10">
        <f t="shared" si="262"/>
        <v>1</v>
      </c>
      <c r="N926" s="1" t="str">
        <f t="shared" si="263"/>
        <v>~cotton~</v>
      </c>
      <c r="O926" s="1" t="str">
        <f t="shared" si="264"/>
        <v>[kɑtən]</v>
      </c>
      <c r="P926" s="4">
        <f t="shared" si="265"/>
        <v>0.27185717486836958</v>
      </c>
      <c r="Q926" s="4">
        <f t="shared" si="266"/>
        <v>1</v>
      </c>
      <c r="R926" s="4" cm="1">
        <f t="array" ref="R926">SUM(_xlfn._xlws.FILTER($G$2:$G$1236,_xlfn.MAP($N$2:$N$1236,_xlfn.LAMBDA(_xlpm.x,_xlpm.x=$N926))))</f>
        <v>7.6219512195121954E-4</v>
      </c>
      <c r="S926" s="4">
        <f t="shared" si="267"/>
        <v>1</v>
      </c>
      <c r="T926" s="15" cm="1">
        <f t="array" ref="T926">SUM(_xlfn._xlws.FILTER($G$2:$G$1236,_xlfn.MAP($O$2:$O$1236,_xlfn.LAMBDA(_xlpm.x,_xlpm.x=$O926))))</f>
        <v>7.6219512195121954E-4</v>
      </c>
      <c r="U926" s="4">
        <f t="shared" si="268"/>
        <v>1</v>
      </c>
      <c r="V926" s="4">
        <f t="shared" si="269"/>
        <v>0</v>
      </c>
      <c r="AB926"/>
      <c r="AC926"/>
      <c r="AD926" s="2"/>
      <c r="AI926" s="2"/>
      <c r="AJ926" s="2"/>
    </row>
    <row r="927" spans="1:36">
      <c r="A927" s="1" t="str">
        <f t="shared" si="255"/>
        <v>~degree~ : [dɪɡɹi]</v>
      </c>
      <c r="B927" s="1">
        <f t="shared" si="271"/>
        <v>0</v>
      </c>
      <c r="C927" s="1">
        <f t="shared" si="271"/>
        <v>0</v>
      </c>
      <c r="D927" s="1">
        <f t="shared" si="271"/>
        <v>0</v>
      </c>
      <c r="E927" s="7">
        <v>1</v>
      </c>
      <c r="F927" s="9" t="s">
        <v>1103</v>
      </c>
      <c r="G927" s="4">
        <f t="shared" si="256"/>
        <v>7.6219512195121954E-4</v>
      </c>
      <c r="H927" s="4" t="str">
        <f t="shared" si="257"/>
        <v>dɪɡɹi</v>
      </c>
      <c r="I927" s="4" t="str">
        <f t="shared" si="258"/>
        <v>degree</v>
      </c>
      <c r="J927" s="10">
        <f t="shared" si="259"/>
        <v>5</v>
      </c>
      <c r="K927" s="10">
        <f t="shared" si="260"/>
        <v>6</v>
      </c>
      <c r="L927" s="10">
        <f t="shared" si="261"/>
        <v>6</v>
      </c>
      <c r="M927" s="10">
        <f t="shared" si="262"/>
        <v>1</v>
      </c>
      <c r="N927" s="1" t="str">
        <f t="shared" si="263"/>
        <v>~degree~</v>
      </c>
      <c r="O927" s="1" t="str">
        <f t="shared" si="264"/>
        <v>[dɪɡɹi]</v>
      </c>
      <c r="P927" s="4">
        <f t="shared" si="265"/>
        <v>0.27185717486836958</v>
      </c>
      <c r="Q927" s="4">
        <f t="shared" si="266"/>
        <v>1</v>
      </c>
      <c r="R927" s="4" cm="1">
        <f t="array" ref="R927">SUM(_xlfn._xlws.FILTER($G$2:$G$1236,_xlfn.MAP($N$2:$N$1236,_xlfn.LAMBDA(_xlpm.x,_xlpm.x=$N927))))</f>
        <v>7.6219512195121954E-4</v>
      </c>
      <c r="S927" s="4">
        <f t="shared" si="267"/>
        <v>1</v>
      </c>
      <c r="T927" s="15" cm="1">
        <f t="array" ref="T927">SUM(_xlfn._xlws.FILTER($G$2:$G$1236,_xlfn.MAP($O$2:$O$1236,_xlfn.LAMBDA(_xlpm.x,_xlpm.x=$O927))))</f>
        <v>7.6219512195121954E-4</v>
      </c>
      <c r="U927" s="4">
        <f t="shared" si="268"/>
        <v>1</v>
      </c>
      <c r="V927" s="4">
        <f t="shared" si="269"/>
        <v>0</v>
      </c>
      <c r="AB927"/>
      <c r="AC927"/>
      <c r="AD927" s="2"/>
      <c r="AI927" s="2"/>
      <c r="AJ927" s="2"/>
    </row>
    <row r="928" spans="1:36">
      <c r="A928" s="1" t="str">
        <f t="shared" si="255"/>
        <v>~depend~ : [dɪpɛnd]</v>
      </c>
      <c r="B928" s="1">
        <f t="shared" si="271"/>
        <v>0</v>
      </c>
      <c r="C928" s="1">
        <f t="shared" si="271"/>
        <v>0</v>
      </c>
      <c r="D928" s="1">
        <f t="shared" si="271"/>
        <v>0</v>
      </c>
      <c r="E928" s="7">
        <v>1</v>
      </c>
      <c r="F928" s="9" t="s">
        <v>2316</v>
      </c>
      <c r="G928" s="4">
        <f t="shared" si="256"/>
        <v>7.6219512195121954E-4</v>
      </c>
      <c r="H928" s="1" t="str">
        <f t="shared" si="257"/>
        <v>dɪpɛnd</v>
      </c>
      <c r="I928" s="1" t="str">
        <f t="shared" si="258"/>
        <v>depend</v>
      </c>
      <c r="J928" s="10">
        <f t="shared" si="259"/>
        <v>6</v>
      </c>
      <c r="K928" s="10">
        <f t="shared" si="260"/>
        <v>6</v>
      </c>
      <c r="L928" s="10">
        <f t="shared" si="261"/>
        <v>6</v>
      </c>
      <c r="M928" s="10">
        <f t="shared" si="262"/>
        <v>1</v>
      </c>
      <c r="N928" s="1" t="str">
        <f t="shared" si="263"/>
        <v>~depend~</v>
      </c>
      <c r="O928" s="1" t="str">
        <f t="shared" si="264"/>
        <v>[dɪpɛnd]</v>
      </c>
      <c r="P928" s="4">
        <f t="shared" si="265"/>
        <v>0.27185717486836958</v>
      </c>
      <c r="Q928" s="4">
        <f t="shared" si="266"/>
        <v>1</v>
      </c>
      <c r="R928" s="4" cm="1">
        <f t="array" ref="R928">SUM(_xlfn._xlws.FILTER($G$2:$G$1236,_xlfn.MAP($N$2:$N$1236,_xlfn.LAMBDA(_xlpm.x,_xlpm.x=$N928))))</f>
        <v>7.6219512195121954E-4</v>
      </c>
      <c r="S928" s="4">
        <f t="shared" si="267"/>
        <v>1</v>
      </c>
      <c r="T928" s="15" cm="1">
        <f t="array" ref="T928">SUM(_xlfn._xlws.FILTER($G$2:$G$1236,_xlfn.MAP($O$2:$O$1236,_xlfn.LAMBDA(_xlpm.x,_xlpm.x=$O928))))</f>
        <v>7.6219512195121954E-4</v>
      </c>
      <c r="U928" s="4">
        <f t="shared" si="268"/>
        <v>1</v>
      </c>
      <c r="V928" s="4">
        <f t="shared" si="269"/>
        <v>0</v>
      </c>
      <c r="AB928"/>
      <c r="AC928"/>
      <c r="AD928" s="2"/>
      <c r="AI928" s="2"/>
      <c r="AJ928" s="2"/>
    </row>
    <row r="929" spans="1:36">
      <c r="A929" s="1" t="str">
        <f t="shared" si="255"/>
        <v>~desert~ : [dɛzəɹt]</v>
      </c>
      <c r="B929" s="1">
        <f t="shared" si="271"/>
        <v>0</v>
      </c>
      <c r="C929" s="1">
        <f t="shared" si="271"/>
        <v>0</v>
      </c>
      <c r="D929" s="1">
        <f t="shared" si="271"/>
        <v>0</v>
      </c>
      <c r="E929" s="7">
        <v>1</v>
      </c>
      <c r="F929" s="9" t="s">
        <v>2315</v>
      </c>
      <c r="G929" s="4">
        <f t="shared" si="256"/>
        <v>7.6219512195121954E-4</v>
      </c>
      <c r="H929" s="4" t="str">
        <f t="shared" si="257"/>
        <v>dɛzəɹt</v>
      </c>
      <c r="I929" s="4" t="str">
        <f t="shared" si="258"/>
        <v>desert</v>
      </c>
      <c r="J929" s="10">
        <f t="shared" si="259"/>
        <v>6</v>
      </c>
      <c r="K929" s="10">
        <f t="shared" si="260"/>
        <v>6</v>
      </c>
      <c r="L929" s="10">
        <f t="shared" si="261"/>
        <v>6</v>
      </c>
      <c r="M929" s="10">
        <f t="shared" si="262"/>
        <v>1</v>
      </c>
      <c r="N929" s="1" t="str">
        <f t="shared" si="263"/>
        <v>~desert~</v>
      </c>
      <c r="O929" s="1" t="str">
        <f t="shared" si="264"/>
        <v>[dɛzəɹt]</v>
      </c>
      <c r="P929" s="4">
        <f t="shared" si="265"/>
        <v>0.27185717486836958</v>
      </c>
      <c r="Q929" s="4">
        <f t="shared" si="266"/>
        <v>1</v>
      </c>
      <c r="R929" s="4" cm="1">
        <f t="array" ref="R929">SUM(_xlfn._xlws.FILTER($G$2:$G$1236,_xlfn.MAP($N$2:$N$1236,_xlfn.LAMBDA(_xlpm.x,_xlpm.x=$N929))))</f>
        <v>7.6219512195121954E-4</v>
      </c>
      <c r="S929" s="4">
        <f t="shared" si="267"/>
        <v>1</v>
      </c>
      <c r="T929" s="15" cm="1">
        <f t="array" ref="T929">SUM(_xlfn._xlws.FILTER($G$2:$G$1236,_xlfn.MAP($O$2:$O$1236,_xlfn.LAMBDA(_xlpm.x,_xlpm.x=$O929))))</f>
        <v>7.6219512195121954E-4</v>
      </c>
      <c r="U929" s="4">
        <f t="shared" si="268"/>
        <v>1</v>
      </c>
      <c r="V929" s="4">
        <f t="shared" si="269"/>
        <v>0</v>
      </c>
      <c r="AB929"/>
      <c r="AC929"/>
      <c r="AD929" s="2"/>
      <c r="AI929" s="2"/>
      <c r="AJ929" s="2"/>
    </row>
    <row r="930" spans="1:36">
      <c r="A930" s="1" t="str">
        <f t="shared" si="255"/>
        <v>~doctor~ : [dɑktəɹ]</v>
      </c>
      <c r="B930" s="1">
        <f t="shared" si="271"/>
        <v>0</v>
      </c>
      <c r="C930" s="1">
        <f t="shared" si="271"/>
        <v>0</v>
      </c>
      <c r="D930" s="1">
        <f t="shared" si="271"/>
        <v>0</v>
      </c>
      <c r="E930" s="7">
        <v>1</v>
      </c>
      <c r="F930" s="9" t="s">
        <v>2314</v>
      </c>
      <c r="G930" s="4">
        <f t="shared" si="256"/>
        <v>7.6219512195121954E-4</v>
      </c>
      <c r="H930" s="4" t="str">
        <f t="shared" si="257"/>
        <v>dɑktəɹ</v>
      </c>
      <c r="I930" s="4" t="str">
        <f t="shared" si="258"/>
        <v>doctor</v>
      </c>
      <c r="J930" s="10">
        <f t="shared" si="259"/>
        <v>6</v>
      </c>
      <c r="K930" s="10">
        <f t="shared" si="260"/>
        <v>6</v>
      </c>
      <c r="L930" s="10">
        <f t="shared" si="261"/>
        <v>6</v>
      </c>
      <c r="M930" s="10">
        <f t="shared" si="262"/>
        <v>1</v>
      </c>
      <c r="N930" s="1" t="str">
        <f t="shared" si="263"/>
        <v>~doctor~</v>
      </c>
      <c r="O930" s="1" t="str">
        <f t="shared" si="264"/>
        <v>[dɑktəɹ]</v>
      </c>
      <c r="P930" s="4">
        <f t="shared" si="265"/>
        <v>0.27185717486836958</v>
      </c>
      <c r="Q930" s="4">
        <f t="shared" si="266"/>
        <v>1</v>
      </c>
      <c r="R930" s="4" cm="1">
        <f t="array" ref="R930">SUM(_xlfn._xlws.FILTER($G$2:$G$1236,_xlfn.MAP($N$2:$N$1236,_xlfn.LAMBDA(_xlpm.x,_xlpm.x=$N930))))</f>
        <v>7.6219512195121954E-4</v>
      </c>
      <c r="S930" s="4">
        <f t="shared" si="267"/>
        <v>1</v>
      </c>
      <c r="T930" s="15" cm="1">
        <f t="array" ref="T930">SUM(_xlfn._xlws.FILTER($G$2:$G$1236,_xlfn.MAP($O$2:$O$1236,_xlfn.LAMBDA(_xlpm.x,_xlpm.x=$O930))))</f>
        <v>7.6219512195121954E-4</v>
      </c>
      <c r="U930" s="4">
        <f t="shared" si="268"/>
        <v>1</v>
      </c>
      <c r="V930" s="4">
        <f t="shared" si="269"/>
        <v>0</v>
      </c>
      <c r="AB930"/>
      <c r="AC930"/>
      <c r="AD930" s="2"/>
      <c r="AI930" s="2"/>
      <c r="AJ930" s="2"/>
    </row>
    <row r="931" spans="1:36">
      <c r="A931" s="1" t="str">
        <f t="shared" si="255"/>
        <v>~effect~ : [ɪfɛkt]</v>
      </c>
      <c r="B931" s="1">
        <f t="shared" si="271"/>
        <v>0</v>
      </c>
      <c r="C931" s="1">
        <f t="shared" si="271"/>
        <v>0</v>
      </c>
      <c r="D931" s="1">
        <f t="shared" si="271"/>
        <v>0</v>
      </c>
      <c r="E931" s="7">
        <v>1</v>
      </c>
      <c r="F931" s="9" t="s">
        <v>2313</v>
      </c>
      <c r="G931" s="4">
        <f t="shared" si="256"/>
        <v>7.6219512195121954E-4</v>
      </c>
      <c r="H931" s="1" t="str">
        <f t="shared" si="257"/>
        <v>ɪfɛkt</v>
      </c>
      <c r="I931" s="1" t="str">
        <f t="shared" si="258"/>
        <v>effect</v>
      </c>
      <c r="J931" s="10">
        <f t="shared" si="259"/>
        <v>5</v>
      </c>
      <c r="K931" s="10">
        <f t="shared" si="260"/>
        <v>6</v>
      </c>
      <c r="L931" s="10">
        <f t="shared" si="261"/>
        <v>6</v>
      </c>
      <c r="M931" s="10">
        <f t="shared" si="262"/>
        <v>1</v>
      </c>
      <c r="N931" s="1" t="str">
        <f t="shared" si="263"/>
        <v>~effect~</v>
      </c>
      <c r="O931" s="1" t="str">
        <f t="shared" si="264"/>
        <v>[ɪfɛkt]</v>
      </c>
      <c r="P931" s="4">
        <f t="shared" si="265"/>
        <v>0.27185717486836958</v>
      </c>
      <c r="Q931" s="4">
        <f t="shared" si="266"/>
        <v>1</v>
      </c>
      <c r="R931" s="4" cm="1">
        <f t="array" ref="R931">SUM(_xlfn._xlws.FILTER($G$2:$G$1236,_xlfn.MAP($N$2:$N$1236,_xlfn.LAMBDA(_xlpm.x,_xlpm.x=$N931))))</f>
        <v>7.6219512195121954E-4</v>
      </c>
      <c r="S931" s="4">
        <f t="shared" si="267"/>
        <v>1</v>
      </c>
      <c r="T931" s="15" cm="1">
        <f t="array" ref="T931">SUM(_xlfn._xlws.FILTER($G$2:$G$1236,_xlfn.MAP($O$2:$O$1236,_xlfn.LAMBDA(_xlpm.x,_xlpm.x=$O931))))</f>
        <v>7.6219512195121954E-4</v>
      </c>
      <c r="U931" s="4">
        <f t="shared" si="268"/>
        <v>1</v>
      </c>
      <c r="V931" s="4">
        <f t="shared" si="269"/>
        <v>0</v>
      </c>
      <c r="AB931"/>
      <c r="AC931"/>
      <c r="AD931" s="2"/>
      <c r="AI931" s="2"/>
      <c r="AJ931" s="2"/>
    </row>
    <row r="932" spans="1:36">
      <c r="A932" s="1" t="str">
        <f t="shared" si="255"/>
        <v>~except~ : [ɪksɛpt]</v>
      </c>
      <c r="B932" s="1">
        <f t="shared" si="271"/>
        <v>0</v>
      </c>
      <c r="C932" s="1">
        <f t="shared" si="271"/>
        <v>0</v>
      </c>
      <c r="D932" s="1">
        <f t="shared" si="271"/>
        <v>0</v>
      </c>
      <c r="E932" s="7">
        <v>1</v>
      </c>
      <c r="F932" s="9" t="s">
        <v>2312</v>
      </c>
      <c r="G932" s="4">
        <f t="shared" si="256"/>
        <v>7.6219512195121954E-4</v>
      </c>
      <c r="H932" s="1" t="str">
        <f t="shared" si="257"/>
        <v>ɪksɛpt</v>
      </c>
      <c r="I932" s="1" t="str">
        <f t="shared" si="258"/>
        <v>except</v>
      </c>
      <c r="J932" s="10">
        <f t="shared" si="259"/>
        <v>6</v>
      </c>
      <c r="K932" s="10">
        <f t="shared" si="260"/>
        <v>6</v>
      </c>
      <c r="L932" s="10">
        <f t="shared" si="261"/>
        <v>6</v>
      </c>
      <c r="M932" s="10">
        <f t="shared" si="262"/>
        <v>1</v>
      </c>
      <c r="N932" s="1" t="str">
        <f t="shared" si="263"/>
        <v>~except~</v>
      </c>
      <c r="O932" s="1" t="str">
        <f t="shared" si="264"/>
        <v>[ɪksɛpt]</v>
      </c>
      <c r="P932" s="4">
        <f t="shared" si="265"/>
        <v>0.27185717486836958</v>
      </c>
      <c r="Q932" s="4">
        <f t="shared" si="266"/>
        <v>1</v>
      </c>
      <c r="R932" s="4" cm="1">
        <f t="array" ref="R932">SUM(_xlfn._xlws.FILTER($G$2:$G$1236,_xlfn.MAP($N$2:$N$1236,_xlfn.LAMBDA(_xlpm.x,_xlpm.x=$N932))))</f>
        <v>7.6219512195121954E-4</v>
      </c>
      <c r="S932" s="4">
        <f t="shared" si="267"/>
        <v>1</v>
      </c>
      <c r="T932" s="15" cm="1">
        <f t="array" ref="T932">SUM(_xlfn._xlws.FILTER($G$2:$G$1236,_xlfn.MAP($O$2:$O$1236,_xlfn.LAMBDA(_xlpm.x,_xlpm.x=$O932))))</f>
        <v>7.6219512195121954E-4</v>
      </c>
      <c r="U932" s="4">
        <f t="shared" si="268"/>
        <v>1</v>
      </c>
      <c r="V932" s="4">
        <f t="shared" si="269"/>
        <v>0</v>
      </c>
      <c r="AB932"/>
      <c r="AC932"/>
      <c r="AD932" s="2"/>
      <c r="AI932" s="2"/>
      <c r="AJ932" s="2"/>
    </row>
    <row r="933" spans="1:36">
      <c r="A933" s="1" t="str">
        <f t="shared" si="255"/>
        <v>~expect~ : [ɪkspɛkt]</v>
      </c>
      <c r="B933" s="1">
        <f t="shared" si="271"/>
        <v>0</v>
      </c>
      <c r="C933" s="1">
        <f t="shared" si="271"/>
        <v>0</v>
      </c>
      <c r="D933" s="1">
        <f t="shared" si="271"/>
        <v>0</v>
      </c>
      <c r="E933" s="7">
        <v>1</v>
      </c>
      <c r="F933" s="9" t="s">
        <v>2311</v>
      </c>
      <c r="G933" s="4">
        <f t="shared" si="256"/>
        <v>7.6219512195121954E-4</v>
      </c>
      <c r="H933" s="1" t="str">
        <f t="shared" si="257"/>
        <v>ɪkspɛkt</v>
      </c>
      <c r="I933" s="1" t="str">
        <f t="shared" si="258"/>
        <v>expect</v>
      </c>
      <c r="J933" s="10">
        <f t="shared" si="259"/>
        <v>7</v>
      </c>
      <c r="K933" s="10">
        <f t="shared" si="260"/>
        <v>6</v>
      </c>
      <c r="L933" s="10">
        <f t="shared" si="261"/>
        <v>7</v>
      </c>
      <c r="M933" s="10">
        <f t="shared" si="262"/>
        <v>1</v>
      </c>
      <c r="N933" s="1" t="str">
        <f t="shared" si="263"/>
        <v>~expect~</v>
      </c>
      <c r="O933" s="1" t="str">
        <f t="shared" si="264"/>
        <v>[ɪkspɛkt]</v>
      </c>
      <c r="P933" s="4">
        <f t="shared" si="265"/>
        <v>0.28725561847890652</v>
      </c>
      <c r="Q933" s="4">
        <f t="shared" si="266"/>
        <v>1</v>
      </c>
      <c r="R933" s="4" cm="1">
        <f t="array" ref="R933">SUM(_xlfn._xlws.FILTER($G$2:$G$1236,_xlfn.MAP($N$2:$N$1236,_xlfn.LAMBDA(_xlpm.x,_xlpm.x=$N933))))</f>
        <v>7.6219512195121954E-4</v>
      </c>
      <c r="S933" s="4">
        <f t="shared" si="267"/>
        <v>1</v>
      </c>
      <c r="T933" s="15" cm="1">
        <f t="array" ref="T933">SUM(_xlfn._xlws.FILTER($G$2:$G$1236,_xlfn.MAP($O$2:$O$1236,_xlfn.LAMBDA(_xlpm.x,_xlpm.x=$O933))))</f>
        <v>7.6219512195121954E-4</v>
      </c>
      <c r="U933" s="4">
        <f t="shared" si="268"/>
        <v>1</v>
      </c>
      <c r="V933" s="4">
        <f t="shared" si="269"/>
        <v>0</v>
      </c>
      <c r="AB933"/>
      <c r="AC933"/>
      <c r="AD933" s="2"/>
      <c r="AI933" s="2"/>
      <c r="AJ933" s="2"/>
    </row>
    <row r="934" spans="1:36">
      <c r="A934" s="1" t="str">
        <f t="shared" si="255"/>
        <v>~finish~ : [fɪnɪʃ]</v>
      </c>
      <c r="B934" s="1">
        <f t="shared" si="271"/>
        <v>0</v>
      </c>
      <c r="C934" s="1">
        <f t="shared" si="271"/>
        <v>0</v>
      </c>
      <c r="D934" s="1">
        <f t="shared" si="271"/>
        <v>0</v>
      </c>
      <c r="E934" s="7">
        <v>1</v>
      </c>
      <c r="F934" s="9" t="s">
        <v>2310</v>
      </c>
      <c r="G934" s="4">
        <f t="shared" si="256"/>
        <v>7.6219512195121954E-4</v>
      </c>
      <c r="H934" s="1" t="str">
        <f t="shared" si="257"/>
        <v>fɪnɪʃ</v>
      </c>
      <c r="I934" s="1" t="str">
        <f t="shared" si="258"/>
        <v>finish</v>
      </c>
      <c r="J934" s="10">
        <f t="shared" si="259"/>
        <v>5</v>
      </c>
      <c r="K934" s="10">
        <f t="shared" si="260"/>
        <v>6</v>
      </c>
      <c r="L934" s="10">
        <f t="shared" si="261"/>
        <v>6</v>
      </c>
      <c r="M934" s="10">
        <f t="shared" si="262"/>
        <v>1</v>
      </c>
      <c r="N934" s="1" t="str">
        <f t="shared" si="263"/>
        <v>~finish~</v>
      </c>
      <c r="O934" s="1" t="str">
        <f t="shared" si="264"/>
        <v>[fɪnɪʃ]</v>
      </c>
      <c r="P934" s="4">
        <f t="shared" si="265"/>
        <v>0.27185717486836958</v>
      </c>
      <c r="Q934" s="4">
        <f t="shared" si="266"/>
        <v>1</v>
      </c>
      <c r="R934" s="4" cm="1">
        <f t="array" ref="R934">SUM(_xlfn._xlws.FILTER($G$2:$G$1236,_xlfn.MAP($N$2:$N$1236,_xlfn.LAMBDA(_xlpm.x,_xlpm.x=$N934))))</f>
        <v>7.6219512195121954E-4</v>
      </c>
      <c r="S934" s="4">
        <f t="shared" si="267"/>
        <v>1</v>
      </c>
      <c r="T934" s="15" cm="1">
        <f t="array" ref="T934">SUM(_xlfn._xlws.FILTER($G$2:$G$1236,_xlfn.MAP($O$2:$O$1236,_xlfn.LAMBDA(_xlpm.x,_xlpm.x=$O934))))</f>
        <v>7.6219512195121954E-4</v>
      </c>
      <c r="U934" s="4">
        <f t="shared" si="268"/>
        <v>1</v>
      </c>
      <c r="V934" s="4">
        <f t="shared" si="269"/>
        <v>0</v>
      </c>
      <c r="AB934"/>
      <c r="AC934"/>
      <c r="AD934" s="2"/>
      <c r="AI934" s="2"/>
      <c r="AJ934" s="2"/>
    </row>
    <row r="935" spans="1:36">
      <c r="A935" s="1" t="str">
        <f t="shared" si="255"/>
        <v>~follow~ : [fɑləʊ]</v>
      </c>
      <c r="B935" s="1">
        <f t="shared" si="271"/>
        <v>0</v>
      </c>
      <c r="C935" s="1">
        <f t="shared" si="271"/>
        <v>0</v>
      </c>
      <c r="D935" s="1">
        <f t="shared" si="271"/>
        <v>0</v>
      </c>
      <c r="E935" s="7">
        <v>1</v>
      </c>
      <c r="F935" s="9" t="s">
        <v>1101</v>
      </c>
      <c r="G935" s="4">
        <f t="shared" si="256"/>
        <v>7.6219512195121954E-4</v>
      </c>
      <c r="H935" s="1" t="str">
        <f t="shared" si="257"/>
        <v>fɑləʊ</v>
      </c>
      <c r="I935" s="1" t="str">
        <f t="shared" si="258"/>
        <v>follow</v>
      </c>
      <c r="J935" s="10">
        <f t="shared" si="259"/>
        <v>5</v>
      </c>
      <c r="K935" s="10">
        <f t="shared" si="260"/>
        <v>6</v>
      </c>
      <c r="L935" s="10">
        <f t="shared" si="261"/>
        <v>6</v>
      </c>
      <c r="M935" s="10">
        <f t="shared" si="262"/>
        <v>1</v>
      </c>
      <c r="N935" s="1" t="str">
        <f t="shared" si="263"/>
        <v>~follow~</v>
      </c>
      <c r="O935" s="1" t="str">
        <f t="shared" si="264"/>
        <v>[fɑləʊ]</v>
      </c>
      <c r="P935" s="4">
        <f t="shared" si="265"/>
        <v>0.27185717486836958</v>
      </c>
      <c r="Q935" s="4">
        <f t="shared" si="266"/>
        <v>1</v>
      </c>
      <c r="R935" s="4" cm="1">
        <f t="array" ref="R935">SUM(_xlfn._xlws.FILTER($G$2:$G$1236,_xlfn.MAP($N$2:$N$1236,_xlfn.LAMBDA(_xlpm.x,_xlpm.x=$N935))))</f>
        <v>7.6219512195121954E-4</v>
      </c>
      <c r="S935" s="4">
        <f t="shared" si="267"/>
        <v>1</v>
      </c>
      <c r="T935" s="15" cm="1">
        <f t="array" ref="T935">SUM(_xlfn._xlws.FILTER($G$2:$G$1236,_xlfn.MAP($O$2:$O$1236,_xlfn.LAMBDA(_xlpm.x,_xlpm.x=$O935))))</f>
        <v>7.6219512195121954E-4</v>
      </c>
      <c r="U935" s="4">
        <f t="shared" si="268"/>
        <v>1</v>
      </c>
      <c r="V935" s="4">
        <f t="shared" si="269"/>
        <v>0</v>
      </c>
      <c r="AB935"/>
      <c r="AC935"/>
      <c r="AD935" s="2"/>
      <c r="AI935" s="2"/>
      <c r="AJ935" s="2"/>
    </row>
    <row r="936" spans="1:36">
      <c r="A936" s="1" t="str">
        <f t="shared" si="255"/>
        <v>~gentle~ : [dʒɛntl]</v>
      </c>
      <c r="B936" s="1">
        <f t="shared" si="271"/>
        <v>0</v>
      </c>
      <c r="C936" s="1">
        <f t="shared" si="271"/>
        <v>0</v>
      </c>
      <c r="D936" s="1">
        <f t="shared" si="271"/>
        <v>0</v>
      </c>
      <c r="E936" s="7">
        <v>1</v>
      </c>
      <c r="F936" s="9" t="s">
        <v>1069</v>
      </c>
      <c r="G936" s="4">
        <f t="shared" si="256"/>
        <v>7.6219512195121954E-4</v>
      </c>
      <c r="H936" s="4" t="str">
        <f t="shared" si="257"/>
        <v>dʒɛntl</v>
      </c>
      <c r="I936" s="4" t="str">
        <f t="shared" si="258"/>
        <v>gentle</v>
      </c>
      <c r="J936" s="10">
        <f t="shared" si="259"/>
        <v>6</v>
      </c>
      <c r="K936" s="10">
        <f t="shared" si="260"/>
        <v>6</v>
      </c>
      <c r="L936" s="10">
        <f t="shared" si="261"/>
        <v>6</v>
      </c>
      <c r="M936" s="10">
        <f t="shared" si="262"/>
        <v>1</v>
      </c>
      <c r="N936" s="1" t="str">
        <f t="shared" si="263"/>
        <v>~gentle~</v>
      </c>
      <c r="O936" s="1" t="str">
        <f t="shared" si="264"/>
        <v>[dʒɛntl]</v>
      </c>
      <c r="P936" s="4">
        <f t="shared" si="265"/>
        <v>0.27185717486836958</v>
      </c>
      <c r="Q936" s="4">
        <f t="shared" si="266"/>
        <v>1</v>
      </c>
      <c r="R936" s="4" cm="1">
        <f t="array" ref="R936">SUM(_xlfn._xlws.FILTER($G$2:$G$1236,_xlfn.MAP($N$2:$N$1236,_xlfn.LAMBDA(_xlpm.x,_xlpm.x=$N936))))</f>
        <v>7.6219512195121954E-4</v>
      </c>
      <c r="S936" s="4">
        <f t="shared" si="267"/>
        <v>1</v>
      </c>
      <c r="T936" s="15" cm="1">
        <f t="array" ref="T936">SUM(_xlfn._xlws.FILTER($G$2:$G$1236,_xlfn.MAP($O$2:$O$1236,_xlfn.LAMBDA(_xlpm.x,_xlpm.x=$O936))))</f>
        <v>7.6219512195121954E-4</v>
      </c>
      <c r="U936" s="4">
        <f t="shared" si="268"/>
        <v>1</v>
      </c>
      <c r="V936" s="4">
        <f t="shared" si="269"/>
        <v>0</v>
      </c>
      <c r="AB936"/>
      <c r="AC936"/>
      <c r="AD936" s="2"/>
      <c r="AI936" s="2"/>
      <c r="AJ936" s="2"/>
    </row>
    <row r="937" spans="1:36">
      <c r="A937" s="1" t="str">
        <f t="shared" si="255"/>
        <v>~gether~ : [ɡɛðəɹ]</v>
      </c>
      <c r="B937" s="1">
        <f t="shared" si="271"/>
        <v>0</v>
      </c>
      <c r="C937" s="1">
        <f t="shared" si="271"/>
        <v>0</v>
      </c>
      <c r="D937" s="1">
        <f t="shared" si="271"/>
        <v>0</v>
      </c>
      <c r="E937" s="7">
        <v>1</v>
      </c>
      <c r="F937" s="9" t="s">
        <v>2309</v>
      </c>
      <c r="G937" s="4">
        <f t="shared" si="256"/>
        <v>7.6219512195121954E-4</v>
      </c>
      <c r="H937" s="1" t="str">
        <f t="shared" si="257"/>
        <v>ɡɛðəɹ</v>
      </c>
      <c r="I937" s="1" t="str">
        <f t="shared" si="258"/>
        <v>gether</v>
      </c>
      <c r="J937" s="10">
        <f t="shared" si="259"/>
        <v>5</v>
      </c>
      <c r="K937" s="10">
        <f t="shared" si="260"/>
        <v>6</v>
      </c>
      <c r="L937" s="10">
        <f t="shared" si="261"/>
        <v>6</v>
      </c>
      <c r="M937" s="10">
        <f t="shared" si="262"/>
        <v>1</v>
      </c>
      <c r="N937" s="1" t="str">
        <f t="shared" si="263"/>
        <v>~gether~</v>
      </c>
      <c r="O937" s="1" t="str">
        <f t="shared" si="264"/>
        <v>[ɡɛðəɹ]</v>
      </c>
      <c r="P937" s="4">
        <f t="shared" si="265"/>
        <v>0.18123811657891303</v>
      </c>
      <c r="Q937" s="4">
        <f t="shared" si="266"/>
        <v>0.66666666666666663</v>
      </c>
      <c r="R937" s="4" cm="1">
        <f t="array" ref="R937">SUM(_xlfn._xlws.FILTER($G$2:$G$1255,_xlfn.MAP($N$2:$N$1255,_xlfn.LAMBDA(_xlpm.x,_xlpm.x=$N937))))</f>
        <v>1.5243902439024391E-3</v>
      </c>
      <c r="S937" s="4">
        <f t="shared" si="267"/>
        <v>0.5</v>
      </c>
      <c r="T937" s="15" cm="1">
        <f t="array" ref="T937">SUM(_xlfn._xlws.FILTER($G$2:$G$1255,_xlfn.MAP($O$2:$O$1255,_xlfn.LAMBDA(_xlpm.x,_xlpm.x=$O937))))</f>
        <v>7.6219512195121954E-4</v>
      </c>
      <c r="U937" s="4">
        <f t="shared" si="268"/>
        <v>1</v>
      </c>
      <c r="V937" s="4">
        <f t="shared" si="269"/>
        <v>-0.3010299956639812</v>
      </c>
      <c r="AB937"/>
      <c r="AC937"/>
      <c r="AD937" s="2"/>
      <c r="AI937" s="2"/>
      <c r="AJ937" s="2"/>
    </row>
    <row r="938" spans="1:36">
      <c r="A938" s="1" t="str">
        <f t="shared" si="255"/>
        <v>~gether~ : [ɡæðəɹ]</v>
      </c>
      <c r="B938" s="1">
        <f t="shared" si="271"/>
        <v>0</v>
      </c>
      <c r="C938" s="1">
        <f t="shared" si="271"/>
        <v>0</v>
      </c>
      <c r="D938" s="1">
        <f t="shared" si="271"/>
        <v>0</v>
      </c>
      <c r="E938" s="7">
        <v>1</v>
      </c>
      <c r="F938" s="9" t="s">
        <v>2308</v>
      </c>
      <c r="G938" s="4">
        <f t="shared" si="256"/>
        <v>7.6219512195121954E-4</v>
      </c>
      <c r="H938" s="4" t="str">
        <f t="shared" si="257"/>
        <v>ɡæðəɹ</v>
      </c>
      <c r="I938" s="4" t="str">
        <f t="shared" si="258"/>
        <v>gether</v>
      </c>
      <c r="J938" s="10">
        <f t="shared" si="259"/>
        <v>5</v>
      </c>
      <c r="K938" s="10">
        <f t="shared" si="260"/>
        <v>6</v>
      </c>
      <c r="L938" s="10">
        <f t="shared" si="261"/>
        <v>6</v>
      </c>
      <c r="M938" s="10">
        <f t="shared" si="262"/>
        <v>1</v>
      </c>
      <c r="N938" s="1" t="str">
        <f t="shared" si="263"/>
        <v>~gether~</v>
      </c>
      <c r="O938" s="1" t="str">
        <f t="shared" si="264"/>
        <v>[ɡæðəɹ]</v>
      </c>
      <c r="P938" s="4">
        <f t="shared" si="265"/>
        <v>0.13592858743418479</v>
      </c>
      <c r="Q938" s="4">
        <f t="shared" si="266"/>
        <v>0.5</v>
      </c>
      <c r="R938" s="4" cm="1">
        <f t="array" ref="R938">SUM(_xlfn._xlws.FILTER($G$2:$G$1236,_xlfn.MAP($N$2:$N$1236,_xlfn.LAMBDA(_xlpm.x,_xlpm.x=$N938))))</f>
        <v>1.5243902439024391E-3</v>
      </c>
      <c r="S938" s="4">
        <f t="shared" si="267"/>
        <v>0.5</v>
      </c>
      <c r="T938" s="15" cm="1">
        <f t="array" ref="T938">SUM(_xlfn._xlws.FILTER($G$2:$G$1236,_xlfn.MAP($O$2:$O$1236,_xlfn.LAMBDA(_xlpm.x,_xlpm.x=$O938))))</f>
        <v>1.5243902439024391E-3</v>
      </c>
      <c r="U938" s="4">
        <f t="shared" si="268"/>
        <v>0.5</v>
      </c>
      <c r="V938" s="4">
        <f t="shared" si="269"/>
        <v>0</v>
      </c>
      <c r="AB938"/>
      <c r="AC938"/>
      <c r="AD938" s="2"/>
      <c r="AI938" s="2"/>
      <c r="AJ938" s="2"/>
    </row>
    <row r="939" spans="1:36">
      <c r="A939" s="1" t="str">
        <f t="shared" si="255"/>
        <v>~lement~ : [ləmənt]</v>
      </c>
      <c r="B939" s="1">
        <f t="shared" si="271"/>
        <v>0</v>
      </c>
      <c r="C939" s="1">
        <f t="shared" si="271"/>
        <v>0</v>
      </c>
      <c r="D939" s="1">
        <f t="shared" si="271"/>
        <v>0</v>
      </c>
      <c r="E939" s="7">
        <v>1</v>
      </c>
      <c r="F939" s="9" t="s">
        <v>2307</v>
      </c>
      <c r="G939" s="4">
        <f t="shared" si="256"/>
        <v>7.6219512195121954E-4</v>
      </c>
      <c r="H939" s="1" t="str">
        <f t="shared" si="257"/>
        <v>ləmənt</v>
      </c>
      <c r="I939" s="1" t="str">
        <f t="shared" si="258"/>
        <v>lement</v>
      </c>
      <c r="J939" s="10">
        <f t="shared" si="259"/>
        <v>6</v>
      </c>
      <c r="K939" s="10">
        <f t="shared" si="260"/>
        <v>6</v>
      </c>
      <c r="L939" s="10">
        <f t="shared" si="261"/>
        <v>6</v>
      </c>
      <c r="M939" s="10">
        <f t="shared" si="262"/>
        <v>1</v>
      </c>
      <c r="N939" s="1" t="str">
        <f t="shared" si="263"/>
        <v>~lement~</v>
      </c>
      <c r="O939" s="1" t="str">
        <f t="shared" si="264"/>
        <v>[ləmənt]</v>
      </c>
      <c r="P939" s="4">
        <f t="shared" si="265"/>
        <v>0.27185717486836958</v>
      </c>
      <c r="Q939" s="4">
        <f t="shared" si="266"/>
        <v>1</v>
      </c>
      <c r="R939" s="4" cm="1">
        <f t="array" ref="R939">SUM(_xlfn._xlws.FILTER($G$2:$G$1236,_xlfn.MAP($N$2:$N$1236,_xlfn.LAMBDA(_xlpm.x,_xlpm.x=$N939))))</f>
        <v>7.6219512195121954E-4</v>
      </c>
      <c r="S939" s="4">
        <f t="shared" si="267"/>
        <v>1</v>
      </c>
      <c r="T939" s="15" cm="1">
        <f t="array" ref="T939">SUM(_xlfn._xlws.FILTER($G$2:$G$1236,_xlfn.MAP($O$2:$O$1236,_xlfn.LAMBDA(_xlpm.x,_xlpm.x=$O939))))</f>
        <v>7.6219512195121954E-4</v>
      </c>
      <c r="U939" s="4">
        <f t="shared" si="268"/>
        <v>1</v>
      </c>
      <c r="V939" s="4">
        <f t="shared" si="269"/>
        <v>0</v>
      </c>
      <c r="AB939"/>
      <c r="AC939"/>
      <c r="AD939" s="2"/>
      <c r="AI939" s="2"/>
      <c r="AJ939" s="2"/>
    </row>
    <row r="940" spans="1:36">
      <c r="A940" s="1" t="str">
        <f t="shared" si="255"/>
        <v>~length~ : [lɛŋgθ]</v>
      </c>
      <c r="B940" s="1">
        <f t="shared" si="271"/>
        <v>0</v>
      </c>
      <c r="C940" s="1">
        <f t="shared" si="271"/>
        <v>0</v>
      </c>
      <c r="D940" s="1">
        <f t="shared" si="271"/>
        <v>0</v>
      </c>
      <c r="E940" s="7">
        <v>1</v>
      </c>
      <c r="F940" s="9" t="s">
        <v>2306</v>
      </c>
      <c r="G940" s="4">
        <f t="shared" si="256"/>
        <v>7.6219512195121954E-4</v>
      </c>
      <c r="H940" s="4" t="str">
        <f t="shared" si="257"/>
        <v>lɛŋgθ</v>
      </c>
      <c r="I940" s="4" t="str">
        <f t="shared" si="258"/>
        <v>length</v>
      </c>
      <c r="J940" s="10">
        <f t="shared" si="259"/>
        <v>5</v>
      </c>
      <c r="K940" s="10">
        <f t="shared" si="260"/>
        <v>6</v>
      </c>
      <c r="L940" s="10">
        <f t="shared" si="261"/>
        <v>6</v>
      </c>
      <c r="M940" s="10">
        <f t="shared" si="262"/>
        <v>1</v>
      </c>
      <c r="N940" s="1" t="str">
        <f t="shared" si="263"/>
        <v>~length~</v>
      </c>
      <c r="O940" s="1" t="str">
        <f t="shared" si="264"/>
        <v>[lɛŋgθ]</v>
      </c>
      <c r="P940" s="4">
        <f t="shared" si="265"/>
        <v>0.27185717486836958</v>
      </c>
      <c r="Q940" s="4">
        <f t="shared" si="266"/>
        <v>1</v>
      </c>
      <c r="R940" s="4" cm="1">
        <f t="array" ref="R940">SUM(_xlfn._xlws.FILTER($G$2:$G$1236,_xlfn.MAP($N$2:$N$1236,_xlfn.LAMBDA(_xlpm.x,_xlpm.x=$N940))))</f>
        <v>7.6219512195121954E-4</v>
      </c>
      <c r="S940" s="4">
        <f t="shared" si="267"/>
        <v>1</v>
      </c>
      <c r="T940" s="15" cm="1">
        <f t="array" ref="T940">SUM(_xlfn._xlws.FILTER($G$2:$G$1236,_xlfn.MAP($O$2:$O$1236,_xlfn.LAMBDA(_xlpm.x,_xlpm.x=$O940))))</f>
        <v>7.6219512195121954E-4</v>
      </c>
      <c r="U940" s="4">
        <f t="shared" si="268"/>
        <v>1</v>
      </c>
      <c r="V940" s="4">
        <f t="shared" si="269"/>
        <v>0</v>
      </c>
      <c r="AB940"/>
      <c r="AC940"/>
      <c r="AD940" s="2"/>
      <c r="AI940" s="2"/>
      <c r="AJ940" s="2"/>
    </row>
    <row r="941" spans="1:36">
      <c r="A941" s="1" t="str">
        <f t="shared" si="255"/>
        <v>~letter~ : [lɛtəɹ]</v>
      </c>
      <c r="B941" s="1">
        <f t="shared" si="271"/>
        <v>0</v>
      </c>
      <c r="C941" s="1">
        <f t="shared" si="271"/>
        <v>0</v>
      </c>
      <c r="D941" s="1">
        <f t="shared" si="271"/>
        <v>0</v>
      </c>
      <c r="E941" s="7">
        <v>1</v>
      </c>
      <c r="F941" s="9" t="s">
        <v>2305</v>
      </c>
      <c r="G941" s="4">
        <f t="shared" si="256"/>
        <v>7.6219512195121954E-4</v>
      </c>
      <c r="H941" s="1" t="str">
        <f t="shared" si="257"/>
        <v>lɛtəɹ</v>
      </c>
      <c r="I941" s="1" t="str">
        <f t="shared" si="258"/>
        <v>letter</v>
      </c>
      <c r="J941" s="10">
        <f t="shared" si="259"/>
        <v>5</v>
      </c>
      <c r="K941" s="10">
        <f t="shared" si="260"/>
        <v>6</v>
      </c>
      <c r="L941" s="10">
        <f t="shared" si="261"/>
        <v>6</v>
      </c>
      <c r="M941" s="10">
        <f t="shared" si="262"/>
        <v>1</v>
      </c>
      <c r="N941" s="1" t="str">
        <f t="shared" si="263"/>
        <v>~letter~</v>
      </c>
      <c r="O941" s="1" t="str">
        <f t="shared" si="264"/>
        <v>[lɛtəɹ]</v>
      </c>
      <c r="P941" s="4">
        <f t="shared" si="265"/>
        <v>0.27185717486836958</v>
      </c>
      <c r="Q941" s="4">
        <f t="shared" si="266"/>
        <v>1</v>
      </c>
      <c r="R941" s="4" cm="1">
        <f t="array" ref="R941">SUM(_xlfn._xlws.FILTER($G$2:$G$1236,_xlfn.MAP($N$2:$N$1236,_xlfn.LAMBDA(_xlpm.x,_xlpm.x=$N941))))</f>
        <v>7.6219512195121954E-4</v>
      </c>
      <c r="S941" s="4">
        <f t="shared" si="267"/>
        <v>1</v>
      </c>
      <c r="T941" s="15" cm="1">
        <f t="array" ref="T941">SUM(_xlfn._xlws.FILTER($G$2:$G$1236,_xlfn.MAP($O$2:$O$1236,_xlfn.LAMBDA(_xlpm.x,_xlpm.x=$O941))))</f>
        <v>7.6219512195121954E-4</v>
      </c>
      <c r="U941" s="4">
        <f t="shared" si="268"/>
        <v>1</v>
      </c>
      <c r="V941" s="4">
        <f t="shared" si="269"/>
        <v>0</v>
      </c>
      <c r="AB941"/>
      <c r="AC941"/>
      <c r="AD941" s="2"/>
      <c r="AI941" s="2"/>
      <c r="AJ941" s="2"/>
    </row>
    <row r="942" spans="1:36">
      <c r="A942" s="1" t="str">
        <f t="shared" si="255"/>
        <v>~member~ : [mɛmbəɹ]</v>
      </c>
      <c r="B942" s="1">
        <f t="shared" ref="B942:D961" si="272">_xlfn.LET(_xlpm.d,$F942,_xlpm.k,_xlfn.CONCAT(LEFT(TRIM(B$1),1),"*"),COUNTIF(_xlpm.d,_xlpm.k))</f>
        <v>0</v>
      </c>
      <c r="C942" s="1">
        <f t="shared" si="272"/>
        <v>1</v>
      </c>
      <c r="D942" s="1">
        <f t="shared" si="272"/>
        <v>0</v>
      </c>
      <c r="E942" s="7">
        <v>1</v>
      </c>
      <c r="F942" s="9" t="s">
        <v>2304</v>
      </c>
      <c r="G942" s="4">
        <f t="shared" si="256"/>
        <v>7.6219512195121954E-4</v>
      </c>
      <c r="H942" s="1" t="str">
        <f t="shared" si="257"/>
        <v>mɛmbəɹ</v>
      </c>
      <c r="I942" s="1" t="str">
        <f t="shared" si="258"/>
        <v>member</v>
      </c>
      <c r="J942" s="10">
        <f t="shared" si="259"/>
        <v>6</v>
      </c>
      <c r="K942" s="10">
        <f t="shared" si="260"/>
        <v>6</v>
      </c>
      <c r="L942" s="10">
        <f t="shared" si="261"/>
        <v>6</v>
      </c>
      <c r="M942" s="10">
        <f t="shared" si="262"/>
        <v>1</v>
      </c>
      <c r="N942" s="1" t="str">
        <f t="shared" si="263"/>
        <v>~member~</v>
      </c>
      <c r="O942" s="1" t="str">
        <f t="shared" si="264"/>
        <v>[mɛmbəɹ]</v>
      </c>
      <c r="P942" s="4">
        <f t="shared" si="265"/>
        <v>0.27185717486836958</v>
      </c>
      <c r="Q942" s="4">
        <f t="shared" si="266"/>
        <v>1</v>
      </c>
      <c r="R942" s="4" cm="1">
        <f t="array" ref="R942">SUM(_xlfn._xlws.FILTER($G$2:$G$1236,_xlfn.MAP($N$2:$N$1236,_xlfn.LAMBDA(_xlpm.x,_xlpm.x=$N942))))</f>
        <v>7.6219512195121954E-4</v>
      </c>
      <c r="S942" s="4">
        <f t="shared" si="267"/>
        <v>1</v>
      </c>
      <c r="T942" s="15" cm="1">
        <f t="array" ref="T942">SUM(_xlfn._xlws.FILTER($G$2:$G$1236,_xlfn.MAP($O$2:$O$1236,_xlfn.LAMBDA(_xlpm.x,_xlpm.x=$O942))))</f>
        <v>7.6219512195121954E-4</v>
      </c>
      <c r="U942" s="4">
        <f t="shared" si="268"/>
        <v>1</v>
      </c>
      <c r="V942" s="4">
        <f t="shared" si="269"/>
        <v>0</v>
      </c>
      <c r="AB942"/>
      <c r="AC942"/>
      <c r="AD942" s="2"/>
      <c r="AI942" s="2"/>
      <c r="AJ942" s="2"/>
    </row>
    <row r="943" spans="1:36">
      <c r="A943" s="1" t="str">
        <f t="shared" si="255"/>
        <v>~mplete~ : [mplit]</v>
      </c>
      <c r="B943" s="1">
        <f t="shared" si="272"/>
        <v>0</v>
      </c>
      <c r="C943" s="1">
        <f t="shared" si="272"/>
        <v>1</v>
      </c>
      <c r="D943" s="1">
        <f t="shared" si="272"/>
        <v>0</v>
      </c>
      <c r="E943" s="7">
        <v>1</v>
      </c>
      <c r="F943" s="9" t="s">
        <v>1096</v>
      </c>
      <c r="G943" s="4">
        <f t="shared" si="256"/>
        <v>7.6219512195121954E-4</v>
      </c>
      <c r="H943" s="1" t="str">
        <f t="shared" si="257"/>
        <v>mplit</v>
      </c>
      <c r="I943" s="1" t="str">
        <f t="shared" si="258"/>
        <v>mplete</v>
      </c>
      <c r="J943" s="10">
        <f t="shared" si="259"/>
        <v>5</v>
      </c>
      <c r="K943" s="10">
        <f t="shared" si="260"/>
        <v>6</v>
      </c>
      <c r="L943" s="10">
        <f t="shared" si="261"/>
        <v>6</v>
      </c>
      <c r="M943" s="10">
        <f t="shared" si="262"/>
        <v>1</v>
      </c>
      <c r="N943" s="1" t="str">
        <f t="shared" si="263"/>
        <v>~mplete~</v>
      </c>
      <c r="O943" s="1" t="str">
        <f t="shared" si="264"/>
        <v>[mplit]</v>
      </c>
      <c r="P943" s="4">
        <f t="shared" si="265"/>
        <v>0.27185717486836958</v>
      </c>
      <c r="Q943" s="4">
        <f t="shared" si="266"/>
        <v>1</v>
      </c>
      <c r="R943" s="4" cm="1">
        <f t="array" ref="R943">SUM(_xlfn._xlws.FILTER($G$2:$G$1236,_xlfn.MAP($N$2:$N$1236,_xlfn.LAMBDA(_xlpm.x,_xlpm.x=$N943))))</f>
        <v>7.6219512195121954E-4</v>
      </c>
      <c r="S943" s="4">
        <f t="shared" si="267"/>
        <v>1</v>
      </c>
      <c r="T943" s="15" cm="1">
        <f t="array" ref="T943">SUM(_xlfn._xlws.FILTER($G$2:$G$1236,_xlfn.MAP($O$2:$O$1236,_xlfn.LAMBDA(_xlpm.x,_xlpm.x=$O943))))</f>
        <v>7.6219512195121954E-4</v>
      </c>
      <c r="U943" s="4">
        <f t="shared" si="268"/>
        <v>1</v>
      </c>
      <c r="V943" s="4">
        <f t="shared" si="269"/>
        <v>0</v>
      </c>
      <c r="AB943"/>
      <c r="AC943"/>
      <c r="AD943" s="2"/>
      <c r="AI943" s="2"/>
      <c r="AJ943" s="2"/>
    </row>
    <row r="944" spans="1:36">
      <c r="A944" s="1" t="str">
        <f t="shared" si="255"/>
        <v>~nstant~ : [nstənt]</v>
      </c>
      <c r="B944" s="1">
        <f t="shared" si="272"/>
        <v>0</v>
      </c>
      <c r="C944" s="1">
        <f t="shared" si="272"/>
        <v>0</v>
      </c>
      <c r="D944" s="1">
        <f t="shared" si="272"/>
        <v>1</v>
      </c>
      <c r="E944" s="7">
        <v>1</v>
      </c>
      <c r="F944" s="9" t="s">
        <v>1063</v>
      </c>
      <c r="G944" s="4">
        <f t="shared" si="256"/>
        <v>7.6219512195121954E-4</v>
      </c>
      <c r="H944" s="1" t="str">
        <f t="shared" si="257"/>
        <v>nstənt</v>
      </c>
      <c r="I944" s="1" t="str">
        <f t="shared" si="258"/>
        <v>nstant</v>
      </c>
      <c r="J944" s="10">
        <f t="shared" si="259"/>
        <v>6</v>
      </c>
      <c r="K944" s="10">
        <f t="shared" si="260"/>
        <v>6</v>
      </c>
      <c r="L944" s="10">
        <f t="shared" si="261"/>
        <v>6</v>
      </c>
      <c r="M944" s="10">
        <f t="shared" si="262"/>
        <v>1</v>
      </c>
      <c r="N944" s="1" t="str">
        <f t="shared" si="263"/>
        <v>~nstant~</v>
      </c>
      <c r="O944" s="1" t="str">
        <f t="shared" si="264"/>
        <v>[nstənt]</v>
      </c>
      <c r="P944" s="4">
        <f t="shared" si="265"/>
        <v>0.27185717486836958</v>
      </c>
      <c r="Q944" s="4">
        <f t="shared" si="266"/>
        <v>1</v>
      </c>
      <c r="R944" s="4" cm="1">
        <f t="array" ref="R944">SUM(_xlfn._xlws.FILTER($G$2:$G$1236,_xlfn.MAP($N$2:$N$1236,_xlfn.LAMBDA(_xlpm.x,_xlpm.x=$N944))))</f>
        <v>7.6219512195121954E-4</v>
      </c>
      <c r="S944" s="4">
        <f t="shared" si="267"/>
        <v>1</v>
      </c>
      <c r="T944" s="15" cm="1">
        <f t="array" ref="T944">SUM(_xlfn._xlws.FILTER($G$2:$G$1236,_xlfn.MAP($O$2:$O$1236,_xlfn.LAMBDA(_xlpm.x,_xlpm.x=$O944))))</f>
        <v>7.6219512195121954E-4</v>
      </c>
      <c r="U944" s="4">
        <f t="shared" si="268"/>
        <v>1</v>
      </c>
      <c r="V944" s="4">
        <f t="shared" si="269"/>
        <v>0</v>
      </c>
      <c r="AB944"/>
      <c r="AC944"/>
      <c r="AD944" s="2"/>
      <c r="AI944" s="2"/>
      <c r="AJ944" s="2"/>
    </row>
    <row r="945" spans="1:36">
      <c r="A945" s="1" t="str">
        <f t="shared" si="255"/>
        <v>~ntence~ : [ntəns]</v>
      </c>
      <c r="B945" s="1">
        <f t="shared" si="272"/>
        <v>0</v>
      </c>
      <c r="C945" s="1">
        <f t="shared" si="272"/>
        <v>0</v>
      </c>
      <c r="D945" s="1">
        <f t="shared" si="272"/>
        <v>1</v>
      </c>
      <c r="E945" s="7">
        <v>1</v>
      </c>
      <c r="F945" s="9" t="s">
        <v>1093</v>
      </c>
      <c r="G945" s="4">
        <f t="shared" si="256"/>
        <v>7.6219512195121954E-4</v>
      </c>
      <c r="H945" s="1" t="str">
        <f t="shared" si="257"/>
        <v>ntəns</v>
      </c>
      <c r="I945" s="1" t="str">
        <f t="shared" si="258"/>
        <v>ntence</v>
      </c>
      <c r="J945" s="10">
        <f t="shared" si="259"/>
        <v>5</v>
      </c>
      <c r="K945" s="10">
        <f t="shared" si="260"/>
        <v>6</v>
      </c>
      <c r="L945" s="10">
        <f t="shared" si="261"/>
        <v>6</v>
      </c>
      <c r="M945" s="10">
        <f t="shared" si="262"/>
        <v>1</v>
      </c>
      <c r="N945" s="1" t="str">
        <f t="shared" si="263"/>
        <v>~ntence~</v>
      </c>
      <c r="O945" s="1" t="str">
        <f t="shared" si="264"/>
        <v>[ntəns]</v>
      </c>
      <c r="P945" s="4">
        <f t="shared" si="265"/>
        <v>0.27185717486836958</v>
      </c>
      <c r="Q945" s="4">
        <f t="shared" si="266"/>
        <v>1</v>
      </c>
      <c r="R945" s="4" cm="1">
        <f t="array" ref="R945">SUM(_xlfn._xlws.FILTER($G$2:$G$1236,_xlfn.MAP($N$2:$N$1236,_xlfn.LAMBDA(_xlpm.x,_xlpm.x=$N945))))</f>
        <v>7.6219512195121954E-4</v>
      </c>
      <c r="S945" s="4">
        <f t="shared" si="267"/>
        <v>1</v>
      </c>
      <c r="T945" s="15" cm="1">
        <f t="array" ref="T945">SUM(_xlfn._xlws.FILTER($G$2:$G$1236,_xlfn.MAP($O$2:$O$1236,_xlfn.LAMBDA(_xlpm.x,_xlpm.x=$O945))))</f>
        <v>7.6219512195121954E-4</v>
      </c>
      <c r="U945" s="4">
        <f t="shared" si="268"/>
        <v>1</v>
      </c>
      <c r="V945" s="4">
        <f t="shared" si="269"/>
        <v>0</v>
      </c>
      <c r="AB945"/>
      <c r="AC945"/>
      <c r="AD945" s="2"/>
      <c r="AI945" s="2"/>
      <c r="AJ945" s="2"/>
    </row>
    <row r="946" spans="1:36">
      <c r="A946" s="1" t="str">
        <f t="shared" si="255"/>
        <v>~school~ : [skul]</v>
      </c>
      <c r="B946" s="1">
        <f t="shared" si="272"/>
        <v>0</v>
      </c>
      <c r="C946" s="1">
        <f t="shared" si="272"/>
        <v>0</v>
      </c>
      <c r="D946" s="1">
        <f t="shared" si="272"/>
        <v>0</v>
      </c>
      <c r="E946" s="7">
        <v>1</v>
      </c>
      <c r="F946" s="9" t="s">
        <v>1117</v>
      </c>
      <c r="G946" s="4">
        <f t="shared" si="256"/>
        <v>7.6219512195121954E-4</v>
      </c>
      <c r="H946" s="4" t="str">
        <f t="shared" si="257"/>
        <v>skul</v>
      </c>
      <c r="I946" s="4" t="str">
        <f t="shared" si="258"/>
        <v>school</v>
      </c>
      <c r="J946" s="10">
        <f t="shared" si="259"/>
        <v>4</v>
      </c>
      <c r="K946" s="10">
        <f t="shared" si="260"/>
        <v>6</v>
      </c>
      <c r="L946" s="10">
        <f t="shared" si="261"/>
        <v>6</v>
      </c>
      <c r="M946" s="10">
        <f t="shared" si="262"/>
        <v>1</v>
      </c>
      <c r="N946" s="1" t="str">
        <f t="shared" si="263"/>
        <v>~school~</v>
      </c>
      <c r="O946" s="1" t="str">
        <f t="shared" si="264"/>
        <v>[skul]</v>
      </c>
      <c r="P946" s="4">
        <f t="shared" si="265"/>
        <v>0.27185717486836958</v>
      </c>
      <c r="Q946" s="4">
        <f t="shared" si="266"/>
        <v>1</v>
      </c>
      <c r="R946" s="4" cm="1">
        <f t="array" ref="R946">SUM(_xlfn._xlws.FILTER($G$2:$G$1236,_xlfn.MAP($N$2:$N$1236,_xlfn.LAMBDA(_xlpm.x,_xlpm.x=$N946))))</f>
        <v>7.6219512195121954E-4</v>
      </c>
      <c r="S946" s="4">
        <f t="shared" si="267"/>
        <v>1</v>
      </c>
      <c r="T946" s="15" cm="1">
        <f t="array" ref="T946">SUM(_xlfn._xlws.FILTER($G$2:$G$1236,_xlfn.MAP($O$2:$O$1236,_xlfn.LAMBDA(_xlpm.x,_xlpm.x=$O946))))</f>
        <v>7.6219512195121954E-4</v>
      </c>
      <c r="U946" s="4">
        <f t="shared" si="268"/>
        <v>1</v>
      </c>
      <c r="V946" s="4">
        <f t="shared" si="269"/>
        <v>0</v>
      </c>
      <c r="AB946"/>
      <c r="AC946"/>
      <c r="AD946" s="2"/>
      <c r="AI946" s="2"/>
      <c r="AJ946" s="2"/>
    </row>
    <row r="947" spans="1:36">
      <c r="A947" s="1" t="str">
        <f t="shared" si="255"/>
        <v>~select~ : [səlɛkt]</v>
      </c>
      <c r="B947" s="1">
        <f t="shared" si="272"/>
        <v>0</v>
      </c>
      <c r="C947" s="1">
        <f t="shared" si="272"/>
        <v>0</v>
      </c>
      <c r="D947" s="1">
        <f t="shared" si="272"/>
        <v>0</v>
      </c>
      <c r="E947" s="7">
        <v>1</v>
      </c>
      <c r="F947" s="9" t="s">
        <v>2303</v>
      </c>
      <c r="G947" s="4">
        <f t="shared" si="256"/>
        <v>7.6219512195121954E-4</v>
      </c>
      <c r="H947" s="4" t="str">
        <f t="shared" si="257"/>
        <v>səlɛkt</v>
      </c>
      <c r="I947" s="4" t="str">
        <f t="shared" si="258"/>
        <v>select</v>
      </c>
      <c r="J947" s="10">
        <f t="shared" si="259"/>
        <v>6</v>
      </c>
      <c r="K947" s="10">
        <f t="shared" si="260"/>
        <v>6</v>
      </c>
      <c r="L947" s="10">
        <f t="shared" si="261"/>
        <v>6</v>
      </c>
      <c r="M947" s="10">
        <f t="shared" si="262"/>
        <v>1</v>
      </c>
      <c r="N947" s="1" t="str">
        <f t="shared" si="263"/>
        <v>~select~</v>
      </c>
      <c r="O947" s="1" t="str">
        <f t="shared" si="264"/>
        <v>[səlɛkt]</v>
      </c>
      <c r="P947" s="4">
        <f t="shared" si="265"/>
        <v>0.27185717486836958</v>
      </c>
      <c r="Q947" s="4">
        <f t="shared" si="266"/>
        <v>1</v>
      </c>
      <c r="R947" s="4" cm="1">
        <f t="array" ref="R947">SUM(_xlfn._xlws.FILTER($G$2:$G$1236,_xlfn.MAP($N$2:$N$1236,_xlfn.LAMBDA(_xlpm.x,_xlpm.x=$N947))))</f>
        <v>7.6219512195121954E-4</v>
      </c>
      <c r="S947" s="4">
        <f t="shared" si="267"/>
        <v>1</v>
      </c>
      <c r="T947" s="15" cm="1">
        <f t="array" ref="T947">SUM(_xlfn._xlws.FILTER($G$2:$G$1236,_xlfn.MAP($O$2:$O$1236,_xlfn.LAMBDA(_xlpm.x,_xlpm.x=$O947))))</f>
        <v>7.6219512195121954E-4</v>
      </c>
      <c r="U947" s="4">
        <f t="shared" si="268"/>
        <v>1</v>
      </c>
      <c r="V947" s="4">
        <f t="shared" si="269"/>
        <v>0</v>
      </c>
      <c r="AB947"/>
      <c r="AC947"/>
      <c r="AD947" s="2"/>
      <c r="AI947" s="2"/>
      <c r="AJ947" s="2"/>
    </row>
    <row r="948" spans="1:36">
      <c r="A948" s="1" t="str">
        <f t="shared" si="255"/>
        <v>~settle~ : [sɛtl]</v>
      </c>
      <c r="B948" s="1">
        <f t="shared" si="272"/>
        <v>0</v>
      </c>
      <c r="C948" s="1">
        <f t="shared" si="272"/>
        <v>0</v>
      </c>
      <c r="D948" s="1">
        <f t="shared" si="272"/>
        <v>0</v>
      </c>
      <c r="E948" s="7">
        <v>1</v>
      </c>
      <c r="F948" s="9" t="s">
        <v>1115</v>
      </c>
      <c r="G948" s="4">
        <f t="shared" si="256"/>
        <v>7.6219512195121954E-4</v>
      </c>
      <c r="H948" s="4" t="str">
        <f t="shared" si="257"/>
        <v>sɛtl</v>
      </c>
      <c r="I948" s="4" t="str">
        <f t="shared" si="258"/>
        <v>settle</v>
      </c>
      <c r="J948" s="10">
        <f t="shared" si="259"/>
        <v>4</v>
      </c>
      <c r="K948" s="10">
        <f t="shared" si="260"/>
        <v>6</v>
      </c>
      <c r="L948" s="10">
        <f t="shared" si="261"/>
        <v>6</v>
      </c>
      <c r="M948" s="10">
        <f t="shared" si="262"/>
        <v>1</v>
      </c>
      <c r="N948" s="1" t="str">
        <f t="shared" si="263"/>
        <v>~settle~</v>
      </c>
      <c r="O948" s="1" t="str">
        <f t="shared" si="264"/>
        <v>[sɛtl]</v>
      </c>
      <c r="P948" s="4">
        <f t="shared" si="265"/>
        <v>0.27185717486836958</v>
      </c>
      <c r="Q948" s="4">
        <f t="shared" si="266"/>
        <v>1</v>
      </c>
      <c r="R948" s="4" cm="1">
        <f t="array" ref="R948">SUM(_xlfn._xlws.FILTER($G$2:$G$1236,_xlfn.MAP($N$2:$N$1236,_xlfn.LAMBDA(_xlpm.x,_xlpm.x=$N948))))</f>
        <v>7.6219512195121954E-4</v>
      </c>
      <c r="S948" s="4">
        <f t="shared" si="267"/>
        <v>1</v>
      </c>
      <c r="T948" s="15" cm="1">
        <f t="array" ref="T948">SUM(_xlfn._xlws.FILTER($G$2:$G$1236,_xlfn.MAP($O$2:$O$1236,_xlfn.LAMBDA(_xlpm.x,_xlpm.x=$O948))))</f>
        <v>7.6219512195121954E-4</v>
      </c>
      <c r="U948" s="4">
        <f t="shared" si="268"/>
        <v>1</v>
      </c>
      <c r="V948" s="4">
        <f t="shared" si="269"/>
        <v>0</v>
      </c>
      <c r="AB948"/>
      <c r="AC948"/>
      <c r="AD948" s="2"/>
      <c r="AI948" s="2"/>
      <c r="AJ948" s="2"/>
    </row>
    <row r="949" spans="1:36">
      <c r="A949" s="1" t="str">
        <f t="shared" si="255"/>
        <v>~speech~ : [spitʃ]</v>
      </c>
      <c r="B949" s="1">
        <f t="shared" si="272"/>
        <v>0</v>
      </c>
      <c r="C949" s="1">
        <f t="shared" si="272"/>
        <v>0</v>
      </c>
      <c r="D949" s="1">
        <f t="shared" si="272"/>
        <v>0</v>
      </c>
      <c r="E949" s="7">
        <v>1</v>
      </c>
      <c r="F949" s="9" t="s">
        <v>1090</v>
      </c>
      <c r="G949" s="4">
        <f t="shared" si="256"/>
        <v>7.6219512195121954E-4</v>
      </c>
      <c r="H949" s="4" t="str">
        <f t="shared" si="257"/>
        <v>spitʃ</v>
      </c>
      <c r="I949" s="4" t="str">
        <f t="shared" si="258"/>
        <v>speech</v>
      </c>
      <c r="J949" s="10">
        <f t="shared" si="259"/>
        <v>5</v>
      </c>
      <c r="K949" s="10">
        <f t="shared" si="260"/>
        <v>6</v>
      </c>
      <c r="L949" s="10">
        <f t="shared" si="261"/>
        <v>6</v>
      </c>
      <c r="M949" s="10">
        <f t="shared" si="262"/>
        <v>1</v>
      </c>
      <c r="N949" s="1" t="str">
        <f t="shared" si="263"/>
        <v>~speech~</v>
      </c>
      <c r="O949" s="1" t="str">
        <f t="shared" si="264"/>
        <v>[spitʃ]</v>
      </c>
      <c r="P949" s="4">
        <f t="shared" si="265"/>
        <v>0.27185717486836958</v>
      </c>
      <c r="Q949" s="4">
        <f t="shared" si="266"/>
        <v>1</v>
      </c>
      <c r="R949" s="4" cm="1">
        <f t="array" ref="R949">SUM(_xlfn._xlws.FILTER($G$2:$G$1236,_xlfn.MAP($N$2:$N$1236,_xlfn.LAMBDA(_xlpm.x,_xlpm.x=$N949))))</f>
        <v>7.6219512195121954E-4</v>
      </c>
      <c r="S949" s="4">
        <f t="shared" si="267"/>
        <v>1</v>
      </c>
      <c r="T949" s="15" cm="1">
        <f t="array" ref="T949">SUM(_xlfn._xlws.FILTER($G$2:$G$1236,_xlfn.MAP($O$2:$O$1236,_xlfn.LAMBDA(_xlpm.x,_xlpm.x=$O949))))</f>
        <v>7.6219512195121954E-4</v>
      </c>
      <c r="U949" s="4">
        <f t="shared" si="268"/>
        <v>1</v>
      </c>
      <c r="V949" s="4">
        <f t="shared" si="269"/>
        <v>0</v>
      </c>
      <c r="AB949"/>
      <c r="AC949"/>
      <c r="AD949" s="2"/>
      <c r="AI949" s="2"/>
      <c r="AJ949" s="2"/>
    </row>
    <row r="950" spans="1:36">
      <c r="A950" s="1" t="str">
        <f t="shared" si="255"/>
        <v>~spring~ : [spɹɪŋ]</v>
      </c>
      <c r="B950" s="1">
        <f t="shared" si="272"/>
        <v>0</v>
      </c>
      <c r="C950" s="1">
        <f t="shared" si="272"/>
        <v>0</v>
      </c>
      <c r="D950" s="1">
        <f t="shared" si="272"/>
        <v>0</v>
      </c>
      <c r="E950" s="7">
        <v>1</v>
      </c>
      <c r="F950" s="9" t="s">
        <v>1088</v>
      </c>
      <c r="G950" s="4">
        <f t="shared" si="256"/>
        <v>7.6219512195121954E-4</v>
      </c>
      <c r="H950" s="4" t="str">
        <f t="shared" si="257"/>
        <v>spɹɪŋ</v>
      </c>
      <c r="I950" s="4" t="str">
        <f t="shared" si="258"/>
        <v>spring</v>
      </c>
      <c r="J950" s="10">
        <f t="shared" si="259"/>
        <v>5</v>
      </c>
      <c r="K950" s="10">
        <f t="shared" si="260"/>
        <v>6</v>
      </c>
      <c r="L950" s="10">
        <f t="shared" si="261"/>
        <v>6</v>
      </c>
      <c r="M950" s="10">
        <f t="shared" si="262"/>
        <v>1</v>
      </c>
      <c r="N950" s="1" t="str">
        <f t="shared" si="263"/>
        <v>~spring~</v>
      </c>
      <c r="O950" s="1" t="str">
        <f t="shared" si="264"/>
        <v>[spɹɪŋ]</v>
      </c>
      <c r="P950" s="4">
        <f t="shared" si="265"/>
        <v>0.27185717486836958</v>
      </c>
      <c r="Q950" s="4">
        <f t="shared" si="266"/>
        <v>1</v>
      </c>
      <c r="R950" s="4" cm="1">
        <f t="array" ref="R950">SUM(_xlfn._xlws.FILTER($G$2:$G$1236,_xlfn.MAP($N$2:$N$1236,_xlfn.LAMBDA(_xlpm.x,_xlpm.x=$N950))))</f>
        <v>7.6219512195121954E-4</v>
      </c>
      <c r="S950" s="4">
        <f t="shared" si="267"/>
        <v>1</v>
      </c>
      <c r="T950" s="15" cm="1">
        <f t="array" ref="T950">SUM(_xlfn._xlws.FILTER($G$2:$G$1236,_xlfn.MAP($O$2:$O$1236,_xlfn.LAMBDA(_xlpm.x,_xlpm.x=$O950))))</f>
        <v>7.6219512195121954E-4</v>
      </c>
      <c r="U950" s="4">
        <f t="shared" si="268"/>
        <v>1</v>
      </c>
      <c r="V950" s="4">
        <f t="shared" si="269"/>
        <v>0</v>
      </c>
      <c r="AB950"/>
      <c r="AC950"/>
      <c r="AD950" s="2"/>
      <c r="AI950" s="2"/>
      <c r="AJ950" s="2"/>
    </row>
    <row r="951" spans="1:36">
      <c r="A951" s="1" t="str">
        <f t="shared" si="255"/>
        <v>~street~ : [stɹit]</v>
      </c>
      <c r="B951" s="1">
        <f t="shared" si="272"/>
        <v>0</v>
      </c>
      <c r="C951" s="1">
        <f t="shared" si="272"/>
        <v>0</v>
      </c>
      <c r="D951" s="1">
        <f t="shared" si="272"/>
        <v>0</v>
      </c>
      <c r="E951" s="7">
        <v>1</v>
      </c>
      <c r="F951" s="9" t="s">
        <v>1086</v>
      </c>
      <c r="G951" s="4">
        <f t="shared" si="256"/>
        <v>7.6219512195121954E-4</v>
      </c>
      <c r="H951" s="4" t="str">
        <f t="shared" si="257"/>
        <v>stɹit</v>
      </c>
      <c r="I951" s="4" t="str">
        <f t="shared" si="258"/>
        <v>street</v>
      </c>
      <c r="J951" s="10">
        <f t="shared" si="259"/>
        <v>5</v>
      </c>
      <c r="K951" s="10">
        <f t="shared" si="260"/>
        <v>6</v>
      </c>
      <c r="L951" s="10">
        <f t="shared" si="261"/>
        <v>6</v>
      </c>
      <c r="M951" s="10">
        <f t="shared" si="262"/>
        <v>1</v>
      </c>
      <c r="N951" s="1" t="str">
        <f t="shared" si="263"/>
        <v>~street~</v>
      </c>
      <c r="O951" s="1" t="str">
        <f t="shared" si="264"/>
        <v>[stɹit]</v>
      </c>
      <c r="P951" s="4">
        <f t="shared" si="265"/>
        <v>0.27185717486836958</v>
      </c>
      <c r="Q951" s="4">
        <f t="shared" si="266"/>
        <v>1</v>
      </c>
      <c r="R951" s="4" cm="1">
        <f t="array" ref="R951">SUM(_xlfn._xlws.FILTER($G$2:$G$1236,_xlfn.MAP($N$2:$N$1236,_xlfn.LAMBDA(_xlpm.x,_xlpm.x=$N951))))</f>
        <v>7.6219512195121954E-4</v>
      </c>
      <c r="S951" s="4">
        <f t="shared" si="267"/>
        <v>1</v>
      </c>
      <c r="T951" s="15" cm="1">
        <f t="array" ref="T951">SUM(_xlfn._xlws.FILTER($G$2:$G$1236,_xlfn.MAP($O$2:$O$1236,_xlfn.LAMBDA(_xlpm.x,_xlpm.x=$O951))))</f>
        <v>7.6219512195121954E-4</v>
      </c>
      <c r="U951" s="4">
        <f t="shared" si="268"/>
        <v>1</v>
      </c>
      <c r="V951" s="4">
        <f t="shared" si="269"/>
        <v>0</v>
      </c>
      <c r="AB951"/>
      <c r="AC951"/>
      <c r="AD951" s="2"/>
      <c r="AI951" s="2"/>
      <c r="AJ951" s="2"/>
    </row>
    <row r="952" spans="1:36">
      <c r="A952" s="1" t="str">
        <f t="shared" si="255"/>
        <v>~string~ : [stɹɪŋ]</v>
      </c>
      <c r="B952" s="1">
        <f t="shared" si="272"/>
        <v>0</v>
      </c>
      <c r="C952" s="1">
        <f t="shared" si="272"/>
        <v>0</v>
      </c>
      <c r="D952" s="1">
        <f t="shared" si="272"/>
        <v>0</v>
      </c>
      <c r="E952" s="7">
        <v>1</v>
      </c>
      <c r="F952" s="9" t="s">
        <v>1084</v>
      </c>
      <c r="G952" s="4">
        <f t="shared" si="256"/>
        <v>7.6219512195121954E-4</v>
      </c>
      <c r="H952" s="4" t="str">
        <f t="shared" si="257"/>
        <v>stɹɪŋ</v>
      </c>
      <c r="I952" s="4" t="str">
        <f t="shared" si="258"/>
        <v>string</v>
      </c>
      <c r="J952" s="10">
        <f t="shared" si="259"/>
        <v>5</v>
      </c>
      <c r="K952" s="10">
        <f t="shared" si="260"/>
        <v>6</v>
      </c>
      <c r="L952" s="10">
        <f t="shared" si="261"/>
        <v>6</v>
      </c>
      <c r="M952" s="10">
        <f t="shared" si="262"/>
        <v>1</v>
      </c>
      <c r="N952" s="1" t="str">
        <f t="shared" si="263"/>
        <v>~string~</v>
      </c>
      <c r="O952" s="1" t="str">
        <f t="shared" si="264"/>
        <v>[stɹɪŋ]</v>
      </c>
      <c r="P952" s="4">
        <f t="shared" si="265"/>
        <v>0.27185717486836958</v>
      </c>
      <c r="Q952" s="4">
        <f t="shared" si="266"/>
        <v>1</v>
      </c>
      <c r="R952" s="4" cm="1">
        <f t="array" ref="R952">SUM(_xlfn._xlws.FILTER($G$2:$G$1236,_xlfn.MAP($N$2:$N$1236,_xlfn.LAMBDA(_xlpm.x,_xlpm.x=$N952))))</f>
        <v>7.6219512195121954E-4</v>
      </c>
      <c r="S952" s="4">
        <f t="shared" si="267"/>
        <v>1</v>
      </c>
      <c r="T952" s="15" cm="1">
        <f t="array" ref="T952">SUM(_xlfn._xlws.FILTER($G$2:$G$1236,_xlfn.MAP($O$2:$O$1236,_xlfn.LAMBDA(_xlpm.x,_xlpm.x=$O952))))</f>
        <v>7.6219512195121954E-4</v>
      </c>
      <c r="U952" s="4">
        <f t="shared" si="268"/>
        <v>1</v>
      </c>
      <c r="V952" s="4">
        <f t="shared" si="269"/>
        <v>0</v>
      </c>
      <c r="AB952"/>
      <c r="AC952"/>
      <c r="AD952" s="2"/>
      <c r="AI952" s="2"/>
      <c r="AJ952" s="2"/>
    </row>
    <row r="953" spans="1:36">
      <c r="A953" s="1" t="str">
        <f t="shared" si="255"/>
        <v>~strong~ : [stɹɔŋ]</v>
      </c>
      <c r="B953" s="1">
        <f t="shared" si="272"/>
        <v>0</v>
      </c>
      <c r="C953" s="1">
        <f t="shared" si="272"/>
        <v>0</v>
      </c>
      <c r="D953" s="1">
        <f t="shared" si="272"/>
        <v>0</v>
      </c>
      <c r="E953" s="7">
        <v>1</v>
      </c>
      <c r="F953" s="9" t="s">
        <v>1083</v>
      </c>
      <c r="G953" s="4">
        <f t="shared" si="256"/>
        <v>7.6219512195121954E-4</v>
      </c>
      <c r="H953" s="4" t="str">
        <f t="shared" si="257"/>
        <v>stɹɔŋ</v>
      </c>
      <c r="I953" s="4" t="str">
        <f t="shared" si="258"/>
        <v>strong</v>
      </c>
      <c r="J953" s="10">
        <f t="shared" si="259"/>
        <v>5</v>
      </c>
      <c r="K953" s="10">
        <f t="shared" si="260"/>
        <v>6</v>
      </c>
      <c r="L953" s="10">
        <f t="shared" si="261"/>
        <v>6</v>
      </c>
      <c r="M953" s="10">
        <f t="shared" si="262"/>
        <v>1</v>
      </c>
      <c r="N953" s="1" t="str">
        <f t="shared" si="263"/>
        <v>~strong~</v>
      </c>
      <c r="O953" s="1" t="str">
        <f t="shared" si="264"/>
        <v>[stɹɔŋ]</v>
      </c>
      <c r="P953" s="4">
        <f t="shared" si="265"/>
        <v>0.27185717486836958</v>
      </c>
      <c r="Q953" s="4">
        <f t="shared" si="266"/>
        <v>1</v>
      </c>
      <c r="R953" s="4" cm="1">
        <f t="array" ref="R953">SUM(_xlfn._xlws.FILTER($G$2:$G$1236,_xlfn.MAP($N$2:$N$1236,_xlfn.LAMBDA(_xlpm.x,_xlpm.x=$N953))))</f>
        <v>7.6219512195121954E-4</v>
      </c>
      <c r="S953" s="4">
        <f t="shared" si="267"/>
        <v>1</v>
      </c>
      <c r="T953" s="15" cm="1">
        <f t="array" ref="T953">SUM(_xlfn._xlws.FILTER($G$2:$G$1236,_xlfn.MAP($O$2:$O$1236,_xlfn.LAMBDA(_xlpm.x,_xlpm.x=$O953))))</f>
        <v>7.6219512195121954E-4</v>
      </c>
      <c r="U953" s="4">
        <f t="shared" si="268"/>
        <v>1</v>
      </c>
      <c r="V953" s="4">
        <f t="shared" si="269"/>
        <v>0</v>
      </c>
      <c r="AB953"/>
      <c r="AC953"/>
      <c r="AD953" s="2"/>
      <c r="AI953" s="2"/>
      <c r="AJ953" s="2"/>
    </row>
    <row r="954" spans="1:36">
      <c r="A954" s="1" t="str">
        <f t="shared" si="255"/>
        <v>~always~ : [ɔlweɪz]</v>
      </c>
      <c r="B954" s="1">
        <f t="shared" si="272"/>
        <v>0</v>
      </c>
      <c r="C954" s="1">
        <f t="shared" si="272"/>
        <v>0</v>
      </c>
      <c r="D954" s="1">
        <f t="shared" si="272"/>
        <v>0</v>
      </c>
      <c r="E954" s="7">
        <v>1</v>
      </c>
      <c r="F954" s="9" t="s">
        <v>2302</v>
      </c>
      <c r="G954" s="4">
        <f t="shared" si="256"/>
        <v>7.6219512195121954E-4</v>
      </c>
      <c r="H954" s="1" t="str">
        <f t="shared" si="257"/>
        <v>ɔlweɪz</v>
      </c>
      <c r="I954" s="1" t="str">
        <f t="shared" si="258"/>
        <v>always</v>
      </c>
      <c r="J954" s="10">
        <f t="shared" si="259"/>
        <v>6</v>
      </c>
      <c r="K954" s="10">
        <f t="shared" si="260"/>
        <v>6</v>
      </c>
      <c r="L954" s="10">
        <f t="shared" si="261"/>
        <v>6</v>
      </c>
      <c r="M954" s="10">
        <f t="shared" si="262"/>
        <v>2</v>
      </c>
      <c r="N954" s="1" t="str">
        <f t="shared" si="263"/>
        <v>~always~</v>
      </c>
      <c r="O954" s="1" t="str">
        <f t="shared" si="264"/>
        <v>[ɔlweɪz]</v>
      </c>
      <c r="P954" s="4">
        <f t="shared" si="265"/>
        <v>0.27185717486836958</v>
      </c>
      <c r="Q954" s="4">
        <f t="shared" si="266"/>
        <v>1</v>
      </c>
      <c r="R954" s="4" cm="1">
        <f t="array" ref="R954">SUM(_xlfn._xlws.FILTER($G$2:$G$1236,_xlfn.MAP($N$2:$N$1236,_xlfn.LAMBDA(_xlpm.x,_xlpm.x=$N954))))</f>
        <v>7.6219512195121954E-4</v>
      </c>
      <c r="S954" s="4">
        <f t="shared" si="267"/>
        <v>1</v>
      </c>
      <c r="T954" s="15" cm="1">
        <f t="array" ref="T954">SUM(_xlfn._xlws.FILTER($G$2:$G$1236,_xlfn.MAP($O$2:$O$1236,_xlfn.LAMBDA(_xlpm.x,_xlpm.x=$O954))))</f>
        <v>7.6219512195121954E-4</v>
      </c>
      <c r="U954" s="4">
        <f t="shared" si="268"/>
        <v>1</v>
      </c>
      <c r="V954" s="4">
        <f t="shared" si="269"/>
        <v>0</v>
      </c>
      <c r="AB954"/>
      <c r="AC954"/>
      <c r="AD954" s="2"/>
      <c r="AI954" s="2"/>
      <c r="AJ954" s="2"/>
    </row>
    <row r="955" spans="1:36">
      <c r="A955" s="1" t="str">
        <f t="shared" si="255"/>
        <v>~colony~ : [kɑlənɪ]</v>
      </c>
      <c r="B955" s="1">
        <f t="shared" si="272"/>
        <v>0</v>
      </c>
      <c r="C955" s="1">
        <f t="shared" si="272"/>
        <v>0</v>
      </c>
      <c r="D955" s="1">
        <f t="shared" si="272"/>
        <v>0</v>
      </c>
      <c r="E955" s="7">
        <v>1</v>
      </c>
      <c r="F955" s="9" t="s">
        <v>2301</v>
      </c>
      <c r="G955" s="4">
        <f t="shared" si="256"/>
        <v>7.6219512195121954E-4</v>
      </c>
      <c r="H955" s="4" t="str">
        <f t="shared" si="257"/>
        <v>kɑlənɪ</v>
      </c>
      <c r="I955" s="4" t="str">
        <f t="shared" si="258"/>
        <v>colony</v>
      </c>
      <c r="J955" s="10">
        <f t="shared" si="259"/>
        <v>6</v>
      </c>
      <c r="K955" s="10">
        <f t="shared" si="260"/>
        <v>6</v>
      </c>
      <c r="L955" s="10">
        <f t="shared" si="261"/>
        <v>6</v>
      </c>
      <c r="M955" s="10">
        <f t="shared" si="262"/>
        <v>2</v>
      </c>
      <c r="N955" s="1" t="str">
        <f t="shared" si="263"/>
        <v>~colony~</v>
      </c>
      <c r="O955" s="1" t="str">
        <f t="shared" si="264"/>
        <v>[kɑlənɪ]</v>
      </c>
      <c r="P955" s="4">
        <f t="shared" si="265"/>
        <v>0.27185717486836958</v>
      </c>
      <c r="Q955" s="4">
        <f t="shared" si="266"/>
        <v>1</v>
      </c>
      <c r="R955" s="4" cm="1">
        <f t="array" ref="R955">SUM(_xlfn._xlws.FILTER($G$2:$G$1236,_xlfn.MAP($N$2:$N$1236,_xlfn.LAMBDA(_xlpm.x,_xlpm.x=$N955))))</f>
        <v>7.6219512195121954E-4</v>
      </c>
      <c r="S955" s="4">
        <f t="shared" si="267"/>
        <v>1</v>
      </c>
      <c r="T955" s="15" cm="1">
        <f t="array" ref="T955">SUM(_xlfn._xlws.FILTER($G$2:$G$1236,_xlfn.MAP($O$2:$O$1236,_xlfn.LAMBDA(_xlpm.x,_xlpm.x=$O955))))</f>
        <v>7.6219512195121954E-4</v>
      </c>
      <c r="U955" s="4">
        <f t="shared" si="268"/>
        <v>1</v>
      </c>
      <c r="V955" s="4">
        <f t="shared" si="269"/>
        <v>0</v>
      </c>
      <c r="AB955"/>
      <c r="AC955"/>
      <c r="AD955" s="2"/>
      <c r="AI955" s="2"/>
      <c r="AJ955" s="2"/>
    </row>
    <row r="956" spans="1:36">
      <c r="A956" s="1" t="str">
        <f t="shared" si="255"/>
        <v>~energy~ : [ɛnəɹdʒɪ]</v>
      </c>
      <c r="B956" s="1">
        <f t="shared" si="272"/>
        <v>0</v>
      </c>
      <c r="C956" s="1">
        <f t="shared" si="272"/>
        <v>0</v>
      </c>
      <c r="D956" s="1">
        <f t="shared" si="272"/>
        <v>0</v>
      </c>
      <c r="E956" s="7">
        <v>1</v>
      </c>
      <c r="F956" s="9" t="s">
        <v>2300</v>
      </c>
      <c r="G956" s="4">
        <f t="shared" si="256"/>
        <v>7.6219512195121954E-4</v>
      </c>
      <c r="H956" s="1" t="str">
        <f t="shared" si="257"/>
        <v>ɛnəɹdʒɪ</v>
      </c>
      <c r="I956" s="1" t="str">
        <f t="shared" si="258"/>
        <v>energy</v>
      </c>
      <c r="J956" s="10">
        <f t="shared" si="259"/>
        <v>7</v>
      </c>
      <c r="K956" s="10">
        <f t="shared" si="260"/>
        <v>6</v>
      </c>
      <c r="L956" s="10">
        <f t="shared" si="261"/>
        <v>7</v>
      </c>
      <c r="M956" s="10">
        <f t="shared" si="262"/>
        <v>2</v>
      </c>
      <c r="N956" s="1" t="str">
        <f t="shared" si="263"/>
        <v>~energy~</v>
      </c>
      <c r="O956" s="1" t="str">
        <f t="shared" si="264"/>
        <v>[ɛnəɹdʒɪ]</v>
      </c>
      <c r="P956" s="4">
        <f t="shared" si="265"/>
        <v>0.28725561847890652</v>
      </c>
      <c r="Q956" s="4">
        <f t="shared" si="266"/>
        <v>1</v>
      </c>
      <c r="R956" s="4" cm="1">
        <f t="array" ref="R956">SUM(_xlfn._xlws.FILTER($G$2:$G$1236,_xlfn.MAP($N$2:$N$1236,_xlfn.LAMBDA(_xlpm.x,_xlpm.x=$N956))))</f>
        <v>7.6219512195121954E-4</v>
      </c>
      <c r="S956" s="4">
        <f t="shared" si="267"/>
        <v>1</v>
      </c>
      <c r="T956" s="15" cm="1">
        <f t="array" ref="T956">SUM(_xlfn._xlws.FILTER($G$2:$G$1236,_xlfn.MAP($O$2:$O$1236,_xlfn.LAMBDA(_xlpm.x,_xlpm.x=$O956))))</f>
        <v>7.6219512195121954E-4</v>
      </c>
      <c r="U956" s="4">
        <f t="shared" si="268"/>
        <v>1</v>
      </c>
      <c r="V956" s="4">
        <f t="shared" si="269"/>
        <v>0</v>
      </c>
      <c r="AB956"/>
      <c r="AC956"/>
      <c r="AD956" s="2"/>
      <c r="AI956" s="2"/>
      <c r="AJ956" s="2"/>
    </row>
    <row r="957" spans="1:36">
      <c r="A957" s="1" t="str">
        <f t="shared" si="255"/>
        <v>~ltiply~ : [ltəplaɪ]</v>
      </c>
      <c r="B957" s="1">
        <f t="shared" si="272"/>
        <v>0</v>
      </c>
      <c r="C957" s="1">
        <f t="shared" si="272"/>
        <v>0</v>
      </c>
      <c r="D957" s="1">
        <f t="shared" si="272"/>
        <v>0</v>
      </c>
      <c r="E957" s="7">
        <v>1</v>
      </c>
      <c r="F957" s="9" t="s">
        <v>1046</v>
      </c>
      <c r="G957" s="4">
        <f t="shared" si="256"/>
        <v>7.6219512195121954E-4</v>
      </c>
      <c r="H957" s="4" t="str">
        <f t="shared" si="257"/>
        <v>ltəplaɪ</v>
      </c>
      <c r="I957" s="4" t="str">
        <f t="shared" si="258"/>
        <v>ltiply</v>
      </c>
      <c r="J957" s="10">
        <f t="shared" si="259"/>
        <v>7</v>
      </c>
      <c r="K957" s="10">
        <f t="shared" si="260"/>
        <v>6</v>
      </c>
      <c r="L957" s="10">
        <f t="shared" si="261"/>
        <v>7</v>
      </c>
      <c r="M957" s="10">
        <f t="shared" si="262"/>
        <v>2</v>
      </c>
      <c r="N957" s="1" t="str">
        <f t="shared" si="263"/>
        <v>~ltiply~</v>
      </c>
      <c r="O957" s="1" t="str">
        <f t="shared" si="264"/>
        <v>[ltəplaɪ]</v>
      </c>
      <c r="P957" s="4">
        <f t="shared" si="265"/>
        <v>0.28725561847890652</v>
      </c>
      <c r="Q957" s="4">
        <f t="shared" si="266"/>
        <v>1</v>
      </c>
      <c r="R957" s="4" cm="1">
        <f t="array" ref="R957">SUM(_xlfn._xlws.FILTER($G$2:$G$1236,_xlfn.MAP($N$2:$N$1236,_xlfn.LAMBDA(_xlpm.x,_xlpm.x=$N957))))</f>
        <v>7.6219512195121954E-4</v>
      </c>
      <c r="S957" s="4">
        <f t="shared" si="267"/>
        <v>1</v>
      </c>
      <c r="T957" s="15" cm="1">
        <f t="array" ref="T957">SUM(_xlfn._xlws.FILTER($G$2:$G$1236,_xlfn.MAP($O$2:$O$1236,_xlfn.LAMBDA(_xlpm.x,_xlpm.x=$O957))))</f>
        <v>7.6219512195121954E-4</v>
      </c>
      <c r="U957" s="4">
        <f t="shared" si="268"/>
        <v>1</v>
      </c>
      <c r="V957" s="4">
        <f t="shared" si="269"/>
        <v>0</v>
      </c>
      <c r="AB957"/>
      <c r="AC957"/>
      <c r="AD957" s="2"/>
      <c r="AI957" s="2"/>
      <c r="AJ957" s="2"/>
    </row>
    <row r="958" spans="1:36">
      <c r="A958" s="1" t="str">
        <f t="shared" si="255"/>
        <v>~pretty~ : [pɹɪtɪ]</v>
      </c>
      <c r="B958" s="1">
        <f t="shared" si="272"/>
        <v>0</v>
      </c>
      <c r="C958" s="1">
        <f t="shared" si="272"/>
        <v>0</v>
      </c>
      <c r="D958" s="1">
        <f t="shared" si="272"/>
        <v>0</v>
      </c>
      <c r="E958" s="7">
        <v>1</v>
      </c>
      <c r="F958" s="9" t="s">
        <v>1092</v>
      </c>
      <c r="G958" s="4">
        <f t="shared" si="256"/>
        <v>7.6219512195121954E-4</v>
      </c>
      <c r="H958" s="1" t="str">
        <f t="shared" si="257"/>
        <v>pɹɪtɪ</v>
      </c>
      <c r="I958" s="1" t="str">
        <f t="shared" si="258"/>
        <v>pretty</v>
      </c>
      <c r="J958" s="10">
        <f t="shared" si="259"/>
        <v>5</v>
      </c>
      <c r="K958" s="10">
        <f t="shared" si="260"/>
        <v>6</v>
      </c>
      <c r="L958" s="10">
        <f t="shared" si="261"/>
        <v>6</v>
      </c>
      <c r="M958" s="10">
        <f t="shared" si="262"/>
        <v>2</v>
      </c>
      <c r="N958" s="1" t="str">
        <f t="shared" si="263"/>
        <v>~pretty~</v>
      </c>
      <c r="O958" s="1" t="str">
        <f t="shared" si="264"/>
        <v>[pɹɪtɪ]</v>
      </c>
      <c r="P958" s="4">
        <f t="shared" si="265"/>
        <v>0.27185717486836958</v>
      </c>
      <c r="Q958" s="4">
        <f t="shared" si="266"/>
        <v>1</v>
      </c>
      <c r="R958" s="4" cm="1">
        <f t="array" ref="R958">SUM(_xlfn._xlws.FILTER($G$2:$G$1236,_xlfn.MAP($N$2:$N$1236,_xlfn.LAMBDA(_xlpm.x,_xlpm.x=$N958))))</f>
        <v>7.6219512195121954E-4</v>
      </c>
      <c r="S958" s="4">
        <f t="shared" si="267"/>
        <v>1</v>
      </c>
      <c r="T958" s="15" cm="1">
        <f t="array" ref="T958">SUM(_xlfn._xlws.FILTER($G$2:$G$1236,_xlfn.MAP($O$2:$O$1236,_xlfn.LAMBDA(_xlpm.x,_xlpm.x=$O958))))</f>
        <v>7.6219512195121954E-4</v>
      </c>
      <c r="U958" s="4">
        <f t="shared" si="268"/>
        <v>1</v>
      </c>
      <c r="V958" s="4">
        <f t="shared" si="269"/>
        <v>0</v>
      </c>
      <c r="AB958"/>
      <c r="AC958"/>
      <c r="AD958" s="2"/>
      <c r="AI958" s="2"/>
      <c r="AJ958" s="2"/>
    </row>
    <row r="959" spans="1:36">
      <c r="A959" s="1" t="str">
        <f t="shared" si="255"/>
        <v>~supply~ : [səplaɪ]</v>
      </c>
      <c r="B959" s="1">
        <f t="shared" si="272"/>
        <v>0</v>
      </c>
      <c r="C959" s="1">
        <f t="shared" si="272"/>
        <v>0</v>
      </c>
      <c r="D959" s="1">
        <f t="shared" si="272"/>
        <v>0</v>
      </c>
      <c r="E959" s="7">
        <v>1</v>
      </c>
      <c r="F959" s="9" t="s">
        <v>1057</v>
      </c>
      <c r="G959" s="4">
        <f t="shared" si="256"/>
        <v>7.6219512195121954E-4</v>
      </c>
      <c r="H959" s="4" t="str">
        <f t="shared" si="257"/>
        <v>səplaɪ</v>
      </c>
      <c r="I959" s="4" t="str">
        <f t="shared" si="258"/>
        <v>supply</v>
      </c>
      <c r="J959" s="10">
        <f t="shared" si="259"/>
        <v>6</v>
      </c>
      <c r="K959" s="10">
        <f t="shared" si="260"/>
        <v>6</v>
      </c>
      <c r="L959" s="10">
        <f t="shared" si="261"/>
        <v>6</v>
      </c>
      <c r="M959" s="10">
        <f t="shared" si="262"/>
        <v>2</v>
      </c>
      <c r="N959" s="1" t="str">
        <f t="shared" si="263"/>
        <v>~supply~</v>
      </c>
      <c r="O959" s="1" t="str">
        <f t="shared" si="264"/>
        <v>[səplaɪ]</v>
      </c>
      <c r="P959" s="4">
        <f t="shared" si="265"/>
        <v>0.27185717486836958</v>
      </c>
      <c r="Q959" s="4">
        <f t="shared" si="266"/>
        <v>1</v>
      </c>
      <c r="R959" s="4" cm="1">
        <f t="array" ref="R959">SUM(_xlfn._xlws.FILTER($G$2:$G$1236,_xlfn.MAP($N$2:$N$1236,_xlfn.LAMBDA(_xlpm.x,_xlpm.x=$N959))))</f>
        <v>7.6219512195121954E-4</v>
      </c>
      <c r="S959" s="4">
        <f t="shared" si="267"/>
        <v>1</v>
      </c>
      <c r="T959" s="15" cm="1">
        <f t="array" ref="T959">SUM(_xlfn._xlws.FILTER($G$2:$G$1236,_xlfn.MAP($O$2:$O$1236,_xlfn.LAMBDA(_xlpm.x,_xlpm.x=$O959))))</f>
        <v>7.6219512195121954E-4</v>
      </c>
      <c r="U959" s="4">
        <f t="shared" si="268"/>
        <v>1</v>
      </c>
      <c r="V959" s="4">
        <f t="shared" si="269"/>
        <v>0</v>
      </c>
      <c r="AB959"/>
      <c r="AC959"/>
      <c r="AD959" s="2"/>
      <c r="AI959" s="2"/>
      <c r="AJ959" s="2"/>
    </row>
    <row r="960" spans="1:36">
      <c r="A960" s="1" t="str">
        <f t="shared" si="255"/>
        <v>~system~ : [sɪstəm]</v>
      </c>
      <c r="B960" s="1">
        <f t="shared" si="272"/>
        <v>0</v>
      </c>
      <c r="C960" s="1">
        <f t="shared" si="272"/>
        <v>0</v>
      </c>
      <c r="D960" s="1">
        <f t="shared" si="272"/>
        <v>0</v>
      </c>
      <c r="E960" s="7">
        <v>1</v>
      </c>
      <c r="F960" s="9" t="s">
        <v>2299</v>
      </c>
      <c r="G960" s="4">
        <f t="shared" si="256"/>
        <v>7.6219512195121954E-4</v>
      </c>
      <c r="H960" s="4" t="str">
        <f t="shared" si="257"/>
        <v>sɪstəm</v>
      </c>
      <c r="I960" s="4" t="str">
        <f t="shared" si="258"/>
        <v>system</v>
      </c>
      <c r="J960" s="10">
        <f t="shared" si="259"/>
        <v>6</v>
      </c>
      <c r="K960" s="10">
        <f t="shared" si="260"/>
        <v>6</v>
      </c>
      <c r="L960" s="10">
        <f t="shared" si="261"/>
        <v>6</v>
      </c>
      <c r="M960" s="10">
        <f t="shared" si="262"/>
        <v>2</v>
      </c>
      <c r="N960" s="1" t="str">
        <f t="shared" si="263"/>
        <v>~system~</v>
      </c>
      <c r="O960" s="1" t="str">
        <f t="shared" si="264"/>
        <v>[sɪstəm]</v>
      </c>
      <c r="P960" s="4">
        <f t="shared" si="265"/>
        <v>0.27185717486836958</v>
      </c>
      <c r="Q960" s="4">
        <f t="shared" si="266"/>
        <v>1</v>
      </c>
      <c r="R960" s="4" cm="1">
        <f t="array" ref="R960">SUM(_xlfn._xlws.FILTER($G$2:$G$1236,_xlfn.MAP($N$2:$N$1236,_xlfn.LAMBDA(_xlpm.x,_xlpm.x=$N960))))</f>
        <v>7.6219512195121954E-4</v>
      </c>
      <c r="S960" s="4">
        <f t="shared" si="267"/>
        <v>1</v>
      </c>
      <c r="T960" s="15" cm="1">
        <f t="array" ref="T960">SUM(_xlfn._xlws.FILTER($G$2:$G$1236,_xlfn.MAP($O$2:$O$1236,_xlfn.LAMBDA(_xlpm.x,_xlpm.x=$O960))))</f>
        <v>7.6219512195121954E-4</v>
      </c>
      <c r="U960" s="4">
        <f t="shared" si="268"/>
        <v>1</v>
      </c>
      <c r="V960" s="4">
        <f t="shared" si="269"/>
        <v>0</v>
      </c>
      <c r="AB960"/>
      <c r="AC960"/>
      <c r="AD960" s="2"/>
      <c r="AI960" s="2"/>
      <c r="AJ960" s="2"/>
    </row>
    <row r="961" spans="1:36">
      <c r="A961" s="1" t="str">
        <f t="shared" si="255"/>
        <v>~twenty~ : [twɛntɪ]</v>
      </c>
      <c r="B961" s="1">
        <f t="shared" si="272"/>
        <v>0</v>
      </c>
      <c r="C961" s="1">
        <f t="shared" si="272"/>
        <v>0</v>
      </c>
      <c r="D961" s="1">
        <f t="shared" si="272"/>
        <v>0</v>
      </c>
      <c r="E961" s="7">
        <v>1</v>
      </c>
      <c r="F961" s="9" t="s">
        <v>1056</v>
      </c>
      <c r="G961" s="4">
        <f t="shared" si="256"/>
        <v>7.6219512195121954E-4</v>
      </c>
      <c r="H961" s="1" t="str">
        <f t="shared" si="257"/>
        <v>twɛntɪ</v>
      </c>
      <c r="I961" s="1" t="str">
        <f t="shared" si="258"/>
        <v>twenty</v>
      </c>
      <c r="J961" s="10">
        <f t="shared" si="259"/>
        <v>6</v>
      </c>
      <c r="K961" s="10">
        <f t="shared" si="260"/>
        <v>6</v>
      </c>
      <c r="L961" s="10">
        <f t="shared" si="261"/>
        <v>6</v>
      </c>
      <c r="M961" s="10">
        <f t="shared" si="262"/>
        <v>2</v>
      </c>
      <c r="N961" s="1" t="str">
        <f t="shared" si="263"/>
        <v>~twenty~</v>
      </c>
      <c r="O961" s="1" t="str">
        <f t="shared" si="264"/>
        <v>[twɛntɪ]</v>
      </c>
      <c r="P961" s="4">
        <f t="shared" si="265"/>
        <v>0.27185717486836958</v>
      </c>
      <c r="Q961" s="4">
        <f t="shared" si="266"/>
        <v>1</v>
      </c>
      <c r="R961" s="4" cm="1">
        <f t="array" ref="R961">SUM(_xlfn._xlws.FILTER($G$2:$G$1236,_xlfn.MAP($N$2:$N$1236,_xlfn.LAMBDA(_xlpm.x,_xlpm.x=$N961))))</f>
        <v>7.6219512195121954E-4</v>
      </c>
      <c r="S961" s="4">
        <f t="shared" si="267"/>
        <v>1</v>
      </c>
      <c r="T961" s="15" cm="1">
        <f t="array" ref="T961">SUM(_xlfn._xlws.FILTER($G$2:$G$1236,_xlfn.MAP($O$2:$O$1236,_xlfn.LAMBDA(_xlpm.x,_xlpm.x=$O961))))</f>
        <v>7.6219512195121954E-4</v>
      </c>
      <c r="U961" s="4">
        <f t="shared" si="268"/>
        <v>1</v>
      </c>
      <c r="V961" s="4">
        <f t="shared" si="269"/>
        <v>0</v>
      </c>
      <c r="AB961"/>
      <c r="AC961"/>
      <c r="AD961" s="2"/>
      <c r="AI961" s="2"/>
      <c r="AJ961" s="2"/>
    </row>
    <row r="962" spans="1:36">
      <c r="A962" s="1" t="str">
        <f t="shared" ref="A962:A1025" si="273">_xlfn.LET(_xlpm.sep," : ",CONCATENATE(N962,_xlpm.sep,O962))</f>
        <v>~afraid~ : [əfɹeɪd]</v>
      </c>
      <c r="B962" s="1">
        <f t="shared" ref="B962:D981" si="274">_xlfn.LET(_xlpm.d,$F962,_xlpm.k,_xlfn.CONCAT(LEFT(TRIM(B$1),1),"*"),COUNTIF(_xlpm.d,_xlpm.k))</f>
        <v>0</v>
      </c>
      <c r="C962" s="1">
        <f t="shared" si="274"/>
        <v>0</v>
      </c>
      <c r="D962" s="1">
        <f t="shared" si="274"/>
        <v>0</v>
      </c>
      <c r="E962" s="7">
        <v>1</v>
      </c>
      <c r="F962" s="9" t="s">
        <v>2298</v>
      </c>
      <c r="G962" s="4">
        <f t="shared" ref="G962:G1025" si="275">E962/freq.sum.r6e</f>
        <v>7.6219512195121954E-4</v>
      </c>
      <c r="H962" s="1" t="str">
        <f t="shared" ref="H962:H1025" si="276">_xlfn.LET(_xlpm.sep,":",_xlpm.w,$F962,LEFT(_xlpm.w,FIND(_xlpm.sep,_xlpm.w)-1))</f>
        <v>əfɹeɪd</v>
      </c>
      <c r="I962" s="1" t="str">
        <f t="shared" ref="I962:I1025" si="277">_xlfn.LET(_xlpm.sep,":",_xlpm.w,$F962,RIGHT(_xlpm.w,LEN(_xlpm.w)-FIND(_xlpm.sep,_xlpm.w)))</f>
        <v>afraid</v>
      </c>
      <c r="J962" s="10">
        <f t="shared" ref="J962:J1025" si="278">_xlfn.LET(_xlpm.w,H962,LEN(_xlpm.w))</f>
        <v>6</v>
      </c>
      <c r="K962" s="10">
        <f t="shared" ref="K962:K1025" si="279">_xlfn.LET(_xlpm.w,I962,LEN(_xlpm.w))</f>
        <v>6</v>
      </c>
      <c r="L962" s="10">
        <f t="shared" ref="L962:L1025" si="280">_xlfn.LET(_xlpm.a,J962,_xlpm.b,K962,MAX(_xlpm.a,_xlpm.b))</f>
        <v>6</v>
      </c>
      <c r="M962" s="10">
        <f t="shared" ref="M962:M1025" si="281">_xlfn.LET(_xlpm.x,I962,SUM(COUNTIF(_xlpm.x,"*a*"),COUNTIF(_xlpm.x,"*e*"),COUNTIF(_xlpm.x,"*i*"),COUNTIF(_xlpm.x,"*o*"),COUNTIF(_xlpm.x,"*u*"),COUNTIF(_xlpm.x,"*y*")))</f>
        <v>2</v>
      </c>
      <c r="N962" s="1" t="str">
        <f t="shared" ref="N962:N1025" si="282">_xlfn.LET(_xlpm.sep,":",_xlpm.w,$F962,_xlfn.CONCAT("~",RIGHT(_xlpm.w,LEN(_xlpm.w)-FIND(_xlpm.sep,_xlpm.w)),"~"))</f>
        <v>~afraid~</v>
      </c>
      <c r="O962" s="1" t="str">
        <f t="shared" ref="O962:O1025" si="283">_xlfn.LET(_xlpm.sep,":",_xlpm.w,$F962,_xlfn.CONCAT("[",LEFT(_xlpm.w,FIND(_xlpm.sep,_xlpm.w)-1),"]"))</f>
        <v>[əfɹeɪd]</v>
      </c>
      <c r="P962" s="4">
        <f t="shared" ref="P962:P1025" si="284">_xlfn.LET(_xlpm.freq,E962,_xlpm.size,L962+1,_xlpm.F,Q962,LOG(1+_xlpm.freq)*LOG(1+_xlpm.size)*_xlpm.F)</f>
        <v>0.27185717486836958</v>
      </c>
      <c r="Q962" s="4">
        <f t="shared" ref="Q962:Q1025" si="285">_xlfn.LET(_xlpm.a,U962,_xlpm.b,S962,2*_xlpm.a*_xlpm.b/(_xlpm.a+_xlpm.b))</f>
        <v>1</v>
      </c>
      <c r="R962" s="4" cm="1">
        <f t="array" ref="R962">SUM(_xlfn._xlws.FILTER($G$2:$G$1236,_xlfn.MAP($N$2:$N$1236,_xlfn.LAMBDA(_xlpm.x,_xlpm.x=$N962))))</f>
        <v>7.6219512195121954E-4</v>
      </c>
      <c r="S962" s="4">
        <f t="shared" ref="S962:S1025" si="286">$G962/R962</f>
        <v>1</v>
      </c>
      <c r="T962" s="15" cm="1">
        <f t="array" ref="T962">SUM(_xlfn._xlws.FILTER($G$2:$G$1236,_xlfn.MAP($O$2:$O$1236,_xlfn.LAMBDA(_xlpm.x,_xlpm.x=$O962))))</f>
        <v>7.6219512195121954E-4</v>
      </c>
      <c r="U962" s="4">
        <f t="shared" ref="U962:U1025" si="287">$G962/T962</f>
        <v>1</v>
      </c>
      <c r="V962" s="4">
        <f t="shared" ref="V962:V1025" si="288">_xlfn.LET(_xlpm.p,S962,_xlpm.q,U962,LOG(_xlpm.p/_xlpm.q))</f>
        <v>0</v>
      </c>
      <c r="AB962"/>
      <c r="AC962"/>
      <c r="AD962" s="2"/>
      <c r="AI962" s="2"/>
      <c r="AJ962" s="2"/>
    </row>
    <row r="963" spans="1:36">
      <c r="A963" s="1" t="str">
        <f t="shared" si="273"/>
        <v>~answer~ : [ænsəɹ]</v>
      </c>
      <c r="B963" s="1">
        <f t="shared" si="274"/>
        <v>0</v>
      </c>
      <c r="C963" s="1">
        <f t="shared" si="274"/>
        <v>0</v>
      </c>
      <c r="D963" s="1">
        <f t="shared" si="274"/>
        <v>0</v>
      </c>
      <c r="E963" s="7">
        <v>1</v>
      </c>
      <c r="F963" s="9" t="s">
        <v>2297</v>
      </c>
      <c r="G963" s="4">
        <f t="shared" si="275"/>
        <v>7.6219512195121954E-4</v>
      </c>
      <c r="H963" s="1" t="str">
        <f t="shared" si="276"/>
        <v>ænsəɹ</v>
      </c>
      <c r="I963" s="1" t="str">
        <f t="shared" si="277"/>
        <v>answer</v>
      </c>
      <c r="J963" s="10">
        <f t="shared" si="278"/>
        <v>5</v>
      </c>
      <c r="K963" s="10">
        <f t="shared" si="279"/>
        <v>6</v>
      </c>
      <c r="L963" s="10">
        <f t="shared" si="280"/>
        <v>6</v>
      </c>
      <c r="M963" s="10">
        <f t="shared" si="281"/>
        <v>2</v>
      </c>
      <c r="N963" s="1" t="str">
        <f t="shared" si="282"/>
        <v>~answer~</v>
      </c>
      <c r="O963" s="1" t="str">
        <f t="shared" si="283"/>
        <v>[ænsəɹ]</v>
      </c>
      <c r="P963" s="4">
        <f t="shared" si="284"/>
        <v>0.27185717486836958</v>
      </c>
      <c r="Q963" s="4">
        <f t="shared" si="285"/>
        <v>1</v>
      </c>
      <c r="R963" s="4" cm="1">
        <f t="array" ref="R963">SUM(_xlfn._xlws.FILTER($G$2:$G$1236,_xlfn.MAP($N$2:$N$1236,_xlfn.LAMBDA(_xlpm.x,_xlpm.x=$N963))))</f>
        <v>7.6219512195121954E-4</v>
      </c>
      <c r="S963" s="4">
        <f t="shared" si="286"/>
        <v>1</v>
      </c>
      <c r="T963" s="15" cm="1">
        <f t="array" ref="T963">SUM(_xlfn._xlws.FILTER($G$2:$G$1236,_xlfn.MAP($O$2:$O$1236,_xlfn.LAMBDA(_xlpm.x,_xlpm.x=$O963))))</f>
        <v>7.6219512195121954E-4</v>
      </c>
      <c r="U963" s="4">
        <f t="shared" si="287"/>
        <v>1</v>
      </c>
      <c r="V963" s="4">
        <f t="shared" si="288"/>
        <v>0</v>
      </c>
      <c r="AB963"/>
      <c r="AC963"/>
      <c r="AD963" s="2"/>
      <c r="AI963" s="2"/>
      <c r="AJ963" s="2"/>
    </row>
    <row r="964" spans="1:36">
      <c r="A964" s="1" t="str">
        <f t="shared" si="273"/>
        <v>~appear~ : [əpɪə]</v>
      </c>
      <c r="B964" s="1">
        <f t="shared" si="274"/>
        <v>0</v>
      </c>
      <c r="C964" s="1">
        <f t="shared" si="274"/>
        <v>0</v>
      </c>
      <c r="D964" s="1">
        <f t="shared" si="274"/>
        <v>0</v>
      </c>
      <c r="E964" s="7">
        <v>1</v>
      </c>
      <c r="F964" s="9" t="s">
        <v>2296</v>
      </c>
      <c r="G964" s="4">
        <f t="shared" si="275"/>
        <v>7.6219512195121954E-4</v>
      </c>
      <c r="H964" s="1" t="str">
        <f t="shared" si="276"/>
        <v>əpɪə</v>
      </c>
      <c r="I964" s="1" t="str">
        <f t="shared" si="277"/>
        <v>appear</v>
      </c>
      <c r="J964" s="10">
        <f t="shared" si="278"/>
        <v>4</v>
      </c>
      <c r="K964" s="10">
        <f t="shared" si="279"/>
        <v>6</v>
      </c>
      <c r="L964" s="10">
        <f t="shared" si="280"/>
        <v>6</v>
      </c>
      <c r="M964" s="10">
        <f t="shared" si="281"/>
        <v>2</v>
      </c>
      <c r="N964" s="1" t="str">
        <f t="shared" si="282"/>
        <v>~appear~</v>
      </c>
      <c r="O964" s="1" t="str">
        <f t="shared" si="283"/>
        <v>[əpɪə]</v>
      </c>
      <c r="P964" s="4">
        <f t="shared" si="284"/>
        <v>0.27185717486836958</v>
      </c>
      <c r="Q964" s="4">
        <f t="shared" si="285"/>
        <v>1</v>
      </c>
      <c r="R964" s="4" cm="1">
        <f t="array" ref="R964">SUM(_xlfn._xlws.FILTER($G$2:$G$1236,_xlfn.MAP($N$2:$N$1236,_xlfn.LAMBDA(_xlpm.x,_xlpm.x=$N964))))</f>
        <v>7.6219512195121954E-4</v>
      </c>
      <c r="S964" s="4">
        <f t="shared" si="286"/>
        <v>1</v>
      </c>
      <c r="T964" s="15" cm="1">
        <f t="array" ref="T964">SUM(_xlfn._xlws.FILTER($G$2:$G$1236,_xlfn.MAP($O$2:$O$1236,_xlfn.LAMBDA(_xlpm.x,_xlpm.x=$O964))))</f>
        <v>7.6219512195121954E-4</v>
      </c>
      <c r="U964" s="4">
        <f t="shared" si="287"/>
        <v>1</v>
      </c>
      <c r="V964" s="4">
        <f t="shared" si="288"/>
        <v>0</v>
      </c>
      <c r="AB964"/>
      <c r="AC964"/>
      <c r="AD964" s="2"/>
      <c r="AI964" s="2"/>
      <c r="AJ964" s="2"/>
    </row>
    <row r="965" spans="1:36">
      <c r="A965" s="1" t="str">
        <f t="shared" si="273"/>
        <v>~before~ : [bɪfɔɹ]</v>
      </c>
      <c r="B965" s="1">
        <f t="shared" si="274"/>
        <v>0</v>
      </c>
      <c r="C965" s="1">
        <f t="shared" si="274"/>
        <v>0</v>
      </c>
      <c r="D965" s="1">
        <f t="shared" si="274"/>
        <v>0</v>
      </c>
      <c r="E965" s="7">
        <v>1</v>
      </c>
      <c r="F965" s="9" t="s">
        <v>2295</v>
      </c>
      <c r="G965" s="4">
        <f t="shared" si="275"/>
        <v>7.6219512195121954E-4</v>
      </c>
      <c r="H965" s="1" t="str">
        <f t="shared" si="276"/>
        <v>bɪfɔɹ</v>
      </c>
      <c r="I965" s="1" t="str">
        <f t="shared" si="277"/>
        <v>before</v>
      </c>
      <c r="J965" s="10">
        <f t="shared" si="278"/>
        <v>5</v>
      </c>
      <c r="K965" s="10">
        <f t="shared" si="279"/>
        <v>6</v>
      </c>
      <c r="L965" s="10">
        <f t="shared" si="280"/>
        <v>6</v>
      </c>
      <c r="M965" s="10">
        <f t="shared" si="281"/>
        <v>2</v>
      </c>
      <c r="N965" s="1" t="str">
        <f t="shared" si="282"/>
        <v>~before~</v>
      </c>
      <c r="O965" s="1" t="str">
        <f t="shared" si="283"/>
        <v>[bɪfɔɹ]</v>
      </c>
      <c r="P965" s="4">
        <f t="shared" si="284"/>
        <v>0.27185717486836958</v>
      </c>
      <c r="Q965" s="4">
        <f t="shared" si="285"/>
        <v>1</v>
      </c>
      <c r="R965" s="4" cm="1">
        <f t="array" ref="R965">SUM(_xlfn._xlws.FILTER($G$2:$G$1236,_xlfn.MAP($N$2:$N$1236,_xlfn.LAMBDA(_xlpm.x,_xlpm.x=$N965))))</f>
        <v>7.6219512195121954E-4</v>
      </c>
      <c r="S965" s="4">
        <f t="shared" si="286"/>
        <v>1</v>
      </c>
      <c r="T965" s="15" cm="1">
        <f t="array" ref="T965">SUM(_xlfn._xlws.FILTER($G$2:$G$1236,_xlfn.MAP($O$2:$O$1236,_xlfn.LAMBDA(_xlpm.x,_xlpm.x=$O965))))</f>
        <v>7.6219512195121954E-4</v>
      </c>
      <c r="U965" s="4">
        <f t="shared" si="287"/>
        <v>1</v>
      </c>
      <c r="V965" s="4">
        <f t="shared" si="288"/>
        <v>0</v>
      </c>
      <c r="AB965"/>
      <c r="AC965"/>
      <c r="AD965" s="2"/>
      <c r="AI965" s="2"/>
      <c r="AJ965" s="2"/>
    </row>
    <row r="966" spans="1:36">
      <c r="A966" s="1" t="str">
        <f t="shared" si="273"/>
        <v>~behind~ : [bɪhaɪnd]</v>
      </c>
      <c r="B966" s="1">
        <f t="shared" si="274"/>
        <v>0</v>
      </c>
      <c r="C966" s="1">
        <f t="shared" si="274"/>
        <v>0</v>
      </c>
      <c r="D966" s="1">
        <f t="shared" si="274"/>
        <v>0</v>
      </c>
      <c r="E966" s="7">
        <v>1</v>
      </c>
      <c r="F966" s="9" t="s">
        <v>2294</v>
      </c>
      <c r="G966" s="4">
        <f t="shared" si="275"/>
        <v>7.6219512195121954E-4</v>
      </c>
      <c r="H966" s="1" t="str">
        <f t="shared" si="276"/>
        <v>bɪhaɪnd</v>
      </c>
      <c r="I966" s="1" t="str">
        <f t="shared" si="277"/>
        <v>behind</v>
      </c>
      <c r="J966" s="10">
        <f t="shared" si="278"/>
        <v>7</v>
      </c>
      <c r="K966" s="10">
        <f t="shared" si="279"/>
        <v>6</v>
      </c>
      <c r="L966" s="10">
        <f t="shared" si="280"/>
        <v>7</v>
      </c>
      <c r="M966" s="10">
        <f t="shared" si="281"/>
        <v>2</v>
      </c>
      <c r="N966" s="1" t="str">
        <f t="shared" si="282"/>
        <v>~behind~</v>
      </c>
      <c r="O966" s="1" t="str">
        <f t="shared" si="283"/>
        <v>[bɪhaɪnd]</v>
      </c>
      <c r="P966" s="4">
        <f t="shared" si="284"/>
        <v>0.28725561847890652</v>
      </c>
      <c r="Q966" s="4">
        <f t="shared" si="285"/>
        <v>1</v>
      </c>
      <c r="R966" s="4" cm="1">
        <f t="array" ref="R966">SUM(_xlfn._xlws.FILTER($G$2:$G$1236,_xlfn.MAP($N$2:$N$1236,_xlfn.LAMBDA(_xlpm.x,_xlpm.x=$N966))))</f>
        <v>7.6219512195121954E-4</v>
      </c>
      <c r="S966" s="4">
        <f t="shared" si="286"/>
        <v>1</v>
      </c>
      <c r="T966" s="15" cm="1">
        <f t="array" ref="T966">SUM(_xlfn._xlws.FILTER($G$2:$G$1236,_xlfn.MAP($O$2:$O$1236,_xlfn.LAMBDA(_xlpm.x,_xlpm.x=$O966))))</f>
        <v>7.6219512195121954E-4</v>
      </c>
      <c r="U966" s="4">
        <f t="shared" si="287"/>
        <v>1</v>
      </c>
      <c r="V966" s="4">
        <f t="shared" si="288"/>
        <v>0</v>
      </c>
      <c r="AB966"/>
      <c r="AC966"/>
      <c r="AD966" s="2"/>
      <c r="AI966" s="2"/>
      <c r="AJ966" s="2"/>
    </row>
    <row r="967" spans="1:36">
      <c r="A967" s="1" t="str">
        <f t="shared" si="273"/>
        <v>~capita~ : [kæpɪtə]</v>
      </c>
      <c r="B967" s="1">
        <f t="shared" si="274"/>
        <v>0</v>
      </c>
      <c r="C967" s="1">
        <f t="shared" si="274"/>
        <v>0</v>
      </c>
      <c r="D967" s="1">
        <f t="shared" si="274"/>
        <v>0</v>
      </c>
      <c r="E967" s="7">
        <v>1</v>
      </c>
      <c r="F967" s="9" t="s">
        <v>2293</v>
      </c>
      <c r="G967" s="4">
        <f t="shared" si="275"/>
        <v>7.6219512195121954E-4</v>
      </c>
      <c r="H967" s="4" t="str">
        <f t="shared" si="276"/>
        <v>kæpɪtə</v>
      </c>
      <c r="I967" s="4" t="str">
        <f t="shared" si="277"/>
        <v>capita</v>
      </c>
      <c r="J967" s="10">
        <f t="shared" si="278"/>
        <v>6</v>
      </c>
      <c r="K967" s="10">
        <f t="shared" si="279"/>
        <v>6</v>
      </c>
      <c r="L967" s="10">
        <f t="shared" si="280"/>
        <v>6</v>
      </c>
      <c r="M967" s="10">
        <f t="shared" si="281"/>
        <v>2</v>
      </c>
      <c r="N967" s="1" t="str">
        <f t="shared" si="282"/>
        <v>~capita~</v>
      </c>
      <c r="O967" s="1" t="str">
        <f t="shared" si="283"/>
        <v>[kæpɪtə]</v>
      </c>
      <c r="P967" s="4">
        <f t="shared" si="284"/>
        <v>0.27185717486836958</v>
      </c>
      <c r="Q967" s="4">
        <f t="shared" si="285"/>
        <v>1</v>
      </c>
      <c r="R967" s="4" cm="1">
        <f t="array" ref="R967">SUM(_xlfn._xlws.FILTER($G$2:$G$1236,_xlfn.MAP($N$2:$N$1236,_xlfn.LAMBDA(_xlpm.x,_xlpm.x=$N967))))</f>
        <v>7.6219512195121954E-4</v>
      </c>
      <c r="S967" s="4">
        <f t="shared" si="286"/>
        <v>1</v>
      </c>
      <c r="T967" s="15" cm="1">
        <f t="array" ref="T967">SUM(_xlfn._xlws.FILTER($G$2:$G$1236,_xlfn.MAP($O$2:$O$1236,_xlfn.LAMBDA(_xlpm.x,_xlpm.x=$O967))))</f>
        <v>7.6219512195121954E-4</v>
      </c>
      <c r="U967" s="4">
        <f t="shared" si="287"/>
        <v>1</v>
      </c>
      <c r="V967" s="4">
        <f t="shared" si="288"/>
        <v>0</v>
      </c>
      <c r="AB967"/>
      <c r="AC967"/>
      <c r="AD967" s="2"/>
      <c r="AI967" s="2"/>
      <c r="AJ967" s="2"/>
    </row>
    <row r="968" spans="1:36">
      <c r="A968" s="1" t="str">
        <f t="shared" si="273"/>
        <v>~chance~ : [tʃæns]</v>
      </c>
      <c r="B968" s="1">
        <f t="shared" si="274"/>
        <v>0</v>
      </c>
      <c r="C968" s="1">
        <f t="shared" si="274"/>
        <v>0</v>
      </c>
      <c r="D968" s="1">
        <f t="shared" si="274"/>
        <v>0</v>
      </c>
      <c r="E968" s="7">
        <v>1</v>
      </c>
      <c r="F968" s="9" t="s">
        <v>1076</v>
      </c>
      <c r="G968" s="4">
        <f t="shared" si="275"/>
        <v>7.6219512195121954E-4</v>
      </c>
      <c r="H968" s="1" t="str">
        <f t="shared" si="276"/>
        <v>tʃæns</v>
      </c>
      <c r="I968" s="1" t="str">
        <f t="shared" si="277"/>
        <v>chance</v>
      </c>
      <c r="J968" s="10">
        <f t="shared" si="278"/>
        <v>5</v>
      </c>
      <c r="K968" s="10">
        <f t="shared" si="279"/>
        <v>6</v>
      </c>
      <c r="L968" s="10">
        <f t="shared" si="280"/>
        <v>6</v>
      </c>
      <c r="M968" s="10">
        <f t="shared" si="281"/>
        <v>2</v>
      </c>
      <c r="N968" s="1" t="str">
        <f t="shared" si="282"/>
        <v>~chance~</v>
      </c>
      <c r="O968" s="1" t="str">
        <f t="shared" si="283"/>
        <v>[tʃæns]</v>
      </c>
      <c r="P968" s="4">
        <f t="shared" si="284"/>
        <v>0.27185717486836958</v>
      </c>
      <c r="Q968" s="4">
        <f t="shared" si="285"/>
        <v>1</v>
      </c>
      <c r="R968" s="4" cm="1">
        <f t="array" ref="R968">SUM(_xlfn._xlws.FILTER($G$2:$G$1236,_xlfn.MAP($N$2:$N$1236,_xlfn.LAMBDA(_xlpm.x,_xlpm.x=$N968))))</f>
        <v>7.6219512195121954E-4</v>
      </c>
      <c r="S968" s="4">
        <f t="shared" si="286"/>
        <v>1</v>
      </c>
      <c r="T968" s="15" cm="1">
        <f t="array" ref="T968">SUM(_xlfn._xlws.FILTER($G$2:$G$1236,_xlfn.MAP($O$2:$O$1236,_xlfn.LAMBDA(_xlpm.x,_xlpm.x=$O968))))</f>
        <v>7.6219512195121954E-4</v>
      </c>
      <c r="U968" s="4">
        <f t="shared" si="287"/>
        <v>1</v>
      </c>
      <c r="V968" s="4">
        <f t="shared" si="288"/>
        <v>0</v>
      </c>
      <c r="AB968"/>
      <c r="AC968"/>
      <c r="AD968" s="2"/>
      <c r="AI968" s="2"/>
      <c r="AJ968" s="2"/>
    </row>
    <row r="969" spans="1:36">
      <c r="A969" s="1" t="str">
        <f t="shared" si="273"/>
        <v>~change~ : [tʃeɪndʒ]</v>
      </c>
      <c r="B969" s="1">
        <f t="shared" si="274"/>
        <v>0</v>
      </c>
      <c r="C969" s="1">
        <f t="shared" si="274"/>
        <v>0</v>
      </c>
      <c r="D969" s="1">
        <f t="shared" si="274"/>
        <v>0</v>
      </c>
      <c r="E969" s="7">
        <v>1</v>
      </c>
      <c r="F969" s="9" t="s">
        <v>1043</v>
      </c>
      <c r="G969" s="4">
        <f t="shared" si="275"/>
        <v>7.6219512195121954E-4</v>
      </c>
      <c r="H969" s="1" t="str">
        <f t="shared" si="276"/>
        <v>tʃeɪndʒ</v>
      </c>
      <c r="I969" s="1" t="str">
        <f t="shared" si="277"/>
        <v>change</v>
      </c>
      <c r="J969" s="10">
        <f t="shared" si="278"/>
        <v>7</v>
      </c>
      <c r="K969" s="10">
        <f t="shared" si="279"/>
        <v>6</v>
      </c>
      <c r="L969" s="10">
        <f t="shared" si="280"/>
        <v>7</v>
      </c>
      <c r="M969" s="10">
        <f t="shared" si="281"/>
        <v>2</v>
      </c>
      <c r="N969" s="1" t="str">
        <f t="shared" si="282"/>
        <v>~change~</v>
      </c>
      <c r="O969" s="1" t="str">
        <f t="shared" si="283"/>
        <v>[tʃeɪndʒ]</v>
      </c>
      <c r="P969" s="4">
        <f t="shared" si="284"/>
        <v>0.28725561847890652</v>
      </c>
      <c r="Q969" s="4">
        <f t="shared" si="285"/>
        <v>1</v>
      </c>
      <c r="R969" s="4" cm="1">
        <f t="array" ref="R969">SUM(_xlfn._xlws.FILTER($G$2:$G$1236,_xlfn.MAP($N$2:$N$1236,_xlfn.LAMBDA(_xlpm.x,_xlpm.x=$N969))))</f>
        <v>7.6219512195121954E-4</v>
      </c>
      <c r="S969" s="4">
        <f t="shared" si="286"/>
        <v>1</v>
      </c>
      <c r="T969" s="15" cm="1">
        <f t="array" ref="T969">SUM(_xlfn._xlws.FILTER($G$2:$G$1236,_xlfn.MAP($O$2:$O$1236,_xlfn.LAMBDA(_xlpm.x,_xlpm.x=$O969))))</f>
        <v>7.6219512195121954E-4</v>
      </c>
      <c r="U969" s="4">
        <f t="shared" si="287"/>
        <v>1</v>
      </c>
      <c r="V969" s="4">
        <f t="shared" si="288"/>
        <v>0</v>
      </c>
      <c r="AB969"/>
      <c r="AC969"/>
      <c r="AD969" s="2"/>
      <c r="AI969" s="2"/>
      <c r="AJ969" s="2"/>
    </row>
    <row r="970" spans="1:36">
      <c r="A970" s="1" t="str">
        <f t="shared" si="273"/>
        <v>~charge~ : [tʃɑɹdʒ]</v>
      </c>
      <c r="B970" s="1">
        <f t="shared" si="274"/>
        <v>0</v>
      </c>
      <c r="C970" s="1">
        <f t="shared" si="274"/>
        <v>0</v>
      </c>
      <c r="D970" s="1">
        <f t="shared" si="274"/>
        <v>0</v>
      </c>
      <c r="E970" s="7">
        <v>1</v>
      </c>
      <c r="F970" s="9" t="s">
        <v>1055</v>
      </c>
      <c r="G970" s="4">
        <f t="shared" si="275"/>
        <v>7.6219512195121954E-4</v>
      </c>
      <c r="H970" s="1" t="str">
        <f t="shared" si="276"/>
        <v>tʃɑɹdʒ</v>
      </c>
      <c r="I970" s="1" t="str">
        <f t="shared" si="277"/>
        <v>charge</v>
      </c>
      <c r="J970" s="10">
        <f t="shared" si="278"/>
        <v>6</v>
      </c>
      <c r="K970" s="10">
        <f t="shared" si="279"/>
        <v>6</v>
      </c>
      <c r="L970" s="10">
        <f t="shared" si="280"/>
        <v>6</v>
      </c>
      <c r="M970" s="10">
        <f t="shared" si="281"/>
        <v>2</v>
      </c>
      <c r="N970" s="1" t="str">
        <f t="shared" si="282"/>
        <v>~charge~</v>
      </c>
      <c r="O970" s="1" t="str">
        <f t="shared" si="283"/>
        <v>[tʃɑɹdʒ]</v>
      </c>
      <c r="P970" s="4">
        <f t="shared" si="284"/>
        <v>0.27185717486836958</v>
      </c>
      <c r="Q970" s="4">
        <f t="shared" si="285"/>
        <v>1</v>
      </c>
      <c r="R970" s="4" cm="1">
        <f t="array" ref="R970">SUM(_xlfn._xlws.FILTER($G$2:$G$1236,_xlfn.MAP($N$2:$N$1236,_xlfn.LAMBDA(_xlpm.x,_xlpm.x=$N970))))</f>
        <v>7.6219512195121954E-4</v>
      </c>
      <c r="S970" s="4">
        <f t="shared" si="286"/>
        <v>1</v>
      </c>
      <c r="T970" s="15" cm="1">
        <f t="array" ref="T970">SUM(_xlfn._xlws.FILTER($G$2:$G$1236,_xlfn.MAP($O$2:$O$1236,_xlfn.LAMBDA(_xlpm.x,_xlpm.x=$O970))))</f>
        <v>7.6219512195121954E-4</v>
      </c>
      <c r="U970" s="4">
        <f t="shared" si="287"/>
        <v>1</v>
      </c>
      <c r="V970" s="4">
        <f t="shared" si="288"/>
        <v>0</v>
      </c>
      <c r="AB970"/>
      <c r="AC970"/>
      <c r="AD970" s="2"/>
      <c r="AI970" s="2"/>
      <c r="AJ970" s="2"/>
    </row>
    <row r="971" spans="1:36">
      <c r="A971" s="1" t="str">
        <f t="shared" si="273"/>
        <v>~choose~ : [tʃuz]</v>
      </c>
      <c r="B971" s="1">
        <f t="shared" si="274"/>
        <v>0</v>
      </c>
      <c r="C971" s="1">
        <f t="shared" si="274"/>
        <v>0</v>
      </c>
      <c r="D971" s="1">
        <f t="shared" si="274"/>
        <v>0</v>
      </c>
      <c r="E971" s="7">
        <v>1</v>
      </c>
      <c r="F971" s="9" t="s">
        <v>1114</v>
      </c>
      <c r="G971" s="4">
        <f t="shared" si="275"/>
        <v>7.6219512195121954E-4</v>
      </c>
      <c r="H971" s="1" t="str">
        <f t="shared" si="276"/>
        <v>tʃuz</v>
      </c>
      <c r="I971" s="1" t="str">
        <f t="shared" si="277"/>
        <v>choose</v>
      </c>
      <c r="J971" s="10">
        <f t="shared" si="278"/>
        <v>4</v>
      </c>
      <c r="K971" s="10">
        <f t="shared" si="279"/>
        <v>6</v>
      </c>
      <c r="L971" s="10">
        <f t="shared" si="280"/>
        <v>6</v>
      </c>
      <c r="M971" s="10">
        <f t="shared" si="281"/>
        <v>2</v>
      </c>
      <c r="N971" s="1" t="str">
        <f t="shared" si="282"/>
        <v>~choose~</v>
      </c>
      <c r="O971" s="1" t="str">
        <f t="shared" si="283"/>
        <v>[tʃuz]</v>
      </c>
      <c r="P971" s="4">
        <f t="shared" si="284"/>
        <v>0.27185717486836958</v>
      </c>
      <c r="Q971" s="4">
        <f t="shared" si="285"/>
        <v>1</v>
      </c>
      <c r="R971" s="4" cm="1">
        <f t="array" ref="R971">SUM(_xlfn._xlws.FILTER($G$2:$G$1236,_xlfn.MAP($N$2:$N$1236,_xlfn.LAMBDA(_xlpm.x,_xlpm.x=$N971))))</f>
        <v>7.6219512195121954E-4</v>
      </c>
      <c r="S971" s="4">
        <f t="shared" si="286"/>
        <v>1</v>
      </c>
      <c r="T971" s="15" cm="1">
        <f t="array" ref="T971">SUM(_xlfn._xlws.FILTER($G$2:$G$1236,_xlfn.MAP($O$2:$O$1236,_xlfn.LAMBDA(_xlpm.x,_xlpm.x=$O971))))</f>
        <v>7.6219512195121954E-4</v>
      </c>
      <c r="U971" s="4">
        <f t="shared" si="287"/>
        <v>1</v>
      </c>
      <c r="V971" s="4">
        <f t="shared" si="288"/>
        <v>0</v>
      </c>
      <c r="AB971"/>
      <c r="AC971"/>
      <c r="AD971" s="2"/>
      <c r="AI971" s="2"/>
      <c r="AJ971" s="2"/>
    </row>
    <row r="972" spans="1:36">
      <c r="A972" s="1" t="str">
        <f t="shared" si="273"/>
        <v>~circle~ : [sɜɹkəl]</v>
      </c>
      <c r="B972" s="1">
        <f t="shared" si="274"/>
        <v>0</v>
      </c>
      <c r="C972" s="1">
        <f t="shared" si="274"/>
        <v>0</v>
      </c>
      <c r="D972" s="1">
        <f t="shared" si="274"/>
        <v>0</v>
      </c>
      <c r="E972" s="7">
        <v>1</v>
      </c>
      <c r="F972" s="9" t="s">
        <v>2292</v>
      </c>
      <c r="G972" s="4">
        <f t="shared" si="275"/>
        <v>7.6219512195121954E-4</v>
      </c>
      <c r="H972" s="4" t="str">
        <f t="shared" si="276"/>
        <v>sɜɹkəl</v>
      </c>
      <c r="I972" s="4" t="str">
        <f t="shared" si="277"/>
        <v>circle</v>
      </c>
      <c r="J972" s="10">
        <f t="shared" si="278"/>
        <v>6</v>
      </c>
      <c r="K972" s="10">
        <f t="shared" si="279"/>
        <v>6</v>
      </c>
      <c r="L972" s="10">
        <f t="shared" si="280"/>
        <v>6</v>
      </c>
      <c r="M972" s="10">
        <f t="shared" si="281"/>
        <v>2</v>
      </c>
      <c r="N972" s="1" t="str">
        <f t="shared" si="282"/>
        <v>~circle~</v>
      </c>
      <c r="O972" s="1" t="str">
        <f t="shared" si="283"/>
        <v>[sɜɹkəl]</v>
      </c>
      <c r="P972" s="4">
        <f t="shared" si="284"/>
        <v>0.27185717486836958</v>
      </c>
      <c r="Q972" s="4">
        <f t="shared" si="285"/>
        <v>1</v>
      </c>
      <c r="R972" s="4" cm="1">
        <f t="array" ref="R972">SUM(_xlfn._xlws.FILTER($G$2:$G$1236,_xlfn.MAP($N$2:$N$1236,_xlfn.LAMBDA(_xlpm.x,_xlpm.x=$N972))))</f>
        <v>7.6219512195121954E-4</v>
      </c>
      <c r="S972" s="4">
        <f t="shared" si="286"/>
        <v>1</v>
      </c>
      <c r="T972" s="15" cm="1">
        <f t="array" ref="T972">SUM(_xlfn._xlws.FILTER($G$2:$G$1236,_xlfn.MAP($O$2:$O$1236,_xlfn.LAMBDA(_xlpm.x,_xlpm.x=$O972))))</f>
        <v>7.6219512195121954E-4</v>
      </c>
      <c r="U972" s="4">
        <f t="shared" si="287"/>
        <v>1</v>
      </c>
      <c r="V972" s="4">
        <f t="shared" si="288"/>
        <v>0</v>
      </c>
      <c r="AB972"/>
      <c r="AC972"/>
      <c r="AD972" s="2"/>
      <c r="AI972" s="2"/>
      <c r="AJ972" s="2"/>
    </row>
    <row r="973" spans="1:36">
      <c r="A973" s="1" t="str">
        <f t="shared" si="273"/>
        <v>~clothe~ : [kloʊð]</v>
      </c>
      <c r="B973" s="1">
        <f t="shared" si="274"/>
        <v>0</v>
      </c>
      <c r="C973" s="1">
        <f t="shared" si="274"/>
        <v>0</v>
      </c>
      <c r="D973" s="1">
        <f t="shared" si="274"/>
        <v>0</v>
      </c>
      <c r="E973" s="7">
        <v>1</v>
      </c>
      <c r="F973" s="9" t="s">
        <v>1098</v>
      </c>
      <c r="G973" s="4">
        <f t="shared" si="275"/>
        <v>7.6219512195121954E-4</v>
      </c>
      <c r="H973" s="4" t="str">
        <f t="shared" si="276"/>
        <v>kloʊð</v>
      </c>
      <c r="I973" s="4" t="str">
        <f t="shared" si="277"/>
        <v>clothe</v>
      </c>
      <c r="J973" s="10">
        <f t="shared" si="278"/>
        <v>5</v>
      </c>
      <c r="K973" s="10">
        <f t="shared" si="279"/>
        <v>6</v>
      </c>
      <c r="L973" s="10">
        <f t="shared" si="280"/>
        <v>6</v>
      </c>
      <c r="M973" s="10">
        <f t="shared" si="281"/>
        <v>2</v>
      </c>
      <c r="N973" s="1" t="str">
        <f t="shared" si="282"/>
        <v>~clothe~</v>
      </c>
      <c r="O973" s="1" t="str">
        <f t="shared" si="283"/>
        <v>[kloʊð]</v>
      </c>
      <c r="P973" s="4">
        <f t="shared" si="284"/>
        <v>0.27185717486836958</v>
      </c>
      <c r="Q973" s="4">
        <f t="shared" si="285"/>
        <v>1</v>
      </c>
      <c r="R973" s="4" cm="1">
        <f t="array" ref="R973">SUM(_xlfn._xlws.FILTER($G$2:$G$1236,_xlfn.MAP($N$2:$N$1236,_xlfn.LAMBDA(_xlpm.x,_xlpm.x=$N973))))</f>
        <v>7.6219512195121954E-4</v>
      </c>
      <c r="S973" s="4">
        <f t="shared" si="286"/>
        <v>1</v>
      </c>
      <c r="T973" s="15" cm="1">
        <f t="array" ref="T973">SUM(_xlfn._xlws.FILTER($G$2:$G$1236,_xlfn.MAP($O$2:$O$1236,_xlfn.LAMBDA(_xlpm.x,_xlpm.x=$O973))))</f>
        <v>7.6219512195121954E-4</v>
      </c>
      <c r="U973" s="4">
        <f t="shared" si="287"/>
        <v>1</v>
      </c>
      <c r="V973" s="4">
        <f t="shared" si="288"/>
        <v>0</v>
      </c>
      <c r="AB973"/>
      <c r="AC973"/>
      <c r="AD973" s="2"/>
      <c r="AI973" s="2"/>
      <c r="AJ973" s="2"/>
    </row>
    <row r="974" spans="1:36">
      <c r="A974" s="1" t="str">
        <f t="shared" si="273"/>
        <v>~corner~ : [kɔɹnəɹ]</v>
      </c>
      <c r="B974" s="1">
        <f t="shared" si="274"/>
        <v>0</v>
      </c>
      <c r="C974" s="1">
        <f t="shared" si="274"/>
        <v>0</v>
      </c>
      <c r="D974" s="1">
        <f t="shared" si="274"/>
        <v>0</v>
      </c>
      <c r="E974" s="7">
        <v>1</v>
      </c>
      <c r="F974" s="9" t="s">
        <v>2291</v>
      </c>
      <c r="G974" s="4">
        <f t="shared" si="275"/>
        <v>7.6219512195121954E-4</v>
      </c>
      <c r="H974" s="1" t="str">
        <f t="shared" si="276"/>
        <v>kɔɹnəɹ</v>
      </c>
      <c r="I974" s="1" t="str">
        <f t="shared" si="277"/>
        <v>corner</v>
      </c>
      <c r="J974" s="10">
        <f t="shared" si="278"/>
        <v>6</v>
      </c>
      <c r="K974" s="10">
        <f t="shared" si="279"/>
        <v>6</v>
      </c>
      <c r="L974" s="10">
        <f t="shared" si="280"/>
        <v>6</v>
      </c>
      <c r="M974" s="10">
        <f t="shared" si="281"/>
        <v>2</v>
      </c>
      <c r="N974" s="1" t="str">
        <f t="shared" si="282"/>
        <v>~corner~</v>
      </c>
      <c r="O974" s="1" t="str">
        <f t="shared" si="283"/>
        <v>[kɔɹnəɹ]</v>
      </c>
      <c r="P974" s="4">
        <f t="shared" si="284"/>
        <v>0.27185717486836958</v>
      </c>
      <c r="Q974" s="4">
        <f t="shared" si="285"/>
        <v>1</v>
      </c>
      <c r="R974" s="4" cm="1">
        <f t="array" ref="R974">SUM(_xlfn._xlws.FILTER($G$2:$G$1236,_xlfn.MAP($N$2:$N$1236,_xlfn.LAMBDA(_xlpm.x,_xlpm.x=$N974))))</f>
        <v>7.6219512195121954E-4</v>
      </c>
      <c r="S974" s="4">
        <f t="shared" si="286"/>
        <v>1</v>
      </c>
      <c r="T974" s="15" cm="1">
        <f t="array" ref="T974">SUM(_xlfn._xlws.FILTER($G$2:$G$1236,_xlfn.MAP($O$2:$O$1236,_xlfn.LAMBDA(_xlpm.x,_xlpm.x=$O974))))</f>
        <v>7.6219512195121954E-4</v>
      </c>
      <c r="U974" s="4">
        <f t="shared" si="287"/>
        <v>1</v>
      </c>
      <c r="V974" s="4">
        <f t="shared" si="288"/>
        <v>0</v>
      </c>
      <c r="AB974"/>
      <c r="AC974"/>
      <c r="AD974" s="2"/>
      <c r="AI974" s="2"/>
      <c r="AJ974" s="2"/>
    </row>
    <row r="975" spans="1:36">
      <c r="A975" s="1" t="str">
        <f t="shared" si="273"/>
        <v>~create~ : [kɹɪeɪt]</v>
      </c>
      <c r="B975" s="1">
        <f t="shared" si="274"/>
        <v>0</v>
      </c>
      <c r="C975" s="1">
        <f t="shared" si="274"/>
        <v>0</v>
      </c>
      <c r="D975" s="1">
        <f t="shared" si="274"/>
        <v>0</v>
      </c>
      <c r="E975" s="7">
        <v>1</v>
      </c>
      <c r="F975" s="9" t="s">
        <v>2290</v>
      </c>
      <c r="G975" s="4">
        <f t="shared" si="275"/>
        <v>7.6219512195121954E-4</v>
      </c>
      <c r="H975" s="4" t="str">
        <f t="shared" si="276"/>
        <v>kɹɪeɪt</v>
      </c>
      <c r="I975" s="4" t="str">
        <f t="shared" si="277"/>
        <v>create</v>
      </c>
      <c r="J975" s="10">
        <f t="shared" si="278"/>
        <v>6</v>
      </c>
      <c r="K975" s="10">
        <f t="shared" si="279"/>
        <v>6</v>
      </c>
      <c r="L975" s="10">
        <f t="shared" si="280"/>
        <v>6</v>
      </c>
      <c r="M975" s="10">
        <f t="shared" si="281"/>
        <v>2</v>
      </c>
      <c r="N975" s="1" t="str">
        <f t="shared" si="282"/>
        <v>~create~</v>
      </c>
      <c r="O975" s="1" t="str">
        <f t="shared" si="283"/>
        <v>[kɹɪeɪt]</v>
      </c>
      <c r="P975" s="4">
        <f t="shared" si="284"/>
        <v>0.27185717486836958</v>
      </c>
      <c r="Q975" s="4">
        <f t="shared" si="285"/>
        <v>1</v>
      </c>
      <c r="R975" s="4" cm="1">
        <f t="array" ref="R975">SUM(_xlfn._xlws.FILTER($G$2:$G$1236,_xlfn.MAP($N$2:$N$1236,_xlfn.LAMBDA(_xlpm.x,_xlpm.x=$N975))))</f>
        <v>7.6219512195121954E-4</v>
      </c>
      <c r="S975" s="4">
        <f t="shared" si="286"/>
        <v>1</v>
      </c>
      <c r="T975" s="15" cm="1">
        <f t="array" ref="T975">SUM(_xlfn._xlws.FILTER($G$2:$G$1236,_xlfn.MAP($O$2:$O$1236,_xlfn.LAMBDA(_xlpm.x,_xlpm.x=$O975))))</f>
        <v>7.6219512195121954E-4</v>
      </c>
      <c r="U975" s="4">
        <f t="shared" si="287"/>
        <v>1</v>
      </c>
      <c r="V975" s="4">
        <f t="shared" si="288"/>
        <v>0</v>
      </c>
      <c r="AB975"/>
      <c r="AC975"/>
      <c r="AD975" s="2"/>
      <c r="AI975" s="2"/>
      <c r="AJ975" s="2"/>
    </row>
    <row r="976" spans="1:36">
      <c r="A976" s="1" t="str">
        <f t="shared" si="273"/>
        <v>~danger~ : [deɪndʒəɹ]</v>
      </c>
      <c r="B976" s="1">
        <f t="shared" si="274"/>
        <v>0</v>
      </c>
      <c r="C976" s="1">
        <f t="shared" si="274"/>
        <v>0</v>
      </c>
      <c r="D976" s="1">
        <f t="shared" si="274"/>
        <v>0</v>
      </c>
      <c r="E976" s="7">
        <v>1</v>
      </c>
      <c r="F976" s="9" t="s">
        <v>2289</v>
      </c>
      <c r="G976" s="4">
        <f t="shared" si="275"/>
        <v>7.6219512195121954E-4</v>
      </c>
      <c r="H976" s="1" t="str">
        <f t="shared" si="276"/>
        <v>deɪndʒəɹ</v>
      </c>
      <c r="I976" s="1" t="str">
        <f t="shared" si="277"/>
        <v>danger</v>
      </c>
      <c r="J976" s="10">
        <f t="shared" si="278"/>
        <v>8</v>
      </c>
      <c r="K976" s="10">
        <f t="shared" si="279"/>
        <v>6</v>
      </c>
      <c r="L976" s="10">
        <f t="shared" si="280"/>
        <v>8</v>
      </c>
      <c r="M976" s="10">
        <f t="shared" si="281"/>
        <v>2</v>
      </c>
      <c r="N976" s="1" t="str">
        <f t="shared" si="282"/>
        <v>~danger~</v>
      </c>
      <c r="O976" s="1" t="str">
        <f t="shared" si="283"/>
        <v>[deɪndʒəɹ]</v>
      </c>
      <c r="P976" s="4">
        <f t="shared" si="284"/>
        <v>0.3010299956639812</v>
      </c>
      <c r="Q976" s="4">
        <f t="shared" si="285"/>
        <v>1</v>
      </c>
      <c r="R976" s="4" cm="1">
        <f t="array" ref="R976">SUM(_xlfn._xlws.FILTER($G$2:$G$1236,_xlfn.MAP($N$2:$N$1236,_xlfn.LAMBDA(_xlpm.x,_xlpm.x=$N976))))</f>
        <v>7.6219512195121954E-4</v>
      </c>
      <c r="S976" s="4">
        <f t="shared" si="286"/>
        <v>1</v>
      </c>
      <c r="T976" s="15" cm="1">
        <f t="array" ref="T976">SUM(_xlfn._xlws.FILTER($G$2:$G$1236,_xlfn.MAP($O$2:$O$1236,_xlfn.LAMBDA(_xlpm.x,_xlpm.x=$O976))))</f>
        <v>7.6219512195121954E-4</v>
      </c>
      <c r="U976" s="4">
        <f t="shared" si="287"/>
        <v>1</v>
      </c>
      <c r="V976" s="4">
        <f t="shared" si="288"/>
        <v>0</v>
      </c>
      <c r="AB976"/>
      <c r="AC976"/>
      <c r="AD976" s="2"/>
      <c r="AI976" s="2"/>
      <c r="AJ976" s="2"/>
    </row>
    <row r="977" spans="1:36">
      <c r="A977" s="1" t="str">
        <f t="shared" si="273"/>
        <v>~decide~ : [dɪsaɪd]</v>
      </c>
      <c r="B977" s="1">
        <f t="shared" si="274"/>
        <v>0</v>
      </c>
      <c r="C977" s="1">
        <f t="shared" si="274"/>
        <v>0</v>
      </c>
      <c r="D977" s="1">
        <f t="shared" si="274"/>
        <v>0</v>
      </c>
      <c r="E977" s="7">
        <v>1</v>
      </c>
      <c r="F977" s="9" t="s">
        <v>2288</v>
      </c>
      <c r="G977" s="4">
        <f t="shared" si="275"/>
        <v>7.6219512195121954E-4</v>
      </c>
      <c r="H977" s="1" t="str">
        <f t="shared" si="276"/>
        <v>dɪsaɪd</v>
      </c>
      <c r="I977" s="1" t="str">
        <f t="shared" si="277"/>
        <v>decide</v>
      </c>
      <c r="J977" s="10">
        <f t="shared" si="278"/>
        <v>6</v>
      </c>
      <c r="K977" s="10">
        <f t="shared" si="279"/>
        <v>6</v>
      </c>
      <c r="L977" s="10">
        <f t="shared" si="280"/>
        <v>6</v>
      </c>
      <c r="M977" s="10">
        <f t="shared" si="281"/>
        <v>2</v>
      </c>
      <c r="N977" s="1" t="str">
        <f t="shared" si="282"/>
        <v>~decide~</v>
      </c>
      <c r="O977" s="1" t="str">
        <f t="shared" si="283"/>
        <v>[dɪsaɪd]</v>
      </c>
      <c r="P977" s="4">
        <f t="shared" si="284"/>
        <v>0.27185717486836958</v>
      </c>
      <c r="Q977" s="4">
        <f t="shared" si="285"/>
        <v>1</v>
      </c>
      <c r="R977" s="4" cm="1">
        <f t="array" ref="R977">SUM(_xlfn._xlws.FILTER($G$2:$G$1236,_xlfn.MAP($N$2:$N$1236,_xlfn.LAMBDA(_xlpm.x,_xlpm.x=$N977))))</f>
        <v>7.6219512195121954E-4</v>
      </c>
      <c r="S977" s="4">
        <f t="shared" si="286"/>
        <v>1</v>
      </c>
      <c r="T977" s="15" cm="1">
        <f t="array" ref="T977">SUM(_xlfn._xlws.FILTER($G$2:$G$1236,_xlfn.MAP($O$2:$O$1236,_xlfn.LAMBDA(_xlpm.x,_xlpm.x=$O977))))</f>
        <v>7.6219512195121954E-4</v>
      </c>
      <c r="U977" s="4">
        <f t="shared" si="287"/>
        <v>1</v>
      </c>
      <c r="V977" s="4">
        <f t="shared" si="288"/>
        <v>0</v>
      </c>
      <c r="AB977"/>
      <c r="AC977"/>
      <c r="AD977" s="2"/>
      <c r="AI977" s="2"/>
      <c r="AJ977" s="2"/>
    </row>
    <row r="978" spans="1:36">
      <c r="A978" s="1" t="str">
        <f t="shared" si="273"/>
        <v>~design~ : [dɪzaɪn]</v>
      </c>
      <c r="B978" s="1">
        <f t="shared" si="274"/>
        <v>0</v>
      </c>
      <c r="C978" s="1">
        <f t="shared" si="274"/>
        <v>0</v>
      </c>
      <c r="D978" s="1">
        <f t="shared" si="274"/>
        <v>0</v>
      </c>
      <c r="E978" s="7">
        <v>1</v>
      </c>
      <c r="F978" s="9" t="s">
        <v>2287</v>
      </c>
      <c r="G978" s="4">
        <f t="shared" si="275"/>
        <v>7.6219512195121954E-4</v>
      </c>
      <c r="H978" s="4" t="str">
        <f t="shared" si="276"/>
        <v>dɪzaɪn</v>
      </c>
      <c r="I978" s="4" t="str">
        <f t="shared" si="277"/>
        <v>design</v>
      </c>
      <c r="J978" s="10">
        <f t="shared" si="278"/>
        <v>6</v>
      </c>
      <c r="K978" s="10">
        <f t="shared" si="279"/>
        <v>6</v>
      </c>
      <c r="L978" s="10">
        <f t="shared" si="280"/>
        <v>6</v>
      </c>
      <c r="M978" s="10">
        <f t="shared" si="281"/>
        <v>2</v>
      </c>
      <c r="N978" s="1" t="str">
        <f t="shared" si="282"/>
        <v>~design~</v>
      </c>
      <c r="O978" s="1" t="str">
        <f t="shared" si="283"/>
        <v>[dɪzaɪn]</v>
      </c>
      <c r="P978" s="4">
        <f t="shared" si="284"/>
        <v>0.27185717486836958</v>
      </c>
      <c r="Q978" s="4">
        <f t="shared" si="285"/>
        <v>1</v>
      </c>
      <c r="R978" s="4" cm="1">
        <f t="array" ref="R978">SUM(_xlfn._xlws.FILTER($G$2:$G$1236,_xlfn.MAP($N$2:$N$1236,_xlfn.LAMBDA(_xlpm.x,_xlpm.x=$N978))))</f>
        <v>7.6219512195121954E-4</v>
      </c>
      <c r="S978" s="4">
        <f t="shared" si="286"/>
        <v>1</v>
      </c>
      <c r="T978" s="15" cm="1">
        <f t="array" ref="T978">SUM(_xlfn._xlws.FILTER($G$2:$G$1236,_xlfn.MAP($O$2:$O$1236,_xlfn.LAMBDA(_xlpm.x,_xlpm.x=$O978))))</f>
        <v>7.6219512195121954E-4</v>
      </c>
      <c r="U978" s="4">
        <f t="shared" si="287"/>
        <v>1</v>
      </c>
      <c r="V978" s="4">
        <f t="shared" si="288"/>
        <v>0</v>
      </c>
      <c r="AB978"/>
      <c r="AC978"/>
      <c r="AD978" s="2"/>
      <c r="AI978" s="2"/>
      <c r="AJ978" s="2"/>
    </row>
    <row r="979" spans="1:36">
      <c r="A979" s="1" t="str">
        <f t="shared" si="273"/>
        <v>~develo~ : [dɪvɛlə]</v>
      </c>
      <c r="B979" s="1">
        <f t="shared" si="274"/>
        <v>0</v>
      </c>
      <c r="C979" s="1">
        <f t="shared" si="274"/>
        <v>0</v>
      </c>
      <c r="D979" s="1">
        <f t="shared" si="274"/>
        <v>0</v>
      </c>
      <c r="E979" s="7">
        <v>1</v>
      </c>
      <c r="F979" s="9" t="s">
        <v>2286</v>
      </c>
      <c r="G979" s="4">
        <f t="shared" si="275"/>
        <v>7.6219512195121954E-4</v>
      </c>
      <c r="H979" s="4" t="str">
        <f t="shared" si="276"/>
        <v>dɪvɛlə</v>
      </c>
      <c r="I979" s="4" t="str">
        <f t="shared" si="277"/>
        <v>develo</v>
      </c>
      <c r="J979" s="10">
        <f t="shared" si="278"/>
        <v>6</v>
      </c>
      <c r="K979" s="10">
        <f t="shared" si="279"/>
        <v>6</v>
      </c>
      <c r="L979" s="10">
        <f t="shared" si="280"/>
        <v>6</v>
      </c>
      <c r="M979" s="10">
        <f t="shared" si="281"/>
        <v>2</v>
      </c>
      <c r="N979" s="1" t="str">
        <f t="shared" si="282"/>
        <v>~develo~</v>
      </c>
      <c r="O979" s="1" t="str">
        <f t="shared" si="283"/>
        <v>[dɪvɛlə]</v>
      </c>
      <c r="P979" s="4">
        <f t="shared" si="284"/>
        <v>0.27185717486836958</v>
      </c>
      <c r="Q979" s="4">
        <f t="shared" si="285"/>
        <v>1</v>
      </c>
      <c r="R979" s="4" cm="1">
        <f t="array" ref="R979">SUM(_xlfn._xlws.FILTER($G$2:$G$1236,_xlfn.MAP($N$2:$N$1236,_xlfn.LAMBDA(_xlpm.x,_xlpm.x=$N979))))</f>
        <v>7.6219512195121954E-4</v>
      </c>
      <c r="S979" s="4">
        <f t="shared" si="286"/>
        <v>1</v>
      </c>
      <c r="T979" s="15" cm="1">
        <f t="array" ref="T979">SUM(_xlfn._xlws.FILTER($G$2:$G$1236,_xlfn.MAP($O$2:$O$1236,_xlfn.LAMBDA(_xlpm.x,_xlpm.x=$O979))))</f>
        <v>7.6219512195121954E-4</v>
      </c>
      <c r="U979" s="4">
        <f t="shared" si="287"/>
        <v>1</v>
      </c>
      <c r="V979" s="4">
        <f t="shared" si="288"/>
        <v>0</v>
      </c>
      <c r="AB979"/>
      <c r="AC979"/>
      <c r="AD979" s="2"/>
      <c r="AI979" s="2"/>
      <c r="AJ979" s="2"/>
    </row>
    <row r="980" spans="1:36">
      <c r="A980" s="1" t="str">
        <f t="shared" si="273"/>
        <v>~direct~ : [dəɹɛkt]</v>
      </c>
      <c r="B980" s="1">
        <f t="shared" si="274"/>
        <v>0</v>
      </c>
      <c r="C980" s="1">
        <f t="shared" si="274"/>
        <v>0</v>
      </c>
      <c r="D980" s="1">
        <f t="shared" si="274"/>
        <v>0</v>
      </c>
      <c r="E980" s="7">
        <v>1</v>
      </c>
      <c r="F980" s="9" t="s">
        <v>2285</v>
      </c>
      <c r="G980" s="4">
        <f t="shared" si="275"/>
        <v>7.6219512195121954E-4</v>
      </c>
      <c r="H980" s="4" t="str">
        <f t="shared" si="276"/>
        <v>dəɹɛkt</v>
      </c>
      <c r="I980" s="4" t="str">
        <f t="shared" si="277"/>
        <v>direct</v>
      </c>
      <c r="J980" s="10">
        <f t="shared" si="278"/>
        <v>6</v>
      </c>
      <c r="K980" s="10">
        <f t="shared" si="279"/>
        <v>6</v>
      </c>
      <c r="L980" s="10">
        <f t="shared" si="280"/>
        <v>6</v>
      </c>
      <c r="M980" s="10">
        <f t="shared" si="281"/>
        <v>2</v>
      </c>
      <c r="N980" s="1" t="str">
        <f t="shared" si="282"/>
        <v>~direct~</v>
      </c>
      <c r="O980" s="1" t="str">
        <f t="shared" si="283"/>
        <v>[dəɹɛkt]</v>
      </c>
      <c r="P980" s="4">
        <f t="shared" si="284"/>
        <v>0.18123811657891303</v>
      </c>
      <c r="Q980" s="4">
        <f t="shared" si="285"/>
        <v>0.66666666666666663</v>
      </c>
      <c r="R980" s="4" cm="1">
        <f t="array" ref="R980">SUM(_xlfn._xlws.FILTER($G$2:$G$1236,_xlfn.MAP($N$2:$N$1236,_xlfn.LAMBDA(_xlpm.x,_xlpm.x=$N980))))</f>
        <v>1.5243902439024391E-3</v>
      </c>
      <c r="S980" s="4">
        <f t="shared" si="286"/>
        <v>0.5</v>
      </c>
      <c r="T980" s="15" cm="1">
        <f t="array" ref="T980">SUM(_xlfn._xlws.FILTER($G$2:$G$1236,_xlfn.MAP($O$2:$O$1236,_xlfn.LAMBDA(_xlpm.x,_xlpm.x=$O980))))</f>
        <v>7.6219512195121954E-4</v>
      </c>
      <c r="U980" s="4">
        <f t="shared" si="287"/>
        <v>1</v>
      </c>
      <c r="V980" s="4">
        <f t="shared" si="288"/>
        <v>-0.3010299956639812</v>
      </c>
      <c r="AB980"/>
      <c r="AC980"/>
      <c r="AD980" s="2"/>
      <c r="AI980" s="2"/>
      <c r="AJ980" s="2"/>
    </row>
    <row r="981" spans="1:36">
      <c r="A981" s="1" t="str">
        <f t="shared" si="273"/>
        <v>~direct~ : [dɪɹɛkt]</v>
      </c>
      <c r="B981" s="1">
        <f t="shared" si="274"/>
        <v>0</v>
      </c>
      <c r="C981" s="1">
        <f t="shared" si="274"/>
        <v>0</v>
      </c>
      <c r="D981" s="1">
        <f t="shared" si="274"/>
        <v>0</v>
      </c>
      <c r="E981" s="7">
        <v>1</v>
      </c>
      <c r="F981" s="9" t="s">
        <v>2284</v>
      </c>
      <c r="G981" s="4">
        <f t="shared" si="275"/>
        <v>7.6219512195121954E-4</v>
      </c>
      <c r="H981" s="1" t="str">
        <f t="shared" si="276"/>
        <v>dɪɹɛkt</v>
      </c>
      <c r="I981" s="1" t="str">
        <f t="shared" si="277"/>
        <v>direct</v>
      </c>
      <c r="J981" s="10">
        <f t="shared" si="278"/>
        <v>6</v>
      </c>
      <c r="K981" s="10">
        <f t="shared" si="279"/>
        <v>6</v>
      </c>
      <c r="L981" s="10">
        <f t="shared" si="280"/>
        <v>6</v>
      </c>
      <c r="M981" s="10">
        <f t="shared" si="281"/>
        <v>2</v>
      </c>
      <c r="N981" s="1" t="str">
        <f t="shared" si="282"/>
        <v>~direct~</v>
      </c>
      <c r="O981" s="1" t="str">
        <f t="shared" si="283"/>
        <v>[dɪɹɛkt]</v>
      </c>
      <c r="P981" s="4">
        <f t="shared" si="284"/>
        <v>0.18123811657891303</v>
      </c>
      <c r="Q981" s="4">
        <f t="shared" si="285"/>
        <v>0.66666666666666663</v>
      </c>
      <c r="R981" s="4" cm="1">
        <f t="array" ref="R981">SUM(_xlfn._xlws.FILTER($G$2:$G$1236,_xlfn.MAP($N$2:$N$1236,_xlfn.LAMBDA(_xlpm.x,_xlpm.x=$N981))))</f>
        <v>1.5243902439024391E-3</v>
      </c>
      <c r="S981" s="4">
        <f t="shared" si="286"/>
        <v>0.5</v>
      </c>
      <c r="T981" s="15" cm="1">
        <f t="array" ref="T981">SUM(_xlfn._xlws.FILTER($G$2:$G$1236,_xlfn.MAP($O$2:$O$1236,_xlfn.LAMBDA(_xlpm.x,_xlpm.x=$O981))))</f>
        <v>7.6219512195121954E-4</v>
      </c>
      <c r="U981" s="4">
        <f t="shared" si="287"/>
        <v>1</v>
      </c>
      <c r="V981" s="4">
        <f t="shared" si="288"/>
        <v>-0.3010299956639812</v>
      </c>
      <c r="AB981"/>
      <c r="AC981"/>
      <c r="AD981" s="2"/>
      <c r="AI981" s="2"/>
      <c r="AJ981" s="2"/>
    </row>
    <row r="982" spans="1:36">
      <c r="A982" s="1" t="str">
        <f t="shared" si="273"/>
        <v>~divide~ : [dɪvaɪd]</v>
      </c>
      <c r="B982" s="1">
        <f t="shared" ref="B982:D1001" si="289">_xlfn.LET(_xlpm.d,$F982,_xlpm.k,_xlfn.CONCAT(LEFT(TRIM(B$1),1),"*"),COUNTIF(_xlpm.d,_xlpm.k))</f>
        <v>0</v>
      </c>
      <c r="C982" s="1">
        <f t="shared" si="289"/>
        <v>0</v>
      </c>
      <c r="D982" s="1">
        <f t="shared" si="289"/>
        <v>0</v>
      </c>
      <c r="E982" s="7">
        <v>1</v>
      </c>
      <c r="F982" s="9" t="s">
        <v>2283</v>
      </c>
      <c r="G982" s="4">
        <f t="shared" si="275"/>
        <v>7.6219512195121954E-4</v>
      </c>
      <c r="H982" s="4" t="str">
        <f t="shared" si="276"/>
        <v>dɪvaɪd</v>
      </c>
      <c r="I982" s="4" t="str">
        <f t="shared" si="277"/>
        <v>divide</v>
      </c>
      <c r="J982" s="10">
        <f t="shared" si="278"/>
        <v>6</v>
      </c>
      <c r="K982" s="10">
        <f t="shared" si="279"/>
        <v>6</v>
      </c>
      <c r="L982" s="10">
        <f t="shared" si="280"/>
        <v>6</v>
      </c>
      <c r="M982" s="10">
        <f t="shared" si="281"/>
        <v>2</v>
      </c>
      <c r="N982" s="1" t="str">
        <f t="shared" si="282"/>
        <v>~divide~</v>
      </c>
      <c r="O982" s="1" t="str">
        <f t="shared" si="283"/>
        <v>[dɪvaɪd]</v>
      </c>
      <c r="P982" s="4">
        <f t="shared" si="284"/>
        <v>0.27185717486836958</v>
      </c>
      <c r="Q982" s="4">
        <f t="shared" si="285"/>
        <v>1</v>
      </c>
      <c r="R982" s="4" cm="1">
        <f t="array" ref="R982">SUM(_xlfn._xlws.FILTER($G$2:$G$1236,_xlfn.MAP($N$2:$N$1236,_xlfn.LAMBDA(_xlpm.x,_xlpm.x=$N982))))</f>
        <v>7.6219512195121954E-4</v>
      </c>
      <c r="S982" s="4">
        <f t="shared" si="286"/>
        <v>1</v>
      </c>
      <c r="T982" s="15" cm="1">
        <f t="array" ref="T982">SUM(_xlfn._xlws.FILTER($G$2:$G$1236,_xlfn.MAP($O$2:$O$1236,_xlfn.LAMBDA(_xlpm.x,_xlpm.x=$O982))))</f>
        <v>7.6219512195121954E-4</v>
      </c>
      <c r="U982" s="4">
        <f t="shared" si="287"/>
        <v>1</v>
      </c>
      <c r="V982" s="4">
        <f t="shared" si="288"/>
        <v>0</v>
      </c>
      <c r="AB982"/>
      <c r="AC982"/>
      <c r="AD982" s="2"/>
      <c r="AI982" s="2"/>
      <c r="AJ982" s="2"/>
    </row>
    <row r="983" spans="1:36">
      <c r="A983" s="1" t="str">
        <f t="shared" si="273"/>
        <v>~dollar~ : [dɑləɹ]</v>
      </c>
      <c r="B983" s="1">
        <f t="shared" si="289"/>
        <v>0</v>
      </c>
      <c r="C983" s="1">
        <f t="shared" si="289"/>
        <v>0</v>
      </c>
      <c r="D983" s="1">
        <f t="shared" si="289"/>
        <v>0</v>
      </c>
      <c r="E983" s="7">
        <v>1</v>
      </c>
      <c r="F983" s="9" t="s">
        <v>2282</v>
      </c>
      <c r="G983" s="4">
        <f t="shared" si="275"/>
        <v>7.6219512195121954E-4</v>
      </c>
      <c r="H983" s="1" t="str">
        <f t="shared" si="276"/>
        <v>dɑləɹ</v>
      </c>
      <c r="I983" s="1" t="str">
        <f t="shared" si="277"/>
        <v>dollar</v>
      </c>
      <c r="J983" s="10">
        <f t="shared" si="278"/>
        <v>5</v>
      </c>
      <c r="K983" s="10">
        <f t="shared" si="279"/>
        <v>6</v>
      </c>
      <c r="L983" s="10">
        <f t="shared" si="280"/>
        <v>6</v>
      </c>
      <c r="M983" s="10">
        <f t="shared" si="281"/>
        <v>2</v>
      </c>
      <c r="N983" s="1" t="str">
        <f t="shared" si="282"/>
        <v>~dollar~</v>
      </c>
      <c r="O983" s="1" t="str">
        <f t="shared" si="283"/>
        <v>[dɑləɹ]</v>
      </c>
      <c r="P983" s="4">
        <f t="shared" si="284"/>
        <v>0.27185717486836958</v>
      </c>
      <c r="Q983" s="4">
        <f t="shared" si="285"/>
        <v>1</v>
      </c>
      <c r="R983" s="4" cm="1">
        <f t="array" ref="R983">SUM(_xlfn._xlws.FILTER($G$2:$G$1236,_xlfn.MAP($N$2:$N$1236,_xlfn.LAMBDA(_xlpm.x,_xlpm.x=$N983))))</f>
        <v>7.6219512195121954E-4</v>
      </c>
      <c r="S983" s="4">
        <f t="shared" si="286"/>
        <v>1</v>
      </c>
      <c r="T983" s="15" cm="1">
        <f t="array" ref="T983">SUM(_xlfn._xlws.FILTER($G$2:$G$1236,_xlfn.MAP($O$2:$O$1236,_xlfn.LAMBDA(_xlpm.x,_xlpm.x=$O983))))</f>
        <v>7.6219512195121954E-4</v>
      </c>
      <c r="U983" s="4">
        <f t="shared" si="287"/>
        <v>1</v>
      </c>
      <c r="V983" s="4">
        <f t="shared" si="288"/>
        <v>0</v>
      </c>
      <c r="AB983"/>
      <c r="AC983"/>
      <c r="AD983" s="2"/>
      <c r="AI983" s="2"/>
      <c r="AJ983" s="2"/>
    </row>
    <row r="984" spans="1:36">
      <c r="A984" s="1" t="str">
        <f t="shared" si="273"/>
        <v>~during~ : [dʊɹɪŋ]</v>
      </c>
      <c r="B984" s="1">
        <f t="shared" si="289"/>
        <v>0</v>
      </c>
      <c r="C984" s="1">
        <f t="shared" si="289"/>
        <v>0</v>
      </c>
      <c r="D984" s="1">
        <f t="shared" si="289"/>
        <v>0</v>
      </c>
      <c r="E984" s="7">
        <v>1</v>
      </c>
      <c r="F984" s="9" t="s">
        <v>2281</v>
      </c>
      <c r="G984" s="4">
        <f t="shared" si="275"/>
        <v>7.6219512195121954E-4</v>
      </c>
      <c r="H984" s="4" t="str">
        <f t="shared" si="276"/>
        <v>dʊɹɪŋ</v>
      </c>
      <c r="I984" s="4" t="str">
        <f t="shared" si="277"/>
        <v>during</v>
      </c>
      <c r="J984" s="10">
        <f t="shared" si="278"/>
        <v>5</v>
      </c>
      <c r="K984" s="10">
        <f t="shared" si="279"/>
        <v>6</v>
      </c>
      <c r="L984" s="10">
        <f t="shared" si="280"/>
        <v>6</v>
      </c>
      <c r="M984" s="10">
        <f t="shared" si="281"/>
        <v>2</v>
      </c>
      <c r="N984" s="1" t="str">
        <f t="shared" si="282"/>
        <v>~during~</v>
      </c>
      <c r="O984" s="1" t="str">
        <f t="shared" si="283"/>
        <v>[dʊɹɪŋ]</v>
      </c>
      <c r="P984" s="4">
        <f t="shared" si="284"/>
        <v>0.27185717486836958</v>
      </c>
      <c r="Q984" s="4">
        <f t="shared" si="285"/>
        <v>1</v>
      </c>
      <c r="R984" s="4" cm="1">
        <f t="array" ref="R984">SUM(_xlfn._xlws.FILTER($G$2:$G$1236,_xlfn.MAP($N$2:$N$1236,_xlfn.LAMBDA(_xlpm.x,_xlpm.x=$N984))))</f>
        <v>7.6219512195121954E-4</v>
      </c>
      <c r="S984" s="4">
        <f t="shared" si="286"/>
        <v>1</v>
      </c>
      <c r="T984" s="15" cm="1">
        <f t="array" ref="T984">SUM(_xlfn._xlws.FILTER($G$2:$G$1236,_xlfn.MAP($O$2:$O$1236,_xlfn.LAMBDA(_xlpm.x,_xlpm.x=$O984))))</f>
        <v>7.6219512195121954E-4</v>
      </c>
      <c r="U984" s="4">
        <f t="shared" si="287"/>
        <v>1</v>
      </c>
      <c r="V984" s="4">
        <f t="shared" si="288"/>
        <v>0</v>
      </c>
      <c r="AB984"/>
      <c r="AC984"/>
      <c r="AD984" s="2"/>
      <c r="AI984" s="2"/>
      <c r="AJ984" s="2"/>
    </row>
    <row r="985" spans="1:36">
      <c r="A985" s="1" t="str">
        <f t="shared" si="273"/>
        <v>~either~ : [iðəɹ]</v>
      </c>
      <c r="B985" s="1">
        <f t="shared" si="289"/>
        <v>0</v>
      </c>
      <c r="C985" s="1">
        <f t="shared" si="289"/>
        <v>0</v>
      </c>
      <c r="D985" s="1">
        <f t="shared" si="289"/>
        <v>0</v>
      </c>
      <c r="E985" s="7">
        <v>1</v>
      </c>
      <c r="F985" s="9" t="s">
        <v>2280</v>
      </c>
      <c r="G985" s="4">
        <f t="shared" si="275"/>
        <v>7.6219512195121954E-4</v>
      </c>
      <c r="H985" s="4" t="str">
        <f t="shared" si="276"/>
        <v>iðəɹ</v>
      </c>
      <c r="I985" s="4" t="str">
        <f t="shared" si="277"/>
        <v>either</v>
      </c>
      <c r="J985" s="10">
        <f t="shared" si="278"/>
        <v>4</v>
      </c>
      <c r="K985" s="10">
        <f t="shared" si="279"/>
        <v>6</v>
      </c>
      <c r="L985" s="10">
        <f t="shared" si="280"/>
        <v>6</v>
      </c>
      <c r="M985" s="10">
        <f t="shared" si="281"/>
        <v>2</v>
      </c>
      <c r="N985" s="1" t="str">
        <f t="shared" si="282"/>
        <v>~either~</v>
      </c>
      <c r="O985" s="1" t="str">
        <f t="shared" si="283"/>
        <v>[iðəɹ]</v>
      </c>
      <c r="P985" s="4">
        <f t="shared" si="284"/>
        <v>0.27185717486836958</v>
      </c>
      <c r="Q985" s="4">
        <f t="shared" si="285"/>
        <v>1</v>
      </c>
      <c r="R985" s="4" cm="1">
        <f t="array" ref="R985">SUM(_xlfn._xlws.FILTER($G$2:$G$1236,_xlfn.MAP($N$2:$N$1236,_xlfn.LAMBDA(_xlpm.x,_xlpm.x=$N985))))</f>
        <v>7.6219512195121954E-4</v>
      </c>
      <c r="S985" s="4">
        <f t="shared" si="286"/>
        <v>1</v>
      </c>
      <c r="T985" s="15" cm="1">
        <f t="array" ref="T985">SUM(_xlfn._xlws.FILTER($G$2:$G$1236,_xlfn.MAP($O$2:$O$1236,_xlfn.LAMBDA(_xlpm.x,_xlpm.x=$O985))))</f>
        <v>7.6219512195121954E-4</v>
      </c>
      <c r="U985" s="4">
        <f t="shared" si="287"/>
        <v>1</v>
      </c>
      <c r="V985" s="4">
        <f t="shared" si="288"/>
        <v>0</v>
      </c>
      <c r="AB985"/>
      <c r="AC985"/>
      <c r="AD985" s="2"/>
      <c r="AI985" s="2"/>
      <c r="AJ985" s="2"/>
    </row>
    <row r="986" spans="1:36">
      <c r="A986" s="1" t="str">
        <f t="shared" si="273"/>
        <v>~engine~ : [ɛndʒən]</v>
      </c>
      <c r="B986" s="1">
        <f t="shared" si="289"/>
        <v>0</v>
      </c>
      <c r="C986" s="1">
        <f t="shared" si="289"/>
        <v>0</v>
      </c>
      <c r="D986" s="1">
        <f t="shared" si="289"/>
        <v>0</v>
      </c>
      <c r="E986" s="7">
        <v>1</v>
      </c>
      <c r="F986" s="9" t="s">
        <v>2279</v>
      </c>
      <c r="G986" s="4">
        <f t="shared" si="275"/>
        <v>7.6219512195121954E-4</v>
      </c>
      <c r="H986" s="1" t="str">
        <f t="shared" si="276"/>
        <v>ɛndʒən</v>
      </c>
      <c r="I986" s="1" t="str">
        <f t="shared" si="277"/>
        <v>engine</v>
      </c>
      <c r="J986" s="10">
        <f t="shared" si="278"/>
        <v>6</v>
      </c>
      <c r="K986" s="10">
        <f t="shared" si="279"/>
        <v>6</v>
      </c>
      <c r="L986" s="10">
        <f t="shared" si="280"/>
        <v>6</v>
      </c>
      <c r="M986" s="10">
        <f t="shared" si="281"/>
        <v>2</v>
      </c>
      <c r="N986" s="1" t="str">
        <f t="shared" si="282"/>
        <v>~engine~</v>
      </c>
      <c r="O986" s="1" t="str">
        <f t="shared" si="283"/>
        <v>[ɛndʒən]</v>
      </c>
      <c r="P986" s="4">
        <f t="shared" si="284"/>
        <v>0.27185717486836958</v>
      </c>
      <c r="Q986" s="4">
        <f t="shared" si="285"/>
        <v>1</v>
      </c>
      <c r="R986" s="4" cm="1">
        <f t="array" ref="R986">SUM(_xlfn._xlws.FILTER($G$2:$G$1236,_xlfn.MAP($N$2:$N$1236,_xlfn.LAMBDA(_xlpm.x,_xlpm.x=$N986))))</f>
        <v>7.6219512195121954E-4</v>
      </c>
      <c r="S986" s="4">
        <f t="shared" si="286"/>
        <v>1</v>
      </c>
      <c r="T986" s="15" cm="1">
        <f t="array" ref="T986">SUM(_xlfn._xlws.FILTER($G$2:$G$1236,_xlfn.MAP($O$2:$O$1236,_xlfn.LAMBDA(_xlpm.x,_xlpm.x=$O986))))</f>
        <v>7.6219512195121954E-4</v>
      </c>
      <c r="U986" s="4">
        <f t="shared" si="287"/>
        <v>1</v>
      </c>
      <c r="V986" s="4">
        <f t="shared" si="288"/>
        <v>0</v>
      </c>
      <c r="AB986"/>
      <c r="AC986"/>
      <c r="AD986" s="2"/>
      <c r="AI986" s="2"/>
      <c r="AJ986" s="2"/>
    </row>
    <row r="987" spans="1:36">
      <c r="A987" s="1" t="str">
        <f t="shared" si="273"/>
        <v>~excite~ : [ɪksaɪt]</v>
      </c>
      <c r="B987" s="1">
        <f t="shared" si="289"/>
        <v>0</v>
      </c>
      <c r="C987" s="1">
        <f t="shared" si="289"/>
        <v>0</v>
      </c>
      <c r="D987" s="1">
        <f t="shared" si="289"/>
        <v>0</v>
      </c>
      <c r="E987" s="7">
        <v>1</v>
      </c>
      <c r="F987" s="9" t="s">
        <v>2278</v>
      </c>
      <c r="G987" s="4">
        <f t="shared" si="275"/>
        <v>7.6219512195121954E-4</v>
      </c>
      <c r="H987" s="1" t="str">
        <f t="shared" si="276"/>
        <v>ɪksaɪt</v>
      </c>
      <c r="I987" s="1" t="str">
        <f t="shared" si="277"/>
        <v>excite</v>
      </c>
      <c r="J987" s="10">
        <f t="shared" si="278"/>
        <v>6</v>
      </c>
      <c r="K987" s="10">
        <f t="shared" si="279"/>
        <v>6</v>
      </c>
      <c r="L987" s="10">
        <f t="shared" si="280"/>
        <v>6</v>
      </c>
      <c r="M987" s="10">
        <f t="shared" si="281"/>
        <v>2</v>
      </c>
      <c r="N987" s="1" t="str">
        <f t="shared" si="282"/>
        <v>~excite~</v>
      </c>
      <c r="O987" s="1" t="str">
        <f t="shared" si="283"/>
        <v>[ɪksaɪt]</v>
      </c>
      <c r="P987" s="4">
        <f t="shared" si="284"/>
        <v>0.27185717486836958</v>
      </c>
      <c r="Q987" s="4">
        <f t="shared" si="285"/>
        <v>1</v>
      </c>
      <c r="R987" s="4" cm="1">
        <f t="array" ref="R987">SUM(_xlfn._xlws.FILTER($G$2:$G$1236,_xlfn.MAP($N$2:$N$1236,_xlfn.LAMBDA(_xlpm.x,_xlpm.x=$N987))))</f>
        <v>7.6219512195121954E-4</v>
      </c>
      <c r="S987" s="4">
        <f t="shared" si="286"/>
        <v>1</v>
      </c>
      <c r="T987" s="15" cm="1">
        <f t="array" ref="T987">SUM(_xlfn._xlws.FILTER($G$2:$G$1236,_xlfn.MAP($O$2:$O$1236,_xlfn.LAMBDA(_xlpm.x,_xlpm.x=$O987))))</f>
        <v>7.6219512195121954E-4</v>
      </c>
      <c r="U987" s="4">
        <f t="shared" si="287"/>
        <v>1</v>
      </c>
      <c r="V987" s="4">
        <f t="shared" si="288"/>
        <v>0</v>
      </c>
      <c r="AB987"/>
      <c r="AC987"/>
      <c r="AD987" s="2"/>
      <c r="AI987" s="2"/>
      <c r="AJ987" s="2"/>
    </row>
    <row r="988" spans="1:36">
      <c r="A988" s="1" t="str">
        <f t="shared" si="273"/>
        <v>~exerci~ : [ɛksəɹsaɪ]</v>
      </c>
      <c r="B988" s="1">
        <f t="shared" si="289"/>
        <v>0</v>
      </c>
      <c r="C988" s="1">
        <f t="shared" si="289"/>
        <v>0</v>
      </c>
      <c r="D988" s="1">
        <f t="shared" si="289"/>
        <v>0</v>
      </c>
      <c r="E988" s="7">
        <v>1</v>
      </c>
      <c r="F988" s="9" t="s">
        <v>2277</v>
      </c>
      <c r="G988" s="4">
        <f t="shared" si="275"/>
        <v>7.6219512195121954E-4</v>
      </c>
      <c r="H988" s="1" t="str">
        <f t="shared" si="276"/>
        <v>ɛksəɹsaɪ</v>
      </c>
      <c r="I988" s="1" t="str">
        <f t="shared" si="277"/>
        <v>exerci</v>
      </c>
      <c r="J988" s="10">
        <f t="shared" si="278"/>
        <v>8</v>
      </c>
      <c r="K988" s="10">
        <f t="shared" si="279"/>
        <v>6</v>
      </c>
      <c r="L988" s="10">
        <f t="shared" si="280"/>
        <v>8</v>
      </c>
      <c r="M988" s="10">
        <f t="shared" si="281"/>
        <v>2</v>
      </c>
      <c r="N988" s="1" t="str">
        <f t="shared" si="282"/>
        <v>~exerci~</v>
      </c>
      <c r="O988" s="1" t="str">
        <f t="shared" si="283"/>
        <v>[ɛksəɹsaɪ]</v>
      </c>
      <c r="P988" s="4">
        <f t="shared" si="284"/>
        <v>0.3010299956639812</v>
      </c>
      <c r="Q988" s="4">
        <f t="shared" si="285"/>
        <v>1</v>
      </c>
      <c r="R988" s="4" cm="1">
        <f t="array" ref="R988">SUM(_xlfn._xlws.FILTER($G$2:$G$1236,_xlfn.MAP($N$2:$N$1236,_xlfn.LAMBDA(_xlpm.x,_xlpm.x=$N988))))</f>
        <v>7.6219512195121954E-4</v>
      </c>
      <c r="S988" s="4">
        <f t="shared" si="286"/>
        <v>1</v>
      </c>
      <c r="T988" s="15" cm="1">
        <f t="array" ref="T988">SUM(_xlfn._xlws.FILTER($G$2:$G$1236,_xlfn.MAP($O$2:$O$1236,_xlfn.LAMBDA(_xlpm.x,_xlpm.x=$O988))))</f>
        <v>7.6219512195121954E-4</v>
      </c>
      <c r="U988" s="4">
        <f t="shared" si="287"/>
        <v>1</v>
      </c>
      <c r="V988" s="4">
        <f t="shared" si="288"/>
        <v>0</v>
      </c>
      <c r="AB988"/>
      <c r="AC988"/>
      <c r="AD988" s="2"/>
      <c r="AI988" s="2"/>
      <c r="AJ988" s="2"/>
    </row>
    <row r="989" spans="1:36">
      <c r="A989" s="1" t="str">
        <f t="shared" si="273"/>
        <v>~experi~ : [ɪkspɛɹɪ]</v>
      </c>
      <c r="B989" s="1">
        <f t="shared" si="289"/>
        <v>0</v>
      </c>
      <c r="C989" s="1">
        <f t="shared" si="289"/>
        <v>0</v>
      </c>
      <c r="D989" s="1">
        <f t="shared" si="289"/>
        <v>0</v>
      </c>
      <c r="E989" s="7">
        <v>1</v>
      </c>
      <c r="F989" s="9" t="s">
        <v>2276</v>
      </c>
      <c r="G989" s="4">
        <f t="shared" si="275"/>
        <v>7.6219512195121954E-4</v>
      </c>
      <c r="H989" s="1" t="str">
        <f t="shared" si="276"/>
        <v>ɪkspɛɹɪ</v>
      </c>
      <c r="I989" s="1" t="str">
        <f t="shared" si="277"/>
        <v>experi</v>
      </c>
      <c r="J989" s="10">
        <f t="shared" si="278"/>
        <v>7</v>
      </c>
      <c r="K989" s="10">
        <f t="shared" si="279"/>
        <v>6</v>
      </c>
      <c r="L989" s="10">
        <f t="shared" si="280"/>
        <v>7</v>
      </c>
      <c r="M989" s="10">
        <f t="shared" si="281"/>
        <v>2</v>
      </c>
      <c r="N989" s="1" t="str">
        <f t="shared" si="282"/>
        <v>~experi~</v>
      </c>
      <c r="O989" s="1" t="str">
        <f t="shared" si="283"/>
        <v>[ɪkspɛɹɪ]</v>
      </c>
      <c r="P989" s="4">
        <f t="shared" si="284"/>
        <v>0.19150374565260433</v>
      </c>
      <c r="Q989" s="4">
        <f t="shared" si="285"/>
        <v>0.66666666666666663</v>
      </c>
      <c r="R989" s="4" cm="1">
        <f t="array" ref="R989">SUM(_xlfn._xlws.FILTER($G$2:$G$1236,_xlfn.MAP($N$2:$N$1236,_xlfn.LAMBDA(_xlpm.x,_xlpm.x=$N989))))</f>
        <v>1.5243902439024391E-3</v>
      </c>
      <c r="S989" s="4">
        <f t="shared" si="286"/>
        <v>0.5</v>
      </c>
      <c r="T989" s="15" cm="1">
        <f t="array" ref="T989">SUM(_xlfn._xlws.FILTER($G$2:$G$1236,_xlfn.MAP($O$2:$O$1236,_xlfn.LAMBDA(_xlpm.x,_xlpm.x=$O989))))</f>
        <v>7.6219512195121954E-4</v>
      </c>
      <c r="U989" s="4">
        <f t="shared" si="287"/>
        <v>1</v>
      </c>
      <c r="V989" s="4">
        <f t="shared" si="288"/>
        <v>-0.3010299956639812</v>
      </c>
      <c r="AB989"/>
      <c r="AC989"/>
      <c r="AD989" s="2"/>
      <c r="AI989" s="2"/>
      <c r="AJ989" s="2"/>
    </row>
    <row r="990" spans="1:36">
      <c r="A990" s="1" t="str">
        <f t="shared" si="273"/>
        <v>~experi~ : [ɪkspɪɹɪ]</v>
      </c>
      <c r="B990" s="1">
        <f t="shared" si="289"/>
        <v>0</v>
      </c>
      <c r="C990" s="1">
        <f t="shared" si="289"/>
        <v>0</v>
      </c>
      <c r="D990" s="1">
        <f t="shared" si="289"/>
        <v>0</v>
      </c>
      <c r="E990" s="7">
        <v>1</v>
      </c>
      <c r="F990" s="9" t="s">
        <v>2275</v>
      </c>
      <c r="G990" s="4">
        <f t="shared" si="275"/>
        <v>7.6219512195121954E-4</v>
      </c>
      <c r="H990" s="4" t="str">
        <f t="shared" si="276"/>
        <v>ɪkspɪɹɪ</v>
      </c>
      <c r="I990" s="4" t="str">
        <f t="shared" si="277"/>
        <v>experi</v>
      </c>
      <c r="J990" s="10">
        <f t="shared" si="278"/>
        <v>7</v>
      </c>
      <c r="K990" s="10">
        <f t="shared" si="279"/>
        <v>6</v>
      </c>
      <c r="L990" s="10">
        <f t="shared" si="280"/>
        <v>7</v>
      </c>
      <c r="M990" s="10">
        <f t="shared" si="281"/>
        <v>2</v>
      </c>
      <c r="N990" s="1" t="str">
        <f t="shared" si="282"/>
        <v>~experi~</v>
      </c>
      <c r="O990" s="1" t="str">
        <f t="shared" si="283"/>
        <v>[ɪkspɪɹɪ]</v>
      </c>
      <c r="P990" s="4">
        <f t="shared" si="284"/>
        <v>0.19150374565260433</v>
      </c>
      <c r="Q990" s="4">
        <f t="shared" si="285"/>
        <v>0.66666666666666663</v>
      </c>
      <c r="R990" s="4" cm="1">
        <f t="array" ref="R990">SUM(_xlfn._xlws.FILTER($G$2:$G$1236,_xlfn.MAP($N$2:$N$1236,_xlfn.LAMBDA(_xlpm.x,_xlpm.x=$N990))))</f>
        <v>1.5243902439024391E-3</v>
      </c>
      <c r="S990" s="4">
        <f t="shared" si="286"/>
        <v>0.5</v>
      </c>
      <c r="T990" s="15" cm="1">
        <f t="array" ref="T990">SUM(_xlfn._xlws.FILTER($G$2:$G$1236,_xlfn.MAP($O$2:$O$1236,_xlfn.LAMBDA(_xlpm.x,_xlpm.x=$O990))))</f>
        <v>7.6219512195121954E-4</v>
      </c>
      <c r="U990" s="4">
        <f t="shared" si="287"/>
        <v>1</v>
      </c>
      <c r="V990" s="4">
        <f t="shared" si="288"/>
        <v>-0.3010299956639812</v>
      </c>
      <c r="AB990"/>
      <c r="AC990"/>
      <c r="AD990" s="2"/>
      <c r="AI990" s="2"/>
      <c r="AJ990" s="2"/>
    </row>
    <row r="991" spans="1:36">
      <c r="A991" s="1" t="str">
        <f t="shared" si="273"/>
        <v>~father~ : [fɑðəɹ]</v>
      </c>
      <c r="B991" s="1">
        <f t="shared" si="289"/>
        <v>0</v>
      </c>
      <c r="C991" s="1">
        <f t="shared" si="289"/>
        <v>0</v>
      </c>
      <c r="D991" s="1">
        <f t="shared" si="289"/>
        <v>0</v>
      </c>
      <c r="E991" s="7">
        <v>1</v>
      </c>
      <c r="F991" s="9" t="s">
        <v>2274</v>
      </c>
      <c r="G991" s="4">
        <f t="shared" si="275"/>
        <v>7.6219512195121954E-4</v>
      </c>
      <c r="H991" s="1" t="str">
        <f t="shared" si="276"/>
        <v>fɑðəɹ</v>
      </c>
      <c r="I991" s="1" t="str">
        <f t="shared" si="277"/>
        <v>father</v>
      </c>
      <c r="J991" s="10">
        <f t="shared" si="278"/>
        <v>5</v>
      </c>
      <c r="K991" s="10">
        <f t="shared" si="279"/>
        <v>6</v>
      </c>
      <c r="L991" s="10">
        <f t="shared" si="280"/>
        <v>6</v>
      </c>
      <c r="M991" s="10">
        <f t="shared" si="281"/>
        <v>2</v>
      </c>
      <c r="N991" s="1" t="str">
        <f t="shared" si="282"/>
        <v>~father~</v>
      </c>
      <c r="O991" s="1" t="str">
        <f t="shared" si="283"/>
        <v>[fɑðəɹ]</v>
      </c>
      <c r="P991" s="4">
        <f t="shared" si="284"/>
        <v>0.18123811657891303</v>
      </c>
      <c r="Q991" s="4">
        <f t="shared" si="285"/>
        <v>0.66666666666666663</v>
      </c>
      <c r="R991" s="4" cm="1">
        <f t="array" ref="R991">SUM(_xlfn._xlws.FILTER($G$2:$G$1236,_xlfn.MAP($N$2:$N$1236,_xlfn.LAMBDA(_xlpm.x,_xlpm.x=$N991))))</f>
        <v>1.5243902439024391E-3</v>
      </c>
      <c r="S991" s="4">
        <f t="shared" si="286"/>
        <v>0.5</v>
      </c>
      <c r="T991" s="15" cm="1">
        <f t="array" ref="T991">SUM(_xlfn._xlws.FILTER($G$2:$G$1236,_xlfn.MAP($O$2:$O$1236,_xlfn.LAMBDA(_xlpm.x,_xlpm.x=$O991))))</f>
        <v>7.6219512195121954E-4</v>
      </c>
      <c r="U991" s="4">
        <f t="shared" si="287"/>
        <v>1</v>
      </c>
      <c r="V991" s="4">
        <f t="shared" si="288"/>
        <v>-0.3010299956639812</v>
      </c>
      <c r="AB991"/>
      <c r="AC991"/>
      <c r="AD991" s="2"/>
      <c r="AI991" s="2"/>
      <c r="AJ991" s="2"/>
    </row>
    <row r="992" spans="1:36">
      <c r="A992" s="1" t="str">
        <f t="shared" si="273"/>
        <v>~father~ : [fɑɹðəɹ]</v>
      </c>
      <c r="B992" s="1">
        <f t="shared" si="289"/>
        <v>0</v>
      </c>
      <c r="C992" s="1">
        <f t="shared" si="289"/>
        <v>0</v>
      </c>
      <c r="D992" s="1">
        <f t="shared" si="289"/>
        <v>0</v>
      </c>
      <c r="E992" s="7">
        <v>1</v>
      </c>
      <c r="F992" s="9" t="s">
        <v>2273</v>
      </c>
      <c r="G992" s="4">
        <f t="shared" si="275"/>
        <v>7.6219512195121954E-4</v>
      </c>
      <c r="H992" s="1" t="str">
        <f t="shared" si="276"/>
        <v>fɑɹðəɹ</v>
      </c>
      <c r="I992" s="1" t="str">
        <f t="shared" si="277"/>
        <v>father</v>
      </c>
      <c r="J992" s="10">
        <f t="shared" si="278"/>
        <v>6</v>
      </c>
      <c r="K992" s="10">
        <f t="shared" si="279"/>
        <v>6</v>
      </c>
      <c r="L992" s="10">
        <f t="shared" si="280"/>
        <v>6</v>
      </c>
      <c r="M992" s="10">
        <f t="shared" si="281"/>
        <v>2</v>
      </c>
      <c r="N992" s="1" t="str">
        <f t="shared" si="282"/>
        <v>~father~</v>
      </c>
      <c r="O992" s="1" t="str">
        <f t="shared" si="283"/>
        <v>[fɑɹðəɹ]</v>
      </c>
      <c r="P992" s="4">
        <f t="shared" si="284"/>
        <v>0.18123811657891303</v>
      </c>
      <c r="Q992" s="4">
        <f t="shared" si="285"/>
        <v>0.66666666666666663</v>
      </c>
      <c r="R992" s="4" cm="1">
        <f t="array" ref="R992">SUM(_xlfn._xlws.FILTER($G$2:$G$1236,_xlfn.MAP($N$2:$N$1236,_xlfn.LAMBDA(_xlpm.x,_xlpm.x=$N992))))</f>
        <v>1.5243902439024391E-3</v>
      </c>
      <c r="S992" s="4">
        <f t="shared" si="286"/>
        <v>0.5</v>
      </c>
      <c r="T992" s="15" cm="1">
        <f t="array" ref="T992">SUM(_xlfn._xlws.FILTER($G$2:$G$1236,_xlfn.MAP($O$2:$O$1236,_xlfn.LAMBDA(_xlpm.x,_xlpm.x=$O992))))</f>
        <v>7.6219512195121954E-4</v>
      </c>
      <c r="U992" s="4">
        <f t="shared" si="287"/>
        <v>1</v>
      </c>
      <c r="V992" s="4">
        <f t="shared" si="288"/>
        <v>-0.3010299956639812</v>
      </c>
      <c r="AB992"/>
      <c r="AC992"/>
      <c r="AD992" s="2"/>
      <c r="AI992" s="2"/>
      <c r="AJ992" s="2"/>
    </row>
    <row r="993" spans="1:36">
      <c r="A993" s="1" t="str">
        <f t="shared" si="273"/>
        <v>~finger~ : [fɪŋɡəɹ]</v>
      </c>
      <c r="B993" s="1">
        <f t="shared" si="289"/>
        <v>0</v>
      </c>
      <c r="C993" s="1">
        <f t="shared" si="289"/>
        <v>0</v>
      </c>
      <c r="D993" s="1">
        <f t="shared" si="289"/>
        <v>0</v>
      </c>
      <c r="E993" s="7">
        <v>1</v>
      </c>
      <c r="F993" s="9" t="s">
        <v>2272</v>
      </c>
      <c r="G993" s="4">
        <f t="shared" si="275"/>
        <v>7.6219512195121954E-4</v>
      </c>
      <c r="H993" s="1" t="str">
        <f t="shared" si="276"/>
        <v>fɪŋɡəɹ</v>
      </c>
      <c r="I993" s="1" t="str">
        <f t="shared" si="277"/>
        <v>finger</v>
      </c>
      <c r="J993" s="10">
        <f t="shared" si="278"/>
        <v>6</v>
      </c>
      <c r="K993" s="10">
        <f t="shared" si="279"/>
        <v>6</v>
      </c>
      <c r="L993" s="10">
        <f t="shared" si="280"/>
        <v>6</v>
      </c>
      <c r="M993" s="10">
        <f t="shared" si="281"/>
        <v>2</v>
      </c>
      <c r="N993" s="1" t="str">
        <f t="shared" si="282"/>
        <v>~finger~</v>
      </c>
      <c r="O993" s="1" t="str">
        <f t="shared" si="283"/>
        <v>[fɪŋɡəɹ]</v>
      </c>
      <c r="P993" s="4">
        <f t="shared" si="284"/>
        <v>0.27185717486836958</v>
      </c>
      <c r="Q993" s="4">
        <f t="shared" si="285"/>
        <v>1</v>
      </c>
      <c r="R993" s="4" cm="1">
        <f t="array" ref="R993">SUM(_xlfn._xlws.FILTER($G$2:$G$1236,_xlfn.MAP($N$2:$N$1236,_xlfn.LAMBDA(_xlpm.x,_xlpm.x=$N993))))</f>
        <v>7.6219512195121954E-4</v>
      </c>
      <c r="S993" s="4">
        <f t="shared" si="286"/>
        <v>1</v>
      </c>
      <c r="T993" s="15" cm="1">
        <f t="array" ref="T993">SUM(_xlfn._xlws.FILTER($G$2:$G$1236,_xlfn.MAP($O$2:$O$1236,_xlfn.LAMBDA(_xlpm.x,_xlpm.x=$O993))))</f>
        <v>7.6219512195121954E-4</v>
      </c>
      <c r="U993" s="4">
        <f t="shared" si="287"/>
        <v>1</v>
      </c>
      <c r="V993" s="4">
        <f t="shared" si="288"/>
        <v>0</v>
      </c>
      <c r="AB993"/>
      <c r="AC993"/>
      <c r="AD993" s="2"/>
      <c r="AI993" s="2"/>
      <c r="AJ993" s="2"/>
    </row>
    <row r="994" spans="1:36">
      <c r="A994" s="1" t="str">
        <f t="shared" si="273"/>
        <v>~flower~ : [flawəɹ]</v>
      </c>
      <c r="B994" s="1">
        <f t="shared" si="289"/>
        <v>0</v>
      </c>
      <c r="C994" s="1">
        <f t="shared" si="289"/>
        <v>0</v>
      </c>
      <c r="D994" s="1">
        <f t="shared" si="289"/>
        <v>0</v>
      </c>
      <c r="E994" s="7">
        <v>1</v>
      </c>
      <c r="F994" s="9" t="s">
        <v>2271</v>
      </c>
      <c r="G994" s="4">
        <f t="shared" si="275"/>
        <v>7.6219512195121954E-4</v>
      </c>
      <c r="H994" s="1" t="str">
        <f t="shared" si="276"/>
        <v>flawəɹ</v>
      </c>
      <c r="I994" s="1" t="str">
        <f t="shared" si="277"/>
        <v>flower</v>
      </c>
      <c r="J994" s="10">
        <f t="shared" si="278"/>
        <v>6</v>
      </c>
      <c r="K994" s="10">
        <f t="shared" si="279"/>
        <v>6</v>
      </c>
      <c r="L994" s="10">
        <f t="shared" si="280"/>
        <v>6</v>
      </c>
      <c r="M994" s="10">
        <f t="shared" si="281"/>
        <v>2</v>
      </c>
      <c r="N994" s="1" t="str">
        <f t="shared" si="282"/>
        <v>~flower~</v>
      </c>
      <c r="O994" s="1" t="str">
        <f t="shared" si="283"/>
        <v>[flawəɹ]</v>
      </c>
      <c r="P994" s="4">
        <f t="shared" si="284"/>
        <v>0.27185717486836958</v>
      </c>
      <c r="Q994" s="4">
        <f t="shared" si="285"/>
        <v>1</v>
      </c>
      <c r="R994" s="4" cm="1">
        <f t="array" ref="R994">SUM(_xlfn._xlws.FILTER($G$2:$G$1236,_xlfn.MAP($N$2:$N$1236,_xlfn.LAMBDA(_xlpm.x,_xlpm.x=$N994))))</f>
        <v>7.6219512195121954E-4</v>
      </c>
      <c r="S994" s="4">
        <f t="shared" si="286"/>
        <v>1</v>
      </c>
      <c r="T994" s="15" cm="1">
        <f t="array" ref="T994">SUM(_xlfn._xlws.FILTER($G$2:$G$1236,_xlfn.MAP($O$2:$O$1236,_xlfn.LAMBDA(_xlpm.x,_xlpm.x=$O994))))</f>
        <v>7.6219512195121954E-4</v>
      </c>
      <c r="U994" s="4">
        <f t="shared" si="287"/>
        <v>1</v>
      </c>
      <c r="V994" s="4">
        <f t="shared" si="288"/>
        <v>0</v>
      </c>
      <c r="AB994"/>
      <c r="AC994"/>
      <c r="AD994" s="2"/>
      <c r="AI994" s="2"/>
      <c r="AJ994" s="2"/>
    </row>
    <row r="995" spans="1:36">
      <c r="A995" s="1" t="str">
        <f t="shared" si="273"/>
        <v>~forest~ : [fɔɹəst]</v>
      </c>
      <c r="B995" s="1">
        <f t="shared" si="289"/>
        <v>0</v>
      </c>
      <c r="C995" s="1">
        <f t="shared" si="289"/>
        <v>0</v>
      </c>
      <c r="D995" s="1">
        <f t="shared" si="289"/>
        <v>0</v>
      </c>
      <c r="E995" s="7">
        <v>1</v>
      </c>
      <c r="F995" s="9" t="s">
        <v>2270</v>
      </c>
      <c r="G995" s="4">
        <f t="shared" si="275"/>
        <v>7.6219512195121954E-4</v>
      </c>
      <c r="H995" s="1" t="str">
        <f t="shared" si="276"/>
        <v>fɔɹəst</v>
      </c>
      <c r="I995" s="1" t="str">
        <f t="shared" si="277"/>
        <v>forest</v>
      </c>
      <c r="J995" s="10">
        <f t="shared" si="278"/>
        <v>6</v>
      </c>
      <c r="K995" s="10">
        <f t="shared" si="279"/>
        <v>6</v>
      </c>
      <c r="L995" s="10">
        <f t="shared" si="280"/>
        <v>6</v>
      </c>
      <c r="M995" s="10">
        <f t="shared" si="281"/>
        <v>2</v>
      </c>
      <c r="N995" s="1" t="str">
        <f t="shared" si="282"/>
        <v>~forest~</v>
      </c>
      <c r="O995" s="1" t="str">
        <f t="shared" si="283"/>
        <v>[fɔɹəst]</v>
      </c>
      <c r="P995" s="4">
        <f t="shared" si="284"/>
        <v>0.27185717486836958</v>
      </c>
      <c r="Q995" s="4">
        <f t="shared" si="285"/>
        <v>1</v>
      </c>
      <c r="R995" s="4" cm="1">
        <f t="array" ref="R995">SUM(_xlfn._xlws.FILTER($G$2:$G$1236,_xlfn.MAP($N$2:$N$1236,_xlfn.LAMBDA(_xlpm.x,_xlpm.x=$N995))))</f>
        <v>7.6219512195121954E-4</v>
      </c>
      <c r="S995" s="4">
        <f t="shared" si="286"/>
        <v>1</v>
      </c>
      <c r="T995" s="15" cm="1">
        <f t="array" ref="T995">SUM(_xlfn._xlws.FILTER($G$2:$G$1236,_xlfn.MAP($O$2:$O$1236,_xlfn.LAMBDA(_xlpm.x,_xlpm.x=$O995))))</f>
        <v>7.6219512195121954E-4</v>
      </c>
      <c r="U995" s="4">
        <f t="shared" si="287"/>
        <v>1</v>
      </c>
      <c r="V995" s="4">
        <f t="shared" si="288"/>
        <v>0</v>
      </c>
      <c r="AB995"/>
      <c r="AC995"/>
      <c r="AD995" s="2"/>
      <c r="AI995" s="2"/>
      <c r="AJ995" s="2"/>
    </row>
    <row r="996" spans="1:36">
      <c r="A996" s="1" t="str">
        <f t="shared" si="273"/>
        <v>~friend~ : [fɹɛnd]</v>
      </c>
      <c r="B996" s="1">
        <f t="shared" si="289"/>
        <v>0</v>
      </c>
      <c r="C996" s="1">
        <f t="shared" si="289"/>
        <v>0</v>
      </c>
      <c r="D996" s="1">
        <f t="shared" si="289"/>
        <v>0</v>
      </c>
      <c r="E996" s="7">
        <v>1</v>
      </c>
      <c r="F996" s="9" t="s">
        <v>1100</v>
      </c>
      <c r="G996" s="4">
        <f t="shared" si="275"/>
        <v>7.6219512195121954E-4</v>
      </c>
      <c r="H996" s="1" t="str">
        <f t="shared" si="276"/>
        <v>fɹɛnd</v>
      </c>
      <c r="I996" s="1" t="str">
        <f t="shared" si="277"/>
        <v>friend</v>
      </c>
      <c r="J996" s="10">
        <f t="shared" si="278"/>
        <v>5</v>
      </c>
      <c r="K996" s="10">
        <f t="shared" si="279"/>
        <v>6</v>
      </c>
      <c r="L996" s="10">
        <f t="shared" si="280"/>
        <v>6</v>
      </c>
      <c r="M996" s="10">
        <f t="shared" si="281"/>
        <v>2</v>
      </c>
      <c r="N996" s="1" t="str">
        <f t="shared" si="282"/>
        <v>~friend~</v>
      </c>
      <c r="O996" s="1" t="str">
        <f t="shared" si="283"/>
        <v>[fɹɛnd]</v>
      </c>
      <c r="P996" s="4">
        <f t="shared" si="284"/>
        <v>0.27185717486836958</v>
      </c>
      <c r="Q996" s="4">
        <f t="shared" si="285"/>
        <v>1</v>
      </c>
      <c r="R996" s="4" cm="1">
        <f t="array" ref="R996">SUM(_xlfn._xlws.FILTER($G$2:$G$1236,_xlfn.MAP($N$2:$N$1236,_xlfn.LAMBDA(_xlpm.x,_xlpm.x=$N996))))</f>
        <v>7.6219512195121954E-4</v>
      </c>
      <c r="S996" s="4">
        <f t="shared" si="286"/>
        <v>1</v>
      </c>
      <c r="T996" s="15" cm="1">
        <f t="array" ref="T996">SUM(_xlfn._xlws.FILTER($G$2:$G$1236,_xlfn.MAP($O$2:$O$1236,_xlfn.LAMBDA(_xlpm.x,_xlpm.x=$O996))))</f>
        <v>7.6219512195121954E-4</v>
      </c>
      <c r="U996" s="4">
        <f t="shared" si="287"/>
        <v>1</v>
      </c>
      <c r="V996" s="4">
        <f t="shared" si="288"/>
        <v>0</v>
      </c>
      <c r="AB996"/>
      <c r="AC996"/>
      <c r="AD996" s="2"/>
      <c r="AI996" s="2"/>
      <c r="AJ996" s="2"/>
    </row>
    <row r="997" spans="1:36">
      <c r="A997" s="1" t="str">
        <f t="shared" si="273"/>
        <v>~gainst~ : [ɡɛnst]</v>
      </c>
      <c r="B997" s="1">
        <f t="shared" si="289"/>
        <v>0</v>
      </c>
      <c r="C997" s="1">
        <f t="shared" si="289"/>
        <v>0</v>
      </c>
      <c r="D997" s="1">
        <f t="shared" si="289"/>
        <v>0</v>
      </c>
      <c r="E997" s="7">
        <v>1</v>
      </c>
      <c r="F997" s="9" t="s">
        <v>1073</v>
      </c>
      <c r="G997" s="4">
        <f t="shared" si="275"/>
        <v>7.6219512195121954E-4</v>
      </c>
      <c r="H997" s="1" t="str">
        <f t="shared" si="276"/>
        <v>ɡɛnst</v>
      </c>
      <c r="I997" s="1" t="str">
        <f t="shared" si="277"/>
        <v>gainst</v>
      </c>
      <c r="J997" s="10">
        <f t="shared" si="278"/>
        <v>5</v>
      </c>
      <c r="K997" s="10">
        <f t="shared" si="279"/>
        <v>6</v>
      </c>
      <c r="L997" s="10">
        <f t="shared" si="280"/>
        <v>6</v>
      </c>
      <c r="M997" s="10">
        <f t="shared" si="281"/>
        <v>2</v>
      </c>
      <c r="N997" s="1" t="str">
        <f t="shared" si="282"/>
        <v>~gainst~</v>
      </c>
      <c r="O997" s="1" t="str">
        <f t="shared" si="283"/>
        <v>[ɡɛnst]</v>
      </c>
      <c r="P997" s="4">
        <f t="shared" si="284"/>
        <v>0.27185717486836958</v>
      </c>
      <c r="Q997" s="4">
        <f t="shared" si="285"/>
        <v>1</v>
      </c>
      <c r="R997" s="4" cm="1">
        <f t="array" ref="R997">SUM(_xlfn._xlws.FILTER($G$2:$G$1255,_xlfn.MAP($N$2:$N$1255,_xlfn.LAMBDA(_xlpm.x,_xlpm.x=$N997))))</f>
        <v>7.6219512195121954E-4</v>
      </c>
      <c r="S997" s="4">
        <f t="shared" si="286"/>
        <v>1</v>
      </c>
      <c r="T997" s="15" cm="1">
        <f t="array" ref="T997">SUM(_xlfn._xlws.FILTER($G$2:$G$1255,_xlfn.MAP($O$2:$O$1255,_xlfn.LAMBDA(_xlpm.x,_xlpm.x=$O997))))</f>
        <v>7.6219512195121954E-4</v>
      </c>
      <c r="U997" s="4">
        <f t="shared" si="287"/>
        <v>1</v>
      </c>
      <c r="V997" s="4">
        <f t="shared" si="288"/>
        <v>0</v>
      </c>
      <c r="AB997"/>
      <c r="AC997"/>
      <c r="AD997" s="2"/>
      <c r="AI997" s="2"/>
      <c r="AJ997" s="2"/>
    </row>
    <row r="998" spans="1:36">
      <c r="A998" s="1" t="str">
        <f t="shared" si="273"/>
        <v>~garden~ : [ɡɑɹdn]</v>
      </c>
      <c r="B998" s="1">
        <f t="shared" si="289"/>
        <v>0</v>
      </c>
      <c r="C998" s="1">
        <f t="shared" si="289"/>
        <v>0</v>
      </c>
      <c r="D998" s="1">
        <f t="shared" si="289"/>
        <v>0</v>
      </c>
      <c r="E998" s="7">
        <v>1</v>
      </c>
      <c r="F998" s="9" t="s">
        <v>1072</v>
      </c>
      <c r="G998" s="4">
        <f t="shared" si="275"/>
        <v>7.6219512195121954E-4</v>
      </c>
      <c r="H998" s="1" t="str">
        <f t="shared" si="276"/>
        <v>ɡɑɹdn</v>
      </c>
      <c r="I998" s="1" t="str">
        <f t="shared" si="277"/>
        <v>garden</v>
      </c>
      <c r="J998" s="10">
        <f t="shared" si="278"/>
        <v>5</v>
      </c>
      <c r="K998" s="10">
        <f t="shared" si="279"/>
        <v>6</v>
      </c>
      <c r="L998" s="10">
        <f t="shared" si="280"/>
        <v>6</v>
      </c>
      <c r="M998" s="10">
        <f t="shared" si="281"/>
        <v>2</v>
      </c>
      <c r="N998" s="1" t="str">
        <f t="shared" si="282"/>
        <v>~garden~</v>
      </c>
      <c r="O998" s="1" t="str">
        <f t="shared" si="283"/>
        <v>[ɡɑɹdn]</v>
      </c>
      <c r="P998" s="4">
        <f t="shared" si="284"/>
        <v>0.18123811657891303</v>
      </c>
      <c r="Q998" s="4">
        <f t="shared" si="285"/>
        <v>0.66666666666666663</v>
      </c>
      <c r="R998" s="4" cm="1">
        <f t="array" ref="R998">SUM(_xlfn._xlws.FILTER($G$2:$G$1255,_xlfn.MAP($N$2:$N$1255,_xlfn.LAMBDA(_xlpm.x,_xlpm.x=$N998))))</f>
        <v>1.5243902439024391E-3</v>
      </c>
      <c r="S998" s="4">
        <f t="shared" si="286"/>
        <v>0.5</v>
      </c>
      <c r="T998" s="15" cm="1">
        <f t="array" ref="T998">SUM(_xlfn._xlws.FILTER($G$2:$G$1255,_xlfn.MAP($O$2:$O$1255,_xlfn.LAMBDA(_xlpm.x,_xlpm.x=$O998))))</f>
        <v>7.6219512195121954E-4</v>
      </c>
      <c r="U998" s="4">
        <f t="shared" si="287"/>
        <v>1</v>
      </c>
      <c r="V998" s="4">
        <f t="shared" si="288"/>
        <v>-0.3010299956639812</v>
      </c>
      <c r="AB998"/>
      <c r="AC998"/>
      <c r="AD998" s="2"/>
      <c r="AI998" s="2"/>
      <c r="AJ998" s="2"/>
    </row>
    <row r="999" spans="1:36">
      <c r="A999" s="1" t="str">
        <f t="shared" si="273"/>
        <v>~garden~ : [ɡɑɹdən]</v>
      </c>
      <c r="B999" s="1">
        <f t="shared" si="289"/>
        <v>0</v>
      </c>
      <c r="C999" s="1">
        <f t="shared" si="289"/>
        <v>0</v>
      </c>
      <c r="D999" s="1">
        <f t="shared" si="289"/>
        <v>0</v>
      </c>
      <c r="E999" s="7">
        <v>1</v>
      </c>
      <c r="F999" s="9" t="s">
        <v>2269</v>
      </c>
      <c r="G999" s="4">
        <f t="shared" si="275"/>
        <v>7.6219512195121954E-4</v>
      </c>
      <c r="H999" s="1" t="str">
        <f t="shared" si="276"/>
        <v>ɡɑɹdən</v>
      </c>
      <c r="I999" s="1" t="str">
        <f t="shared" si="277"/>
        <v>garden</v>
      </c>
      <c r="J999" s="10">
        <f t="shared" si="278"/>
        <v>6</v>
      </c>
      <c r="K999" s="10">
        <f t="shared" si="279"/>
        <v>6</v>
      </c>
      <c r="L999" s="10">
        <f t="shared" si="280"/>
        <v>6</v>
      </c>
      <c r="M999" s="10">
        <f t="shared" si="281"/>
        <v>2</v>
      </c>
      <c r="N999" s="1" t="str">
        <f t="shared" si="282"/>
        <v>~garden~</v>
      </c>
      <c r="O999" s="1" t="str">
        <f t="shared" si="283"/>
        <v>[ɡɑɹdən]</v>
      </c>
      <c r="P999" s="4">
        <f t="shared" si="284"/>
        <v>0.18123811657891303</v>
      </c>
      <c r="Q999" s="4">
        <f t="shared" si="285"/>
        <v>0.66666666666666663</v>
      </c>
      <c r="R999" s="4" cm="1">
        <f t="array" ref="R999">SUM(_xlfn._xlws.FILTER($G$2:$G$1255,_xlfn.MAP($N$2:$N$1255,_xlfn.LAMBDA(_xlpm.x,_xlpm.x=$N999))))</f>
        <v>1.5243902439024391E-3</v>
      </c>
      <c r="S999" s="4">
        <f t="shared" si="286"/>
        <v>0.5</v>
      </c>
      <c r="T999" s="15" cm="1">
        <f t="array" ref="T999">SUM(_xlfn._xlws.FILTER($G$2:$G$1255,_xlfn.MAP($O$2:$O$1255,_xlfn.LAMBDA(_xlpm.x,_xlpm.x=$O999))))</f>
        <v>7.6219512195121954E-4</v>
      </c>
      <c r="U999" s="4">
        <f t="shared" si="287"/>
        <v>1</v>
      </c>
      <c r="V999" s="4">
        <f t="shared" si="288"/>
        <v>-0.3010299956639812</v>
      </c>
      <c r="AB999"/>
      <c r="AC999"/>
      <c r="AD999" s="2"/>
      <c r="AI999" s="2"/>
      <c r="AJ999" s="2"/>
    </row>
    <row r="1000" spans="1:36">
      <c r="A1000" s="1" t="str">
        <f t="shared" si="273"/>
        <v>~gather~ : [ɡæðəɹ]</v>
      </c>
      <c r="B1000" s="1">
        <f t="shared" si="289"/>
        <v>0</v>
      </c>
      <c r="C1000" s="1">
        <f t="shared" si="289"/>
        <v>0</v>
      </c>
      <c r="D1000" s="1">
        <f t="shared" si="289"/>
        <v>0</v>
      </c>
      <c r="E1000" s="7">
        <v>1</v>
      </c>
      <c r="F1000" s="9" t="s">
        <v>2268</v>
      </c>
      <c r="G1000" s="4">
        <f t="shared" si="275"/>
        <v>7.6219512195121954E-4</v>
      </c>
      <c r="H1000" s="1" t="str">
        <f t="shared" si="276"/>
        <v>ɡæðəɹ</v>
      </c>
      <c r="I1000" s="1" t="str">
        <f t="shared" si="277"/>
        <v>gather</v>
      </c>
      <c r="J1000" s="10">
        <f t="shared" si="278"/>
        <v>5</v>
      </c>
      <c r="K1000" s="10">
        <f t="shared" si="279"/>
        <v>6</v>
      </c>
      <c r="L1000" s="10">
        <f t="shared" si="280"/>
        <v>6</v>
      </c>
      <c r="M1000" s="10">
        <f t="shared" si="281"/>
        <v>2</v>
      </c>
      <c r="N1000" s="1" t="str">
        <f t="shared" si="282"/>
        <v>~gather~</v>
      </c>
      <c r="O1000" s="1" t="str">
        <f t="shared" si="283"/>
        <v>[ɡæðəɹ]</v>
      </c>
      <c r="P1000" s="4">
        <f t="shared" si="284"/>
        <v>0.18123811657891303</v>
      </c>
      <c r="Q1000" s="4">
        <f t="shared" si="285"/>
        <v>0.66666666666666663</v>
      </c>
      <c r="R1000" s="4" cm="1">
        <f t="array" ref="R1000">SUM(_xlfn._xlws.FILTER($G$2:$G$1236,_xlfn.MAP($N$2:$N$1236,_xlfn.LAMBDA(_xlpm.x,_xlpm.x=$N1000))))</f>
        <v>7.6219512195121954E-4</v>
      </c>
      <c r="S1000" s="4">
        <f t="shared" si="286"/>
        <v>1</v>
      </c>
      <c r="T1000" s="15" cm="1">
        <f t="array" ref="T1000">SUM(_xlfn._xlws.FILTER($G$2:$G$1236,_xlfn.MAP($O$2:$O$1236,_xlfn.LAMBDA(_xlpm.x,_xlpm.x=$O1000))))</f>
        <v>1.5243902439024391E-3</v>
      </c>
      <c r="U1000" s="4">
        <f t="shared" si="287"/>
        <v>0.5</v>
      </c>
      <c r="V1000" s="4">
        <f t="shared" si="288"/>
        <v>0.3010299956639812</v>
      </c>
      <c r="AB1000"/>
      <c r="AC1000"/>
      <c r="AD1000" s="2"/>
      <c r="AI1000" s="2"/>
      <c r="AJ1000" s="2"/>
    </row>
    <row r="1001" spans="1:36">
      <c r="A1001" s="1" t="str">
        <f t="shared" si="273"/>
        <v>~genera~ : [dʒɛnɛɹə]</v>
      </c>
      <c r="B1001" s="1">
        <f t="shared" si="289"/>
        <v>0</v>
      </c>
      <c r="C1001" s="1">
        <f t="shared" si="289"/>
        <v>0</v>
      </c>
      <c r="D1001" s="1">
        <f t="shared" si="289"/>
        <v>0</v>
      </c>
      <c r="E1001" s="7">
        <v>1</v>
      </c>
      <c r="F1001" s="9" t="s">
        <v>2267</v>
      </c>
      <c r="G1001" s="4">
        <f t="shared" si="275"/>
        <v>7.6219512195121954E-4</v>
      </c>
      <c r="H1001" s="4" t="str">
        <f t="shared" si="276"/>
        <v>dʒɛnɛɹə</v>
      </c>
      <c r="I1001" s="4" t="str">
        <f t="shared" si="277"/>
        <v>genera</v>
      </c>
      <c r="J1001" s="10">
        <f t="shared" si="278"/>
        <v>7</v>
      </c>
      <c r="K1001" s="10">
        <f t="shared" si="279"/>
        <v>6</v>
      </c>
      <c r="L1001" s="10">
        <f t="shared" si="280"/>
        <v>7</v>
      </c>
      <c r="M1001" s="10">
        <f t="shared" si="281"/>
        <v>2</v>
      </c>
      <c r="N1001" s="1" t="str">
        <f t="shared" si="282"/>
        <v>~genera~</v>
      </c>
      <c r="O1001" s="1" t="str">
        <f t="shared" si="283"/>
        <v>[dʒɛnɛɹə]</v>
      </c>
      <c r="P1001" s="4">
        <f t="shared" si="284"/>
        <v>0.28725561847890652</v>
      </c>
      <c r="Q1001" s="4">
        <f t="shared" si="285"/>
        <v>1</v>
      </c>
      <c r="R1001" s="4" cm="1">
        <f t="array" ref="R1001">SUM(_xlfn._xlws.FILTER($G$2:$G$1236,_xlfn.MAP($N$2:$N$1236,_xlfn.LAMBDA(_xlpm.x,_xlpm.x=$N1001))))</f>
        <v>7.6219512195121954E-4</v>
      </c>
      <c r="S1001" s="4">
        <f t="shared" si="286"/>
        <v>1</v>
      </c>
      <c r="T1001" s="15" cm="1">
        <f t="array" ref="T1001">SUM(_xlfn._xlws.FILTER($G$2:$G$1236,_xlfn.MAP($O$2:$O$1236,_xlfn.LAMBDA(_xlpm.x,_xlpm.x=$O1001))))</f>
        <v>7.6219512195121954E-4</v>
      </c>
      <c r="U1001" s="4">
        <f t="shared" si="287"/>
        <v>1</v>
      </c>
      <c r="V1001" s="4">
        <f t="shared" si="288"/>
        <v>0</v>
      </c>
      <c r="AB1001"/>
      <c r="AC1001"/>
      <c r="AD1001" s="2"/>
      <c r="AI1001" s="2"/>
      <c r="AJ1001" s="2"/>
    </row>
    <row r="1002" spans="1:36">
      <c r="A1002" s="1" t="str">
        <f t="shared" si="273"/>
        <v>~govern~ : [ɡʌvəɹn]</v>
      </c>
      <c r="B1002" s="1">
        <f t="shared" ref="B1002:D1021" si="290">_xlfn.LET(_xlpm.d,$F1002,_xlpm.k,_xlfn.CONCAT(LEFT(TRIM(B$1),1),"*"),COUNTIF(_xlpm.d,_xlpm.k))</f>
        <v>0</v>
      </c>
      <c r="C1002" s="1">
        <f t="shared" si="290"/>
        <v>0</v>
      </c>
      <c r="D1002" s="1">
        <f t="shared" si="290"/>
        <v>0</v>
      </c>
      <c r="E1002" s="7">
        <v>1</v>
      </c>
      <c r="F1002" s="9" t="s">
        <v>2266</v>
      </c>
      <c r="G1002" s="4">
        <f t="shared" si="275"/>
        <v>7.6219512195121954E-4</v>
      </c>
      <c r="H1002" s="1" t="str">
        <f t="shared" si="276"/>
        <v>ɡʌvəɹn</v>
      </c>
      <c r="I1002" s="1" t="str">
        <f t="shared" si="277"/>
        <v>govern</v>
      </c>
      <c r="J1002" s="10">
        <f t="shared" si="278"/>
        <v>6</v>
      </c>
      <c r="K1002" s="10">
        <f t="shared" si="279"/>
        <v>6</v>
      </c>
      <c r="L1002" s="10">
        <f t="shared" si="280"/>
        <v>6</v>
      </c>
      <c r="M1002" s="10">
        <f t="shared" si="281"/>
        <v>2</v>
      </c>
      <c r="N1002" s="1" t="str">
        <f t="shared" si="282"/>
        <v>~govern~</v>
      </c>
      <c r="O1002" s="1" t="str">
        <f t="shared" si="283"/>
        <v>[ɡʌvəɹn]</v>
      </c>
      <c r="P1002" s="4">
        <f t="shared" si="284"/>
        <v>0.27185717486836958</v>
      </c>
      <c r="Q1002" s="4">
        <f t="shared" si="285"/>
        <v>1</v>
      </c>
      <c r="R1002" s="4" cm="1">
        <f t="array" ref="R1002">SUM(_xlfn._xlws.FILTER($G$2:$G$1255,_xlfn.MAP($N$2:$N$1255,_xlfn.LAMBDA(_xlpm.x,_xlpm.x=$N1002))))</f>
        <v>7.6219512195121954E-4</v>
      </c>
      <c r="S1002" s="4">
        <f t="shared" si="286"/>
        <v>1</v>
      </c>
      <c r="T1002" s="15" cm="1">
        <f t="array" ref="T1002">SUM(_xlfn._xlws.FILTER($G$2:$G$1255,_xlfn.MAP($O$2:$O$1255,_xlfn.LAMBDA(_xlpm.x,_xlpm.x=$O1002))))</f>
        <v>7.6219512195121954E-4</v>
      </c>
      <c r="U1002" s="4">
        <f t="shared" si="287"/>
        <v>1</v>
      </c>
      <c r="V1002" s="4">
        <f t="shared" si="288"/>
        <v>0</v>
      </c>
      <c r="AB1002"/>
      <c r="AC1002"/>
      <c r="AD1002" s="2"/>
      <c r="AI1002" s="2"/>
      <c r="AJ1002" s="2"/>
    </row>
    <row r="1003" spans="1:36">
      <c r="A1003" s="1" t="str">
        <f t="shared" si="273"/>
        <v>~ground~ : [ɡɹaʊnd]</v>
      </c>
      <c r="B1003" s="1">
        <f t="shared" si="290"/>
        <v>0</v>
      </c>
      <c r="C1003" s="1">
        <f t="shared" si="290"/>
        <v>0</v>
      </c>
      <c r="D1003" s="1">
        <f t="shared" si="290"/>
        <v>0</v>
      </c>
      <c r="E1003" s="7">
        <v>1</v>
      </c>
      <c r="F1003" s="9" t="s">
        <v>1050</v>
      </c>
      <c r="G1003" s="4">
        <f t="shared" si="275"/>
        <v>7.6219512195121954E-4</v>
      </c>
      <c r="H1003" s="4" t="str">
        <f t="shared" si="276"/>
        <v>ɡɹaʊnd</v>
      </c>
      <c r="I1003" s="4" t="str">
        <f t="shared" si="277"/>
        <v>ground</v>
      </c>
      <c r="J1003" s="10">
        <f t="shared" si="278"/>
        <v>6</v>
      </c>
      <c r="K1003" s="10">
        <f t="shared" si="279"/>
        <v>6</v>
      </c>
      <c r="L1003" s="10">
        <f t="shared" si="280"/>
        <v>6</v>
      </c>
      <c r="M1003" s="10">
        <f t="shared" si="281"/>
        <v>2</v>
      </c>
      <c r="N1003" s="1" t="str">
        <f t="shared" si="282"/>
        <v>~ground~</v>
      </c>
      <c r="O1003" s="1" t="str">
        <f t="shared" si="283"/>
        <v>[ɡɹaʊnd]</v>
      </c>
      <c r="P1003" s="4">
        <f t="shared" si="284"/>
        <v>0.27185717486836958</v>
      </c>
      <c r="Q1003" s="4">
        <f t="shared" si="285"/>
        <v>1</v>
      </c>
      <c r="R1003" s="4" cm="1">
        <f t="array" ref="R1003">SUM(_xlfn._xlws.FILTER($G$2:$G$1236,_xlfn.MAP($N$2:$N$1236,_xlfn.LAMBDA(_xlpm.x,_xlpm.x=$N1003))))</f>
        <v>7.6219512195121954E-4</v>
      </c>
      <c r="S1003" s="4">
        <f t="shared" si="286"/>
        <v>1</v>
      </c>
      <c r="T1003" s="15" cm="1">
        <f t="array" ref="T1003">SUM(_xlfn._xlws.FILTER($G$2:$G$1236,_xlfn.MAP($O$2:$O$1236,_xlfn.LAMBDA(_xlpm.x,_xlpm.x=$O1003))))</f>
        <v>7.6219512195121954E-4</v>
      </c>
      <c r="U1003" s="4">
        <f t="shared" si="287"/>
        <v>1</v>
      </c>
      <c r="V1003" s="4">
        <f t="shared" si="288"/>
        <v>0</v>
      </c>
      <c r="AB1003"/>
      <c r="AC1003"/>
      <c r="AD1003" s="2"/>
      <c r="AI1003" s="2"/>
      <c r="AJ1003" s="2"/>
    </row>
    <row r="1004" spans="1:36">
      <c r="A1004" s="1" t="str">
        <f t="shared" si="273"/>
        <v>~happen~ : [hæpn]</v>
      </c>
      <c r="B1004" s="1">
        <f t="shared" si="290"/>
        <v>0</v>
      </c>
      <c r="C1004" s="1">
        <f t="shared" si="290"/>
        <v>0</v>
      </c>
      <c r="D1004" s="1">
        <f t="shared" si="290"/>
        <v>0</v>
      </c>
      <c r="E1004" s="7">
        <v>1</v>
      </c>
      <c r="F1004" s="9" t="s">
        <v>1124</v>
      </c>
      <c r="G1004" s="4">
        <f t="shared" si="275"/>
        <v>7.6219512195121954E-4</v>
      </c>
      <c r="H1004" s="1" t="str">
        <f t="shared" si="276"/>
        <v>hæpn</v>
      </c>
      <c r="I1004" s="1" t="str">
        <f t="shared" si="277"/>
        <v>happen</v>
      </c>
      <c r="J1004" s="10">
        <f t="shared" si="278"/>
        <v>4</v>
      </c>
      <c r="K1004" s="10">
        <f t="shared" si="279"/>
        <v>6</v>
      </c>
      <c r="L1004" s="10">
        <f t="shared" si="280"/>
        <v>6</v>
      </c>
      <c r="M1004" s="10">
        <f t="shared" si="281"/>
        <v>2</v>
      </c>
      <c r="N1004" s="1" t="str">
        <f t="shared" si="282"/>
        <v>~happen~</v>
      </c>
      <c r="O1004" s="1" t="str">
        <f t="shared" si="283"/>
        <v>[hæpn]</v>
      </c>
      <c r="P1004" s="4">
        <f t="shared" si="284"/>
        <v>0.27185717486836958</v>
      </c>
      <c r="Q1004" s="4">
        <f t="shared" si="285"/>
        <v>1</v>
      </c>
      <c r="R1004" s="4" cm="1">
        <f t="array" ref="R1004">SUM(_xlfn._xlws.FILTER($G$2:$G$1236,_xlfn.MAP($N$2:$N$1236,_xlfn.LAMBDA(_xlpm.x,_xlpm.x=$N1004))))</f>
        <v>7.6219512195121954E-4</v>
      </c>
      <c r="S1004" s="4">
        <f t="shared" si="286"/>
        <v>1</v>
      </c>
      <c r="T1004" s="15" cm="1">
        <f t="array" ref="T1004">SUM(_xlfn._xlws.FILTER($G$2:$G$1236,_xlfn.MAP($O$2:$O$1236,_xlfn.LAMBDA(_xlpm.x,_xlpm.x=$O1004))))</f>
        <v>7.6219512195121954E-4</v>
      </c>
      <c r="U1004" s="4">
        <f t="shared" si="287"/>
        <v>1</v>
      </c>
      <c r="V1004" s="4">
        <f t="shared" si="288"/>
        <v>0</v>
      </c>
      <c r="AB1004"/>
      <c r="AC1004"/>
      <c r="AD1004" s="2"/>
      <c r="AI1004" s="2"/>
      <c r="AJ1004" s="2"/>
    </row>
    <row r="1005" spans="1:36">
      <c r="A1005" s="1" t="str">
        <f t="shared" si="273"/>
        <v>~indica~ : [ɪndəkeɪ]</v>
      </c>
      <c r="B1005" s="1">
        <f t="shared" si="290"/>
        <v>0</v>
      </c>
      <c r="C1005" s="1">
        <f t="shared" si="290"/>
        <v>0</v>
      </c>
      <c r="D1005" s="1">
        <f t="shared" si="290"/>
        <v>0</v>
      </c>
      <c r="E1005" s="7">
        <v>1</v>
      </c>
      <c r="F1005" s="9" t="s">
        <v>2265</v>
      </c>
      <c r="G1005" s="4">
        <f t="shared" si="275"/>
        <v>7.6219512195121954E-4</v>
      </c>
      <c r="H1005" s="1" t="str">
        <f t="shared" si="276"/>
        <v>ɪndəkeɪ</v>
      </c>
      <c r="I1005" s="1" t="str">
        <f t="shared" si="277"/>
        <v>indica</v>
      </c>
      <c r="J1005" s="10">
        <f t="shared" si="278"/>
        <v>7</v>
      </c>
      <c r="K1005" s="10">
        <f t="shared" si="279"/>
        <v>6</v>
      </c>
      <c r="L1005" s="10">
        <f t="shared" si="280"/>
        <v>7</v>
      </c>
      <c r="M1005" s="10">
        <f t="shared" si="281"/>
        <v>2</v>
      </c>
      <c r="N1005" s="1" t="str">
        <f t="shared" si="282"/>
        <v>~indica~</v>
      </c>
      <c r="O1005" s="1" t="str">
        <f t="shared" si="283"/>
        <v>[ɪndəkeɪ]</v>
      </c>
      <c r="P1005" s="4">
        <f t="shared" si="284"/>
        <v>0.28725561847890652</v>
      </c>
      <c r="Q1005" s="4">
        <f t="shared" si="285"/>
        <v>1</v>
      </c>
      <c r="R1005" s="4" cm="1">
        <f t="array" ref="R1005">SUM(_xlfn._xlws.FILTER($G$2:$G$1236,_xlfn.MAP($N$2:$N$1236,_xlfn.LAMBDA(_xlpm.x,_xlpm.x=$N1005))))</f>
        <v>7.6219512195121954E-4</v>
      </c>
      <c r="S1005" s="4">
        <f t="shared" si="286"/>
        <v>1</v>
      </c>
      <c r="T1005" s="15" cm="1">
        <f t="array" ref="T1005">SUM(_xlfn._xlws.FILTER($G$2:$G$1236,_xlfn.MAP($O$2:$O$1236,_xlfn.LAMBDA(_xlpm.x,_xlpm.x=$O1005))))</f>
        <v>7.6219512195121954E-4</v>
      </c>
      <c r="U1005" s="4">
        <f t="shared" si="287"/>
        <v>1</v>
      </c>
      <c r="V1005" s="4">
        <f t="shared" si="288"/>
        <v>0</v>
      </c>
      <c r="AB1005"/>
      <c r="AC1005"/>
      <c r="AD1005" s="2"/>
      <c r="AI1005" s="2"/>
      <c r="AJ1005" s="2"/>
    </row>
    <row r="1006" spans="1:36">
      <c r="A1006" s="1" t="str">
        <f t="shared" si="273"/>
        <v>~insect~ : [ɪnsɛkt]</v>
      </c>
      <c r="B1006" s="1">
        <f t="shared" si="290"/>
        <v>0</v>
      </c>
      <c r="C1006" s="1">
        <f t="shared" si="290"/>
        <v>0</v>
      </c>
      <c r="D1006" s="1">
        <f t="shared" si="290"/>
        <v>0</v>
      </c>
      <c r="E1006" s="7">
        <v>1</v>
      </c>
      <c r="F1006" s="9" t="s">
        <v>2264</v>
      </c>
      <c r="G1006" s="4">
        <f t="shared" si="275"/>
        <v>7.6219512195121954E-4</v>
      </c>
      <c r="H1006" s="4" t="str">
        <f t="shared" si="276"/>
        <v>ɪnsɛkt</v>
      </c>
      <c r="I1006" s="4" t="str">
        <f t="shared" si="277"/>
        <v>insect</v>
      </c>
      <c r="J1006" s="10">
        <f t="shared" si="278"/>
        <v>6</v>
      </c>
      <c r="K1006" s="10">
        <f t="shared" si="279"/>
        <v>6</v>
      </c>
      <c r="L1006" s="10">
        <f t="shared" si="280"/>
        <v>6</v>
      </c>
      <c r="M1006" s="10">
        <f t="shared" si="281"/>
        <v>2</v>
      </c>
      <c r="N1006" s="1" t="str">
        <f t="shared" si="282"/>
        <v>~insect~</v>
      </c>
      <c r="O1006" s="1" t="str">
        <f t="shared" si="283"/>
        <v>[ɪnsɛkt]</v>
      </c>
      <c r="P1006" s="4">
        <f t="shared" si="284"/>
        <v>0.27185717486836958</v>
      </c>
      <c r="Q1006" s="4">
        <f t="shared" si="285"/>
        <v>1</v>
      </c>
      <c r="R1006" s="4" cm="1">
        <f t="array" ref="R1006">SUM(_xlfn._xlws.FILTER($G$2:$G$1236,_xlfn.MAP($N$2:$N$1236,_xlfn.LAMBDA(_xlpm.x,_xlpm.x=$N1006))))</f>
        <v>7.6219512195121954E-4</v>
      </c>
      <c r="S1006" s="4">
        <f t="shared" si="286"/>
        <v>1</v>
      </c>
      <c r="T1006" s="15" cm="1">
        <f t="array" ref="T1006">SUM(_xlfn._xlws.FILTER($G$2:$G$1236,_xlfn.MAP($O$2:$O$1236,_xlfn.LAMBDA(_xlpm.x,_xlpm.x=$O1006))))</f>
        <v>7.6219512195121954E-4</v>
      </c>
      <c r="U1006" s="4">
        <f t="shared" si="287"/>
        <v>1</v>
      </c>
      <c r="V1006" s="4">
        <f t="shared" si="288"/>
        <v>0</v>
      </c>
      <c r="AB1006"/>
      <c r="AC1006"/>
      <c r="AD1006" s="2"/>
      <c r="AI1006" s="2"/>
      <c r="AJ1006" s="2"/>
    </row>
    <row r="1007" spans="1:36">
      <c r="A1007" s="1" t="str">
        <f t="shared" si="273"/>
        <v>~intere~ : [ɪntəɹɛ]</v>
      </c>
      <c r="B1007" s="1">
        <f t="shared" si="290"/>
        <v>0</v>
      </c>
      <c r="C1007" s="1">
        <f t="shared" si="290"/>
        <v>0</v>
      </c>
      <c r="D1007" s="1">
        <f t="shared" si="290"/>
        <v>0</v>
      </c>
      <c r="E1007" s="7">
        <v>1</v>
      </c>
      <c r="F1007" s="9" t="s">
        <v>2263</v>
      </c>
      <c r="G1007" s="4">
        <f t="shared" si="275"/>
        <v>7.6219512195121954E-4</v>
      </c>
      <c r="H1007" s="4" t="str">
        <f t="shared" si="276"/>
        <v>ɪntəɹɛ</v>
      </c>
      <c r="I1007" s="4" t="str">
        <f t="shared" si="277"/>
        <v>intere</v>
      </c>
      <c r="J1007" s="10">
        <f t="shared" si="278"/>
        <v>6</v>
      </c>
      <c r="K1007" s="10">
        <f t="shared" si="279"/>
        <v>6</v>
      </c>
      <c r="L1007" s="10">
        <f t="shared" si="280"/>
        <v>6</v>
      </c>
      <c r="M1007" s="10">
        <f t="shared" si="281"/>
        <v>2</v>
      </c>
      <c r="N1007" s="1" t="str">
        <f t="shared" si="282"/>
        <v>~intere~</v>
      </c>
      <c r="O1007" s="1" t="str">
        <f t="shared" si="283"/>
        <v>[ɪntəɹɛ]</v>
      </c>
      <c r="P1007" s="4">
        <f t="shared" si="284"/>
        <v>0.27185717486836958</v>
      </c>
      <c r="Q1007" s="4">
        <f t="shared" si="285"/>
        <v>1</v>
      </c>
      <c r="R1007" s="4" cm="1">
        <f t="array" ref="R1007">SUM(_xlfn._xlws.FILTER($G$2:$G$1236,_xlfn.MAP($N$2:$N$1236,_xlfn.LAMBDA(_xlpm.x,_xlpm.x=$N1007))))</f>
        <v>7.6219512195121954E-4</v>
      </c>
      <c r="S1007" s="4">
        <f t="shared" si="286"/>
        <v>1</v>
      </c>
      <c r="T1007" s="15" cm="1">
        <f t="array" ref="T1007">SUM(_xlfn._xlws.FILTER($G$2:$G$1236,_xlfn.MAP($O$2:$O$1236,_xlfn.LAMBDA(_xlpm.x,_xlpm.x=$O1007))))</f>
        <v>7.6219512195121954E-4</v>
      </c>
      <c r="U1007" s="4">
        <f t="shared" si="287"/>
        <v>1</v>
      </c>
      <c r="V1007" s="4">
        <f t="shared" si="288"/>
        <v>0</v>
      </c>
      <c r="AB1007"/>
      <c r="AC1007"/>
      <c r="AD1007" s="2"/>
      <c r="AI1007" s="2"/>
      <c r="AJ1007" s="2"/>
    </row>
    <row r="1008" spans="1:36">
      <c r="A1008" s="1" t="str">
        <f t="shared" si="273"/>
        <v>~invent~ : [ɪnvɛnt]</v>
      </c>
      <c r="B1008" s="1">
        <f t="shared" si="290"/>
        <v>0</v>
      </c>
      <c r="C1008" s="1">
        <f t="shared" si="290"/>
        <v>0</v>
      </c>
      <c r="D1008" s="1">
        <f t="shared" si="290"/>
        <v>0</v>
      </c>
      <c r="E1008" s="7">
        <v>1</v>
      </c>
      <c r="F1008" s="9" t="s">
        <v>2262</v>
      </c>
      <c r="G1008" s="4">
        <f t="shared" si="275"/>
        <v>7.6219512195121954E-4</v>
      </c>
      <c r="H1008" s="4" t="str">
        <f t="shared" si="276"/>
        <v>ɪnvɛnt</v>
      </c>
      <c r="I1008" s="4" t="str">
        <f t="shared" si="277"/>
        <v>invent</v>
      </c>
      <c r="J1008" s="10">
        <f t="shared" si="278"/>
        <v>6</v>
      </c>
      <c r="K1008" s="10">
        <f t="shared" si="279"/>
        <v>6</v>
      </c>
      <c r="L1008" s="10">
        <f t="shared" si="280"/>
        <v>6</v>
      </c>
      <c r="M1008" s="10">
        <f t="shared" si="281"/>
        <v>2</v>
      </c>
      <c r="N1008" s="1" t="str">
        <f t="shared" si="282"/>
        <v>~invent~</v>
      </c>
      <c r="O1008" s="1" t="str">
        <f t="shared" si="283"/>
        <v>[ɪnvɛnt]</v>
      </c>
      <c r="P1008" s="4">
        <f t="shared" si="284"/>
        <v>0.27185717486836958</v>
      </c>
      <c r="Q1008" s="4">
        <f t="shared" si="285"/>
        <v>1</v>
      </c>
      <c r="R1008" s="4" cm="1">
        <f t="array" ref="R1008">SUM(_xlfn._xlws.FILTER($G$2:$G$1236,_xlfn.MAP($N$2:$N$1236,_xlfn.LAMBDA(_xlpm.x,_xlpm.x=$N1008))))</f>
        <v>7.6219512195121954E-4</v>
      </c>
      <c r="S1008" s="4">
        <f t="shared" si="286"/>
        <v>1</v>
      </c>
      <c r="T1008" s="15" cm="1">
        <f t="array" ref="T1008">SUM(_xlfn._xlws.FILTER($G$2:$G$1236,_xlfn.MAP($O$2:$O$1236,_xlfn.LAMBDA(_xlpm.x,_xlpm.x=$O1008))))</f>
        <v>7.6219512195121954E-4</v>
      </c>
      <c r="U1008" s="4">
        <f t="shared" si="287"/>
        <v>1</v>
      </c>
      <c r="V1008" s="4">
        <f t="shared" si="288"/>
        <v>0</v>
      </c>
      <c r="AB1008"/>
      <c r="AC1008"/>
      <c r="AD1008" s="2"/>
      <c r="AI1008" s="2"/>
      <c r="AJ1008" s="2"/>
    </row>
    <row r="1009" spans="1:36">
      <c r="A1009" s="1" t="str">
        <f t="shared" si="273"/>
        <v>~island~ : [aɪlənd]</v>
      </c>
      <c r="B1009" s="1">
        <f t="shared" si="290"/>
        <v>0</v>
      </c>
      <c r="C1009" s="1">
        <f t="shared" si="290"/>
        <v>0</v>
      </c>
      <c r="D1009" s="1">
        <f t="shared" si="290"/>
        <v>0</v>
      </c>
      <c r="E1009" s="7">
        <v>1</v>
      </c>
      <c r="F1009" s="9" t="s">
        <v>2261</v>
      </c>
      <c r="G1009" s="4">
        <f t="shared" si="275"/>
        <v>7.6219512195121954E-4</v>
      </c>
      <c r="H1009" s="4" t="str">
        <f t="shared" si="276"/>
        <v>aɪlənd</v>
      </c>
      <c r="I1009" s="4" t="str">
        <f t="shared" si="277"/>
        <v>island</v>
      </c>
      <c r="J1009" s="10">
        <f t="shared" si="278"/>
        <v>6</v>
      </c>
      <c r="K1009" s="10">
        <f t="shared" si="279"/>
        <v>6</v>
      </c>
      <c r="L1009" s="10">
        <f t="shared" si="280"/>
        <v>6</v>
      </c>
      <c r="M1009" s="10">
        <f t="shared" si="281"/>
        <v>2</v>
      </c>
      <c r="N1009" s="1" t="str">
        <f t="shared" si="282"/>
        <v>~island~</v>
      </c>
      <c r="O1009" s="1" t="str">
        <f t="shared" si="283"/>
        <v>[aɪlənd]</v>
      </c>
      <c r="P1009" s="4">
        <f t="shared" si="284"/>
        <v>0.27185717486836958</v>
      </c>
      <c r="Q1009" s="4">
        <f t="shared" si="285"/>
        <v>1</v>
      </c>
      <c r="R1009" s="4" cm="1">
        <f t="array" ref="R1009">SUM(_xlfn._xlws.FILTER($G$2:$G$1236,_xlfn.MAP($N$2:$N$1236,_xlfn.LAMBDA(_xlpm.x,_xlpm.x=$N1009))))</f>
        <v>7.6219512195121954E-4</v>
      </c>
      <c r="S1009" s="4">
        <f t="shared" si="286"/>
        <v>1</v>
      </c>
      <c r="T1009" s="15" cm="1">
        <f t="array" ref="T1009">SUM(_xlfn._xlws.FILTER($G$2:$G$1236,_xlfn.MAP($O$2:$O$1236,_xlfn.LAMBDA(_xlpm.x,_xlpm.x=$O1009))))</f>
        <v>7.6219512195121954E-4</v>
      </c>
      <c r="U1009" s="4">
        <f t="shared" si="287"/>
        <v>1</v>
      </c>
      <c r="V1009" s="4">
        <f t="shared" si="288"/>
        <v>0</v>
      </c>
      <c r="AB1009"/>
      <c r="AC1009"/>
      <c r="AD1009" s="2"/>
      <c r="AI1009" s="2"/>
      <c r="AJ1009" s="2"/>
    </row>
    <row r="1010" spans="1:36">
      <c r="A1010" s="1" t="str">
        <f t="shared" si="273"/>
        <v>~liquid~ : [lɪkwɪd]</v>
      </c>
      <c r="B1010" s="1">
        <f t="shared" si="290"/>
        <v>0</v>
      </c>
      <c r="C1010" s="1">
        <f t="shared" si="290"/>
        <v>0</v>
      </c>
      <c r="D1010" s="1">
        <f t="shared" si="290"/>
        <v>0</v>
      </c>
      <c r="E1010" s="7">
        <v>1</v>
      </c>
      <c r="F1010" s="9" t="s">
        <v>2260</v>
      </c>
      <c r="G1010" s="4">
        <f t="shared" si="275"/>
        <v>7.6219512195121954E-4</v>
      </c>
      <c r="H1010" s="4" t="str">
        <f t="shared" si="276"/>
        <v>lɪkwɪd</v>
      </c>
      <c r="I1010" s="4" t="str">
        <f t="shared" si="277"/>
        <v>liquid</v>
      </c>
      <c r="J1010" s="10">
        <f t="shared" si="278"/>
        <v>6</v>
      </c>
      <c r="K1010" s="10">
        <f t="shared" si="279"/>
        <v>6</v>
      </c>
      <c r="L1010" s="10">
        <f t="shared" si="280"/>
        <v>6</v>
      </c>
      <c r="M1010" s="10">
        <f t="shared" si="281"/>
        <v>2</v>
      </c>
      <c r="N1010" s="1" t="str">
        <f t="shared" si="282"/>
        <v>~liquid~</v>
      </c>
      <c r="O1010" s="1" t="str">
        <f t="shared" si="283"/>
        <v>[lɪkwɪd]</v>
      </c>
      <c r="P1010" s="4">
        <f t="shared" si="284"/>
        <v>0.27185717486836958</v>
      </c>
      <c r="Q1010" s="4">
        <f t="shared" si="285"/>
        <v>1</v>
      </c>
      <c r="R1010" s="4" cm="1">
        <f t="array" ref="R1010">SUM(_xlfn._xlws.FILTER($G$2:$G$1236,_xlfn.MAP($N$2:$N$1236,_xlfn.LAMBDA(_xlpm.x,_xlpm.x=$N1010))))</f>
        <v>7.6219512195121954E-4</v>
      </c>
      <c r="S1010" s="4">
        <f t="shared" si="286"/>
        <v>1</v>
      </c>
      <c r="T1010" s="15" cm="1">
        <f t="array" ref="T1010">SUM(_xlfn._xlws.FILTER($G$2:$G$1236,_xlfn.MAP($O$2:$O$1236,_xlfn.LAMBDA(_xlpm.x,_xlpm.x=$O1010))))</f>
        <v>7.6219512195121954E-4</v>
      </c>
      <c r="U1010" s="4">
        <f t="shared" si="287"/>
        <v>1</v>
      </c>
      <c r="V1010" s="4">
        <f t="shared" si="288"/>
        <v>0</v>
      </c>
      <c r="AB1010"/>
      <c r="AC1010"/>
      <c r="AD1010" s="2"/>
      <c r="AI1010" s="2"/>
      <c r="AJ1010" s="2"/>
    </row>
    <row r="1011" spans="1:36">
      <c r="A1011" s="1" t="str">
        <f t="shared" si="273"/>
        <v>~listen~ : [lɪsn]</v>
      </c>
      <c r="B1011" s="1">
        <f t="shared" si="290"/>
        <v>0</v>
      </c>
      <c r="C1011" s="1">
        <f t="shared" si="290"/>
        <v>0</v>
      </c>
      <c r="D1011" s="1">
        <f t="shared" si="290"/>
        <v>0</v>
      </c>
      <c r="E1011" s="7">
        <v>1</v>
      </c>
      <c r="F1011" s="9" t="s">
        <v>1122</v>
      </c>
      <c r="G1011" s="4">
        <f t="shared" si="275"/>
        <v>7.6219512195121954E-4</v>
      </c>
      <c r="H1011" s="1" t="str">
        <f t="shared" si="276"/>
        <v>lɪsn</v>
      </c>
      <c r="I1011" s="1" t="str">
        <f t="shared" si="277"/>
        <v>listen</v>
      </c>
      <c r="J1011" s="10">
        <f t="shared" si="278"/>
        <v>4</v>
      </c>
      <c r="K1011" s="10">
        <f t="shared" si="279"/>
        <v>6</v>
      </c>
      <c r="L1011" s="10">
        <f t="shared" si="280"/>
        <v>6</v>
      </c>
      <c r="M1011" s="10">
        <f t="shared" si="281"/>
        <v>2</v>
      </c>
      <c r="N1011" s="1" t="str">
        <f t="shared" si="282"/>
        <v>~listen~</v>
      </c>
      <c r="O1011" s="1" t="str">
        <f t="shared" si="283"/>
        <v>[lɪsn]</v>
      </c>
      <c r="P1011" s="4">
        <f t="shared" si="284"/>
        <v>0.27185717486836958</v>
      </c>
      <c r="Q1011" s="4">
        <f t="shared" si="285"/>
        <v>1</v>
      </c>
      <c r="R1011" s="4" cm="1">
        <f t="array" ref="R1011">SUM(_xlfn._xlws.FILTER($G$2:$G$1236,_xlfn.MAP($N$2:$N$1236,_xlfn.LAMBDA(_xlpm.x,_xlpm.x=$N1011))))</f>
        <v>7.6219512195121954E-4</v>
      </c>
      <c r="S1011" s="4">
        <f t="shared" si="286"/>
        <v>1</v>
      </c>
      <c r="T1011" s="15" cm="1">
        <f t="array" ref="T1011">SUM(_xlfn._xlws.FILTER($G$2:$G$1236,_xlfn.MAP($O$2:$O$1236,_xlfn.LAMBDA(_xlpm.x,_xlpm.x=$O1011))))</f>
        <v>7.6219512195121954E-4</v>
      </c>
      <c r="U1011" s="4">
        <f t="shared" si="287"/>
        <v>1</v>
      </c>
      <c r="V1011" s="4">
        <f t="shared" si="288"/>
        <v>0</v>
      </c>
      <c r="AB1011"/>
      <c r="AC1011"/>
      <c r="AD1011" s="2"/>
      <c r="AI1011" s="2"/>
      <c r="AJ1011" s="2"/>
    </row>
    <row r="1012" spans="1:36">
      <c r="A1012" s="1" t="str">
        <f t="shared" si="273"/>
        <v>~little~ : [lɪtl]</v>
      </c>
      <c r="B1012" s="1">
        <f t="shared" si="290"/>
        <v>0</v>
      </c>
      <c r="C1012" s="1">
        <f t="shared" si="290"/>
        <v>0</v>
      </c>
      <c r="D1012" s="1">
        <f t="shared" si="290"/>
        <v>0</v>
      </c>
      <c r="E1012" s="7">
        <v>1</v>
      </c>
      <c r="F1012" s="9" t="s">
        <v>1121</v>
      </c>
      <c r="G1012" s="4">
        <f t="shared" si="275"/>
        <v>7.6219512195121954E-4</v>
      </c>
      <c r="H1012" s="4" t="str">
        <f t="shared" si="276"/>
        <v>lɪtl</v>
      </c>
      <c r="I1012" s="4" t="str">
        <f t="shared" si="277"/>
        <v>little</v>
      </c>
      <c r="J1012" s="10">
        <f t="shared" si="278"/>
        <v>4</v>
      </c>
      <c r="K1012" s="10">
        <f t="shared" si="279"/>
        <v>6</v>
      </c>
      <c r="L1012" s="10">
        <f t="shared" si="280"/>
        <v>6</v>
      </c>
      <c r="M1012" s="10">
        <f t="shared" si="281"/>
        <v>2</v>
      </c>
      <c r="N1012" s="1" t="str">
        <f t="shared" si="282"/>
        <v>~little~</v>
      </c>
      <c r="O1012" s="1" t="str">
        <f t="shared" si="283"/>
        <v>[lɪtl]</v>
      </c>
      <c r="P1012" s="4">
        <f t="shared" si="284"/>
        <v>0.27185717486836958</v>
      </c>
      <c r="Q1012" s="4">
        <f t="shared" si="285"/>
        <v>1</v>
      </c>
      <c r="R1012" s="4" cm="1">
        <f t="array" ref="R1012">SUM(_xlfn._xlws.FILTER($G$2:$G$1236,_xlfn.MAP($N$2:$N$1236,_xlfn.LAMBDA(_xlpm.x,_xlpm.x=$N1012))))</f>
        <v>7.6219512195121954E-4</v>
      </c>
      <c r="S1012" s="4">
        <f t="shared" si="286"/>
        <v>1</v>
      </c>
      <c r="T1012" s="15" cm="1">
        <f t="array" ref="T1012">SUM(_xlfn._xlws.FILTER($G$2:$G$1236,_xlfn.MAP($O$2:$O$1236,_xlfn.LAMBDA(_xlpm.x,_xlpm.x=$O1012))))</f>
        <v>7.6219512195121954E-4</v>
      </c>
      <c r="U1012" s="4">
        <f t="shared" si="287"/>
        <v>1</v>
      </c>
      <c r="V1012" s="4">
        <f t="shared" si="288"/>
        <v>0</v>
      </c>
      <c r="AB1012"/>
      <c r="AC1012"/>
      <c r="AD1012" s="2"/>
      <c r="AI1012" s="2"/>
      <c r="AJ1012" s="2"/>
    </row>
    <row r="1013" spans="1:36">
      <c r="A1013" s="1" t="str">
        <f t="shared" si="273"/>
        <v>~market~ : [mɑɹkɛt]</v>
      </c>
      <c r="B1013" s="1">
        <f t="shared" si="290"/>
        <v>0</v>
      </c>
      <c r="C1013" s="1">
        <f t="shared" si="290"/>
        <v>1</v>
      </c>
      <c r="D1013" s="1">
        <f t="shared" si="290"/>
        <v>0</v>
      </c>
      <c r="E1013" s="7">
        <v>1</v>
      </c>
      <c r="F1013" s="9" t="s">
        <v>2259</v>
      </c>
      <c r="G1013" s="4">
        <f t="shared" si="275"/>
        <v>7.6219512195121954E-4</v>
      </c>
      <c r="H1013" s="1" t="str">
        <f t="shared" si="276"/>
        <v>mɑɹkɛt</v>
      </c>
      <c r="I1013" s="1" t="str">
        <f t="shared" si="277"/>
        <v>market</v>
      </c>
      <c r="J1013" s="10">
        <f t="shared" si="278"/>
        <v>6</v>
      </c>
      <c r="K1013" s="10">
        <f t="shared" si="279"/>
        <v>6</v>
      </c>
      <c r="L1013" s="10">
        <f t="shared" si="280"/>
        <v>6</v>
      </c>
      <c r="M1013" s="10">
        <f t="shared" si="281"/>
        <v>2</v>
      </c>
      <c r="N1013" s="1" t="str">
        <f t="shared" si="282"/>
        <v>~market~</v>
      </c>
      <c r="O1013" s="1" t="str">
        <f t="shared" si="283"/>
        <v>[mɑɹkɛt]</v>
      </c>
      <c r="P1013" s="4">
        <f t="shared" si="284"/>
        <v>0.27185717486836958</v>
      </c>
      <c r="Q1013" s="4">
        <f t="shared" si="285"/>
        <v>1</v>
      </c>
      <c r="R1013" s="4" cm="1">
        <f t="array" ref="R1013">SUM(_xlfn._xlws.FILTER($G$2:$G$1236,_xlfn.MAP($N$2:$N$1236,_xlfn.LAMBDA(_xlpm.x,_xlpm.x=$N1013))))</f>
        <v>7.6219512195121954E-4</v>
      </c>
      <c r="S1013" s="4">
        <f t="shared" si="286"/>
        <v>1</v>
      </c>
      <c r="T1013" s="15" cm="1">
        <f t="array" ref="T1013">SUM(_xlfn._xlws.FILTER($G$2:$G$1236,_xlfn.MAP($O$2:$O$1236,_xlfn.LAMBDA(_xlpm.x,_xlpm.x=$O1013))))</f>
        <v>7.6219512195121954E-4</v>
      </c>
      <c r="U1013" s="4">
        <f t="shared" si="287"/>
        <v>1</v>
      </c>
      <c r="V1013" s="4">
        <f t="shared" si="288"/>
        <v>0</v>
      </c>
      <c r="AB1013"/>
      <c r="AC1013"/>
      <c r="AD1013" s="2"/>
      <c r="AI1013" s="2"/>
      <c r="AJ1013" s="2"/>
    </row>
    <row r="1014" spans="1:36">
      <c r="A1014" s="1" t="str">
        <f t="shared" si="273"/>
        <v>~master~ : [mæstəɹ]</v>
      </c>
      <c r="B1014" s="1">
        <f t="shared" si="290"/>
        <v>0</v>
      </c>
      <c r="C1014" s="1">
        <f t="shared" si="290"/>
        <v>1</v>
      </c>
      <c r="D1014" s="1">
        <f t="shared" si="290"/>
        <v>0</v>
      </c>
      <c r="E1014" s="7">
        <v>1</v>
      </c>
      <c r="F1014" s="9" t="s">
        <v>2258</v>
      </c>
      <c r="G1014" s="4">
        <f t="shared" si="275"/>
        <v>7.6219512195121954E-4</v>
      </c>
      <c r="H1014" s="4" t="str">
        <f t="shared" si="276"/>
        <v>mæstəɹ</v>
      </c>
      <c r="I1014" s="4" t="str">
        <f t="shared" si="277"/>
        <v>master</v>
      </c>
      <c r="J1014" s="10">
        <f t="shared" si="278"/>
        <v>6</v>
      </c>
      <c r="K1014" s="10">
        <f t="shared" si="279"/>
        <v>6</v>
      </c>
      <c r="L1014" s="10">
        <f t="shared" si="280"/>
        <v>6</v>
      </c>
      <c r="M1014" s="10">
        <f t="shared" si="281"/>
        <v>2</v>
      </c>
      <c r="N1014" s="1" t="str">
        <f t="shared" si="282"/>
        <v>~master~</v>
      </c>
      <c r="O1014" s="1" t="str">
        <f t="shared" si="283"/>
        <v>[mæstəɹ]</v>
      </c>
      <c r="P1014" s="4">
        <f t="shared" si="284"/>
        <v>0.27185717486836958</v>
      </c>
      <c r="Q1014" s="4">
        <f t="shared" si="285"/>
        <v>1</v>
      </c>
      <c r="R1014" s="4" cm="1">
        <f t="array" ref="R1014">SUM(_xlfn._xlws.FILTER($G$2:$G$1236,_xlfn.MAP($N$2:$N$1236,_xlfn.LAMBDA(_xlpm.x,_xlpm.x=$N1014))))</f>
        <v>7.6219512195121954E-4</v>
      </c>
      <c r="S1014" s="4">
        <f t="shared" si="286"/>
        <v>1</v>
      </c>
      <c r="T1014" s="15" cm="1">
        <f t="array" ref="T1014">SUM(_xlfn._xlws.FILTER($G$2:$G$1236,_xlfn.MAP($O$2:$O$1236,_xlfn.LAMBDA(_xlpm.x,_xlpm.x=$O1014))))</f>
        <v>7.6219512195121954E-4</v>
      </c>
      <c r="U1014" s="4">
        <f t="shared" si="287"/>
        <v>1</v>
      </c>
      <c r="V1014" s="4">
        <f t="shared" si="288"/>
        <v>0</v>
      </c>
      <c r="AB1014"/>
      <c r="AC1014"/>
      <c r="AD1014" s="2"/>
      <c r="AI1014" s="2"/>
      <c r="AJ1014" s="2"/>
    </row>
    <row r="1015" spans="1:36">
      <c r="A1015" s="1" t="str">
        <f t="shared" si="273"/>
        <v>~matter~ : [mætəɹ]</v>
      </c>
      <c r="B1015" s="1">
        <f t="shared" si="290"/>
        <v>0</v>
      </c>
      <c r="C1015" s="1">
        <f t="shared" si="290"/>
        <v>1</v>
      </c>
      <c r="D1015" s="1">
        <f t="shared" si="290"/>
        <v>0</v>
      </c>
      <c r="E1015" s="7">
        <v>1</v>
      </c>
      <c r="F1015" s="9" t="s">
        <v>2257</v>
      </c>
      <c r="G1015" s="4">
        <f t="shared" si="275"/>
        <v>7.6219512195121954E-4</v>
      </c>
      <c r="H1015" s="4" t="str">
        <f t="shared" si="276"/>
        <v>mætəɹ</v>
      </c>
      <c r="I1015" s="4" t="str">
        <f t="shared" si="277"/>
        <v>matter</v>
      </c>
      <c r="J1015" s="10">
        <f t="shared" si="278"/>
        <v>5</v>
      </c>
      <c r="K1015" s="10">
        <f t="shared" si="279"/>
        <v>6</v>
      </c>
      <c r="L1015" s="10">
        <f t="shared" si="280"/>
        <v>6</v>
      </c>
      <c r="M1015" s="10">
        <f t="shared" si="281"/>
        <v>2</v>
      </c>
      <c r="N1015" s="1" t="str">
        <f t="shared" si="282"/>
        <v>~matter~</v>
      </c>
      <c r="O1015" s="1" t="str">
        <f t="shared" si="283"/>
        <v>[mætəɹ]</v>
      </c>
      <c r="P1015" s="4">
        <f t="shared" si="284"/>
        <v>0.27185717486836958</v>
      </c>
      <c r="Q1015" s="4">
        <f t="shared" si="285"/>
        <v>1</v>
      </c>
      <c r="R1015" s="4" cm="1">
        <f t="array" ref="R1015">SUM(_xlfn._xlws.FILTER($G$2:$G$1236,_xlfn.MAP($N$2:$N$1236,_xlfn.LAMBDA(_xlpm.x,_xlpm.x=$N1015))))</f>
        <v>7.6219512195121954E-4</v>
      </c>
      <c r="S1015" s="4">
        <f t="shared" si="286"/>
        <v>1</v>
      </c>
      <c r="T1015" s="15" cm="1">
        <f t="array" ref="T1015">SUM(_xlfn._xlws.FILTER($G$2:$G$1236,_xlfn.MAP($O$2:$O$1236,_xlfn.LAMBDA(_xlpm.x,_xlpm.x=$O1015))))</f>
        <v>7.6219512195121954E-4</v>
      </c>
      <c r="U1015" s="4">
        <f t="shared" si="287"/>
        <v>1</v>
      </c>
      <c r="V1015" s="4">
        <f t="shared" si="288"/>
        <v>0</v>
      </c>
      <c r="AB1015"/>
      <c r="AC1015"/>
      <c r="AD1015" s="2"/>
      <c r="AI1015" s="2"/>
      <c r="AJ1015" s="2"/>
    </row>
    <row r="1016" spans="1:36">
      <c r="A1016" s="1" t="str">
        <f t="shared" si="273"/>
        <v>~method~ : [mɛθəd]</v>
      </c>
      <c r="B1016" s="1">
        <f t="shared" si="290"/>
        <v>0</v>
      </c>
      <c r="C1016" s="1">
        <f t="shared" si="290"/>
        <v>1</v>
      </c>
      <c r="D1016" s="1">
        <f t="shared" si="290"/>
        <v>0</v>
      </c>
      <c r="E1016" s="7">
        <v>1</v>
      </c>
      <c r="F1016" s="9" t="s">
        <v>2256</v>
      </c>
      <c r="G1016" s="4">
        <f t="shared" si="275"/>
        <v>7.6219512195121954E-4</v>
      </c>
      <c r="H1016" s="1" t="str">
        <f t="shared" si="276"/>
        <v>mɛθəd</v>
      </c>
      <c r="I1016" s="1" t="str">
        <f t="shared" si="277"/>
        <v>method</v>
      </c>
      <c r="J1016" s="10">
        <f t="shared" si="278"/>
        <v>5</v>
      </c>
      <c r="K1016" s="10">
        <f t="shared" si="279"/>
        <v>6</v>
      </c>
      <c r="L1016" s="10">
        <f t="shared" si="280"/>
        <v>6</v>
      </c>
      <c r="M1016" s="10">
        <f t="shared" si="281"/>
        <v>2</v>
      </c>
      <c r="N1016" s="1" t="str">
        <f t="shared" si="282"/>
        <v>~method~</v>
      </c>
      <c r="O1016" s="1" t="str">
        <f t="shared" si="283"/>
        <v>[mɛθəd]</v>
      </c>
      <c r="P1016" s="4">
        <f t="shared" si="284"/>
        <v>0.27185717486836958</v>
      </c>
      <c r="Q1016" s="4">
        <f t="shared" si="285"/>
        <v>1</v>
      </c>
      <c r="R1016" s="4" cm="1">
        <f t="array" ref="R1016">SUM(_xlfn._xlws.FILTER($G$2:$G$1236,_xlfn.MAP($N$2:$N$1236,_xlfn.LAMBDA(_xlpm.x,_xlpm.x=$N1016))))</f>
        <v>7.6219512195121954E-4</v>
      </c>
      <c r="S1016" s="4">
        <f t="shared" si="286"/>
        <v>1</v>
      </c>
      <c r="T1016" s="15" cm="1">
        <f t="array" ref="T1016">SUM(_xlfn._xlws.FILTER($G$2:$G$1236,_xlfn.MAP($O$2:$O$1236,_xlfn.LAMBDA(_xlpm.x,_xlpm.x=$O1016))))</f>
        <v>7.6219512195121954E-4</v>
      </c>
      <c r="U1016" s="4">
        <f t="shared" si="287"/>
        <v>1</v>
      </c>
      <c r="V1016" s="4">
        <f t="shared" si="288"/>
        <v>0</v>
      </c>
      <c r="AB1016"/>
      <c r="AC1016"/>
      <c r="AD1016" s="2"/>
      <c r="AI1016" s="2"/>
      <c r="AJ1016" s="2"/>
    </row>
    <row r="1017" spans="1:36">
      <c r="A1017" s="1" t="str">
        <f t="shared" si="273"/>
        <v>~middle~ : [mɪdl]</v>
      </c>
      <c r="B1017" s="1">
        <f t="shared" si="290"/>
        <v>0</v>
      </c>
      <c r="C1017" s="1">
        <f t="shared" si="290"/>
        <v>1</v>
      </c>
      <c r="D1017" s="1">
        <f t="shared" si="290"/>
        <v>0</v>
      </c>
      <c r="E1017" s="7">
        <v>1</v>
      </c>
      <c r="F1017" s="9" t="s">
        <v>1120</v>
      </c>
      <c r="G1017" s="4">
        <f t="shared" si="275"/>
        <v>7.6219512195121954E-4</v>
      </c>
      <c r="H1017" s="1" t="str">
        <f t="shared" si="276"/>
        <v>mɪdl</v>
      </c>
      <c r="I1017" s="1" t="str">
        <f t="shared" si="277"/>
        <v>middle</v>
      </c>
      <c r="J1017" s="10">
        <f t="shared" si="278"/>
        <v>4</v>
      </c>
      <c r="K1017" s="10">
        <f t="shared" si="279"/>
        <v>6</v>
      </c>
      <c r="L1017" s="10">
        <f t="shared" si="280"/>
        <v>6</v>
      </c>
      <c r="M1017" s="10">
        <f t="shared" si="281"/>
        <v>2</v>
      </c>
      <c r="N1017" s="1" t="str">
        <f t="shared" si="282"/>
        <v>~middle~</v>
      </c>
      <c r="O1017" s="1" t="str">
        <f t="shared" si="283"/>
        <v>[mɪdl]</v>
      </c>
      <c r="P1017" s="4">
        <f t="shared" si="284"/>
        <v>0.27185717486836958</v>
      </c>
      <c r="Q1017" s="4">
        <f t="shared" si="285"/>
        <v>1</v>
      </c>
      <c r="R1017" s="4" cm="1">
        <f t="array" ref="R1017">SUM(_xlfn._xlws.FILTER($G$2:$G$1236,_xlfn.MAP($N$2:$N$1236,_xlfn.LAMBDA(_xlpm.x,_xlpm.x=$N1017))))</f>
        <v>7.6219512195121954E-4</v>
      </c>
      <c r="S1017" s="4">
        <f t="shared" si="286"/>
        <v>1</v>
      </c>
      <c r="T1017" s="15" cm="1">
        <f t="array" ref="T1017">SUM(_xlfn._xlws.FILTER($G$2:$G$1236,_xlfn.MAP($O$2:$O$1236,_xlfn.LAMBDA(_xlpm.x,_xlpm.x=$O1017))))</f>
        <v>7.6219512195121954E-4</v>
      </c>
      <c r="U1017" s="4">
        <f t="shared" si="287"/>
        <v>1</v>
      </c>
      <c r="V1017" s="4">
        <f t="shared" si="288"/>
        <v>0</v>
      </c>
      <c r="AB1017"/>
      <c r="AC1017"/>
      <c r="AD1017" s="2"/>
      <c r="AI1017" s="2"/>
      <c r="AJ1017" s="2"/>
    </row>
    <row r="1018" spans="1:36">
      <c r="A1018" s="1" t="str">
        <f t="shared" si="273"/>
        <v>~millio~ : [mɪlɪə]</v>
      </c>
      <c r="B1018" s="1">
        <f t="shared" si="290"/>
        <v>0</v>
      </c>
      <c r="C1018" s="1">
        <f t="shared" si="290"/>
        <v>1</v>
      </c>
      <c r="D1018" s="1">
        <f t="shared" si="290"/>
        <v>0</v>
      </c>
      <c r="E1018" s="7">
        <v>1</v>
      </c>
      <c r="F1018" s="9" t="s">
        <v>2255</v>
      </c>
      <c r="G1018" s="4">
        <f t="shared" si="275"/>
        <v>7.6219512195121954E-4</v>
      </c>
      <c r="H1018" s="1" t="str">
        <f t="shared" si="276"/>
        <v>mɪlɪə</v>
      </c>
      <c r="I1018" s="1" t="str">
        <f t="shared" si="277"/>
        <v>millio</v>
      </c>
      <c r="J1018" s="10">
        <f t="shared" si="278"/>
        <v>5</v>
      </c>
      <c r="K1018" s="10">
        <f t="shared" si="279"/>
        <v>6</v>
      </c>
      <c r="L1018" s="10">
        <f t="shared" si="280"/>
        <v>6</v>
      </c>
      <c r="M1018" s="10">
        <f t="shared" si="281"/>
        <v>2</v>
      </c>
      <c r="N1018" s="1" t="str">
        <f t="shared" si="282"/>
        <v>~millio~</v>
      </c>
      <c r="O1018" s="1" t="str">
        <f t="shared" si="283"/>
        <v>[mɪlɪə]</v>
      </c>
      <c r="P1018" s="4">
        <f t="shared" si="284"/>
        <v>0.27185717486836958</v>
      </c>
      <c r="Q1018" s="4">
        <f t="shared" si="285"/>
        <v>1</v>
      </c>
      <c r="R1018" s="4" cm="1">
        <f t="array" ref="R1018">SUM(_xlfn._xlws.FILTER($G$2:$G$1236,_xlfn.MAP($N$2:$N$1236,_xlfn.LAMBDA(_xlpm.x,_xlpm.x=$N1018))))</f>
        <v>7.6219512195121954E-4</v>
      </c>
      <c r="S1018" s="4">
        <f t="shared" si="286"/>
        <v>1</v>
      </c>
      <c r="T1018" s="15" cm="1">
        <f t="array" ref="T1018">SUM(_xlfn._xlws.FILTER($G$2:$G$1236,_xlfn.MAP($O$2:$O$1236,_xlfn.LAMBDA(_xlpm.x,_xlpm.x=$O1018))))</f>
        <v>7.6219512195121954E-4</v>
      </c>
      <c r="U1018" s="4">
        <f t="shared" si="287"/>
        <v>1</v>
      </c>
      <c r="V1018" s="4">
        <f t="shared" si="288"/>
        <v>0</v>
      </c>
      <c r="AB1018"/>
      <c r="AC1018"/>
      <c r="AD1018" s="2"/>
      <c r="AI1018" s="2"/>
      <c r="AJ1018" s="2"/>
    </row>
    <row r="1019" spans="1:36">
      <c r="A1019" s="1" t="str">
        <f t="shared" si="273"/>
        <v>~modern~ : [mɑdəɹn]</v>
      </c>
      <c r="B1019" s="1">
        <f t="shared" si="290"/>
        <v>0</v>
      </c>
      <c r="C1019" s="1">
        <f t="shared" si="290"/>
        <v>1</v>
      </c>
      <c r="D1019" s="1">
        <f t="shared" si="290"/>
        <v>0</v>
      </c>
      <c r="E1019" s="7">
        <v>1</v>
      </c>
      <c r="F1019" s="9" t="s">
        <v>2254</v>
      </c>
      <c r="G1019" s="4">
        <f t="shared" si="275"/>
        <v>7.6219512195121954E-4</v>
      </c>
      <c r="H1019" s="1" t="str">
        <f t="shared" si="276"/>
        <v>mɑdəɹn</v>
      </c>
      <c r="I1019" s="1" t="str">
        <f t="shared" si="277"/>
        <v>modern</v>
      </c>
      <c r="J1019" s="10">
        <f t="shared" si="278"/>
        <v>6</v>
      </c>
      <c r="K1019" s="10">
        <f t="shared" si="279"/>
        <v>6</v>
      </c>
      <c r="L1019" s="10">
        <f t="shared" si="280"/>
        <v>6</v>
      </c>
      <c r="M1019" s="10">
        <f t="shared" si="281"/>
        <v>2</v>
      </c>
      <c r="N1019" s="1" t="str">
        <f t="shared" si="282"/>
        <v>~modern~</v>
      </c>
      <c r="O1019" s="1" t="str">
        <f t="shared" si="283"/>
        <v>[mɑdəɹn]</v>
      </c>
      <c r="P1019" s="4">
        <f t="shared" si="284"/>
        <v>0.27185717486836958</v>
      </c>
      <c r="Q1019" s="4">
        <f t="shared" si="285"/>
        <v>1</v>
      </c>
      <c r="R1019" s="4" cm="1">
        <f t="array" ref="R1019">SUM(_xlfn._xlws.FILTER($G$2:$G$1236,_xlfn.MAP($N$2:$N$1236,_xlfn.LAMBDA(_xlpm.x,_xlpm.x=$N1019))))</f>
        <v>7.6219512195121954E-4</v>
      </c>
      <c r="S1019" s="4">
        <f t="shared" si="286"/>
        <v>1</v>
      </c>
      <c r="T1019" s="15" cm="1">
        <f t="array" ref="T1019">SUM(_xlfn._xlws.FILTER($G$2:$G$1236,_xlfn.MAP($O$2:$O$1236,_xlfn.LAMBDA(_xlpm.x,_xlpm.x=$O1019))))</f>
        <v>7.6219512195121954E-4</v>
      </c>
      <c r="U1019" s="4">
        <f t="shared" si="287"/>
        <v>1</v>
      </c>
      <c r="V1019" s="4">
        <f t="shared" si="288"/>
        <v>0</v>
      </c>
      <c r="AB1019"/>
      <c r="AC1019"/>
      <c r="AD1019" s="2"/>
      <c r="AI1019" s="2"/>
      <c r="AJ1019" s="2"/>
    </row>
    <row r="1020" spans="1:36">
      <c r="A1020" s="1" t="str">
        <f t="shared" si="273"/>
        <v>~moment~ : [moʊmənt]</v>
      </c>
      <c r="B1020" s="1">
        <f t="shared" si="290"/>
        <v>0</v>
      </c>
      <c r="C1020" s="1">
        <f t="shared" si="290"/>
        <v>1</v>
      </c>
      <c r="D1020" s="1">
        <f t="shared" si="290"/>
        <v>0</v>
      </c>
      <c r="E1020" s="7">
        <v>1</v>
      </c>
      <c r="F1020" s="9" t="s">
        <v>2253</v>
      </c>
      <c r="G1020" s="4">
        <f t="shared" si="275"/>
        <v>7.6219512195121954E-4</v>
      </c>
      <c r="H1020" s="1" t="str">
        <f t="shared" si="276"/>
        <v>moʊmənt</v>
      </c>
      <c r="I1020" s="1" t="str">
        <f t="shared" si="277"/>
        <v>moment</v>
      </c>
      <c r="J1020" s="10">
        <f t="shared" si="278"/>
        <v>7</v>
      </c>
      <c r="K1020" s="10">
        <f t="shared" si="279"/>
        <v>6</v>
      </c>
      <c r="L1020" s="10">
        <f t="shared" si="280"/>
        <v>7</v>
      </c>
      <c r="M1020" s="10">
        <f t="shared" si="281"/>
        <v>2</v>
      </c>
      <c r="N1020" s="1" t="str">
        <f t="shared" si="282"/>
        <v>~moment~</v>
      </c>
      <c r="O1020" s="1" t="str">
        <f t="shared" si="283"/>
        <v>[moʊmənt]</v>
      </c>
      <c r="P1020" s="4">
        <f t="shared" si="284"/>
        <v>0.28725561847890652</v>
      </c>
      <c r="Q1020" s="4">
        <f t="shared" si="285"/>
        <v>1</v>
      </c>
      <c r="R1020" s="4" cm="1">
        <f t="array" ref="R1020">SUM(_xlfn._xlws.FILTER($G$2:$G$1236,_xlfn.MAP($N$2:$N$1236,_xlfn.LAMBDA(_xlpm.x,_xlpm.x=$N1020))))</f>
        <v>7.6219512195121954E-4</v>
      </c>
      <c r="S1020" s="4">
        <f t="shared" si="286"/>
        <v>1</v>
      </c>
      <c r="T1020" s="15" cm="1">
        <f t="array" ref="T1020">SUM(_xlfn._xlws.FILTER($G$2:$G$1236,_xlfn.MAP($O$2:$O$1236,_xlfn.LAMBDA(_xlpm.x,_xlpm.x=$O1020))))</f>
        <v>7.6219512195121954E-4</v>
      </c>
      <c r="U1020" s="4">
        <f t="shared" si="287"/>
        <v>1</v>
      </c>
      <c r="V1020" s="4">
        <f t="shared" si="288"/>
        <v>0</v>
      </c>
      <c r="AB1020"/>
      <c r="AC1020"/>
      <c r="AD1020" s="2"/>
      <c r="AI1020" s="2"/>
      <c r="AJ1020" s="2"/>
    </row>
    <row r="1021" spans="1:36">
      <c r="A1021" s="1" t="str">
        <f t="shared" si="273"/>
        <v>~mother~ : [mʌðəɹ]</v>
      </c>
      <c r="B1021" s="1">
        <f t="shared" si="290"/>
        <v>0</v>
      </c>
      <c r="C1021" s="1">
        <f t="shared" si="290"/>
        <v>1</v>
      </c>
      <c r="D1021" s="1">
        <f t="shared" si="290"/>
        <v>0</v>
      </c>
      <c r="E1021" s="7">
        <v>1</v>
      </c>
      <c r="F1021" s="9" t="s">
        <v>2252</v>
      </c>
      <c r="G1021" s="4">
        <f t="shared" si="275"/>
        <v>7.6219512195121954E-4</v>
      </c>
      <c r="H1021" s="1" t="str">
        <f t="shared" si="276"/>
        <v>mʌðəɹ</v>
      </c>
      <c r="I1021" s="1" t="str">
        <f t="shared" si="277"/>
        <v>mother</v>
      </c>
      <c r="J1021" s="10">
        <f t="shared" si="278"/>
        <v>5</v>
      </c>
      <c r="K1021" s="10">
        <f t="shared" si="279"/>
        <v>6</v>
      </c>
      <c r="L1021" s="10">
        <f t="shared" si="280"/>
        <v>6</v>
      </c>
      <c r="M1021" s="10">
        <f t="shared" si="281"/>
        <v>2</v>
      </c>
      <c r="N1021" s="1" t="str">
        <f t="shared" si="282"/>
        <v>~mother~</v>
      </c>
      <c r="O1021" s="1" t="str">
        <f t="shared" si="283"/>
        <v>[mʌðəɹ]</v>
      </c>
      <c r="P1021" s="4">
        <f t="shared" si="284"/>
        <v>0.27185717486836958</v>
      </c>
      <c r="Q1021" s="4">
        <f t="shared" si="285"/>
        <v>1</v>
      </c>
      <c r="R1021" s="4" cm="1">
        <f t="array" ref="R1021">SUM(_xlfn._xlws.FILTER($G$2:$G$1236,_xlfn.MAP($N$2:$N$1236,_xlfn.LAMBDA(_xlpm.x,_xlpm.x=$N1021))))</f>
        <v>7.6219512195121954E-4</v>
      </c>
      <c r="S1021" s="4">
        <f t="shared" si="286"/>
        <v>1</v>
      </c>
      <c r="T1021" s="15" cm="1">
        <f t="array" ref="T1021">SUM(_xlfn._xlws.FILTER($G$2:$G$1236,_xlfn.MAP($O$2:$O$1236,_xlfn.LAMBDA(_xlpm.x,_xlpm.x=$O1021))))</f>
        <v>7.6219512195121954E-4</v>
      </c>
      <c r="U1021" s="4">
        <f t="shared" si="287"/>
        <v>1</v>
      </c>
      <c r="V1021" s="4">
        <f t="shared" si="288"/>
        <v>0</v>
      </c>
      <c r="AB1021"/>
      <c r="AC1021"/>
      <c r="AD1021" s="2"/>
      <c r="AI1021" s="2"/>
      <c r="AJ1021" s="2"/>
    </row>
    <row r="1022" spans="1:36">
      <c r="A1022" s="1" t="str">
        <f t="shared" si="273"/>
        <v>~motion~ : [moʊʃən]</v>
      </c>
      <c r="B1022" s="1">
        <f t="shared" ref="B1022:D1041" si="291">_xlfn.LET(_xlpm.d,$F1022,_xlpm.k,_xlfn.CONCAT(LEFT(TRIM(B$1),1),"*"),COUNTIF(_xlpm.d,_xlpm.k))</f>
        <v>0</v>
      </c>
      <c r="C1022" s="1">
        <f t="shared" si="291"/>
        <v>1</v>
      </c>
      <c r="D1022" s="1">
        <f t="shared" si="291"/>
        <v>0</v>
      </c>
      <c r="E1022" s="7">
        <v>1</v>
      </c>
      <c r="F1022" s="9" t="s">
        <v>2251</v>
      </c>
      <c r="G1022" s="4">
        <f t="shared" si="275"/>
        <v>7.6219512195121954E-4</v>
      </c>
      <c r="H1022" s="1" t="str">
        <f t="shared" si="276"/>
        <v>moʊʃən</v>
      </c>
      <c r="I1022" s="1" t="str">
        <f t="shared" si="277"/>
        <v>motion</v>
      </c>
      <c r="J1022" s="10">
        <f t="shared" si="278"/>
        <v>6</v>
      </c>
      <c r="K1022" s="10">
        <f t="shared" si="279"/>
        <v>6</v>
      </c>
      <c r="L1022" s="10">
        <f t="shared" si="280"/>
        <v>6</v>
      </c>
      <c r="M1022" s="10">
        <f t="shared" si="281"/>
        <v>2</v>
      </c>
      <c r="N1022" s="1" t="str">
        <f t="shared" si="282"/>
        <v>~motion~</v>
      </c>
      <c r="O1022" s="1" t="str">
        <f t="shared" si="283"/>
        <v>[moʊʃən]</v>
      </c>
      <c r="P1022" s="4">
        <f t="shared" si="284"/>
        <v>0.27185717486836958</v>
      </c>
      <c r="Q1022" s="4">
        <f t="shared" si="285"/>
        <v>1</v>
      </c>
      <c r="R1022" s="4" cm="1">
        <f t="array" ref="R1022">SUM(_xlfn._xlws.FILTER($G$2:$G$1236,_xlfn.MAP($N$2:$N$1236,_xlfn.LAMBDA(_xlpm.x,_xlpm.x=$N1022))))</f>
        <v>7.6219512195121954E-4</v>
      </c>
      <c r="S1022" s="4">
        <f t="shared" si="286"/>
        <v>1</v>
      </c>
      <c r="T1022" s="15" cm="1">
        <f t="array" ref="T1022">SUM(_xlfn._xlws.FILTER($G$2:$G$1236,_xlfn.MAP($O$2:$O$1236,_xlfn.LAMBDA(_xlpm.x,_xlpm.x=$O1022))))</f>
        <v>7.6219512195121954E-4</v>
      </c>
      <c r="U1022" s="4">
        <f t="shared" si="287"/>
        <v>1</v>
      </c>
      <c r="V1022" s="4">
        <f t="shared" si="288"/>
        <v>0</v>
      </c>
      <c r="AB1022"/>
      <c r="AC1022"/>
      <c r="AD1022" s="2"/>
      <c r="AI1022" s="2"/>
      <c r="AJ1022" s="2"/>
    </row>
    <row r="1023" spans="1:36">
      <c r="A1023" s="1" t="str">
        <f t="shared" si="273"/>
        <v>~natura~ : [nætʃʊɹə]</v>
      </c>
      <c r="B1023" s="1">
        <f t="shared" si="291"/>
        <v>0</v>
      </c>
      <c r="C1023" s="1">
        <f t="shared" si="291"/>
        <v>0</v>
      </c>
      <c r="D1023" s="1">
        <f t="shared" si="291"/>
        <v>1</v>
      </c>
      <c r="E1023" s="7">
        <v>1</v>
      </c>
      <c r="F1023" s="9" t="s">
        <v>2250</v>
      </c>
      <c r="G1023" s="4">
        <f t="shared" si="275"/>
        <v>7.6219512195121954E-4</v>
      </c>
      <c r="H1023" s="1" t="str">
        <f t="shared" si="276"/>
        <v>nætʃʊɹə</v>
      </c>
      <c r="I1023" s="1" t="str">
        <f t="shared" si="277"/>
        <v>natura</v>
      </c>
      <c r="J1023" s="10">
        <f t="shared" si="278"/>
        <v>7</v>
      </c>
      <c r="K1023" s="10">
        <f t="shared" si="279"/>
        <v>6</v>
      </c>
      <c r="L1023" s="10">
        <f t="shared" si="280"/>
        <v>7</v>
      </c>
      <c r="M1023" s="10">
        <f t="shared" si="281"/>
        <v>2</v>
      </c>
      <c r="N1023" s="1" t="str">
        <f t="shared" si="282"/>
        <v>~natura~</v>
      </c>
      <c r="O1023" s="1" t="str">
        <f t="shared" si="283"/>
        <v>[nætʃʊɹə]</v>
      </c>
      <c r="P1023" s="4">
        <f t="shared" si="284"/>
        <v>0.28725561847890652</v>
      </c>
      <c r="Q1023" s="4">
        <f t="shared" si="285"/>
        <v>1</v>
      </c>
      <c r="R1023" s="4" cm="1">
        <f t="array" ref="R1023">SUM(_xlfn._xlws.FILTER($G$2:$G$1236,_xlfn.MAP($N$2:$N$1236,_xlfn.LAMBDA(_xlpm.x,_xlpm.x=$N1023))))</f>
        <v>7.6219512195121954E-4</v>
      </c>
      <c r="S1023" s="4">
        <f t="shared" si="286"/>
        <v>1</v>
      </c>
      <c r="T1023" s="15" cm="1">
        <f t="array" ref="T1023">SUM(_xlfn._xlws.FILTER($G$2:$G$1236,_xlfn.MAP($O$2:$O$1236,_xlfn.LAMBDA(_xlpm.x,_xlpm.x=$O1023))))</f>
        <v>7.6219512195121954E-4</v>
      </c>
      <c r="U1023" s="4">
        <f t="shared" si="287"/>
        <v>1</v>
      </c>
      <c r="V1023" s="4">
        <f t="shared" si="288"/>
        <v>0</v>
      </c>
      <c r="AB1023"/>
      <c r="AC1023"/>
      <c r="AD1023" s="2"/>
      <c r="AI1023" s="2"/>
      <c r="AJ1023" s="2"/>
    </row>
    <row r="1024" spans="1:36">
      <c r="A1024" s="1" t="str">
        <f t="shared" si="273"/>
        <v>~nclude~ : [nklud]</v>
      </c>
      <c r="B1024" s="1">
        <f t="shared" si="291"/>
        <v>0</v>
      </c>
      <c r="C1024" s="1">
        <f t="shared" si="291"/>
        <v>0</v>
      </c>
      <c r="D1024" s="1">
        <f t="shared" si="291"/>
        <v>1</v>
      </c>
      <c r="E1024" s="7">
        <v>1</v>
      </c>
      <c r="F1024" s="9" t="s">
        <v>1094</v>
      </c>
      <c r="G1024" s="4">
        <f t="shared" si="275"/>
        <v>7.6219512195121954E-4</v>
      </c>
      <c r="H1024" s="1" t="str">
        <f t="shared" si="276"/>
        <v>nklud</v>
      </c>
      <c r="I1024" s="1" t="str">
        <f t="shared" si="277"/>
        <v>nclude</v>
      </c>
      <c r="J1024" s="10">
        <f t="shared" si="278"/>
        <v>5</v>
      </c>
      <c r="K1024" s="10">
        <f t="shared" si="279"/>
        <v>6</v>
      </c>
      <c r="L1024" s="10">
        <f t="shared" si="280"/>
        <v>6</v>
      </c>
      <c r="M1024" s="10">
        <f t="shared" si="281"/>
        <v>2</v>
      </c>
      <c r="N1024" s="1" t="str">
        <f t="shared" si="282"/>
        <v>~nclude~</v>
      </c>
      <c r="O1024" s="1" t="str">
        <f t="shared" si="283"/>
        <v>[nklud]</v>
      </c>
      <c r="P1024" s="4">
        <f t="shared" si="284"/>
        <v>0.27185717486836958</v>
      </c>
      <c r="Q1024" s="4">
        <f t="shared" si="285"/>
        <v>1</v>
      </c>
      <c r="R1024" s="4" cm="1">
        <f t="array" ref="R1024">SUM(_xlfn._xlws.FILTER($G$2:$G$1236,_xlfn.MAP($N$2:$N$1236,_xlfn.LAMBDA(_xlpm.x,_xlpm.x=$N1024))))</f>
        <v>7.6219512195121954E-4</v>
      </c>
      <c r="S1024" s="4">
        <f t="shared" si="286"/>
        <v>1</v>
      </c>
      <c r="T1024" s="15" cm="1">
        <f t="array" ref="T1024">SUM(_xlfn._xlws.FILTER($G$2:$G$1236,_xlfn.MAP($O$2:$O$1236,_xlfn.LAMBDA(_xlpm.x,_xlpm.x=$O1024))))</f>
        <v>7.6219512195121954E-4</v>
      </c>
      <c r="U1024" s="4">
        <f t="shared" si="287"/>
        <v>1</v>
      </c>
      <c r="V1024" s="4">
        <f t="shared" si="288"/>
        <v>0</v>
      </c>
      <c r="AB1024"/>
      <c r="AC1024"/>
      <c r="AD1024" s="2"/>
      <c r="AI1024" s="2"/>
      <c r="AJ1024" s="2"/>
    </row>
    <row r="1025" spans="1:36">
      <c r="A1025" s="1" t="str">
        <f t="shared" si="273"/>
        <v>~nsider~ : [nsɪdəɹ]</v>
      </c>
      <c r="B1025" s="1">
        <f t="shared" si="291"/>
        <v>0</v>
      </c>
      <c r="C1025" s="1">
        <f t="shared" si="291"/>
        <v>0</v>
      </c>
      <c r="D1025" s="1">
        <f t="shared" si="291"/>
        <v>1</v>
      </c>
      <c r="E1025" s="7">
        <v>1</v>
      </c>
      <c r="F1025" s="9" t="s">
        <v>2249</v>
      </c>
      <c r="G1025" s="4">
        <f t="shared" si="275"/>
        <v>7.6219512195121954E-4</v>
      </c>
      <c r="H1025" s="1" t="str">
        <f t="shared" si="276"/>
        <v>nsɪdəɹ</v>
      </c>
      <c r="I1025" s="1" t="str">
        <f t="shared" si="277"/>
        <v>nsider</v>
      </c>
      <c r="J1025" s="10">
        <f t="shared" si="278"/>
        <v>6</v>
      </c>
      <c r="K1025" s="10">
        <f t="shared" si="279"/>
        <v>6</v>
      </c>
      <c r="L1025" s="10">
        <f t="shared" si="280"/>
        <v>6</v>
      </c>
      <c r="M1025" s="10">
        <f t="shared" si="281"/>
        <v>2</v>
      </c>
      <c r="N1025" s="1" t="str">
        <f t="shared" si="282"/>
        <v>~nsider~</v>
      </c>
      <c r="O1025" s="1" t="str">
        <f t="shared" si="283"/>
        <v>[nsɪdəɹ]</v>
      </c>
      <c r="P1025" s="4">
        <f t="shared" si="284"/>
        <v>0.27185717486836958</v>
      </c>
      <c r="Q1025" s="4">
        <f t="shared" si="285"/>
        <v>1</v>
      </c>
      <c r="R1025" s="4" cm="1">
        <f t="array" ref="R1025">SUM(_xlfn._xlws.FILTER($G$2:$G$1236,_xlfn.MAP($N$2:$N$1236,_xlfn.LAMBDA(_xlpm.x,_xlpm.x=$N1025))))</f>
        <v>7.6219512195121954E-4</v>
      </c>
      <c r="S1025" s="4">
        <f t="shared" si="286"/>
        <v>1</v>
      </c>
      <c r="T1025" s="15" cm="1">
        <f t="array" ref="T1025">SUM(_xlfn._xlws.FILTER($G$2:$G$1236,_xlfn.MAP($O$2:$O$1236,_xlfn.LAMBDA(_xlpm.x,_xlpm.x=$O1025))))</f>
        <v>7.6219512195121954E-4</v>
      </c>
      <c r="U1025" s="4">
        <f t="shared" si="287"/>
        <v>1</v>
      </c>
      <c r="V1025" s="4">
        <f t="shared" si="288"/>
        <v>0</v>
      </c>
      <c r="AB1025"/>
      <c r="AC1025"/>
      <c r="AD1025" s="2"/>
      <c r="AI1025" s="2"/>
      <c r="AJ1025" s="2"/>
    </row>
    <row r="1026" spans="1:36">
      <c r="A1026" s="1" t="str">
        <f t="shared" ref="A1026:A1089" si="292">_xlfn.LET(_xlpm.sep," : ",CONCATENATE(N1026,_xlpm.sep,O1026))</f>
        <v>~number~ : [nʌmbəɹ]</v>
      </c>
      <c r="B1026" s="1">
        <f t="shared" si="291"/>
        <v>0</v>
      </c>
      <c r="C1026" s="1">
        <f t="shared" si="291"/>
        <v>0</v>
      </c>
      <c r="D1026" s="1">
        <f t="shared" si="291"/>
        <v>1</v>
      </c>
      <c r="E1026" s="7">
        <v>1</v>
      </c>
      <c r="F1026" s="9" t="s">
        <v>2248</v>
      </c>
      <c r="G1026" s="4">
        <f t="shared" ref="G1026:G1089" si="293">E1026/freq.sum.r6e</f>
        <v>7.6219512195121954E-4</v>
      </c>
      <c r="H1026" s="1" t="str">
        <f t="shared" ref="H1026:H1089" si="294">_xlfn.LET(_xlpm.sep,":",_xlpm.w,$F1026,LEFT(_xlpm.w,FIND(_xlpm.sep,_xlpm.w)-1))</f>
        <v>nʌmbəɹ</v>
      </c>
      <c r="I1026" s="1" t="str">
        <f t="shared" ref="I1026:I1089" si="295">_xlfn.LET(_xlpm.sep,":",_xlpm.w,$F1026,RIGHT(_xlpm.w,LEN(_xlpm.w)-FIND(_xlpm.sep,_xlpm.w)))</f>
        <v>number</v>
      </c>
      <c r="J1026" s="10">
        <f t="shared" ref="J1026:J1089" si="296">_xlfn.LET(_xlpm.w,H1026,LEN(_xlpm.w))</f>
        <v>6</v>
      </c>
      <c r="K1026" s="10">
        <f t="shared" ref="K1026:K1089" si="297">_xlfn.LET(_xlpm.w,I1026,LEN(_xlpm.w))</f>
        <v>6</v>
      </c>
      <c r="L1026" s="10">
        <f t="shared" ref="L1026:L1089" si="298">_xlfn.LET(_xlpm.a,J1026,_xlpm.b,K1026,MAX(_xlpm.a,_xlpm.b))</f>
        <v>6</v>
      </c>
      <c r="M1026" s="10">
        <f t="shared" ref="M1026:M1089" si="299">_xlfn.LET(_xlpm.x,I1026,SUM(COUNTIF(_xlpm.x,"*a*"),COUNTIF(_xlpm.x,"*e*"),COUNTIF(_xlpm.x,"*i*"),COUNTIF(_xlpm.x,"*o*"),COUNTIF(_xlpm.x,"*u*"),COUNTIF(_xlpm.x,"*y*")))</f>
        <v>2</v>
      </c>
      <c r="N1026" s="1" t="str">
        <f t="shared" ref="N1026:N1089" si="300">_xlfn.LET(_xlpm.sep,":",_xlpm.w,$F1026,_xlfn.CONCAT("~",RIGHT(_xlpm.w,LEN(_xlpm.w)-FIND(_xlpm.sep,_xlpm.w)),"~"))</f>
        <v>~number~</v>
      </c>
      <c r="O1026" s="1" t="str">
        <f t="shared" ref="O1026:O1089" si="301">_xlfn.LET(_xlpm.sep,":",_xlpm.w,$F1026,_xlfn.CONCAT("[",LEFT(_xlpm.w,FIND(_xlpm.sep,_xlpm.w)-1),"]"))</f>
        <v>[nʌmbəɹ]</v>
      </c>
      <c r="P1026" s="4">
        <f t="shared" ref="P1026:P1089" si="302">_xlfn.LET(_xlpm.freq,E1026,_xlpm.size,L1026+1,_xlpm.F,Q1026,LOG(1+_xlpm.freq)*LOG(1+_xlpm.size)*_xlpm.F)</f>
        <v>0.27185717486836958</v>
      </c>
      <c r="Q1026" s="4">
        <f t="shared" ref="Q1026:Q1089" si="303">_xlfn.LET(_xlpm.a,U1026,_xlpm.b,S1026,2*_xlpm.a*_xlpm.b/(_xlpm.a+_xlpm.b))</f>
        <v>1</v>
      </c>
      <c r="R1026" s="4" cm="1">
        <f t="array" ref="R1026">SUM(_xlfn._xlws.FILTER($G$2:$G$1236,_xlfn.MAP($N$2:$N$1236,_xlfn.LAMBDA(_xlpm.x,_xlpm.x=$N1026))))</f>
        <v>7.6219512195121954E-4</v>
      </c>
      <c r="S1026" s="4">
        <f t="shared" ref="S1026:S1089" si="304">$G1026/R1026</f>
        <v>1</v>
      </c>
      <c r="T1026" s="15" cm="1">
        <f t="array" ref="T1026">SUM(_xlfn._xlws.FILTER($G$2:$G$1236,_xlfn.MAP($O$2:$O$1236,_xlfn.LAMBDA(_xlpm.x,_xlpm.x=$O1026))))</f>
        <v>7.6219512195121954E-4</v>
      </c>
      <c r="U1026" s="4">
        <f t="shared" ref="U1026:U1089" si="305">$G1026/T1026</f>
        <v>1</v>
      </c>
      <c r="V1026" s="4">
        <f t="shared" ref="V1026:V1089" si="306">_xlfn.LET(_xlpm.p,S1026,_xlpm.q,U1026,LOG(_xlpm.p/_xlpm.q))</f>
        <v>0</v>
      </c>
      <c r="AB1026"/>
      <c r="AC1026"/>
      <c r="AD1026" s="2"/>
      <c r="AI1026" s="2"/>
      <c r="AJ1026" s="2"/>
    </row>
    <row r="1027" spans="1:36">
      <c r="A1027" s="1" t="str">
        <f t="shared" si="292"/>
        <v>~object~ : [ɑbdʒɛkt]</v>
      </c>
      <c r="B1027" s="1">
        <f t="shared" si="291"/>
        <v>0</v>
      </c>
      <c r="C1027" s="1">
        <f t="shared" si="291"/>
        <v>0</v>
      </c>
      <c r="D1027" s="1">
        <f t="shared" si="291"/>
        <v>0</v>
      </c>
      <c r="E1027" s="7">
        <v>1</v>
      </c>
      <c r="F1027" s="9" t="s">
        <v>2247</v>
      </c>
      <c r="G1027" s="4">
        <f t="shared" si="293"/>
        <v>7.6219512195121954E-4</v>
      </c>
      <c r="H1027" s="1" t="str">
        <f t="shared" si="294"/>
        <v>ɑbdʒɛkt</v>
      </c>
      <c r="I1027" s="1" t="str">
        <f t="shared" si="295"/>
        <v>object</v>
      </c>
      <c r="J1027" s="10">
        <f t="shared" si="296"/>
        <v>7</v>
      </c>
      <c r="K1027" s="10">
        <f t="shared" si="297"/>
        <v>6</v>
      </c>
      <c r="L1027" s="10">
        <f t="shared" si="298"/>
        <v>7</v>
      </c>
      <c r="M1027" s="10">
        <f t="shared" si="299"/>
        <v>2</v>
      </c>
      <c r="N1027" s="1" t="str">
        <f t="shared" si="300"/>
        <v>~object~</v>
      </c>
      <c r="O1027" s="1" t="str">
        <f t="shared" si="301"/>
        <v>[ɑbdʒɛkt]</v>
      </c>
      <c r="P1027" s="4">
        <f t="shared" si="302"/>
        <v>0.28725561847890652</v>
      </c>
      <c r="Q1027" s="4">
        <f t="shared" si="303"/>
        <v>1</v>
      </c>
      <c r="R1027" s="4" cm="1">
        <f t="array" ref="R1027">SUM(_xlfn._xlws.FILTER($G$2:$G$1236,_xlfn.MAP($N$2:$N$1236,_xlfn.LAMBDA(_xlpm.x,_xlpm.x=$N1027))))</f>
        <v>7.6219512195121954E-4</v>
      </c>
      <c r="S1027" s="4">
        <f t="shared" si="304"/>
        <v>1</v>
      </c>
      <c r="T1027" s="15" cm="1">
        <f t="array" ref="T1027">SUM(_xlfn._xlws.FILTER($G$2:$G$1236,_xlfn.MAP($O$2:$O$1236,_xlfn.LAMBDA(_xlpm.x,_xlpm.x=$O1027))))</f>
        <v>7.6219512195121954E-4</v>
      </c>
      <c r="U1027" s="4">
        <f t="shared" si="305"/>
        <v>1</v>
      </c>
      <c r="V1027" s="4">
        <f t="shared" si="306"/>
        <v>0</v>
      </c>
      <c r="AB1027"/>
      <c r="AC1027"/>
      <c r="AD1027" s="2"/>
      <c r="AI1027" s="2"/>
      <c r="AJ1027" s="2"/>
    </row>
    <row r="1028" spans="1:36">
      <c r="A1028" s="1" t="str">
        <f t="shared" si="292"/>
        <v>~opposi~ : [ɑpəzɪ]</v>
      </c>
      <c r="B1028" s="1">
        <f t="shared" si="291"/>
        <v>0</v>
      </c>
      <c r="C1028" s="1">
        <f t="shared" si="291"/>
        <v>0</v>
      </c>
      <c r="D1028" s="1">
        <f t="shared" si="291"/>
        <v>0</v>
      </c>
      <c r="E1028" s="7">
        <v>1</v>
      </c>
      <c r="F1028" s="9" t="s">
        <v>2246</v>
      </c>
      <c r="G1028" s="4">
        <f t="shared" si="293"/>
        <v>7.6219512195121954E-4</v>
      </c>
      <c r="H1028" s="1" t="str">
        <f t="shared" si="294"/>
        <v>ɑpəzɪ</v>
      </c>
      <c r="I1028" s="1" t="str">
        <f t="shared" si="295"/>
        <v>opposi</v>
      </c>
      <c r="J1028" s="10">
        <f t="shared" si="296"/>
        <v>5</v>
      </c>
      <c r="K1028" s="10">
        <f t="shared" si="297"/>
        <v>6</v>
      </c>
      <c r="L1028" s="10">
        <f t="shared" si="298"/>
        <v>6</v>
      </c>
      <c r="M1028" s="10">
        <f t="shared" si="299"/>
        <v>2</v>
      </c>
      <c r="N1028" s="1" t="str">
        <f t="shared" si="300"/>
        <v>~opposi~</v>
      </c>
      <c r="O1028" s="1" t="str">
        <f t="shared" si="301"/>
        <v>[ɑpəzɪ]</v>
      </c>
      <c r="P1028" s="4">
        <f t="shared" si="302"/>
        <v>0.27185717486836958</v>
      </c>
      <c r="Q1028" s="4">
        <f t="shared" si="303"/>
        <v>1</v>
      </c>
      <c r="R1028" s="4" cm="1">
        <f t="array" ref="R1028">SUM(_xlfn._xlws.FILTER($G$2:$G$1236,_xlfn.MAP($N$2:$N$1236,_xlfn.LAMBDA(_xlpm.x,_xlpm.x=$N1028))))</f>
        <v>7.6219512195121954E-4</v>
      </c>
      <c r="S1028" s="4">
        <f t="shared" si="304"/>
        <v>1</v>
      </c>
      <c r="T1028" s="15" cm="1">
        <f t="array" ref="T1028">SUM(_xlfn._xlws.FILTER($G$2:$G$1236,_xlfn.MAP($O$2:$O$1236,_xlfn.LAMBDA(_xlpm.x,_xlpm.x=$O1028))))</f>
        <v>7.6219512195121954E-4</v>
      </c>
      <c r="U1028" s="4">
        <f t="shared" si="305"/>
        <v>1</v>
      </c>
      <c r="V1028" s="4">
        <f t="shared" si="306"/>
        <v>0</v>
      </c>
      <c r="AB1028"/>
      <c r="AC1028"/>
      <c r="AD1028" s="2"/>
      <c r="AI1028" s="2"/>
      <c r="AJ1028" s="2"/>
    </row>
    <row r="1029" spans="1:36">
      <c r="A1029" s="1" t="str">
        <f t="shared" si="292"/>
        <v>~parate~ : [pəɹeɪt]</v>
      </c>
      <c r="B1029" s="1">
        <f t="shared" si="291"/>
        <v>0</v>
      </c>
      <c r="C1029" s="1">
        <f t="shared" si="291"/>
        <v>0</v>
      </c>
      <c r="D1029" s="1">
        <f t="shared" si="291"/>
        <v>0</v>
      </c>
      <c r="E1029" s="7">
        <v>1</v>
      </c>
      <c r="F1029" s="9" t="s">
        <v>2245</v>
      </c>
      <c r="G1029" s="4">
        <f t="shared" si="293"/>
        <v>7.6219512195121954E-4</v>
      </c>
      <c r="H1029" s="4" t="str">
        <f t="shared" si="294"/>
        <v>pəɹeɪt</v>
      </c>
      <c r="I1029" s="4" t="str">
        <f t="shared" si="295"/>
        <v>parate</v>
      </c>
      <c r="J1029" s="10">
        <f t="shared" si="296"/>
        <v>6</v>
      </c>
      <c r="K1029" s="10">
        <f t="shared" si="297"/>
        <v>6</v>
      </c>
      <c r="L1029" s="10">
        <f t="shared" si="298"/>
        <v>6</v>
      </c>
      <c r="M1029" s="10">
        <f t="shared" si="299"/>
        <v>2</v>
      </c>
      <c r="N1029" s="1" t="str">
        <f t="shared" si="300"/>
        <v>~parate~</v>
      </c>
      <c r="O1029" s="1" t="str">
        <f t="shared" si="301"/>
        <v>[pəɹeɪt]</v>
      </c>
      <c r="P1029" s="4">
        <f t="shared" si="302"/>
        <v>0.18123811657891303</v>
      </c>
      <c r="Q1029" s="4">
        <f t="shared" si="303"/>
        <v>0.66666666666666663</v>
      </c>
      <c r="R1029" s="4" cm="1">
        <f t="array" ref="R1029">SUM(_xlfn._xlws.FILTER($G$2:$G$1236,_xlfn.MAP($N$2:$N$1236,_xlfn.LAMBDA(_xlpm.x,_xlpm.x=$N1029))))</f>
        <v>7.6219512195121954E-4</v>
      </c>
      <c r="S1029" s="4">
        <f t="shared" si="304"/>
        <v>1</v>
      </c>
      <c r="T1029" s="15" cm="1">
        <f t="array" ref="T1029">SUM(_xlfn._xlws.FILTER($G$2:$G$1236,_xlfn.MAP($O$2:$O$1236,_xlfn.LAMBDA(_xlpm.x,_xlpm.x=$O1029))))</f>
        <v>1.5243902439024391E-3</v>
      </c>
      <c r="U1029" s="4">
        <f t="shared" si="305"/>
        <v>0.5</v>
      </c>
      <c r="V1029" s="4">
        <f t="shared" si="306"/>
        <v>0.3010299956639812</v>
      </c>
      <c r="AB1029"/>
      <c r="AC1029"/>
      <c r="AD1029" s="2"/>
      <c r="AI1029" s="2"/>
      <c r="AJ1029" s="2"/>
    </row>
    <row r="1030" spans="1:36">
      <c r="A1030" s="1" t="str">
        <f t="shared" si="292"/>
        <v>~people~ : [pipl]</v>
      </c>
      <c r="B1030" s="1">
        <f t="shared" si="291"/>
        <v>0</v>
      </c>
      <c r="C1030" s="1">
        <f t="shared" si="291"/>
        <v>0</v>
      </c>
      <c r="D1030" s="1">
        <f t="shared" si="291"/>
        <v>0</v>
      </c>
      <c r="E1030" s="7">
        <v>1</v>
      </c>
      <c r="F1030" s="9" t="s">
        <v>1119</v>
      </c>
      <c r="G1030" s="4">
        <f t="shared" si="293"/>
        <v>7.6219512195121954E-4</v>
      </c>
      <c r="H1030" s="4" t="str">
        <f t="shared" si="294"/>
        <v>pipl</v>
      </c>
      <c r="I1030" s="4" t="str">
        <f t="shared" si="295"/>
        <v>people</v>
      </c>
      <c r="J1030" s="10">
        <f t="shared" si="296"/>
        <v>4</v>
      </c>
      <c r="K1030" s="10">
        <f t="shared" si="297"/>
        <v>6</v>
      </c>
      <c r="L1030" s="10">
        <f t="shared" si="298"/>
        <v>6</v>
      </c>
      <c r="M1030" s="10">
        <f t="shared" si="299"/>
        <v>2</v>
      </c>
      <c r="N1030" s="1" t="str">
        <f t="shared" si="300"/>
        <v>~people~</v>
      </c>
      <c r="O1030" s="1" t="str">
        <f t="shared" si="301"/>
        <v>[pipl]</v>
      </c>
      <c r="P1030" s="4">
        <f t="shared" si="302"/>
        <v>0.27185717486836958</v>
      </c>
      <c r="Q1030" s="4">
        <f t="shared" si="303"/>
        <v>1</v>
      </c>
      <c r="R1030" s="4" cm="1">
        <f t="array" ref="R1030">SUM(_xlfn._xlws.FILTER($G$2:$G$1236,_xlfn.MAP($N$2:$N$1236,_xlfn.LAMBDA(_xlpm.x,_xlpm.x=$N1030))))</f>
        <v>7.6219512195121954E-4</v>
      </c>
      <c r="S1030" s="4">
        <f t="shared" si="304"/>
        <v>1</v>
      </c>
      <c r="T1030" s="15" cm="1">
        <f t="array" ref="T1030">SUM(_xlfn._xlws.FILTER($G$2:$G$1236,_xlfn.MAP($O$2:$O$1236,_xlfn.LAMBDA(_xlpm.x,_xlpm.x=$O1030))))</f>
        <v>7.6219512195121954E-4</v>
      </c>
      <c r="U1030" s="4">
        <f t="shared" si="305"/>
        <v>1</v>
      </c>
      <c r="V1030" s="4">
        <f t="shared" si="306"/>
        <v>0</v>
      </c>
      <c r="AB1030"/>
      <c r="AC1030"/>
      <c r="AD1030" s="2"/>
      <c r="AI1030" s="2"/>
      <c r="AJ1030" s="2"/>
    </row>
    <row r="1031" spans="1:36">
      <c r="A1031" s="1" t="str">
        <f t="shared" si="292"/>
        <v>~perate~ : [pəɹeɪt]</v>
      </c>
      <c r="B1031" s="1">
        <f t="shared" si="291"/>
        <v>0</v>
      </c>
      <c r="C1031" s="1">
        <f t="shared" si="291"/>
        <v>0</v>
      </c>
      <c r="D1031" s="1">
        <f t="shared" si="291"/>
        <v>0</v>
      </c>
      <c r="E1031" s="7">
        <v>1</v>
      </c>
      <c r="F1031" s="9" t="s">
        <v>2244</v>
      </c>
      <c r="G1031" s="4">
        <f t="shared" si="293"/>
        <v>7.6219512195121954E-4</v>
      </c>
      <c r="H1031" s="4" t="str">
        <f t="shared" si="294"/>
        <v>pəɹeɪt</v>
      </c>
      <c r="I1031" s="4" t="str">
        <f t="shared" si="295"/>
        <v>perate</v>
      </c>
      <c r="J1031" s="10">
        <f t="shared" si="296"/>
        <v>6</v>
      </c>
      <c r="K1031" s="10">
        <f t="shared" si="297"/>
        <v>6</v>
      </c>
      <c r="L1031" s="10">
        <f t="shared" si="298"/>
        <v>6</v>
      </c>
      <c r="M1031" s="10">
        <f t="shared" si="299"/>
        <v>2</v>
      </c>
      <c r="N1031" s="1" t="str">
        <f t="shared" si="300"/>
        <v>~perate~</v>
      </c>
      <c r="O1031" s="1" t="str">
        <f t="shared" si="301"/>
        <v>[pəɹeɪt]</v>
      </c>
      <c r="P1031" s="4">
        <f t="shared" si="302"/>
        <v>0.18123811657891303</v>
      </c>
      <c r="Q1031" s="4">
        <f t="shared" si="303"/>
        <v>0.66666666666666663</v>
      </c>
      <c r="R1031" s="4" cm="1">
        <f t="array" ref="R1031">SUM(_xlfn._xlws.FILTER($G$2:$G$1236,_xlfn.MAP($N$2:$N$1236,_xlfn.LAMBDA(_xlpm.x,_xlpm.x=$N1031))))</f>
        <v>7.6219512195121954E-4</v>
      </c>
      <c r="S1031" s="4">
        <f t="shared" si="304"/>
        <v>1</v>
      </c>
      <c r="T1031" s="15" cm="1">
        <f t="array" ref="T1031">SUM(_xlfn._xlws.FILTER($G$2:$G$1236,_xlfn.MAP($O$2:$O$1236,_xlfn.LAMBDA(_xlpm.x,_xlpm.x=$O1031))))</f>
        <v>1.5243902439024391E-3</v>
      </c>
      <c r="U1031" s="4">
        <f t="shared" si="305"/>
        <v>0.5</v>
      </c>
      <c r="V1031" s="4">
        <f t="shared" si="306"/>
        <v>0.3010299956639812</v>
      </c>
      <c r="AB1031"/>
      <c r="AC1031"/>
      <c r="AD1031" s="2"/>
      <c r="AI1031" s="2"/>
      <c r="AJ1031" s="2"/>
    </row>
    <row r="1032" spans="1:36">
      <c r="A1032" s="1" t="str">
        <f t="shared" si="292"/>
        <v>~person~ : [pɜɹsən]</v>
      </c>
      <c r="B1032" s="1">
        <f t="shared" si="291"/>
        <v>0</v>
      </c>
      <c r="C1032" s="1">
        <f t="shared" si="291"/>
        <v>0</v>
      </c>
      <c r="D1032" s="1">
        <f t="shared" si="291"/>
        <v>0</v>
      </c>
      <c r="E1032" s="7">
        <v>1</v>
      </c>
      <c r="F1032" s="9" t="s">
        <v>2243</v>
      </c>
      <c r="G1032" s="4">
        <f t="shared" si="293"/>
        <v>7.6219512195121954E-4</v>
      </c>
      <c r="H1032" s="4" t="str">
        <f t="shared" si="294"/>
        <v>pɜɹsən</v>
      </c>
      <c r="I1032" s="4" t="str">
        <f t="shared" si="295"/>
        <v>person</v>
      </c>
      <c r="J1032" s="10">
        <f t="shared" si="296"/>
        <v>6</v>
      </c>
      <c r="K1032" s="10">
        <f t="shared" si="297"/>
        <v>6</v>
      </c>
      <c r="L1032" s="10">
        <f t="shared" si="298"/>
        <v>6</v>
      </c>
      <c r="M1032" s="10">
        <f t="shared" si="299"/>
        <v>2</v>
      </c>
      <c r="N1032" s="1" t="str">
        <f t="shared" si="300"/>
        <v>~person~</v>
      </c>
      <c r="O1032" s="1" t="str">
        <f t="shared" si="301"/>
        <v>[pɜɹsən]</v>
      </c>
      <c r="P1032" s="4">
        <f t="shared" si="302"/>
        <v>0.27185717486836958</v>
      </c>
      <c r="Q1032" s="4">
        <f t="shared" si="303"/>
        <v>1</v>
      </c>
      <c r="R1032" s="4" cm="1">
        <f t="array" ref="R1032">SUM(_xlfn._xlws.FILTER($G$2:$G$1236,_xlfn.MAP($N$2:$N$1236,_xlfn.LAMBDA(_xlpm.x,_xlpm.x=$N1032))))</f>
        <v>7.6219512195121954E-4</v>
      </c>
      <c r="S1032" s="4">
        <f t="shared" si="304"/>
        <v>1</v>
      </c>
      <c r="T1032" s="15" cm="1">
        <f t="array" ref="T1032">SUM(_xlfn._xlws.FILTER($G$2:$G$1236,_xlfn.MAP($O$2:$O$1236,_xlfn.LAMBDA(_xlpm.x,_xlpm.x=$O1032))))</f>
        <v>7.6219512195121954E-4</v>
      </c>
      <c r="U1032" s="4">
        <f t="shared" si="305"/>
        <v>1</v>
      </c>
      <c r="V1032" s="4">
        <f t="shared" si="306"/>
        <v>0</v>
      </c>
      <c r="AB1032"/>
      <c r="AC1032"/>
      <c r="AD1032" s="2"/>
      <c r="AI1032" s="2"/>
      <c r="AJ1032" s="2"/>
    </row>
    <row r="1033" spans="1:36">
      <c r="A1033" s="1" t="str">
        <f t="shared" si="292"/>
        <v>~phrase~ : [fɹeɪz]</v>
      </c>
      <c r="B1033" s="1">
        <f t="shared" si="291"/>
        <v>0</v>
      </c>
      <c r="C1033" s="1">
        <f t="shared" si="291"/>
        <v>0</v>
      </c>
      <c r="D1033" s="1">
        <f t="shared" si="291"/>
        <v>0</v>
      </c>
      <c r="E1033" s="7">
        <v>1</v>
      </c>
      <c r="F1033" s="9" t="s">
        <v>1102</v>
      </c>
      <c r="G1033" s="4">
        <f t="shared" si="293"/>
        <v>7.6219512195121954E-4</v>
      </c>
      <c r="H1033" s="4" t="str">
        <f t="shared" si="294"/>
        <v>fɹeɪz</v>
      </c>
      <c r="I1033" s="4" t="str">
        <f t="shared" si="295"/>
        <v>phrase</v>
      </c>
      <c r="J1033" s="10">
        <f t="shared" si="296"/>
        <v>5</v>
      </c>
      <c r="K1033" s="10">
        <f t="shared" si="297"/>
        <v>6</v>
      </c>
      <c r="L1033" s="10">
        <f t="shared" si="298"/>
        <v>6</v>
      </c>
      <c r="M1033" s="10">
        <f t="shared" si="299"/>
        <v>2</v>
      </c>
      <c r="N1033" s="1" t="str">
        <f t="shared" si="300"/>
        <v>~phrase~</v>
      </c>
      <c r="O1033" s="1" t="str">
        <f t="shared" si="301"/>
        <v>[fɹeɪz]</v>
      </c>
      <c r="P1033" s="4">
        <f t="shared" si="302"/>
        <v>0.27185717486836958</v>
      </c>
      <c r="Q1033" s="4">
        <f t="shared" si="303"/>
        <v>1</v>
      </c>
      <c r="R1033" s="4" cm="1">
        <f t="array" ref="R1033">SUM(_xlfn._xlws.FILTER($G$2:$G$1236,_xlfn.MAP($N$2:$N$1236,_xlfn.LAMBDA(_xlpm.x,_xlpm.x=$N1033))))</f>
        <v>7.6219512195121954E-4</v>
      </c>
      <c r="S1033" s="4">
        <f t="shared" si="304"/>
        <v>1</v>
      </c>
      <c r="T1033" s="15" cm="1">
        <f t="array" ref="T1033">SUM(_xlfn._xlws.FILTER($G$2:$G$1236,_xlfn.MAP($O$2:$O$1236,_xlfn.LAMBDA(_xlpm.x,_xlpm.x=$O1033))))</f>
        <v>7.6219512195121954E-4</v>
      </c>
      <c r="U1033" s="4">
        <f t="shared" si="305"/>
        <v>1</v>
      </c>
      <c r="V1033" s="4">
        <f t="shared" si="306"/>
        <v>0</v>
      </c>
      <c r="AB1033"/>
      <c r="AC1033"/>
      <c r="AD1033" s="2"/>
      <c r="AI1033" s="2"/>
      <c r="AJ1033" s="2"/>
    </row>
    <row r="1034" spans="1:36">
      <c r="A1034" s="1" t="str">
        <f t="shared" si="292"/>
        <v>~planet~ : [plænət]</v>
      </c>
      <c r="B1034" s="1">
        <f t="shared" si="291"/>
        <v>0</v>
      </c>
      <c r="C1034" s="1">
        <f t="shared" si="291"/>
        <v>0</v>
      </c>
      <c r="D1034" s="1">
        <f t="shared" si="291"/>
        <v>0</v>
      </c>
      <c r="E1034" s="7">
        <v>1</v>
      </c>
      <c r="F1034" s="9" t="s">
        <v>2242</v>
      </c>
      <c r="G1034" s="4">
        <f t="shared" si="293"/>
        <v>7.6219512195121954E-4</v>
      </c>
      <c r="H1034" s="4" t="str">
        <f t="shared" si="294"/>
        <v>plænət</v>
      </c>
      <c r="I1034" s="4" t="str">
        <f t="shared" si="295"/>
        <v>planet</v>
      </c>
      <c r="J1034" s="10">
        <f t="shared" si="296"/>
        <v>6</v>
      </c>
      <c r="K1034" s="10">
        <f t="shared" si="297"/>
        <v>6</v>
      </c>
      <c r="L1034" s="10">
        <f t="shared" si="298"/>
        <v>6</v>
      </c>
      <c r="M1034" s="10">
        <f t="shared" si="299"/>
        <v>2</v>
      </c>
      <c r="N1034" s="1" t="str">
        <f t="shared" si="300"/>
        <v>~planet~</v>
      </c>
      <c r="O1034" s="1" t="str">
        <f t="shared" si="301"/>
        <v>[plænət]</v>
      </c>
      <c r="P1034" s="4">
        <f t="shared" si="302"/>
        <v>0.27185717486836958</v>
      </c>
      <c r="Q1034" s="4">
        <f t="shared" si="303"/>
        <v>1</v>
      </c>
      <c r="R1034" s="4" cm="1">
        <f t="array" ref="R1034">SUM(_xlfn._xlws.FILTER($G$2:$G$1236,_xlfn.MAP($N$2:$N$1236,_xlfn.LAMBDA(_xlpm.x,_xlpm.x=$N1034))))</f>
        <v>7.6219512195121954E-4</v>
      </c>
      <c r="S1034" s="4">
        <f t="shared" si="304"/>
        <v>1</v>
      </c>
      <c r="T1034" s="15" cm="1">
        <f t="array" ref="T1034">SUM(_xlfn._xlws.FILTER($G$2:$G$1236,_xlfn.MAP($O$2:$O$1236,_xlfn.LAMBDA(_xlpm.x,_xlpm.x=$O1034))))</f>
        <v>7.6219512195121954E-4</v>
      </c>
      <c r="U1034" s="4">
        <f t="shared" si="305"/>
        <v>1</v>
      </c>
      <c r="V1034" s="4">
        <f t="shared" si="306"/>
        <v>0</v>
      </c>
      <c r="AB1034"/>
      <c r="AC1034"/>
      <c r="AD1034" s="2"/>
      <c r="AI1034" s="2"/>
      <c r="AJ1034" s="2"/>
    </row>
    <row r="1035" spans="1:36">
      <c r="A1035" s="1" t="str">
        <f t="shared" si="292"/>
        <v>~please~ : [pliz]</v>
      </c>
      <c r="B1035" s="1">
        <f t="shared" si="291"/>
        <v>0</v>
      </c>
      <c r="C1035" s="1">
        <f t="shared" si="291"/>
        <v>0</v>
      </c>
      <c r="D1035" s="1">
        <f t="shared" si="291"/>
        <v>0</v>
      </c>
      <c r="E1035" s="7">
        <v>1</v>
      </c>
      <c r="F1035" s="9" t="s">
        <v>1118</v>
      </c>
      <c r="G1035" s="4">
        <f t="shared" si="293"/>
        <v>7.6219512195121954E-4</v>
      </c>
      <c r="H1035" s="4" t="str">
        <f t="shared" si="294"/>
        <v>pliz</v>
      </c>
      <c r="I1035" s="4" t="str">
        <f t="shared" si="295"/>
        <v>please</v>
      </c>
      <c r="J1035" s="10">
        <f t="shared" si="296"/>
        <v>4</v>
      </c>
      <c r="K1035" s="10">
        <f t="shared" si="297"/>
        <v>6</v>
      </c>
      <c r="L1035" s="10">
        <f t="shared" si="298"/>
        <v>6</v>
      </c>
      <c r="M1035" s="10">
        <f t="shared" si="299"/>
        <v>2</v>
      </c>
      <c r="N1035" s="1" t="str">
        <f t="shared" si="300"/>
        <v>~please~</v>
      </c>
      <c r="O1035" s="1" t="str">
        <f t="shared" si="301"/>
        <v>[pliz]</v>
      </c>
      <c r="P1035" s="4">
        <f t="shared" si="302"/>
        <v>0.27185717486836958</v>
      </c>
      <c r="Q1035" s="4">
        <f t="shared" si="303"/>
        <v>1</v>
      </c>
      <c r="R1035" s="4" cm="1">
        <f t="array" ref="R1035">SUM(_xlfn._xlws.FILTER($G$2:$G$1236,_xlfn.MAP($N$2:$N$1236,_xlfn.LAMBDA(_xlpm.x,_xlpm.x=$N1035))))</f>
        <v>7.6219512195121954E-4</v>
      </c>
      <c r="S1035" s="4">
        <f t="shared" si="304"/>
        <v>1</v>
      </c>
      <c r="T1035" s="15" cm="1">
        <f t="array" ref="T1035">SUM(_xlfn._xlws.FILTER($G$2:$G$1236,_xlfn.MAP($O$2:$O$1236,_xlfn.LAMBDA(_xlpm.x,_xlpm.x=$O1035))))</f>
        <v>7.6219512195121954E-4</v>
      </c>
      <c r="U1035" s="4">
        <f t="shared" si="305"/>
        <v>1</v>
      </c>
      <c r="V1035" s="4">
        <f t="shared" si="306"/>
        <v>0</v>
      </c>
      <c r="AB1035"/>
      <c r="AC1035"/>
      <c r="AD1035" s="2"/>
      <c r="AI1035" s="2"/>
      <c r="AJ1035" s="2"/>
    </row>
    <row r="1036" spans="1:36">
      <c r="A1036" s="1" t="str">
        <f t="shared" si="292"/>
        <v>~plural~ : [plʊɹəl]</v>
      </c>
      <c r="B1036" s="1">
        <f t="shared" si="291"/>
        <v>0</v>
      </c>
      <c r="C1036" s="1">
        <f t="shared" si="291"/>
        <v>0</v>
      </c>
      <c r="D1036" s="1">
        <f t="shared" si="291"/>
        <v>0</v>
      </c>
      <c r="E1036" s="7">
        <v>1</v>
      </c>
      <c r="F1036" s="9" t="s">
        <v>2241</v>
      </c>
      <c r="G1036" s="4">
        <f t="shared" si="293"/>
        <v>7.6219512195121954E-4</v>
      </c>
      <c r="H1036" s="4" t="str">
        <f t="shared" si="294"/>
        <v>plʊɹəl</v>
      </c>
      <c r="I1036" s="4" t="str">
        <f t="shared" si="295"/>
        <v>plural</v>
      </c>
      <c r="J1036" s="10">
        <f t="shared" si="296"/>
        <v>6</v>
      </c>
      <c r="K1036" s="10">
        <f t="shared" si="297"/>
        <v>6</v>
      </c>
      <c r="L1036" s="10">
        <f t="shared" si="298"/>
        <v>6</v>
      </c>
      <c r="M1036" s="10">
        <f t="shared" si="299"/>
        <v>2</v>
      </c>
      <c r="N1036" s="1" t="str">
        <f t="shared" si="300"/>
        <v>~plural~</v>
      </c>
      <c r="O1036" s="1" t="str">
        <f t="shared" si="301"/>
        <v>[plʊɹəl]</v>
      </c>
      <c r="P1036" s="4">
        <f t="shared" si="302"/>
        <v>0.27185717486836958</v>
      </c>
      <c r="Q1036" s="4">
        <f t="shared" si="303"/>
        <v>1</v>
      </c>
      <c r="R1036" s="4" cm="1">
        <f t="array" ref="R1036">SUM(_xlfn._xlws.FILTER($G$2:$G$1236,_xlfn.MAP($N$2:$N$1236,_xlfn.LAMBDA(_xlpm.x,_xlpm.x=$N1036))))</f>
        <v>7.6219512195121954E-4</v>
      </c>
      <c r="S1036" s="4">
        <f t="shared" si="304"/>
        <v>1</v>
      </c>
      <c r="T1036" s="15" cm="1">
        <f t="array" ref="T1036">SUM(_xlfn._xlws.FILTER($G$2:$G$1236,_xlfn.MAP($O$2:$O$1236,_xlfn.LAMBDA(_xlpm.x,_xlpm.x=$O1036))))</f>
        <v>7.6219512195121954E-4</v>
      </c>
      <c r="U1036" s="4">
        <f t="shared" si="305"/>
        <v>1</v>
      </c>
      <c r="V1036" s="4">
        <f t="shared" si="306"/>
        <v>0</v>
      </c>
      <c r="AB1036"/>
      <c r="AC1036"/>
      <c r="AD1036" s="2"/>
      <c r="AI1036" s="2"/>
      <c r="AJ1036" s="2"/>
    </row>
    <row r="1037" spans="1:36">
      <c r="A1037" s="1" t="str">
        <f t="shared" si="292"/>
        <v>~proper~ : [pɹɑpəɹ]</v>
      </c>
      <c r="B1037" s="1">
        <f t="shared" si="291"/>
        <v>0</v>
      </c>
      <c r="C1037" s="1">
        <f t="shared" si="291"/>
        <v>0</v>
      </c>
      <c r="D1037" s="1">
        <f t="shared" si="291"/>
        <v>0</v>
      </c>
      <c r="E1037" s="7">
        <v>1</v>
      </c>
      <c r="F1037" s="9" t="s">
        <v>2240</v>
      </c>
      <c r="G1037" s="4">
        <f t="shared" si="293"/>
        <v>7.6219512195121954E-4</v>
      </c>
      <c r="H1037" s="4" t="str">
        <f t="shared" si="294"/>
        <v>pɹɑpəɹ</v>
      </c>
      <c r="I1037" s="4" t="str">
        <f t="shared" si="295"/>
        <v>proper</v>
      </c>
      <c r="J1037" s="10">
        <f t="shared" si="296"/>
        <v>6</v>
      </c>
      <c r="K1037" s="10">
        <f t="shared" si="297"/>
        <v>6</v>
      </c>
      <c r="L1037" s="10">
        <f t="shared" si="298"/>
        <v>6</v>
      </c>
      <c r="M1037" s="10">
        <f t="shared" si="299"/>
        <v>2</v>
      </c>
      <c r="N1037" s="1" t="str">
        <f t="shared" si="300"/>
        <v>~proper~</v>
      </c>
      <c r="O1037" s="1" t="str">
        <f t="shared" si="301"/>
        <v>[pɹɑpəɹ]</v>
      </c>
      <c r="P1037" s="4">
        <f t="shared" si="302"/>
        <v>0.27185717486836958</v>
      </c>
      <c r="Q1037" s="4">
        <f t="shared" si="303"/>
        <v>1</v>
      </c>
      <c r="R1037" s="4" cm="1">
        <f t="array" ref="R1037">SUM(_xlfn._xlws.FILTER($G$2:$G$1236,_xlfn.MAP($N$2:$N$1236,_xlfn.LAMBDA(_xlpm.x,_xlpm.x=$N1037))))</f>
        <v>7.6219512195121954E-4</v>
      </c>
      <c r="S1037" s="4">
        <f t="shared" si="304"/>
        <v>1</v>
      </c>
      <c r="T1037" s="15" cm="1">
        <f t="array" ref="T1037">SUM(_xlfn._xlws.FILTER($G$2:$G$1236,_xlfn.MAP($O$2:$O$1236,_xlfn.LAMBDA(_xlpm.x,_xlpm.x=$O1037))))</f>
        <v>7.6219512195121954E-4</v>
      </c>
      <c r="U1037" s="4">
        <f t="shared" si="305"/>
        <v>1</v>
      </c>
      <c r="V1037" s="4">
        <f t="shared" si="306"/>
        <v>0</v>
      </c>
      <c r="AB1037"/>
      <c r="AC1037"/>
      <c r="AD1037" s="2"/>
      <c r="AI1037" s="2"/>
      <c r="AJ1037" s="2"/>
    </row>
    <row r="1038" spans="1:36">
      <c r="A1038" s="1" t="str">
        <f t="shared" si="292"/>
        <v>~racter~ : [ɹæktəɹ]</v>
      </c>
      <c r="B1038" s="1">
        <f t="shared" si="291"/>
        <v>1</v>
      </c>
      <c r="C1038" s="1">
        <f t="shared" si="291"/>
        <v>0</v>
      </c>
      <c r="D1038" s="1">
        <f t="shared" si="291"/>
        <v>0</v>
      </c>
      <c r="E1038" s="7">
        <v>1</v>
      </c>
      <c r="F1038" s="9" t="s">
        <v>2239</v>
      </c>
      <c r="G1038" s="4">
        <f t="shared" si="293"/>
        <v>7.6219512195121954E-4</v>
      </c>
      <c r="H1038" s="4" t="str">
        <f t="shared" si="294"/>
        <v>ɹæktəɹ</v>
      </c>
      <c r="I1038" s="4" t="str">
        <f t="shared" si="295"/>
        <v>racter</v>
      </c>
      <c r="J1038" s="10">
        <f t="shared" si="296"/>
        <v>6</v>
      </c>
      <c r="K1038" s="10">
        <f t="shared" si="297"/>
        <v>6</v>
      </c>
      <c r="L1038" s="10">
        <f t="shared" si="298"/>
        <v>6</v>
      </c>
      <c r="M1038" s="10">
        <f t="shared" si="299"/>
        <v>2</v>
      </c>
      <c r="N1038" s="1" t="str">
        <f t="shared" si="300"/>
        <v>~racter~</v>
      </c>
      <c r="O1038" s="1" t="str">
        <f t="shared" si="301"/>
        <v>[ɹæktəɹ]</v>
      </c>
      <c r="P1038" s="4">
        <f t="shared" si="302"/>
        <v>0.18123811657891303</v>
      </c>
      <c r="Q1038" s="4">
        <f t="shared" si="303"/>
        <v>0.66666666666666663</v>
      </c>
      <c r="R1038" s="4" cm="1">
        <f t="array" ref="R1038">SUM(_xlfn._xlws.FILTER($G$2:$G$1236,_xlfn.MAP($N$2:$N$1236,_xlfn.LAMBDA(_xlpm.x,_xlpm.x=$N1038))))</f>
        <v>1.5243902439024391E-3</v>
      </c>
      <c r="S1038" s="4">
        <f t="shared" si="304"/>
        <v>0.5</v>
      </c>
      <c r="T1038" s="15" cm="1">
        <f t="array" ref="T1038">SUM(_xlfn._xlws.FILTER($G$2:$G$1236,_xlfn.MAP($O$2:$O$1236,_xlfn.LAMBDA(_xlpm.x,_xlpm.x=$O1038))))</f>
        <v>7.6219512195121954E-4</v>
      </c>
      <c r="U1038" s="4">
        <f t="shared" si="305"/>
        <v>1</v>
      </c>
      <c r="V1038" s="4">
        <f t="shared" si="306"/>
        <v>-0.3010299956639812</v>
      </c>
      <c r="AB1038"/>
      <c r="AC1038"/>
      <c r="AD1038" s="2"/>
      <c r="AI1038" s="2"/>
      <c r="AJ1038" s="2"/>
    </row>
    <row r="1039" spans="1:36">
      <c r="A1039" s="1" t="str">
        <f t="shared" si="292"/>
        <v>~racter~ : [ɹɪktəɹ]</v>
      </c>
      <c r="B1039" s="1">
        <f t="shared" si="291"/>
        <v>1</v>
      </c>
      <c r="C1039" s="1">
        <f t="shared" si="291"/>
        <v>0</v>
      </c>
      <c r="D1039" s="1">
        <f t="shared" si="291"/>
        <v>0</v>
      </c>
      <c r="E1039" s="7">
        <v>1</v>
      </c>
      <c r="F1039" s="9" t="s">
        <v>2238</v>
      </c>
      <c r="G1039" s="4">
        <f t="shared" si="293"/>
        <v>7.6219512195121954E-4</v>
      </c>
      <c r="H1039" s="1" t="str">
        <f t="shared" si="294"/>
        <v>ɹɪktəɹ</v>
      </c>
      <c r="I1039" s="1" t="str">
        <f t="shared" si="295"/>
        <v>racter</v>
      </c>
      <c r="J1039" s="10">
        <f t="shared" si="296"/>
        <v>6</v>
      </c>
      <c r="K1039" s="10">
        <f t="shared" si="297"/>
        <v>6</v>
      </c>
      <c r="L1039" s="10">
        <f t="shared" si="298"/>
        <v>6</v>
      </c>
      <c r="M1039" s="10">
        <f t="shared" si="299"/>
        <v>2</v>
      </c>
      <c r="N1039" s="1" t="str">
        <f t="shared" si="300"/>
        <v>~racter~</v>
      </c>
      <c r="O1039" s="1" t="str">
        <f t="shared" si="301"/>
        <v>[ɹɪktəɹ]</v>
      </c>
      <c r="P1039" s="4">
        <f t="shared" si="302"/>
        <v>0.18123811657891303</v>
      </c>
      <c r="Q1039" s="4">
        <f t="shared" si="303"/>
        <v>0.66666666666666663</v>
      </c>
      <c r="R1039" s="4" cm="1">
        <f t="array" ref="R1039">SUM(_xlfn._xlws.FILTER($G$2:$G$1255,_xlfn.MAP($N$2:$N$1255,_xlfn.LAMBDA(_xlpm.x,_xlpm.x=$N1039))))</f>
        <v>1.5243902439024391E-3</v>
      </c>
      <c r="S1039" s="4">
        <f t="shared" si="304"/>
        <v>0.5</v>
      </c>
      <c r="T1039" s="15" cm="1">
        <f t="array" ref="T1039">SUM(_xlfn._xlws.FILTER($G$2:$G$1255,_xlfn.MAP($O$2:$O$1255,_xlfn.LAMBDA(_xlpm.x,_xlpm.x=$O1039))))</f>
        <v>7.6219512195121954E-4</v>
      </c>
      <c r="U1039" s="4">
        <f t="shared" si="305"/>
        <v>1</v>
      </c>
      <c r="V1039" s="4">
        <f t="shared" si="306"/>
        <v>-0.3010299956639812</v>
      </c>
      <c r="AB1039"/>
      <c r="AC1039"/>
      <c r="AD1039" s="2"/>
      <c r="AI1039" s="2"/>
      <c r="AJ1039" s="2"/>
    </row>
    <row r="1040" spans="1:36">
      <c r="A1040" s="1" t="str">
        <f t="shared" si="292"/>
        <v>~rather~ : [ɹæðəɹ]</v>
      </c>
      <c r="B1040" s="1">
        <f t="shared" si="291"/>
        <v>1</v>
      </c>
      <c r="C1040" s="1">
        <f t="shared" si="291"/>
        <v>0</v>
      </c>
      <c r="D1040" s="1">
        <f t="shared" si="291"/>
        <v>0</v>
      </c>
      <c r="E1040" s="7">
        <v>1</v>
      </c>
      <c r="F1040" s="9" t="s">
        <v>2237</v>
      </c>
      <c r="G1040" s="4">
        <f t="shared" si="293"/>
        <v>7.6219512195121954E-4</v>
      </c>
      <c r="H1040" s="1" t="str">
        <f t="shared" si="294"/>
        <v>ɹæðəɹ</v>
      </c>
      <c r="I1040" s="1" t="str">
        <f t="shared" si="295"/>
        <v>rather</v>
      </c>
      <c r="J1040" s="10">
        <f t="shared" si="296"/>
        <v>5</v>
      </c>
      <c r="K1040" s="10">
        <f t="shared" si="297"/>
        <v>6</v>
      </c>
      <c r="L1040" s="10">
        <f t="shared" si="298"/>
        <v>6</v>
      </c>
      <c r="M1040" s="10">
        <f t="shared" si="299"/>
        <v>2</v>
      </c>
      <c r="N1040" s="1" t="str">
        <f t="shared" si="300"/>
        <v>~rather~</v>
      </c>
      <c r="O1040" s="1" t="str">
        <f t="shared" si="301"/>
        <v>[ɹæðəɹ]</v>
      </c>
      <c r="P1040" s="4">
        <f t="shared" si="302"/>
        <v>0.27185717486836958</v>
      </c>
      <c r="Q1040" s="4">
        <f t="shared" si="303"/>
        <v>1</v>
      </c>
      <c r="R1040" s="4" cm="1">
        <f t="array" ref="R1040">SUM(_xlfn._xlws.FILTER($G$2:$G$1236,_xlfn.MAP($N$2:$N$1236,_xlfn.LAMBDA(_xlpm.x,_xlpm.x=$N1040))))</f>
        <v>7.6219512195121954E-4</v>
      </c>
      <c r="S1040" s="4">
        <f t="shared" si="304"/>
        <v>1</v>
      </c>
      <c r="T1040" s="15" cm="1">
        <f t="array" ref="T1040">SUM(_xlfn._xlws.FILTER($G$2:$G$1236,_xlfn.MAP($O$2:$O$1236,_xlfn.LAMBDA(_xlpm.x,_xlpm.x=$O1040))))</f>
        <v>7.6219512195121954E-4</v>
      </c>
      <c r="U1040" s="4">
        <f t="shared" si="305"/>
        <v>1</v>
      </c>
      <c r="V1040" s="4">
        <f t="shared" si="306"/>
        <v>0</v>
      </c>
      <c r="AB1040"/>
      <c r="AC1040"/>
      <c r="AD1040" s="2"/>
      <c r="AI1040" s="2"/>
      <c r="AJ1040" s="2"/>
    </row>
    <row r="1041" spans="1:36">
      <c r="A1041" s="1" t="str">
        <f t="shared" si="292"/>
        <v>~record~ : [ɹəkɔɹd]</v>
      </c>
      <c r="B1041" s="1">
        <f t="shared" si="291"/>
        <v>1</v>
      </c>
      <c r="C1041" s="1">
        <f t="shared" si="291"/>
        <v>0</v>
      </c>
      <c r="D1041" s="1">
        <f t="shared" si="291"/>
        <v>0</v>
      </c>
      <c r="E1041" s="7">
        <v>1</v>
      </c>
      <c r="F1041" s="9" t="s">
        <v>2236</v>
      </c>
      <c r="G1041" s="4">
        <f t="shared" si="293"/>
        <v>7.6219512195121954E-4</v>
      </c>
      <c r="H1041" s="1" t="str">
        <f t="shared" si="294"/>
        <v>ɹəkɔɹd</v>
      </c>
      <c r="I1041" s="1" t="str">
        <f t="shared" si="295"/>
        <v>record</v>
      </c>
      <c r="J1041" s="10">
        <f t="shared" si="296"/>
        <v>6</v>
      </c>
      <c r="K1041" s="10">
        <f t="shared" si="297"/>
        <v>6</v>
      </c>
      <c r="L1041" s="10">
        <f t="shared" si="298"/>
        <v>6</v>
      </c>
      <c r="M1041" s="10">
        <f t="shared" si="299"/>
        <v>2</v>
      </c>
      <c r="N1041" s="1" t="str">
        <f t="shared" si="300"/>
        <v>~record~</v>
      </c>
      <c r="O1041" s="1" t="str">
        <f t="shared" si="301"/>
        <v>[ɹəkɔɹd]</v>
      </c>
      <c r="P1041" s="4">
        <f t="shared" si="302"/>
        <v>0.27185717486836958</v>
      </c>
      <c r="Q1041" s="4">
        <f t="shared" si="303"/>
        <v>1</v>
      </c>
      <c r="R1041" s="4" cm="1">
        <f t="array" ref="R1041">SUM(_xlfn._xlws.FILTER($G$2:$G$1255,_xlfn.MAP($N$2:$N$1255,_xlfn.LAMBDA(_xlpm.x,_xlpm.x=$N1041))))</f>
        <v>7.6219512195121954E-4</v>
      </c>
      <c r="S1041" s="4">
        <f t="shared" si="304"/>
        <v>1</v>
      </c>
      <c r="T1041" s="15" cm="1">
        <f t="array" ref="T1041">SUM(_xlfn._xlws.FILTER($G$2:$G$1255,_xlfn.MAP($O$2:$O$1255,_xlfn.LAMBDA(_xlpm.x,_xlpm.x=$O1041))))</f>
        <v>7.6219512195121954E-4</v>
      </c>
      <c r="U1041" s="4">
        <f t="shared" si="305"/>
        <v>1</v>
      </c>
      <c r="V1041" s="4">
        <f t="shared" si="306"/>
        <v>0</v>
      </c>
      <c r="AB1041"/>
      <c r="AC1041"/>
      <c r="AD1041" s="2"/>
      <c r="AI1041" s="2"/>
      <c r="AJ1041" s="2"/>
    </row>
    <row r="1042" spans="1:36">
      <c r="A1042" s="1" t="str">
        <f t="shared" si="292"/>
        <v>~repeat~ : [ɹɪpit]</v>
      </c>
      <c r="B1042" s="1">
        <f t="shared" ref="B1042:D1061" si="307">_xlfn.LET(_xlpm.d,$F1042,_xlpm.k,_xlfn.CONCAT(LEFT(TRIM(B$1),1),"*"),COUNTIF(_xlpm.d,_xlpm.k))</f>
        <v>1</v>
      </c>
      <c r="C1042" s="1">
        <f t="shared" si="307"/>
        <v>0</v>
      </c>
      <c r="D1042" s="1">
        <f t="shared" si="307"/>
        <v>0</v>
      </c>
      <c r="E1042" s="7">
        <v>1</v>
      </c>
      <c r="F1042" s="9" t="s">
        <v>2235</v>
      </c>
      <c r="G1042" s="4">
        <f t="shared" si="293"/>
        <v>7.6219512195121954E-4</v>
      </c>
      <c r="H1042" s="1" t="str">
        <f t="shared" si="294"/>
        <v>ɹɪpit</v>
      </c>
      <c r="I1042" s="1" t="str">
        <f t="shared" si="295"/>
        <v>repeat</v>
      </c>
      <c r="J1042" s="10">
        <f t="shared" si="296"/>
        <v>5</v>
      </c>
      <c r="K1042" s="10">
        <f t="shared" si="297"/>
        <v>6</v>
      </c>
      <c r="L1042" s="10">
        <f t="shared" si="298"/>
        <v>6</v>
      </c>
      <c r="M1042" s="10">
        <f t="shared" si="299"/>
        <v>2</v>
      </c>
      <c r="N1042" s="1" t="str">
        <f t="shared" si="300"/>
        <v>~repeat~</v>
      </c>
      <c r="O1042" s="1" t="str">
        <f t="shared" si="301"/>
        <v>[ɹɪpit]</v>
      </c>
      <c r="P1042" s="4">
        <f t="shared" si="302"/>
        <v>0.27185717486836958</v>
      </c>
      <c r="Q1042" s="4">
        <f t="shared" si="303"/>
        <v>1</v>
      </c>
      <c r="R1042" s="4" cm="1">
        <f t="array" ref="R1042">SUM(_xlfn._xlws.FILTER($G$2:$G$1255,_xlfn.MAP($N$2:$N$1255,_xlfn.LAMBDA(_xlpm.x,_xlpm.x=$N1042))))</f>
        <v>7.6219512195121954E-4</v>
      </c>
      <c r="S1042" s="4">
        <f t="shared" si="304"/>
        <v>1</v>
      </c>
      <c r="T1042" s="15" cm="1">
        <f t="array" ref="T1042">SUM(_xlfn._xlws.FILTER($G$2:$G$1255,_xlfn.MAP($O$2:$O$1255,_xlfn.LAMBDA(_xlpm.x,_xlpm.x=$O1042))))</f>
        <v>7.6219512195121954E-4</v>
      </c>
      <c r="U1042" s="4">
        <f t="shared" si="305"/>
        <v>1</v>
      </c>
      <c r="V1042" s="4">
        <f t="shared" si="306"/>
        <v>0</v>
      </c>
      <c r="AB1042"/>
      <c r="AC1042"/>
      <c r="AD1042" s="2"/>
      <c r="AI1042" s="2"/>
      <c r="AJ1042" s="2"/>
    </row>
    <row r="1043" spans="1:36">
      <c r="A1043" s="1" t="str">
        <f t="shared" si="292"/>
        <v>~result~ : [ɹɪzʌlt]</v>
      </c>
      <c r="B1043" s="1">
        <f t="shared" si="307"/>
        <v>1</v>
      </c>
      <c r="C1043" s="1">
        <f t="shared" si="307"/>
        <v>0</v>
      </c>
      <c r="D1043" s="1">
        <f t="shared" si="307"/>
        <v>0</v>
      </c>
      <c r="E1043" s="7">
        <v>1</v>
      </c>
      <c r="F1043" s="9" t="s">
        <v>2234</v>
      </c>
      <c r="G1043" s="4">
        <f t="shared" si="293"/>
        <v>7.6219512195121954E-4</v>
      </c>
      <c r="H1043" s="1" t="str">
        <f t="shared" si="294"/>
        <v>ɹɪzʌlt</v>
      </c>
      <c r="I1043" s="1" t="str">
        <f t="shared" si="295"/>
        <v>result</v>
      </c>
      <c r="J1043" s="10">
        <f t="shared" si="296"/>
        <v>6</v>
      </c>
      <c r="K1043" s="10">
        <f t="shared" si="297"/>
        <v>6</v>
      </c>
      <c r="L1043" s="10">
        <f t="shared" si="298"/>
        <v>6</v>
      </c>
      <c r="M1043" s="10">
        <f t="shared" si="299"/>
        <v>2</v>
      </c>
      <c r="N1043" s="1" t="str">
        <f t="shared" si="300"/>
        <v>~result~</v>
      </c>
      <c r="O1043" s="1" t="str">
        <f t="shared" si="301"/>
        <v>[ɹɪzʌlt]</v>
      </c>
      <c r="P1043" s="4">
        <f t="shared" si="302"/>
        <v>0.27185717486836958</v>
      </c>
      <c r="Q1043" s="4">
        <f t="shared" si="303"/>
        <v>1</v>
      </c>
      <c r="R1043" s="4" cm="1">
        <f t="array" ref="R1043">SUM(_xlfn._xlws.FILTER($G$2:$G$1255,_xlfn.MAP($N$2:$N$1255,_xlfn.LAMBDA(_xlpm.x,_xlpm.x=$N1043))))</f>
        <v>7.6219512195121954E-4</v>
      </c>
      <c r="S1043" s="4">
        <f t="shared" si="304"/>
        <v>1</v>
      </c>
      <c r="T1043" s="15" cm="1">
        <f t="array" ref="T1043">SUM(_xlfn._xlws.FILTER($G$2:$G$1255,_xlfn.MAP($O$2:$O$1255,_xlfn.LAMBDA(_xlpm.x,_xlpm.x=$O1043))))</f>
        <v>7.6219512195121954E-4</v>
      </c>
      <c r="U1043" s="4">
        <f t="shared" si="305"/>
        <v>1</v>
      </c>
      <c r="V1043" s="4">
        <f t="shared" si="306"/>
        <v>0</v>
      </c>
      <c r="AB1043"/>
      <c r="AC1043"/>
      <c r="AD1043" s="2"/>
      <c r="AI1043" s="2"/>
      <c r="AJ1043" s="2"/>
    </row>
    <row r="1044" spans="1:36">
      <c r="A1044" s="1" t="str">
        <f t="shared" si="292"/>
        <v>~rience~ : [ɹɪəns]</v>
      </c>
      <c r="B1044" s="1">
        <f t="shared" si="307"/>
        <v>1</v>
      </c>
      <c r="C1044" s="1">
        <f t="shared" si="307"/>
        <v>0</v>
      </c>
      <c r="D1044" s="1">
        <f t="shared" si="307"/>
        <v>0</v>
      </c>
      <c r="E1044" s="7">
        <v>1</v>
      </c>
      <c r="F1044" s="9" t="s">
        <v>2233</v>
      </c>
      <c r="G1044" s="4">
        <f t="shared" si="293"/>
        <v>7.6219512195121954E-4</v>
      </c>
      <c r="H1044" s="1" t="str">
        <f t="shared" si="294"/>
        <v>ɹɪəns</v>
      </c>
      <c r="I1044" s="1" t="str">
        <f t="shared" si="295"/>
        <v>rience</v>
      </c>
      <c r="J1044" s="10">
        <f t="shared" si="296"/>
        <v>5</v>
      </c>
      <c r="K1044" s="10">
        <f t="shared" si="297"/>
        <v>6</v>
      </c>
      <c r="L1044" s="10">
        <f t="shared" si="298"/>
        <v>6</v>
      </c>
      <c r="M1044" s="10">
        <f t="shared" si="299"/>
        <v>2</v>
      </c>
      <c r="N1044" s="1" t="str">
        <f t="shared" si="300"/>
        <v>~rience~</v>
      </c>
      <c r="O1044" s="1" t="str">
        <f t="shared" si="301"/>
        <v>[ɹɪəns]</v>
      </c>
      <c r="P1044" s="4">
        <f t="shared" si="302"/>
        <v>0.27185717486836958</v>
      </c>
      <c r="Q1044" s="4">
        <f t="shared" si="303"/>
        <v>1</v>
      </c>
      <c r="R1044" s="4" cm="1">
        <f t="array" ref="R1044">SUM(_xlfn._xlws.FILTER($G$2:$G$1255,_xlfn.MAP($N$2:$N$1255,_xlfn.LAMBDA(_xlpm.x,_xlpm.x=$N1044))))</f>
        <v>7.6219512195121954E-4</v>
      </c>
      <c r="S1044" s="4">
        <f t="shared" si="304"/>
        <v>1</v>
      </c>
      <c r="T1044" s="15" cm="1">
        <f t="array" ref="T1044">SUM(_xlfn._xlws.FILTER($G$2:$G$1255,_xlfn.MAP($O$2:$O$1255,_xlfn.LAMBDA(_xlpm.x,_xlpm.x=$O1044))))</f>
        <v>7.6219512195121954E-4</v>
      </c>
      <c r="U1044" s="4">
        <f t="shared" si="305"/>
        <v>1</v>
      </c>
      <c r="V1044" s="4">
        <f t="shared" si="306"/>
        <v>0</v>
      </c>
      <c r="AB1044"/>
      <c r="AC1044"/>
      <c r="AD1044" s="2"/>
      <c r="AI1044" s="2"/>
      <c r="AJ1044" s="2"/>
    </row>
    <row r="1045" spans="1:36">
      <c r="A1045" s="1" t="str">
        <f t="shared" si="292"/>
        <v>~rigina~ : [ɹɪdʒənə]</v>
      </c>
      <c r="B1045" s="1">
        <f t="shared" si="307"/>
        <v>1</v>
      </c>
      <c r="C1045" s="1">
        <f t="shared" si="307"/>
        <v>0</v>
      </c>
      <c r="D1045" s="1">
        <f t="shared" si="307"/>
        <v>0</v>
      </c>
      <c r="E1045" s="7">
        <v>1</v>
      </c>
      <c r="F1045" s="9" t="s">
        <v>2232</v>
      </c>
      <c r="G1045" s="4">
        <f t="shared" si="293"/>
        <v>7.6219512195121954E-4</v>
      </c>
      <c r="H1045" s="4" t="str">
        <f t="shared" si="294"/>
        <v>ɹɪdʒənə</v>
      </c>
      <c r="I1045" s="4" t="str">
        <f t="shared" si="295"/>
        <v>rigina</v>
      </c>
      <c r="J1045" s="10">
        <f t="shared" si="296"/>
        <v>7</v>
      </c>
      <c r="K1045" s="10">
        <f t="shared" si="297"/>
        <v>6</v>
      </c>
      <c r="L1045" s="10">
        <f t="shared" si="298"/>
        <v>7</v>
      </c>
      <c r="M1045" s="10">
        <f t="shared" si="299"/>
        <v>2</v>
      </c>
      <c r="N1045" s="1" t="str">
        <f t="shared" si="300"/>
        <v>~rigina~</v>
      </c>
      <c r="O1045" s="1" t="str">
        <f t="shared" si="301"/>
        <v>[ɹɪdʒənə]</v>
      </c>
      <c r="P1045" s="4">
        <f t="shared" si="302"/>
        <v>0.19150374565260433</v>
      </c>
      <c r="Q1045" s="4">
        <f t="shared" si="303"/>
        <v>0.66666666666666663</v>
      </c>
      <c r="R1045" s="4" cm="1">
        <f t="array" ref="R1045">SUM(_xlfn._xlws.FILTER($G$2:$G$1236,_xlfn.MAP($N$2:$N$1236,_xlfn.LAMBDA(_xlpm.x,_xlpm.x=$N1045))))</f>
        <v>1.5243902439024391E-3</v>
      </c>
      <c r="S1045" s="4">
        <f t="shared" si="304"/>
        <v>0.5</v>
      </c>
      <c r="T1045" s="15" cm="1">
        <f t="array" ref="T1045">SUM(_xlfn._xlws.FILTER($G$2:$G$1236,_xlfn.MAP($O$2:$O$1236,_xlfn.LAMBDA(_xlpm.x,_xlpm.x=$O1045))))</f>
        <v>7.6219512195121954E-4</v>
      </c>
      <c r="U1045" s="4">
        <f t="shared" si="305"/>
        <v>1</v>
      </c>
      <c r="V1045" s="4">
        <f t="shared" si="306"/>
        <v>-0.3010299956639812</v>
      </c>
      <c r="AB1045"/>
      <c r="AC1045"/>
      <c r="AD1045" s="2"/>
      <c r="AI1045" s="2"/>
      <c r="AJ1045" s="2"/>
    </row>
    <row r="1046" spans="1:36">
      <c r="A1046" s="1" t="str">
        <f t="shared" si="292"/>
        <v>~rigina~ : [ɹɪdʒɪnə]</v>
      </c>
      <c r="B1046" s="1">
        <f t="shared" si="307"/>
        <v>1</v>
      </c>
      <c r="C1046" s="1">
        <f t="shared" si="307"/>
        <v>0</v>
      </c>
      <c r="D1046" s="1">
        <f t="shared" si="307"/>
        <v>0</v>
      </c>
      <c r="E1046" s="7">
        <v>1</v>
      </c>
      <c r="F1046" s="9" t="s">
        <v>2231</v>
      </c>
      <c r="G1046" s="4">
        <f t="shared" si="293"/>
        <v>7.6219512195121954E-4</v>
      </c>
      <c r="H1046" s="1" t="str">
        <f t="shared" si="294"/>
        <v>ɹɪdʒɪnə</v>
      </c>
      <c r="I1046" s="1" t="str">
        <f t="shared" si="295"/>
        <v>rigina</v>
      </c>
      <c r="J1046" s="10">
        <f t="shared" si="296"/>
        <v>7</v>
      </c>
      <c r="K1046" s="10">
        <f t="shared" si="297"/>
        <v>6</v>
      </c>
      <c r="L1046" s="10">
        <f t="shared" si="298"/>
        <v>7</v>
      </c>
      <c r="M1046" s="10">
        <f t="shared" si="299"/>
        <v>2</v>
      </c>
      <c r="N1046" s="1" t="str">
        <f t="shared" si="300"/>
        <v>~rigina~</v>
      </c>
      <c r="O1046" s="1" t="str">
        <f t="shared" si="301"/>
        <v>[ɹɪdʒɪnə]</v>
      </c>
      <c r="P1046" s="4">
        <f t="shared" si="302"/>
        <v>0.19150374565260433</v>
      </c>
      <c r="Q1046" s="4">
        <f t="shared" si="303"/>
        <v>0.66666666666666663</v>
      </c>
      <c r="R1046" s="4" cm="1">
        <f t="array" ref="R1046">SUM(_xlfn._xlws.FILTER($G$2:$G$1255,_xlfn.MAP($N$2:$N$1255,_xlfn.LAMBDA(_xlpm.x,_xlpm.x=$N1046))))</f>
        <v>1.5243902439024391E-3</v>
      </c>
      <c r="S1046" s="4">
        <f t="shared" si="304"/>
        <v>0.5</v>
      </c>
      <c r="T1046" s="15" cm="1">
        <f t="array" ref="T1046">SUM(_xlfn._xlws.FILTER($G$2:$G$1255,_xlfn.MAP($O$2:$O$1255,_xlfn.LAMBDA(_xlpm.x,_xlpm.x=$O1046))))</f>
        <v>7.6219512195121954E-4</v>
      </c>
      <c r="U1046" s="4">
        <f t="shared" si="305"/>
        <v>1</v>
      </c>
      <c r="V1046" s="4">
        <f t="shared" si="306"/>
        <v>-0.3010299956639812</v>
      </c>
      <c r="AB1046"/>
      <c r="AC1046"/>
      <c r="AD1046" s="2"/>
      <c r="AI1046" s="2"/>
      <c r="AJ1046" s="2"/>
    </row>
    <row r="1047" spans="1:36">
      <c r="A1047" s="1" t="str">
        <f t="shared" si="292"/>
        <v>~riment~ : [ɹɪmənt]</v>
      </c>
      <c r="B1047" s="1">
        <f t="shared" si="307"/>
        <v>1</v>
      </c>
      <c r="C1047" s="1">
        <f t="shared" si="307"/>
        <v>0</v>
      </c>
      <c r="D1047" s="1">
        <f t="shared" si="307"/>
        <v>0</v>
      </c>
      <c r="E1047" s="7">
        <v>1</v>
      </c>
      <c r="F1047" s="9" t="s">
        <v>2230</v>
      </c>
      <c r="G1047" s="4">
        <f t="shared" si="293"/>
        <v>7.6219512195121954E-4</v>
      </c>
      <c r="H1047" s="1" t="str">
        <f t="shared" si="294"/>
        <v>ɹɪmənt</v>
      </c>
      <c r="I1047" s="1" t="str">
        <f t="shared" si="295"/>
        <v>riment</v>
      </c>
      <c r="J1047" s="10">
        <f t="shared" si="296"/>
        <v>6</v>
      </c>
      <c r="K1047" s="10">
        <f t="shared" si="297"/>
        <v>6</v>
      </c>
      <c r="L1047" s="10">
        <f t="shared" si="298"/>
        <v>6</v>
      </c>
      <c r="M1047" s="10">
        <f t="shared" si="299"/>
        <v>2</v>
      </c>
      <c r="N1047" s="1" t="str">
        <f t="shared" si="300"/>
        <v>~riment~</v>
      </c>
      <c r="O1047" s="1" t="str">
        <f t="shared" si="301"/>
        <v>[ɹɪmənt]</v>
      </c>
      <c r="P1047" s="4">
        <f t="shared" si="302"/>
        <v>0.27185717486836958</v>
      </c>
      <c r="Q1047" s="4">
        <f t="shared" si="303"/>
        <v>1</v>
      </c>
      <c r="R1047" s="4" cm="1">
        <f t="array" ref="R1047">SUM(_xlfn._xlws.FILTER($G$2:$G$1255,_xlfn.MAP($N$2:$N$1255,_xlfn.LAMBDA(_xlpm.x,_xlpm.x=$N1047))))</f>
        <v>7.6219512195121954E-4</v>
      </c>
      <c r="S1047" s="4">
        <f t="shared" si="304"/>
        <v>1</v>
      </c>
      <c r="T1047" s="15" cm="1">
        <f t="array" ref="T1047">SUM(_xlfn._xlws.FILTER($G$2:$G$1255,_xlfn.MAP($O$2:$O$1255,_xlfn.LAMBDA(_xlpm.x,_xlpm.x=$O1047))))</f>
        <v>7.6219512195121954E-4</v>
      </c>
      <c r="U1047" s="4">
        <f t="shared" si="305"/>
        <v>1</v>
      </c>
      <c r="V1047" s="4">
        <f t="shared" si="306"/>
        <v>0</v>
      </c>
      <c r="AB1047"/>
      <c r="AC1047"/>
      <c r="AD1047" s="2"/>
      <c r="AI1047" s="2"/>
      <c r="AJ1047" s="2"/>
    </row>
    <row r="1048" spans="1:36">
      <c r="A1048" s="1" t="str">
        <f t="shared" si="292"/>
        <v>~rprise~ : [ɹpɹaɪz]</v>
      </c>
      <c r="B1048" s="1">
        <f t="shared" si="307"/>
        <v>1</v>
      </c>
      <c r="C1048" s="1">
        <f t="shared" si="307"/>
        <v>0</v>
      </c>
      <c r="D1048" s="1">
        <f t="shared" si="307"/>
        <v>0</v>
      </c>
      <c r="E1048" s="7">
        <v>1</v>
      </c>
      <c r="F1048" s="9" t="s">
        <v>1052</v>
      </c>
      <c r="G1048" s="4">
        <f t="shared" si="293"/>
        <v>7.6219512195121954E-4</v>
      </c>
      <c r="H1048" s="1" t="str">
        <f t="shared" si="294"/>
        <v>ɹpɹaɪz</v>
      </c>
      <c r="I1048" s="1" t="str">
        <f t="shared" si="295"/>
        <v>rprise</v>
      </c>
      <c r="J1048" s="10">
        <f t="shared" si="296"/>
        <v>6</v>
      </c>
      <c r="K1048" s="10">
        <f t="shared" si="297"/>
        <v>6</v>
      </c>
      <c r="L1048" s="10">
        <f t="shared" si="298"/>
        <v>6</v>
      </c>
      <c r="M1048" s="10">
        <f t="shared" si="299"/>
        <v>2</v>
      </c>
      <c r="N1048" s="1" t="str">
        <f t="shared" si="300"/>
        <v>~rprise~</v>
      </c>
      <c r="O1048" s="1" t="str">
        <f t="shared" si="301"/>
        <v>[ɹpɹaɪz]</v>
      </c>
      <c r="P1048" s="4">
        <f t="shared" si="302"/>
        <v>0.27185717486836958</v>
      </c>
      <c r="Q1048" s="4">
        <f t="shared" si="303"/>
        <v>1</v>
      </c>
      <c r="R1048" s="4" cm="1">
        <f t="array" ref="R1048">SUM(_xlfn._xlws.FILTER($G$2:$G$1236,_xlfn.MAP($N$2:$N$1236,_xlfn.LAMBDA(_xlpm.x,_xlpm.x=$N1048))))</f>
        <v>7.6219512195121954E-4</v>
      </c>
      <c r="S1048" s="4">
        <f t="shared" si="304"/>
        <v>1</v>
      </c>
      <c r="T1048" s="15" cm="1">
        <f t="array" ref="T1048">SUM(_xlfn._xlws.FILTER($G$2:$G$1236,_xlfn.MAP($O$2:$O$1236,_xlfn.LAMBDA(_xlpm.x,_xlpm.x=$O1048))))</f>
        <v>7.6219512195121954E-4</v>
      </c>
      <c r="U1048" s="4">
        <f t="shared" si="305"/>
        <v>1</v>
      </c>
      <c r="V1048" s="4">
        <f t="shared" si="306"/>
        <v>0</v>
      </c>
      <c r="AB1048"/>
      <c r="AC1048"/>
      <c r="AD1048" s="2"/>
      <c r="AI1048" s="2"/>
      <c r="AJ1048" s="2"/>
    </row>
    <row r="1049" spans="1:36">
      <c r="A1049" s="1" t="str">
        <f t="shared" si="292"/>
        <v>~rrange~ : [ɹeɪndʒ]</v>
      </c>
      <c r="B1049" s="1">
        <f t="shared" si="307"/>
        <v>1</v>
      </c>
      <c r="C1049" s="1">
        <f t="shared" si="307"/>
        <v>0</v>
      </c>
      <c r="D1049" s="1">
        <f t="shared" si="307"/>
        <v>0</v>
      </c>
      <c r="E1049" s="7">
        <v>1</v>
      </c>
      <c r="F1049" s="9" t="s">
        <v>949</v>
      </c>
      <c r="G1049" s="4">
        <f t="shared" si="293"/>
        <v>7.6219512195121954E-4</v>
      </c>
      <c r="H1049" s="4" t="str">
        <f t="shared" si="294"/>
        <v>ɹeɪndʒ</v>
      </c>
      <c r="I1049" s="4" t="str">
        <f t="shared" si="295"/>
        <v>rrange</v>
      </c>
      <c r="J1049" s="10">
        <f t="shared" si="296"/>
        <v>6</v>
      </c>
      <c r="K1049" s="10">
        <f t="shared" si="297"/>
        <v>6</v>
      </c>
      <c r="L1049" s="10">
        <f t="shared" si="298"/>
        <v>6</v>
      </c>
      <c r="M1049" s="10">
        <f t="shared" si="299"/>
        <v>2</v>
      </c>
      <c r="N1049" s="1" t="str">
        <f t="shared" si="300"/>
        <v>~rrange~</v>
      </c>
      <c r="O1049" s="1" t="str">
        <f t="shared" si="301"/>
        <v>[ɹeɪndʒ]</v>
      </c>
      <c r="P1049" s="4">
        <f t="shared" si="302"/>
        <v>0.18123811657891303</v>
      </c>
      <c r="Q1049" s="4">
        <f t="shared" si="303"/>
        <v>0.66666666666666663</v>
      </c>
      <c r="R1049" s="4" cm="1">
        <f t="array" ref="R1049">SUM(_xlfn._xlws.FILTER($G$2:$G$1236,_xlfn.MAP($N$2:$N$1236,_xlfn.LAMBDA(_xlpm.x,_xlpm.x=$N1049))))</f>
        <v>7.6219512195121954E-4</v>
      </c>
      <c r="S1049" s="4">
        <f t="shared" si="304"/>
        <v>1</v>
      </c>
      <c r="T1049" s="15" cm="1">
        <f t="array" ref="T1049">SUM(_xlfn._xlws.FILTER($G$2:$G$1236,_xlfn.MAP($O$2:$O$1236,_xlfn.LAMBDA(_xlpm.x,_xlpm.x=$O1049))))</f>
        <v>1.5243902439024391E-3</v>
      </c>
      <c r="U1049" s="4">
        <f t="shared" si="305"/>
        <v>0.5</v>
      </c>
      <c r="V1049" s="4">
        <f t="shared" si="306"/>
        <v>0.3010299956639812</v>
      </c>
      <c r="AB1049"/>
      <c r="AC1049"/>
      <c r="AD1049" s="2"/>
      <c r="AI1049" s="2"/>
      <c r="AJ1049" s="2"/>
    </row>
    <row r="1050" spans="1:36">
      <c r="A1050" s="1" t="str">
        <f t="shared" si="292"/>
        <v>~scribe~ : [skɹaɪb]</v>
      </c>
      <c r="B1050" s="1">
        <f t="shared" si="307"/>
        <v>0</v>
      </c>
      <c r="C1050" s="1">
        <f t="shared" si="307"/>
        <v>0</v>
      </c>
      <c r="D1050" s="1">
        <f t="shared" si="307"/>
        <v>0</v>
      </c>
      <c r="E1050" s="7">
        <v>1</v>
      </c>
      <c r="F1050" s="9" t="s">
        <v>1059</v>
      </c>
      <c r="G1050" s="4">
        <f t="shared" si="293"/>
        <v>7.6219512195121954E-4</v>
      </c>
      <c r="H1050" s="4" t="str">
        <f t="shared" si="294"/>
        <v>skɹaɪb</v>
      </c>
      <c r="I1050" s="4" t="str">
        <f t="shared" si="295"/>
        <v>scribe</v>
      </c>
      <c r="J1050" s="10">
        <f t="shared" si="296"/>
        <v>6</v>
      </c>
      <c r="K1050" s="10">
        <f t="shared" si="297"/>
        <v>6</v>
      </c>
      <c r="L1050" s="10">
        <f t="shared" si="298"/>
        <v>6</v>
      </c>
      <c r="M1050" s="10">
        <f t="shared" si="299"/>
        <v>2</v>
      </c>
      <c r="N1050" s="1" t="str">
        <f t="shared" si="300"/>
        <v>~scribe~</v>
      </c>
      <c r="O1050" s="1" t="str">
        <f t="shared" si="301"/>
        <v>[skɹaɪb]</v>
      </c>
      <c r="P1050" s="4">
        <f t="shared" si="302"/>
        <v>0.27185717486836958</v>
      </c>
      <c r="Q1050" s="4">
        <f t="shared" si="303"/>
        <v>1</v>
      </c>
      <c r="R1050" s="4" cm="1">
        <f t="array" ref="R1050">SUM(_xlfn._xlws.FILTER($G$2:$G$1236,_xlfn.MAP($N$2:$N$1236,_xlfn.LAMBDA(_xlpm.x,_xlpm.x=$N1050))))</f>
        <v>7.6219512195121954E-4</v>
      </c>
      <c r="S1050" s="4">
        <f t="shared" si="304"/>
        <v>1</v>
      </c>
      <c r="T1050" s="15" cm="1">
        <f t="array" ref="T1050">SUM(_xlfn._xlws.FILTER($G$2:$G$1236,_xlfn.MAP($O$2:$O$1236,_xlfn.LAMBDA(_xlpm.x,_xlpm.x=$O1050))))</f>
        <v>7.6219512195121954E-4</v>
      </c>
      <c r="U1050" s="4">
        <f t="shared" si="305"/>
        <v>1</v>
      </c>
      <c r="V1050" s="4">
        <f t="shared" si="306"/>
        <v>0</v>
      </c>
      <c r="AB1050"/>
      <c r="AC1050"/>
      <c r="AD1050" s="2"/>
      <c r="AI1050" s="2"/>
      <c r="AJ1050" s="2"/>
    </row>
    <row r="1051" spans="1:36">
      <c r="A1051" s="1" t="str">
        <f t="shared" si="292"/>
        <v>~search~ : [sɜɹtʃ]</v>
      </c>
      <c r="B1051" s="1">
        <f t="shared" si="307"/>
        <v>0</v>
      </c>
      <c r="C1051" s="1">
        <f t="shared" si="307"/>
        <v>0</v>
      </c>
      <c r="D1051" s="1">
        <f t="shared" si="307"/>
        <v>0</v>
      </c>
      <c r="E1051" s="7">
        <v>1</v>
      </c>
      <c r="F1051" s="9" t="s">
        <v>1078</v>
      </c>
      <c r="G1051" s="4">
        <f t="shared" si="293"/>
        <v>7.6219512195121954E-4</v>
      </c>
      <c r="H1051" s="4" t="str">
        <f t="shared" si="294"/>
        <v>sɜɹtʃ</v>
      </c>
      <c r="I1051" s="4" t="str">
        <f t="shared" si="295"/>
        <v>search</v>
      </c>
      <c r="J1051" s="10">
        <f t="shared" si="296"/>
        <v>5</v>
      </c>
      <c r="K1051" s="10">
        <f t="shared" si="297"/>
        <v>6</v>
      </c>
      <c r="L1051" s="10">
        <f t="shared" si="298"/>
        <v>6</v>
      </c>
      <c r="M1051" s="10">
        <f t="shared" si="299"/>
        <v>2</v>
      </c>
      <c r="N1051" s="1" t="str">
        <f t="shared" si="300"/>
        <v>~search~</v>
      </c>
      <c r="O1051" s="1" t="str">
        <f t="shared" si="301"/>
        <v>[sɜɹtʃ]</v>
      </c>
      <c r="P1051" s="4">
        <f t="shared" si="302"/>
        <v>0.27185717486836958</v>
      </c>
      <c r="Q1051" s="4">
        <f t="shared" si="303"/>
        <v>1</v>
      </c>
      <c r="R1051" s="4" cm="1">
        <f t="array" ref="R1051">SUM(_xlfn._xlws.FILTER($G$2:$G$1236,_xlfn.MAP($N$2:$N$1236,_xlfn.LAMBDA(_xlpm.x,_xlpm.x=$N1051))))</f>
        <v>7.6219512195121954E-4</v>
      </c>
      <c r="S1051" s="4">
        <f t="shared" si="304"/>
        <v>1</v>
      </c>
      <c r="T1051" s="15" cm="1">
        <f t="array" ref="T1051">SUM(_xlfn._xlws.FILTER($G$2:$G$1236,_xlfn.MAP($O$2:$O$1236,_xlfn.LAMBDA(_xlpm.x,_xlpm.x=$O1051))))</f>
        <v>7.6219512195121954E-4</v>
      </c>
      <c r="U1051" s="4">
        <f t="shared" si="305"/>
        <v>1</v>
      </c>
      <c r="V1051" s="4">
        <f t="shared" si="306"/>
        <v>0</v>
      </c>
      <c r="AB1051"/>
      <c r="AC1051"/>
      <c r="AD1051" s="2"/>
      <c r="AI1051" s="2"/>
      <c r="AJ1051" s="2"/>
    </row>
    <row r="1052" spans="1:36">
      <c r="A1052" s="1" t="str">
        <f t="shared" si="292"/>
        <v>~second~ : [sɛkənd]</v>
      </c>
      <c r="B1052" s="1">
        <f t="shared" si="307"/>
        <v>0</v>
      </c>
      <c r="C1052" s="1">
        <f t="shared" si="307"/>
        <v>0</v>
      </c>
      <c r="D1052" s="1">
        <f t="shared" si="307"/>
        <v>0</v>
      </c>
      <c r="E1052" s="7">
        <v>1</v>
      </c>
      <c r="F1052" s="9" t="s">
        <v>2229</v>
      </c>
      <c r="G1052" s="4">
        <f t="shared" si="293"/>
        <v>7.6219512195121954E-4</v>
      </c>
      <c r="H1052" s="1" t="str">
        <f t="shared" si="294"/>
        <v>sɛkənd</v>
      </c>
      <c r="I1052" s="1" t="str">
        <f t="shared" si="295"/>
        <v>second</v>
      </c>
      <c r="J1052" s="10">
        <f t="shared" si="296"/>
        <v>6</v>
      </c>
      <c r="K1052" s="10">
        <f t="shared" si="297"/>
        <v>6</v>
      </c>
      <c r="L1052" s="10">
        <f t="shared" si="298"/>
        <v>6</v>
      </c>
      <c r="M1052" s="10">
        <f t="shared" si="299"/>
        <v>2</v>
      </c>
      <c r="N1052" s="1" t="str">
        <f t="shared" si="300"/>
        <v>~second~</v>
      </c>
      <c r="O1052" s="1" t="str">
        <f t="shared" si="301"/>
        <v>[sɛkənd]</v>
      </c>
      <c r="P1052" s="4">
        <f t="shared" si="302"/>
        <v>0.27185717486836958</v>
      </c>
      <c r="Q1052" s="4">
        <f t="shared" si="303"/>
        <v>1</v>
      </c>
      <c r="R1052" s="4" cm="1">
        <f t="array" ref="R1052">SUM(_xlfn._xlws.FILTER($G$2:$G$1236,_xlfn.MAP($N$2:$N$1236,_xlfn.LAMBDA(_xlpm.x,_xlpm.x=$N1052))))</f>
        <v>7.6219512195121954E-4</v>
      </c>
      <c r="S1052" s="4">
        <f t="shared" si="304"/>
        <v>1</v>
      </c>
      <c r="T1052" s="15" cm="1">
        <f t="array" ref="T1052">SUM(_xlfn._xlws.FILTER($G$2:$G$1236,_xlfn.MAP($O$2:$O$1236,_xlfn.LAMBDA(_xlpm.x,_xlpm.x=$O1052))))</f>
        <v>7.6219512195121954E-4</v>
      </c>
      <c r="U1052" s="4">
        <f t="shared" si="305"/>
        <v>1</v>
      </c>
      <c r="V1052" s="4">
        <f t="shared" si="306"/>
        <v>0</v>
      </c>
      <c r="AB1052"/>
      <c r="AC1052"/>
      <c r="AD1052" s="2"/>
      <c r="AI1052" s="2"/>
      <c r="AJ1052" s="2"/>
    </row>
    <row r="1053" spans="1:36">
      <c r="A1053" s="1" t="str">
        <f t="shared" si="292"/>
        <v>~separa~ : [sɛpəɹeɪ]</v>
      </c>
      <c r="B1053" s="1">
        <f t="shared" si="307"/>
        <v>0</v>
      </c>
      <c r="C1053" s="1">
        <f t="shared" si="307"/>
        <v>0</v>
      </c>
      <c r="D1053" s="1">
        <f t="shared" si="307"/>
        <v>0</v>
      </c>
      <c r="E1053" s="7">
        <v>1</v>
      </c>
      <c r="F1053" s="9" t="s">
        <v>2228</v>
      </c>
      <c r="G1053" s="4">
        <f t="shared" si="293"/>
        <v>7.6219512195121954E-4</v>
      </c>
      <c r="H1053" s="4" t="str">
        <f t="shared" si="294"/>
        <v>sɛpəɹeɪ</v>
      </c>
      <c r="I1053" s="4" t="str">
        <f t="shared" si="295"/>
        <v>separa</v>
      </c>
      <c r="J1053" s="10">
        <f t="shared" si="296"/>
        <v>7</v>
      </c>
      <c r="K1053" s="10">
        <f t="shared" si="297"/>
        <v>6</v>
      </c>
      <c r="L1053" s="10">
        <f t="shared" si="298"/>
        <v>7</v>
      </c>
      <c r="M1053" s="10">
        <f t="shared" si="299"/>
        <v>2</v>
      </c>
      <c r="N1053" s="1" t="str">
        <f t="shared" si="300"/>
        <v>~separa~</v>
      </c>
      <c r="O1053" s="1" t="str">
        <f t="shared" si="301"/>
        <v>[sɛpəɹeɪ]</v>
      </c>
      <c r="P1053" s="4">
        <f t="shared" si="302"/>
        <v>0.28725561847890652</v>
      </c>
      <c r="Q1053" s="4">
        <f t="shared" si="303"/>
        <v>1</v>
      </c>
      <c r="R1053" s="4" cm="1">
        <f t="array" ref="R1053">SUM(_xlfn._xlws.FILTER($G$2:$G$1236,_xlfn.MAP($N$2:$N$1236,_xlfn.LAMBDA(_xlpm.x,_xlpm.x=$N1053))))</f>
        <v>7.6219512195121954E-4</v>
      </c>
      <c r="S1053" s="4">
        <f t="shared" si="304"/>
        <v>1</v>
      </c>
      <c r="T1053" s="15" cm="1">
        <f t="array" ref="T1053">SUM(_xlfn._xlws.FILTER($G$2:$G$1236,_xlfn.MAP($O$2:$O$1236,_xlfn.LAMBDA(_xlpm.x,_xlpm.x=$O1053))))</f>
        <v>7.6219512195121954E-4</v>
      </c>
      <c r="U1053" s="4">
        <f t="shared" si="305"/>
        <v>1</v>
      </c>
      <c r="V1053" s="4">
        <f t="shared" si="306"/>
        <v>0</v>
      </c>
      <c r="AB1053"/>
      <c r="AC1053"/>
      <c r="AD1053" s="2"/>
      <c r="AI1053" s="2"/>
      <c r="AJ1053" s="2"/>
    </row>
    <row r="1054" spans="1:36">
      <c r="A1054" s="1" t="str">
        <f t="shared" si="292"/>
        <v>~should~ : [ʃʊd]</v>
      </c>
      <c r="B1054" s="1">
        <f t="shared" si="307"/>
        <v>0</v>
      </c>
      <c r="C1054" s="1">
        <f t="shared" si="307"/>
        <v>0</v>
      </c>
      <c r="D1054" s="1">
        <f t="shared" si="307"/>
        <v>0</v>
      </c>
      <c r="E1054" s="7">
        <v>1</v>
      </c>
      <c r="F1054" s="9" t="s">
        <v>1127</v>
      </c>
      <c r="G1054" s="4">
        <f t="shared" si="293"/>
        <v>7.6219512195121954E-4</v>
      </c>
      <c r="H1054" s="1" t="str">
        <f t="shared" si="294"/>
        <v>ʃʊd</v>
      </c>
      <c r="I1054" s="1" t="str">
        <f t="shared" si="295"/>
        <v>should</v>
      </c>
      <c r="J1054" s="10">
        <f t="shared" si="296"/>
        <v>3</v>
      </c>
      <c r="K1054" s="10">
        <f t="shared" si="297"/>
        <v>6</v>
      </c>
      <c r="L1054" s="10">
        <f t="shared" si="298"/>
        <v>6</v>
      </c>
      <c r="M1054" s="10">
        <f t="shared" si="299"/>
        <v>2</v>
      </c>
      <c r="N1054" s="1" t="str">
        <f t="shared" si="300"/>
        <v>~should~</v>
      </c>
      <c r="O1054" s="1" t="str">
        <f t="shared" si="301"/>
        <v>[ʃʊd]</v>
      </c>
      <c r="P1054" s="4">
        <f t="shared" si="302"/>
        <v>0.27185717486836958</v>
      </c>
      <c r="Q1054" s="4">
        <f t="shared" si="303"/>
        <v>1</v>
      </c>
      <c r="R1054" s="4" cm="1">
        <f t="array" ref="R1054">SUM(_xlfn._xlws.FILTER($G$2:$G$1236,_xlfn.MAP($N$2:$N$1236,_xlfn.LAMBDA(_xlpm.x,_xlpm.x=$N1054))))</f>
        <v>7.6219512195121954E-4</v>
      </c>
      <c r="S1054" s="4">
        <f t="shared" si="304"/>
        <v>1</v>
      </c>
      <c r="T1054" s="15" cm="1">
        <f t="array" ref="T1054">SUM(_xlfn._xlws.FILTER($G$2:$G$1236,_xlfn.MAP($O$2:$O$1236,_xlfn.LAMBDA(_xlpm.x,_xlpm.x=$O1054))))</f>
        <v>7.6219512195121954E-4</v>
      </c>
      <c r="U1054" s="4">
        <f t="shared" si="305"/>
        <v>1</v>
      </c>
      <c r="V1054" s="4">
        <f t="shared" si="306"/>
        <v>0</v>
      </c>
      <c r="AB1054"/>
      <c r="AC1054"/>
      <c r="AD1054" s="2"/>
      <c r="AI1054" s="2"/>
      <c r="AJ1054" s="2"/>
    </row>
    <row r="1055" spans="1:36">
      <c r="A1055" s="1" t="str">
        <f t="shared" si="292"/>
        <v>~silent~ : [saɪlənt]</v>
      </c>
      <c r="B1055" s="1">
        <f t="shared" si="307"/>
        <v>0</v>
      </c>
      <c r="C1055" s="1">
        <f t="shared" si="307"/>
        <v>0</v>
      </c>
      <c r="D1055" s="1">
        <f t="shared" si="307"/>
        <v>0</v>
      </c>
      <c r="E1055" s="7">
        <v>1</v>
      </c>
      <c r="F1055" s="9" t="s">
        <v>2227</v>
      </c>
      <c r="G1055" s="4">
        <f t="shared" si="293"/>
        <v>7.6219512195121954E-4</v>
      </c>
      <c r="H1055" s="4" t="str">
        <f t="shared" si="294"/>
        <v>saɪlənt</v>
      </c>
      <c r="I1055" s="4" t="str">
        <f t="shared" si="295"/>
        <v>silent</v>
      </c>
      <c r="J1055" s="10">
        <f t="shared" si="296"/>
        <v>7</v>
      </c>
      <c r="K1055" s="10">
        <f t="shared" si="297"/>
        <v>6</v>
      </c>
      <c r="L1055" s="10">
        <f t="shared" si="298"/>
        <v>7</v>
      </c>
      <c r="M1055" s="10">
        <f t="shared" si="299"/>
        <v>2</v>
      </c>
      <c r="N1055" s="1" t="str">
        <f t="shared" si="300"/>
        <v>~silent~</v>
      </c>
      <c r="O1055" s="1" t="str">
        <f t="shared" si="301"/>
        <v>[saɪlənt]</v>
      </c>
      <c r="P1055" s="4">
        <f t="shared" si="302"/>
        <v>0.28725561847890652</v>
      </c>
      <c r="Q1055" s="4">
        <f t="shared" si="303"/>
        <v>1</v>
      </c>
      <c r="R1055" s="4" cm="1">
        <f t="array" ref="R1055">SUM(_xlfn._xlws.FILTER($G$2:$G$1236,_xlfn.MAP($N$2:$N$1236,_xlfn.LAMBDA(_xlpm.x,_xlpm.x=$N1055))))</f>
        <v>7.6219512195121954E-4</v>
      </c>
      <c r="S1055" s="4">
        <f t="shared" si="304"/>
        <v>1</v>
      </c>
      <c r="T1055" s="15" cm="1">
        <f t="array" ref="T1055">SUM(_xlfn._xlws.FILTER($G$2:$G$1236,_xlfn.MAP($O$2:$O$1236,_xlfn.LAMBDA(_xlpm.x,_xlpm.x=$O1055))))</f>
        <v>7.6219512195121954E-4</v>
      </c>
      <c r="U1055" s="4">
        <f t="shared" si="305"/>
        <v>1</v>
      </c>
      <c r="V1055" s="4">
        <f t="shared" si="306"/>
        <v>0</v>
      </c>
      <c r="AB1055"/>
      <c r="AC1055"/>
      <c r="AD1055" s="2"/>
      <c r="AI1055" s="2"/>
      <c r="AJ1055" s="2"/>
    </row>
    <row r="1056" spans="1:36">
      <c r="A1056" s="1" t="str">
        <f t="shared" si="292"/>
        <v>~silver~ : [sɪlvəɹ]</v>
      </c>
      <c r="B1056" s="1">
        <f t="shared" si="307"/>
        <v>0</v>
      </c>
      <c r="C1056" s="1">
        <f t="shared" si="307"/>
        <v>0</v>
      </c>
      <c r="D1056" s="1">
        <f t="shared" si="307"/>
        <v>0</v>
      </c>
      <c r="E1056" s="7">
        <v>1</v>
      </c>
      <c r="F1056" s="9" t="s">
        <v>2226</v>
      </c>
      <c r="G1056" s="4">
        <f t="shared" si="293"/>
        <v>7.6219512195121954E-4</v>
      </c>
      <c r="H1056" s="1" t="str">
        <f t="shared" si="294"/>
        <v>sɪlvəɹ</v>
      </c>
      <c r="I1056" s="1" t="str">
        <f t="shared" si="295"/>
        <v>silver</v>
      </c>
      <c r="J1056" s="10">
        <f t="shared" si="296"/>
        <v>6</v>
      </c>
      <c r="K1056" s="10">
        <f t="shared" si="297"/>
        <v>6</v>
      </c>
      <c r="L1056" s="10">
        <f t="shared" si="298"/>
        <v>6</v>
      </c>
      <c r="M1056" s="10">
        <f t="shared" si="299"/>
        <v>2</v>
      </c>
      <c r="N1056" s="1" t="str">
        <f t="shared" si="300"/>
        <v>~silver~</v>
      </c>
      <c r="O1056" s="1" t="str">
        <f t="shared" si="301"/>
        <v>[sɪlvəɹ]</v>
      </c>
      <c r="P1056" s="4">
        <f t="shared" si="302"/>
        <v>0.27185717486836958</v>
      </c>
      <c r="Q1056" s="4">
        <f t="shared" si="303"/>
        <v>1</v>
      </c>
      <c r="R1056" s="4" cm="1">
        <f t="array" ref="R1056">SUM(_xlfn._xlws.FILTER($G$2:$G$1236,_xlfn.MAP($N$2:$N$1236,_xlfn.LAMBDA(_xlpm.x,_xlpm.x=$N1056))))</f>
        <v>7.6219512195121954E-4</v>
      </c>
      <c r="S1056" s="4">
        <f t="shared" si="304"/>
        <v>1</v>
      </c>
      <c r="T1056" s="15" cm="1">
        <f t="array" ref="T1056">SUM(_xlfn._xlws.FILTER($G$2:$G$1236,_xlfn.MAP($O$2:$O$1236,_xlfn.LAMBDA(_xlpm.x,_xlpm.x=$O1056))))</f>
        <v>7.6219512195121954E-4</v>
      </c>
      <c r="U1056" s="4">
        <f t="shared" si="305"/>
        <v>1</v>
      </c>
      <c r="V1056" s="4">
        <f t="shared" si="306"/>
        <v>0</v>
      </c>
      <c r="AB1056"/>
      <c r="AC1056"/>
      <c r="AD1056" s="2"/>
      <c r="AI1056" s="2"/>
      <c r="AJ1056" s="2"/>
    </row>
    <row r="1057" spans="1:36">
      <c r="A1057" s="1" t="str">
        <f t="shared" si="292"/>
        <v>~simila~ : [sɪmɪlə]</v>
      </c>
      <c r="B1057" s="1">
        <f t="shared" si="307"/>
        <v>0</v>
      </c>
      <c r="C1057" s="1">
        <f t="shared" si="307"/>
        <v>0</v>
      </c>
      <c r="D1057" s="1">
        <f t="shared" si="307"/>
        <v>0</v>
      </c>
      <c r="E1057" s="7">
        <v>1</v>
      </c>
      <c r="F1057" s="9" t="s">
        <v>2225</v>
      </c>
      <c r="G1057" s="4">
        <f t="shared" si="293"/>
        <v>7.6219512195121954E-4</v>
      </c>
      <c r="H1057" s="4" t="str">
        <f t="shared" si="294"/>
        <v>sɪmɪlə</v>
      </c>
      <c r="I1057" s="4" t="str">
        <f t="shared" si="295"/>
        <v>simila</v>
      </c>
      <c r="J1057" s="10">
        <f t="shared" si="296"/>
        <v>6</v>
      </c>
      <c r="K1057" s="10">
        <f t="shared" si="297"/>
        <v>6</v>
      </c>
      <c r="L1057" s="10">
        <f t="shared" si="298"/>
        <v>6</v>
      </c>
      <c r="M1057" s="10">
        <f t="shared" si="299"/>
        <v>2</v>
      </c>
      <c r="N1057" s="1" t="str">
        <f t="shared" si="300"/>
        <v>~simila~</v>
      </c>
      <c r="O1057" s="1" t="str">
        <f t="shared" si="301"/>
        <v>[sɪmɪlə]</v>
      </c>
      <c r="P1057" s="4">
        <f t="shared" si="302"/>
        <v>0.27185717486836958</v>
      </c>
      <c r="Q1057" s="4">
        <f t="shared" si="303"/>
        <v>1</v>
      </c>
      <c r="R1057" s="4" cm="1">
        <f t="array" ref="R1057">SUM(_xlfn._xlws.FILTER($G$2:$G$1236,_xlfn.MAP($N$2:$N$1236,_xlfn.LAMBDA(_xlpm.x,_xlpm.x=$N1057))))</f>
        <v>7.6219512195121954E-4</v>
      </c>
      <c r="S1057" s="4">
        <f t="shared" si="304"/>
        <v>1</v>
      </c>
      <c r="T1057" s="15" cm="1">
        <f t="array" ref="T1057">SUM(_xlfn._xlws.FILTER($G$2:$G$1236,_xlfn.MAP($O$2:$O$1236,_xlfn.LAMBDA(_xlpm.x,_xlpm.x=$O1057))))</f>
        <v>7.6219512195121954E-4</v>
      </c>
      <c r="U1057" s="4">
        <f t="shared" si="305"/>
        <v>1</v>
      </c>
      <c r="V1057" s="4">
        <f t="shared" si="306"/>
        <v>0</v>
      </c>
      <c r="AB1057"/>
      <c r="AC1057"/>
      <c r="AD1057" s="2"/>
      <c r="AI1057" s="2"/>
      <c r="AJ1057" s="2"/>
    </row>
    <row r="1058" spans="1:36">
      <c r="A1058" s="1" t="str">
        <f t="shared" si="292"/>
        <v>~simple~ : [sɪmpl]</v>
      </c>
      <c r="B1058" s="1">
        <f t="shared" si="307"/>
        <v>0</v>
      </c>
      <c r="C1058" s="1">
        <f t="shared" si="307"/>
        <v>0</v>
      </c>
      <c r="D1058" s="1">
        <f t="shared" si="307"/>
        <v>0</v>
      </c>
      <c r="E1058" s="7">
        <v>1</v>
      </c>
      <c r="F1058" s="9" t="s">
        <v>1081</v>
      </c>
      <c r="G1058" s="4">
        <f t="shared" si="293"/>
        <v>7.6219512195121954E-4</v>
      </c>
      <c r="H1058" s="4" t="str">
        <f t="shared" si="294"/>
        <v>sɪmpl</v>
      </c>
      <c r="I1058" s="4" t="str">
        <f t="shared" si="295"/>
        <v>simple</v>
      </c>
      <c r="J1058" s="10">
        <f t="shared" si="296"/>
        <v>5</v>
      </c>
      <c r="K1058" s="10">
        <f t="shared" si="297"/>
        <v>6</v>
      </c>
      <c r="L1058" s="10">
        <f t="shared" si="298"/>
        <v>6</v>
      </c>
      <c r="M1058" s="10">
        <f t="shared" si="299"/>
        <v>2</v>
      </c>
      <c r="N1058" s="1" t="str">
        <f t="shared" si="300"/>
        <v>~simple~</v>
      </c>
      <c r="O1058" s="1" t="str">
        <f t="shared" si="301"/>
        <v>[sɪmpl]</v>
      </c>
      <c r="P1058" s="4">
        <f t="shared" si="302"/>
        <v>0.27185717486836958</v>
      </c>
      <c r="Q1058" s="4">
        <f t="shared" si="303"/>
        <v>1</v>
      </c>
      <c r="R1058" s="4" cm="1">
        <f t="array" ref="R1058">SUM(_xlfn._xlws.FILTER($G$2:$G$1236,_xlfn.MAP($N$2:$N$1236,_xlfn.LAMBDA(_xlpm.x,_xlpm.x=$N1058))))</f>
        <v>7.6219512195121954E-4</v>
      </c>
      <c r="S1058" s="4">
        <f t="shared" si="304"/>
        <v>1</v>
      </c>
      <c r="T1058" s="15" cm="1">
        <f t="array" ref="T1058">SUM(_xlfn._xlws.FILTER($G$2:$G$1236,_xlfn.MAP($O$2:$O$1236,_xlfn.LAMBDA(_xlpm.x,_xlpm.x=$O1058))))</f>
        <v>7.6219512195121954E-4</v>
      </c>
      <c r="U1058" s="4">
        <f t="shared" si="305"/>
        <v>1</v>
      </c>
      <c r="V1058" s="4">
        <f t="shared" si="306"/>
        <v>0</v>
      </c>
      <c r="AB1058"/>
      <c r="AC1058"/>
      <c r="AD1058" s="2"/>
      <c r="AI1058" s="2"/>
      <c r="AJ1058" s="2"/>
    </row>
    <row r="1059" spans="1:36">
      <c r="A1059" s="1" t="str">
        <f t="shared" si="292"/>
        <v>~single~ : [sɪŋɡl]</v>
      </c>
      <c r="B1059" s="1">
        <f t="shared" si="307"/>
        <v>0</v>
      </c>
      <c r="C1059" s="1">
        <f t="shared" si="307"/>
        <v>0</v>
      </c>
      <c r="D1059" s="1">
        <f t="shared" si="307"/>
        <v>0</v>
      </c>
      <c r="E1059" s="7">
        <v>1</v>
      </c>
      <c r="F1059" s="9" t="s">
        <v>1077</v>
      </c>
      <c r="G1059" s="4">
        <f t="shared" si="293"/>
        <v>7.6219512195121954E-4</v>
      </c>
      <c r="H1059" s="4" t="str">
        <f t="shared" si="294"/>
        <v>sɪŋɡl</v>
      </c>
      <c r="I1059" s="4" t="str">
        <f t="shared" si="295"/>
        <v>single</v>
      </c>
      <c r="J1059" s="10">
        <f t="shared" si="296"/>
        <v>5</v>
      </c>
      <c r="K1059" s="10">
        <f t="shared" si="297"/>
        <v>6</v>
      </c>
      <c r="L1059" s="10">
        <f t="shared" si="298"/>
        <v>6</v>
      </c>
      <c r="M1059" s="10">
        <f t="shared" si="299"/>
        <v>2</v>
      </c>
      <c r="N1059" s="1" t="str">
        <f t="shared" si="300"/>
        <v>~single~</v>
      </c>
      <c r="O1059" s="1" t="str">
        <f t="shared" si="301"/>
        <v>[sɪŋɡl]</v>
      </c>
      <c r="P1059" s="4">
        <f t="shared" si="302"/>
        <v>0.27185717486836958</v>
      </c>
      <c r="Q1059" s="4">
        <f t="shared" si="303"/>
        <v>1</v>
      </c>
      <c r="R1059" s="4" cm="1">
        <f t="array" ref="R1059">SUM(_xlfn._xlws.FILTER($G$2:$G$1236,_xlfn.MAP($N$2:$N$1236,_xlfn.LAMBDA(_xlpm.x,_xlpm.x=$N1059))))</f>
        <v>7.6219512195121954E-4</v>
      </c>
      <c r="S1059" s="4">
        <f t="shared" si="304"/>
        <v>1</v>
      </c>
      <c r="T1059" s="15" cm="1">
        <f t="array" ref="T1059">SUM(_xlfn._xlws.FILTER($G$2:$G$1236,_xlfn.MAP($O$2:$O$1236,_xlfn.LAMBDA(_xlpm.x,_xlpm.x=$O1059))))</f>
        <v>7.6219512195121954E-4</v>
      </c>
      <c r="U1059" s="4">
        <f t="shared" si="305"/>
        <v>1</v>
      </c>
      <c r="V1059" s="4">
        <f t="shared" si="306"/>
        <v>0</v>
      </c>
      <c r="AB1059"/>
      <c r="AC1059"/>
      <c r="AD1059" s="2"/>
      <c r="AI1059" s="2"/>
      <c r="AJ1059" s="2"/>
    </row>
    <row r="1060" spans="1:36">
      <c r="A1060" s="1" t="str">
        <f t="shared" si="292"/>
        <v>~sister~ : [sɪstəɹ]</v>
      </c>
      <c r="B1060" s="1">
        <f t="shared" si="307"/>
        <v>0</v>
      </c>
      <c r="C1060" s="1">
        <f t="shared" si="307"/>
        <v>0</v>
      </c>
      <c r="D1060" s="1">
        <f t="shared" si="307"/>
        <v>0</v>
      </c>
      <c r="E1060" s="7">
        <v>1</v>
      </c>
      <c r="F1060" s="9" t="s">
        <v>2224</v>
      </c>
      <c r="G1060" s="4">
        <f t="shared" si="293"/>
        <v>7.6219512195121954E-4</v>
      </c>
      <c r="H1060" s="4" t="str">
        <f t="shared" si="294"/>
        <v>sɪstəɹ</v>
      </c>
      <c r="I1060" s="4" t="str">
        <f t="shared" si="295"/>
        <v>sister</v>
      </c>
      <c r="J1060" s="10">
        <f t="shared" si="296"/>
        <v>6</v>
      </c>
      <c r="K1060" s="10">
        <f t="shared" si="297"/>
        <v>6</v>
      </c>
      <c r="L1060" s="10">
        <f t="shared" si="298"/>
        <v>6</v>
      </c>
      <c r="M1060" s="10">
        <f t="shared" si="299"/>
        <v>2</v>
      </c>
      <c r="N1060" s="1" t="str">
        <f t="shared" si="300"/>
        <v>~sister~</v>
      </c>
      <c r="O1060" s="1" t="str">
        <f t="shared" si="301"/>
        <v>[sɪstəɹ]</v>
      </c>
      <c r="P1060" s="4">
        <f t="shared" si="302"/>
        <v>0.27185717486836958</v>
      </c>
      <c r="Q1060" s="4">
        <f t="shared" si="303"/>
        <v>1</v>
      </c>
      <c r="R1060" s="4" cm="1">
        <f t="array" ref="R1060">SUM(_xlfn._xlws.FILTER($G$2:$G$1236,_xlfn.MAP($N$2:$N$1236,_xlfn.LAMBDA(_xlpm.x,_xlpm.x=$N1060))))</f>
        <v>7.6219512195121954E-4</v>
      </c>
      <c r="S1060" s="4">
        <f t="shared" si="304"/>
        <v>1</v>
      </c>
      <c r="T1060" s="15" cm="1">
        <f t="array" ref="T1060">SUM(_xlfn._xlws.FILTER($G$2:$G$1236,_xlfn.MAP($O$2:$O$1236,_xlfn.LAMBDA(_xlpm.x,_xlpm.x=$O1060))))</f>
        <v>7.6219512195121954E-4</v>
      </c>
      <c r="U1060" s="4">
        <f t="shared" si="305"/>
        <v>1</v>
      </c>
      <c r="V1060" s="4">
        <f t="shared" si="306"/>
        <v>0</v>
      </c>
      <c r="AB1060"/>
      <c r="AC1060"/>
      <c r="AD1060" s="2"/>
      <c r="AI1060" s="2"/>
      <c r="AJ1060" s="2"/>
    </row>
    <row r="1061" spans="1:36">
      <c r="A1061" s="1" t="str">
        <f t="shared" si="292"/>
        <v>~sition~ : [zɪʃən]</v>
      </c>
      <c r="B1061" s="1">
        <f t="shared" si="307"/>
        <v>0</v>
      </c>
      <c r="C1061" s="1">
        <f t="shared" si="307"/>
        <v>0</v>
      </c>
      <c r="D1061" s="1">
        <f t="shared" si="307"/>
        <v>0</v>
      </c>
      <c r="E1061" s="7">
        <v>1</v>
      </c>
      <c r="F1061" s="9" t="s">
        <v>2223</v>
      </c>
      <c r="G1061" s="4">
        <f t="shared" si="293"/>
        <v>7.6219512195121954E-4</v>
      </c>
      <c r="H1061" s="1" t="str">
        <f t="shared" si="294"/>
        <v>zɪʃən</v>
      </c>
      <c r="I1061" s="1" t="str">
        <f t="shared" si="295"/>
        <v>sition</v>
      </c>
      <c r="J1061" s="10">
        <f t="shared" si="296"/>
        <v>5</v>
      </c>
      <c r="K1061" s="10">
        <f t="shared" si="297"/>
        <v>6</v>
      </c>
      <c r="L1061" s="10">
        <f t="shared" si="298"/>
        <v>6</v>
      </c>
      <c r="M1061" s="10">
        <f t="shared" si="299"/>
        <v>2</v>
      </c>
      <c r="N1061" s="1" t="str">
        <f t="shared" si="300"/>
        <v>~sition~</v>
      </c>
      <c r="O1061" s="1" t="str">
        <f t="shared" si="301"/>
        <v>[zɪʃən]</v>
      </c>
      <c r="P1061" s="4">
        <f t="shared" si="302"/>
        <v>0.27185717486836958</v>
      </c>
      <c r="Q1061" s="4">
        <f t="shared" si="303"/>
        <v>1</v>
      </c>
      <c r="R1061" s="4" cm="1">
        <f t="array" ref="R1061">SUM(_xlfn._xlws.FILTER($G$2:$G$1236,_xlfn.MAP($N$2:$N$1236,_xlfn.LAMBDA(_xlpm.x,_xlpm.x=$N1061))))</f>
        <v>7.6219512195121954E-4</v>
      </c>
      <c r="S1061" s="4">
        <f t="shared" si="304"/>
        <v>1</v>
      </c>
      <c r="T1061" s="15" cm="1">
        <f t="array" ref="T1061">SUM(_xlfn._xlws.FILTER($G$2:$G$1236,_xlfn.MAP($O$2:$O$1236,_xlfn.LAMBDA(_xlpm.x,_xlpm.x=$O1061))))</f>
        <v>7.6219512195121954E-4</v>
      </c>
      <c r="U1061" s="4">
        <f t="shared" si="305"/>
        <v>1</v>
      </c>
      <c r="V1061" s="4">
        <f t="shared" si="306"/>
        <v>0</v>
      </c>
      <c r="AB1061"/>
      <c r="AC1061"/>
      <c r="AD1061" s="2"/>
      <c r="AI1061" s="2"/>
      <c r="AJ1061" s="2"/>
    </row>
    <row r="1062" spans="1:36">
      <c r="A1062" s="1" t="str">
        <f t="shared" si="292"/>
        <v>~spread~ : [spɹɛd]</v>
      </c>
      <c r="B1062" s="1">
        <f t="shared" ref="B1062:D1081" si="308">_xlfn.LET(_xlpm.d,$F1062,_xlpm.k,_xlfn.CONCAT(LEFT(TRIM(B$1),1),"*"),COUNTIF(_xlpm.d,_xlpm.k))</f>
        <v>0</v>
      </c>
      <c r="C1062" s="1">
        <f t="shared" si="308"/>
        <v>0</v>
      </c>
      <c r="D1062" s="1">
        <f t="shared" si="308"/>
        <v>0</v>
      </c>
      <c r="E1062" s="7">
        <v>1</v>
      </c>
      <c r="F1062" s="9" t="s">
        <v>1089</v>
      </c>
      <c r="G1062" s="4">
        <f t="shared" si="293"/>
        <v>7.6219512195121954E-4</v>
      </c>
      <c r="H1062" s="4" t="str">
        <f t="shared" si="294"/>
        <v>spɹɛd</v>
      </c>
      <c r="I1062" s="4" t="str">
        <f t="shared" si="295"/>
        <v>spread</v>
      </c>
      <c r="J1062" s="10">
        <f t="shared" si="296"/>
        <v>5</v>
      </c>
      <c r="K1062" s="10">
        <f t="shared" si="297"/>
        <v>6</v>
      </c>
      <c r="L1062" s="10">
        <f t="shared" si="298"/>
        <v>6</v>
      </c>
      <c r="M1062" s="10">
        <f t="shared" si="299"/>
        <v>2</v>
      </c>
      <c r="N1062" s="1" t="str">
        <f t="shared" si="300"/>
        <v>~spread~</v>
      </c>
      <c r="O1062" s="1" t="str">
        <f t="shared" si="301"/>
        <v>[spɹɛd]</v>
      </c>
      <c r="P1062" s="4">
        <f t="shared" si="302"/>
        <v>0.27185717486836958</v>
      </c>
      <c r="Q1062" s="4">
        <f t="shared" si="303"/>
        <v>1</v>
      </c>
      <c r="R1062" s="4" cm="1">
        <f t="array" ref="R1062">SUM(_xlfn._xlws.FILTER($G$2:$G$1236,_xlfn.MAP($N$2:$N$1236,_xlfn.LAMBDA(_xlpm.x,_xlpm.x=$N1062))))</f>
        <v>7.6219512195121954E-4</v>
      </c>
      <c r="S1062" s="4">
        <f t="shared" si="304"/>
        <v>1</v>
      </c>
      <c r="T1062" s="15" cm="1">
        <f t="array" ref="T1062">SUM(_xlfn._xlws.FILTER($G$2:$G$1236,_xlfn.MAP($O$2:$O$1236,_xlfn.LAMBDA(_xlpm.x,_xlpm.x=$O1062))))</f>
        <v>7.6219512195121954E-4</v>
      </c>
      <c r="U1062" s="4">
        <f t="shared" si="305"/>
        <v>1</v>
      </c>
      <c r="V1062" s="4">
        <f t="shared" si="306"/>
        <v>0</v>
      </c>
      <c r="AB1062"/>
      <c r="AC1062"/>
      <c r="AD1062" s="2"/>
      <c r="AI1062" s="2"/>
      <c r="AJ1062" s="2"/>
    </row>
    <row r="1063" spans="1:36">
      <c r="A1063" s="1" t="str">
        <f t="shared" si="292"/>
        <v>~ssible~ : [səbl]</v>
      </c>
      <c r="B1063" s="1">
        <f t="shared" si="308"/>
        <v>0</v>
      </c>
      <c r="C1063" s="1">
        <f t="shared" si="308"/>
        <v>0</v>
      </c>
      <c r="D1063" s="1">
        <f t="shared" si="308"/>
        <v>0</v>
      </c>
      <c r="E1063" s="7">
        <v>1</v>
      </c>
      <c r="F1063" s="9" t="s">
        <v>1116</v>
      </c>
      <c r="G1063" s="4">
        <f t="shared" si="293"/>
        <v>7.6219512195121954E-4</v>
      </c>
      <c r="H1063" s="4" t="str">
        <f t="shared" si="294"/>
        <v>səbl</v>
      </c>
      <c r="I1063" s="4" t="str">
        <f t="shared" si="295"/>
        <v>ssible</v>
      </c>
      <c r="J1063" s="10">
        <f t="shared" si="296"/>
        <v>4</v>
      </c>
      <c r="K1063" s="10">
        <f t="shared" si="297"/>
        <v>6</v>
      </c>
      <c r="L1063" s="10">
        <f t="shared" si="298"/>
        <v>6</v>
      </c>
      <c r="M1063" s="10">
        <f t="shared" si="299"/>
        <v>2</v>
      </c>
      <c r="N1063" s="1" t="str">
        <f t="shared" si="300"/>
        <v>~ssible~</v>
      </c>
      <c r="O1063" s="1" t="str">
        <f t="shared" si="301"/>
        <v>[səbl]</v>
      </c>
      <c r="P1063" s="4">
        <f t="shared" si="302"/>
        <v>0.27185717486836958</v>
      </c>
      <c r="Q1063" s="4">
        <f t="shared" si="303"/>
        <v>1</v>
      </c>
      <c r="R1063" s="4" cm="1">
        <f t="array" ref="R1063">SUM(_xlfn._xlws.FILTER($G$2:$G$1236,_xlfn.MAP($N$2:$N$1236,_xlfn.LAMBDA(_xlpm.x,_xlpm.x=$N1063))))</f>
        <v>7.6219512195121954E-4</v>
      </c>
      <c r="S1063" s="4">
        <f t="shared" si="304"/>
        <v>1</v>
      </c>
      <c r="T1063" s="15" cm="1">
        <f t="array" ref="T1063">SUM(_xlfn._xlws.FILTER($G$2:$G$1236,_xlfn.MAP($O$2:$O$1236,_xlfn.LAMBDA(_xlpm.x,_xlpm.x=$O1063))))</f>
        <v>7.6219512195121954E-4</v>
      </c>
      <c r="U1063" s="4">
        <f t="shared" si="305"/>
        <v>1</v>
      </c>
      <c r="V1063" s="4">
        <f t="shared" si="306"/>
        <v>0</v>
      </c>
      <c r="AB1063"/>
      <c r="AC1063"/>
      <c r="AD1063" s="2"/>
      <c r="AI1063" s="2"/>
      <c r="AJ1063" s="2"/>
    </row>
    <row r="1064" spans="1:36">
      <c r="A1064" s="1" t="str">
        <f t="shared" si="292"/>
        <v>~stance~ : [stəns]</v>
      </c>
      <c r="B1064" s="1">
        <f t="shared" si="308"/>
        <v>0</v>
      </c>
      <c r="C1064" s="1">
        <f t="shared" si="308"/>
        <v>0</v>
      </c>
      <c r="D1064" s="1">
        <f t="shared" si="308"/>
        <v>0</v>
      </c>
      <c r="E1064" s="7">
        <v>1</v>
      </c>
      <c r="F1064" s="9" t="s">
        <v>1085</v>
      </c>
      <c r="G1064" s="4">
        <f t="shared" si="293"/>
        <v>7.6219512195121954E-4</v>
      </c>
      <c r="H1064" s="4" t="str">
        <f t="shared" si="294"/>
        <v>stəns</v>
      </c>
      <c r="I1064" s="4" t="str">
        <f t="shared" si="295"/>
        <v>stance</v>
      </c>
      <c r="J1064" s="10">
        <f t="shared" si="296"/>
        <v>5</v>
      </c>
      <c r="K1064" s="10">
        <f t="shared" si="297"/>
        <v>6</v>
      </c>
      <c r="L1064" s="10">
        <f t="shared" si="298"/>
        <v>6</v>
      </c>
      <c r="M1064" s="10">
        <f t="shared" si="299"/>
        <v>2</v>
      </c>
      <c r="N1064" s="1" t="str">
        <f t="shared" si="300"/>
        <v>~stance~</v>
      </c>
      <c r="O1064" s="1" t="str">
        <f t="shared" si="301"/>
        <v>[stəns]</v>
      </c>
      <c r="P1064" s="4">
        <f t="shared" si="302"/>
        <v>0.27185717486836958</v>
      </c>
      <c r="Q1064" s="4">
        <f t="shared" si="303"/>
        <v>1</v>
      </c>
      <c r="R1064" s="4" cm="1">
        <f t="array" ref="R1064">SUM(_xlfn._xlws.FILTER($G$2:$G$1236,_xlfn.MAP($N$2:$N$1236,_xlfn.LAMBDA(_xlpm.x,_xlpm.x=$N1064))))</f>
        <v>7.6219512195121954E-4</v>
      </c>
      <c r="S1064" s="4">
        <f t="shared" si="304"/>
        <v>1</v>
      </c>
      <c r="T1064" s="15" cm="1">
        <f t="array" ref="T1064">SUM(_xlfn._xlws.FILTER($G$2:$G$1236,_xlfn.MAP($O$2:$O$1236,_xlfn.LAMBDA(_xlpm.x,_xlpm.x=$O1064))))</f>
        <v>7.6219512195121954E-4</v>
      </c>
      <c r="U1064" s="4">
        <f t="shared" si="305"/>
        <v>1</v>
      </c>
      <c r="V1064" s="4">
        <f t="shared" si="306"/>
        <v>0</v>
      </c>
      <c r="AB1064"/>
      <c r="AC1064"/>
      <c r="AD1064" s="2"/>
      <c r="AI1064" s="2"/>
      <c r="AJ1064" s="2"/>
    </row>
    <row r="1065" spans="1:36">
      <c r="A1065" s="1" t="str">
        <f t="shared" si="292"/>
        <v>~stream~ : [stɹim]</v>
      </c>
      <c r="B1065" s="1">
        <f t="shared" si="308"/>
        <v>0</v>
      </c>
      <c r="C1065" s="1">
        <f t="shared" si="308"/>
        <v>0</v>
      </c>
      <c r="D1065" s="1">
        <f t="shared" si="308"/>
        <v>0</v>
      </c>
      <c r="E1065" s="7">
        <v>1</v>
      </c>
      <c r="F1065" s="9" t="s">
        <v>1087</v>
      </c>
      <c r="G1065" s="4">
        <f t="shared" si="293"/>
        <v>7.6219512195121954E-4</v>
      </c>
      <c r="H1065" s="4" t="str">
        <f t="shared" si="294"/>
        <v>stɹim</v>
      </c>
      <c r="I1065" s="4" t="str">
        <f t="shared" si="295"/>
        <v>stream</v>
      </c>
      <c r="J1065" s="10">
        <f t="shared" si="296"/>
        <v>5</v>
      </c>
      <c r="K1065" s="10">
        <f t="shared" si="297"/>
        <v>6</v>
      </c>
      <c r="L1065" s="10">
        <f t="shared" si="298"/>
        <v>6</v>
      </c>
      <c r="M1065" s="10">
        <f t="shared" si="299"/>
        <v>2</v>
      </c>
      <c r="N1065" s="1" t="str">
        <f t="shared" si="300"/>
        <v>~stream~</v>
      </c>
      <c r="O1065" s="1" t="str">
        <f t="shared" si="301"/>
        <v>[stɹim]</v>
      </c>
      <c r="P1065" s="4">
        <f t="shared" si="302"/>
        <v>0.27185717486836958</v>
      </c>
      <c r="Q1065" s="4">
        <f t="shared" si="303"/>
        <v>1</v>
      </c>
      <c r="R1065" s="4" cm="1">
        <f t="array" ref="R1065">SUM(_xlfn._xlws.FILTER($G$2:$G$1236,_xlfn.MAP($N$2:$N$1236,_xlfn.LAMBDA(_xlpm.x,_xlpm.x=$N1065))))</f>
        <v>7.6219512195121954E-4</v>
      </c>
      <c r="S1065" s="4">
        <f t="shared" si="304"/>
        <v>1</v>
      </c>
      <c r="T1065" s="15" cm="1">
        <f t="array" ref="T1065">SUM(_xlfn._xlws.FILTER($G$2:$G$1236,_xlfn.MAP($O$2:$O$1236,_xlfn.LAMBDA(_xlpm.x,_xlpm.x=$O1065))))</f>
        <v>7.6219512195121954E-4</v>
      </c>
      <c r="U1065" s="4">
        <f t="shared" si="305"/>
        <v>1</v>
      </c>
      <c r="V1065" s="4">
        <f t="shared" si="306"/>
        <v>0</v>
      </c>
      <c r="AB1065"/>
      <c r="AC1065"/>
      <c r="AD1065" s="2"/>
      <c r="AI1065" s="2"/>
      <c r="AJ1065" s="2"/>
    </row>
    <row r="1066" spans="1:36">
      <c r="A1066" s="1" t="str">
        <f t="shared" si="292"/>
        <v>~substa~ : [sʌbstə]</v>
      </c>
      <c r="B1066" s="1">
        <f t="shared" si="308"/>
        <v>0</v>
      </c>
      <c r="C1066" s="1">
        <f t="shared" si="308"/>
        <v>0</v>
      </c>
      <c r="D1066" s="1">
        <f t="shared" si="308"/>
        <v>0</v>
      </c>
      <c r="E1066" s="7">
        <v>1</v>
      </c>
      <c r="F1066" s="9" t="s">
        <v>2222</v>
      </c>
      <c r="G1066" s="4">
        <f t="shared" si="293"/>
        <v>7.6219512195121954E-4</v>
      </c>
      <c r="H1066" s="4" t="str">
        <f t="shared" si="294"/>
        <v>sʌbstə</v>
      </c>
      <c r="I1066" s="4" t="str">
        <f t="shared" si="295"/>
        <v>substa</v>
      </c>
      <c r="J1066" s="10">
        <f t="shared" si="296"/>
        <v>6</v>
      </c>
      <c r="K1066" s="10">
        <f t="shared" si="297"/>
        <v>6</v>
      </c>
      <c r="L1066" s="10">
        <f t="shared" si="298"/>
        <v>6</v>
      </c>
      <c r="M1066" s="10">
        <f t="shared" si="299"/>
        <v>2</v>
      </c>
      <c r="N1066" s="1" t="str">
        <f t="shared" si="300"/>
        <v>~substa~</v>
      </c>
      <c r="O1066" s="1" t="str">
        <f t="shared" si="301"/>
        <v>[sʌbstə]</v>
      </c>
      <c r="P1066" s="4">
        <f t="shared" si="302"/>
        <v>0.27185717486836958</v>
      </c>
      <c r="Q1066" s="4">
        <f t="shared" si="303"/>
        <v>1</v>
      </c>
      <c r="R1066" s="4" cm="1">
        <f t="array" ref="R1066">SUM(_xlfn._xlws.FILTER($G$2:$G$1236,_xlfn.MAP($N$2:$N$1236,_xlfn.LAMBDA(_xlpm.x,_xlpm.x=$N1066))))</f>
        <v>7.6219512195121954E-4</v>
      </c>
      <c r="S1066" s="4">
        <f t="shared" si="304"/>
        <v>1</v>
      </c>
      <c r="T1066" s="15" cm="1">
        <f t="array" ref="T1066">SUM(_xlfn._xlws.FILTER($G$2:$G$1236,_xlfn.MAP($O$2:$O$1236,_xlfn.LAMBDA(_xlpm.x,_xlpm.x=$O1066))))</f>
        <v>7.6219512195121954E-4</v>
      </c>
      <c r="U1066" s="4">
        <f t="shared" si="305"/>
        <v>1</v>
      </c>
      <c r="V1066" s="4">
        <f t="shared" si="306"/>
        <v>0</v>
      </c>
      <c r="AB1066"/>
      <c r="AC1066"/>
      <c r="AD1066" s="2"/>
      <c r="AI1066" s="2"/>
      <c r="AJ1066" s="2"/>
    </row>
    <row r="1067" spans="1:36">
      <c r="A1067" s="1" t="str">
        <f t="shared" si="292"/>
        <v>~subtra~ : [səbtɹæ]</v>
      </c>
      <c r="B1067" s="1">
        <f t="shared" si="308"/>
        <v>0</v>
      </c>
      <c r="C1067" s="1">
        <f t="shared" si="308"/>
        <v>0</v>
      </c>
      <c r="D1067" s="1">
        <f t="shared" si="308"/>
        <v>0</v>
      </c>
      <c r="E1067" s="7">
        <v>1</v>
      </c>
      <c r="F1067" s="9" t="s">
        <v>2221</v>
      </c>
      <c r="G1067" s="4">
        <f t="shared" si="293"/>
        <v>7.6219512195121954E-4</v>
      </c>
      <c r="H1067" s="4" t="str">
        <f t="shared" si="294"/>
        <v>səbtɹæ</v>
      </c>
      <c r="I1067" s="4" t="str">
        <f t="shared" si="295"/>
        <v>subtra</v>
      </c>
      <c r="J1067" s="10">
        <f t="shared" si="296"/>
        <v>6</v>
      </c>
      <c r="K1067" s="10">
        <f t="shared" si="297"/>
        <v>6</v>
      </c>
      <c r="L1067" s="10">
        <f t="shared" si="298"/>
        <v>6</v>
      </c>
      <c r="M1067" s="10">
        <f t="shared" si="299"/>
        <v>2</v>
      </c>
      <c r="N1067" s="1" t="str">
        <f t="shared" si="300"/>
        <v>~subtra~</v>
      </c>
      <c r="O1067" s="1" t="str">
        <f t="shared" si="301"/>
        <v>[səbtɹæ]</v>
      </c>
      <c r="P1067" s="4">
        <f t="shared" si="302"/>
        <v>0.27185717486836958</v>
      </c>
      <c r="Q1067" s="4">
        <f t="shared" si="303"/>
        <v>1</v>
      </c>
      <c r="R1067" s="4" cm="1">
        <f t="array" ref="R1067">SUM(_xlfn._xlws.FILTER($G$2:$G$1236,_xlfn.MAP($N$2:$N$1236,_xlfn.LAMBDA(_xlpm.x,_xlpm.x=$N1067))))</f>
        <v>7.6219512195121954E-4</v>
      </c>
      <c r="S1067" s="4">
        <f t="shared" si="304"/>
        <v>1</v>
      </c>
      <c r="T1067" s="15" cm="1">
        <f t="array" ref="T1067">SUM(_xlfn._xlws.FILTER($G$2:$G$1236,_xlfn.MAP($O$2:$O$1236,_xlfn.LAMBDA(_xlpm.x,_xlpm.x=$O1067))))</f>
        <v>7.6219512195121954E-4</v>
      </c>
      <c r="U1067" s="4">
        <f t="shared" si="305"/>
        <v>1</v>
      </c>
      <c r="V1067" s="4">
        <f t="shared" si="306"/>
        <v>0</v>
      </c>
      <c r="AB1067"/>
      <c r="AC1067"/>
      <c r="AD1067" s="2"/>
      <c r="AI1067" s="2"/>
      <c r="AJ1067" s="2"/>
    </row>
    <row r="1068" spans="1:36">
      <c r="A1068" s="1" t="str">
        <f t="shared" si="292"/>
        <v>~sudden~ : [sʌdən]</v>
      </c>
      <c r="B1068" s="1">
        <f t="shared" si="308"/>
        <v>0</v>
      </c>
      <c r="C1068" s="1">
        <f t="shared" si="308"/>
        <v>0</v>
      </c>
      <c r="D1068" s="1">
        <f t="shared" si="308"/>
        <v>0</v>
      </c>
      <c r="E1068" s="7">
        <v>1</v>
      </c>
      <c r="F1068" s="9" t="s">
        <v>2220</v>
      </c>
      <c r="G1068" s="4">
        <f t="shared" si="293"/>
        <v>7.6219512195121954E-4</v>
      </c>
      <c r="H1068" s="4" t="str">
        <f t="shared" si="294"/>
        <v>sʌdən</v>
      </c>
      <c r="I1068" s="4" t="str">
        <f t="shared" si="295"/>
        <v>sudden</v>
      </c>
      <c r="J1068" s="10">
        <f t="shared" si="296"/>
        <v>5</v>
      </c>
      <c r="K1068" s="10">
        <f t="shared" si="297"/>
        <v>6</v>
      </c>
      <c r="L1068" s="10">
        <f t="shared" si="298"/>
        <v>6</v>
      </c>
      <c r="M1068" s="10">
        <f t="shared" si="299"/>
        <v>2</v>
      </c>
      <c r="N1068" s="1" t="str">
        <f t="shared" si="300"/>
        <v>~sudden~</v>
      </c>
      <c r="O1068" s="1" t="str">
        <f t="shared" si="301"/>
        <v>[sʌdən]</v>
      </c>
      <c r="P1068" s="4">
        <f t="shared" si="302"/>
        <v>0.27185717486836958</v>
      </c>
      <c r="Q1068" s="4">
        <f t="shared" si="303"/>
        <v>1</v>
      </c>
      <c r="R1068" s="4" cm="1">
        <f t="array" ref="R1068">SUM(_xlfn._xlws.FILTER($G$2:$G$1236,_xlfn.MAP($N$2:$N$1236,_xlfn.LAMBDA(_xlpm.x,_xlpm.x=$N1068))))</f>
        <v>7.6219512195121954E-4</v>
      </c>
      <c r="S1068" s="4">
        <f t="shared" si="304"/>
        <v>1</v>
      </c>
      <c r="T1068" s="15" cm="1">
        <f t="array" ref="T1068">SUM(_xlfn._xlws.FILTER($G$2:$G$1236,_xlfn.MAP($O$2:$O$1236,_xlfn.LAMBDA(_xlpm.x,_xlpm.x=$O1068))))</f>
        <v>7.6219512195121954E-4</v>
      </c>
      <c r="U1068" s="4">
        <f t="shared" si="305"/>
        <v>1</v>
      </c>
      <c r="V1068" s="4">
        <f t="shared" si="306"/>
        <v>0</v>
      </c>
      <c r="AB1068"/>
      <c r="AC1068"/>
      <c r="AD1068" s="2"/>
      <c r="AI1068" s="2"/>
      <c r="AJ1068" s="2"/>
    </row>
    <row r="1069" spans="1:36">
      <c r="A1069" s="1" t="str">
        <f t="shared" si="292"/>
        <v>~summer~ : [sʌməɹ]</v>
      </c>
      <c r="B1069" s="1">
        <f t="shared" si="308"/>
        <v>0</v>
      </c>
      <c r="C1069" s="1">
        <f t="shared" si="308"/>
        <v>0</v>
      </c>
      <c r="D1069" s="1">
        <f t="shared" si="308"/>
        <v>0</v>
      </c>
      <c r="E1069" s="7">
        <v>1</v>
      </c>
      <c r="F1069" s="9" t="s">
        <v>2219</v>
      </c>
      <c r="G1069" s="4">
        <f t="shared" si="293"/>
        <v>7.6219512195121954E-4</v>
      </c>
      <c r="H1069" s="4" t="str">
        <f t="shared" si="294"/>
        <v>sʌməɹ</v>
      </c>
      <c r="I1069" s="4" t="str">
        <f t="shared" si="295"/>
        <v>summer</v>
      </c>
      <c r="J1069" s="10">
        <f t="shared" si="296"/>
        <v>5</v>
      </c>
      <c r="K1069" s="10">
        <f t="shared" si="297"/>
        <v>6</v>
      </c>
      <c r="L1069" s="10">
        <f t="shared" si="298"/>
        <v>6</v>
      </c>
      <c r="M1069" s="10">
        <f t="shared" si="299"/>
        <v>2</v>
      </c>
      <c r="N1069" s="1" t="str">
        <f t="shared" si="300"/>
        <v>~summer~</v>
      </c>
      <c r="O1069" s="1" t="str">
        <f t="shared" si="301"/>
        <v>[sʌməɹ]</v>
      </c>
      <c r="P1069" s="4">
        <f t="shared" si="302"/>
        <v>0.27185717486836958</v>
      </c>
      <c r="Q1069" s="4">
        <f t="shared" si="303"/>
        <v>1</v>
      </c>
      <c r="R1069" s="4" cm="1">
        <f t="array" ref="R1069">SUM(_xlfn._xlws.FILTER($G$2:$G$1236,_xlfn.MAP($N$2:$N$1236,_xlfn.LAMBDA(_xlpm.x,_xlpm.x=$N1069))))</f>
        <v>7.6219512195121954E-4</v>
      </c>
      <c r="S1069" s="4">
        <f t="shared" si="304"/>
        <v>1</v>
      </c>
      <c r="T1069" s="15" cm="1">
        <f t="array" ref="T1069">SUM(_xlfn._xlws.FILTER($G$2:$G$1236,_xlfn.MAP($O$2:$O$1236,_xlfn.LAMBDA(_xlpm.x,_xlpm.x=$O1069))))</f>
        <v>7.6219512195121954E-4</v>
      </c>
      <c r="U1069" s="4">
        <f t="shared" si="305"/>
        <v>1</v>
      </c>
      <c r="V1069" s="4">
        <f t="shared" si="306"/>
        <v>0</v>
      </c>
      <c r="AB1069"/>
      <c r="AC1069"/>
      <c r="AD1069" s="2"/>
      <c r="AI1069" s="2"/>
      <c r="AJ1069" s="2"/>
    </row>
    <row r="1070" spans="1:36">
      <c r="A1070" s="1" t="str">
        <f t="shared" si="292"/>
        <v>~though~ : [ðoʊ]</v>
      </c>
      <c r="B1070" s="1">
        <f t="shared" si="308"/>
        <v>0</v>
      </c>
      <c r="C1070" s="1">
        <f t="shared" si="308"/>
        <v>0</v>
      </c>
      <c r="D1070" s="1">
        <f t="shared" si="308"/>
        <v>0</v>
      </c>
      <c r="E1070" s="7">
        <v>1</v>
      </c>
      <c r="F1070" s="9" t="s">
        <v>1128</v>
      </c>
      <c r="G1070" s="4">
        <f t="shared" si="293"/>
        <v>7.6219512195121954E-4</v>
      </c>
      <c r="H1070" s="1" t="str">
        <f t="shared" si="294"/>
        <v>ðoʊ</v>
      </c>
      <c r="I1070" s="1" t="str">
        <f t="shared" si="295"/>
        <v>though</v>
      </c>
      <c r="J1070" s="10">
        <f t="shared" si="296"/>
        <v>3</v>
      </c>
      <c r="K1070" s="10">
        <f t="shared" si="297"/>
        <v>6</v>
      </c>
      <c r="L1070" s="10">
        <f t="shared" si="298"/>
        <v>6</v>
      </c>
      <c r="M1070" s="10">
        <f t="shared" si="299"/>
        <v>2</v>
      </c>
      <c r="N1070" s="1" t="str">
        <f t="shared" si="300"/>
        <v>~though~</v>
      </c>
      <c r="O1070" s="1" t="str">
        <f t="shared" si="301"/>
        <v>[ðoʊ]</v>
      </c>
      <c r="P1070" s="4">
        <f t="shared" si="302"/>
        <v>0.27185717486836958</v>
      </c>
      <c r="Q1070" s="4">
        <f t="shared" si="303"/>
        <v>1</v>
      </c>
      <c r="R1070" s="4" cm="1">
        <f t="array" ref="R1070">SUM(_xlfn._xlws.FILTER($G$2:$G$1236,_xlfn.MAP($N$2:$N$1236,_xlfn.LAMBDA(_xlpm.x,_xlpm.x=$N1070))))</f>
        <v>7.6219512195121954E-4</v>
      </c>
      <c r="S1070" s="4">
        <f t="shared" si="304"/>
        <v>1</v>
      </c>
      <c r="T1070" s="15" cm="1">
        <f t="array" ref="T1070">SUM(_xlfn._xlws.FILTER($G$2:$G$1236,_xlfn.MAP($O$2:$O$1236,_xlfn.LAMBDA(_xlpm.x,_xlpm.x=$O1070))))</f>
        <v>7.6219512195121954E-4</v>
      </c>
      <c r="U1070" s="4">
        <f t="shared" si="305"/>
        <v>1</v>
      </c>
      <c r="V1070" s="4">
        <f t="shared" si="306"/>
        <v>0</v>
      </c>
      <c r="AB1070"/>
      <c r="AC1070"/>
      <c r="AD1070" s="2"/>
      <c r="AI1070" s="2"/>
      <c r="AJ1070" s="2"/>
    </row>
    <row r="1071" spans="1:36">
      <c r="A1071" s="1" t="str">
        <f t="shared" si="292"/>
        <v>~toward~ : [təwɔɹd]</v>
      </c>
      <c r="B1071" s="1">
        <f t="shared" si="308"/>
        <v>0</v>
      </c>
      <c r="C1071" s="1">
        <f t="shared" si="308"/>
        <v>0</v>
      </c>
      <c r="D1071" s="1">
        <f t="shared" si="308"/>
        <v>0</v>
      </c>
      <c r="E1071" s="7">
        <v>1</v>
      </c>
      <c r="F1071" s="9" t="s">
        <v>2218</v>
      </c>
      <c r="G1071" s="4">
        <f t="shared" si="293"/>
        <v>7.6219512195121954E-4</v>
      </c>
      <c r="H1071" s="1" t="str">
        <f t="shared" si="294"/>
        <v>təwɔɹd</v>
      </c>
      <c r="I1071" s="1" t="str">
        <f t="shared" si="295"/>
        <v>toward</v>
      </c>
      <c r="J1071" s="10">
        <f t="shared" si="296"/>
        <v>6</v>
      </c>
      <c r="K1071" s="10">
        <f t="shared" si="297"/>
        <v>6</v>
      </c>
      <c r="L1071" s="10">
        <f t="shared" si="298"/>
        <v>6</v>
      </c>
      <c r="M1071" s="10">
        <f t="shared" si="299"/>
        <v>2</v>
      </c>
      <c r="N1071" s="1" t="str">
        <f t="shared" si="300"/>
        <v>~toward~</v>
      </c>
      <c r="O1071" s="1" t="str">
        <f t="shared" si="301"/>
        <v>[təwɔɹd]</v>
      </c>
      <c r="P1071" s="4">
        <f t="shared" si="302"/>
        <v>0.27185717486836958</v>
      </c>
      <c r="Q1071" s="4">
        <f t="shared" si="303"/>
        <v>1</v>
      </c>
      <c r="R1071" s="4" cm="1">
        <f t="array" ref="R1071">SUM(_xlfn._xlws.FILTER($G$2:$G$1236,_xlfn.MAP($N$2:$N$1236,_xlfn.LAMBDA(_xlpm.x,_xlpm.x=$N1071))))</f>
        <v>7.6219512195121954E-4</v>
      </c>
      <c r="S1071" s="4">
        <f t="shared" si="304"/>
        <v>1</v>
      </c>
      <c r="T1071" s="15" cm="1">
        <f t="array" ref="T1071">SUM(_xlfn._xlws.FILTER($G$2:$G$1236,_xlfn.MAP($O$2:$O$1236,_xlfn.LAMBDA(_xlpm.x,_xlpm.x=$O1071))))</f>
        <v>7.6219512195121954E-4</v>
      </c>
      <c r="U1071" s="4">
        <f t="shared" si="305"/>
        <v>1</v>
      </c>
      <c r="V1071" s="4">
        <f t="shared" si="306"/>
        <v>0</v>
      </c>
      <c r="AB1071"/>
      <c r="AC1071"/>
      <c r="AD1071" s="2"/>
      <c r="AI1071" s="2"/>
      <c r="AJ1071" s="2"/>
    </row>
    <row r="1072" spans="1:36">
      <c r="A1072" s="1" t="str">
        <f t="shared" si="292"/>
        <v>~travel~ : [tɹævəl]</v>
      </c>
      <c r="B1072" s="1">
        <f t="shared" si="308"/>
        <v>0</v>
      </c>
      <c r="C1072" s="1">
        <f t="shared" si="308"/>
        <v>0</v>
      </c>
      <c r="D1072" s="1">
        <f t="shared" si="308"/>
        <v>0</v>
      </c>
      <c r="E1072" s="7">
        <v>1</v>
      </c>
      <c r="F1072" s="9" t="s">
        <v>2217</v>
      </c>
      <c r="G1072" s="4">
        <f t="shared" si="293"/>
        <v>7.6219512195121954E-4</v>
      </c>
      <c r="H1072" s="1" t="str">
        <f t="shared" si="294"/>
        <v>tɹævəl</v>
      </c>
      <c r="I1072" s="1" t="str">
        <f t="shared" si="295"/>
        <v>travel</v>
      </c>
      <c r="J1072" s="10">
        <f t="shared" si="296"/>
        <v>6</v>
      </c>
      <c r="K1072" s="10">
        <f t="shared" si="297"/>
        <v>6</v>
      </c>
      <c r="L1072" s="10">
        <f t="shared" si="298"/>
        <v>6</v>
      </c>
      <c r="M1072" s="10">
        <f t="shared" si="299"/>
        <v>2</v>
      </c>
      <c r="N1072" s="1" t="str">
        <f t="shared" si="300"/>
        <v>~travel~</v>
      </c>
      <c r="O1072" s="1" t="str">
        <f t="shared" si="301"/>
        <v>[tɹævəl]</v>
      </c>
      <c r="P1072" s="4">
        <f t="shared" si="302"/>
        <v>0.27185717486836958</v>
      </c>
      <c r="Q1072" s="4">
        <f t="shared" si="303"/>
        <v>1</v>
      </c>
      <c r="R1072" s="4" cm="1">
        <f t="array" ref="R1072">SUM(_xlfn._xlws.FILTER($G$2:$G$1236,_xlfn.MAP($N$2:$N$1236,_xlfn.LAMBDA(_xlpm.x,_xlpm.x=$N1072))))</f>
        <v>7.6219512195121954E-4</v>
      </c>
      <c r="S1072" s="4">
        <f t="shared" si="304"/>
        <v>1</v>
      </c>
      <c r="T1072" s="15" cm="1">
        <f t="array" ref="T1072">SUM(_xlfn._xlws.FILTER($G$2:$G$1236,_xlfn.MAP($O$2:$O$1236,_xlfn.LAMBDA(_xlpm.x,_xlpm.x=$O1072))))</f>
        <v>7.6219512195121954E-4</v>
      </c>
      <c r="U1072" s="4">
        <f t="shared" si="305"/>
        <v>1</v>
      </c>
      <c r="V1072" s="4">
        <f t="shared" si="306"/>
        <v>0</v>
      </c>
      <c r="AB1072"/>
      <c r="AC1072"/>
      <c r="AD1072" s="2"/>
      <c r="AI1072" s="2"/>
      <c r="AJ1072" s="2"/>
    </row>
    <row r="1073" spans="1:36">
      <c r="A1073" s="1" t="str">
        <f t="shared" si="292"/>
        <v>~vening~ : [vnɪŋ]</v>
      </c>
      <c r="B1073" s="1">
        <f t="shared" si="308"/>
        <v>0</v>
      </c>
      <c r="C1073" s="1">
        <f t="shared" si="308"/>
        <v>0</v>
      </c>
      <c r="D1073" s="1">
        <f t="shared" si="308"/>
        <v>0</v>
      </c>
      <c r="E1073" s="7">
        <v>1</v>
      </c>
      <c r="F1073" s="9" t="s">
        <v>1112</v>
      </c>
      <c r="G1073" s="4">
        <f t="shared" si="293"/>
        <v>7.6219512195121954E-4</v>
      </c>
      <c r="H1073" s="1" t="str">
        <f t="shared" si="294"/>
        <v>vnɪŋ</v>
      </c>
      <c r="I1073" s="1" t="str">
        <f t="shared" si="295"/>
        <v>vening</v>
      </c>
      <c r="J1073" s="10">
        <f t="shared" si="296"/>
        <v>4</v>
      </c>
      <c r="K1073" s="10">
        <f t="shared" si="297"/>
        <v>6</v>
      </c>
      <c r="L1073" s="10">
        <f t="shared" si="298"/>
        <v>6</v>
      </c>
      <c r="M1073" s="10">
        <f t="shared" si="299"/>
        <v>2</v>
      </c>
      <c r="N1073" s="1" t="str">
        <f t="shared" si="300"/>
        <v>~vening~</v>
      </c>
      <c r="O1073" s="1" t="str">
        <f t="shared" si="301"/>
        <v>[vnɪŋ]</v>
      </c>
      <c r="P1073" s="4">
        <f t="shared" si="302"/>
        <v>0.27185717486836958</v>
      </c>
      <c r="Q1073" s="4">
        <f t="shared" si="303"/>
        <v>1</v>
      </c>
      <c r="R1073" s="4" cm="1">
        <f t="array" ref="R1073">SUM(_xlfn._xlws.FILTER($G$2:$G$1236,_xlfn.MAP($N$2:$N$1236,_xlfn.LAMBDA(_xlpm.x,_xlpm.x=$N1073))))</f>
        <v>7.6219512195121954E-4</v>
      </c>
      <c r="S1073" s="4">
        <f t="shared" si="304"/>
        <v>1</v>
      </c>
      <c r="T1073" s="15" cm="1">
        <f t="array" ref="T1073">SUM(_xlfn._xlws.FILTER($G$2:$G$1236,_xlfn.MAP($O$2:$O$1236,_xlfn.LAMBDA(_xlpm.x,_xlpm.x=$O1073))))</f>
        <v>7.6219512195121954E-4</v>
      </c>
      <c r="U1073" s="4">
        <f t="shared" si="305"/>
        <v>1</v>
      </c>
      <c r="V1073" s="4">
        <f t="shared" si="306"/>
        <v>0</v>
      </c>
      <c r="AB1073"/>
      <c r="AC1073"/>
      <c r="AD1073" s="2"/>
      <c r="AI1073" s="2"/>
      <c r="AJ1073" s="2"/>
    </row>
    <row r="1074" spans="1:36">
      <c r="A1074" s="1" t="str">
        <f t="shared" si="292"/>
        <v>~vision~ : [vɪʒən]</v>
      </c>
      <c r="B1074" s="1">
        <f t="shared" si="308"/>
        <v>0</v>
      </c>
      <c r="C1074" s="1">
        <f t="shared" si="308"/>
        <v>0</v>
      </c>
      <c r="D1074" s="1">
        <f t="shared" si="308"/>
        <v>0</v>
      </c>
      <c r="E1074" s="7">
        <v>1</v>
      </c>
      <c r="F1074" s="9" t="s">
        <v>2216</v>
      </c>
      <c r="G1074" s="4">
        <f t="shared" si="293"/>
        <v>7.6219512195121954E-4</v>
      </c>
      <c r="H1074" s="1" t="str">
        <f t="shared" si="294"/>
        <v>vɪʒən</v>
      </c>
      <c r="I1074" s="1" t="str">
        <f t="shared" si="295"/>
        <v>vision</v>
      </c>
      <c r="J1074" s="10">
        <f t="shared" si="296"/>
        <v>5</v>
      </c>
      <c r="K1074" s="10">
        <f t="shared" si="297"/>
        <v>6</v>
      </c>
      <c r="L1074" s="10">
        <f t="shared" si="298"/>
        <v>6</v>
      </c>
      <c r="M1074" s="10">
        <f t="shared" si="299"/>
        <v>2</v>
      </c>
      <c r="N1074" s="1" t="str">
        <f t="shared" si="300"/>
        <v>~vision~</v>
      </c>
      <c r="O1074" s="1" t="str">
        <f t="shared" si="301"/>
        <v>[vɪʒən]</v>
      </c>
      <c r="P1074" s="4">
        <f t="shared" si="302"/>
        <v>0.27185717486836958</v>
      </c>
      <c r="Q1074" s="4">
        <f t="shared" si="303"/>
        <v>1</v>
      </c>
      <c r="R1074" s="4" cm="1">
        <f t="array" ref="R1074">SUM(_xlfn._xlws.FILTER($G$2:$G$1236,_xlfn.MAP($N$2:$N$1236,_xlfn.LAMBDA(_xlpm.x,_xlpm.x=$N1074))))</f>
        <v>7.6219512195121954E-4</v>
      </c>
      <c r="S1074" s="4">
        <f t="shared" si="304"/>
        <v>1</v>
      </c>
      <c r="T1074" s="15" cm="1">
        <f t="array" ref="T1074">SUM(_xlfn._xlws.FILTER($G$2:$G$1236,_xlfn.MAP($O$2:$O$1236,_xlfn.LAMBDA(_xlpm.x,_xlpm.x=$O1074))))</f>
        <v>7.6219512195121954E-4</v>
      </c>
      <c r="U1074" s="4">
        <f t="shared" si="305"/>
        <v>1</v>
      </c>
      <c r="V1074" s="4">
        <f t="shared" si="306"/>
        <v>0</v>
      </c>
      <c r="AB1074"/>
      <c r="AC1074"/>
      <c r="AD1074" s="2"/>
      <c r="AI1074" s="2"/>
      <c r="AJ1074" s="2"/>
    </row>
    <row r="1075" spans="1:36">
      <c r="A1075" s="1" t="str">
        <f t="shared" si="292"/>
        <v>~weight~ : [weɪt]</v>
      </c>
      <c r="B1075" s="1">
        <f t="shared" si="308"/>
        <v>0</v>
      </c>
      <c r="C1075" s="1">
        <f t="shared" si="308"/>
        <v>0</v>
      </c>
      <c r="D1075" s="1">
        <f t="shared" si="308"/>
        <v>0</v>
      </c>
      <c r="E1075" s="7">
        <v>1</v>
      </c>
      <c r="F1075" s="9" t="s">
        <v>951</v>
      </c>
      <c r="G1075" s="4">
        <f t="shared" si="293"/>
        <v>7.6219512195121954E-4</v>
      </c>
      <c r="H1075" s="1" t="str">
        <f t="shared" si="294"/>
        <v>weɪt</v>
      </c>
      <c r="I1075" s="1" t="str">
        <f t="shared" si="295"/>
        <v>weight</v>
      </c>
      <c r="J1075" s="10">
        <f t="shared" si="296"/>
        <v>4</v>
      </c>
      <c r="K1075" s="10">
        <f t="shared" si="297"/>
        <v>6</v>
      </c>
      <c r="L1075" s="10">
        <f t="shared" si="298"/>
        <v>6</v>
      </c>
      <c r="M1075" s="10">
        <f t="shared" si="299"/>
        <v>2</v>
      </c>
      <c r="N1075" s="1" t="str">
        <f t="shared" si="300"/>
        <v>~weight~</v>
      </c>
      <c r="O1075" s="1" t="str">
        <f t="shared" si="301"/>
        <v>[weɪt]</v>
      </c>
      <c r="P1075" s="4">
        <f t="shared" si="302"/>
        <v>0.18123811657891303</v>
      </c>
      <c r="Q1075" s="4">
        <f t="shared" si="303"/>
        <v>0.66666666666666663</v>
      </c>
      <c r="R1075" s="4" cm="1">
        <f t="array" ref="R1075">SUM(_xlfn._xlws.FILTER($G$2:$G$1236,_xlfn.MAP($N$2:$N$1236,_xlfn.LAMBDA(_xlpm.x,_xlpm.x=$N1075))))</f>
        <v>7.6219512195121954E-4</v>
      </c>
      <c r="S1075" s="4">
        <f t="shared" si="304"/>
        <v>1</v>
      </c>
      <c r="T1075" s="15" cm="1">
        <f t="array" ref="T1075">SUM(_xlfn._xlws.FILTER($G$2:$G$1236,_xlfn.MAP($O$2:$O$1236,_xlfn.LAMBDA(_xlpm.x,_xlpm.x=$O1075))))</f>
        <v>1.5243902439024391E-3</v>
      </c>
      <c r="U1075" s="4">
        <f t="shared" si="305"/>
        <v>0.5</v>
      </c>
      <c r="V1075" s="4">
        <f t="shared" si="306"/>
        <v>0.3010299956639812</v>
      </c>
      <c r="AB1075"/>
      <c r="AC1075"/>
      <c r="AD1075" s="2"/>
      <c r="AI1075" s="2"/>
      <c r="AJ1075" s="2"/>
    </row>
    <row r="1076" spans="1:36">
      <c r="A1076" s="1" t="str">
        <f t="shared" si="292"/>
        <v>~window~ : [wɪndəʊ]</v>
      </c>
      <c r="B1076" s="1">
        <f t="shared" si="308"/>
        <v>0</v>
      </c>
      <c r="C1076" s="1">
        <f t="shared" si="308"/>
        <v>0</v>
      </c>
      <c r="D1076" s="1">
        <f t="shared" si="308"/>
        <v>0</v>
      </c>
      <c r="E1076" s="7">
        <v>1</v>
      </c>
      <c r="F1076" s="9" t="s">
        <v>1054</v>
      </c>
      <c r="G1076" s="4">
        <f t="shared" si="293"/>
        <v>7.6219512195121954E-4</v>
      </c>
      <c r="H1076" s="4" t="str">
        <f t="shared" si="294"/>
        <v>wɪndəʊ</v>
      </c>
      <c r="I1076" s="4" t="str">
        <f t="shared" si="295"/>
        <v>window</v>
      </c>
      <c r="J1076" s="10">
        <f t="shared" si="296"/>
        <v>6</v>
      </c>
      <c r="K1076" s="10">
        <f t="shared" si="297"/>
        <v>6</v>
      </c>
      <c r="L1076" s="10">
        <f t="shared" si="298"/>
        <v>6</v>
      </c>
      <c r="M1076" s="10">
        <f t="shared" si="299"/>
        <v>2</v>
      </c>
      <c r="N1076" s="1" t="str">
        <f t="shared" si="300"/>
        <v>~window~</v>
      </c>
      <c r="O1076" s="1" t="str">
        <f t="shared" si="301"/>
        <v>[wɪndəʊ]</v>
      </c>
      <c r="P1076" s="4">
        <f t="shared" si="302"/>
        <v>0.27185717486836958</v>
      </c>
      <c r="Q1076" s="4">
        <f t="shared" si="303"/>
        <v>1</v>
      </c>
      <c r="R1076" s="4" cm="1">
        <f t="array" ref="R1076">SUM(_xlfn._xlws.FILTER($G$2:$G$1236,_xlfn.MAP($N$2:$N$1236,_xlfn.LAMBDA(_xlpm.x,_xlpm.x=$N1076))))</f>
        <v>7.6219512195121954E-4</v>
      </c>
      <c r="S1076" s="4">
        <f t="shared" si="304"/>
        <v>1</v>
      </c>
      <c r="T1076" s="15" cm="1">
        <f t="array" ref="T1076">SUM(_xlfn._xlws.FILTER($G$2:$G$1236,_xlfn.MAP($O$2:$O$1236,_xlfn.LAMBDA(_xlpm.x,_xlpm.x=$O1076))))</f>
        <v>7.6219512195121954E-4</v>
      </c>
      <c r="U1076" s="4">
        <f t="shared" si="305"/>
        <v>1</v>
      </c>
      <c r="V1076" s="4">
        <f t="shared" si="306"/>
        <v>0</v>
      </c>
      <c r="AB1076"/>
      <c r="AC1076"/>
      <c r="AD1076" s="2"/>
      <c r="AI1076" s="2"/>
      <c r="AJ1076" s="2"/>
    </row>
    <row r="1077" spans="1:36">
      <c r="A1077" s="1" t="str">
        <f t="shared" si="292"/>
        <v>~winter~ : [wɪntəɹ]</v>
      </c>
      <c r="B1077" s="1">
        <f t="shared" si="308"/>
        <v>0</v>
      </c>
      <c r="C1077" s="1">
        <f t="shared" si="308"/>
        <v>0</v>
      </c>
      <c r="D1077" s="1">
        <f t="shared" si="308"/>
        <v>0</v>
      </c>
      <c r="E1077" s="7">
        <v>1</v>
      </c>
      <c r="F1077" s="9" t="s">
        <v>2215</v>
      </c>
      <c r="G1077" s="4">
        <f t="shared" si="293"/>
        <v>7.6219512195121954E-4</v>
      </c>
      <c r="H1077" s="4" t="str">
        <f t="shared" si="294"/>
        <v>wɪntəɹ</v>
      </c>
      <c r="I1077" s="4" t="str">
        <f t="shared" si="295"/>
        <v>winter</v>
      </c>
      <c r="J1077" s="10">
        <f t="shared" si="296"/>
        <v>6</v>
      </c>
      <c r="K1077" s="10">
        <f t="shared" si="297"/>
        <v>6</v>
      </c>
      <c r="L1077" s="10">
        <f t="shared" si="298"/>
        <v>6</v>
      </c>
      <c r="M1077" s="10">
        <f t="shared" si="299"/>
        <v>2</v>
      </c>
      <c r="N1077" s="1" t="str">
        <f t="shared" si="300"/>
        <v>~winter~</v>
      </c>
      <c r="O1077" s="1" t="str">
        <f t="shared" si="301"/>
        <v>[wɪntəɹ]</v>
      </c>
      <c r="P1077" s="4">
        <f t="shared" si="302"/>
        <v>0.27185717486836958</v>
      </c>
      <c r="Q1077" s="4">
        <f t="shared" si="303"/>
        <v>1</v>
      </c>
      <c r="R1077" s="4" cm="1">
        <f t="array" ref="R1077">SUM(_xlfn._xlws.FILTER($G$2:$G$1236,_xlfn.MAP($N$2:$N$1236,_xlfn.LAMBDA(_xlpm.x,_xlpm.x=$N1077))))</f>
        <v>7.6219512195121954E-4</v>
      </c>
      <c r="S1077" s="4">
        <f t="shared" si="304"/>
        <v>1</v>
      </c>
      <c r="T1077" s="15" cm="1">
        <f t="array" ref="T1077">SUM(_xlfn._xlws.FILTER($G$2:$G$1236,_xlfn.MAP($O$2:$O$1236,_xlfn.LAMBDA(_xlpm.x,_xlpm.x=$O1077))))</f>
        <v>7.6219512195121954E-4</v>
      </c>
      <c r="U1077" s="4">
        <f t="shared" si="305"/>
        <v>1</v>
      </c>
      <c r="V1077" s="4">
        <f t="shared" si="306"/>
        <v>0</v>
      </c>
      <c r="AB1077"/>
      <c r="AC1077"/>
      <c r="AD1077" s="2"/>
      <c r="AI1077" s="2"/>
      <c r="AJ1077" s="2"/>
    </row>
    <row r="1078" spans="1:36">
      <c r="A1078" s="1" t="str">
        <f t="shared" si="292"/>
        <v>~wonder~ : [wʌndəɹ]</v>
      </c>
      <c r="B1078" s="1">
        <f t="shared" si="308"/>
        <v>0</v>
      </c>
      <c r="C1078" s="1">
        <f t="shared" si="308"/>
        <v>0</v>
      </c>
      <c r="D1078" s="1">
        <f t="shared" si="308"/>
        <v>0</v>
      </c>
      <c r="E1078" s="7">
        <v>1</v>
      </c>
      <c r="F1078" s="9" t="s">
        <v>2214</v>
      </c>
      <c r="G1078" s="4">
        <f t="shared" si="293"/>
        <v>7.6219512195121954E-4</v>
      </c>
      <c r="H1078" s="4" t="str">
        <f t="shared" si="294"/>
        <v>wʌndəɹ</v>
      </c>
      <c r="I1078" s="4" t="str">
        <f t="shared" si="295"/>
        <v>wonder</v>
      </c>
      <c r="J1078" s="10">
        <f t="shared" si="296"/>
        <v>6</v>
      </c>
      <c r="K1078" s="10">
        <f t="shared" si="297"/>
        <v>6</v>
      </c>
      <c r="L1078" s="10">
        <f t="shared" si="298"/>
        <v>6</v>
      </c>
      <c r="M1078" s="10">
        <f t="shared" si="299"/>
        <v>2</v>
      </c>
      <c r="N1078" s="1" t="str">
        <f t="shared" si="300"/>
        <v>~wonder~</v>
      </c>
      <c r="O1078" s="1" t="str">
        <f t="shared" si="301"/>
        <v>[wʌndəɹ]</v>
      </c>
      <c r="P1078" s="4">
        <f t="shared" si="302"/>
        <v>0.27185717486836958</v>
      </c>
      <c r="Q1078" s="4">
        <f t="shared" si="303"/>
        <v>1</v>
      </c>
      <c r="R1078" s="4" cm="1">
        <f t="array" ref="R1078">SUM(_xlfn._xlws.FILTER($G$2:$G$1236,_xlfn.MAP($N$2:$N$1236,_xlfn.LAMBDA(_xlpm.x,_xlpm.x=$N1078))))</f>
        <v>7.6219512195121954E-4</v>
      </c>
      <c r="S1078" s="4">
        <f t="shared" si="304"/>
        <v>1</v>
      </c>
      <c r="T1078" s="15" cm="1">
        <f t="array" ref="T1078">SUM(_xlfn._xlws.FILTER($G$2:$G$1236,_xlfn.MAP($O$2:$O$1236,_xlfn.LAMBDA(_xlpm.x,_xlpm.x=$O1078))))</f>
        <v>7.6219512195121954E-4</v>
      </c>
      <c r="U1078" s="4">
        <f t="shared" si="305"/>
        <v>1</v>
      </c>
      <c r="V1078" s="4">
        <f t="shared" si="306"/>
        <v>0</v>
      </c>
      <c r="AB1078"/>
      <c r="AC1078"/>
      <c r="AD1078" s="2"/>
      <c r="AI1078" s="2"/>
      <c r="AJ1078" s="2"/>
    </row>
    <row r="1079" spans="1:36">
      <c r="A1079" s="1" t="str">
        <f t="shared" si="292"/>
        <v>~xample~ : [ɡzæmpl]</v>
      </c>
      <c r="B1079" s="1">
        <f t="shared" si="308"/>
        <v>0</v>
      </c>
      <c r="C1079" s="1">
        <f t="shared" si="308"/>
        <v>0</v>
      </c>
      <c r="D1079" s="1">
        <f t="shared" si="308"/>
        <v>0</v>
      </c>
      <c r="E1079" s="7">
        <v>1</v>
      </c>
      <c r="F1079" s="9" t="s">
        <v>1051</v>
      </c>
      <c r="G1079" s="4">
        <f t="shared" si="293"/>
        <v>7.6219512195121954E-4</v>
      </c>
      <c r="H1079" s="1" t="str">
        <f t="shared" si="294"/>
        <v>ɡzæmpl</v>
      </c>
      <c r="I1079" s="1" t="str">
        <f t="shared" si="295"/>
        <v>xample</v>
      </c>
      <c r="J1079" s="10">
        <f t="shared" si="296"/>
        <v>6</v>
      </c>
      <c r="K1079" s="10">
        <f t="shared" si="297"/>
        <v>6</v>
      </c>
      <c r="L1079" s="10">
        <f t="shared" si="298"/>
        <v>6</v>
      </c>
      <c r="M1079" s="10">
        <f t="shared" si="299"/>
        <v>2</v>
      </c>
      <c r="N1079" s="1" t="str">
        <f t="shared" si="300"/>
        <v>~xample~</v>
      </c>
      <c r="O1079" s="1" t="str">
        <f t="shared" si="301"/>
        <v>[ɡzæmpl]</v>
      </c>
      <c r="P1079" s="4">
        <f t="shared" si="302"/>
        <v>0.27185717486836958</v>
      </c>
      <c r="Q1079" s="4">
        <f t="shared" si="303"/>
        <v>1</v>
      </c>
      <c r="R1079" s="4" cm="1">
        <f t="array" ref="R1079">SUM(_xlfn._xlws.FILTER($G$2:$G$1236,_xlfn.MAP($N$2:$N$1236,_xlfn.LAMBDA(_xlpm.x,_xlpm.x=$N1079))))</f>
        <v>7.6219512195121954E-4</v>
      </c>
      <c r="S1079" s="4">
        <f t="shared" si="304"/>
        <v>1</v>
      </c>
      <c r="T1079" s="15" cm="1">
        <f t="array" ref="T1079">SUM(_xlfn._xlws.FILTER($G$2:$G$1236,_xlfn.MAP($O$2:$O$1236,_xlfn.LAMBDA(_xlpm.x,_xlpm.x=$O1079))))</f>
        <v>7.6219512195121954E-4</v>
      </c>
      <c r="U1079" s="4">
        <f t="shared" si="305"/>
        <v>1</v>
      </c>
      <c r="V1079" s="4">
        <f t="shared" si="306"/>
        <v>0</v>
      </c>
      <c r="AB1079"/>
      <c r="AC1079"/>
      <c r="AD1079" s="2"/>
      <c r="AI1079" s="2"/>
      <c r="AJ1079" s="2"/>
    </row>
    <row r="1080" spans="1:36">
      <c r="A1080" s="1" t="str">
        <f t="shared" si="292"/>
        <v>~xperie~ : [kspɪɹɪə]</v>
      </c>
      <c r="B1080" s="1">
        <f t="shared" si="308"/>
        <v>0</v>
      </c>
      <c r="C1080" s="1">
        <f t="shared" si="308"/>
        <v>0</v>
      </c>
      <c r="D1080" s="1">
        <f t="shared" si="308"/>
        <v>0</v>
      </c>
      <c r="E1080" s="7">
        <v>1</v>
      </c>
      <c r="F1080" s="9" t="s">
        <v>2213</v>
      </c>
      <c r="G1080" s="4">
        <f t="shared" si="293"/>
        <v>7.6219512195121954E-4</v>
      </c>
      <c r="H1080" s="4" t="str">
        <f t="shared" si="294"/>
        <v>kspɪɹɪə</v>
      </c>
      <c r="I1080" s="4" t="str">
        <f t="shared" si="295"/>
        <v>xperie</v>
      </c>
      <c r="J1080" s="10">
        <f t="shared" si="296"/>
        <v>7</v>
      </c>
      <c r="K1080" s="10">
        <f t="shared" si="297"/>
        <v>6</v>
      </c>
      <c r="L1080" s="10">
        <f t="shared" si="298"/>
        <v>7</v>
      </c>
      <c r="M1080" s="10">
        <f t="shared" si="299"/>
        <v>2</v>
      </c>
      <c r="N1080" s="1" t="str">
        <f t="shared" si="300"/>
        <v>~xperie~</v>
      </c>
      <c r="O1080" s="1" t="str">
        <f t="shared" si="301"/>
        <v>[kspɪɹɪə]</v>
      </c>
      <c r="P1080" s="4">
        <f t="shared" si="302"/>
        <v>0.28725561847890652</v>
      </c>
      <c r="Q1080" s="4">
        <f t="shared" si="303"/>
        <v>1</v>
      </c>
      <c r="R1080" s="4" cm="1">
        <f t="array" ref="R1080">SUM(_xlfn._xlws.FILTER($G$2:$G$1236,_xlfn.MAP($N$2:$N$1236,_xlfn.LAMBDA(_xlpm.x,_xlpm.x=$N1080))))</f>
        <v>7.6219512195121954E-4</v>
      </c>
      <c r="S1080" s="4">
        <f t="shared" si="304"/>
        <v>1</v>
      </c>
      <c r="T1080" s="15" cm="1">
        <f t="array" ref="T1080">SUM(_xlfn._xlws.FILTER($G$2:$G$1236,_xlfn.MAP($O$2:$O$1236,_xlfn.LAMBDA(_xlpm.x,_xlpm.x=$O1080))))</f>
        <v>7.6219512195121954E-4</v>
      </c>
      <c r="U1080" s="4">
        <f t="shared" si="305"/>
        <v>1</v>
      </c>
      <c r="V1080" s="4">
        <f t="shared" si="306"/>
        <v>0</v>
      </c>
      <c r="AB1080"/>
      <c r="AC1080"/>
      <c r="AD1080" s="2"/>
      <c r="AI1080" s="2"/>
      <c r="AJ1080" s="2"/>
    </row>
    <row r="1081" spans="1:36">
      <c r="A1081" s="1" t="str">
        <f t="shared" si="292"/>
        <v>~cially~ : [ʃəlɪ]</v>
      </c>
      <c r="B1081" s="1">
        <f t="shared" si="308"/>
        <v>0</v>
      </c>
      <c r="C1081" s="1">
        <f t="shared" si="308"/>
        <v>0</v>
      </c>
      <c r="D1081" s="1">
        <f t="shared" si="308"/>
        <v>0</v>
      </c>
      <c r="E1081" s="7">
        <v>1</v>
      </c>
      <c r="F1081" s="9" t="s">
        <v>1111</v>
      </c>
      <c r="G1081" s="4">
        <f t="shared" si="293"/>
        <v>7.6219512195121954E-4</v>
      </c>
      <c r="H1081" s="1" t="str">
        <f t="shared" si="294"/>
        <v>ʃəlɪ</v>
      </c>
      <c r="I1081" s="1" t="str">
        <f t="shared" si="295"/>
        <v>cially</v>
      </c>
      <c r="J1081" s="10">
        <f t="shared" si="296"/>
        <v>4</v>
      </c>
      <c r="K1081" s="10">
        <f t="shared" si="297"/>
        <v>6</v>
      </c>
      <c r="L1081" s="10">
        <f t="shared" si="298"/>
        <v>6</v>
      </c>
      <c r="M1081" s="10">
        <f t="shared" si="299"/>
        <v>3</v>
      </c>
      <c r="N1081" s="1" t="str">
        <f t="shared" si="300"/>
        <v>~cially~</v>
      </c>
      <c r="O1081" s="1" t="str">
        <f t="shared" si="301"/>
        <v>[ʃəlɪ]</v>
      </c>
      <c r="P1081" s="4">
        <f t="shared" si="302"/>
        <v>0.27185717486836958</v>
      </c>
      <c r="Q1081" s="4">
        <f t="shared" si="303"/>
        <v>1</v>
      </c>
      <c r="R1081" s="4" cm="1">
        <f t="array" ref="R1081">SUM(_xlfn._xlws.FILTER($G$2:$G$1255,_xlfn.MAP($N$2:$N$1255,_xlfn.LAMBDA(_xlpm.x,_xlpm.x=$N1081))))</f>
        <v>7.6219512195121954E-4</v>
      </c>
      <c r="S1081" s="4">
        <f t="shared" si="304"/>
        <v>1</v>
      </c>
      <c r="T1081" s="15" cm="1">
        <f t="array" ref="T1081">SUM(_xlfn._xlws.FILTER($G$2:$G$1255,_xlfn.MAP($O$2:$O$1255,_xlfn.LAMBDA(_xlpm.x,_xlpm.x=$O1081))))</f>
        <v>7.6219512195121954E-4</v>
      </c>
      <c r="U1081" s="4">
        <f t="shared" si="305"/>
        <v>1</v>
      </c>
      <c r="V1081" s="4">
        <f t="shared" si="306"/>
        <v>0</v>
      </c>
      <c r="AB1081"/>
      <c r="AC1081"/>
      <c r="AD1081" s="2"/>
      <c r="AI1081" s="2"/>
      <c r="AJ1081" s="2"/>
    </row>
    <row r="1082" spans="1:36">
      <c r="A1082" s="1" t="str">
        <f t="shared" si="292"/>
        <v>~family~ : [fæməlɪ]</v>
      </c>
      <c r="B1082" s="1">
        <f t="shared" ref="B1082:D1101" si="309">_xlfn.LET(_xlpm.d,$F1082,_xlpm.k,_xlfn.CONCAT(LEFT(TRIM(B$1),1),"*"),COUNTIF(_xlpm.d,_xlpm.k))</f>
        <v>0</v>
      </c>
      <c r="C1082" s="1">
        <f t="shared" si="309"/>
        <v>0</v>
      </c>
      <c r="D1082" s="1">
        <f t="shared" si="309"/>
        <v>0</v>
      </c>
      <c r="E1082" s="7">
        <v>1</v>
      </c>
      <c r="F1082" s="9" t="s">
        <v>2212</v>
      </c>
      <c r="G1082" s="4">
        <f t="shared" si="293"/>
        <v>7.6219512195121954E-4</v>
      </c>
      <c r="H1082" s="4" t="str">
        <f t="shared" si="294"/>
        <v>fæməlɪ</v>
      </c>
      <c r="I1082" s="4" t="str">
        <f t="shared" si="295"/>
        <v>family</v>
      </c>
      <c r="J1082" s="10">
        <f t="shared" si="296"/>
        <v>6</v>
      </c>
      <c r="K1082" s="10">
        <f t="shared" si="297"/>
        <v>6</v>
      </c>
      <c r="L1082" s="10">
        <f t="shared" si="298"/>
        <v>6</v>
      </c>
      <c r="M1082" s="10">
        <f t="shared" si="299"/>
        <v>3</v>
      </c>
      <c r="N1082" s="1" t="str">
        <f t="shared" si="300"/>
        <v>~family~</v>
      </c>
      <c r="O1082" s="1" t="str">
        <f t="shared" si="301"/>
        <v>[fæməlɪ]</v>
      </c>
      <c r="P1082" s="4">
        <f t="shared" si="302"/>
        <v>0.27185717486836958</v>
      </c>
      <c r="Q1082" s="4">
        <f t="shared" si="303"/>
        <v>1</v>
      </c>
      <c r="R1082" s="4" cm="1">
        <f t="array" ref="R1082">SUM(_xlfn._xlws.FILTER($G$2:$G$1236,_xlfn.MAP($N$2:$N$1236,_xlfn.LAMBDA(_xlpm.x,_xlpm.x=$N1082))))</f>
        <v>7.6219512195121954E-4</v>
      </c>
      <c r="S1082" s="4">
        <f t="shared" si="304"/>
        <v>1</v>
      </c>
      <c r="T1082" s="15" cm="1">
        <f t="array" ref="T1082">SUM(_xlfn._xlws.FILTER($G$2:$G$1236,_xlfn.MAP($O$2:$O$1236,_xlfn.LAMBDA(_xlpm.x,_xlpm.x=$O1082))))</f>
        <v>7.6219512195121954E-4</v>
      </c>
      <c r="U1082" s="4">
        <f t="shared" si="305"/>
        <v>1</v>
      </c>
      <c r="V1082" s="4">
        <f t="shared" si="306"/>
        <v>0</v>
      </c>
      <c r="AB1082"/>
      <c r="AC1082"/>
      <c r="AD1082" s="2"/>
      <c r="AI1082" s="2"/>
      <c r="AJ1082" s="2"/>
    </row>
    <row r="1083" spans="1:36">
      <c r="A1083" s="1" t="str">
        <f t="shared" si="292"/>
        <v>~valley~ : [vælɪ]</v>
      </c>
      <c r="B1083" s="1">
        <f t="shared" si="309"/>
        <v>0</v>
      </c>
      <c r="C1083" s="1">
        <f t="shared" si="309"/>
        <v>0</v>
      </c>
      <c r="D1083" s="1">
        <f t="shared" si="309"/>
        <v>0</v>
      </c>
      <c r="E1083" s="7">
        <v>1</v>
      </c>
      <c r="F1083" s="9" t="s">
        <v>1113</v>
      </c>
      <c r="G1083" s="4">
        <f t="shared" si="293"/>
        <v>7.6219512195121954E-4</v>
      </c>
      <c r="H1083" s="1" t="str">
        <f t="shared" si="294"/>
        <v>vælɪ</v>
      </c>
      <c r="I1083" s="1" t="str">
        <f t="shared" si="295"/>
        <v>valley</v>
      </c>
      <c r="J1083" s="10">
        <f t="shared" si="296"/>
        <v>4</v>
      </c>
      <c r="K1083" s="10">
        <f t="shared" si="297"/>
        <v>6</v>
      </c>
      <c r="L1083" s="10">
        <f t="shared" si="298"/>
        <v>6</v>
      </c>
      <c r="M1083" s="10">
        <f t="shared" si="299"/>
        <v>3</v>
      </c>
      <c r="N1083" s="1" t="str">
        <f t="shared" si="300"/>
        <v>~valley~</v>
      </c>
      <c r="O1083" s="1" t="str">
        <f t="shared" si="301"/>
        <v>[vælɪ]</v>
      </c>
      <c r="P1083" s="4">
        <f t="shared" si="302"/>
        <v>0.27185717486836958</v>
      </c>
      <c r="Q1083" s="4">
        <f t="shared" si="303"/>
        <v>1</v>
      </c>
      <c r="R1083" s="4" cm="1">
        <f t="array" ref="R1083">SUM(_xlfn._xlws.FILTER($G$2:$G$1236,_xlfn.MAP($N$2:$N$1236,_xlfn.LAMBDA(_xlpm.x,_xlpm.x=$N1083))))</f>
        <v>7.6219512195121954E-4</v>
      </c>
      <c r="S1083" s="4">
        <f t="shared" si="304"/>
        <v>1</v>
      </c>
      <c r="T1083" s="15" cm="1">
        <f t="array" ref="T1083">SUM(_xlfn._xlws.FILTER($G$2:$G$1236,_xlfn.MAP($O$2:$O$1236,_xlfn.LAMBDA(_xlpm.x,_xlpm.x=$O1083))))</f>
        <v>7.6219512195121954E-4</v>
      </c>
      <c r="U1083" s="4">
        <f t="shared" si="305"/>
        <v>1</v>
      </c>
      <c r="V1083" s="4">
        <f t="shared" si="306"/>
        <v>0</v>
      </c>
      <c r="AB1083"/>
      <c r="AC1083"/>
      <c r="AD1083" s="2"/>
      <c r="AI1083" s="2"/>
      <c r="AJ1083" s="2"/>
    </row>
    <row r="1084" spans="1:36">
      <c r="A1084" s="1" t="str">
        <f t="shared" si="292"/>
        <v>~yellow~ : [yɛləʊ]</v>
      </c>
      <c r="B1084" s="1">
        <f t="shared" si="309"/>
        <v>0</v>
      </c>
      <c r="C1084" s="1">
        <f t="shared" si="309"/>
        <v>0</v>
      </c>
      <c r="D1084" s="1">
        <f t="shared" si="309"/>
        <v>0</v>
      </c>
      <c r="E1084" s="7">
        <v>1</v>
      </c>
      <c r="F1084" s="9" t="s">
        <v>1075</v>
      </c>
      <c r="G1084" s="4">
        <f t="shared" si="293"/>
        <v>7.6219512195121954E-4</v>
      </c>
      <c r="H1084" s="4" t="str">
        <f t="shared" si="294"/>
        <v>yɛləʊ</v>
      </c>
      <c r="I1084" s="4" t="str">
        <f t="shared" si="295"/>
        <v>yellow</v>
      </c>
      <c r="J1084" s="10">
        <f t="shared" si="296"/>
        <v>5</v>
      </c>
      <c r="K1084" s="10">
        <f t="shared" si="297"/>
        <v>6</v>
      </c>
      <c r="L1084" s="10">
        <f t="shared" si="298"/>
        <v>6</v>
      </c>
      <c r="M1084" s="10">
        <f t="shared" si="299"/>
        <v>3</v>
      </c>
      <c r="N1084" s="1" t="str">
        <f t="shared" si="300"/>
        <v>~yellow~</v>
      </c>
      <c r="O1084" s="1" t="str">
        <f t="shared" si="301"/>
        <v>[yɛləʊ]</v>
      </c>
      <c r="P1084" s="4">
        <f t="shared" si="302"/>
        <v>0.27185717486836958</v>
      </c>
      <c r="Q1084" s="4">
        <f t="shared" si="303"/>
        <v>1</v>
      </c>
      <c r="R1084" s="4" cm="1">
        <f t="array" ref="R1084">SUM(_xlfn._xlws.FILTER($G$2:$G$1236,_xlfn.MAP($N$2:$N$1236,_xlfn.LAMBDA(_xlpm.x,_xlpm.x=$N1084))))</f>
        <v>7.6219512195121954E-4</v>
      </c>
      <c r="S1084" s="4">
        <f t="shared" si="304"/>
        <v>1</v>
      </c>
      <c r="T1084" s="15" cm="1">
        <f t="array" ref="T1084">SUM(_xlfn._xlws.FILTER($G$2:$G$1236,_xlfn.MAP($O$2:$O$1236,_xlfn.LAMBDA(_xlpm.x,_xlpm.x=$O1084))))</f>
        <v>7.6219512195121954E-4</v>
      </c>
      <c r="U1084" s="4">
        <f t="shared" si="305"/>
        <v>1</v>
      </c>
      <c r="V1084" s="4">
        <f t="shared" si="306"/>
        <v>0</v>
      </c>
      <c r="AB1084"/>
      <c r="AC1084"/>
      <c r="AD1084" s="2"/>
      <c r="AI1084" s="2"/>
      <c r="AJ1084" s="2"/>
    </row>
    <row r="1085" spans="1:36">
      <c r="A1085" s="1" t="str">
        <f t="shared" si="292"/>
        <v>~arrive~ : [əɹaɪv]</v>
      </c>
      <c r="B1085" s="1">
        <f t="shared" si="309"/>
        <v>0</v>
      </c>
      <c r="C1085" s="1">
        <f t="shared" si="309"/>
        <v>0</v>
      </c>
      <c r="D1085" s="1">
        <f t="shared" si="309"/>
        <v>0</v>
      </c>
      <c r="E1085" s="7">
        <v>1</v>
      </c>
      <c r="F1085" s="9" t="s">
        <v>2211</v>
      </c>
      <c r="G1085" s="4">
        <f t="shared" si="293"/>
        <v>7.6219512195121954E-4</v>
      </c>
      <c r="H1085" s="1" t="str">
        <f t="shared" si="294"/>
        <v>əɹaɪv</v>
      </c>
      <c r="I1085" s="1" t="str">
        <f t="shared" si="295"/>
        <v>arrive</v>
      </c>
      <c r="J1085" s="10">
        <f t="shared" si="296"/>
        <v>5</v>
      </c>
      <c r="K1085" s="10">
        <f t="shared" si="297"/>
        <v>6</v>
      </c>
      <c r="L1085" s="10">
        <f t="shared" si="298"/>
        <v>6</v>
      </c>
      <c r="M1085" s="10">
        <f t="shared" si="299"/>
        <v>3</v>
      </c>
      <c r="N1085" s="1" t="str">
        <f t="shared" si="300"/>
        <v>~arrive~</v>
      </c>
      <c r="O1085" s="1" t="str">
        <f t="shared" si="301"/>
        <v>[əɹaɪv]</v>
      </c>
      <c r="P1085" s="4">
        <f t="shared" si="302"/>
        <v>0.27185717486836958</v>
      </c>
      <c r="Q1085" s="4">
        <f t="shared" si="303"/>
        <v>1</v>
      </c>
      <c r="R1085" s="4" cm="1">
        <f t="array" ref="R1085">SUM(_xlfn._xlws.FILTER($G$2:$G$1236,_xlfn.MAP($N$2:$N$1236,_xlfn.LAMBDA(_xlpm.x,_xlpm.x=$N1085))))</f>
        <v>7.6219512195121954E-4</v>
      </c>
      <c r="S1085" s="4">
        <f t="shared" si="304"/>
        <v>1</v>
      </c>
      <c r="T1085" s="15" cm="1">
        <f t="array" ref="T1085">SUM(_xlfn._xlws.FILTER($G$2:$G$1236,_xlfn.MAP($O$2:$O$1236,_xlfn.LAMBDA(_xlpm.x,_xlpm.x=$O1085))))</f>
        <v>7.6219512195121954E-4</v>
      </c>
      <c r="U1085" s="4">
        <f t="shared" si="305"/>
        <v>1</v>
      </c>
      <c r="V1085" s="4">
        <f t="shared" si="306"/>
        <v>0</v>
      </c>
      <c r="AB1085"/>
      <c r="AC1085"/>
      <c r="AD1085" s="2"/>
      <c r="AI1085" s="2"/>
      <c r="AJ1085" s="2"/>
    </row>
    <row r="1086" spans="1:36">
      <c r="A1086" s="1" t="str">
        <f t="shared" si="292"/>
        <v>~course~ : [kɔɹs]</v>
      </c>
      <c r="B1086" s="1">
        <f t="shared" si="309"/>
        <v>0</v>
      </c>
      <c r="C1086" s="1">
        <f t="shared" si="309"/>
        <v>0</v>
      </c>
      <c r="D1086" s="1">
        <f t="shared" si="309"/>
        <v>0</v>
      </c>
      <c r="E1086" s="7">
        <v>1</v>
      </c>
      <c r="F1086" s="9" t="s">
        <v>1123</v>
      </c>
      <c r="G1086" s="4">
        <f t="shared" si="293"/>
        <v>7.6219512195121954E-4</v>
      </c>
      <c r="H1086" s="4" t="str">
        <f t="shared" si="294"/>
        <v>kɔɹs</v>
      </c>
      <c r="I1086" s="4" t="str">
        <f t="shared" si="295"/>
        <v>course</v>
      </c>
      <c r="J1086" s="10">
        <f t="shared" si="296"/>
        <v>4</v>
      </c>
      <c r="K1086" s="10">
        <f t="shared" si="297"/>
        <v>6</v>
      </c>
      <c r="L1086" s="10">
        <f t="shared" si="298"/>
        <v>6</v>
      </c>
      <c r="M1086" s="10">
        <f t="shared" si="299"/>
        <v>3</v>
      </c>
      <c r="N1086" s="1" t="str">
        <f t="shared" si="300"/>
        <v>~course~</v>
      </c>
      <c r="O1086" s="1" t="str">
        <f t="shared" si="301"/>
        <v>[kɔɹs]</v>
      </c>
      <c r="P1086" s="4">
        <f t="shared" si="302"/>
        <v>0.27185717486836958</v>
      </c>
      <c r="Q1086" s="4">
        <f t="shared" si="303"/>
        <v>1</v>
      </c>
      <c r="R1086" s="4" cm="1">
        <f t="array" ref="R1086">SUM(_xlfn._xlws.FILTER($G$2:$G$1236,_xlfn.MAP($N$2:$N$1236,_xlfn.LAMBDA(_xlpm.x,_xlpm.x=$N1086))))</f>
        <v>7.6219512195121954E-4</v>
      </c>
      <c r="S1086" s="4">
        <f t="shared" si="304"/>
        <v>1</v>
      </c>
      <c r="T1086" s="15" cm="1">
        <f t="array" ref="T1086">SUM(_xlfn._xlws.FILTER($G$2:$G$1236,_xlfn.MAP($O$2:$O$1236,_xlfn.LAMBDA(_xlpm.x,_xlpm.x=$O1086))))</f>
        <v>7.6219512195121954E-4</v>
      </c>
      <c r="U1086" s="4">
        <f t="shared" si="305"/>
        <v>1</v>
      </c>
      <c r="V1086" s="4">
        <f t="shared" si="306"/>
        <v>0</v>
      </c>
      <c r="AB1086"/>
      <c r="AC1086"/>
      <c r="AD1086" s="2"/>
      <c r="AI1086" s="2"/>
      <c r="AJ1086" s="2"/>
    </row>
    <row r="1087" spans="1:36">
      <c r="A1087" s="1" t="str">
        <f t="shared" si="292"/>
        <v>~decima~ : [dɛsəmə]</v>
      </c>
      <c r="B1087" s="1">
        <f t="shared" si="309"/>
        <v>0</v>
      </c>
      <c r="C1087" s="1">
        <f t="shared" si="309"/>
        <v>0</v>
      </c>
      <c r="D1087" s="1">
        <f t="shared" si="309"/>
        <v>0</v>
      </c>
      <c r="E1087" s="7">
        <v>1</v>
      </c>
      <c r="F1087" s="9" t="s">
        <v>2210</v>
      </c>
      <c r="G1087" s="4">
        <f t="shared" si="293"/>
        <v>7.6219512195121954E-4</v>
      </c>
      <c r="H1087" s="1" t="str">
        <f t="shared" si="294"/>
        <v>dɛsəmə</v>
      </c>
      <c r="I1087" s="1" t="str">
        <f t="shared" si="295"/>
        <v>decima</v>
      </c>
      <c r="J1087" s="10">
        <f t="shared" si="296"/>
        <v>6</v>
      </c>
      <c r="K1087" s="10">
        <f t="shared" si="297"/>
        <v>6</v>
      </c>
      <c r="L1087" s="10">
        <f t="shared" si="298"/>
        <v>6</v>
      </c>
      <c r="M1087" s="10">
        <f t="shared" si="299"/>
        <v>3</v>
      </c>
      <c r="N1087" s="1" t="str">
        <f t="shared" si="300"/>
        <v>~decima~</v>
      </c>
      <c r="O1087" s="1" t="str">
        <f t="shared" si="301"/>
        <v>[dɛsəmə]</v>
      </c>
      <c r="P1087" s="4">
        <f t="shared" si="302"/>
        <v>0.27185717486836958</v>
      </c>
      <c r="Q1087" s="4">
        <f t="shared" si="303"/>
        <v>1</v>
      </c>
      <c r="R1087" s="4" cm="1">
        <f t="array" ref="R1087">SUM(_xlfn._xlws.FILTER($G$2:$G$1236,_xlfn.MAP($N$2:$N$1236,_xlfn.LAMBDA(_xlpm.x,_xlpm.x=$N1087))))</f>
        <v>7.6219512195121954E-4</v>
      </c>
      <c r="S1087" s="4">
        <f t="shared" si="304"/>
        <v>1</v>
      </c>
      <c r="T1087" s="15" cm="1">
        <f t="array" ref="T1087">SUM(_xlfn._xlws.FILTER($G$2:$G$1236,_xlfn.MAP($O$2:$O$1236,_xlfn.LAMBDA(_xlpm.x,_xlpm.x=$O1087))))</f>
        <v>7.6219512195121954E-4</v>
      </c>
      <c r="U1087" s="4">
        <f t="shared" si="305"/>
        <v>1</v>
      </c>
      <c r="V1087" s="4">
        <f t="shared" si="306"/>
        <v>0</v>
      </c>
      <c r="AB1087"/>
      <c r="AC1087"/>
      <c r="AD1087" s="2"/>
      <c r="AI1087" s="2"/>
      <c r="AJ1087" s="2"/>
    </row>
    <row r="1088" spans="1:36">
      <c r="A1088" s="1" t="str">
        <f t="shared" si="292"/>
        <v>~double~ : [dʌbl]</v>
      </c>
      <c r="B1088" s="1">
        <f t="shared" si="309"/>
        <v>0</v>
      </c>
      <c r="C1088" s="1">
        <f t="shared" si="309"/>
        <v>0</v>
      </c>
      <c r="D1088" s="1">
        <f t="shared" si="309"/>
        <v>0</v>
      </c>
      <c r="E1088" s="7">
        <v>1</v>
      </c>
      <c r="F1088" s="9" t="s">
        <v>1125</v>
      </c>
      <c r="G1088" s="4">
        <f t="shared" si="293"/>
        <v>7.6219512195121954E-4</v>
      </c>
      <c r="H1088" s="4" t="str">
        <f t="shared" si="294"/>
        <v>dʌbl</v>
      </c>
      <c r="I1088" s="4" t="str">
        <f t="shared" si="295"/>
        <v>double</v>
      </c>
      <c r="J1088" s="10">
        <f t="shared" si="296"/>
        <v>4</v>
      </c>
      <c r="K1088" s="10">
        <f t="shared" si="297"/>
        <v>6</v>
      </c>
      <c r="L1088" s="10">
        <f t="shared" si="298"/>
        <v>6</v>
      </c>
      <c r="M1088" s="10">
        <f t="shared" si="299"/>
        <v>3</v>
      </c>
      <c r="N1088" s="1" t="str">
        <f t="shared" si="300"/>
        <v>~double~</v>
      </c>
      <c r="O1088" s="1" t="str">
        <f t="shared" si="301"/>
        <v>[dʌbl]</v>
      </c>
      <c r="P1088" s="4">
        <f t="shared" si="302"/>
        <v>0.27185717486836958</v>
      </c>
      <c r="Q1088" s="4">
        <f t="shared" si="303"/>
        <v>1</v>
      </c>
      <c r="R1088" s="4" cm="1">
        <f t="array" ref="R1088">SUM(_xlfn._xlws.FILTER($G$2:$G$1236,_xlfn.MAP($N$2:$N$1236,_xlfn.LAMBDA(_xlpm.x,_xlpm.x=$N1088))))</f>
        <v>7.6219512195121954E-4</v>
      </c>
      <c r="S1088" s="4">
        <f t="shared" si="304"/>
        <v>1</v>
      </c>
      <c r="T1088" s="15" cm="1">
        <f t="array" ref="T1088">SUM(_xlfn._xlws.FILTER($G$2:$G$1236,_xlfn.MAP($O$2:$O$1236,_xlfn.LAMBDA(_xlpm.x,_xlpm.x=$O1088))))</f>
        <v>7.6219512195121954E-4</v>
      </c>
      <c r="U1088" s="4">
        <f t="shared" si="305"/>
        <v>1</v>
      </c>
      <c r="V1088" s="4">
        <f t="shared" si="306"/>
        <v>0</v>
      </c>
      <c r="AB1088"/>
      <c r="AC1088"/>
      <c r="AD1088" s="2"/>
      <c r="AI1088" s="2"/>
      <c r="AJ1088" s="2"/>
    </row>
    <row r="1089" spans="1:36">
      <c r="A1089" s="1" t="str">
        <f t="shared" si="292"/>
        <v>~enough~ : [ɪnʌf]</v>
      </c>
      <c r="B1089" s="1">
        <f t="shared" si="309"/>
        <v>0</v>
      </c>
      <c r="C1089" s="1">
        <f t="shared" si="309"/>
        <v>0</v>
      </c>
      <c r="D1089" s="1">
        <f t="shared" si="309"/>
        <v>0</v>
      </c>
      <c r="E1089" s="7">
        <v>1</v>
      </c>
      <c r="F1089" s="9" t="s">
        <v>2209</v>
      </c>
      <c r="G1089" s="4">
        <f t="shared" si="293"/>
        <v>7.6219512195121954E-4</v>
      </c>
      <c r="H1089" s="4" t="str">
        <f t="shared" si="294"/>
        <v>ɪnʌf</v>
      </c>
      <c r="I1089" s="4" t="str">
        <f t="shared" si="295"/>
        <v>enough</v>
      </c>
      <c r="J1089" s="10">
        <f t="shared" si="296"/>
        <v>4</v>
      </c>
      <c r="K1089" s="10">
        <f t="shared" si="297"/>
        <v>6</v>
      </c>
      <c r="L1089" s="10">
        <f t="shared" si="298"/>
        <v>6</v>
      </c>
      <c r="M1089" s="10">
        <f t="shared" si="299"/>
        <v>3</v>
      </c>
      <c r="N1089" s="1" t="str">
        <f t="shared" si="300"/>
        <v>~enough~</v>
      </c>
      <c r="O1089" s="1" t="str">
        <f t="shared" si="301"/>
        <v>[ɪnʌf]</v>
      </c>
      <c r="P1089" s="4">
        <f t="shared" si="302"/>
        <v>0.27185717486836958</v>
      </c>
      <c r="Q1089" s="4">
        <f t="shared" si="303"/>
        <v>1</v>
      </c>
      <c r="R1089" s="4" cm="1">
        <f t="array" ref="R1089">SUM(_xlfn._xlws.FILTER($G$2:$G$1236,_xlfn.MAP($N$2:$N$1236,_xlfn.LAMBDA(_xlpm.x,_xlpm.x=$N1089))))</f>
        <v>7.6219512195121954E-4</v>
      </c>
      <c r="S1089" s="4">
        <f t="shared" si="304"/>
        <v>1</v>
      </c>
      <c r="T1089" s="15" cm="1">
        <f t="array" ref="T1089">SUM(_xlfn._xlws.FILTER($G$2:$G$1236,_xlfn.MAP($O$2:$O$1236,_xlfn.LAMBDA(_xlpm.x,_xlpm.x=$O1089))))</f>
        <v>7.6219512195121954E-4</v>
      </c>
      <c r="U1089" s="4">
        <f t="shared" si="305"/>
        <v>1</v>
      </c>
      <c r="V1089" s="4">
        <f t="shared" si="306"/>
        <v>0</v>
      </c>
      <c r="AB1089"/>
      <c r="AC1089"/>
      <c r="AD1089" s="2"/>
      <c r="AI1089" s="2"/>
      <c r="AJ1089" s="2"/>
    </row>
    <row r="1090" spans="1:36">
      <c r="A1090" s="1" t="str">
        <f t="shared" ref="A1090:A1153" si="310">_xlfn.LET(_xlpm.sep," : ",CONCATENATE(N1090,_xlpm.sep,O1090))</f>
        <v>~famous~ : [feɪməs]</v>
      </c>
      <c r="B1090" s="1">
        <f t="shared" si="309"/>
        <v>0</v>
      </c>
      <c r="C1090" s="1">
        <f t="shared" si="309"/>
        <v>0</v>
      </c>
      <c r="D1090" s="1">
        <f t="shared" si="309"/>
        <v>0</v>
      </c>
      <c r="E1090" s="7">
        <v>1</v>
      </c>
      <c r="F1090" s="9" t="s">
        <v>2208</v>
      </c>
      <c r="G1090" s="4">
        <f t="shared" ref="G1090:G1153" si="311">E1090/freq.sum.r6e</f>
        <v>7.6219512195121954E-4</v>
      </c>
      <c r="H1090" s="4" t="str">
        <f t="shared" ref="H1090:H1153" si="312">_xlfn.LET(_xlpm.sep,":",_xlpm.w,$F1090,LEFT(_xlpm.w,FIND(_xlpm.sep,_xlpm.w)-1))</f>
        <v>feɪməs</v>
      </c>
      <c r="I1090" s="4" t="str">
        <f t="shared" ref="I1090:I1153" si="313">_xlfn.LET(_xlpm.sep,":",_xlpm.w,$F1090,RIGHT(_xlpm.w,LEN(_xlpm.w)-FIND(_xlpm.sep,_xlpm.w)))</f>
        <v>famous</v>
      </c>
      <c r="J1090" s="10">
        <f t="shared" ref="J1090:J1153" si="314">_xlfn.LET(_xlpm.w,H1090,LEN(_xlpm.w))</f>
        <v>6</v>
      </c>
      <c r="K1090" s="10">
        <f t="shared" ref="K1090:K1153" si="315">_xlfn.LET(_xlpm.w,I1090,LEN(_xlpm.w))</f>
        <v>6</v>
      </c>
      <c r="L1090" s="10">
        <f t="shared" ref="L1090:L1153" si="316">_xlfn.LET(_xlpm.a,J1090,_xlpm.b,K1090,MAX(_xlpm.a,_xlpm.b))</f>
        <v>6</v>
      </c>
      <c r="M1090" s="10">
        <f t="shared" ref="M1090:M1153" si="317">_xlfn.LET(_xlpm.x,I1090,SUM(COUNTIF(_xlpm.x,"*a*"),COUNTIF(_xlpm.x,"*e*"),COUNTIF(_xlpm.x,"*i*"),COUNTIF(_xlpm.x,"*o*"),COUNTIF(_xlpm.x,"*u*"),COUNTIF(_xlpm.x,"*y*")))</f>
        <v>3</v>
      </c>
      <c r="N1090" s="1" t="str">
        <f t="shared" ref="N1090:N1153" si="318">_xlfn.LET(_xlpm.sep,":",_xlpm.w,$F1090,_xlfn.CONCAT("~",RIGHT(_xlpm.w,LEN(_xlpm.w)-FIND(_xlpm.sep,_xlpm.w)),"~"))</f>
        <v>~famous~</v>
      </c>
      <c r="O1090" s="1" t="str">
        <f t="shared" ref="O1090:O1153" si="319">_xlfn.LET(_xlpm.sep,":",_xlpm.w,$F1090,_xlfn.CONCAT("[",LEFT(_xlpm.w,FIND(_xlpm.sep,_xlpm.w)-1),"]"))</f>
        <v>[feɪməs]</v>
      </c>
      <c r="P1090" s="4">
        <f t="shared" ref="P1090:P1153" si="320">_xlfn.LET(_xlpm.freq,E1090,_xlpm.size,L1090+1,_xlpm.F,Q1090,LOG(1+_xlpm.freq)*LOG(1+_xlpm.size)*_xlpm.F)</f>
        <v>0.27185717486836958</v>
      </c>
      <c r="Q1090" s="4">
        <f t="shared" ref="Q1090:Q1153" si="321">_xlfn.LET(_xlpm.a,U1090,_xlpm.b,S1090,2*_xlpm.a*_xlpm.b/(_xlpm.a+_xlpm.b))</f>
        <v>1</v>
      </c>
      <c r="R1090" s="4" cm="1">
        <f t="array" ref="R1090">SUM(_xlfn._xlws.FILTER($G$2:$G$1236,_xlfn.MAP($N$2:$N$1236,_xlfn.LAMBDA(_xlpm.x,_xlpm.x=$N1090))))</f>
        <v>7.6219512195121954E-4</v>
      </c>
      <c r="S1090" s="4">
        <f t="shared" ref="S1090:S1153" si="322">$G1090/R1090</f>
        <v>1</v>
      </c>
      <c r="T1090" s="15" cm="1">
        <f t="array" ref="T1090">SUM(_xlfn._xlws.FILTER($G$2:$G$1236,_xlfn.MAP($O$2:$O$1236,_xlfn.LAMBDA(_xlpm.x,_xlpm.x=$O1090))))</f>
        <v>7.6219512195121954E-4</v>
      </c>
      <c r="U1090" s="4">
        <f t="shared" ref="U1090:U1153" si="323">$G1090/T1090</f>
        <v>1</v>
      </c>
      <c r="V1090" s="4">
        <f t="shared" ref="V1090:V1153" si="324">_xlfn.LET(_xlpm.p,S1090,_xlpm.q,U1090,LOG(_xlpm.p/_xlpm.q))</f>
        <v>0</v>
      </c>
      <c r="AB1090"/>
      <c r="AC1090"/>
      <c r="AD1090" s="2"/>
      <c r="AI1090" s="2"/>
      <c r="AJ1090" s="2"/>
    </row>
    <row r="1091" spans="1:36">
      <c r="A1091" s="1" t="str">
        <f t="shared" si="310"/>
        <v>~figure~ : [fɪɡyʊɹ]</v>
      </c>
      <c r="B1091" s="1">
        <f t="shared" si="309"/>
        <v>0</v>
      </c>
      <c r="C1091" s="1">
        <f t="shared" si="309"/>
        <v>0</v>
      </c>
      <c r="D1091" s="1">
        <f t="shared" si="309"/>
        <v>0</v>
      </c>
      <c r="E1091" s="7">
        <v>1</v>
      </c>
      <c r="F1091" s="9" t="s">
        <v>2207</v>
      </c>
      <c r="G1091" s="4">
        <f t="shared" si="311"/>
        <v>7.6219512195121954E-4</v>
      </c>
      <c r="H1091" s="1" t="str">
        <f t="shared" si="312"/>
        <v>fɪɡyʊɹ</v>
      </c>
      <c r="I1091" s="1" t="str">
        <f t="shared" si="313"/>
        <v>figure</v>
      </c>
      <c r="J1091" s="10">
        <f t="shared" si="314"/>
        <v>6</v>
      </c>
      <c r="K1091" s="10">
        <f t="shared" si="315"/>
        <v>6</v>
      </c>
      <c r="L1091" s="10">
        <f t="shared" si="316"/>
        <v>6</v>
      </c>
      <c r="M1091" s="10">
        <f t="shared" si="317"/>
        <v>3</v>
      </c>
      <c r="N1091" s="1" t="str">
        <f t="shared" si="318"/>
        <v>~figure~</v>
      </c>
      <c r="O1091" s="1" t="str">
        <f t="shared" si="319"/>
        <v>[fɪɡyʊɹ]</v>
      </c>
      <c r="P1091" s="4">
        <f t="shared" si="320"/>
        <v>0.27185717486836958</v>
      </c>
      <c r="Q1091" s="4">
        <f t="shared" si="321"/>
        <v>1</v>
      </c>
      <c r="R1091" s="4" cm="1">
        <f t="array" ref="R1091">SUM(_xlfn._xlws.FILTER($G$2:$G$1236,_xlfn.MAP($N$2:$N$1236,_xlfn.LAMBDA(_xlpm.x,_xlpm.x=$N1091))))</f>
        <v>7.6219512195121954E-4</v>
      </c>
      <c r="S1091" s="4">
        <f t="shared" si="322"/>
        <v>1</v>
      </c>
      <c r="T1091" s="15" cm="1">
        <f t="array" ref="T1091">SUM(_xlfn._xlws.FILTER($G$2:$G$1236,_xlfn.MAP($O$2:$O$1236,_xlfn.LAMBDA(_xlpm.x,_xlpm.x=$O1091))))</f>
        <v>7.6219512195121954E-4</v>
      </c>
      <c r="U1091" s="4">
        <f t="shared" si="323"/>
        <v>1</v>
      </c>
      <c r="V1091" s="4">
        <f t="shared" si="324"/>
        <v>0</v>
      </c>
      <c r="AB1091"/>
      <c r="AC1091"/>
      <c r="AD1091" s="2"/>
      <c r="AI1091" s="2"/>
      <c r="AJ1091" s="2"/>
    </row>
    <row r="1092" spans="1:36">
      <c r="A1092" s="1" t="str">
        <f t="shared" si="310"/>
        <v>~locate~ : [loʊkeɪt]</v>
      </c>
      <c r="B1092" s="1">
        <f t="shared" si="309"/>
        <v>0</v>
      </c>
      <c r="C1092" s="1">
        <f t="shared" si="309"/>
        <v>0</v>
      </c>
      <c r="D1092" s="1">
        <f t="shared" si="309"/>
        <v>0</v>
      </c>
      <c r="E1092" s="7">
        <v>1</v>
      </c>
      <c r="F1092" s="9" t="s">
        <v>2206</v>
      </c>
      <c r="G1092" s="4">
        <f t="shared" si="311"/>
        <v>7.6219512195121954E-4</v>
      </c>
      <c r="H1092" s="4" t="str">
        <f t="shared" si="312"/>
        <v>loʊkeɪt</v>
      </c>
      <c r="I1092" s="4" t="str">
        <f t="shared" si="313"/>
        <v>locate</v>
      </c>
      <c r="J1092" s="10">
        <f t="shared" si="314"/>
        <v>7</v>
      </c>
      <c r="K1092" s="10">
        <f t="shared" si="315"/>
        <v>6</v>
      </c>
      <c r="L1092" s="10">
        <f t="shared" si="316"/>
        <v>7</v>
      </c>
      <c r="M1092" s="10">
        <f t="shared" si="317"/>
        <v>3</v>
      </c>
      <c r="N1092" s="1" t="str">
        <f t="shared" si="318"/>
        <v>~locate~</v>
      </c>
      <c r="O1092" s="1" t="str">
        <f t="shared" si="319"/>
        <v>[loʊkeɪt]</v>
      </c>
      <c r="P1092" s="4">
        <f t="shared" si="320"/>
        <v>0.28725561847890652</v>
      </c>
      <c r="Q1092" s="4">
        <f t="shared" si="321"/>
        <v>1</v>
      </c>
      <c r="R1092" s="4" cm="1">
        <f t="array" ref="R1092">SUM(_xlfn._xlws.FILTER($G$2:$G$1236,_xlfn.MAP($N$2:$N$1236,_xlfn.LAMBDA(_xlpm.x,_xlpm.x=$N1092))))</f>
        <v>7.6219512195121954E-4</v>
      </c>
      <c r="S1092" s="4">
        <f t="shared" si="322"/>
        <v>1</v>
      </c>
      <c r="T1092" s="15" cm="1">
        <f t="array" ref="T1092">SUM(_xlfn._xlws.FILTER($G$2:$G$1236,_xlfn.MAP($O$2:$O$1236,_xlfn.LAMBDA(_xlpm.x,_xlpm.x=$O1092))))</f>
        <v>7.6219512195121954E-4</v>
      </c>
      <c r="U1092" s="4">
        <f t="shared" si="323"/>
        <v>1</v>
      </c>
      <c r="V1092" s="4">
        <f t="shared" si="324"/>
        <v>0</v>
      </c>
      <c r="AB1092"/>
      <c r="AC1092"/>
      <c r="AD1092" s="2"/>
      <c r="AI1092" s="2"/>
      <c r="AJ1092" s="2"/>
    </row>
    <row r="1093" spans="1:36">
      <c r="A1093" s="1" t="str">
        <f t="shared" si="310"/>
        <v>~lution~ : [luʃən]</v>
      </c>
      <c r="B1093" s="1">
        <f t="shared" si="309"/>
        <v>0</v>
      </c>
      <c r="C1093" s="1">
        <f t="shared" si="309"/>
        <v>0</v>
      </c>
      <c r="D1093" s="1">
        <f t="shared" si="309"/>
        <v>0</v>
      </c>
      <c r="E1093" s="7">
        <v>1</v>
      </c>
      <c r="F1093" s="9" t="s">
        <v>2205</v>
      </c>
      <c r="G1093" s="4">
        <f t="shared" si="311"/>
        <v>7.6219512195121954E-4</v>
      </c>
      <c r="H1093" s="4" t="str">
        <f t="shared" si="312"/>
        <v>luʃən</v>
      </c>
      <c r="I1093" s="4" t="str">
        <f t="shared" si="313"/>
        <v>lution</v>
      </c>
      <c r="J1093" s="10">
        <f t="shared" si="314"/>
        <v>5</v>
      </c>
      <c r="K1093" s="10">
        <f t="shared" si="315"/>
        <v>6</v>
      </c>
      <c r="L1093" s="10">
        <f t="shared" si="316"/>
        <v>6</v>
      </c>
      <c r="M1093" s="10">
        <f t="shared" si="317"/>
        <v>3</v>
      </c>
      <c r="N1093" s="1" t="str">
        <f t="shared" si="318"/>
        <v>~lution~</v>
      </c>
      <c r="O1093" s="1" t="str">
        <f t="shared" si="319"/>
        <v>[luʃən]</v>
      </c>
      <c r="P1093" s="4">
        <f t="shared" si="320"/>
        <v>0.27185717486836958</v>
      </c>
      <c r="Q1093" s="4">
        <f t="shared" si="321"/>
        <v>1</v>
      </c>
      <c r="R1093" s="4" cm="1">
        <f t="array" ref="R1093">SUM(_xlfn._xlws.FILTER($G$2:$G$1236,_xlfn.MAP($N$2:$N$1236,_xlfn.LAMBDA(_xlpm.x,_xlpm.x=$N1093))))</f>
        <v>7.6219512195121954E-4</v>
      </c>
      <c r="S1093" s="4">
        <f t="shared" si="322"/>
        <v>1</v>
      </c>
      <c r="T1093" s="15" cm="1">
        <f t="array" ref="T1093">SUM(_xlfn._xlws.FILTER($G$2:$G$1236,_xlfn.MAP($O$2:$O$1236,_xlfn.LAMBDA(_xlpm.x,_xlpm.x=$O1093))))</f>
        <v>7.6219512195121954E-4</v>
      </c>
      <c r="U1093" s="4">
        <f t="shared" si="323"/>
        <v>1</v>
      </c>
      <c r="V1093" s="4">
        <f t="shared" si="324"/>
        <v>0</v>
      </c>
      <c r="AB1093"/>
      <c r="AC1093"/>
      <c r="AD1093" s="2"/>
      <c r="AI1093" s="2"/>
      <c r="AJ1093" s="2"/>
    </row>
    <row r="1094" spans="1:36">
      <c r="A1094" s="1" t="str">
        <f t="shared" si="310"/>
        <v>~magine~ : [mædʒən]</v>
      </c>
      <c r="B1094" s="1">
        <f t="shared" si="309"/>
        <v>0</v>
      </c>
      <c r="C1094" s="1">
        <f t="shared" si="309"/>
        <v>1</v>
      </c>
      <c r="D1094" s="1">
        <f t="shared" si="309"/>
        <v>0</v>
      </c>
      <c r="E1094" s="7">
        <v>1</v>
      </c>
      <c r="F1094" s="9" t="s">
        <v>2204</v>
      </c>
      <c r="G1094" s="4">
        <f t="shared" si="311"/>
        <v>7.6219512195121954E-4</v>
      </c>
      <c r="H1094" s="4" t="str">
        <f t="shared" si="312"/>
        <v>mædʒən</v>
      </c>
      <c r="I1094" s="4" t="str">
        <f t="shared" si="313"/>
        <v>magine</v>
      </c>
      <c r="J1094" s="10">
        <f t="shared" si="314"/>
        <v>6</v>
      </c>
      <c r="K1094" s="10">
        <f t="shared" si="315"/>
        <v>6</v>
      </c>
      <c r="L1094" s="10">
        <f t="shared" si="316"/>
        <v>6</v>
      </c>
      <c r="M1094" s="10">
        <f t="shared" si="317"/>
        <v>3</v>
      </c>
      <c r="N1094" s="1" t="str">
        <f t="shared" si="318"/>
        <v>~magine~</v>
      </c>
      <c r="O1094" s="1" t="str">
        <f t="shared" si="319"/>
        <v>[mædʒən]</v>
      </c>
      <c r="P1094" s="4">
        <f t="shared" si="320"/>
        <v>0.27185717486836958</v>
      </c>
      <c r="Q1094" s="4">
        <f t="shared" si="321"/>
        <v>1</v>
      </c>
      <c r="R1094" s="4" cm="1">
        <f t="array" ref="R1094">SUM(_xlfn._xlws.FILTER($G$2:$G$1236,_xlfn.MAP($N$2:$N$1236,_xlfn.LAMBDA(_xlpm.x,_xlpm.x=$N1094))))</f>
        <v>7.6219512195121954E-4</v>
      </c>
      <c r="S1094" s="4">
        <f t="shared" si="322"/>
        <v>1</v>
      </c>
      <c r="T1094" s="15" cm="1">
        <f t="array" ref="T1094">SUM(_xlfn._xlws.FILTER($G$2:$G$1236,_xlfn.MAP($O$2:$O$1236,_xlfn.LAMBDA(_xlpm.x,_xlpm.x=$O1094))))</f>
        <v>7.6219512195121954E-4</v>
      </c>
      <c r="U1094" s="4">
        <f t="shared" si="323"/>
        <v>1</v>
      </c>
      <c r="V1094" s="4">
        <f t="shared" si="324"/>
        <v>0</v>
      </c>
      <c r="AB1094"/>
      <c r="AC1094"/>
      <c r="AD1094" s="2"/>
      <c r="AI1094" s="2"/>
      <c r="AJ1094" s="2"/>
    </row>
    <row r="1095" spans="1:36">
      <c r="A1095" s="1" t="str">
        <f t="shared" si="310"/>
        <v>~materi~ : [mətɪɹɪ]</v>
      </c>
      <c r="B1095" s="1">
        <f t="shared" si="309"/>
        <v>0</v>
      </c>
      <c r="C1095" s="1">
        <f t="shared" si="309"/>
        <v>1</v>
      </c>
      <c r="D1095" s="1">
        <f t="shared" si="309"/>
        <v>0</v>
      </c>
      <c r="E1095" s="7">
        <v>1</v>
      </c>
      <c r="F1095" s="9" t="s">
        <v>2203</v>
      </c>
      <c r="G1095" s="4">
        <f t="shared" si="311"/>
        <v>7.6219512195121954E-4</v>
      </c>
      <c r="H1095" s="1" t="str">
        <f t="shared" si="312"/>
        <v>mətɪɹɪ</v>
      </c>
      <c r="I1095" s="1" t="str">
        <f t="shared" si="313"/>
        <v>materi</v>
      </c>
      <c r="J1095" s="10">
        <f t="shared" si="314"/>
        <v>6</v>
      </c>
      <c r="K1095" s="10">
        <f t="shared" si="315"/>
        <v>6</v>
      </c>
      <c r="L1095" s="10">
        <f t="shared" si="316"/>
        <v>6</v>
      </c>
      <c r="M1095" s="10">
        <f t="shared" si="317"/>
        <v>3</v>
      </c>
      <c r="N1095" s="1" t="str">
        <f t="shared" si="318"/>
        <v>~materi~</v>
      </c>
      <c r="O1095" s="1" t="str">
        <f t="shared" si="319"/>
        <v>[mətɪɹɪ]</v>
      </c>
      <c r="P1095" s="4">
        <f t="shared" si="320"/>
        <v>0.27185717486836958</v>
      </c>
      <c r="Q1095" s="4">
        <f t="shared" si="321"/>
        <v>1</v>
      </c>
      <c r="R1095" s="4" cm="1">
        <f t="array" ref="R1095">SUM(_xlfn._xlws.FILTER($G$2:$G$1236,_xlfn.MAP($N$2:$N$1236,_xlfn.LAMBDA(_xlpm.x,_xlpm.x=$N1095))))</f>
        <v>7.6219512195121954E-4</v>
      </c>
      <c r="S1095" s="4">
        <f t="shared" si="322"/>
        <v>1</v>
      </c>
      <c r="T1095" s="15" cm="1">
        <f t="array" ref="T1095">SUM(_xlfn._xlws.FILTER($G$2:$G$1236,_xlfn.MAP($O$2:$O$1236,_xlfn.LAMBDA(_xlpm.x,_xlpm.x=$O1095))))</f>
        <v>7.6219512195121954E-4</v>
      </c>
      <c r="U1095" s="4">
        <f t="shared" si="323"/>
        <v>1</v>
      </c>
      <c r="V1095" s="4">
        <f t="shared" si="324"/>
        <v>0</v>
      </c>
      <c r="AB1095"/>
      <c r="AC1095"/>
      <c r="AD1095" s="2"/>
      <c r="AI1095" s="2"/>
      <c r="AJ1095" s="2"/>
    </row>
    <row r="1096" spans="1:36">
      <c r="A1096" s="1" t="str">
        <f t="shared" si="310"/>
        <v>~minute~ : [mɪnət]</v>
      </c>
      <c r="B1096" s="1">
        <f t="shared" si="309"/>
        <v>0</v>
      </c>
      <c r="C1096" s="1">
        <f t="shared" si="309"/>
        <v>1</v>
      </c>
      <c r="D1096" s="1">
        <f t="shared" si="309"/>
        <v>0</v>
      </c>
      <c r="E1096" s="7">
        <v>1</v>
      </c>
      <c r="F1096" s="9" t="s">
        <v>2202</v>
      </c>
      <c r="G1096" s="4">
        <f t="shared" si="311"/>
        <v>7.6219512195121954E-4</v>
      </c>
      <c r="H1096" s="1" t="str">
        <f t="shared" si="312"/>
        <v>mɪnət</v>
      </c>
      <c r="I1096" s="1" t="str">
        <f t="shared" si="313"/>
        <v>minute</v>
      </c>
      <c r="J1096" s="10">
        <f t="shared" si="314"/>
        <v>5</v>
      </c>
      <c r="K1096" s="10">
        <f t="shared" si="315"/>
        <v>6</v>
      </c>
      <c r="L1096" s="10">
        <f t="shared" si="316"/>
        <v>6</v>
      </c>
      <c r="M1096" s="10">
        <f t="shared" si="317"/>
        <v>3</v>
      </c>
      <c r="N1096" s="1" t="str">
        <f t="shared" si="318"/>
        <v>~minute~</v>
      </c>
      <c r="O1096" s="1" t="str">
        <f t="shared" si="319"/>
        <v>[mɪnət]</v>
      </c>
      <c r="P1096" s="4">
        <f t="shared" si="320"/>
        <v>0.27185717486836958</v>
      </c>
      <c r="Q1096" s="4">
        <f t="shared" si="321"/>
        <v>1</v>
      </c>
      <c r="R1096" s="4" cm="1">
        <f t="array" ref="R1096">SUM(_xlfn._xlws.FILTER($G$2:$G$1236,_xlfn.MAP($N$2:$N$1236,_xlfn.LAMBDA(_xlpm.x,_xlpm.x=$N1096))))</f>
        <v>7.6219512195121954E-4</v>
      </c>
      <c r="S1096" s="4">
        <f t="shared" si="322"/>
        <v>1</v>
      </c>
      <c r="T1096" s="15" cm="1">
        <f t="array" ref="T1096">SUM(_xlfn._xlws.FILTER($G$2:$G$1236,_xlfn.MAP($O$2:$O$1236,_xlfn.LAMBDA(_xlpm.x,_xlpm.x=$O1096))))</f>
        <v>7.6219512195121954E-4</v>
      </c>
      <c r="U1096" s="4">
        <f t="shared" si="323"/>
        <v>1</v>
      </c>
      <c r="V1096" s="4">
        <f t="shared" si="324"/>
        <v>0</v>
      </c>
      <c r="AB1096"/>
      <c r="AC1096"/>
      <c r="AD1096" s="2"/>
      <c r="AI1096" s="2"/>
      <c r="AJ1096" s="2"/>
    </row>
    <row r="1097" spans="1:36">
      <c r="A1097" s="1" t="str">
        <f t="shared" si="310"/>
        <v>~nation~ : [neɪʃən]</v>
      </c>
      <c r="B1097" s="1">
        <f t="shared" si="309"/>
        <v>0</v>
      </c>
      <c r="C1097" s="1">
        <f t="shared" si="309"/>
        <v>0</v>
      </c>
      <c r="D1097" s="1">
        <f t="shared" si="309"/>
        <v>1</v>
      </c>
      <c r="E1097" s="7">
        <v>1</v>
      </c>
      <c r="F1097" s="9" t="s">
        <v>2201</v>
      </c>
      <c r="G1097" s="4">
        <f t="shared" si="311"/>
        <v>7.6219512195121954E-4</v>
      </c>
      <c r="H1097" s="1" t="str">
        <f t="shared" si="312"/>
        <v>neɪʃən</v>
      </c>
      <c r="I1097" s="1" t="str">
        <f t="shared" si="313"/>
        <v>nation</v>
      </c>
      <c r="J1097" s="10">
        <f t="shared" si="314"/>
        <v>6</v>
      </c>
      <c r="K1097" s="10">
        <f t="shared" si="315"/>
        <v>6</v>
      </c>
      <c r="L1097" s="10">
        <f t="shared" si="316"/>
        <v>6</v>
      </c>
      <c r="M1097" s="10">
        <f t="shared" si="317"/>
        <v>3</v>
      </c>
      <c r="N1097" s="1" t="str">
        <f t="shared" si="318"/>
        <v>~nation~</v>
      </c>
      <c r="O1097" s="1" t="str">
        <f t="shared" si="319"/>
        <v>[neɪʃən]</v>
      </c>
      <c r="P1097" s="4">
        <f t="shared" si="320"/>
        <v>0.27185717486836958</v>
      </c>
      <c r="Q1097" s="4">
        <f t="shared" si="321"/>
        <v>1</v>
      </c>
      <c r="R1097" s="4" cm="1">
        <f t="array" ref="R1097">SUM(_xlfn._xlws.FILTER($G$2:$G$1236,_xlfn.MAP($N$2:$N$1236,_xlfn.LAMBDA(_xlpm.x,_xlpm.x=$N1097))))</f>
        <v>7.6219512195121954E-4</v>
      </c>
      <c r="S1097" s="4">
        <f t="shared" si="322"/>
        <v>1</v>
      </c>
      <c r="T1097" s="15" cm="1">
        <f t="array" ref="T1097">SUM(_xlfn._xlws.FILTER($G$2:$G$1236,_xlfn.MAP($O$2:$O$1236,_xlfn.LAMBDA(_xlpm.x,_xlpm.x=$O1097))))</f>
        <v>7.6219512195121954E-4</v>
      </c>
      <c r="U1097" s="4">
        <f t="shared" si="323"/>
        <v>1</v>
      </c>
      <c r="V1097" s="4">
        <f t="shared" si="324"/>
        <v>0</v>
      </c>
      <c r="AB1097"/>
      <c r="AC1097"/>
      <c r="AD1097" s="2"/>
      <c r="AI1097" s="2"/>
      <c r="AJ1097" s="2"/>
    </row>
    <row r="1098" spans="1:36">
      <c r="A1098" s="1" t="str">
        <f t="shared" si="310"/>
        <v>~nature~ : [neɪtʃəɹ]</v>
      </c>
      <c r="B1098" s="1">
        <f t="shared" si="309"/>
        <v>0</v>
      </c>
      <c r="C1098" s="1">
        <f t="shared" si="309"/>
        <v>0</v>
      </c>
      <c r="D1098" s="1">
        <f t="shared" si="309"/>
        <v>1</v>
      </c>
      <c r="E1098" s="7">
        <v>1</v>
      </c>
      <c r="F1098" s="9" t="s">
        <v>2200</v>
      </c>
      <c r="G1098" s="4">
        <f t="shared" si="311"/>
        <v>7.6219512195121954E-4</v>
      </c>
      <c r="H1098" s="1" t="str">
        <f t="shared" si="312"/>
        <v>neɪtʃəɹ</v>
      </c>
      <c r="I1098" s="1" t="str">
        <f t="shared" si="313"/>
        <v>nature</v>
      </c>
      <c r="J1098" s="10">
        <f t="shared" si="314"/>
        <v>7</v>
      </c>
      <c r="K1098" s="10">
        <f t="shared" si="315"/>
        <v>6</v>
      </c>
      <c r="L1098" s="10">
        <f t="shared" si="316"/>
        <v>7</v>
      </c>
      <c r="M1098" s="10">
        <f t="shared" si="317"/>
        <v>3</v>
      </c>
      <c r="N1098" s="1" t="str">
        <f t="shared" si="318"/>
        <v>~nature~</v>
      </c>
      <c r="O1098" s="1" t="str">
        <f t="shared" si="319"/>
        <v>[neɪtʃəɹ]</v>
      </c>
      <c r="P1098" s="4">
        <f t="shared" si="320"/>
        <v>0.28725561847890652</v>
      </c>
      <c r="Q1098" s="4">
        <f t="shared" si="321"/>
        <v>1</v>
      </c>
      <c r="R1098" s="4" cm="1">
        <f t="array" ref="R1098">SUM(_xlfn._xlws.FILTER($G$2:$G$1236,_xlfn.MAP($N$2:$N$1236,_xlfn.LAMBDA(_xlpm.x,_xlpm.x=$N1098))))</f>
        <v>7.6219512195121954E-4</v>
      </c>
      <c r="S1098" s="4">
        <f t="shared" si="322"/>
        <v>1</v>
      </c>
      <c r="T1098" s="15" cm="1">
        <f t="array" ref="T1098">SUM(_xlfn._xlws.FILTER($G$2:$G$1236,_xlfn.MAP($O$2:$O$1236,_xlfn.LAMBDA(_xlpm.x,_xlpm.x=$O1098))))</f>
        <v>7.6219512195121954E-4</v>
      </c>
      <c r="U1098" s="4">
        <f t="shared" si="323"/>
        <v>1</v>
      </c>
      <c r="V1098" s="4">
        <f t="shared" si="324"/>
        <v>0</v>
      </c>
      <c r="AB1098"/>
      <c r="AC1098"/>
      <c r="AD1098" s="2"/>
      <c r="AI1098" s="2"/>
      <c r="AJ1098" s="2"/>
    </row>
    <row r="1099" spans="1:36">
      <c r="A1099" s="1" t="str">
        <f t="shared" si="310"/>
        <v>~nguage~ : [ŋɡwədʒ]</v>
      </c>
      <c r="B1099" s="1">
        <f t="shared" si="309"/>
        <v>0</v>
      </c>
      <c r="C1099" s="1">
        <f t="shared" si="309"/>
        <v>0</v>
      </c>
      <c r="D1099" s="1">
        <f t="shared" si="309"/>
        <v>0</v>
      </c>
      <c r="E1099" s="7">
        <v>1</v>
      </c>
      <c r="F1099" s="9" t="s">
        <v>1049</v>
      </c>
      <c r="G1099" s="4">
        <f t="shared" si="311"/>
        <v>7.6219512195121954E-4</v>
      </c>
      <c r="H1099" s="1" t="str">
        <f t="shared" si="312"/>
        <v>ŋɡwədʒ</v>
      </c>
      <c r="I1099" s="1" t="str">
        <f t="shared" si="313"/>
        <v>nguage</v>
      </c>
      <c r="J1099" s="10">
        <f t="shared" si="314"/>
        <v>6</v>
      </c>
      <c r="K1099" s="10">
        <f t="shared" si="315"/>
        <v>6</v>
      </c>
      <c r="L1099" s="10">
        <f t="shared" si="316"/>
        <v>6</v>
      </c>
      <c r="M1099" s="10">
        <f t="shared" si="317"/>
        <v>3</v>
      </c>
      <c r="N1099" s="1" t="str">
        <f t="shared" si="318"/>
        <v>~nguage~</v>
      </c>
      <c r="O1099" s="1" t="str">
        <f t="shared" si="319"/>
        <v>[ŋɡwədʒ]</v>
      </c>
      <c r="P1099" s="4">
        <f t="shared" si="320"/>
        <v>0.27185717486836958</v>
      </c>
      <c r="Q1099" s="4">
        <f t="shared" si="321"/>
        <v>1</v>
      </c>
      <c r="R1099" s="4" cm="1">
        <f t="array" ref="R1099">SUM(_xlfn._xlws.FILTER($G$2:$G$1255,_xlfn.MAP($N$2:$N$1255,_xlfn.LAMBDA(_xlpm.x,_xlpm.x=$N1099))))</f>
        <v>7.6219512195121954E-4</v>
      </c>
      <c r="S1099" s="4">
        <f t="shared" si="322"/>
        <v>1</v>
      </c>
      <c r="T1099" s="15" cm="1">
        <f t="array" ref="T1099">SUM(_xlfn._xlws.FILTER($G$2:$G$1255,_xlfn.MAP($O$2:$O$1255,_xlfn.LAMBDA(_xlpm.x,_xlpm.x=$O1099))))</f>
        <v>7.6219512195121954E-4</v>
      </c>
      <c r="U1099" s="4">
        <f t="shared" si="323"/>
        <v>1</v>
      </c>
      <c r="V1099" s="4">
        <f t="shared" si="324"/>
        <v>0</v>
      </c>
      <c r="AB1099"/>
      <c r="AC1099"/>
      <c r="AD1099" s="2"/>
      <c r="AI1099" s="2"/>
      <c r="AJ1099" s="2"/>
    </row>
    <row r="1100" spans="1:36">
      <c r="A1100" s="1" t="str">
        <f t="shared" si="310"/>
        <v>~notice~ : [noʊtəs]</v>
      </c>
      <c r="B1100" s="1">
        <f t="shared" si="309"/>
        <v>0</v>
      </c>
      <c r="C1100" s="1">
        <f t="shared" si="309"/>
        <v>0</v>
      </c>
      <c r="D1100" s="1">
        <f t="shared" si="309"/>
        <v>1</v>
      </c>
      <c r="E1100" s="7">
        <v>1</v>
      </c>
      <c r="F1100" s="9" t="s">
        <v>2199</v>
      </c>
      <c r="G1100" s="4">
        <f t="shared" si="311"/>
        <v>7.6219512195121954E-4</v>
      </c>
      <c r="H1100" s="1" t="str">
        <f t="shared" si="312"/>
        <v>noʊtəs</v>
      </c>
      <c r="I1100" s="1" t="str">
        <f t="shared" si="313"/>
        <v>notice</v>
      </c>
      <c r="J1100" s="10">
        <f t="shared" si="314"/>
        <v>6</v>
      </c>
      <c r="K1100" s="10">
        <f t="shared" si="315"/>
        <v>6</v>
      </c>
      <c r="L1100" s="10">
        <f t="shared" si="316"/>
        <v>6</v>
      </c>
      <c r="M1100" s="10">
        <f t="shared" si="317"/>
        <v>3</v>
      </c>
      <c r="N1100" s="1" t="str">
        <f t="shared" si="318"/>
        <v>~notice~</v>
      </c>
      <c r="O1100" s="1" t="str">
        <f t="shared" si="319"/>
        <v>[noʊtəs]</v>
      </c>
      <c r="P1100" s="4">
        <f t="shared" si="320"/>
        <v>0.27185717486836958</v>
      </c>
      <c r="Q1100" s="4">
        <f t="shared" si="321"/>
        <v>1</v>
      </c>
      <c r="R1100" s="4" cm="1">
        <f t="array" ref="R1100">SUM(_xlfn._xlws.FILTER($G$2:$G$1236,_xlfn.MAP($N$2:$N$1236,_xlfn.LAMBDA(_xlpm.x,_xlpm.x=$N1100))))</f>
        <v>7.6219512195121954E-4</v>
      </c>
      <c r="S1100" s="4">
        <f t="shared" si="322"/>
        <v>1</v>
      </c>
      <c r="T1100" s="15" cm="1">
        <f t="array" ref="T1100">SUM(_xlfn._xlws.FILTER($G$2:$G$1236,_xlfn.MAP($O$2:$O$1236,_xlfn.LAMBDA(_xlpm.x,_xlpm.x=$O1100))))</f>
        <v>7.6219512195121954E-4</v>
      </c>
      <c r="U1100" s="4">
        <f t="shared" si="323"/>
        <v>1</v>
      </c>
      <c r="V1100" s="4">
        <f t="shared" si="324"/>
        <v>0</v>
      </c>
      <c r="AB1100"/>
      <c r="AC1100"/>
      <c r="AD1100" s="2"/>
      <c r="AI1100" s="2"/>
      <c r="AJ1100" s="2"/>
    </row>
    <row r="1101" spans="1:36">
      <c r="A1101" s="1" t="str">
        <f t="shared" si="310"/>
        <v>~ntinue~ : [ntɪnyu]</v>
      </c>
      <c r="B1101" s="1">
        <f t="shared" si="309"/>
        <v>0</v>
      </c>
      <c r="C1101" s="1">
        <f t="shared" si="309"/>
        <v>0</v>
      </c>
      <c r="D1101" s="1">
        <f t="shared" si="309"/>
        <v>1</v>
      </c>
      <c r="E1101" s="7">
        <v>1</v>
      </c>
      <c r="F1101" s="9" t="s">
        <v>1062</v>
      </c>
      <c r="G1101" s="4">
        <f t="shared" si="311"/>
        <v>7.6219512195121954E-4</v>
      </c>
      <c r="H1101" s="1" t="str">
        <f t="shared" si="312"/>
        <v>ntɪnyu</v>
      </c>
      <c r="I1101" s="1" t="str">
        <f t="shared" si="313"/>
        <v>ntinue</v>
      </c>
      <c r="J1101" s="10">
        <f t="shared" si="314"/>
        <v>6</v>
      </c>
      <c r="K1101" s="10">
        <f t="shared" si="315"/>
        <v>6</v>
      </c>
      <c r="L1101" s="10">
        <f t="shared" si="316"/>
        <v>6</v>
      </c>
      <c r="M1101" s="10">
        <f t="shared" si="317"/>
        <v>3</v>
      </c>
      <c r="N1101" s="1" t="str">
        <f t="shared" si="318"/>
        <v>~ntinue~</v>
      </c>
      <c r="O1101" s="1" t="str">
        <f t="shared" si="319"/>
        <v>[ntɪnyu]</v>
      </c>
      <c r="P1101" s="4">
        <f t="shared" si="320"/>
        <v>0.27185717486836958</v>
      </c>
      <c r="Q1101" s="4">
        <f t="shared" si="321"/>
        <v>1</v>
      </c>
      <c r="R1101" s="4" cm="1">
        <f t="array" ref="R1101">SUM(_xlfn._xlws.FILTER($G$2:$G$1236,_xlfn.MAP($N$2:$N$1236,_xlfn.LAMBDA(_xlpm.x,_xlpm.x=$N1101))))</f>
        <v>7.6219512195121954E-4</v>
      </c>
      <c r="S1101" s="4">
        <f t="shared" si="322"/>
        <v>1</v>
      </c>
      <c r="T1101" s="15" cm="1">
        <f t="array" ref="T1101">SUM(_xlfn._xlws.FILTER($G$2:$G$1236,_xlfn.MAP($O$2:$O$1236,_xlfn.LAMBDA(_xlpm.x,_xlpm.x=$O1101))))</f>
        <v>7.6219512195121954E-4</v>
      </c>
      <c r="U1101" s="4">
        <f t="shared" si="323"/>
        <v>1</v>
      </c>
      <c r="V1101" s="4">
        <f t="shared" si="324"/>
        <v>0</v>
      </c>
      <c r="AB1101"/>
      <c r="AC1101"/>
      <c r="AD1101" s="2"/>
      <c r="AI1101" s="2"/>
      <c r="AJ1101" s="2"/>
    </row>
    <row r="1102" spans="1:36">
      <c r="A1102" s="1" t="str">
        <f t="shared" si="310"/>
        <v>~office~ : [ɔfəs]</v>
      </c>
      <c r="B1102" s="1">
        <f t="shared" ref="B1102:D1121" si="325">_xlfn.LET(_xlpm.d,$F1102,_xlpm.k,_xlfn.CONCAT(LEFT(TRIM(B$1),1),"*"),COUNTIF(_xlpm.d,_xlpm.k))</f>
        <v>0</v>
      </c>
      <c r="C1102" s="1">
        <f t="shared" si="325"/>
        <v>0</v>
      </c>
      <c r="D1102" s="1">
        <f t="shared" si="325"/>
        <v>0</v>
      </c>
      <c r="E1102" s="7">
        <v>1</v>
      </c>
      <c r="F1102" s="9" t="s">
        <v>2198</v>
      </c>
      <c r="G1102" s="4">
        <f t="shared" si="311"/>
        <v>7.6219512195121954E-4</v>
      </c>
      <c r="H1102" s="4" t="str">
        <f t="shared" si="312"/>
        <v>ɔfəs</v>
      </c>
      <c r="I1102" s="4" t="str">
        <f t="shared" si="313"/>
        <v>office</v>
      </c>
      <c r="J1102" s="10">
        <f t="shared" si="314"/>
        <v>4</v>
      </c>
      <c r="K1102" s="10">
        <f t="shared" si="315"/>
        <v>6</v>
      </c>
      <c r="L1102" s="10">
        <f t="shared" si="316"/>
        <v>6</v>
      </c>
      <c r="M1102" s="10">
        <f t="shared" si="317"/>
        <v>3</v>
      </c>
      <c r="N1102" s="1" t="str">
        <f t="shared" si="318"/>
        <v>~office~</v>
      </c>
      <c r="O1102" s="1" t="str">
        <f t="shared" si="319"/>
        <v>[ɔfəs]</v>
      </c>
      <c r="P1102" s="4">
        <f t="shared" si="320"/>
        <v>0.27185717486836958</v>
      </c>
      <c r="Q1102" s="4">
        <f t="shared" si="321"/>
        <v>1</v>
      </c>
      <c r="R1102" s="4" cm="1">
        <f t="array" ref="R1102">SUM(_xlfn._xlws.FILTER($G$2:$G$1236,_xlfn.MAP($N$2:$N$1236,_xlfn.LAMBDA(_xlpm.x,_xlpm.x=$N1102))))</f>
        <v>7.6219512195121954E-4</v>
      </c>
      <c r="S1102" s="4">
        <f t="shared" si="322"/>
        <v>1</v>
      </c>
      <c r="T1102" s="15" cm="1">
        <f t="array" ref="T1102">SUM(_xlfn._xlws.FILTER($G$2:$G$1236,_xlfn.MAP($O$2:$O$1236,_xlfn.LAMBDA(_xlpm.x,_xlpm.x=$O1102))))</f>
        <v>7.6219512195121954E-4</v>
      </c>
      <c r="U1102" s="4">
        <f t="shared" si="323"/>
        <v>1</v>
      </c>
      <c r="V1102" s="4">
        <f t="shared" si="324"/>
        <v>0</v>
      </c>
      <c r="AB1102"/>
      <c r="AC1102"/>
      <c r="AD1102" s="2"/>
      <c r="AI1102" s="2"/>
      <c r="AJ1102" s="2"/>
    </row>
    <row r="1103" spans="1:36">
      <c r="A1103" s="1" t="str">
        <f t="shared" si="310"/>
        <v>~reason~ : [ɹizən]</v>
      </c>
      <c r="B1103" s="1">
        <f t="shared" si="325"/>
        <v>1</v>
      </c>
      <c r="C1103" s="1">
        <f t="shared" si="325"/>
        <v>0</v>
      </c>
      <c r="D1103" s="1">
        <f t="shared" si="325"/>
        <v>0</v>
      </c>
      <c r="E1103" s="7">
        <v>1</v>
      </c>
      <c r="F1103" s="9" t="s">
        <v>2197</v>
      </c>
      <c r="G1103" s="4">
        <f t="shared" si="311"/>
        <v>7.6219512195121954E-4</v>
      </c>
      <c r="H1103" s="4" t="str">
        <f t="shared" si="312"/>
        <v>ɹizən</v>
      </c>
      <c r="I1103" s="4" t="str">
        <f t="shared" si="313"/>
        <v>reason</v>
      </c>
      <c r="J1103" s="10">
        <f t="shared" si="314"/>
        <v>5</v>
      </c>
      <c r="K1103" s="10">
        <f t="shared" si="315"/>
        <v>6</v>
      </c>
      <c r="L1103" s="10">
        <f t="shared" si="316"/>
        <v>6</v>
      </c>
      <c r="M1103" s="10">
        <f t="shared" si="317"/>
        <v>3</v>
      </c>
      <c r="N1103" s="1" t="str">
        <f t="shared" si="318"/>
        <v>~reason~</v>
      </c>
      <c r="O1103" s="1" t="str">
        <f t="shared" si="319"/>
        <v>[ɹizən]</v>
      </c>
      <c r="P1103" s="4">
        <f t="shared" si="320"/>
        <v>0.27185717486836958</v>
      </c>
      <c r="Q1103" s="4">
        <f t="shared" si="321"/>
        <v>1</v>
      </c>
      <c r="R1103" s="4" cm="1">
        <f t="array" ref="R1103">SUM(_xlfn._xlws.FILTER($G$2:$G$1236,_xlfn.MAP($N$2:$N$1236,_xlfn.LAMBDA(_xlpm.x,_xlpm.x=$N1103))))</f>
        <v>7.6219512195121954E-4</v>
      </c>
      <c r="S1103" s="4">
        <f t="shared" si="322"/>
        <v>1</v>
      </c>
      <c r="T1103" s="15" cm="1">
        <f t="array" ref="T1103">SUM(_xlfn._xlws.FILTER($G$2:$G$1236,_xlfn.MAP($O$2:$O$1236,_xlfn.LAMBDA(_xlpm.x,_xlpm.x=$O1103))))</f>
        <v>7.6219512195121954E-4</v>
      </c>
      <c r="U1103" s="4">
        <f t="shared" si="323"/>
        <v>1</v>
      </c>
      <c r="V1103" s="4">
        <f t="shared" si="324"/>
        <v>0</v>
      </c>
      <c r="AB1103"/>
      <c r="AC1103"/>
      <c r="AD1103" s="2"/>
      <c r="AI1103" s="2"/>
      <c r="AJ1103" s="2"/>
    </row>
    <row r="1104" spans="1:36">
      <c r="A1104" s="1" t="str">
        <f t="shared" si="310"/>
        <v>~region~ : [ɹidʒən]</v>
      </c>
      <c r="B1104" s="1">
        <f t="shared" si="325"/>
        <v>1</v>
      </c>
      <c r="C1104" s="1">
        <f t="shared" si="325"/>
        <v>0</v>
      </c>
      <c r="D1104" s="1">
        <f t="shared" si="325"/>
        <v>0</v>
      </c>
      <c r="E1104" s="7">
        <v>1</v>
      </c>
      <c r="F1104" s="9" t="s">
        <v>2196</v>
      </c>
      <c r="G1104" s="4">
        <f t="shared" si="311"/>
        <v>7.6219512195121954E-4</v>
      </c>
      <c r="H1104" s="1" t="str">
        <f t="shared" si="312"/>
        <v>ɹidʒən</v>
      </c>
      <c r="I1104" s="1" t="str">
        <f t="shared" si="313"/>
        <v>region</v>
      </c>
      <c r="J1104" s="10">
        <f t="shared" si="314"/>
        <v>6</v>
      </c>
      <c r="K1104" s="10">
        <f t="shared" si="315"/>
        <v>6</v>
      </c>
      <c r="L1104" s="10">
        <f t="shared" si="316"/>
        <v>6</v>
      </c>
      <c r="M1104" s="10">
        <f t="shared" si="317"/>
        <v>3</v>
      </c>
      <c r="N1104" s="1" t="str">
        <f t="shared" si="318"/>
        <v>~region~</v>
      </c>
      <c r="O1104" s="1" t="str">
        <f t="shared" si="319"/>
        <v>[ɹidʒən]</v>
      </c>
      <c r="P1104" s="4">
        <f t="shared" si="320"/>
        <v>0.27185717486836958</v>
      </c>
      <c r="Q1104" s="4">
        <f t="shared" si="321"/>
        <v>1</v>
      </c>
      <c r="R1104" s="4" cm="1">
        <f t="array" ref="R1104">SUM(_xlfn._xlws.FILTER($G$2:$G$1236,_xlfn.MAP($N$2:$N$1236,_xlfn.LAMBDA(_xlpm.x,_xlpm.x=$N1104))))</f>
        <v>7.6219512195121954E-4</v>
      </c>
      <c r="S1104" s="4">
        <f t="shared" si="322"/>
        <v>1</v>
      </c>
      <c r="T1104" s="15" cm="1">
        <f t="array" ref="T1104">SUM(_xlfn._xlws.FILTER($G$2:$G$1236,_xlfn.MAP($O$2:$O$1236,_xlfn.LAMBDA(_xlpm.x,_xlpm.x=$O1104))))</f>
        <v>7.6219512195121954E-4</v>
      </c>
      <c r="U1104" s="4">
        <f t="shared" si="323"/>
        <v>1</v>
      </c>
      <c r="V1104" s="4">
        <f t="shared" si="324"/>
        <v>0</v>
      </c>
      <c r="AB1104"/>
      <c r="AC1104"/>
      <c r="AD1104" s="2"/>
      <c r="AI1104" s="2"/>
      <c r="AJ1104" s="2"/>
    </row>
    <row r="1105" spans="1:36">
      <c r="A1105" s="1" t="str">
        <f t="shared" si="310"/>
        <v>~season~ : [sizən]</v>
      </c>
      <c r="B1105" s="1">
        <f t="shared" si="325"/>
        <v>0</v>
      </c>
      <c r="C1105" s="1">
        <f t="shared" si="325"/>
        <v>0</v>
      </c>
      <c r="D1105" s="1">
        <f t="shared" si="325"/>
        <v>0</v>
      </c>
      <c r="E1105" s="7">
        <v>1</v>
      </c>
      <c r="F1105" s="9" t="s">
        <v>2195</v>
      </c>
      <c r="G1105" s="4">
        <f t="shared" si="311"/>
        <v>7.6219512195121954E-4</v>
      </c>
      <c r="H1105" s="4" t="str">
        <f t="shared" si="312"/>
        <v>sizən</v>
      </c>
      <c r="I1105" s="4" t="str">
        <f t="shared" si="313"/>
        <v>season</v>
      </c>
      <c r="J1105" s="10">
        <f t="shared" si="314"/>
        <v>5</v>
      </c>
      <c r="K1105" s="10">
        <f t="shared" si="315"/>
        <v>6</v>
      </c>
      <c r="L1105" s="10">
        <f t="shared" si="316"/>
        <v>6</v>
      </c>
      <c r="M1105" s="10">
        <f t="shared" si="317"/>
        <v>3</v>
      </c>
      <c r="N1105" s="1" t="str">
        <f t="shared" si="318"/>
        <v>~season~</v>
      </c>
      <c r="O1105" s="1" t="str">
        <f t="shared" si="319"/>
        <v>[sizən]</v>
      </c>
      <c r="P1105" s="4">
        <f t="shared" si="320"/>
        <v>0.27185717486836958</v>
      </c>
      <c r="Q1105" s="4">
        <f t="shared" si="321"/>
        <v>1</v>
      </c>
      <c r="R1105" s="4" cm="1">
        <f t="array" ref="R1105">SUM(_xlfn._xlws.FILTER($G$2:$G$1236,_xlfn.MAP($N$2:$N$1236,_xlfn.LAMBDA(_xlpm.x,_xlpm.x=$N1105))))</f>
        <v>7.6219512195121954E-4</v>
      </c>
      <c r="S1105" s="4">
        <f t="shared" si="322"/>
        <v>1</v>
      </c>
      <c r="T1105" s="15" cm="1">
        <f t="array" ref="T1105">SUM(_xlfn._xlws.FILTER($G$2:$G$1236,_xlfn.MAP($O$2:$O$1236,_xlfn.LAMBDA(_xlpm.x,_xlpm.x=$O1105))))</f>
        <v>7.6219512195121954E-4</v>
      </c>
      <c r="U1105" s="4">
        <f t="shared" si="323"/>
        <v>1</v>
      </c>
      <c r="V1105" s="4">
        <f t="shared" si="324"/>
        <v>0</v>
      </c>
      <c r="AB1105"/>
      <c r="AC1105"/>
      <c r="AD1105" s="2"/>
      <c r="AI1105" s="2"/>
      <c r="AJ1105" s="2"/>
    </row>
    <row r="1106" spans="1:36">
      <c r="A1106" s="1" t="str">
        <f t="shared" si="310"/>
        <v>~square~ : [skwɛə]</v>
      </c>
      <c r="B1106" s="1">
        <f t="shared" si="325"/>
        <v>0</v>
      </c>
      <c r="C1106" s="1">
        <f t="shared" si="325"/>
        <v>0</v>
      </c>
      <c r="D1106" s="1">
        <f t="shared" si="325"/>
        <v>0</v>
      </c>
      <c r="E1106" s="7">
        <v>1</v>
      </c>
      <c r="F1106" s="9" t="s">
        <v>1091</v>
      </c>
      <c r="G1106" s="4">
        <f t="shared" si="311"/>
        <v>7.6219512195121954E-4</v>
      </c>
      <c r="H1106" s="1" t="str">
        <f t="shared" si="312"/>
        <v>skwɛə</v>
      </c>
      <c r="I1106" s="1" t="str">
        <f t="shared" si="313"/>
        <v>square</v>
      </c>
      <c r="J1106" s="10">
        <f t="shared" si="314"/>
        <v>5</v>
      </c>
      <c r="K1106" s="10">
        <f t="shared" si="315"/>
        <v>6</v>
      </c>
      <c r="L1106" s="10">
        <f t="shared" si="316"/>
        <v>6</v>
      </c>
      <c r="M1106" s="10">
        <f t="shared" si="317"/>
        <v>3</v>
      </c>
      <c r="N1106" s="1" t="str">
        <f t="shared" si="318"/>
        <v>~square~</v>
      </c>
      <c r="O1106" s="1" t="str">
        <f t="shared" si="319"/>
        <v>[skwɛə]</v>
      </c>
      <c r="P1106" s="4">
        <f t="shared" si="320"/>
        <v>0.27185717486836958</v>
      </c>
      <c r="Q1106" s="4">
        <f t="shared" si="321"/>
        <v>1</v>
      </c>
      <c r="R1106" s="4" cm="1">
        <f t="array" ref="R1106">SUM(_xlfn._xlws.FILTER($G$2:$G$1236,_xlfn.MAP($N$2:$N$1236,_xlfn.LAMBDA(_xlpm.x,_xlpm.x=$N1106))))</f>
        <v>7.6219512195121954E-4</v>
      </c>
      <c r="S1106" s="4">
        <f t="shared" si="322"/>
        <v>1</v>
      </c>
      <c r="T1106" s="15" cm="1">
        <f t="array" ref="T1106">SUM(_xlfn._xlws.FILTER($G$2:$G$1236,_xlfn.MAP($O$2:$O$1236,_xlfn.LAMBDA(_xlpm.x,_xlpm.x=$O1106))))</f>
        <v>7.6219512195121954E-4</v>
      </c>
      <c r="U1106" s="4">
        <f t="shared" si="323"/>
        <v>1</v>
      </c>
      <c r="V1106" s="4">
        <f t="shared" si="324"/>
        <v>0</v>
      </c>
      <c r="AB1106"/>
      <c r="AC1106"/>
      <c r="AD1106" s="2"/>
      <c r="AI1106" s="2"/>
      <c r="AJ1106" s="2"/>
    </row>
    <row r="1107" spans="1:36">
      <c r="A1107" s="1" t="str">
        <f t="shared" si="310"/>
        <v>~beauty~ : [byutɪ]</v>
      </c>
      <c r="B1107" s="1">
        <f t="shared" si="325"/>
        <v>0</v>
      </c>
      <c r="C1107" s="1">
        <f t="shared" si="325"/>
        <v>0</v>
      </c>
      <c r="D1107" s="1">
        <f t="shared" si="325"/>
        <v>0</v>
      </c>
      <c r="E1107" s="7">
        <v>1</v>
      </c>
      <c r="F1107" s="9" t="s">
        <v>1109</v>
      </c>
      <c r="G1107" s="4">
        <f t="shared" si="311"/>
        <v>7.6219512195121954E-4</v>
      </c>
      <c r="H1107" s="1" t="str">
        <f t="shared" si="312"/>
        <v>byutɪ</v>
      </c>
      <c r="I1107" s="1" t="str">
        <f t="shared" si="313"/>
        <v>beauty</v>
      </c>
      <c r="J1107" s="10">
        <f t="shared" si="314"/>
        <v>5</v>
      </c>
      <c r="K1107" s="10">
        <f t="shared" si="315"/>
        <v>6</v>
      </c>
      <c r="L1107" s="10">
        <f t="shared" si="316"/>
        <v>6</v>
      </c>
      <c r="M1107" s="10">
        <f t="shared" si="317"/>
        <v>4</v>
      </c>
      <c r="N1107" s="1" t="str">
        <f t="shared" si="318"/>
        <v>~beauty~</v>
      </c>
      <c r="O1107" s="1" t="str">
        <f t="shared" si="319"/>
        <v>[byutɪ]</v>
      </c>
      <c r="P1107" s="4">
        <f t="shared" si="320"/>
        <v>0.27185717486836958</v>
      </c>
      <c r="Q1107" s="4">
        <f t="shared" si="321"/>
        <v>1</v>
      </c>
      <c r="R1107" s="4" cm="1">
        <f t="array" ref="R1107">SUM(_xlfn._xlws.FILTER($G$2:$G$1236,_xlfn.MAP($N$2:$N$1236,_xlfn.LAMBDA(_xlpm.x,_xlpm.x=$N1107))))</f>
        <v>7.6219512195121954E-4</v>
      </c>
      <c r="S1107" s="4">
        <f t="shared" si="322"/>
        <v>1</v>
      </c>
      <c r="T1107" s="15" cm="1">
        <f t="array" ref="T1107">SUM(_xlfn._xlws.FILTER($G$2:$G$1236,_xlfn.MAP($O$2:$O$1236,_xlfn.LAMBDA(_xlpm.x,_xlpm.x=$O1107))))</f>
        <v>7.6219512195121954E-4</v>
      </c>
      <c r="U1107" s="4">
        <f t="shared" si="323"/>
        <v>1</v>
      </c>
      <c r="V1107" s="4">
        <f t="shared" si="324"/>
        <v>0</v>
      </c>
      <c r="AB1107"/>
      <c r="AC1107"/>
      <c r="AD1107" s="2"/>
      <c r="AI1107" s="2"/>
      <c r="AJ1107" s="2"/>
    </row>
    <row r="1108" spans="1:36">
      <c r="A1108" s="1" t="str">
        <f t="shared" si="310"/>
        <v>~between~ : [bɪtwin]</v>
      </c>
      <c r="B1108" s="1">
        <f t="shared" si="325"/>
        <v>0</v>
      </c>
      <c r="C1108" s="1">
        <f t="shared" si="325"/>
        <v>0</v>
      </c>
      <c r="D1108" s="1">
        <f t="shared" si="325"/>
        <v>0</v>
      </c>
      <c r="E1108" s="7">
        <v>1</v>
      </c>
      <c r="F1108" s="9" t="s">
        <v>2194</v>
      </c>
      <c r="G1108" s="4">
        <f t="shared" si="311"/>
        <v>7.6219512195121954E-4</v>
      </c>
      <c r="H1108" s="1" t="str">
        <f t="shared" si="312"/>
        <v>bɪtwin</v>
      </c>
      <c r="I1108" s="1" t="str">
        <f t="shared" si="313"/>
        <v>between</v>
      </c>
      <c r="J1108" s="10">
        <f t="shared" si="314"/>
        <v>6</v>
      </c>
      <c r="K1108" s="10">
        <f t="shared" si="315"/>
        <v>7</v>
      </c>
      <c r="L1108" s="10">
        <f t="shared" si="316"/>
        <v>7</v>
      </c>
      <c r="M1108" s="10">
        <f t="shared" si="317"/>
        <v>1</v>
      </c>
      <c r="N1108" s="1" t="str">
        <f t="shared" si="318"/>
        <v>~between~</v>
      </c>
      <c r="O1108" s="1" t="str">
        <f t="shared" si="319"/>
        <v>[bɪtwin]</v>
      </c>
      <c r="P1108" s="4">
        <f t="shared" si="320"/>
        <v>0.28725561847890652</v>
      </c>
      <c r="Q1108" s="4">
        <f t="shared" si="321"/>
        <v>1</v>
      </c>
      <c r="R1108" s="4" cm="1">
        <f t="array" ref="R1108">SUM(_xlfn._xlws.FILTER($G$2:$G$1236,_xlfn.MAP($N$2:$N$1236,_xlfn.LAMBDA(_xlpm.x,_xlpm.x=$N1108))))</f>
        <v>7.6219512195121954E-4</v>
      </c>
      <c r="S1108" s="4">
        <f t="shared" si="322"/>
        <v>1</v>
      </c>
      <c r="T1108" s="15" cm="1">
        <f t="array" ref="T1108">SUM(_xlfn._xlws.FILTER($G$2:$G$1236,_xlfn.MAP($O$2:$O$1236,_xlfn.LAMBDA(_xlpm.x,_xlpm.x=$O1108))))</f>
        <v>7.6219512195121954E-4</v>
      </c>
      <c r="U1108" s="4">
        <f t="shared" si="323"/>
        <v>1</v>
      </c>
      <c r="V1108" s="4">
        <f t="shared" si="324"/>
        <v>0</v>
      </c>
      <c r="AB1108"/>
      <c r="AC1108"/>
      <c r="AD1108" s="2"/>
      <c r="AI1108" s="2"/>
      <c r="AJ1108" s="2"/>
    </row>
    <row r="1109" spans="1:36">
      <c r="A1109" s="1" t="str">
        <f t="shared" si="310"/>
        <v>~control~ : [kəntɹoʊl]</v>
      </c>
      <c r="B1109" s="1">
        <f t="shared" si="325"/>
        <v>0</v>
      </c>
      <c r="C1109" s="1">
        <f t="shared" si="325"/>
        <v>0</v>
      </c>
      <c r="D1109" s="1">
        <f t="shared" si="325"/>
        <v>0</v>
      </c>
      <c r="E1109" s="7">
        <v>1</v>
      </c>
      <c r="F1109" s="9" t="s">
        <v>2193</v>
      </c>
      <c r="G1109" s="4">
        <f t="shared" si="311"/>
        <v>7.6219512195121954E-4</v>
      </c>
      <c r="H1109" s="4" t="str">
        <f t="shared" si="312"/>
        <v>kəntɹoʊl</v>
      </c>
      <c r="I1109" s="4" t="str">
        <f t="shared" si="313"/>
        <v>control</v>
      </c>
      <c r="J1109" s="10">
        <f t="shared" si="314"/>
        <v>8</v>
      </c>
      <c r="K1109" s="10">
        <f t="shared" si="315"/>
        <v>7</v>
      </c>
      <c r="L1109" s="10">
        <f t="shared" si="316"/>
        <v>8</v>
      </c>
      <c r="M1109" s="10">
        <f t="shared" si="317"/>
        <v>1</v>
      </c>
      <c r="N1109" s="1" t="str">
        <f t="shared" si="318"/>
        <v>~control~</v>
      </c>
      <c r="O1109" s="1" t="str">
        <f t="shared" si="319"/>
        <v>[kəntɹoʊl]</v>
      </c>
      <c r="P1109" s="4">
        <f t="shared" si="320"/>
        <v>0.3010299956639812</v>
      </c>
      <c r="Q1109" s="4">
        <f t="shared" si="321"/>
        <v>1</v>
      </c>
      <c r="R1109" s="4" cm="1">
        <f t="array" ref="R1109">SUM(_xlfn._xlws.FILTER($G$2:$G$1236,_xlfn.MAP($N$2:$N$1236,_xlfn.LAMBDA(_xlpm.x,_xlpm.x=$N1109))))</f>
        <v>7.6219512195121954E-4</v>
      </c>
      <c r="S1109" s="4">
        <f t="shared" si="322"/>
        <v>1</v>
      </c>
      <c r="T1109" s="15" cm="1">
        <f t="array" ref="T1109">SUM(_xlfn._xlws.FILTER($G$2:$G$1236,_xlfn.MAP($O$2:$O$1236,_xlfn.LAMBDA(_xlpm.x,_xlpm.x=$O1109))))</f>
        <v>7.6219512195121954E-4</v>
      </c>
      <c r="U1109" s="4">
        <f t="shared" si="323"/>
        <v>1</v>
      </c>
      <c r="V1109" s="4">
        <f t="shared" si="324"/>
        <v>0</v>
      </c>
      <c r="AB1109"/>
      <c r="AC1109"/>
      <c r="AD1109" s="2"/>
      <c r="AI1109" s="2"/>
      <c r="AJ1109" s="2"/>
    </row>
    <row r="1110" spans="1:36">
      <c r="A1110" s="1" t="str">
        <f t="shared" si="310"/>
        <v>~nterest~ : [ntəɹɛst]</v>
      </c>
      <c r="B1110" s="1">
        <f t="shared" si="325"/>
        <v>0</v>
      </c>
      <c r="C1110" s="1">
        <f t="shared" si="325"/>
        <v>0</v>
      </c>
      <c r="D1110" s="1">
        <f t="shared" si="325"/>
        <v>1</v>
      </c>
      <c r="E1110" s="7">
        <v>1</v>
      </c>
      <c r="F1110" s="9" t="s">
        <v>2192</v>
      </c>
      <c r="G1110" s="4">
        <f t="shared" si="311"/>
        <v>7.6219512195121954E-4</v>
      </c>
      <c r="H1110" s="1" t="str">
        <f t="shared" si="312"/>
        <v>ntəɹɛst</v>
      </c>
      <c r="I1110" s="1" t="str">
        <f t="shared" si="313"/>
        <v>nterest</v>
      </c>
      <c r="J1110" s="10">
        <f t="shared" si="314"/>
        <v>7</v>
      </c>
      <c r="K1110" s="10">
        <f t="shared" si="315"/>
        <v>7</v>
      </c>
      <c r="L1110" s="10">
        <f t="shared" si="316"/>
        <v>7</v>
      </c>
      <c r="M1110" s="10">
        <f t="shared" si="317"/>
        <v>1</v>
      </c>
      <c r="N1110" s="1" t="str">
        <f t="shared" si="318"/>
        <v>~nterest~</v>
      </c>
      <c r="O1110" s="1" t="str">
        <f t="shared" si="319"/>
        <v>[ntəɹɛst]</v>
      </c>
      <c r="P1110" s="4">
        <f t="shared" si="320"/>
        <v>0.28725561847890652</v>
      </c>
      <c r="Q1110" s="4">
        <f t="shared" si="321"/>
        <v>1</v>
      </c>
      <c r="R1110" s="4" cm="1">
        <f t="array" ref="R1110">SUM(_xlfn._xlws.FILTER($G$2:$G$1236,_xlfn.MAP($N$2:$N$1236,_xlfn.LAMBDA(_xlpm.x,_xlpm.x=$N1110))))</f>
        <v>7.6219512195121954E-4</v>
      </c>
      <c r="S1110" s="4">
        <f t="shared" si="322"/>
        <v>1</v>
      </c>
      <c r="T1110" s="15" cm="1">
        <f t="array" ref="T1110">SUM(_xlfn._xlws.FILTER($G$2:$G$1236,_xlfn.MAP($O$2:$O$1236,_xlfn.LAMBDA(_xlpm.x,_xlpm.x=$O1110))))</f>
        <v>7.6219512195121954E-4</v>
      </c>
      <c r="U1110" s="4">
        <f t="shared" si="323"/>
        <v>1</v>
      </c>
      <c r="V1110" s="4">
        <f t="shared" si="324"/>
        <v>0</v>
      </c>
      <c r="AB1110"/>
      <c r="AC1110"/>
      <c r="AD1110" s="2"/>
      <c r="AI1110" s="2"/>
      <c r="AJ1110" s="2"/>
    </row>
    <row r="1111" spans="1:36">
      <c r="A1111" s="1" t="str">
        <f t="shared" si="310"/>
        <v>~present~ : [pɹɛzənt]</v>
      </c>
      <c r="B1111" s="1">
        <f t="shared" si="325"/>
        <v>0</v>
      </c>
      <c r="C1111" s="1">
        <f t="shared" si="325"/>
        <v>0</v>
      </c>
      <c r="D1111" s="1">
        <f t="shared" si="325"/>
        <v>0</v>
      </c>
      <c r="E1111" s="7">
        <v>1</v>
      </c>
      <c r="F1111" s="9" t="s">
        <v>2191</v>
      </c>
      <c r="G1111" s="4">
        <f t="shared" si="311"/>
        <v>7.6219512195121954E-4</v>
      </c>
      <c r="H1111" s="1" t="str">
        <f t="shared" si="312"/>
        <v>pɹɛzənt</v>
      </c>
      <c r="I1111" s="1" t="str">
        <f t="shared" si="313"/>
        <v>present</v>
      </c>
      <c r="J1111" s="10">
        <f t="shared" si="314"/>
        <v>7</v>
      </c>
      <c r="K1111" s="10">
        <f t="shared" si="315"/>
        <v>7</v>
      </c>
      <c r="L1111" s="10">
        <f t="shared" si="316"/>
        <v>7</v>
      </c>
      <c r="M1111" s="10">
        <f t="shared" si="317"/>
        <v>1</v>
      </c>
      <c r="N1111" s="1" t="str">
        <f t="shared" si="318"/>
        <v>~present~</v>
      </c>
      <c r="O1111" s="1" t="str">
        <f t="shared" si="319"/>
        <v>[pɹɛzənt]</v>
      </c>
      <c r="P1111" s="4">
        <f t="shared" si="320"/>
        <v>0.19150374565260433</v>
      </c>
      <c r="Q1111" s="4">
        <f t="shared" si="321"/>
        <v>0.66666666666666663</v>
      </c>
      <c r="R1111" s="4" cm="1">
        <f t="array" ref="R1111">SUM(_xlfn._xlws.FILTER($G$2:$G$1236,_xlfn.MAP($N$2:$N$1236,_xlfn.LAMBDA(_xlpm.x,_xlpm.x=$N1111))))</f>
        <v>1.5243902439024391E-3</v>
      </c>
      <c r="S1111" s="4">
        <f t="shared" si="322"/>
        <v>0.5</v>
      </c>
      <c r="T1111" s="15" cm="1">
        <f t="array" ref="T1111">SUM(_xlfn._xlws.FILTER($G$2:$G$1236,_xlfn.MAP($O$2:$O$1236,_xlfn.LAMBDA(_xlpm.x,_xlpm.x=$O1111))))</f>
        <v>7.6219512195121954E-4</v>
      </c>
      <c r="U1111" s="4">
        <f t="shared" si="323"/>
        <v>1</v>
      </c>
      <c r="V1111" s="4">
        <f t="shared" si="324"/>
        <v>-0.3010299956639812</v>
      </c>
      <c r="AB1111"/>
      <c r="AC1111"/>
      <c r="AD1111" s="2"/>
      <c r="AI1111" s="2"/>
      <c r="AJ1111" s="2"/>
    </row>
    <row r="1112" spans="1:36">
      <c r="A1112" s="1" t="str">
        <f t="shared" si="310"/>
        <v>~present~ : [pɹɪzɛnt]</v>
      </c>
      <c r="B1112" s="1">
        <f t="shared" si="325"/>
        <v>0</v>
      </c>
      <c r="C1112" s="1">
        <f t="shared" si="325"/>
        <v>0</v>
      </c>
      <c r="D1112" s="1">
        <f t="shared" si="325"/>
        <v>0</v>
      </c>
      <c r="E1112" s="7">
        <v>1</v>
      </c>
      <c r="F1112" s="9" t="s">
        <v>2190</v>
      </c>
      <c r="G1112" s="4">
        <f t="shared" si="311"/>
        <v>7.6219512195121954E-4</v>
      </c>
      <c r="H1112" s="1" t="str">
        <f t="shared" si="312"/>
        <v>pɹɪzɛnt</v>
      </c>
      <c r="I1112" s="1" t="str">
        <f t="shared" si="313"/>
        <v>present</v>
      </c>
      <c r="J1112" s="10">
        <f t="shared" si="314"/>
        <v>7</v>
      </c>
      <c r="K1112" s="10">
        <f t="shared" si="315"/>
        <v>7</v>
      </c>
      <c r="L1112" s="10">
        <f t="shared" si="316"/>
        <v>7</v>
      </c>
      <c r="M1112" s="10">
        <f t="shared" si="317"/>
        <v>1</v>
      </c>
      <c r="N1112" s="1" t="str">
        <f t="shared" si="318"/>
        <v>~present~</v>
      </c>
      <c r="O1112" s="1" t="str">
        <f t="shared" si="319"/>
        <v>[pɹɪzɛnt]</v>
      </c>
      <c r="P1112" s="4">
        <f t="shared" si="320"/>
        <v>0.19150374565260433</v>
      </c>
      <c r="Q1112" s="4">
        <f t="shared" si="321"/>
        <v>0.66666666666666663</v>
      </c>
      <c r="R1112" s="4" cm="1">
        <f t="array" ref="R1112">SUM(_xlfn._xlws.FILTER($G$2:$G$1236,_xlfn.MAP($N$2:$N$1236,_xlfn.LAMBDA(_xlpm.x,_xlpm.x=$N1112))))</f>
        <v>1.5243902439024391E-3</v>
      </c>
      <c r="S1112" s="4">
        <f t="shared" si="322"/>
        <v>0.5</v>
      </c>
      <c r="T1112" s="15" cm="1">
        <f t="array" ref="T1112">SUM(_xlfn._xlws.FILTER($G$2:$G$1236,_xlfn.MAP($O$2:$O$1236,_xlfn.LAMBDA(_xlpm.x,_xlpm.x=$O1112))))</f>
        <v>7.6219512195121954E-4</v>
      </c>
      <c r="U1112" s="4">
        <f t="shared" si="323"/>
        <v>1</v>
      </c>
      <c r="V1112" s="4">
        <f t="shared" si="324"/>
        <v>-0.3010299956639812</v>
      </c>
      <c r="AB1112"/>
      <c r="AC1112"/>
      <c r="AD1112" s="2"/>
      <c r="AI1112" s="2"/>
      <c r="AJ1112" s="2"/>
    </row>
    <row r="1113" spans="1:36">
      <c r="A1113" s="1" t="str">
        <f t="shared" si="310"/>
        <v>~remembe~ : [ɹɪmɛmbə]</v>
      </c>
      <c r="B1113" s="1">
        <f t="shared" si="325"/>
        <v>1</v>
      </c>
      <c r="C1113" s="1">
        <f t="shared" si="325"/>
        <v>0</v>
      </c>
      <c r="D1113" s="1">
        <f t="shared" si="325"/>
        <v>0</v>
      </c>
      <c r="E1113" s="7">
        <v>1</v>
      </c>
      <c r="F1113" s="9" t="s">
        <v>2189</v>
      </c>
      <c r="G1113" s="4">
        <f t="shared" si="311"/>
        <v>7.6219512195121954E-4</v>
      </c>
      <c r="H1113" s="1" t="str">
        <f t="shared" si="312"/>
        <v>ɹɪmɛmbə</v>
      </c>
      <c r="I1113" s="1" t="str">
        <f t="shared" si="313"/>
        <v>remembe</v>
      </c>
      <c r="J1113" s="10">
        <f t="shared" si="314"/>
        <v>7</v>
      </c>
      <c r="K1113" s="10">
        <f t="shared" si="315"/>
        <v>7</v>
      </c>
      <c r="L1113" s="10">
        <f t="shared" si="316"/>
        <v>7</v>
      </c>
      <c r="M1113" s="10">
        <f t="shared" si="317"/>
        <v>1</v>
      </c>
      <c r="N1113" s="1" t="str">
        <f t="shared" si="318"/>
        <v>~remembe~</v>
      </c>
      <c r="O1113" s="1" t="str">
        <f t="shared" si="319"/>
        <v>[ɹɪmɛmbə]</v>
      </c>
      <c r="P1113" s="4">
        <f t="shared" si="320"/>
        <v>0.28725561847890652</v>
      </c>
      <c r="Q1113" s="4">
        <f t="shared" si="321"/>
        <v>1</v>
      </c>
      <c r="R1113" s="4" cm="1">
        <f t="array" ref="R1113">SUM(_xlfn._xlws.FILTER($G$2:$G$1255,_xlfn.MAP($N$2:$N$1255,_xlfn.LAMBDA(_xlpm.x,_xlpm.x=$N1113))))</f>
        <v>7.6219512195121954E-4</v>
      </c>
      <c r="S1113" s="4">
        <f t="shared" si="322"/>
        <v>1</v>
      </c>
      <c r="T1113" s="15" cm="1">
        <f t="array" ref="T1113">SUM(_xlfn._xlws.FILTER($G$2:$G$1255,_xlfn.MAP($O$2:$O$1255,_xlfn.LAMBDA(_xlpm.x,_xlpm.x=$O1113))))</f>
        <v>7.6219512195121954E-4</v>
      </c>
      <c r="U1113" s="4">
        <f t="shared" si="323"/>
        <v>1</v>
      </c>
      <c r="V1113" s="4">
        <f t="shared" si="324"/>
        <v>0</v>
      </c>
      <c r="AB1113"/>
      <c r="AC1113"/>
      <c r="AD1113" s="2"/>
      <c r="AI1113" s="2"/>
      <c r="AJ1113" s="2"/>
    </row>
    <row r="1114" spans="1:36">
      <c r="A1114" s="1" t="str">
        <f t="shared" si="310"/>
        <v>~represe~ : [ɹɛpɹɪzɛ]</v>
      </c>
      <c r="B1114" s="1">
        <f t="shared" si="325"/>
        <v>1</v>
      </c>
      <c r="C1114" s="1">
        <f t="shared" si="325"/>
        <v>0</v>
      </c>
      <c r="D1114" s="1">
        <f t="shared" si="325"/>
        <v>0</v>
      </c>
      <c r="E1114" s="7">
        <v>1</v>
      </c>
      <c r="F1114" s="9" t="s">
        <v>2188</v>
      </c>
      <c r="G1114" s="4">
        <f t="shared" si="311"/>
        <v>7.6219512195121954E-4</v>
      </c>
      <c r="H1114" s="1" t="str">
        <f t="shared" si="312"/>
        <v>ɹɛpɹɪzɛ</v>
      </c>
      <c r="I1114" s="1" t="str">
        <f t="shared" si="313"/>
        <v>represe</v>
      </c>
      <c r="J1114" s="10">
        <f t="shared" si="314"/>
        <v>7</v>
      </c>
      <c r="K1114" s="10">
        <f t="shared" si="315"/>
        <v>7</v>
      </c>
      <c r="L1114" s="10">
        <f t="shared" si="316"/>
        <v>7</v>
      </c>
      <c r="M1114" s="10">
        <f t="shared" si="317"/>
        <v>1</v>
      </c>
      <c r="N1114" s="1" t="str">
        <f t="shared" si="318"/>
        <v>~represe~</v>
      </c>
      <c r="O1114" s="1" t="str">
        <f t="shared" si="319"/>
        <v>[ɹɛpɹɪzɛ]</v>
      </c>
      <c r="P1114" s="4">
        <f t="shared" si="320"/>
        <v>0.28725561847890652</v>
      </c>
      <c r="Q1114" s="4">
        <f t="shared" si="321"/>
        <v>1</v>
      </c>
      <c r="R1114" s="4" cm="1">
        <f t="array" ref="R1114">SUM(_xlfn._xlws.FILTER($G$2:$G$1255,_xlfn.MAP($N$2:$N$1255,_xlfn.LAMBDA(_xlpm.x,_xlpm.x=$N1114))))</f>
        <v>7.6219512195121954E-4</v>
      </c>
      <c r="S1114" s="4">
        <f t="shared" si="322"/>
        <v>1</v>
      </c>
      <c r="T1114" s="15" cm="1">
        <f t="array" ref="T1114">SUM(_xlfn._xlws.FILTER($G$2:$G$1255,_xlfn.MAP($O$2:$O$1255,_xlfn.LAMBDA(_xlpm.x,_xlpm.x=$O1114))))</f>
        <v>7.6219512195121954E-4</v>
      </c>
      <c r="U1114" s="4">
        <f t="shared" si="323"/>
        <v>1</v>
      </c>
      <c r="V1114" s="4">
        <f t="shared" si="324"/>
        <v>0</v>
      </c>
      <c r="AB1114"/>
      <c r="AC1114"/>
      <c r="AD1114" s="2"/>
      <c r="AI1114" s="2"/>
      <c r="AJ1114" s="2"/>
    </row>
    <row r="1115" spans="1:36">
      <c r="A1115" s="1" t="str">
        <f t="shared" si="310"/>
        <v>~stretch~ : [stɹɛtʃ]</v>
      </c>
      <c r="B1115" s="1">
        <f t="shared" si="325"/>
        <v>0</v>
      </c>
      <c r="C1115" s="1">
        <f t="shared" si="325"/>
        <v>0</v>
      </c>
      <c r="D1115" s="1">
        <f t="shared" si="325"/>
        <v>0</v>
      </c>
      <c r="E1115" s="7">
        <v>1</v>
      </c>
      <c r="F1115" s="9" t="s">
        <v>1034</v>
      </c>
      <c r="G1115" s="4">
        <f t="shared" si="311"/>
        <v>7.6219512195121954E-4</v>
      </c>
      <c r="H1115" s="1" t="str">
        <f t="shared" si="312"/>
        <v>stɹɛtʃ</v>
      </c>
      <c r="I1115" s="1" t="str">
        <f t="shared" si="313"/>
        <v>stretch</v>
      </c>
      <c r="J1115" s="10">
        <f t="shared" si="314"/>
        <v>6</v>
      </c>
      <c r="K1115" s="10">
        <f t="shared" si="315"/>
        <v>7</v>
      </c>
      <c r="L1115" s="10">
        <f t="shared" si="316"/>
        <v>7</v>
      </c>
      <c r="M1115" s="10">
        <f t="shared" si="317"/>
        <v>1</v>
      </c>
      <c r="N1115" s="1" t="str">
        <f t="shared" si="318"/>
        <v>~stretch~</v>
      </c>
      <c r="O1115" s="1" t="str">
        <f t="shared" si="319"/>
        <v>[stɹɛtʃ]</v>
      </c>
      <c r="P1115" s="4">
        <f t="shared" si="320"/>
        <v>0.28725561847890652</v>
      </c>
      <c r="Q1115" s="4">
        <f t="shared" si="321"/>
        <v>1</v>
      </c>
      <c r="R1115" s="4" cm="1">
        <f t="array" ref="R1115">SUM(_xlfn._xlws.FILTER($G$2:$G$1236,_xlfn.MAP($N$2:$N$1236,_xlfn.LAMBDA(_xlpm.x,_xlpm.x=$N1115))))</f>
        <v>7.6219512195121954E-4</v>
      </c>
      <c r="S1115" s="4">
        <f t="shared" si="322"/>
        <v>1</v>
      </c>
      <c r="T1115" s="15" cm="1">
        <f t="array" ref="T1115">SUM(_xlfn._xlws.FILTER($G$2:$G$1236,_xlfn.MAP($O$2:$O$1236,_xlfn.LAMBDA(_xlpm.x,_xlpm.x=$O1115))))</f>
        <v>7.6219512195121954E-4</v>
      </c>
      <c r="U1115" s="4">
        <f t="shared" si="323"/>
        <v>1</v>
      </c>
      <c r="V1115" s="4">
        <f t="shared" si="324"/>
        <v>0</v>
      </c>
      <c r="AB1115"/>
      <c r="AC1115"/>
      <c r="AD1115" s="2"/>
      <c r="AI1115" s="2"/>
      <c r="AJ1115" s="2"/>
    </row>
    <row r="1116" spans="1:36">
      <c r="A1116" s="1" t="str">
        <f t="shared" si="310"/>
        <v>~whether~ : [hwɛðəɹ]</v>
      </c>
      <c r="B1116" s="1">
        <f t="shared" si="325"/>
        <v>0</v>
      </c>
      <c r="C1116" s="1">
        <f t="shared" si="325"/>
        <v>0</v>
      </c>
      <c r="D1116" s="1">
        <f t="shared" si="325"/>
        <v>0</v>
      </c>
      <c r="E1116" s="7">
        <v>1</v>
      </c>
      <c r="F1116" s="9" t="s">
        <v>2187</v>
      </c>
      <c r="G1116" s="4">
        <f t="shared" si="311"/>
        <v>7.6219512195121954E-4</v>
      </c>
      <c r="H1116" s="4" t="str">
        <f t="shared" si="312"/>
        <v>hwɛðəɹ</v>
      </c>
      <c r="I1116" s="4" t="str">
        <f t="shared" si="313"/>
        <v>whether</v>
      </c>
      <c r="J1116" s="10">
        <f t="shared" si="314"/>
        <v>6</v>
      </c>
      <c r="K1116" s="10">
        <f t="shared" si="315"/>
        <v>7</v>
      </c>
      <c r="L1116" s="10">
        <f t="shared" si="316"/>
        <v>7</v>
      </c>
      <c r="M1116" s="10">
        <f t="shared" si="317"/>
        <v>1</v>
      </c>
      <c r="N1116" s="1" t="str">
        <f t="shared" si="318"/>
        <v>~whether~</v>
      </c>
      <c r="O1116" s="1" t="str">
        <f t="shared" si="319"/>
        <v>[hwɛðəɹ]</v>
      </c>
      <c r="P1116" s="4">
        <f t="shared" si="320"/>
        <v>0.19150374565260433</v>
      </c>
      <c r="Q1116" s="4">
        <f t="shared" si="321"/>
        <v>0.66666666666666663</v>
      </c>
      <c r="R1116" s="4" cm="1">
        <f t="array" ref="R1116">SUM(_xlfn._xlws.FILTER($G$2:$G$1236,_xlfn.MAP($N$2:$N$1236,_xlfn.LAMBDA(_xlpm.x,_xlpm.x=$N1116))))</f>
        <v>1.5243902439024391E-3</v>
      </c>
      <c r="S1116" s="4">
        <f t="shared" si="322"/>
        <v>0.5</v>
      </c>
      <c r="T1116" s="15" cm="1">
        <f t="array" ref="T1116">SUM(_xlfn._xlws.FILTER($G$2:$G$1236,_xlfn.MAP($O$2:$O$1236,_xlfn.LAMBDA(_xlpm.x,_xlpm.x=$O1116))))</f>
        <v>7.6219512195121954E-4</v>
      </c>
      <c r="U1116" s="4">
        <f t="shared" si="323"/>
        <v>1</v>
      </c>
      <c r="V1116" s="4">
        <f t="shared" si="324"/>
        <v>-0.3010299956639812</v>
      </c>
      <c r="AB1116"/>
      <c r="AC1116"/>
      <c r="AD1116" s="2"/>
      <c r="AI1116" s="2"/>
      <c r="AJ1116" s="2"/>
    </row>
    <row r="1117" spans="1:36">
      <c r="A1117" s="1" t="str">
        <f t="shared" si="310"/>
        <v>~whether~ : [wɛðəɹ]</v>
      </c>
      <c r="B1117" s="1">
        <f t="shared" si="325"/>
        <v>0</v>
      </c>
      <c r="C1117" s="1">
        <f t="shared" si="325"/>
        <v>0</v>
      </c>
      <c r="D1117" s="1">
        <f t="shared" si="325"/>
        <v>0</v>
      </c>
      <c r="E1117" s="7">
        <v>1</v>
      </c>
      <c r="F1117" s="9" t="s">
        <v>2186</v>
      </c>
      <c r="G1117" s="4">
        <f t="shared" si="311"/>
        <v>7.6219512195121954E-4</v>
      </c>
      <c r="H1117" s="4" t="str">
        <f t="shared" si="312"/>
        <v>wɛðəɹ</v>
      </c>
      <c r="I1117" s="4" t="str">
        <f t="shared" si="313"/>
        <v>whether</v>
      </c>
      <c r="J1117" s="10">
        <f t="shared" si="314"/>
        <v>5</v>
      </c>
      <c r="K1117" s="10">
        <f t="shared" si="315"/>
        <v>7</v>
      </c>
      <c r="L1117" s="10">
        <f t="shared" si="316"/>
        <v>7</v>
      </c>
      <c r="M1117" s="10">
        <f t="shared" si="317"/>
        <v>1</v>
      </c>
      <c r="N1117" s="1" t="str">
        <f t="shared" si="318"/>
        <v>~whether~</v>
      </c>
      <c r="O1117" s="1" t="str">
        <f t="shared" si="319"/>
        <v>[wɛðəɹ]</v>
      </c>
      <c r="P1117" s="4">
        <f t="shared" si="320"/>
        <v>0.14362780923945326</v>
      </c>
      <c r="Q1117" s="4">
        <f t="shared" si="321"/>
        <v>0.5</v>
      </c>
      <c r="R1117" s="4" cm="1">
        <f t="array" ref="R1117">SUM(_xlfn._xlws.FILTER($G$2:$G$1236,_xlfn.MAP($N$2:$N$1236,_xlfn.LAMBDA(_xlpm.x,_xlpm.x=$N1117))))</f>
        <v>1.5243902439024391E-3</v>
      </c>
      <c r="S1117" s="4">
        <f t="shared" si="322"/>
        <v>0.5</v>
      </c>
      <c r="T1117" s="15" cm="1">
        <f t="array" ref="T1117">SUM(_xlfn._xlws.FILTER($G$2:$G$1236,_xlfn.MAP($O$2:$O$1236,_xlfn.LAMBDA(_xlpm.x,_xlpm.x=$O1117))))</f>
        <v>1.5243902439024391E-3</v>
      </c>
      <c r="U1117" s="4">
        <f t="shared" si="323"/>
        <v>0.5</v>
      </c>
      <c r="V1117" s="4">
        <f t="shared" si="324"/>
        <v>0</v>
      </c>
      <c r="AB1117"/>
      <c r="AC1117"/>
      <c r="AD1117" s="2"/>
      <c r="AI1117" s="2"/>
      <c r="AJ1117" s="2"/>
    </row>
    <row r="1118" spans="1:36">
      <c r="A1118" s="1" t="str">
        <f t="shared" si="310"/>
        <v>~ndustry~ : [ndəstɹɪ]</v>
      </c>
      <c r="B1118" s="1">
        <f t="shared" si="325"/>
        <v>0</v>
      </c>
      <c r="C1118" s="1">
        <f t="shared" si="325"/>
        <v>0</v>
      </c>
      <c r="D1118" s="1">
        <f t="shared" si="325"/>
        <v>1</v>
      </c>
      <c r="E1118" s="7">
        <v>1</v>
      </c>
      <c r="F1118" s="9" t="s">
        <v>1029</v>
      </c>
      <c r="G1118" s="4">
        <f t="shared" si="311"/>
        <v>7.6219512195121954E-4</v>
      </c>
      <c r="H1118" s="1" t="str">
        <f t="shared" si="312"/>
        <v>ndəstɹɪ</v>
      </c>
      <c r="I1118" s="1" t="str">
        <f t="shared" si="313"/>
        <v>ndustry</v>
      </c>
      <c r="J1118" s="10">
        <f t="shared" si="314"/>
        <v>7</v>
      </c>
      <c r="K1118" s="10">
        <f t="shared" si="315"/>
        <v>7</v>
      </c>
      <c r="L1118" s="10">
        <f t="shared" si="316"/>
        <v>7</v>
      </c>
      <c r="M1118" s="10">
        <f t="shared" si="317"/>
        <v>2</v>
      </c>
      <c r="N1118" s="1" t="str">
        <f t="shared" si="318"/>
        <v>~ndustry~</v>
      </c>
      <c r="O1118" s="1" t="str">
        <f t="shared" si="319"/>
        <v>[ndəstɹɪ]</v>
      </c>
      <c r="P1118" s="4">
        <f t="shared" si="320"/>
        <v>0.28725561847890652</v>
      </c>
      <c r="Q1118" s="4">
        <f t="shared" si="321"/>
        <v>1</v>
      </c>
      <c r="R1118" s="4" cm="1">
        <f t="array" ref="R1118">SUM(_xlfn._xlws.FILTER($G$2:$G$1236,_xlfn.MAP($N$2:$N$1236,_xlfn.LAMBDA(_xlpm.x,_xlpm.x=$N1118))))</f>
        <v>7.6219512195121954E-4</v>
      </c>
      <c r="S1118" s="4">
        <f t="shared" si="322"/>
        <v>1</v>
      </c>
      <c r="T1118" s="15" cm="1">
        <f t="array" ref="T1118">SUM(_xlfn._xlws.FILTER($G$2:$G$1236,_xlfn.MAP($O$2:$O$1236,_xlfn.LAMBDA(_xlpm.x,_xlpm.x=$O1118))))</f>
        <v>7.6219512195121954E-4</v>
      </c>
      <c r="U1118" s="4">
        <f t="shared" si="323"/>
        <v>1</v>
      </c>
      <c r="V1118" s="4">
        <f t="shared" si="324"/>
        <v>0</v>
      </c>
      <c r="AB1118"/>
      <c r="AC1118"/>
      <c r="AD1118" s="2"/>
      <c r="AI1118" s="2"/>
      <c r="AJ1118" s="2"/>
    </row>
    <row r="1119" spans="1:36">
      <c r="A1119" s="1" t="str">
        <f t="shared" si="310"/>
        <v>~against~ : [əɡɛnst]</v>
      </c>
      <c r="B1119" s="1">
        <f t="shared" si="325"/>
        <v>0</v>
      </c>
      <c r="C1119" s="1">
        <f t="shared" si="325"/>
        <v>0</v>
      </c>
      <c r="D1119" s="1">
        <f t="shared" si="325"/>
        <v>0</v>
      </c>
      <c r="E1119" s="7">
        <v>1</v>
      </c>
      <c r="F1119" s="9" t="s">
        <v>2185</v>
      </c>
      <c r="G1119" s="4">
        <f t="shared" si="311"/>
        <v>7.6219512195121954E-4</v>
      </c>
      <c r="H1119" s="1" t="str">
        <f t="shared" si="312"/>
        <v>əɡɛnst</v>
      </c>
      <c r="I1119" s="1" t="str">
        <f t="shared" si="313"/>
        <v>against</v>
      </c>
      <c r="J1119" s="10">
        <f t="shared" si="314"/>
        <v>6</v>
      </c>
      <c r="K1119" s="10">
        <f t="shared" si="315"/>
        <v>7</v>
      </c>
      <c r="L1119" s="10">
        <f t="shared" si="316"/>
        <v>7</v>
      </c>
      <c r="M1119" s="10">
        <f t="shared" si="317"/>
        <v>2</v>
      </c>
      <c r="N1119" s="1" t="str">
        <f t="shared" si="318"/>
        <v>~against~</v>
      </c>
      <c r="O1119" s="1" t="str">
        <f t="shared" si="319"/>
        <v>[əɡɛnst]</v>
      </c>
      <c r="P1119" s="4">
        <f t="shared" si="320"/>
        <v>0.28725561847890652</v>
      </c>
      <c r="Q1119" s="4">
        <f t="shared" si="321"/>
        <v>1</v>
      </c>
      <c r="R1119" s="4" cm="1">
        <f t="array" ref="R1119">SUM(_xlfn._xlws.FILTER($G$2:$G$1255,_xlfn.MAP($N$2:$N$1255,_xlfn.LAMBDA(_xlpm.x,_xlpm.x=$N1119))))</f>
        <v>7.6219512195121954E-4</v>
      </c>
      <c r="S1119" s="4">
        <f t="shared" si="322"/>
        <v>1</v>
      </c>
      <c r="T1119" s="15" cm="1">
        <f t="array" ref="T1119">SUM(_xlfn._xlws.FILTER($G$2:$G$1255,_xlfn.MAP($O$2:$O$1255,_xlfn.LAMBDA(_xlpm.x,_xlpm.x=$O1119))))</f>
        <v>7.6219512195121954E-4</v>
      </c>
      <c r="U1119" s="4">
        <f t="shared" si="323"/>
        <v>1</v>
      </c>
      <c r="V1119" s="4">
        <f t="shared" si="324"/>
        <v>0</v>
      </c>
      <c r="AB1119"/>
      <c r="AC1119"/>
      <c r="AD1119" s="2"/>
      <c r="AI1119" s="2"/>
      <c r="AJ1119" s="2"/>
    </row>
    <row r="1120" spans="1:36">
      <c r="A1120" s="1" t="str">
        <f t="shared" si="310"/>
        <v>~arrange~ : [əɹeɪndʒ]</v>
      </c>
      <c r="B1120" s="1">
        <f t="shared" si="325"/>
        <v>0</v>
      </c>
      <c r="C1120" s="1">
        <f t="shared" si="325"/>
        <v>0</v>
      </c>
      <c r="D1120" s="1">
        <f t="shared" si="325"/>
        <v>0</v>
      </c>
      <c r="E1120" s="7">
        <v>1</v>
      </c>
      <c r="F1120" s="9" t="s">
        <v>2184</v>
      </c>
      <c r="G1120" s="4">
        <f t="shared" si="311"/>
        <v>7.6219512195121954E-4</v>
      </c>
      <c r="H1120" s="1" t="str">
        <f t="shared" si="312"/>
        <v>əɹeɪndʒ</v>
      </c>
      <c r="I1120" s="1" t="str">
        <f t="shared" si="313"/>
        <v>arrange</v>
      </c>
      <c r="J1120" s="10">
        <f t="shared" si="314"/>
        <v>7</v>
      </c>
      <c r="K1120" s="10">
        <f t="shared" si="315"/>
        <v>7</v>
      </c>
      <c r="L1120" s="10">
        <f t="shared" si="316"/>
        <v>7</v>
      </c>
      <c r="M1120" s="10">
        <f t="shared" si="317"/>
        <v>2</v>
      </c>
      <c r="N1120" s="1" t="str">
        <f t="shared" si="318"/>
        <v>~arrange~</v>
      </c>
      <c r="O1120" s="1" t="str">
        <f t="shared" si="319"/>
        <v>[əɹeɪndʒ]</v>
      </c>
      <c r="P1120" s="4">
        <f t="shared" si="320"/>
        <v>0.28725561847890652</v>
      </c>
      <c r="Q1120" s="4">
        <f t="shared" si="321"/>
        <v>1</v>
      </c>
      <c r="R1120" s="4" cm="1">
        <f t="array" ref="R1120">SUM(_xlfn._xlws.FILTER($G$2:$G$1255,_xlfn.MAP($N$2:$N$1255,_xlfn.LAMBDA(_xlpm.x,_xlpm.x=$N1120))))</f>
        <v>7.6219512195121954E-4</v>
      </c>
      <c r="S1120" s="4">
        <f t="shared" si="322"/>
        <v>1</v>
      </c>
      <c r="T1120" s="15" cm="1">
        <f t="array" ref="T1120">SUM(_xlfn._xlws.FILTER($G$2:$G$1255,_xlfn.MAP($O$2:$O$1255,_xlfn.LAMBDA(_xlpm.x,_xlpm.x=$O1120))))</f>
        <v>7.6219512195121954E-4</v>
      </c>
      <c r="U1120" s="4">
        <f t="shared" si="323"/>
        <v>1</v>
      </c>
      <c r="V1120" s="4">
        <f t="shared" si="324"/>
        <v>0</v>
      </c>
      <c r="AB1120"/>
      <c r="AC1120"/>
      <c r="AD1120" s="2"/>
      <c r="AI1120" s="2"/>
      <c r="AJ1120" s="2"/>
    </row>
    <row r="1121" spans="1:36">
      <c r="A1121" s="1" t="str">
        <f t="shared" si="310"/>
        <v>~believe~ : [bɪliv]</v>
      </c>
      <c r="B1121" s="1">
        <f t="shared" si="325"/>
        <v>0</v>
      </c>
      <c r="C1121" s="1">
        <f t="shared" si="325"/>
        <v>0</v>
      </c>
      <c r="D1121" s="1">
        <f t="shared" si="325"/>
        <v>0</v>
      </c>
      <c r="E1121" s="7">
        <v>1</v>
      </c>
      <c r="F1121" s="9" t="s">
        <v>2183</v>
      </c>
      <c r="G1121" s="4">
        <f t="shared" si="311"/>
        <v>7.6219512195121954E-4</v>
      </c>
      <c r="H1121" s="1" t="str">
        <f t="shared" si="312"/>
        <v>bɪliv</v>
      </c>
      <c r="I1121" s="1" t="str">
        <f t="shared" si="313"/>
        <v>believe</v>
      </c>
      <c r="J1121" s="10">
        <f t="shared" si="314"/>
        <v>5</v>
      </c>
      <c r="K1121" s="10">
        <f t="shared" si="315"/>
        <v>7</v>
      </c>
      <c r="L1121" s="10">
        <f t="shared" si="316"/>
        <v>7</v>
      </c>
      <c r="M1121" s="10">
        <f t="shared" si="317"/>
        <v>2</v>
      </c>
      <c r="N1121" s="1" t="str">
        <f t="shared" si="318"/>
        <v>~believe~</v>
      </c>
      <c r="O1121" s="1" t="str">
        <f t="shared" si="319"/>
        <v>[bɪliv]</v>
      </c>
      <c r="P1121" s="4">
        <f t="shared" si="320"/>
        <v>0.28725561847890652</v>
      </c>
      <c r="Q1121" s="4">
        <f t="shared" si="321"/>
        <v>1</v>
      </c>
      <c r="R1121" s="4" cm="1">
        <f t="array" ref="R1121">SUM(_xlfn._xlws.FILTER($G$2:$G$1236,_xlfn.MAP($N$2:$N$1236,_xlfn.LAMBDA(_xlpm.x,_xlpm.x=$N1121))))</f>
        <v>7.6219512195121954E-4</v>
      </c>
      <c r="S1121" s="4">
        <f t="shared" si="322"/>
        <v>1</v>
      </c>
      <c r="T1121" s="15" cm="1">
        <f t="array" ref="T1121">SUM(_xlfn._xlws.FILTER($G$2:$G$1236,_xlfn.MAP($O$2:$O$1236,_xlfn.LAMBDA(_xlpm.x,_xlpm.x=$O1121))))</f>
        <v>7.6219512195121954E-4</v>
      </c>
      <c r="U1121" s="4">
        <f t="shared" si="323"/>
        <v>1</v>
      </c>
      <c r="V1121" s="4">
        <f t="shared" si="324"/>
        <v>0</v>
      </c>
      <c r="AB1121"/>
      <c r="AC1121"/>
      <c r="AD1121" s="2"/>
      <c r="AI1121" s="2"/>
      <c r="AJ1121" s="2"/>
    </row>
    <row r="1122" spans="1:36">
      <c r="A1122" s="1" t="str">
        <f t="shared" si="310"/>
        <v>~brother~ : [bɹʌðəɹ]</v>
      </c>
      <c r="B1122" s="1">
        <f t="shared" ref="B1122:D1141" si="326">_xlfn.LET(_xlpm.d,$F1122,_xlpm.k,_xlfn.CONCAT(LEFT(TRIM(B$1),1),"*"),COUNTIF(_xlpm.d,_xlpm.k))</f>
        <v>0</v>
      </c>
      <c r="C1122" s="1">
        <f t="shared" si="326"/>
        <v>0</v>
      </c>
      <c r="D1122" s="1">
        <f t="shared" si="326"/>
        <v>0</v>
      </c>
      <c r="E1122" s="7">
        <v>1</v>
      </c>
      <c r="F1122" s="9" t="s">
        <v>2182</v>
      </c>
      <c r="G1122" s="4">
        <f t="shared" si="311"/>
        <v>7.6219512195121954E-4</v>
      </c>
      <c r="H1122" s="1" t="str">
        <f t="shared" si="312"/>
        <v>bɹʌðəɹ</v>
      </c>
      <c r="I1122" s="1" t="str">
        <f t="shared" si="313"/>
        <v>brother</v>
      </c>
      <c r="J1122" s="10">
        <f t="shared" si="314"/>
        <v>6</v>
      </c>
      <c r="K1122" s="10">
        <f t="shared" si="315"/>
        <v>7</v>
      </c>
      <c r="L1122" s="10">
        <f t="shared" si="316"/>
        <v>7</v>
      </c>
      <c r="M1122" s="10">
        <f t="shared" si="317"/>
        <v>2</v>
      </c>
      <c r="N1122" s="1" t="str">
        <f t="shared" si="318"/>
        <v>~brother~</v>
      </c>
      <c r="O1122" s="1" t="str">
        <f t="shared" si="319"/>
        <v>[bɹʌðəɹ]</v>
      </c>
      <c r="P1122" s="4">
        <f t="shared" si="320"/>
        <v>0.28725561847890652</v>
      </c>
      <c r="Q1122" s="4">
        <f t="shared" si="321"/>
        <v>1</v>
      </c>
      <c r="R1122" s="4" cm="1">
        <f t="array" ref="R1122">SUM(_xlfn._xlws.FILTER($G$2:$G$1236,_xlfn.MAP($N$2:$N$1236,_xlfn.LAMBDA(_xlpm.x,_xlpm.x=$N1122))))</f>
        <v>7.6219512195121954E-4</v>
      </c>
      <c r="S1122" s="4">
        <f t="shared" si="322"/>
        <v>1</v>
      </c>
      <c r="T1122" s="15" cm="1">
        <f t="array" ref="T1122">SUM(_xlfn._xlws.FILTER($G$2:$G$1236,_xlfn.MAP($O$2:$O$1236,_xlfn.LAMBDA(_xlpm.x,_xlpm.x=$O1122))))</f>
        <v>7.6219512195121954E-4</v>
      </c>
      <c r="U1122" s="4">
        <f t="shared" si="323"/>
        <v>1</v>
      </c>
      <c r="V1122" s="4">
        <f t="shared" si="324"/>
        <v>0</v>
      </c>
      <c r="AB1122"/>
      <c r="AC1122"/>
      <c r="AD1122" s="2"/>
      <c r="AI1122" s="2"/>
      <c r="AJ1122" s="2"/>
    </row>
    <row r="1123" spans="1:36">
      <c r="A1123" s="1" t="str">
        <f t="shared" si="310"/>
        <v>~brought~ : [bɹɔt]</v>
      </c>
      <c r="B1123" s="1">
        <f t="shared" si="326"/>
        <v>0</v>
      </c>
      <c r="C1123" s="1">
        <f t="shared" si="326"/>
        <v>0</v>
      </c>
      <c r="D1123" s="1">
        <f t="shared" si="326"/>
        <v>0</v>
      </c>
      <c r="E1123" s="7">
        <v>1</v>
      </c>
      <c r="F1123" s="9" t="s">
        <v>1040</v>
      </c>
      <c r="G1123" s="4">
        <f t="shared" si="311"/>
        <v>7.6219512195121954E-4</v>
      </c>
      <c r="H1123" s="1" t="str">
        <f t="shared" si="312"/>
        <v>bɹɔt</v>
      </c>
      <c r="I1123" s="1" t="str">
        <f t="shared" si="313"/>
        <v>brought</v>
      </c>
      <c r="J1123" s="10">
        <f t="shared" si="314"/>
        <v>4</v>
      </c>
      <c r="K1123" s="10">
        <f t="shared" si="315"/>
        <v>7</v>
      </c>
      <c r="L1123" s="10">
        <f t="shared" si="316"/>
        <v>7</v>
      </c>
      <c r="M1123" s="10">
        <f t="shared" si="317"/>
        <v>2</v>
      </c>
      <c r="N1123" s="1" t="str">
        <f t="shared" si="318"/>
        <v>~brought~</v>
      </c>
      <c r="O1123" s="1" t="str">
        <f t="shared" si="319"/>
        <v>[bɹɔt]</v>
      </c>
      <c r="P1123" s="4">
        <f t="shared" si="320"/>
        <v>0.28725561847890652</v>
      </c>
      <c r="Q1123" s="4">
        <f t="shared" si="321"/>
        <v>1</v>
      </c>
      <c r="R1123" s="4" cm="1">
        <f t="array" ref="R1123">SUM(_xlfn._xlws.FILTER($G$2:$G$1236,_xlfn.MAP($N$2:$N$1236,_xlfn.LAMBDA(_xlpm.x,_xlpm.x=$N1123))))</f>
        <v>7.6219512195121954E-4</v>
      </c>
      <c r="S1123" s="4">
        <f t="shared" si="322"/>
        <v>1</v>
      </c>
      <c r="T1123" s="15" cm="1">
        <f t="array" ref="T1123">SUM(_xlfn._xlws.FILTER($G$2:$G$1236,_xlfn.MAP($O$2:$O$1236,_xlfn.LAMBDA(_xlpm.x,_xlpm.x=$O1123))))</f>
        <v>7.6219512195121954E-4</v>
      </c>
      <c r="U1123" s="4">
        <f t="shared" si="323"/>
        <v>1</v>
      </c>
      <c r="V1123" s="4">
        <f t="shared" si="324"/>
        <v>0</v>
      </c>
      <c r="AB1123"/>
      <c r="AC1123"/>
      <c r="AD1123" s="2"/>
      <c r="AI1123" s="2"/>
      <c r="AJ1123" s="2"/>
    </row>
    <row r="1124" spans="1:36">
      <c r="A1124" s="1" t="str">
        <f t="shared" si="310"/>
        <v>~bstance~ : [bstəns]</v>
      </c>
      <c r="B1124" s="1">
        <f t="shared" si="326"/>
        <v>0</v>
      </c>
      <c r="C1124" s="1">
        <f t="shared" si="326"/>
        <v>0</v>
      </c>
      <c r="D1124" s="1">
        <f t="shared" si="326"/>
        <v>0</v>
      </c>
      <c r="E1124" s="7">
        <v>1</v>
      </c>
      <c r="F1124" s="9" t="s">
        <v>2181</v>
      </c>
      <c r="G1124" s="4">
        <f t="shared" si="311"/>
        <v>7.6219512195121954E-4</v>
      </c>
      <c r="H1124" s="1" t="str">
        <f t="shared" si="312"/>
        <v>bstəns</v>
      </c>
      <c r="I1124" s="1" t="str">
        <f t="shared" si="313"/>
        <v>bstance</v>
      </c>
      <c r="J1124" s="10">
        <f t="shared" si="314"/>
        <v>6</v>
      </c>
      <c r="K1124" s="10">
        <f t="shared" si="315"/>
        <v>7</v>
      </c>
      <c r="L1124" s="10">
        <f t="shared" si="316"/>
        <v>7</v>
      </c>
      <c r="M1124" s="10">
        <f t="shared" si="317"/>
        <v>2</v>
      </c>
      <c r="N1124" s="1" t="str">
        <f t="shared" si="318"/>
        <v>~bstance~</v>
      </c>
      <c r="O1124" s="1" t="str">
        <f t="shared" si="319"/>
        <v>[bstəns]</v>
      </c>
      <c r="P1124" s="4">
        <f t="shared" si="320"/>
        <v>0.28725561847890652</v>
      </c>
      <c r="Q1124" s="4">
        <f t="shared" si="321"/>
        <v>1</v>
      </c>
      <c r="R1124" s="4" cm="1">
        <f t="array" ref="R1124">SUM(_xlfn._xlws.FILTER($G$2:$G$1236,_xlfn.MAP($N$2:$N$1236,_xlfn.LAMBDA(_xlpm.x,_xlpm.x=$N1124))))</f>
        <v>7.6219512195121954E-4</v>
      </c>
      <c r="S1124" s="4">
        <f t="shared" si="322"/>
        <v>1</v>
      </c>
      <c r="T1124" s="15" cm="1">
        <f t="array" ref="T1124">SUM(_xlfn._xlws.FILTER($G$2:$G$1236,_xlfn.MAP($O$2:$O$1236,_xlfn.LAMBDA(_xlpm.x,_xlpm.x=$O1124))))</f>
        <v>7.6219512195121954E-4</v>
      </c>
      <c r="U1124" s="4">
        <f t="shared" si="323"/>
        <v>1</v>
      </c>
      <c r="V1124" s="4">
        <f t="shared" si="324"/>
        <v>0</v>
      </c>
      <c r="AB1124"/>
      <c r="AC1124"/>
      <c r="AD1124" s="2"/>
      <c r="AI1124" s="2"/>
      <c r="AJ1124" s="2"/>
    </row>
    <row r="1125" spans="1:36">
      <c r="A1125" s="1" t="str">
        <f t="shared" si="310"/>
        <v>~captain~ : [kæptɛn]</v>
      </c>
      <c r="B1125" s="1">
        <f t="shared" si="326"/>
        <v>0</v>
      </c>
      <c r="C1125" s="1">
        <f t="shared" si="326"/>
        <v>0</v>
      </c>
      <c r="D1125" s="1">
        <f t="shared" si="326"/>
        <v>0</v>
      </c>
      <c r="E1125" s="7">
        <v>1</v>
      </c>
      <c r="F1125" s="9" t="s">
        <v>2180</v>
      </c>
      <c r="G1125" s="4">
        <f t="shared" si="311"/>
        <v>7.6219512195121954E-4</v>
      </c>
      <c r="H1125" s="4" t="str">
        <f t="shared" si="312"/>
        <v>kæptɛn</v>
      </c>
      <c r="I1125" s="4" t="str">
        <f t="shared" si="313"/>
        <v>captain</v>
      </c>
      <c r="J1125" s="10">
        <f t="shared" si="314"/>
        <v>6</v>
      </c>
      <c r="K1125" s="10">
        <f t="shared" si="315"/>
        <v>7</v>
      </c>
      <c r="L1125" s="10">
        <f t="shared" si="316"/>
        <v>7</v>
      </c>
      <c r="M1125" s="10">
        <f t="shared" si="317"/>
        <v>2</v>
      </c>
      <c r="N1125" s="1" t="str">
        <f t="shared" si="318"/>
        <v>~captain~</v>
      </c>
      <c r="O1125" s="1" t="str">
        <f t="shared" si="319"/>
        <v>[kæptɛn]</v>
      </c>
      <c r="P1125" s="4">
        <f t="shared" si="320"/>
        <v>0.28725561847890652</v>
      </c>
      <c r="Q1125" s="4">
        <f t="shared" si="321"/>
        <v>1</v>
      </c>
      <c r="R1125" s="4" cm="1">
        <f t="array" ref="R1125">SUM(_xlfn._xlws.FILTER($G$2:$G$1236,_xlfn.MAP($N$2:$N$1236,_xlfn.LAMBDA(_xlpm.x,_xlpm.x=$N1125))))</f>
        <v>7.6219512195121954E-4</v>
      </c>
      <c r="S1125" s="4">
        <f t="shared" si="322"/>
        <v>1</v>
      </c>
      <c r="T1125" s="15" cm="1">
        <f t="array" ref="T1125">SUM(_xlfn._xlws.FILTER($G$2:$G$1236,_xlfn.MAP($O$2:$O$1236,_xlfn.LAMBDA(_xlpm.x,_xlpm.x=$O1125))))</f>
        <v>7.6219512195121954E-4</v>
      </c>
      <c r="U1125" s="4">
        <f t="shared" si="323"/>
        <v>1</v>
      </c>
      <c r="V1125" s="4">
        <f t="shared" si="324"/>
        <v>0</v>
      </c>
      <c r="AB1125"/>
      <c r="AC1125"/>
      <c r="AD1125" s="2"/>
      <c r="AI1125" s="2"/>
      <c r="AJ1125" s="2"/>
    </row>
    <row r="1126" spans="1:36">
      <c r="A1126" s="1" t="str">
        <f t="shared" si="310"/>
        <v>~collect~ : [kəlɛkt]</v>
      </c>
      <c r="B1126" s="1">
        <f t="shared" si="326"/>
        <v>0</v>
      </c>
      <c r="C1126" s="1">
        <f t="shared" si="326"/>
        <v>0</v>
      </c>
      <c r="D1126" s="1">
        <f t="shared" si="326"/>
        <v>0</v>
      </c>
      <c r="E1126" s="7">
        <v>1</v>
      </c>
      <c r="F1126" s="9" t="s">
        <v>2179</v>
      </c>
      <c r="G1126" s="4">
        <f t="shared" si="311"/>
        <v>7.6219512195121954E-4</v>
      </c>
      <c r="H1126" s="1" t="str">
        <f t="shared" si="312"/>
        <v>kəlɛkt</v>
      </c>
      <c r="I1126" s="1" t="str">
        <f t="shared" si="313"/>
        <v>collect</v>
      </c>
      <c r="J1126" s="10">
        <f t="shared" si="314"/>
        <v>6</v>
      </c>
      <c r="K1126" s="10">
        <f t="shared" si="315"/>
        <v>7</v>
      </c>
      <c r="L1126" s="10">
        <f t="shared" si="316"/>
        <v>7</v>
      </c>
      <c r="M1126" s="10">
        <f t="shared" si="317"/>
        <v>2</v>
      </c>
      <c r="N1126" s="1" t="str">
        <f t="shared" si="318"/>
        <v>~collect~</v>
      </c>
      <c r="O1126" s="1" t="str">
        <f t="shared" si="319"/>
        <v>[kəlɛkt]</v>
      </c>
      <c r="P1126" s="4">
        <f t="shared" si="320"/>
        <v>0.28725561847890652</v>
      </c>
      <c r="Q1126" s="4">
        <f t="shared" si="321"/>
        <v>1</v>
      </c>
      <c r="R1126" s="4" cm="1">
        <f t="array" ref="R1126">SUM(_xlfn._xlws.FILTER($G$2:$G$1236,_xlfn.MAP($N$2:$N$1236,_xlfn.LAMBDA(_xlpm.x,_xlpm.x=$N1126))))</f>
        <v>7.6219512195121954E-4</v>
      </c>
      <c r="S1126" s="4">
        <f t="shared" si="322"/>
        <v>1</v>
      </c>
      <c r="T1126" s="15" cm="1">
        <f t="array" ref="T1126">SUM(_xlfn._xlws.FILTER($G$2:$G$1236,_xlfn.MAP($O$2:$O$1236,_xlfn.LAMBDA(_xlpm.x,_xlpm.x=$O1126))))</f>
        <v>7.6219512195121954E-4</v>
      </c>
      <c r="U1126" s="4">
        <f t="shared" si="323"/>
        <v>1</v>
      </c>
      <c r="V1126" s="4">
        <f t="shared" si="324"/>
        <v>0</v>
      </c>
      <c r="AB1126"/>
      <c r="AC1126"/>
      <c r="AD1126" s="2"/>
      <c r="AI1126" s="2"/>
      <c r="AJ1126" s="2"/>
    </row>
    <row r="1127" spans="1:36">
      <c r="A1127" s="1" t="str">
        <f t="shared" si="310"/>
        <v>~connect~ : [kənɛkt]</v>
      </c>
      <c r="B1127" s="1">
        <f t="shared" si="326"/>
        <v>0</v>
      </c>
      <c r="C1127" s="1">
        <f t="shared" si="326"/>
        <v>0</v>
      </c>
      <c r="D1127" s="1">
        <f t="shared" si="326"/>
        <v>0</v>
      </c>
      <c r="E1127" s="7">
        <v>1</v>
      </c>
      <c r="F1127" s="9" t="s">
        <v>2178</v>
      </c>
      <c r="G1127" s="4">
        <f t="shared" si="311"/>
        <v>7.6219512195121954E-4</v>
      </c>
      <c r="H1127" s="4" t="str">
        <f t="shared" si="312"/>
        <v>kənɛkt</v>
      </c>
      <c r="I1127" s="4" t="str">
        <f t="shared" si="313"/>
        <v>connect</v>
      </c>
      <c r="J1127" s="10">
        <f t="shared" si="314"/>
        <v>6</v>
      </c>
      <c r="K1127" s="10">
        <f t="shared" si="315"/>
        <v>7</v>
      </c>
      <c r="L1127" s="10">
        <f t="shared" si="316"/>
        <v>7</v>
      </c>
      <c r="M1127" s="10">
        <f t="shared" si="317"/>
        <v>2</v>
      </c>
      <c r="N1127" s="1" t="str">
        <f t="shared" si="318"/>
        <v>~connect~</v>
      </c>
      <c r="O1127" s="1" t="str">
        <f t="shared" si="319"/>
        <v>[kənɛkt]</v>
      </c>
      <c r="P1127" s="4">
        <f t="shared" si="320"/>
        <v>0.28725561847890652</v>
      </c>
      <c r="Q1127" s="4">
        <f t="shared" si="321"/>
        <v>1</v>
      </c>
      <c r="R1127" s="4" cm="1">
        <f t="array" ref="R1127">SUM(_xlfn._xlws.FILTER($G$2:$G$1236,_xlfn.MAP($N$2:$N$1236,_xlfn.LAMBDA(_xlpm.x,_xlpm.x=$N1127))))</f>
        <v>7.6219512195121954E-4</v>
      </c>
      <c r="S1127" s="4">
        <f t="shared" si="322"/>
        <v>1</v>
      </c>
      <c r="T1127" s="15" cm="1">
        <f t="array" ref="T1127">SUM(_xlfn._xlws.FILTER($G$2:$G$1236,_xlfn.MAP($O$2:$O$1236,_xlfn.LAMBDA(_xlpm.x,_xlpm.x=$O1127))))</f>
        <v>7.6219512195121954E-4</v>
      </c>
      <c r="U1127" s="4">
        <f t="shared" si="323"/>
        <v>1</v>
      </c>
      <c r="V1127" s="4">
        <f t="shared" si="324"/>
        <v>0</v>
      </c>
      <c r="AB1127"/>
      <c r="AC1127"/>
      <c r="AD1127" s="2"/>
      <c r="AI1127" s="2"/>
      <c r="AJ1127" s="2"/>
    </row>
    <row r="1128" spans="1:36">
      <c r="A1128" s="1" t="str">
        <f t="shared" si="310"/>
        <v>~consona~ : [kɑnsənə]</v>
      </c>
      <c r="B1128" s="1">
        <f t="shared" si="326"/>
        <v>0</v>
      </c>
      <c r="C1128" s="1">
        <f t="shared" si="326"/>
        <v>0</v>
      </c>
      <c r="D1128" s="1">
        <f t="shared" si="326"/>
        <v>0</v>
      </c>
      <c r="E1128" s="7">
        <v>1</v>
      </c>
      <c r="F1128" s="9" t="s">
        <v>2177</v>
      </c>
      <c r="G1128" s="4">
        <f t="shared" si="311"/>
        <v>7.6219512195121954E-4</v>
      </c>
      <c r="H1128" s="4" t="str">
        <f t="shared" si="312"/>
        <v>kɑnsənə</v>
      </c>
      <c r="I1128" s="4" t="str">
        <f t="shared" si="313"/>
        <v>consona</v>
      </c>
      <c r="J1128" s="10">
        <f t="shared" si="314"/>
        <v>7</v>
      </c>
      <c r="K1128" s="10">
        <f t="shared" si="315"/>
        <v>7</v>
      </c>
      <c r="L1128" s="10">
        <f t="shared" si="316"/>
        <v>7</v>
      </c>
      <c r="M1128" s="10">
        <f t="shared" si="317"/>
        <v>2</v>
      </c>
      <c r="N1128" s="1" t="str">
        <f t="shared" si="318"/>
        <v>~consona~</v>
      </c>
      <c r="O1128" s="1" t="str">
        <f t="shared" si="319"/>
        <v>[kɑnsənə]</v>
      </c>
      <c r="P1128" s="4">
        <f t="shared" si="320"/>
        <v>0.28725561847890652</v>
      </c>
      <c r="Q1128" s="4">
        <f t="shared" si="321"/>
        <v>1</v>
      </c>
      <c r="R1128" s="4" cm="1">
        <f t="array" ref="R1128">SUM(_xlfn._xlws.FILTER($G$2:$G$1236,_xlfn.MAP($N$2:$N$1236,_xlfn.LAMBDA(_xlpm.x,_xlpm.x=$N1128))))</f>
        <v>7.6219512195121954E-4</v>
      </c>
      <c r="S1128" s="4">
        <f t="shared" si="322"/>
        <v>1</v>
      </c>
      <c r="T1128" s="15" cm="1">
        <f t="array" ref="T1128">SUM(_xlfn._xlws.FILTER($G$2:$G$1236,_xlfn.MAP($O$2:$O$1236,_xlfn.LAMBDA(_xlpm.x,_xlpm.x=$O1128))))</f>
        <v>7.6219512195121954E-4</v>
      </c>
      <c r="U1128" s="4">
        <f t="shared" si="323"/>
        <v>1</v>
      </c>
      <c r="V1128" s="4">
        <f t="shared" si="324"/>
        <v>0</v>
      </c>
      <c r="AB1128"/>
      <c r="AC1128"/>
      <c r="AD1128" s="2"/>
      <c r="AI1128" s="2"/>
      <c r="AJ1128" s="2"/>
    </row>
    <row r="1129" spans="1:36">
      <c r="A1129" s="1" t="str">
        <f t="shared" si="310"/>
        <v>~correct~ : [kəɹɛkt]</v>
      </c>
      <c r="B1129" s="1">
        <f t="shared" si="326"/>
        <v>0</v>
      </c>
      <c r="C1129" s="1">
        <f t="shared" si="326"/>
        <v>0</v>
      </c>
      <c r="D1129" s="1">
        <f t="shared" si="326"/>
        <v>0</v>
      </c>
      <c r="E1129" s="7">
        <v>1</v>
      </c>
      <c r="F1129" s="9" t="s">
        <v>2176</v>
      </c>
      <c r="G1129" s="4">
        <f t="shared" si="311"/>
        <v>7.6219512195121954E-4</v>
      </c>
      <c r="H1129" s="4" t="str">
        <f t="shared" si="312"/>
        <v>kəɹɛkt</v>
      </c>
      <c r="I1129" s="4" t="str">
        <f t="shared" si="313"/>
        <v>correct</v>
      </c>
      <c r="J1129" s="10">
        <f t="shared" si="314"/>
        <v>6</v>
      </c>
      <c r="K1129" s="10">
        <f t="shared" si="315"/>
        <v>7</v>
      </c>
      <c r="L1129" s="10">
        <f t="shared" si="316"/>
        <v>7</v>
      </c>
      <c r="M1129" s="10">
        <f t="shared" si="317"/>
        <v>2</v>
      </c>
      <c r="N1129" s="1" t="str">
        <f t="shared" si="318"/>
        <v>~correct~</v>
      </c>
      <c r="O1129" s="1" t="str">
        <f t="shared" si="319"/>
        <v>[kəɹɛkt]</v>
      </c>
      <c r="P1129" s="4">
        <f t="shared" si="320"/>
        <v>0.28725561847890652</v>
      </c>
      <c r="Q1129" s="4">
        <f t="shared" si="321"/>
        <v>1</v>
      </c>
      <c r="R1129" s="4" cm="1">
        <f t="array" ref="R1129">SUM(_xlfn._xlws.FILTER($G$2:$G$1236,_xlfn.MAP($N$2:$N$1236,_xlfn.LAMBDA(_xlpm.x,_xlpm.x=$N1129))))</f>
        <v>7.6219512195121954E-4</v>
      </c>
      <c r="S1129" s="4">
        <f t="shared" si="322"/>
        <v>1</v>
      </c>
      <c r="T1129" s="15" cm="1">
        <f t="array" ref="T1129">SUM(_xlfn._xlws.FILTER($G$2:$G$1236,_xlfn.MAP($O$2:$O$1236,_xlfn.LAMBDA(_xlpm.x,_xlpm.x=$O1129))))</f>
        <v>7.6219512195121954E-4</v>
      </c>
      <c r="U1129" s="4">
        <f t="shared" si="323"/>
        <v>1</v>
      </c>
      <c r="V1129" s="4">
        <f t="shared" si="324"/>
        <v>0</v>
      </c>
      <c r="AB1129"/>
      <c r="AC1129"/>
      <c r="AD1129" s="2"/>
      <c r="AI1129" s="2"/>
      <c r="AJ1129" s="2"/>
    </row>
    <row r="1130" spans="1:36">
      <c r="A1130" s="1" t="str">
        <f t="shared" si="310"/>
        <v>~current~ : [kɜɹənt]</v>
      </c>
      <c r="B1130" s="1">
        <f t="shared" si="326"/>
        <v>0</v>
      </c>
      <c r="C1130" s="1">
        <f t="shared" si="326"/>
        <v>0</v>
      </c>
      <c r="D1130" s="1">
        <f t="shared" si="326"/>
        <v>0</v>
      </c>
      <c r="E1130" s="7">
        <v>1</v>
      </c>
      <c r="F1130" s="9" t="s">
        <v>2175</v>
      </c>
      <c r="G1130" s="4">
        <f t="shared" si="311"/>
        <v>7.6219512195121954E-4</v>
      </c>
      <c r="H1130" s="4" t="str">
        <f t="shared" si="312"/>
        <v>kɜɹənt</v>
      </c>
      <c r="I1130" s="4" t="str">
        <f t="shared" si="313"/>
        <v>current</v>
      </c>
      <c r="J1130" s="10">
        <f t="shared" si="314"/>
        <v>6</v>
      </c>
      <c r="K1130" s="10">
        <f t="shared" si="315"/>
        <v>7</v>
      </c>
      <c r="L1130" s="10">
        <f t="shared" si="316"/>
        <v>7</v>
      </c>
      <c r="M1130" s="10">
        <f t="shared" si="317"/>
        <v>2</v>
      </c>
      <c r="N1130" s="1" t="str">
        <f t="shared" si="318"/>
        <v>~current~</v>
      </c>
      <c r="O1130" s="1" t="str">
        <f t="shared" si="319"/>
        <v>[kɜɹənt]</v>
      </c>
      <c r="P1130" s="4">
        <f t="shared" si="320"/>
        <v>0.19150374565260433</v>
      </c>
      <c r="Q1130" s="4">
        <f t="shared" si="321"/>
        <v>0.66666666666666663</v>
      </c>
      <c r="R1130" s="4" cm="1">
        <f t="array" ref="R1130">SUM(_xlfn._xlws.FILTER($G$2:$G$1236,_xlfn.MAP($N$2:$N$1236,_xlfn.LAMBDA(_xlpm.x,_xlpm.x=$N1130))))</f>
        <v>1.5243902439024391E-3</v>
      </c>
      <c r="S1130" s="4">
        <f t="shared" si="322"/>
        <v>0.5</v>
      </c>
      <c r="T1130" s="15" cm="1">
        <f t="array" ref="T1130">SUM(_xlfn._xlws.FILTER($G$2:$G$1236,_xlfn.MAP($O$2:$O$1236,_xlfn.LAMBDA(_xlpm.x,_xlpm.x=$O1130))))</f>
        <v>7.6219512195121954E-4</v>
      </c>
      <c r="U1130" s="4">
        <f t="shared" si="323"/>
        <v>1</v>
      </c>
      <c r="V1130" s="4">
        <f t="shared" si="324"/>
        <v>-0.3010299956639812</v>
      </c>
      <c r="AB1130"/>
      <c r="AC1130"/>
      <c r="AD1130" s="2"/>
      <c r="AI1130" s="2"/>
      <c r="AJ1130" s="2"/>
    </row>
    <row r="1131" spans="1:36">
      <c r="A1131" s="1" t="str">
        <f t="shared" si="310"/>
        <v>~current~ : [kʌɹɛnt]</v>
      </c>
      <c r="B1131" s="1">
        <f t="shared" si="326"/>
        <v>0</v>
      </c>
      <c r="C1131" s="1">
        <f t="shared" si="326"/>
        <v>0</v>
      </c>
      <c r="D1131" s="1">
        <f t="shared" si="326"/>
        <v>0</v>
      </c>
      <c r="E1131" s="7">
        <v>1</v>
      </c>
      <c r="F1131" s="9" t="s">
        <v>2174</v>
      </c>
      <c r="G1131" s="4">
        <f t="shared" si="311"/>
        <v>7.6219512195121954E-4</v>
      </c>
      <c r="H1131" s="4" t="str">
        <f t="shared" si="312"/>
        <v>kʌɹɛnt</v>
      </c>
      <c r="I1131" s="4" t="str">
        <f t="shared" si="313"/>
        <v>current</v>
      </c>
      <c r="J1131" s="10">
        <f t="shared" si="314"/>
        <v>6</v>
      </c>
      <c r="K1131" s="10">
        <f t="shared" si="315"/>
        <v>7</v>
      </c>
      <c r="L1131" s="10">
        <f t="shared" si="316"/>
        <v>7</v>
      </c>
      <c r="M1131" s="10">
        <f t="shared" si="317"/>
        <v>2</v>
      </c>
      <c r="N1131" s="1" t="str">
        <f t="shared" si="318"/>
        <v>~current~</v>
      </c>
      <c r="O1131" s="1" t="str">
        <f t="shared" si="319"/>
        <v>[kʌɹɛnt]</v>
      </c>
      <c r="P1131" s="4">
        <f t="shared" si="320"/>
        <v>0.19150374565260433</v>
      </c>
      <c r="Q1131" s="4">
        <f t="shared" si="321"/>
        <v>0.66666666666666663</v>
      </c>
      <c r="R1131" s="4" cm="1">
        <f t="array" ref="R1131">SUM(_xlfn._xlws.FILTER($G$2:$G$1236,_xlfn.MAP($N$2:$N$1236,_xlfn.LAMBDA(_xlpm.x,_xlpm.x=$N1131))))</f>
        <v>1.5243902439024391E-3</v>
      </c>
      <c r="S1131" s="4">
        <f t="shared" si="322"/>
        <v>0.5</v>
      </c>
      <c r="T1131" s="15" cm="1">
        <f t="array" ref="T1131">SUM(_xlfn._xlws.FILTER($G$2:$G$1236,_xlfn.MAP($O$2:$O$1236,_xlfn.LAMBDA(_xlpm.x,_xlpm.x=$O1131))))</f>
        <v>7.6219512195121954E-4</v>
      </c>
      <c r="U1131" s="4">
        <f t="shared" si="323"/>
        <v>1</v>
      </c>
      <c r="V1131" s="4">
        <f t="shared" si="324"/>
        <v>-0.3010299956639812</v>
      </c>
      <c r="AB1131"/>
      <c r="AC1131"/>
      <c r="AD1131" s="2"/>
      <c r="AI1131" s="2"/>
      <c r="AJ1131" s="2"/>
    </row>
    <row r="1132" spans="1:36">
      <c r="A1132" s="1" t="str">
        <f t="shared" si="310"/>
        <v>~determi~ : [dətɜɹmɪ]</v>
      </c>
      <c r="B1132" s="1">
        <f t="shared" si="326"/>
        <v>0</v>
      </c>
      <c r="C1132" s="1">
        <f t="shared" si="326"/>
        <v>0</v>
      </c>
      <c r="D1132" s="1">
        <f t="shared" si="326"/>
        <v>0</v>
      </c>
      <c r="E1132" s="7">
        <v>1</v>
      </c>
      <c r="F1132" s="9" t="s">
        <v>2173</v>
      </c>
      <c r="G1132" s="4">
        <f t="shared" si="311"/>
        <v>7.6219512195121954E-4</v>
      </c>
      <c r="H1132" s="1" t="str">
        <f t="shared" si="312"/>
        <v>dətɜɹmɪ</v>
      </c>
      <c r="I1132" s="1" t="str">
        <f t="shared" si="313"/>
        <v>determi</v>
      </c>
      <c r="J1132" s="10">
        <f t="shared" si="314"/>
        <v>7</v>
      </c>
      <c r="K1132" s="10">
        <f t="shared" si="315"/>
        <v>7</v>
      </c>
      <c r="L1132" s="10">
        <f t="shared" si="316"/>
        <v>7</v>
      </c>
      <c r="M1132" s="10">
        <f t="shared" si="317"/>
        <v>2</v>
      </c>
      <c r="N1132" s="1" t="str">
        <f t="shared" si="318"/>
        <v>~determi~</v>
      </c>
      <c r="O1132" s="1" t="str">
        <f t="shared" si="319"/>
        <v>[dətɜɹmɪ]</v>
      </c>
      <c r="P1132" s="4">
        <f t="shared" si="320"/>
        <v>0.28725561847890652</v>
      </c>
      <c r="Q1132" s="4">
        <f t="shared" si="321"/>
        <v>1</v>
      </c>
      <c r="R1132" s="4" cm="1">
        <f t="array" ref="R1132">SUM(_xlfn._xlws.FILTER($G$2:$G$1236,_xlfn.MAP($N$2:$N$1236,_xlfn.LAMBDA(_xlpm.x,_xlpm.x=$N1132))))</f>
        <v>7.6219512195121954E-4</v>
      </c>
      <c r="S1132" s="4">
        <f t="shared" si="322"/>
        <v>1</v>
      </c>
      <c r="T1132" s="15" cm="1">
        <f t="array" ref="T1132">SUM(_xlfn._xlws.FILTER($G$2:$G$1236,_xlfn.MAP($O$2:$O$1236,_xlfn.LAMBDA(_xlpm.x,_xlpm.x=$O1132))))</f>
        <v>7.6219512195121954E-4</v>
      </c>
      <c r="U1132" s="4">
        <f t="shared" si="323"/>
        <v>1</v>
      </c>
      <c r="V1132" s="4">
        <f t="shared" si="324"/>
        <v>0</v>
      </c>
      <c r="AB1132"/>
      <c r="AC1132"/>
      <c r="AD1132" s="2"/>
      <c r="AI1132" s="2"/>
      <c r="AJ1132" s="2"/>
    </row>
    <row r="1133" spans="1:36">
      <c r="A1133" s="1" t="str">
        <f t="shared" si="310"/>
        <v>~difficu~ : [dɪfəkə]</v>
      </c>
      <c r="B1133" s="1">
        <f t="shared" si="326"/>
        <v>0</v>
      </c>
      <c r="C1133" s="1">
        <f t="shared" si="326"/>
        <v>0</v>
      </c>
      <c r="D1133" s="1">
        <f t="shared" si="326"/>
        <v>0</v>
      </c>
      <c r="E1133" s="7">
        <v>1</v>
      </c>
      <c r="F1133" s="9" t="s">
        <v>2172</v>
      </c>
      <c r="G1133" s="4">
        <f t="shared" si="311"/>
        <v>7.6219512195121954E-4</v>
      </c>
      <c r="H1133" s="1" t="str">
        <f t="shared" si="312"/>
        <v>dɪfəkə</v>
      </c>
      <c r="I1133" s="1" t="str">
        <f t="shared" si="313"/>
        <v>difficu</v>
      </c>
      <c r="J1133" s="10">
        <f t="shared" si="314"/>
        <v>6</v>
      </c>
      <c r="K1133" s="10">
        <f t="shared" si="315"/>
        <v>7</v>
      </c>
      <c r="L1133" s="10">
        <f t="shared" si="316"/>
        <v>7</v>
      </c>
      <c r="M1133" s="10">
        <f t="shared" si="317"/>
        <v>2</v>
      </c>
      <c r="N1133" s="1" t="str">
        <f t="shared" si="318"/>
        <v>~difficu~</v>
      </c>
      <c r="O1133" s="1" t="str">
        <f t="shared" si="319"/>
        <v>[dɪfəkə]</v>
      </c>
      <c r="P1133" s="4">
        <f t="shared" si="320"/>
        <v>0.28725561847890652</v>
      </c>
      <c r="Q1133" s="4">
        <f t="shared" si="321"/>
        <v>1</v>
      </c>
      <c r="R1133" s="4" cm="1">
        <f t="array" ref="R1133">SUM(_xlfn._xlws.FILTER($G$2:$G$1236,_xlfn.MAP($N$2:$N$1236,_xlfn.LAMBDA(_xlpm.x,_xlpm.x=$N1133))))</f>
        <v>7.6219512195121954E-4</v>
      </c>
      <c r="S1133" s="4">
        <f t="shared" si="322"/>
        <v>1</v>
      </c>
      <c r="T1133" s="15" cm="1">
        <f t="array" ref="T1133">SUM(_xlfn._xlws.FILTER($G$2:$G$1236,_xlfn.MAP($O$2:$O$1236,_xlfn.LAMBDA(_xlpm.x,_xlpm.x=$O1133))))</f>
        <v>7.6219512195121954E-4</v>
      </c>
      <c r="U1133" s="4">
        <f t="shared" si="323"/>
        <v>1</v>
      </c>
      <c r="V1133" s="4">
        <f t="shared" si="324"/>
        <v>0</v>
      </c>
      <c r="AB1133"/>
      <c r="AC1133"/>
      <c r="AD1133" s="2"/>
      <c r="AI1133" s="2"/>
      <c r="AJ1133" s="2"/>
    </row>
    <row r="1134" spans="1:36">
      <c r="A1134" s="1" t="str">
        <f t="shared" si="310"/>
        <v>~discuss~ : [dɪskʌs]</v>
      </c>
      <c r="B1134" s="1">
        <f t="shared" si="326"/>
        <v>0</v>
      </c>
      <c r="C1134" s="1">
        <f t="shared" si="326"/>
        <v>0</v>
      </c>
      <c r="D1134" s="1">
        <f t="shared" si="326"/>
        <v>0</v>
      </c>
      <c r="E1134" s="7">
        <v>1</v>
      </c>
      <c r="F1134" s="9" t="s">
        <v>2171</v>
      </c>
      <c r="G1134" s="4">
        <f t="shared" si="311"/>
        <v>7.6219512195121954E-4</v>
      </c>
      <c r="H1134" s="1" t="str">
        <f t="shared" si="312"/>
        <v>dɪskʌs</v>
      </c>
      <c r="I1134" s="1" t="str">
        <f t="shared" si="313"/>
        <v>discuss</v>
      </c>
      <c r="J1134" s="10">
        <f t="shared" si="314"/>
        <v>6</v>
      </c>
      <c r="K1134" s="10">
        <f t="shared" si="315"/>
        <v>7</v>
      </c>
      <c r="L1134" s="10">
        <f t="shared" si="316"/>
        <v>7</v>
      </c>
      <c r="M1134" s="10">
        <f t="shared" si="317"/>
        <v>2</v>
      </c>
      <c r="N1134" s="1" t="str">
        <f t="shared" si="318"/>
        <v>~discuss~</v>
      </c>
      <c r="O1134" s="1" t="str">
        <f t="shared" si="319"/>
        <v>[dɪskʌs]</v>
      </c>
      <c r="P1134" s="4">
        <f t="shared" si="320"/>
        <v>0.28725561847890652</v>
      </c>
      <c r="Q1134" s="4">
        <f t="shared" si="321"/>
        <v>1</v>
      </c>
      <c r="R1134" s="4" cm="1">
        <f t="array" ref="R1134">SUM(_xlfn._xlws.FILTER($G$2:$G$1236,_xlfn.MAP($N$2:$N$1236,_xlfn.LAMBDA(_xlpm.x,_xlpm.x=$N1134))))</f>
        <v>7.6219512195121954E-4</v>
      </c>
      <c r="S1134" s="4">
        <f t="shared" si="322"/>
        <v>1</v>
      </c>
      <c r="T1134" s="15" cm="1">
        <f t="array" ref="T1134">SUM(_xlfn._xlws.FILTER($G$2:$G$1236,_xlfn.MAP($O$2:$O$1236,_xlfn.LAMBDA(_xlpm.x,_xlpm.x=$O1134))))</f>
        <v>7.6219512195121954E-4</v>
      </c>
      <c r="U1134" s="4">
        <f t="shared" si="323"/>
        <v>1</v>
      </c>
      <c r="V1134" s="4">
        <f t="shared" si="324"/>
        <v>0</v>
      </c>
      <c r="AB1134"/>
      <c r="AC1134"/>
      <c r="AD1134" s="2"/>
      <c r="AI1134" s="2"/>
      <c r="AJ1134" s="2"/>
    </row>
    <row r="1135" spans="1:36">
      <c r="A1135" s="1" t="str">
        <f t="shared" si="310"/>
        <v>~distant~ : [dɪstənt]</v>
      </c>
      <c r="B1135" s="1">
        <f t="shared" si="326"/>
        <v>0</v>
      </c>
      <c r="C1135" s="1">
        <f t="shared" si="326"/>
        <v>0</v>
      </c>
      <c r="D1135" s="1">
        <f t="shared" si="326"/>
        <v>0</v>
      </c>
      <c r="E1135" s="7">
        <v>1</v>
      </c>
      <c r="F1135" s="9" t="s">
        <v>2170</v>
      </c>
      <c r="G1135" s="4">
        <f t="shared" si="311"/>
        <v>7.6219512195121954E-4</v>
      </c>
      <c r="H1135" s="1" t="str">
        <f t="shared" si="312"/>
        <v>dɪstənt</v>
      </c>
      <c r="I1135" s="1" t="str">
        <f t="shared" si="313"/>
        <v>distant</v>
      </c>
      <c r="J1135" s="10">
        <f t="shared" si="314"/>
        <v>7</v>
      </c>
      <c r="K1135" s="10">
        <f t="shared" si="315"/>
        <v>7</v>
      </c>
      <c r="L1135" s="10">
        <f t="shared" si="316"/>
        <v>7</v>
      </c>
      <c r="M1135" s="10">
        <f t="shared" si="317"/>
        <v>2</v>
      </c>
      <c r="N1135" s="1" t="str">
        <f t="shared" si="318"/>
        <v>~distant~</v>
      </c>
      <c r="O1135" s="1" t="str">
        <f t="shared" si="319"/>
        <v>[dɪstənt]</v>
      </c>
      <c r="P1135" s="4">
        <f t="shared" si="320"/>
        <v>0.28725561847890652</v>
      </c>
      <c r="Q1135" s="4">
        <f t="shared" si="321"/>
        <v>1</v>
      </c>
      <c r="R1135" s="4" cm="1">
        <f t="array" ref="R1135">SUM(_xlfn._xlws.FILTER($G$2:$G$1236,_xlfn.MAP($N$2:$N$1236,_xlfn.LAMBDA(_xlpm.x,_xlpm.x=$N1135))))</f>
        <v>7.6219512195121954E-4</v>
      </c>
      <c r="S1135" s="4">
        <f t="shared" si="322"/>
        <v>1</v>
      </c>
      <c r="T1135" s="15" cm="1">
        <f t="array" ref="T1135">SUM(_xlfn._xlws.FILTER($G$2:$G$1236,_xlfn.MAP($O$2:$O$1236,_xlfn.LAMBDA(_xlpm.x,_xlpm.x=$O1135))))</f>
        <v>7.6219512195121954E-4</v>
      </c>
      <c r="U1135" s="4">
        <f t="shared" si="323"/>
        <v>1</v>
      </c>
      <c r="V1135" s="4">
        <f t="shared" si="324"/>
        <v>0</v>
      </c>
      <c r="AB1135"/>
      <c r="AC1135"/>
      <c r="AD1135" s="2"/>
      <c r="AI1135" s="2"/>
      <c r="AJ1135" s="2"/>
    </row>
    <row r="1136" spans="1:36">
      <c r="A1136" s="1" t="str">
        <f t="shared" si="310"/>
        <v>~divisio~ : [dɪvɪʒə]</v>
      </c>
      <c r="B1136" s="1">
        <f t="shared" si="326"/>
        <v>0</v>
      </c>
      <c r="C1136" s="1">
        <f t="shared" si="326"/>
        <v>0</v>
      </c>
      <c r="D1136" s="1">
        <f t="shared" si="326"/>
        <v>0</v>
      </c>
      <c r="E1136" s="7">
        <v>1</v>
      </c>
      <c r="F1136" s="9" t="s">
        <v>2169</v>
      </c>
      <c r="G1136" s="4">
        <f t="shared" si="311"/>
        <v>7.6219512195121954E-4</v>
      </c>
      <c r="H1136" s="4" t="str">
        <f t="shared" si="312"/>
        <v>dɪvɪʒə</v>
      </c>
      <c r="I1136" s="4" t="str">
        <f t="shared" si="313"/>
        <v>divisio</v>
      </c>
      <c r="J1136" s="10">
        <f t="shared" si="314"/>
        <v>6</v>
      </c>
      <c r="K1136" s="10">
        <f t="shared" si="315"/>
        <v>7</v>
      </c>
      <c r="L1136" s="10">
        <f t="shared" si="316"/>
        <v>7</v>
      </c>
      <c r="M1136" s="10">
        <f t="shared" si="317"/>
        <v>2</v>
      </c>
      <c r="N1136" s="1" t="str">
        <f t="shared" si="318"/>
        <v>~divisio~</v>
      </c>
      <c r="O1136" s="1" t="str">
        <f t="shared" si="319"/>
        <v>[dɪvɪʒə]</v>
      </c>
      <c r="P1136" s="4">
        <f t="shared" si="320"/>
        <v>0.28725561847890652</v>
      </c>
      <c r="Q1136" s="4">
        <f t="shared" si="321"/>
        <v>1</v>
      </c>
      <c r="R1136" s="4" cm="1">
        <f t="array" ref="R1136">SUM(_xlfn._xlws.FILTER($G$2:$G$1236,_xlfn.MAP($N$2:$N$1236,_xlfn.LAMBDA(_xlpm.x,_xlpm.x=$N1136))))</f>
        <v>7.6219512195121954E-4</v>
      </c>
      <c r="S1136" s="4">
        <f t="shared" si="322"/>
        <v>1</v>
      </c>
      <c r="T1136" s="15" cm="1">
        <f t="array" ref="T1136">SUM(_xlfn._xlws.FILTER($G$2:$G$1236,_xlfn.MAP($O$2:$O$1236,_xlfn.LAMBDA(_xlpm.x,_xlpm.x=$O1136))))</f>
        <v>7.6219512195121954E-4</v>
      </c>
      <c r="U1136" s="4">
        <f t="shared" si="323"/>
        <v>1</v>
      </c>
      <c r="V1136" s="4">
        <f t="shared" si="324"/>
        <v>0</v>
      </c>
      <c r="AB1136"/>
      <c r="AC1136"/>
      <c r="AD1136" s="2"/>
      <c r="AI1136" s="2"/>
      <c r="AJ1136" s="2"/>
    </row>
    <row r="1137" spans="1:36">
      <c r="A1137" s="1" t="str">
        <f t="shared" si="310"/>
        <v>~electri~ : [ɪlɛktɹɪ]</v>
      </c>
      <c r="B1137" s="1">
        <f t="shared" si="326"/>
        <v>0</v>
      </c>
      <c r="C1137" s="1">
        <f t="shared" si="326"/>
        <v>0</v>
      </c>
      <c r="D1137" s="1">
        <f t="shared" si="326"/>
        <v>0</v>
      </c>
      <c r="E1137" s="7">
        <v>1</v>
      </c>
      <c r="F1137" s="9" t="s">
        <v>2168</v>
      </c>
      <c r="G1137" s="4">
        <f t="shared" si="311"/>
        <v>7.6219512195121954E-4</v>
      </c>
      <c r="H1137" s="4" t="str">
        <f t="shared" si="312"/>
        <v>ɪlɛktɹɪ</v>
      </c>
      <c r="I1137" s="4" t="str">
        <f t="shared" si="313"/>
        <v>electri</v>
      </c>
      <c r="J1137" s="10">
        <f t="shared" si="314"/>
        <v>7</v>
      </c>
      <c r="K1137" s="10">
        <f t="shared" si="315"/>
        <v>7</v>
      </c>
      <c r="L1137" s="10">
        <f t="shared" si="316"/>
        <v>7</v>
      </c>
      <c r="M1137" s="10">
        <f t="shared" si="317"/>
        <v>2</v>
      </c>
      <c r="N1137" s="1" t="str">
        <f t="shared" si="318"/>
        <v>~electri~</v>
      </c>
      <c r="O1137" s="1" t="str">
        <f t="shared" si="319"/>
        <v>[ɪlɛktɹɪ]</v>
      </c>
      <c r="P1137" s="4">
        <f t="shared" si="320"/>
        <v>0.28725561847890652</v>
      </c>
      <c r="Q1137" s="4">
        <f t="shared" si="321"/>
        <v>1</v>
      </c>
      <c r="R1137" s="4" cm="1">
        <f t="array" ref="R1137">SUM(_xlfn._xlws.FILTER($G$2:$G$1236,_xlfn.MAP($N$2:$N$1236,_xlfn.LAMBDA(_xlpm.x,_xlpm.x=$N1137))))</f>
        <v>7.6219512195121954E-4</v>
      </c>
      <c r="S1137" s="4">
        <f t="shared" si="322"/>
        <v>1</v>
      </c>
      <c r="T1137" s="15" cm="1">
        <f t="array" ref="T1137">SUM(_xlfn._xlws.FILTER($G$2:$G$1236,_xlfn.MAP($O$2:$O$1236,_xlfn.LAMBDA(_xlpm.x,_xlpm.x=$O1137))))</f>
        <v>7.6219512195121954E-4</v>
      </c>
      <c r="U1137" s="4">
        <f t="shared" si="323"/>
        <v>1</v>
      </c>
      <c r="V1137" s="4">
        <f t="shared" si="324"/>
        <v>0</v>
      </c>
      <c r="AB1137"/>
      <c r="AC1137"/>
      <c r="AD1137" s="2"/>
      <c r="AI1137" s="2"/>
      <c r="AJ1137" s="2"/>
    </row>
    <row r="1138" spans="1:36">
      <c r="A1138" s="1" t="str">
        <f t="shared" si="310"/>
        <v>~evening~ : [ivnɪŋ]</v>
      </c>
      <c r="B1138" s="1">
        <f t="shared" si="326"/>
        <v>0</v>
      </c>
      <c r="C1138" s="1">
        <f t="shared" si="326"/>
        <v>0</v>
      </c>
      <c r="D1138" s="1">
        <f t="shared" si="326"/>
        <v>0</v>
      </c>
      <c r="E1138" s="7">
        <v>1</v>
      </c>
      <c r="F1138" s="9" t="s">
        <v>2167</v>
      </c>
      <c r="G1138" s="4">
        <f t="shared" si="311"/>
        <v>7.6219512195121954E-4</v>
      </c>
      <c r="H1138" s="4" t="str">
        <f t="shared" si="312"/>
        <v>ivnɪŋ</v>
      </c>
      <c r="I1138" s="4" t="str">
        <f t="shared" si="313"/>
        <v>evening</v>
      </c>
      <c r="J1138" s="10">
        <f t="shared" si="314"/>
        <v>5</v>
      </c>
      <c r="K1138" s="10">
        <f t="shared" si="315"/>
        <v>7</v>
      </c>
      <c r="L1138" s="10">
        <f t="shared" si="316"/>
        <v>7</v>
      </c>
      <c r="M1138" s="10">
        <f t="shared" si="317"/>
        <v>2</v>
      </c>
      <c r="N1138" s="1" t="str">
        <f t="shared" si="318"/>
        <v>~evening~</v>
      </c>
      <c r="O1138" s="1" t="str">
        <f t="shared" si="319"/>
        <v>[ivnɪŋ]</v>
      </c>
      <c r="P1138" s="4">
        <f t="shared" si="320"/>
        <v>0.28725561847890652</v>
      </c>
      <c r="Q1138" s="4">
        <f t="shared" si="321"/>
        <v>1</v>
      </c>
      <c r="R1138" s="4" cm="1">
        <f t="array" ref="R1138">SUM(_xlfn._xlws.FILTER($G$2:$G$1236,_xlfn.MAP($N$2:$N$1236,_xlfn.LAMBDA(_xlpm.x,_xlpm.x=$N1138))))</f>
        <v>7.6219512195121954E-4</v>
      </c>
      <c r="S1138" s="4">
        <f t="shared" si="322"/>
        <v>1</v>
      </c>
      <c r="T1138" s="15" cm="1">
        <f t="array" ref="T1138">SUM(_xlfn._xlws.FILTER($G$2:$G$1236,_xlfn.MAP($O$2:$O$1236,_xlfn.LAMBDA(_xlpm.x,_xlpm.x=$O1138))))</f>
        <v>7.6219512195121954E-4</v>
      </c>
      <c r="U1138" s="4">
        <f t="shared" si="323"/>
        <v>1</v>
      </c>
      <c r="V1138" s="4">
        <f t="shared" si="324"/>
        <v>0</v>
      </c>
      <c r="AB1138"/>
      <c r="AC1138"/>
      <c r="AD1138" s="2"/>
      <c r="AI1138" s="2"/>
      <c r="AJ1138" s="2"/>
    </row>
    <row r="1139" spans="1:36">
      <c r="A1139" s="1" t="str">
        <f t="shared" si="310"/>
        <v>~example~ : [ɪɡzæmpl]</v>
      </c>
      <c r="B1139" s="1">
        <f t="shared" si="326"/>
        <v>0</v>
      </c>
      <c r="C1139" s="1">
        <f t="shared" si="326"/>
        <v>0</v>
      </c>
      <c r="D1139" s="1">
        <f t="shared" si="326"/>
        <v>0</v>
      </c>
      <c r="E1139" s="7">
        <v>1</v>
      </c>
      <c r="F1139" s="9" t="s">
        <v>2166</v>
      </c>
      <c r="G1139" s="4">
        <f t="shared" si="311"/>
        <v>7.6219512195121954E-4</v>
      </c>
      <c r="H1139" s="1" t="str">
        <f t="shared" si="312"/>
        <v>ɪɡzæmpl</v>
      </c>
      <c r="I1139" s="1" t="str">
        <f t="shared" si="313"/>
        <v>example</v>
      </c>
      <c r="J1139" s="10">
        <f t="shared" si="314"/>
        <v>7</v>
      </c>
      <c r="K1139" s="10">
        <f t="shared" si="315"/>
        <v>7</v>
      </c>
      <c r="L1139" s="10">
        <f t="shared" si="316"/>
        <v>7</v>
      </c>
      <c r="M1139" s="10">
        <f t="shared" si="317"/>
        <v>2</v>
      </c>
      <c r="N1139" s="1" t="str">
        <f t="shared" si="318"/>
        <v>~example~</v>
      </c>
      <c r="O1139" s="1" t="str">
        <f t="shared" si="319"/>
        <v>[ɪɡzæmpl]</v>
      </c>
      <c r="P1139" s="4">
        <f t="shared" si="320"/>
        <v>0.28725561847890652</v>
      </c>
      <c r="Q1139" s="4">
        <f t="shared" si="321"/>
        <v>1</v>
      </c>
      <c r="R1139" s="4" cm="1">
        <f t="array" ref="R1139">SUM(_xlfn._xlws.FILTER($G$2:$G$1255,_xlfn.MAP($N$2:$N$1255,_xlfn.LAMBDA(_xlpm.x,_xlpm.x=$N1139))))</f>
        <v>7.6219512195121954E-4</v>
      </c>
      <c r="S1139" s="4">
        <f t="shared" si="322"/>
        <v>1</v>
      </c>
      <c r="T1139" s="15" cm="1">
        <f t="array" ref="T1139">SUM(_xlfn._xlws.FILTER($G$2:$G$1255,_xlfn.MAP($O$2:$O$1255,_xlfn.LAMBDA(_xlpm.x,_xlpm.x=$O1139))))</f>
        <v>7.6219512195121954E-4</v>
      </c>
      <c r="U1139" s="4">
        <f t="shared" si="323"/>
        <v>1</v>
      </c>
      <c r="V1139" s="4">
        <f t="shared" si="324"/>
        <v>0</v>
      </c>
      <c r="AB1139"/>
      <c r="AC1139"/>
      <c r="AD1139" s="2"/>
      <c r="AI1139" s="2"/>
      <c r="AJ1139" s="2"/>
    </row>
    <row r="1140" spans="1:36">
      <c r="A1140" s="1" t="str">
        <f t="shared" si="310"/>
        <v>~fficult~ : [fəkəlt]</v>
      </c>
      <c r="B1140" s="1">
        <f t="shared" si="326"/>
        <v>0</v>
      </c>
      <c r="C1140" s="1">
        <f t="shared" si="326"/>
        <v>0</v>
      </c>
      <c r="D1140" s="1">
        <f t="shared" si="326"/>
        <v>0</v>
      </c>
      <c r="E1140" s="7">
        <v>1</v>
      </c>
      <c r="F1140" s="9" t="s">
        <v>2165</v>
      </c>
      <c r="G1140" s="4">
        <f t="shared" si="311"/>
        <v>7.6219512195121954E-4</v>
      </c>
      <c r="H1140" s="1" t="str">
        <f t="shared" si="312"/>
        <v>fəkəlt</v>
      </c>
      <c r="I1140" s="1" t="str">
        <f t="shared" si="313"/>
        <v>fficult</v>
      </c>
      <c r="J1140" s="10">
        <f t="shared" si="314"/>
        <v>6</v>
      </c>
      <c r="K1140" s="10">
        <f t="shared" si="315"/>
        <v>7</v>
      </c>
      <c r="L1140" s="10">
        <f t="shared" si="316"/>
        <v>7</v>
      </c>
      <c r="M1140" s="10">
        <f t="shared" si="317"/>
        <v>2</v>
      </c>
      <c r="N1140" s="1" t="str">
        <f t="shared" si="318"/>
        <v>~fficult~</v>
      </c>
      <c r="O1140" s="1" t="str">
        <f t="shared" si="319"/>
        <v>[fəkəlt]</v>
      </c>
      <c r="P1140" s="4">
        <f t="shared" si="320"/>
        <v>0.28725561847890652</v>
      </c>
      <c r="Q1140" s="4">
        <f t="shared" si="321"/>
        <v>1</v>
      </c>
      <c r="R1140" s="4" cm="1">
        <f t="array" ref="R1140">SUM(_xlfn._xlws.FILTER($G$2:$G$1236,_xlfn.MAP($N$2:$N$1236,_xlfn.LAMBDA(_xlpm.x,_xlpm.x=$N1140))))</f>
        <v>7.6219512195121954E-4</v>
      </c>
      <c r="S1140" s="4">
        <f t="shared" si="322"/>
        <v>1</v>
      </c>
      <c r="T1140" s="15" cm="1">
        <f t="array" ref="T1140">SUM(_xlfn._xlws.FILTER($G$2:$G$1236,_xlfn.MAP($O$2:$O$1236,_xlfn.LAMBDA(_xlpm.x,_xlpm.x=$O1140))))</f>
        <v>7.6219512195121954E-4</v>
      </c>
      <c r="U1140" s="4">
        <f t="shared" si="323"/>
        <v>1</v>
      </c>
      <c r="V1140" s="4">
        <f t="shared" si="324"/>
        <v>0</v>
      </c>
      <c r="AB1140"/>
      <c r="AC1140"/>
      <c r="AD1140" s="2"/>
      <c r="AI1140" s="2"/>
      <c r="AJ1140" s="2"/>
    </row>
    <row r="1141" spans="1:36">
      <c r="A1141" s="1" t="str">
        <f t="shared" si="310"/>
        <v>~forward~ : [fɔɹwəɹd]</v>
      </c>
      <c r="B1141" s="1">
        <f t="shared" si="326"/>
        <v>0</v>
      </c>
      <c r="C1141" s="1">
        <f t="shared" si="326"/>
        <v>0</v>
      </c>
      <c r="D1141" s="1">
        <f t="shared" si="326"/>
        <v>0</v>
      </c>
      <c r="E1141" s="7">
        <v>1</v>
      </c>
      <c r="F1141" s="9" t="s">
        <v>2164</v>
      </c>
      <c r="G1141" s="4">
        <f t="shared" si="311"/>
        <v>7.6219512195121954E-4</v>
      </c>
      <c r="H1141" s="1" t="str">
        <f t="shared" si="312"/>
        <v>fɔɹwəɹd</v>
      </c>
      <c r="I1141" s="1" t="str">
        <f t="shared" si="313"/>
        <v>forward</v>
      </c>
      <c r="J1141" s="10">
        <f t="shared" si="314"/>
        <v>7</v>
      </c>
      <c r="K1141" s="10">
        <f t="shared" si="315"/>
        <v>7</v>
      </c>
      <c r="L1141" s="10">
        <f t="shared" si="316"/>
        <v>7</v>
      </c>
      <c r="M1141" s="10">
        <f t="shared" si="317"/>
        <v>2</v>
      </c>
      <c r="N1141" s="1" t="str">
        <f t="shared" si="318"/>
        <v>~forward~</v>
      </c>
      <c r="O1141" s="1" t="str">
        <f t="shared" si="319"/>
        <v>[fɔɹwəɹd]</v>
      </c>
      <c r="P1141" s="4">
        <f t="shared" si="320"/>
        <v>0.28725561847890652</v>
      </c>
      <c r="Q1141" s="4">
        <f t="shared" si="321"/>
        <v>1</v>
      </c>
      <c r="R1141" s="4" cm="1">
        <f t="array" ref="R1141">SUM(_xlfn._xlws.FILTER($G$2:$G$1236,_xlfn.MAP($N$2:$N$1236,_xlfn.LAMBDA(_xlpm.x,_xlpm.x=$N1141))))</f>
        <v>7.6219512195121954E-4</v>
      </c>
      <c r="S1141" s="4">
        <f t="shared" si="322"/>
        <v>1</v>
      </c>
      <c r="T1141" s="15" cm="1">
        <f t="array" ref="T1141">SUM(_xlfn._xlws.FILTER($G$2:$G$1236,_xlfn.MAP($O$2:$O$1236,_xlfn.LAMBDA(_xlpm.x,_xlpm.x=$O1141))))</f>
        <v>7.6219512195121954E-4</v>
      </c>
      <c r="U1141" s="4">
        <f t="shared" si="323"/>
        <v>1</v>
      </c>
      <c r="V1141" s="4">
        <f t="shared" si="324"/>
        <v>0</v>
      </c>
      <c r="AB1141"/>
      <c r="AC1141"/>
      <c r="AD1141" s="2"/>
      <c r="AI1141" s="2"/>
      <c r="AJ1141" s="2"/>
    </row>
    <row r="1142" spans="1:36">
      <c r="A1142" s="1" t="str">
        <f t="shared" si="310"/>
        <v>~hundred~ : [hʌndɹɛd]</v>
      </c>
      <c r="B1142" s="1">
        <f t="shared" ref="B1142:D1161" si="327">_xlfn.LET(_xlpm.d,$F1142,_xlpm.k,_xlfn.CONCAT(LEFT(TRIM(B$1),1),"*"),COUNTIF(_xlpm.d,_xlpm.k))</f>
        <v>0</v>
      </c>
      <c r="C1142" s="1">
        <f t="shared" si="327"/>
        <v>0</v>
      </c>
      <c r="D1142" s="1">
        <f t="shared" si="327"/>
        <v>0</v>
      </c>
      <c r="E1142" s="7">
        <v>1</v>
      </c>
      <c r="F1142" s="9" t="s">
        <v>2163</v>
      </c>
      <c r="G1142" s="4">
        <f t="shared" si="311"/>
        <v>7.6219512195121954E-4</v>
      </c>
      <c r="H1142" s="1" t="str">
        <f t="shared" si="312"/>
        <v>hʌndɹɛd</v>
      </c>
      <c r="I1142" s="1" t="str">
        <f t="shared" si="313"/>
        <v>hundred</v>
      </c>
      <c r="J1142" s="10">
        <f t="shared" si="314"/>
        <v>7</v>
      </c>
      <c r="K1142" s="10">
        <f t="shared" si="315"/>
        <v>7</v>
      </c>
      <c r="L1142" s="10">
        <f t="shared" si="316"/>
        <v>7</v>
      </c>
      <c r="M1142" s="10">
        <f t="shared" si="317"/>
        <v>2</v>
      </c>
      <c r="N1142" s="1" t="str">
        <f t="shared" si="318"/>
        <v>~hundred~</v>
      </c>
      <c r="O1142" s="1" t="str">
        <f t="shared" si="319"/>
        <v>[hʌndɹɛd]</v>
      </c>
      <c r="P1142" s="4">
        <f t="shared" si="320"/>
        <v>0.28725561847890652</v>
      </c>
      <c r="Q1142" s="4">
        <f t="shared" si="321"/>
        <v>1</v>
      </c>
      <c r="R1142" s="4" cm="1">
        <f t="array" ref="R1142">SUM(_xlfn._xlws.FILTER($G$2:$G$1236,_xlfn.MAP($N$2:$N$1236,_xlfn.LAMBDA(_xlpm.x,_xlpm.x=$N1142))))</f>
        <v>7.6219512195121954E-4</v>
      </c>
      <c r="S1142" s="4">
        <f t="shared" si="322"/>
        <v>1</v>
      </c>
      <c r="T1142" s="15" cm="1">
        <f t="array" ref="T1142">SUM(_xlfn._xlws.FILTER($G$2:$G$1236,_xlfn.MAP($O$2:$O$1236,_xlfn.LAMBDA(_xlpm.x,_xlpm.x=$O1142))))</f>
        <v>7.6219512195121954E-4</v>
      </c>
      <c r="U1142" s="4">
        <f t="shared" si="323"/>
        <v>1</v>
      </c>
      <c r="V1142" s="4">
        <f t="shared" si="324"/>
        <v>0</v>
      </c>
      <c r="AB1142"/>
      <c r="AC1142"/>
      <c r="AD1142" s="2"/>
      <c r="AI1142" s="2"/>
      <c r="AJ1142" s="2"/>
    </row>
    <row r="1143" spans="1:36">
      <c r="A1143" s="1" t="str">
        <f t="shared" si="310"/>
        <v>~instant~ : [ɪnstənt]</v>
      </c>
      <c r="B1143" s="1">
        <f t="shared" si="327"/>
        <v>0</v>
      </c>
      <c r="C1143" s="1">
        <f t="shared" si="327"/>
        <v>0</v>
      </c>
      <c r="D1143" s="1">
        <f t="shared" si="327"/>
        <v>0</v>
      </c>
      <c r="E1143" s="7">
        <v>1</v>
      </c>
      <c r="F1143" s="9" t="s">
        <v>2162</v>
      </c>
      <c r="G1143" s="4">
        <f t="shared" si="311"/>
        <v>7.6219512195121954E-4</v>
      </c>
      <c r="H1143" s="4" t="str">
        <f t="shared" si="312"/>
        <v>ɪnstənt</v>
      </c>
      <c r="I1143" s="4" t="str">
        <f t="shared" si="313"/>
        <v>instant</v>
      </c>
      <c r="J1143" s="10">
        <f t="shared" si="314"/>
        <v>7</v>
      </c>
      <c r="K1143" s="10">
        <f t="shared" si="315"/>
        <v>7</v>
      </c>
      <c r="L1143" s="10">
        <f t="shared" si="316"/>
        <v>7</v>
      </c>
      <c r="M1143" s="10">
        <f t="shared" si="317"/>
        <v>2</v>
      </c>
      <c r="N1143" s="1" t="str">
        <f t="shared" si="318"/>
        <v>~instant~</v>
      </c>
      <c r="O1143" s="1" t="str">
        <f t="shared" si="319"/>
        <v>[ɪnstənt]</v>
      </c>
      <c r="P1143" s="4">
        <f t="shared" si="320"/>
        <v>0.28725561847890652</v>
      </c>
      <c r="Q1143" s="4">
        <f t="shared" si="321"/>
        <v>1</v>
      </c>
      <c r="R1143" s="4" cm="1">
        <f t="array" ref="R1143">SUM(_xlfn._xlws.FILTER($G$2:$G$1236,_xlfn.MAP($N$2:$N$1236,_xlfn.LAMBDA(_xlpm.x,_xlpm.x=$N1143))))</f>
        <v>7.6219512195121954E-4</v>
      </c>
      <c r="S1143" s="4">
        <f t="shared" si="322"/>
        <v>1</v>
      </c>
      <c r="T1143" s="15" cm="1">
        <f t="array" ref="T1143">SUM(_xlfn._xlws.FILTER($G$2:$G$1236,_xlfn.MAP($O$2:$O$1236,_xlfn.LAMBDA(_xlpm.x,_xlpm.x=$O1143))))</f>
        <v>7.6219512195121954E-4</v>
      </c>
      <c r="U1143" s="4">
        <f t="shared" si="323"/>
        <v>1</v>
      </c>
      <c r="V1143" s="4">
        <f t="shared" si="324"/>
        <v>0</v>
      </c>
      <c r="AB1143"/>
      <c r="AC1143"/>
      <c r="AD1143" s="2"/>
      <c r="AI1143" s="2"/>
      <c r="AJ1143" s="2"/>
    </row>
    <row r="1144" spans="1:36">
      <c r="A1144" s="1" t="str">
        <f t="shared" si="310"/>
        <v>~lectric~ : [lɛktɹɪk]</v>
      </c>
      <c r="B1144" s="1">
        <f t="shared" si="327"/>
        <v>0</v>
      </c>
      <c r="C1144" s="1">
        <f t="shared" si="327"/>
        <v>0</v>
      </c>
      <c r="D1144" s="1">
        <f t="shared" si="327"/>
        <v>0</v>
      </c>
      <c r="E1144" s="7">
        <v>1</v>
      </c>
      <c r="F1144" s="9" t="s">
        <v>2161</v>
      </c>
      <c r="G1144" s="4">
        <f t="shared" si="311"/>
        <v>7.6219512195121954E-4</v>
      </c>
      <c r="H1144" s="4" t="str">
        <f t="shared" si="312"/>
        <v>lɛktɹɪk</v>
      </c>
      <c r="I1144" s="4" t="str">
        <f t="shared" si="313"/>
        <v>lectric</v>
      </c>
      <c r="J1144" s="10">
        <f t="shared" si="314"/>
        <v>7</v>
      </c>
      <c r="K1144" s="10">
        <f t="shared" si="315"/>
        <v>7</v>
      </c>
      <c r="L1144" s="10">
        <f t="shared" si="316"/>
        <v>7</v>
      </c>
      <c r="M1144" s="10">
        <f t="shared" si="317"/>
        <v>2</v>
      </c>
      <c r="N1144" s="1" t="str">
        <f t="shared" si="318"/>
        <v>~lectric~</v>
      </c>
      <c r="O1144" s="1" t="str">
        <f t="shared" si="319"/>
        <v>[lɛktɹɪk]</v>
      </c>
      <c r="P1144" s="4">
        <f t="shared" si="320"/>
        <v>0.28725561847890652</v>
      </c>
      <c r="Q1144" s="4">
        <f t="shared" si="321"/>
        <v>1</v>
      </c>
      <c r="R1144" s="4" cm="1">
        <f t="array" ref="R1144">SUM(_xlfn._xlws.FILTER($G$2:$G$1236,_xlfn.MAP($N$2:$N$1236,_xlfn.LAMBDA(_xlpm.x,_xlpm.x=$N1144))))</f>
        <v>7.6219512195121954E-4</v>
      </c>
      <c r="S1144" s="4">
        <f t="shared" si="322"/>
        <v>1</v>
      </c>
      <c r="T1144" s="15" cm="1">
        <f t="array" ref="T1144">SUM(_xlfn._xlws.FILTER($G$2:$G$1236,_xlfn.MAP($O$2:$O$1236,_xlfn.LAMBDA(_xlpm.x,_xlpm.x=$O1144))))</f>
        <v>7.6219512195121954E-4</v>
      </c>
      <c r="U1144" s="4">
        <f t="shared" si="323"/>
        <v>1</v>
      </c>
      <c r="V1144" s="4">
        <f t="shared" si="324"/>
        <v>0</v>
      </c>
      <c r="AB1144"/>
      <c r="AC1144"/>
      <c r="AD1144" s="2"/>
      <c r="AI1144" s="2"/>
      <c r="AJ1144" s="2"/>
    </row>
    <row r="1145" spans="1:36">
      <c r="A1145" s="1" t="str">
        <f t="shared" si="310"/>
        <v>~morning~ : [mɔɹnɪŋ]</v>
      </c>
      <c r="B1145" s="1">
        <f t="shared" si="327"/>
        <v>0</v>
      </c>
      <c r="C1145" s="1">
        <f t="shared" si="327"/>
        <v>1</v>
      </c>
      <c r="D1145" s="1">
        <f t="shared" si="327"/>
        <v>0</v>
      </c>
      <c r="E1145" s="7">
        <v>1</v>
      </c>
      <c r="F1145" s="9" t="s">
        <v>2160</v>
      </c>
      <c r="G1145" s="4">
        <f t="shared" si="311"/>
        <v>7.6219512195121954E-4</v>
      </c>
      <c r="H1145" s="1" t="str">
        <f t="shared" si="312"/>
        <v>mɔɹnɪŋ</v>
      </c>
      <c r="I1145" s="1" t="str">
        <f t="shared" si="313"/>
        <v>morning</v>
      </c>
      <c r="J1145" s="10">
        <f t="shared" si="314"/>
        <v>6</v>
      </c>
      <c r="K1145" s="10">
        <f t="shared" si="315"/>
        <v>7</v>
      </c>
      <c r="L1145" s="10">
        <f t="shared" si="316"/>
        <v>7</v>
      </c>
      <c r="M1145" s="10">
        <f t="shared" si="317"/>
        <v>2</v>
      </c>
      <c r="N1145" s="1" t="str">
        <f t="shared" si="318"/>
        <v>~morning~</v>
      </c>
      <c r="O1145" s="1" t="str">
        <f t="shared" si="319"/>
        <v>[mɔɹnɪŋ]</v>
      </c>
      <c r="P1145" s="4">
        <f t="shared" si="320"/>
        <v>0.28725561847890652</v>
      </c>
      <c r="Q1145" s="4">
        <f t="shared" si="321"/>
        <v>1</v>
      </c>
      <c r="R1145" s="4" cm="1">
        <f t="array" ref="R1145">SUM(_xlfn._xlws.FILTER($G$2:$G$1236,_xlfn.MAP($N$2:$N$1236,_xlfn.LAMBDA(_xlpm.x,_xlpm.x=$N1145))))</f>
        <v>7.6219512195121954E-4</v>
      </c>
      <c r="S1145" s="4">
        <f t="shared" si="322"/>
        <v>1</v>
      </c>
      <c r="T1145" s="15" cm="1">
        <f t="array" ref="T1145">SUM(_xlfn._xlws.FILTER($G$2:$G$1236,_xlfn.MAP($O$2:$O$1236,_xlfn.LAMBDA(_xlpm.x,_xlpm.x=$O1145))))</f>
        <v>7.6219512195121954E-4</v>
      </c>
      <c r="U1145" s="4">
        <f t="shared" si="323"/>
        <v>1</v>
      </c>
      <c r="V1145" s="4">
        <f t="shared" si="324"/>
        <v>0</v>
      </c>
      <c r="AB1145"/>
      <c r="AC1145"/>
      <c r="AD1145" s="2"/>
      <c r="AI1145" s="2"/>
      <c r="AJ1145" s="2"/>
    </row>
    <row r="1146" spans="1:36">
      <c r="A1146" s="1" t="str">
        <f t="shared" si="310"/>
        <v>~ndition~ : [ndɪʃən]</v>
      </c>
      <c r="B1146" s="1">
        <f t="shared" si="327"/>
        <v>0</v>
      </c>
      <c r="C1146" s="1">
        <f t="shared" si="327"/>
        <v>0</v>
      </c>
      <c r="D1146" s="1">
        <f t="shared" si="327"/>
        <v>1</v>
      </c>
      <c r="E1146" s="7">
        <v>1</v>
      </c>
      <c r="F1146" s="9" t="s">
        <v>2159</v>
      </c>
      <c r="G1146" s="4">
        <f t="shared" si="311"/>
        <v>7.6219512195121954E-4</v>
      </c>
      <c r="H1146" s="1" t="str">
        <f t="shared" si="312"/>
        <v>ndɪʃən</v>
      </c>
      <c r="I1146" s="1" t="str">
        <f t="shared" si="313"/>
        <v>ndition</v>
      </c>
      <c r="J1146" s="10">
        <f t="shared" si="314"/>
        <v>6</v>
      </c>
      <c r="K1146" s="10">
        <f t="shared" si="315"/>
        <v>7</v>
      </c>
      <c r="L1146" s="10">
        <f t="shared" si="316"/>
        <v>7</v>
      </c>
      <c r="M1146" s="10">
        <f t="shared" si="317"/>
        <v>2</v>
      </c>
      <c r="N1146" s="1" t="str">
        <f t="shared" si="318"/>
        <v>~ndition~</v>
      </c>
      <c r="O1146" s="1" t="str">
        <f t="shared" si="319"/>
        <v>[ndɪʃən]</v>
      </c>
      <c r="P1146" s="4">
        <f t="shared" si="320"/>
        <v>0.28725561847890652</v>
      </c>
      <c r="Q1146" s="4">
        <f t="shared" si="321"/>
        <v>1</v>
      </c>
      <c r="R1146" s="4" cm="1">
        <f t="array" ref="R1146">SUM(_xlfn._xlws.FILTER($G$2:$G$1236,_xlfn.MAP($N$2:$N$1236,_xlfn.LAMBDA(_xlpm.x,_xlpm.x=$N1146))))</f>
        <v>7.6219512195121954E-4</v>
      </c>
      <c r="S1146" s="4">
        <f t="shared" si="322"/>
        <v>1</v>
      </c>
      <c r="T1146" s="15" cm="1">
        <f t="array" ref="T1146">SUM(_xlfn._xlws.FILTER($G$2:$G$1236,_xlfn.MAP($O$2:$O$1236,_xlfn.LAMBDA(_xlpm.x,_xlpm.x=$O1146))))</f>
        <v>7.6219512195121954E-4</v>
      </c>
      <c r="U1146" s="4">
        <f t="shared" si="323"/>
        <v>1</v>
      </c>
      <c r="V1146" s="4">
        <f t="shared" si="324"/>
        <v>0</v>
      </c>
      <c r="AB1146"/>
      <c r="AC1146"/>
      <c r="AD1146" s="2"/>
      <c r="AI1146" s="2"/>
      <c r="AJ1146" s="2"/>
    </row>
    <row r="1147" spans="1:36">
      <c r="A1147" s="1" t="str">
        <f t="shared" si="310"/>
        <v>~necessa~ : [nɛsəsɛ]</v>
      </c>
      <c r="B1147" s="1">
        <f t="shared" si="327"/>
        <v>0</v>
      </c>
      <c r="C1147" s="1">
        <f t="shared" si="327"/>
        <v>0</v>
      </c>
      <c r="D1147" s="1">
        <f t="shared" si="327"/>
        <v>1</v>
      </c>
      <c r="E1147" s="7">
        <v>1</v>
      </c>
      <c r="F1147" s="9" t="s">
        <v>2158</v>
      </c>
      <c r="G1147" s="4">
        <f t="shared" si="311"/>
        <v>7.6219512195121954E-4</v>
      </c>
      <c r="H1147" s="1" t="str">
        <f t="shared" si="312"/>
        <v>nɛsəsɛ</v>
      </c>
      <c r="I1147" s="1" t="str">
        <f t="shared" si="313"/>
        <v>necessa</v>
      </c>
      <c r="J1147" s="10">
        <f t="shared" si="314"/>
        <v>6</v>
      </c>
      <c r="K1147" s="10">
        <f t="shared" si="315"/>
        <v>7</v>
      </c>
      <c r="L1147" s="10">
        <f t="shared" si="316"/>
        <v>7</v>
      </c>
      <c r="M1147" s="10">
        <f t="shared" si="317"/>
        <v>2</v>
      </c>
      <c r="N1147" s="1" t="str">
        <f t="shared" si="318"/>
        <v>~necessa~</v>
      </c>
      <c r="O1147" s="1" t="str">
        <f t="shared" si="319"/>
        <v>[nɛsəsɛ]</v>
      </c>
      <c r="P1147" s="4">
        <f t="shared" si="320"/>
        <v>0.28725561847890652</v>
      </c>
      <c r="Q1147" s="4">
        <f t="shared" si="321"/>
        <v>1</v>
      </c>
      <c r="R1147" s="4" cm="1">
        <f t="array" ref="R1147">SUM(_xlfn._xlws.FILTER($G$2:$G$1236,_xlfn.MAP($N$2:$N$1236,_xlfn.LAMBDA(_xlpm.x,_xlpm.x=$N1147))))</f>
        <v>7.6219512195121954E-4</v>
      </c>
      <c r="S1147" s="4">
        <f t="shared" si="322"/>
        <v>1</v>
      </c>
      <c r="T1147" s="15" cm="1">
        <f t="array" ref="T1147">SUM(_xlfn._xlws.FILTER($G$2:$G$1236,_xlfn.MAP($O$2:$O$1236,_xlfn.LAMBDA(_xlpm.x,_xlpm.x=$O1147))))</f>
        <v>7.6219512195121954E-4</v>
      </c>
      <c r="U1147" s="4">
        <f t="shared" si="323"/>
        <v>1</v>
      </c>
      <c r="V1147" s="4">
        <f t="shared" si="324"/>
        <v>0</v>
      </c>
      <c r="AB1147"/>
      <c r="AC1147"/>
      <c r="AD1147" s="2"/>
      <c r="AI1147" s="2"/>
      <c r="AJ1147" s="2"/>
    </row>
    <row r="1148" spans="1:36">
      <c r="A1148" s="1" t="str">
        <f t="shared" si="310"/>
        <v>~nothing~ : [nʌθɪŋ]</v>
      </c>
      <c r="B1148" s="1">
        <f t="shared" si="327"/>
        <v>0</v>
      </c>
      <c r="C1148" s="1">
        <f t="shared" si="327"/>
        <v>0</v>
      </c>
      <c r="D1148" s="1">
        <f t="shared" si="327"/>
        <v>1</v>
      </c>
      <c r="E1148" s="7">
        <v>1</v>
      </c>
      <c r="F1148" s="9" t="s">
        <v>2157</v>
      </c>
      <c r="G1148" s="4">
        <f t="shared" si="311"/>
        <v>7.6219512195121954E-4</v>
      </c>
      <c r="H1148" s="1" t="str">
        <f t="shared" si="312"/>
        <v>nʌθɪŋ</v>
      </c>
      <c r="I1148" s="1" t="str">
        <f t="shared" si="313"/>
        <v>nothing</v>
      </c>
      <c r="J1148" s="10">
        <f t="shared" si="314"/>
        <v>5</v>
      </c>
      <c r="K1148" s="10">
        <f t="shared" si="315"/>
        <v>7</v>
      </c>
      <c r="L1148" s="10">
        <f t="shared" si="316"/>
        <v>7</v>
      </c>
      <c r="M1148" s="10">
        <f t="shared" si="317"/>
        <v>2</v>
      </c>
      <c r="N1148" s="1" t="str">
        <f t="shared" si="318"/>
        <v>~nothing~</v>
      </c>
      <c r="O1148" s="1" t="str">
        <f t="shared" si="319"/>
        <v>[nʌθɪŋ]</v>
      </c>
      <c r="P1148" s="4">
        <f t="shared" si="320"/>
        <v>0.28725561847890652</v>
      </c>
      <c r="Q1148" s="4">
        <f t="shared" si="321"/>
        <v>1</v>
      </c>
      <c r="R1148" s="4" cm="1">
        <f t="array" ref="R1148">SUM(_xlfn._xlws.FILTER($G$2:$G$1236,_xlfn.MAP($N$2:$N$1236,_xlfn.LAMBDA(_xlpm.x,_xlpm.x=$N1148))))</f>
        <v>7.6219512195121954E-4</v>
      </c>
      <c r="S1148" s="4">
        <f t="shared" si="322"/>
        <v>1</v>
      </c>
      <c r="T1148" s="15" cm="1">
        <f t="array" ref="T1148">SUM(_xlfn._xlws.FILTER($G$2:$G$1236,_xlfn.MAP($O$2:$O$1236,_xlfn.LAMBDA(_xlpm.x,_xlpm.x=$O1148))))</f>
        <v>7.6219512195121954E-4</v>
      </c>
      <c r="U1148" s="4">
        <f t="shared" si="323"/>
        <v>1</v>
      </c>
      <c r="V1148" s="4">
        <f t="shared" si="324"/>
        <v>0</v>
      </c>
      <c r="AB1148"/>
      <c r="AC1148"/>
      <c r="AD1148" s="2"/>
      <c r="AI1148" s="2"/>
      <c r="AJ1148" s="2"/>
    </row>
    <row r="1149" spans="1:36">
      <c r="A1149" s="1" t="str">
        <f t="shared" si="310"/>
        <v>~nsonant~ : [nsənənt]</v>
      </c>
      <c r="B1149" s="1">
        <f t="shared" si="327"/>
        <v>0</v>
      </c>
      <c r="C1149" s="1">
        <f t="shared" si="327"/>
        <v>0</v>
      </c>
      <c r="D1149" s="1">
        <f t="shared" si="327"/>
        <v>1</v>
      </c>
      <c r="E1149" s="7">
        <v>1</v>
      </c>
      <c r="F1149" s="9" t="s">
        <v>2156</v>
      </c>
      <c r="G1149" s="4">
        <f t="shared" si="311"/>
        <v>7.6219512195121954E-4</v>
      </c>
      <c r="H1149" s="1" t="str">
        <f t="shared" si="312"/>
        <v>nsənənt</v>
      </c>
      <c r="I1149" s="1" t="str">
        <f t="shared" si="313"/>
        <v>nsonant</v>
      </c>
      <c r="J1149" s="10">
        <f t="shared" si="314"/>
        <v>7</v>
      </c>
      <c r="K1149" s="10">
        <f t="shared" si="315"/>
        <v>7</v>
      </c>
      <c r="L1149" s="10">
        <f t="shared" si="316"/>
        <v>7</v>
      </c>
      <c r="M1149" s="10">
        <f t="shared" si="317"/>
        <v>2</v>
      </c>
      <c r="N1149" s="1" t="str">
        <f t="shared" si="318"/>
        <v>~nsonant~</v>
      </c>
      <c r="O1149" s="1" t="str">
        <f t="shared" si="319"/>
        <v>[nsənənt]</v>
      </c>
      <c r="P1149" s="4">
        <f t="shared" si="320"/>
        <v>0.28725561847890652</v>
      </c>
      <c r="Q1149" s="4">
        <f t="shared" si="321"/>
        <v>1</v>
      </c>
      <c r="R1149" s="4" cm="1">
        <f t="array" ref="R1149">SUM(_xlfn._xlws.FILTER($G$2:$G$1236,_xlfn.MAP($N$2:$N$1236,_xlfn.LAMBDA(_xlpm.x,_xlpm.x=$N1149))))</f>
        <v>7.6219512195121954E-4</v>
      </c>
      <c r="S1149" s="4">
        <f t="shared" si="322"/>
        <v>1</v>
      </c>
      <c r="T1149" s="15" cm="1">
        <f t="array" ref="T1149">SUM(_xlfn._xlws.FILTER($G$2:$G$1236,_xlfn.MAP($O$2:$O$1236,_xlfn.LAMBDA(_xlpm.x,_xlpm.x=$O1149))))</f>
        <v>7.6219512195121954E-4</v>
      </c>
      <c r="U1149" s="4">
        <f t="shared" si="323"/>
        <v>1</v>
      </c>
      <c r="V1149" s="4">
        <f t="shared" si="324"/>
        <v>0</v>
      </c>
      <c r="AB1149"/>
      <c r="AC1149"/>
      <c r="AD1149" s="2"/>
      <c r="AI1149" s="2"/>
      <c r="AJ1149" s="2"/>
    </row>
    <row r="1150" spans="1:36">
      <c r="A1150" s="1" t="str">
        <f t="shared" si="310"/>
        <v>~observe~ : [əbzɜɹv]</v>
      </c>
      <c r="B1150" s="1">
        <f t="shared" si="327"/>
        <v>0</v>
      </c>
      <c r="C1150" s="1">
        <f t="shared" si="327"/>
        <v>0</v>
      </c>
      <c r="D1150" s="1">
        <f t="shared" si="327"/>
        <v>0</v>
      </c>
      <c r="E1150" s="7">
        <v>1</v>
      </c>
      <c r="F1150" s="9" t="s">
        <v>2155</v>
      </c>
      <c r="G1150" s="4">
        <f t="shared" si="311"/>
        <v>7.6219512195121954E-4</v>
      </c>
      <c r="H1150" s="4" t="str">
        <f t="shared" si="312"/>
        <v>əbzɜɹv</v>
      </c>
      <c r="I1150" s="4" t="str">
        <f t="shared" si="313"/>
        <v>observe</v>
      </c>
      <c r="J1150" s="10">
        <f t="shared" si="314"/>
        <v>6</v>
      </c>
      <c r="K1150" s="10">
        <f t="shared" si="315"/>
        <v>7</v>
      </c>
      <c r="L1150" s="10">
        <f t="shared" si="316"/>
        <v>7</v>
      </c>
      <c r="M1150" s="10">
        <f t="shared" si="317"/>
        <v>2</v>
      </c>
      <c r="N1150" s="1" t="str">
        <f t="shared" si="318"/>
        <v>~observe~</v>
      </c>
      <c r="O1150" s="1" t="str">
        <f t="shared" si="319"/>
        <v>[əbzɜɹv]</v>
      </c>
      <c r="P1150" s="4">
        <f t="shared" si="320"/>
        <v>0.28725561847890652</v>
      </c>
      <c r="Q1150" s="4">
        <f t="shared" si="321"/>
        <v>1</v>
      </c>
      <c r="R1150" s="4" cm="1">
        <f t="array" ref="R1150">SUM(_xlfn._xlws.FILTER($G$2:$G$1236,_xlfn.MAP($N$2:$N$1236,_xlfn.LAMBDA(_xlpm.x,_xlpm.x=$N1150))))</f>
        <v>7.6219512195121954E-4</v>
      </c>
      <c r="S1150" s="4">
        <f t="shared" si="322"/>
        <v>1</v>
      </c>
      <c r="T1150" s="15" cm="1">
        <f t="array" ref="T1150">SUM(_xlfn._xlws.FILTER($G$2:$G$1236,_xlfn.MAP($O$2:$O$1236,_xlfn.LAMBDA(_xlpm.x,_xlpm.x=$O1150))))</f>
        <v>7.6219512195121954E-4</v>
      </c>
      <c r="U1150" s="4">
        <f t="shared" si="323"/>
        <v>1</v>
      </c>
      <c r="V1150" s="4">
        <f t="shared" si="324"/>
        <v>0</v>
      </c>
      <c r="AB1150"/>
      <c r="AC1150"/>
      <c r="AD1150" s="2"/>
      <c r="AI1150" s="2"/>
      <c r="AJ1150" s="2"/>
    </row>
    <row r="1151" spans="1:36">
      <c r="A1151" s="1" t="str">
        <f t="shared" si="310"/>
        <v>~pattern~ : [pætəɹn]</v>
      </c>
      <c r="B1151" s="1">
        <f t="shared" si="327"/>
        <v>0</v>
      </c>
      <c r="C1151" s="1">
        <f t="shared" si="327"/>
        <v>0</v>
      </c>
      <c r="D1151" s="1">
        <f t="shared" si="327"/>
        <v>0</v>
      </c>
      <c r="E1151" s="7">
        <v>1</v>
      </c>
      <c r="F1151" s="9" t="s">
        <v>2154</v>
      </c>
      <c r="G1151" s="4">
        <f t="shared" si="311"/>
        <v>7.6219512195121954E-4</v>
      </c>
      <c r="H1151" s="1" t="str">
        <f t="shared" si="312"/>
        <v>pætəɹn</v>
      </c>
      <c r="I1151" s="1" t="str">
        <f t="shared" si="313"/>
        <v>pattern</v>
      </c>
      <c r="J1151" s="10">
        <f t="shared" si="314"/>
        <v>6</v>
      </c>
      <c r="K1151" s="10">
        <f t="shared" si="315"/>
        <v>7</v>
      </c>
      <c r="L1151" s="10">
        <f t="shared" si="316"/>
        <v>7</v>
      </c>
      <c r="M1151" s="10">
        <f t="shared" si="317"/>
        <v>2</v>
      </c>
      <c r="N1151" s="1" t="str">
        <f t="shared" si="318"/>
        <v>~pattern~</v>
      </c>
      <c r="O1151" s="1" t="str">
        <f t="shared" si="319"/>
        <v>[pætəɹn]</v>
      </c>
      <c r="P1151" s="4">
        <f t="shared" si="320"/>
        <v>0.28725561847890652</v>
      </c>
      <c r="Q1151" s="4">
        <f t="shared" si="321"/>
        <v>1</v>
      </c>
      <c r="R1151" s="4" cm="1">
        <f t="array" ref="R1151">SUM(_xlfn._xlws.FILTER($G$2:$G$1236,_xlfn.MAP($N$2:$N$1236,_xlfn.LAMBDA(_xlpm.x,_xlpm.x=$N1151))))</f>
        <v>7.6219512195121954E-4</v>
      </c>
      <c r="S1151" s="4">
        <f t="shared" si="322"/>
        <v>1</v>
      </c>
      <c r="T1151" s="15" cm="1">
        <f t="array" ref="T1151">SUM(_xlfn._xlws.FILTER($G$2:$G$1236,_xlfn.MAP($O$2:$O$1236,_xlfn.LAMBDA(_xlpm.x,_xlpm.x=$O1151))))</f>
        <v>7.6219512195121954E-4</v>
      </c>
      <c r="U1151" s="4">
        <f t="shared" si="323"/>
        <v>1</v>
      </c>
      <c r="V1151" s="4">
        <f t="shared" si="324"/>
        <v>0</v>
      </c>
      <c r="AB1151"/>
      <c r="AC1151"/>
      <c r="AD1151" s="2"/>
      <c r="AI1151" s="2"/>
      <c r="AJ1151" s="2"/>
    </row>
    <row r="1152" spans="1:36">
      <c r="A1152" s="1" t="str">
        <f t="shared" si="310"/>
        <v>~perhaps~ : [pəɹhæps]</v>
      </c>
      <c r="B1152" s="1">
        <f t="shared" si="327"/>
        <v>0</v>
      </c>
      <c r="C1152" s="1">
        <f t="shared" si="327"/>
        <v>0</v>
      </c>
      <c r="D1152" s="1">
        <f t="shared" si="327"/>
        <v>0</v>
      </c>
      <c r="E1152" s="7">
        <v>1</v>
      </c>
      <c r="F1152" s="9" t="s">
        <v>2153</v>
      </c>
      <c r="G1152" s="4">
        <f t="shared" si="311"/>
        <v>7.6219512195121954E-4</v>
      </c>
      <c r="H1152" s="4" t="str">
        <f t="shared" si="312"/>
        <v>pəɹhæps</v>
      </c>
      <c r="I1152" s="4" t="str">
        <f t="shared" si="313"/>
        <v>perhaps</v>
      </c>
      <c r="J1152" s="10">
        <f t="shared" si="314"/>
        <v>7</v>
      </c>
      <c r="K1152" s="10">
        <f t="shared" si="315"/>
        <v>7</v>
      </c>
      <c r="L1152" s="10">
        <f t="shared" si="316"/>
        <v>7</v>
      </c>
      <c r="M1152" s="10">
        <f t="shared" si="317"/>
        <v>2</v>
      </c>
      <c r="N1152" s="1" t="str">
        <f t="shared" si="318"/>
        <v>~perhaps~</v>
      </c>
      <c r="O1152" s="1" t="str">
        <f t="shared" si="319"/>
        <v>[pəɹhæps]</v>
      </c>
      <c r="P1152" s="4">
        <f t="shared" si="320"/>
        <v>0.28725561847890652</v>
      </c>
      <c r="Q1152" s="4">
        <f t="shared" si="321"/>
        <v>1</v>
      </c>
      <c r="R1152" s="4" cm="1">
        <f t="array" ref="R1152">SUM(_xlfn._xlws.FILTER($G$2:$G$1236,_xlfn.MAP($N$2:$N$1236,_xlfn.LAMBDA(_xlpm.x,_xlpm.x=$N1152))))</f>
        <v>7.6219512195121954E-4</v>
      </c>
      <c r="S1152" s="4">
        <f t="shared" si="322"/>
        <v>1</v>
      </c>
      <c r="T1152" s="15" cm="1">
        <f t="array" ref="T1152">SUM(_xlfn._xlws.FILTER($G$2:$G$1236,_xlfn.MAP($O$2:$O$1236,_xlfn.LAMBDA(_xlpm.x,_xlpm.x=$O1152))))</f>
        <v>7.6219512195121954E-4</v>
      </c>
      <c r="U1152" s="4">
        <f t="shared" si="323"/>
        <v>1</v>
      </c>
      <c r="V1152" s="4">
        <f t="shared" si="324"/>
        <v>0</v>
      </c>
      <c r="AB1152"/>
      <c r="AC1152"/>
      <c r="AD1152" s="2"/>
      <c r="AI1152" s="2"/>
      <c r="AJ1152" s="2"/>
    </row>
    <row r="1153" spans="1:36">
      <c r="A1153" s="1" t="str">
        <f t="shared" si="310"/>
        <v>~positio~ : [pəzɪʃə]</v>
      </c>
      <c r="B1153" s="1">
        <f t="shared" si="327"/>
        <v>0</v>
      </c>
      <c r="C1153" s="1">
        <f t="shared" si="327"/>
        <v>0</v>
      </c>
      <c r="D1153" s="1">
        <f t="shared" si="327"/>
        <v>0</v>
      </c>
      <c r="E1153" s="7">
        <v>1</v>
      </c>
      <c r="F1153" s="9" t="s">
        <v>2152</v>
      </c>
      <c r="G1153" s="4">
        <f t="shared" si="311"/>
        <v>7.6219512195121954E-4</v>
      </c>
      <c r="H1153" s="4" t="str">
        <f t="shared" si="312"/>
        <v>pəzɪʃə</v>
      </c>
      <c r="I1153" s="4" t="str">
        <f t="shared" si="313"/>
        <v>positio</v>
      </c>
      <c r="J1153" s="10">
        <f t="shared" si="314"/>
        <v>6</v>
      </c>
      <c r="K1153" s="10">
        <f t="shared" si="315"/>
        <v>7</v>
      </c>
      <c r="L1153" s="10">
        <f t="shared" si="316"/>
        <v>7</v>
      </c>
      <c r="M1153" s="10">
        <f t="shared" si="317"/>
        <v>2</v>
      </c>
      <c r="N1153" s="1" t="str">
        <f t="shared" si="318"/>
        <v>~positio~</v>
      </c>
      <c r="O1153" s="1" t="str">
        <f t="shared" si="319"/>
        <v>[pəzɪʃə]</v>
      </c>
      <c r="P1153" s="4">
        <f t="shared" si="320"/>
        <v>0.28725561847890652</v>
      </c>
      <c r="Q1153" s="4">
        <f t="shared" si="321"/>
        <v>1</v>
      </c>
      <c r="R1153" s="4" cm="1">
        <f t="array" ref="R1153">SUM(_xlfn._xlws.FILTER($G$2:$G$1236,_xlfn.MAP($N$2:$N$1236,_xlfn.LAMBDA(_xlpm.x,_xlpm.x=$N1153))))</f>
        <v>7.6219512195121954E-4</v>
      </c>
      <c r="S1153" s="4">
        <f t="shared" si="322"/>
        <v>1</v>
      </c>
      <c r="T1153" s="15" cm="1">
        <f t="array" ref="T1153">SUM(_xlfn._xlws.FILTER($G$2:$G$1236,_xlfn.MAP($O$2:$O$1236,_xlfn.LAMBDA(_xlpm.x,_xlpm.x=$O1153))))</f>
        <v>7.6219512195121954E-4</v>
      </c>
      <c r="U1153" s="4">
        <f t="shared" si="323"/>
        <v>1</v>
      </c>
      <c r="V1153" s="4">
        <f t="shared" si="324"/>
        <v>0</v>
      </c>
      <c r="AB1153"/>
      <c r="AC1153"/>
      <c r="AD1153" s="2"/>
      <c r="AI1153" s="2"/>
      <c r="AJ1153" s="2"/>
    </row>
    <row r="1154" spans="1:36">
      <c r="A1154" s="1" t="str">
        <f t="shared" ref="A1154:A1217" si="328">_xlfn.LET(_xlpm.sep," : ",CONCATENATE(N1154,_xlpm.sep,O1154))</f>
        <v>~prepare~ : [pɹɪpɛə]</v>
      </c>
      <c r="B1154" s="1">
        <f t="shared" si="327"/>
        <v>0</v>
      </c>
      <c r="C1154" s="1">
        <f t="shared" si="327"/>
        <v>0</v>
      </c>
      <c r="D1154" s="1">
        <f t="shared" si="327"/>
        <v>0</v>
      </c>
      <c r="E1154" s="7">
        <v>1</v>
      </c>
      <c r="F1154" s="9" t="s">
        <v>2151</v>
      </c>
      <c r="G1154" s="4">
        <f t="shared" ref="G1154:G1217" si="329">E1154/freq.sum.r6e</f>
        <v>7.6219512195121954E-4</v>
      </c>
      <c r="H1154" s="4" t="str">
        <f t="shared" ref="H1154:H1217" si="330">_xlfn.LET(_xlpm.sep,":",_xlpm.w,$F1154,LEFT(_xlpm.w,FIND(_xlpm.sep,_xlpm.w)-1))</f>
        <v>pɹɪpɛə</v>
      </c>
      <c r="I1154" s="4" t="str">
        <f t="shared" ref="I1154:I1217" si="331">_xlfn.LET(_xlpm.sep,":",_xlpm.w,$F1154,RIGHT(_xlpm.w,LEN(_xlpm.w)-FIND(_xlpm.sep,_xlpm.w)))</f>
        <v>prepare</v>
      </c>
      <c r="J1154" s="10">
        <f t="shared" ref="J1154:J1217" si="332">_xlfn.LET(_xlpm.w,H1154,LEN(_xlpm.w))</f>
        <v>6</v>
      </c>
      <c r="K1154" s="10">
        <f t="shared" ref="K1154:K1217" si="333">_xlfn.LET(_xlpm.w,I1154,LEN(_xlpm.w))</f>
        <v>7</v>
      </c>
      <c r="L1154" s="10">
        <f t="shared" ref="L1154:L1217" si="334">_xlfn.LET(_xlpm.a,J1154,_xlpm.b,K1154,MAX(_xlpm.a,_xlpm.b))</f>
        <v>7</v>
      </c>
      <c r="M1154" s="10">
        <f t="shared" ref="M1154:M1217" si="335">_xlfn.LET(_xlpm.x,I1154,SUM(COUNTIF(_xlpm.x,"*a*"),COUNTIF(_xlpm.x,"*e*"),COUNTIF(_xlpm.x,"*i*"),COUNTIF(_xlpm.x,"*o*"),COUNTIF(_xlpm.x,"*u*"),COUNTIF(_xlpm.x,"*y*")))</f>
        <v>2</v>
      </c>
      <c r="N1154" s="1" t="str">
        <f t="shared" ref="N1154:N1217" si="336">_xlfn.LET(_xlpm.sep,":",_xlpm.w,$F1154,_xlfn.CONCAT("~",RIGHT(_xlpm.w,LEN(_xlpm.w)-FIND(_xlpm.sep,_xlpm.w)),"~"))</f>
        <v>~prepare~</v>
      </c>
      <c r="O1154" s="1" t="str">
        <f t="shared" ref="O1154:O1217" si="337">_xlfn.LET(_xlpm.sep,":",_xlpm.w,$F1154,_xlfn.CONCAT("[",LEFT(_xlpm.w,FIND(_xlpm.sep,_xlpm.w)-1),"]"))</f>
        <v>[pɹɪpɛə]</v>
      </c>
      <c r="P1154" s="4">
        <f t="shared" ref="P1154:P1217" si="338">_xlfn.LET(_xlpm.freq,E1154,_xlpm.size,L1154+1,_xlpm.F,Q1154,LOG(1+_xlpm.freq)*LOG(1+_xlpm.size)*_xlpm.F)</f>
        <v>0.28725561847890652</v>
      </c>
      <c r="Q1154" s="4">
        <f t="shared" ref="Q1154:Q1217" si="339">_xlfn.LET(_xlpm.a,U1154,_xlpm.b,S1154,2*_xlpm.a*_xlpm.b/(_xlpm.a+_xlpm.b))</f>
        <v>1</v>
      </c>
      <c r="R1154" s="4" cm="1">
        <f t="array" ref="R1154">SUM(_xlfn._xlws.FILTER($G$2:$G$1236,_xlfn.MAP($N$2:$N$1236,_xlfn.LAMBDA(_xlpm.x,_xlpm.x=$N1154))))</f>
        <v>7.6219512195121954E-4</v>
      </c>
      <c r="S1154" s="4">
        <f t="shared" ref="S1154:S1217" si="340">$G1154/R1154</f>
        <v>1</v>
      </c>
      <c r="T1154" s="15" cm="1">
        <f t="array" ref="T1154">SUM(_xlfn._xlws.FILTER($G$2:$G$1236,_xlfn.MAP($O$2:$O$1236,_xlfn.LAMBDA(_xlpm.x,_xlpm.x=$O1154))))</f>
        <v>7.6219512195121954E-4</v>
      </c>
      <c r="U1154" s="4">
        <f t="shared" ref="U1154:U1217" si="341">$G1154/T1154</f>
        <v>1</v>
      </c>
      <c r="V1154" s="4">
        <f t="shared" ref="V1154:V1217" si="342">_xlfn.LET(_xlpm.p,S1154,_xlpm.q,U1154,LOG(_xlpm.p/_xlpm.q))</f>
        <v>0</v>
      </c>
      <c r="AB1154"/>
      <c r="AC1154"/>
      <c r="AD1154" s="2"/>
      <c r="AI1154" s="2"/>
      <c r="AJ1154" s="2"/>
    </row>
    <row r="1155" spans="1:36">
      <c r="A1155" s="1" t="str">
        <f t="shared" si="328"/>
        <v>~problem~ : [pɹɑbləm]</v>
      </c>
      <c r="B1155" s="1">
        <f t="shared" si="327"/>
        <v>0</v>
      </c>
      <c r="C1155" s="1">
        <f t="shared" si="327"/>
        <v>0</v>
      </c>
      <c r="D1155" s="1">
        <f t="shared" si="327"/>
        <v>0</v>
      </c>
      <c r="E1155" s="7">
        <v>1</v>
      </c>
      <c r="F1155" s="9" t="s">
        <v>2150</v>
      </c>
      <c r="G1155" s="4">
        <f t="shared" si="329"/>
        <v>7.6219512195121954E-4</v>
      </c>
      <c r="H1155" s="4" t="str">
        <f t="shared" si="330"/>
        <v>pɹɑbləm</v>
      </c>
      <c r="I1155" s="4" t="str">
        <f t="shared" si="331"/>
        <v>problem</v>
      </c>
      <c r="J1155" s="10">
        <f t="shared" si="332"/>
        <v>7</v>
      </c>
      <c r="K1155" s="10">
        <f t="shared" si="333"/>
        <v>7</v>
      </c>
      <c r="L1155" s="10">
        <f t="shared" si="334"/>
        <v>7</v>
      </c>
      <c r="M1155" s="10">
        <f t="shared" si="335"/>
        <v>2</v>
      </c>
      <c r="N1155" s="1" t="str">
        <f t="shared" si="336"/>
        <v>~problem~</v>
      </c>
      <c r="O1155" s="1" t="str">
        <f t="shared" si="337"/>
        <v>[pɹɑbləm]</v>
      </c>
      <c r="P1155" s="4">
        <f t="shared" si="338"/>
        <v>0.28725561847890652</v>
      </c>
      <c r="Q1155" s="4">
        <f t="shared" si="339"/>
        <v>1</v>
      </c>
      <c r="R1155" s="4" cm="1">
        <f t="array" ref="R1155">SUM(_xlfn._xlws.FILTER($G$2:$G$1236,_xlfn.MAP($N$2:$N$1236,_xlfn.LAMBDA(_xlpm.x,_xlpm.x=$N1155))))</f>
        <v>7.6219512195121954E-4</v>
      </c>
      <c r="S1155" s="4">
        <f t="shared" si="340"/>
        <v>1</v>
      </c>
      <c r="T1155" s="15" cm="1">
        <f t="array" ref="T1155">SUM(_xlfn._xlws.FILTER($G$2:$G$1236,_xlfn.MAP($O$2:$O$1236,_xlfn.LAMBDA(_xlpm.x,_xlpm.x=$O1155))))</f>
        <v>7.6219512195121954E-4</v>
      </c>
      <c r="U1155" s="4">
        <f t="shared" si="341"/>
        <v>1</v>
      </c>
      <c r="V1155" s="4">
        <f t="shared" si="342"/>
        <v>0</v>
      </c>
      <c r="AB1155"/>
      <c r="AC1155"/>
      <c r="AD1155" s="2"/>
      <c r="AI1155" s="2"/>
      <c r="AJ1155" s="2"/>
    </row>
    <row r="1156" spans="1:36">
      <c r="A1156" s="1" t="str">
        <f t="shared" si="328"/>
        <v>~process~ : [pɹɑsɛs]</v>
      </c>
      <c r="B1156" s="1">
        <f t="shared" si="327"/>
        <v>0</v>
      </c>
      <c r="C1156" s="1">
        <f t="shared" si="327"/>
        <v>0</v>
      </c>
      <c r="D1156" s="1">
        <f t="shared" si="327"/>
        <v>0</v>
      </c>
      <c r="E1156" s="7">
        <v>1</v>
      </c>
      <c r="F1156" s="9" t="s">
        <v>2149</v>
      </c>
      <c r="G1156" s="4">
        <f t="shared" si="329"/>
        <v>7.6219512195121954E-4</v>
      </c>
      <c r="H1156" s="4" t="str">
        <f t="shared" si="330"/>
        <v>pɹɑsɛs</v>
      </c>
      <c r="I1156" s="4" t="str">
        <f t="shared" si="331"/>
        <v>process</v>
      </c>
      <c r="J1156" s="10">
        <f t="shared" si="332"/>
        <v>6</v>
      </c>
      <c r="K1156" s="10">
        <f t="shared" si="333"/>
        <v>7</v>
      </c>
      <c r="L1156" s="10">
        <f t="shared" si="334"/>
        <v>7</v>
      </c>
      <c r="M1156" s="10">
        <f t="shared" si="335"/>
        <v>2</v>
      </c>
      <c r="N1156" s="1" t="str">
        <f t="shared" si="336"/>
        <v>~process~</v>
      </c>
      <c r="O1156" s="1" t="str">
        <f t="shared" si="337"/>
        <v>[pɹɑsɛs]</v>
      </c>
      <c r="P1156" s="4">
        <f t="shared" si="338"/>
        <v>0.28725561847890652</v>
      </c>
      <c r="Q1156" s="4">
        <f t="shared" si="339"/>
        <v>1</v>
      </c>
      <c r="R1156" s="4" cm="1">
        <f t="array" ref="R1156">SUM(_xlfn._xlws.FILTER($G$2:$G$1236,_xlfn.MAP($N$2:$N$1236,_xlfn.LAMBDA(_xlpm.x,_xlpm.x=$N1156))))</f>
        <v>7.6219512195121954E-4</v>
      </c>
      <c r="S1156" s="4">
        <f t="shared" si="340"/>
        <v>1</v>
      </c>
      <c r="T1156" s="15" cm="1">
        <f t="array" ref="T1156">SUM(_xlfn._xlws.FILTER($G$2:$G$1236,_xlfn.MAP($O$2:$O$1236,_xlfn.LAMBDA(_xlpm.x,_xlpm.x=$O1156))))</f>
        <v>7.6219512195121954E-4</v>
      </c>
      <c r="U1156" s="4">
        <f t="shared" si="341"/>
        <v>1</v>
      </c>
      <c r="V1156" s="4">
        <f t="shared" si="342"/>
        <v>0</v>
      </c>
      <c r="AB1156"/>
      <c r="AC1156"/>
      <c r="AD1156" s="2"/>
      <c r="AI1156" s="2"/>
      <c r="AJ1156" s="2"/>
    </row>
    <row r="1157" spans="1:36">
      <c r="A1157" s="1" t="str">
        <f t="shared" si="328"/>
        <v>~product~ : [pɹɑdəkt]</v>
      </c>
      <c r="B1157" s="1">
        <f t="shared" si="327"/>
        <v>0</v>
      </c>
      <c r="C1157" s="1">
        <f t="shared" si="327"/>
        <v>0</v>
      </c>
      <c r="D1157" s="1">
        <f t="shared" si="327"/>
        <v>0</v>
      </c>
      <c r="E1157" s="7">
        <v>1</v>
      </c>
      <c r="F1157" s="9" t="s">
        <v>2148</v>
      </c>
      <c r="G1157" s="4">
        <f t="shared" si="329"/>
        <v>7.6219512195121954E-4</v>
      </c>
      <c r="H1157" s="1" t="str">
        <f t="shared" si="330"/>
        <v>pɹɑdəkt</v>
      </c>
      <c r="I1157" s="1" t="str">
        <f t="shared" si="331"/>
        <v>product</v>
      </c>
      <c r="J1157" s="10">
        <f t="shared" si="332"/>
        <v>7</v>
      </c>
      <c r="K1157" s="10">
        <f t="shared" si="333"/>
        <v>7</v>
      </c>
      <c r="L1157" s="10">
        <f t="shared" si="334"/>
        <v>7</v>
      </c>
      <c r="M1157" s="10">
        <f t="shared" si="335"/>
        <v>2</v>
      </c>
      <c r="N1157" s="1" t="str">
        <f t="shared" si="336"/>
        <v>~product~</v>
      </c>
      <c r="O1157" s="1" t="str">
        <f t="shared" si="337"/>
        <v>[pɹɑdəkt]</v>
      </c>
      <c r="P1157" s="4">
        <f t="shared" si="338"/>
        <v>0.28725561847890652</v>
      </c>
      <c r="Q1157" s="4">
        <f t="shared" si="339"/>
        <v>1</v>
      </c>
      <c r="R1157" s="4" cm="1">
        <f t="array" ref="R1157">SUM(_xlfn._xlws.FILTER($G$2:$G$1236,_xlfn.MAP($N$2:$N$1236,_xlfn.LAMBDA(_xlpm.x,_xlpm.x=$N1157))))</f>
        <v>7.6219512195121954E-4</v>
      </c>
      <c r="S1157" s="4">
        <f t="shared" si="340"/>
        <v>1</v>
      </c>
      <c r="T1157" s="15" cm="1">
        <f t="array" ref="T1157">SUM(_xlfn._xlws.FILTER($G$2:$G$1236,_xlfn.MAP($O$2:$O$1236,_xlfn.LAMBDA(_xlpm.x,_xlpm.x=$O1157))))</f>
        <v>7.6219512195121954E-4</v>
      </c>
      <c r="U1157" s="4">
        <f t="shared" si="341"/>
        <v>1</v>
      </c>
      <c r="V1157" s="4">
        <f t="shared" si="342"/>
        <v>0</v>
      </c>
      <c r="AB1157"/>
      <c r="AC1157"/>
      <c r="AD1157" s="2"/>
      <c r="AI1157" s="2"/>
      <c r="AJ1157" s="2"/>
    </row>
    <row r="1158" spans="1:36">
      <c r="A1158" s="1" t="str">
        <f t="shared" si="328"/>
        <v>~protect~ : [pɹətɛkt]</v>
      </c>
      <c r="B1158" s="1">
        <f t="shared" si="327"/>
        <v>0</v>
      </c>
      <c r="C1158" s="1">
        <f t="shared" si="327"/>
        <v>0</v>
      </c>
      <c r="D1158" s="1">
        <f t="shared" si="327"/>
        <v>0</v>
      </c>
      <c r="E1158" s="7">
        <v>1</v>
      </c>
      <c r="F1158" s="9" t="s">
        <v>2147</v>
      </c>
      <c r="G1158" s="4">
        <f t="shared" si="329"/>
        <v>7.6219512195121954E-4</v>
      </c>
      <c r="H1158" s="4" t="str">
        <f t="shared" si="330"/>
        <v>pɹətɛkt</v>
      </c>
      <c r="I1158" s="4" t="str">
        <f t="shared" si="331"/>
        <v>protect</v>
      </c>
      <c r="J1158" s="10">
        <f t="shared" si="332"/>
        <v>7</v>
      </c>
      <c r="K1158" s="10">
        <f t="shared" si="333"/>
        <v>7</v>
      </c>
      <c r="L1158" s="10">
        <f t="shared" si="334"/>
        <v>7</v>
      </c>
      <c r="M1158" s="10">
        <f t="shared" si="335"/>
        <v>2</v>
      </c>
      <c r="N1158" s="1" t="str">
        <f t="shared" si="336"/>
        <v>~protect~</v>
      </c>
      <c r="O1158" s="1" t="str">
        <f t="shared" si="337"/>
        <v>[pɹətɛkt]</v>
      </c>
      <c r="P1158" s="4">
        <f t="shared" si="338"/>
        <v>0.28725561847890652</v>
      </c>
      <c r="Q1158" s="4">
        <f t="shared" si="339"/>
        <v>1</v>
      </c>
      <c r="R1158" s="4" cm="1">
        <f t="array" ref="R1158">SUM(_xlfn._xlws.FILTER($G$2:$G$1236,_xlfn.MAP($N$2:$N$1236,_xlfn.LAMBDA(_xlpm.x,_xlpm.x=$N1158))))</f>
        <v>7.6219512195121954E-4</v>
      </c>
      <c r="S1158" s="4">
        <f t="shared" si="340"/>
        <v>1</v>
      </c>
      <c r="T1158" s="15" cm="1">
        <f t="array" ref="T1158">SUM(_xlfn._xlws.FILTER($G$2:$G$1236,_xlfn.MAP($O$2:$O$1236,_xlfn.LAMBDA(_xlpm.x,_xlpm.x=$O1158))))</f>
        <v>7.6219512195121954E-4</v>
      </c>
      <c r="U1158" s="4">
        <f t="shared" si="341"/>
        <v>1</v>
      </c>
      <c r="V1158" s="4">
        <f t="shared" si="342"/>
        <v>0</v>
      </c>
      <c r="AB1158"/>
      <c r="AC1158"/>
      <c r="AD1158" s="2"/>
      <c r="AI1158" s="2"/>
      <c r="AJ1158" s="2"/>
    </row>
    <row r="1159" spans="1:36">
      <c r="A1159" s="1" t="str">
        <f t="shared" si="328"/>
        <v>~receive~ : [ɹəsiv]</v>
      </c>
      <c r="B1159" s="1">
        <f t="shared" si="327"/>
        <v>1</v>
      </c>
      <c r="C1159" s="1">
        <f t="shared" si="327"/>
        <v>0</v>
      </c>
      <c r="D1159" s="1">
        <f t="shared" si="327"/>
        <v>0</v>
      </c>
      <c r="E1159" s="7">
        <v>1</v>
      </c>
      <c r="F1159" s="9" t="s">
        <v>2146</v>
      </c>
      <c r="G1159" s="4">
        <f t="shared" si="329"/>
        <v>7.6219512195121954E-4</v>
      </c>
      <c r="H1159" s="1" t="str">
        <f t="shared" si="330"/>
        <v>ɹəsiv</v>
      </c>
      <c r="I1159" s="1" t="str">
        <f t="shared" si="331"/>
        <v>receive</v>
      </c>
      <c r="J1159" s="10">
        <f t="shared" si="332"/>
        <v>5</v>
      </c>
      <c r="K1159" s="10">
        <f t="shared" si="333"/>
        <v>7</v>
      </c>
      <c r="L1159" s="10">
        <f t="shared" si="334"/>
        <v>7</v>
      </c>
      <c r="M1159" s="10">
        <f t="shared" si="335"/>
        <v>2</v>
      </c>
      <c r="N1159" s="1" t="str">
        <f t="shared" si="336"/>
        <v>~receive~</v>
      </c>
      <c r="O1159" s="1" t="str">
        <f t="shared" si="337"/>
        <v>[ɹəsiv]</v>
      </c>
      <c r="P1159" s="4">
        <f t="shared" si="338"/>
        <v>0.28725561847890652</v>
      </c>
      <c r="Q1159" s="4">
        <f t="shared" si="339"/>
        <v>1</v>
      </c>
      <c r="R1159" s="4" cm="1">
        <f t="array" ref="R1159">SUM(_xlfn._xlws.FILTER($G$2:$G$1255,_xlfn.MAP($N$2:$N$1255,_xlfn.LAMBDA(_xlpm.x,_xlpm.x=$N1159))))</f>
        <v>7.6219512195121954E-4</v>
      </c>
      <c r="S1159" s="4">
        <f t="shared" si="340"/>
        <v>1</v>
      </c>
      <c r="T1159" s="15" cm="1">
        <f t="array" ref="T1159">SUM(_xlfn._xlws.FILTER($G$2:$G$1255,_xlfn.MAP($O$2:$O$1255,_xlfn.LAMBDA(_xlpm.x,_xlpm.x=$O1159))))</f>
        <v>7.6219512195121954E-4</v>
      </c>
      <c r="U1159" s="4">
        <f t="shared" si="341"/>
        <v>1</v>
      </c>
      <c r="V1159" s="4">
        <f t="shared" si="342"/>
        <v>0</v>
      </c>
      <c r="AB1159"/>
      <c r="AC1159"/>
      <c r="AD1159" s="2"/>
      <c r="AI1159" s="2"/>
      <c r="AJ1159" s="2"/>
    </row>
    <row r="1160" spans="1:36">
      <c r="A1160" s="1" t="str">
        <f t="shared" si="328"/>
        <v>~science~ : [saɪɛns]</v>
      </c>
      <c r="B1160" s="1">
        <f t="shared" si="327"/>
        <v>0</v>
      </c>
      <c r="C1160" s="1">
        <f t="shared" si="327"/>
        <v>0</v>
      </c>
      <c r="D1160" s="1">
        <f t="shared" si="327"/>
        <v>0</v>
      </c>
      <c r="E1160" s="7">
        <v>1</v>
      </c>
      <c r="F1160" s="9" t="s">
        <v>2145</v>
      </c>
      <c r="G1160" s="4">
        <f t="shared" si="329"/>
        <v>7.6219512195121954E-4</v>
      </c>
      <c r="H1160" s="1" t="str">
        <f t="shared" si="330"/>
        <v>saɪɛns</v>
      </c>
      <c r="I1160" s="1" t="str">
        <f t="shared" si="331"/>
        <v>science</v>
      </c>
      <c r="J1160" s="10">
        <f t="shared" si="332"/>
        <v>6</v>
      </c>
      <c r="K1160" s="10">
        <f t="shared" si="333"/>
        <v>7</v>
      </c>
      <c r="L1160" s="10">
        <f t="shared" si="334"/>
        <v>7</v>
      </c>
      <c r="M1160" s="10">
        <f t="shared" si="335"/>
        <v>2</v>
      </c>
      <c r="N1160" s="1" t="str">
        <f t="shared" si="336"/>
        <v>~science~</v>
      </c>
      <c r="O1160" s="1" t="str">
        <f t="shared" si="337"/>
        <v>[saɪɛns]</v>
      </c>
      <c r="P1160" s="4">
        <f t="shared" si="338"/>
        <v>0.28725561847890652</v>
      </c>
      <c r="Q1160" s="4">
        <f t="shared" si="339"/>
        <v>1</v>
      </c>
      <c r="R1160" s="4" cm="1">
        <f t="array" ref="R1160">SUM(_xlfn._xlws.FILTER($G$2:$G$1236,_xlfn.MAP($N$2:$N$1236,_xlfn.LAMBDA(_xlpm.x,_xlpm.x=$N1160))))</f>
        <v>7.6219512195121954E-4</v>
      </c>
      <c r="S1160" s="4">
        <f t="shared" si="340"/>
        <v>1</v>
      </c>
      <c r="T1160" s="15" cm="1">
        <f t="array" ref="T1160">SUM(_xlfn._xlws.FILTER($G$2:$G$1236,_xlfn.MAP($O$2:$O$1236,_xlfn.LAMBDA(_xlpm.x,_xlpm.x=$O1160))))</f>
        <v>7.6219512195121954E-4</v>
      </c>
      <c r="U1160" s="4">
        <f t="shared" si="341"/>
        <v>1</v>
      </c>
      <c r="V1160" s="4">
        <f t="shared" si="342"/>
        <v>0</v>
      </c>
      <c r="AB1160"/>
      <c r="AC1160"/>
      <c r="AD1160" s="2"/>
      <c r="AI1160" s="2"/>
      <c r="AJ1160" s="2"/>
    </row>
    <row r="1161" spans="1:36">
      <c r="A1161" s="1" t="str">
        <f t="shared" si="328"/>
        <v>~several~ : [sɛvɹəl]</v>
      </c>
      <c r="B1161" s="1">
        <f t="shared" si="327"/>
        <v>0</v>
      </c>
      <c r="C1161" s="1">
        <f t="shared" si="327"/>
        <v>0</v>
      </c>
      <c r="D1161" s="1">
        <f t="shared" si="327"/>
        <v>0</v>
      </c>
      <c r="E1161" s="7">
        <v>1</v>
      </c>
      <c r="F1161" s="9" t="s">
        <v>2144</v>
      </c>
      <c r="G1161" s="4">
        <f t="shared" si="329"/>
        <v>7.6219512195121954E-4</v>
      </c>
      <c r="H1161" s="4" t="str">
        <f t="shared" si="330"/>
        <v>sɛvɹəl</v>
      </c>
      <c r="I1161" s="4" t="str">
        <f t="shared" si="331"/>
        <v>several</v>
      </c>
      <c r="J1161" s="10">
        <f t="shared" si="332"/>
        <v>6</v>
      </c>
      <c r="K1161" s="10">
        <f t="shared" si="333"/>
        <v>7</v>
      </c>
      <c r="L1161" s="10">
        <f t="shared" si="334"/>
        <v>7</v>
      </c>
      <c r="M1161" s="10">
        <f t="shared" si="335"/>
        <v>2</v>
      </c>
      <c r="N1161" s="1" t="str">
        <f t="shared" si="336"/>
        <v>~several~</v>
      </c>
      <c r="O1161" s="1" t="str">
        <f t="shared" si="337"/>
        <v>[sɛvɹəl]</v>
      </c>
      <c r="P1161" s="4">
        <f t="shared" si="338"/>
        <v>0.28725561847890652</v>
      </c>
      <c r="Q1161" s="4">
        <f t="shared" si="339"/>
        <v>1</v>
      </c>
      <c r="R1161" s="4" cm="1">
        <f t="array" ref="R1161">SUM(_xlfn._xlws.FILTER($G$2:$G$1236,_xlfn.MAP($N$2:$N$1236,_xlfn.LAMBDA(_xlpm.x,_xlpm.x=$N1161))))</f>
        <v>7.6219512195121954E-4</v>
      </c>
      <c r="S1161" s="4">
        <f t="shared" si="340"/>
        <v>1</v>
      </c>
      <c r="T1161" s="15" cm="1">
        <f t="array" ref="T1161">SUM(_xlfn._xlws.FILTER($G$2:$G$1236,_xlfn.MAP($O$2:$O$1236,_xlfn.LAMBDA(_xlpm.x,_xlpm.x=$O1161))))</f>
        <v>7.6219512195121954E-4</v>
      </c>
      <c r="U1161" s="4">
        <f t="shared" si="341"/>
        <v>1</v>
      </c>
      <c r="V1161" s="4">
        <f t="shared" si="342"/>
        <v>0</v>
      </c>
      <c r="AB1161"/>
      <c r="AC1161"/>
      <c r="AD1161" s="2"/>
      <c r="AI1161" s="2"/>
      <c r="AJ1161" s="2"/>
    </row>
    <row r="1162" spans="1:36">
      <c r="A1162" s="1" t="str">
        <f t="shared" si="328"/>
        <v>~strange~ : [stɹeɪndʒ]</v>
      </c>
      <c r="B1162" s="1">
        <f t="shared" ref="B1162:D1181" si="343">_xlfn.LET(_xlpm.d,$F1162,_xlpm.k,_xlfn.CONCAT(LEFT(TRIM(B$1),1),"*"),COUNTIF(_xlpm.d,_xlpm.k))</f>
        <v>0</v>
      </c>
      <c r="C1162" s="1">
        <f t="shared" si="343"/>
        <v>0</v>
      </c>
      <c r="D1162" s="1">
        <f t="shared" si="343"/>
        <v>0</v>
      </c>
      <c r="E1162" s="7">
        <v>1</v>
      </c>
      <c r="F1162" s="9" t="s">
        <v>1026</v>
      </c>
      <c r="G1162" s="4">
        <f t="shared" si="329"/>
        <v>7.6219512195121954E-4</v>
      </c>
      <c r="H1162" s="4" t="str">
        <f t="shared" si="330"/>
        <v>stɹeɪndʒ</v>
      </c>
      <c r="I1162" s="4" t="str">
        <f t="shared" si="331"/>
        <v>strange</v>
      </c>
      <c r="J1162" s="10">
        <f t="shared" si="332"/>
        <v>8</v>
      </c>
      <c r="K1162" s="10">
        <f t="shared" si="333"/>
        <v>7</v>
      </c>
      <c r="L1162" s="10">
        <f t="shared" si="334"/>
        <v>8</v>
      </c>
      <c r="M1162" s="10">
        <f t="shared" si="335"/>
        <v>2</v>
      </c>
      <c r="N1162" s="1" t="str">
        <f t="shared" si="336"/>
        <v>~strange~</v>
      </c>
      <c r="O1162" s="1" t="str">
        <f t="shared" si="337"/>
        <v>[stɹeɪndʒ]</v>
      </c>
      <c r="P1162" s="4">
        <f t="shared" si="338"/>
        <v>0.3010299956639812</v>
      </c>
      <c r="Q1162" s="4">
        <f t="shared" si="339"/>
        <v>1</v>
      </c>
      <c r="R1162" s="4" cm="1">
        <f t="array" ref="R1162">SUM(_xlfn._xlws.FILTER($G$2:$G$1236,_xlfn.MAP($N$2:$N$1236,_xlfn.LAMBDA(_xlpm.x,_xlpm.x=$N1162))))</f>
        <v>7.6219512195121954E-4</v>
      </c>
      <c r="S1162" s="4">
        <f t="shared" si="340"/>
        <v>1</v>
      </c>
      <c r="T1162" s="15" cm="1">
        <f t="array" ref="T1162">SUM(_xlfn._xlws.FILTER($G$2:$G$1236,_xlfn.MAP($O$2:$O$1236,_xlfn.LAMBDA(_xlpm.x,_xlpm.x=$O1162))))</f>
        <v>7.6219512195121954E-4</v>
      </c>
      <c r="U1162" s="4">
        <f t="shared" si="341"/>
        <v>1</v>
      </c>
      <c r="V1162" s="4">
        <f t="shared" si="342"/>
        <v>0</v>
      </c>
      <c r="AB1162"/>
      <c r="AC1162"/>
      <c r="AD1162" s="2"/>
      <c r="AI1162" s="2"/>
      <c r="AJ1162" s="2"/>
    </row>
    <row r="1163" spans="1:36">
      <c r="A1163" s="1" t="str">
        <f t="shared" si="328"/>
        <v>~student~ : [studənt]</v>
      </c>
      <c r="B1163" s="1">
        <f t="shared" si="343"/>
        <v>0</v>
      </c>
      <c r="C1163" s="1">
        <f t="shared" si="343"/>
        <v>0</v>
      </c>
      <c r="D1163" s="1">
        <f t="shared" si="343"/>
        <v>0</v>
      </c>
      <c r="E1163" s="7">
        <v>1</v>
      </c>
      <c r="F1163" s="9" t="s">
        <v>2143</v>
      </c>
      <c r="G1163" s="4">
        <f t="shared" si="329"/>
        <v>7.6219512195121954E-4</v>
      </c>
      <c r="H1163" s="1" t="str">
        <f t="shared" si="330"/>
        <v>studənt</v>
      </c>
      <c r="I1163" s="1" t="str">
        <f t="shared" si="331"/>
        <v>student</v>
      </c>
      <c r="J1163" s="10">
        <f t="shared" si="332"/>
        <v>7</v>
      </c>
      <c r="K1163" s="10">
        <f t="shared" si="333"/>
        <v>7</v>
      </c>
      <c r="L1163" s="10">
        <f t="shared" si="334"/>
        <v>7</v>
      </c>
      <c r="M1163" s="10">
        <f t="shared" si="335"/>
        <v>2</v>
      </c>
      <c r="N1163" s="1" t="str">
        <f t="shared" si="336"/>
        <v>~student~</v>
      </c>
      <c r="O1163" s="1" t="str">
        <f t="shared" si="337"/>
        <v>[studənt]</v>
      </c>
      <c r="P1163" s="4">
        <f t="shared" si="338"/>
        <v>0.28725561847890652</v>
      </c>
      <c r="Q1163" s="4">
        <f t="shared" si="339"/>
        <v>1</v>
      </c>
      <c r="R1163" s="4" cm="1">
        <f t="array" ref="R1163">SUM(_xlfn._xlws.FILTER($G$2:$G$1236,_xlfn.MAP($N$2:$N$1236,_xlfn.LAMBDA(_xlpm.x,_xlpm.x=$N1163))))</f>
        <v>7.6219512195121954E-4</v>
      </c>
      <c r="S1163" s="4">
        <f t="shared" si="340"/>
        <v>1</v>
      </c>
      <c r="T1163" s="15" cm="1">
        <f t="array" ref="T1163">SUM(_xlfn._xlws.FILTER($G$2:$G$1236,_xlfn.MAP($O$2:$O$1236,_xlfn.LAMBDA(_xlpm.x,_xlpm.x=$O1163))))</f>
        <v>7.6219512195121954E-4</v>
      </c>
      <c r="U1163" s="4">
        <f t="shared" si="341"/>
        <v>1</v>
      </c>
      <c r="V1163" s="4">
        <f t="shared" si="342"/>
        <v>0</v>
      </c>
      <c r="AB1163"/>
      <c r="AC1163"/>
      <c r="AD1163" s="2"/>
      <c r="AI1163" s="2"/>
      <c r="AJ1163" s="2"/>
    </row>
    <row r="1164" spans="1:36">
      <c r="A1164" s="1" t="str">
        <f t="shared" si="328"/>
        <v>~subject~ : [səbdʒɛkt]</v>
      </c>
      <c r="B1164" s="1">
        <f t="shared" si="343"/>
        <v>0</v>
      </c>
      <c r="C1164" s="1">
        <f t="shared" si="343"/>
        <v>0</v>
      </c>
      <c r="D1164" s="1">
        <f t="shared" si="343"/>
        <v>0</v>
      </c>
      <c r="E1164" s="7">
        <v>1</v>
      </c>
      <c r="F1164" s="9" t="s">
        <v>2142</v>
      </c>
      <c r="G1164" s="4">
        <f t="shared" si="329"/>
        <v>7.6219512195121954E-4</v>
      </c>
      <c r="H1164" s="4" t="str">
        <f t="shared" si="330"/>
        <v>səbdʒɛkt</v>
      </c>
      <c r="I1164" s="4" t="str">
        <f t="shared" si="331"/>
        <v>subject</v>
      </c>
      <c r="J1164" s="10">
        <f t="shared" si="332"/>
        <v>8</v>
      </c>
      <c r="K1164" s="10">
        <f t="shared" si="333"/>
        <v>7</v>
      </c>
      <c r="L1164" s="10">
        <f t="shared" si="334"/>
        <v>8</v>
      </c>
      <c r="M1164" s="10">
        <f t="shared" si="335"/>
        <v>2</v>
      </c>
      <c r="N1164" s="1" t="str">
        <f t="shared" si="336"/>
        <v>~subject~</v>
      </c>
      <c r="O1164" s="1" t="str">
        <f t="shared" si="337"/>
        <v>[səbdʒɛkt]</v>
      </c>
      <c r="P1164" s="4">
        <f t="shared" si="338"/>
        <v>0.3010299956639812</v>
      </c>
      <c r="Q1164" s="4">
        <f t="shared" si="339"/>
        <v>1</v>
      </c>
      <c r="R1164" s="4" cm="1">
        <f t="array" ref="R1164">SUM(_xlfn._xlws.FILTER($G$2:$G$1236,_xlfn.MAP($N$2:$N$1236,_xlfn.LAMBDA(_xlpm.x,_xlpm.x=$N1164))))</f>
        <v>7.6219512195121954E-4</v>
      </c>
      <c r="S1164" s="4">
        <f t="shared" si="340"/>
        <v>1</v>
      </c>
      <c r="T1164" s="15" cm="1">
        <f t="array" ref="T1164">SUM(_xlfn._xlws.FILTER($G$2:$G$1236,_xlfn.MAP($O$2:$O$1236,_xlfn.LAMBDA(_xlpm.x,_xlpm.x=$O1164))))</f>
        <v>7.6219512195121954E-4</v>
      </c>
      <c r="U1164" s="4">
        <f t="shared" si="341"/>
        <v>1</v>
      </c>
      <c r="V1164" s="4">
        <f t="shared" si="342"/>
        <v>0</v>
      </c>
      <c r="AB1164"/>
      <c r="AC1164"/>
      <c r="AD1164" s="2"/>
      <c r="AI1164" s="2"/>
      <c r="AJ1164" s="2"/>
    </row>
    <row r="1165" spans="1:36">
      <c r="A1165" s="1" t="str">
        <f t="shared" si="328"/>
        <v>~success~ : [səksɛs]</v>
      </c>
      <c r="B1165" s="1">
        <f t="shared" si="343"/>
        <v>0</v>
      </c>
      <c r="C1165" s="1">
        <f t="shared" si="343"/>
        <v>0</v>
      </c>
      <c r="D1165" s="1">
        <f t="shared" si="343"/>
        <v>0</v>
      </c>
      <c r="E1165" s="7">
        <v>1</v>
      </c>
      <c r="F1165" s="9" t="s">
        <v>2141</v>
      </c>
      <c r="G1165" s="4">
        <f t="shared" si="329"/>
        <v>7.6219512195121954E-4</v>
      </c>
      <c r="H1165" s="4" t="str">
        <f t="shared" si="330"/>
        <v>səksɛs</v>
      </c>
      <c r="I1165" s="4" t="str">
        <f t="shared" si="331"/>
        <v>success</v>
      </c>
      <c r="J1165" s="10">
        <f t="shared" si="332"/>
        <v>6</v>
      </c>
      <c r="K1165" s="10">
        <f t="shared" si="333"/>
        <v>7</v>
      </c>
      <c r="L1165" s="10">
        <f t="shared" si="334"/>
        <v>7</v>
      </c>
      <c r="M1165" s="10">
        <f t="shared" si="335"/>
        <v>2</v>
      </c>
      <c r="N1165" s="1" t="str">
        <f t="shared" si="336"/>
        <v>~success~</v>
      </c>
      <c r="O1165" s="1" t="str">
        <f t="shared" si="337"/>
        <v>[səksɛs]</v>
      </c>
      <c r="P1165" s="4">
        <f t="shared" si="338"/>
        <v>0.28725561847890652</v>
      </c>
      <c r="Q1165" s="4">
        <f t="shared" si="339"/>
        <v>1</v>
      </c>
      <c r="R1165" s="4" cm="1">
        <f t="array" ref="R1165">SUM(_xlfn._xlws.FILTER($G$2:$G$1236,_xlfn.MAP($N$2:$N$1236,_xlfn.LAMBDA(_xlpm.x,_xlpm.x=$N1165))))</f>
        <v>7.6219512195121954E-4</v>
      </c>
      <c r="S1165" s="4">
        <f t="shared" si="340"/>
        <v>1</v>
      </c>
      <c r="T1165" s="15" cm="1">
        <f t="array" ref="T1165">SUM(_xlfn._xlws.FILTER($G$2:$G$1236,_xlfn.MAP($O$2:$O$1236,_xlfn.LAMBDA(_xlpm.x,_xlpm.x=$O1165))))</f>
        <v>7.6219512195121954E-4</v>
      </c>
      <c r="U1165" s="4">
        <f t="shared" si="341"/>
        <v>1</v>
      </c>
      <c r="V1165" s="4">
        <f t="shared" si="342"/>
        <v>0</v>
      </c>
      <c r="AB1165"/>
      <c r="AC1165"/>
      <c r="AD1165" s="2"/>
      <c r="AI1165" s="2"/>
      <c r="AJ1165" s="2"/>
    </row>
    <row r="1166" spans="1:36">
      <c r="A1166" s="1" t="str">
        <f t="shared" si="328"/>
        <v>~suggest~ : [sədʒɛst]</v>
      </c>
      <c r="B1166" s="1">
        <f t="shared" si="343"/>
        <v>0</v>
      </c>
      <c r="C1166" s="1">
        <f t="shared" si="343"/>
        <v>0</v>
      </c>
      <c r="D1166" s="1">
        <f t="shared" si="343"/>
        <v>0</v>
      </c>
      <c r="E1166" s="7">
        <v>1</v>
      </c>
      <c r="F1166" s="9" t="s">
        <v>2140</v>
      </c>
      <c r="G1166" s="4">
        <f t="shared" si="329"/>
        <v>7.6219512195121954E-4</v>
      </c>
      <c r="H1166" s="4" t="str">
        <f t="shared" si="330"/>
        <v>sədʒɛst</v>
      </c>
      <c r="I1166" s="4" t="str">
        <f t="shared" si="331"/>
        <v>suggest</v>
      </c>
      <c r="J1166" s="10">
        <f t="shared" si="332"/>
        <v>7</v>
      </c>
      <c r="K1166" s="10">
        <f t="shared" si="333"/>
        <v>7</v>
      </c>
      <c r="L1166" s="10">
        <f t="shared" si="334"/>
        <v>7</v>
      </c>
      <c r="M1166" s="10">
        <f t="shared" si="335"/>
        <v>2</v>
      </c>
      <c r="N1166" s="1" t="str">
        <f t="shared" si="336"/>
        <v>~suggest~</v>
      </c>
      <c r="O1166" s="1" t="str">
        <f t="shared" si="337"/>
        <v>[sədʒɛst]</v>
      </c>
      <c r="P1166" s="4">
        <f t="shared" si="338"/>
        <v>0.28725561847890652</v>
      </c>
      <c r="Q1166" s="4">
        <f t="shared" si="339"/>
        <v>1</v>
      </c>
      <c r="R1166" s="4" cm="1">
        <f t="array" ref="R1166">SUM(_xlfn._xlws.FILTER($G$2:$G$1236,_xlfn.MAP($N$2:$N$1236,_xlfn.LAMBDA(_xlpm.x,_xlpm.x=$N1166))))</f>
        <v>7.6219512195121954E-4</v>
      </c>
      <c r="S1166" s="4">
        <f t="shared" si="340"/>
        <v>1</v>
      </c>
      <c r="T1166" s="15" cm="1">
        <f t="array" ref="T1166">SUM(_xlfn._xlws.FILTER($G$2:$G$1236,_xlfn.MAP($O$2:$O$1236,_xlfn.LAMBDA(_xlpm.x,_xlpm.x=$O1166))))</f>
        <v>7.6219512195121954E-4</v>
      </c>
      <c r="U1166" s="4">
        <f t="shared" si="341"/>
        <v>1</v>
      </c>
      <c r="V1166" s="4">
        <f t="shared" si="342"/>
        <v>0</v>
      </c>
      <c r="AB1166"/>
      <c r="AC1166"/>
      <c r="AD1166" s="2"/>
      <c r="AI1166" s="2"/>
      <c r="AJ1166" s="2"/>
    </row>
    <row r="1167" spans="1:36">
      <c r="A1167" s="1" t="str">
        <f t="shared" si="328"/>
        <v>~support~ : [səpɔɹt]</v>
      </c>
      <c r="B1167" s="1">
        <f t="shared" si="343"/>
        <v>0</v>
      </c>
      <c r="C1167" s="1">
        <f t="shared" si="343"/>
        <v>0</v>
      </c>
      <c r="D1167" s="1">
        <f t="shared" si="343"/>
        <v>0</v>
      </c>
      <c r="E1167" s="7">
        <v>1</v>
      </c>
      <c r="F1167" s="9" t="s">
        <v>2139</v>
      </c>
      <c r="G1167" s="4">
        <f t="shared" si="329"/>
        <v>7.6219512195121954E-4</v>
      </c>
      <c r="H1167" s="4" t="str">
        <f t="shared" si="330"/>
        <v>səpɔɹt</v>
      </c>
      <c r="I1167" s="4" t="str">
        <f t="shared" si="331"/>
        <v>support</v>
      </c>
      <c r="J1167" s="10">
        <f t="shared" si="332"/>
        <v>6</v>
      </c>
      <c r="K1167" s="10">
        <f t="shared" si="333"/>
        <v>7</v>
      </c>
      <c r="L1167" s="10">
        <f t="shared" si="334"/>
        <v>7</v>
      </c>
      <c r="M1167" s="10">
        <f t="shared" si="335"/>
        <v>2</v>
      </c>
      <c r="N1167" s="1" t="str">
        <f t="shared" si="336"/>
        <v>~support~</v>
      </c>
      <c r="O1167" s="1" t="str">
        <f t="shared" si="337"/>
        <v>[səpɔɹt]</v>
      </c>
      <c r="P1167" s="4">
        <f t="shared" si="338"/>
        <v>0.28725561847890652</v>
      </c>
      <c r="Q1167" s="4">
        <f t="shared" si="339"/>
        <v>1</v>
      </c>
      <c r="R1167" s="4" cm="1">
        <f t="array" ref="R1167">SUM(_xlfn._xlws.FILTER($G$2:$G$1236,_xlfn.MAP($N$2:$N$1236,_xlfn.LAMBDA(_xlpm.x,_xlpm.x=$N1167))))</f>
        <v>7.6219512195121954E-4</v>
      </c>
      <c r="S1167" s="4">
        <f t="shared" si="340"/>
        <v>1</v>
      </c>
      <c r="T1167" s="15" cm="1">
        <f t="array" ref="T1167">SUM(_xlfn._xlws.FILTER($G$2:$G$1236,_xlfn.MAP($O$2:$O$1236,_xlfn.LAMBDA(_xlpm.x,_xlpm.x=$O1167))))</f>
        <v>7.6219512195121954E-4</v>
      </c>
      <c r="U1167" s="4">
        <f t="shared" si="341"/>
        <v>1</v>
      </c>
      <c r="V1167" s="4">
        <f t="shared" si="342"/>
        <v>0</v>
      </c>
      <c r="AB1167"/>
      <c r="AC1167"/>
      <c r="AD1167" s="2"/>
      <c r="AI1167" s="2"/>
      <c r="AJ1167" s="2"/>
    </row>
    <row r="1168" spans="1:36">
      <c r="A1168" s="1" t="str">
        <f t="shared" si="328"/>
        <v>~termine~ : [tɜɹmɪn]</v>
      </c>
      <c r="B1168" s="1">
        <f t="shared" si="343"/>
        <v>0</v>
      </c>
      <c r="C1168" s="1">
        <f t="shared" si="343"/>
        <v>0</v>
      </c>
      <c r="D1168" s="1">
        <f t="shared" si="343"/>
        <v>0</v>
      </c>
      <c r="E1168" s="7">
        <v>1</v>
      </c>
      <c r="F1168" s="9" t="s">
        <v>2138</v>
      </c>
      <c r="G1168" s="4">
        <f t="shared" si="329"/>
        <v>7.6219512195121954E-4</v>
      </c>
      <c r="H1168" s="1" t="str">
        <f t="shared" si="330"/>
        <v>tɜɹmɪn</v>
      </c>
      <c r="I1168" s="1" t="str">
        <f t="shared" si="331"/>
        <v>termine</v>
      </c>
      <c r="J1168" s="10">
        <f t="shared" si="332"/>
        <v>6</v>
      </c>
      <c r="K1168" s="10">
        <f t="shared" si="333"/>
        <v>7</v>
      </c>
      <c r="L1168" s="10">
        <f t="shared" si="334"/>
        <v>7</v>
      </c>
      <c r="M1168" s="10">
        <f t="shared" si="335"/>
        <v>2</v>
      </c>
      <c r="N1168" s="1" t="str">
        <f t="shared" si="336"/>
        <v>~termine~</v>
      </c>
      <c r="O1168" s="1" t="str">
        <f t="shared" si="337"/>
        <v>[tɜɹmɪn]</v>
      </c>
      <c r="P1168" s="4">
        <f t="shared" si="338"/>
        <v>0.28725561847890652</v>
      </c>
      <c r="Q1168" s="4">
        <f t="shared" si="339"/>
        <v>1</v>
      </c>
      <c r="R1168" s="4" cm="1">
        <f t="array" ref="R1168">SUM(_xlfn._xlws.FILTER($G$2:$G$1236,_xlfn.MAP($N$2:$N$1236,_xlfn.LAMBDA(_xlpm.x,_xlpm.x=$N1168))))</f>
        <v>7.6219512195121954E-4</v>
      </c>
      <c r="S1168" s="4">
        <f t="shared" si="340"/>
        <v>1</v>
      </c>
      <c r="T1168" s="15" cm="1">
        <f t="array" ref="T1168">SUM(_xlfn._xlws.FILTER($G$2:$G$1236,_xlfn.MAP($O$2:$O$1236,_xlfn.LAMBDA(_xlpm.x,_xlpm.x=$O1168))))</f>
        <v>7.6219512195121954E-4</v>
      </c>
      <c r="U1168" s="4">
        <f t="shared" si="341"/>
        <v>1</v>
      </c>
      <c r="V1168" s="4">
        <f t="shared" si="342"/>
        <v>0</v>
      </c>
      <c r="AB1168"/>
      <c r="AC1168"/>
      <c r="AD1168" s="2"/>
      <c r="AI1168" s="2"/>
      <c r="AJ1168" s="2"/>
    </row>
    <row r="1169" spans="1:36">
      <c r="A1169" s="1" t="str">
        <f t="shared" si="328"/>
        <v>~thought~ : [θɔt]</v>
      </c>
      <c r="B1169" s="1">
        <f t="shared" si="343"/>
        <v>0</v>
      </c>
      <c r="C1169" s="1">
        <f t="shared" si="343"/>
        <v>0</v>
      </c>
      <c r="D1169" s="1">
        <f t="shared" si="343"/>
        <v>0</v>
      </c>
      <c r="E1169" s="7">
        <v>1</v>
      </c>
      <c r="F1169" s="9" t="s">
        <v>1042</v>
      </c>
      <c r="G1169" s="4">
        <f t="shared" si="329"/>
        <v>7.6219512195121954E-4</v>
      </c>
      <c r="H1169" s="1" t="str">
        <f t="shared" si="330"/>
        <v>θɔt</v>
      </c>
      <c r="I1169" s="1" t="str">
        <f t="shared" si="331"/>
        <v>thought</v>
      </c>
      <c r="J1169" s="10">
        <f t="shared" si="332"/>
        <v>3</v>
      </c>
      <c r="K1169" s="10">
        <f t="shared" si="333"/>
        <v>7</v>
      </c>
      <c r="L1169" s="10">
        <f t="shared" si="334"/>
        <v>7</v>
      </c>
      <c r="M1169" s="10">
        <f t="shared" si="335"/>
        <v>2</v>
      </c>
      <c r="N1169" s="1" t="str">
        <f t="shared" si="336"/>
        <v>~thought~</v>
      </c>
      <c r="O1169" s="1" t="str">
        <f t="shared" si="337"/>
        <v>[θɔt]</v>
      </c>
      <c r="P1169" s="4">
        <f t="shared" si="338"/>
        <v>0.28725561847890652</v>
      </c>
      <c r="Q1169" s="4">
        <f t="shared" si="339"/>
        <v>1</v>
      </c>
      <c r="R1169" s="4" cm="1">
        <f t="array" ref="R1169">SUM(_xlfn._xlws.FILTER($G$2:$G$1255,_xlfn.MAP($N$2:$N$1255,_xlfn.LAMBDA(_xlpm.x,_xlpm.x=$N1169))))</f>
        <v>7.6219512195121954E-4</v>
      </c>
      <c r="S1169" s="4">
        <f t="shared" si="340"/>
        <v>1</v>
      </c>
      <c r="T1169" s="15" cm="1">
        <f t="array" ref="T1169">SUM(_xlfn._xlws.FILTER($G$2:$G$1255,_xlfn.MAP($O$2:$O$1255,_xlfn.LAMBDA(_xlpm.x,_xlpm.x=$O1169))))</f>
        <v>7.6219512195121954E-4</v>
      </c>
      <c r="U1169" s="4">
        <f t="shared" si="341"/>
        <v>1</v>
      </c>
      <c r="V1169" s="4">
        <f t="shared" si="342"/>
        <v>0</v>
      </c>
      <c r="AB1169"/>
      <c r="AC1169"/>
      <c r="AD1169" s="2"/>
      <c r="AI1169" s="2"/>
      <c r="AJ1169" s="2"/>
    </row>
    <row r="1170" spans="1:36">
      <c r="A1170" s="1" t="str">
        <f t="shared" si="328"/>
        <v>~through~ : [θɹu]</v>
      </c>
      <c r="B1170" s="1">
        <f t="shared" si="343"/>
        <v>0</v>
      </c>
      <c r="C1170" s="1">
        <f t="shared" si="343"/>
        <v>0</v>
      </c>
      <c r="D1170" s="1">
        <f t="shared" si="343"/>
        <v>0</v>
      </c>
      <c r="E1170" s="7">
        <v>1</v>
      </c>
      <c r="F1170" s="9" t="s">
        <v>1041</v>
      </c>
      <c r="G1170" s="4">
        <f t="shared" si="329"/>
        <v>7.6219512195121954E-4</v>
      </c>
      <c r="H1170" s="1" t="str">
        <f t="shared" si="330"/>
        <v>θɹu</v>
      </c>
      <c r="I1170" s="1" t="str">
        <f t="shared" si="331"/>
        <v>through</v>
      </c>
      <c r="J1170" s="10">
        <f t="shared" si="332"/>
        <v>3</v>
      </c>
      <c r="K1170" s="10">
        <f t="shared" si="333"/>
        <v>7</v>
      </c>
      <c r="L1170" s="10">
        <f t="shared" si="334"/>
        <v>7</v>
      </c>
      <c r="M1170" s="10">
        <f t="shared" si="335"/>
        <v>2</v>
      </c>
      <c r="N1170" s="1" t="str">
        <f t="shared" si="336"/>
        <v>~through~</v>
      </c>
      <c r="O1170" s="1" t="str">
        <f t="shared" si="337"/>
        <v>[θɹu]</v>
      </c>
      <c r="P1170" s="4">
        <f t="shared" si="338"/>
        <v>0.28725561847890652</v>
      </c>
      <c r="Q1170" s="4">
        <f t="shared" si="339"/>
        <v>1</v>
      </c>
      <c r="R1170" s="4" cm="1">
        <f t="array" ref="R1170">SUM(_xlfn._xlws.FILTER($G$2:$G$1255,_xlfn.MAP($N$2:$N$1255,_xlfn.LAMBDA(_xlpm.x,_xlpm.x=$N1170))))</f>
        <v>7.6219512195121954E-4</v>
      </c>
      <c r="S1170" s="4">
        <f t="shared" si="340"/>
        <v>1</v>
      </c>
      <c r="T1170" s="15" cm="1">
        <f t="array" ref="T1170">SUM(_xlfn._xlws.FILTER($G$2:$G$1255,_xlfn.MAP($O$2:$O$1255,_xlfn.LAMBDA(_xlpm.x,_xlpm.x=$O1170))))</f>
        <v>7.6219512195121954E-4</v>
      </c>
      <c r="U1170" s="4">
        <f t="shared" si="341"/>
        <v>1</v>
      </c>
      <c r="V1170" s="4">
        <f t="shared" si="342"/>
        <v>0</v>
      </c>
      <c r="AB1170"/>
      <c r="AC1170"/>
      <c r="AD1170" s="2"/>
      <c r="AI1170" s="2"/>
      <c r="AJ1170" s="2"/>
    </row>
    <row r="1171" spans="1:36">
      <c r="A1171" s="1" t="str">
        <f t="shared" si="328"/>
        <v>~togethe~ : [təɡæðə]</v>
      </c>
      <c r="B1171" s="1">
        <f t="shared" si="343"/>
        <v>0</v>
      </c>
      <c r="C1171" s="1">
        <f t="shared" si="343"/>
        <v>0</v>
      </c>
      <c r="D1171" s="1">
        <f t="shared" si="343"/>
        <v>0</v>
      </c>
      <c r="E1171" s="7">
        <v>1</v>
      </c>
      <c r="F1171" s="9" t="s">
        <v>2137</v>
      </c>
      <c r="G1171" s="4">
        <f t="shared" si="329"/>
        <v>7.6219512195121954E-4</v>
      </c>
      <c r="H1171" s="1" t="str">
        <f t="shared" si="330"/>
        <v>təɡæðə</v>
      </c>
      <c r="I1171" s="1" t="str">
        <f t="shared" si="331"/>
        <v>togethe</v>
      </c>
      <c r="J1171" s="10">
        <f t="shared" si="332"/>
        <v>6</v>
      </c>
      <c r="K1171" s="10">
        <f t="shared" si="333"/>
        <v>7</v>
      </c>
      <c r="L1171" s="10">
        <f t="shared" si="334"/>
        <v>7</v>
      </c>
      <c r="M1171" s="10">
        <f t="shared" si="335"/>
        <v>2</v>
      </c>
      <c r="N1171" s="1" t="str">
        <f t="shared" si="336"/>
        <v>~togethe~</v>
      </c>
      <c r="O1171" s="1" t="str">
        <f t="shared" si="337"/>
        <v>[təɡæðə]</v>
      </c>
      <c r="P1171" s="4">
        <f t="shared" si="338"/>
        <v>0.19150374565260433</v>
      </c>
      <c r="Q1171" s="4">
        <f t="shared" si="339"/>
        <v>0.66666666666666663</v>
      </c>
      <c r="R1171" s="4" cm="1">
        <f t="array" ref="R1171">SUM(_xlfn._xlws.FILTER($G$2:$G$1236,_xlfn.MAP($N$2:$N$1236,_xlfn.LAMBDA(_xlpm.x,_xlpm.x=$N1171))))</f>
        <v>1.5243902439024391E-3</v>
      </c>
      <c r="S1171" s="4">
        <f t="shared" si="340"/>
        <v>0.5</v>
      </c>
      <c r="T1171" s="15" cm="1">
        <f t="array" ref="T1171">SUM(_xlfn._xlws.FILTER($G$2:$G$1236,_xlfn.MAP($O$2:$O$1236,_xlfn.LAMBDA(_xlpm.x,_xlpm.x=$O1171))))</f>
        <v>7.6219512195121954E-4</v>
      </c>
      <c r="U1171" s="4">
        <f t="shared" si="341"/>
        <v>1</v>
      </c>
      <c r="V1171" s="4">
        <f t="shared" si="342"/>
        <v>-0.3010299956639812</v>
      </c>
      <c r="AB1171"/>
      <c r="AC1171"/>
      <c r="AD1171" s="2"/>
      <c r="AI1171" s="2"/>
      <c r="AJ1171" s="2"/>
    </row>
    <row r="1172" spans="1:36">
      <c r="A1172" s="1" t="str">
        <f t="shared" si="328"/>
        <v>~togethe~ : [təɡɛðə]</v>
      </c>
      <c r="B1172" s="1">
        <f t="shared" si="343"/>
        <v>0</v>
      </c>
      <c r="C1172" s="1">
        <f t="shared" si="343"/>
        <v>0</v>
      </c>
      <c r="D1172" s="1">
        <f t="shared" si="343"/>
        <v>0</v>
      </c>
      <c r="E1172" s="7">
        <v>1</v>
      </c>
      <c r="F1172" s="9" t="s">
        <v>2136</v>
      </c>
      <c r="G1172" s="4">
        <f t="shared" si="329"/>
        <v>7.6219512195121954E-4</v>
      </c>
      <c r="H1172" s="1" t="str">
        <f t="shared" si="330"/>
        <v>təɡɛðə</v>
      </c>
      <c r="I1172" s="1" t="str">
        <f t="shared" si="331"/>
        <v>togethe</v>
      </c>
      <c r="J1172" s="10">
        <f t="shared" si="332"/>
        <v>6</v>
      </c>
      <c r="K1172" s="10">
        <f t="shared" si="333"/>
        <v>7</v>
      </c>
      <c r="L1172" s="10">
        <f t="shared" si="334"/>
        <v>7</v>
      </c>
      <c r="M1172" s="10">
        <f t="shared" si="335"/>
        <v>2</v>
      </c>
      <c r="N1172" s="1" t="str">
        <f t="shared" si="336"/>
        <v>~togethe~</v>
      </c>
      <c r="O1172" s="1" t="str">
        <f t="shared" si="337"/>
        <v>[təɡɛðə]</v>
      </c>
      <c r="P1172" s="4">
        <f t="shared" si="338"/>
        <v>0.19150374565260433</v>
      </c>
      <c r="Q1172" s="4">
        <f t="shared" si="339"/>
        <v>0.66666666666666663</v>
      </c>
      <c r="R1172" s="4" cm="1">
        <f t="array" ref="R1172">SUM(_xlfn._xlws.FILTER($G$2:$G$1236,_xlfn.MAP($N$2:$N$1236,_xlfn.LAMBDA(_xlpm.x,_xlpm.x=$N1172))))</f>
        <v>1.5243902439024391E-3</v>
      </c>
      <c r="S1172" s="4">
        <f t="shared" si="340"/>
        <v>0.5</v>
      </c>
      <c r="T1172" s="15" cm="1">
        <f t="array" ref="T1172">SUM(_xlfn._xlws.FILTER($G$2:$G$1236,_xlfn.MAP($O$2:$O$1236,_xlfn.LAMBDA(_xlpm.x,_xlpm.x=$O1172))))</f>
        <v>7.6219512195121954E-4</v>
      </c>
      <c r="U1172" s="4">
        <f t="shared" si="341"/>
        <v>1</v>
      </c>
      <c r="V1172" s="4">
        <f t="shared" si="342"/>
        <v>-0.3010299956639812</v>
      </c>
      <c r="AB1172"/>
      <c r="AC1172"/>
      <c r="AD1172" s="2"/>
      <c r="AI1172" s="2"/>
      <c r="AJ1172" s="2"/>
    </row>
    <row r="1173" spans="1:36">
      <c r="A1173" s="1" t="str">
        <f t="shared" si="328"/>
        <v>~weather~ : [wɛðəɹ]</v>
      </c>
      <c r="B1173" s="1">
        <f t="shared" si="343"/>
        <v>0</v>
      </c>
      <c r="C1173" s="1">
        <f t="shared" si="343"/>
        <v>0</v>
      </c>
      <c r="D1173" s="1">
        <f t="shared" si="343"/>
        <v>0</v>
      </c>
      <c r="E1173" s="7">
        <v>1</v>
      </c>
      <c r="F1173" s="9" t="s">
        <v>2135</v>
      </c>
      <c r="G1173" s="4">
        <f t="shared" si="329"/>
        <v>7.6219512195121954E-4</v>
      </c>
      <c r="H1173" s="4" t="str">
        <f t="shared" si="330"/>
        <v>wɛðəɹ</v>
      </c>
      <c r="I1173" s="4" t="str">
        <f t="shared" si="331"/>
        <v>weather</v>
      </c>
      <c r="J1173" s="10">
        <f t="shared" si="332"/>
        <v>5</v>
      </c>
      <c r="K1173" s="10">
        <f t="shared" si="333"/>
        <v>7</v>
      </c>
      <c r="L1173" s="10">
        <f t="shared" si="334"/>
        <v>7</v>
      </c>
      <c r="M1173" s="10">
        <f t="shared" si="335"/>
        <v>2</v>
      </c>
      <c r="N1173" s="1" t="str">
        <f t="shared" si="336"/>
        <v>~weather~</v>
      </c>
      <c r="O1173" s="1" t="str">
        <f t="shared" si="337"/>
        <v>[wɛðəɹ]</v>
      </c>
      <c r="P1173" s="4">
        <f t="shared" si="338"/>
        <v>0.19150374565260433</v>
      </c>
      <c r="Q1173" s="4">
        <f t="shared" si="339"/>
        <v>0.66666666666666663</v>
      </c>
      <c r="R1173" s="4" cm="1">
        <f t="array" ref="R1173">SUM(_xlfn._xlws.FILTER($G$2:$G$1236,_xlfn.MAP($N$2:$N$1236,_xlfn.LAMBDA(_xlpm.x,_xlpm.x=$N1173))))</f>
        <v>7.6219512195121954E-4</v>
      </c>
      <c r="S1173" s="4">
        <f t="shared" si="340"/>
        <v>1</v>
      </c>
      <c r="T1173" s="15" cm="1">
        <f t="array" ref="T1173">SUM(_xlfn._xlws.FILTER($G$2:$G$1236,_xlfn.MAP($O$2:$O$1236,_xlfn.LAMBDA(_xlpm.x,_xlpm.x=$O1173))))</f>
        <v>1.5243902439024391E-3</v>
      </c>
      <c r="U1173" s="4">
        <f t="shared" si="341"/>
        <v>0.5</v>
      </c>
      <c r="V1173" s="4">
        <f t="shared" si="342"/>
        <v>0.3010299956639812</v>
      </c>
      <c r="AB1173"/>
      <c r="AC1173"/>
      <c r="AD1173" s="2"/>
      <c r="AI1173" s="2"/>
      <c r="AJ1173" s="2"/>
    </row>
    <row r="1174" spans="1:36">
      <c r="A1174" s="1" t="str">
        <f t="shared" si="328"/>
        <v>~written~ : [ɹɪtn]</v>
      </c>
      <c r="B1174" s="1">
        <f t="shared" si="343"/>
        <v>1</v>
      </c>
      <c r="C1174" s="1">
        <f t="shared" si="343"/>
        <v>0</v>
      </c>
      <c r="D1174" s="1">
        <f t="shared" si="343"/>
        <v>0</v>
      </c>
      <c r="E1174" s="7">
        <v>1</v>
      </c>
      <c r="F1174" s="9" t="s">
        <v>1039</v>
      </c>
      <c r="G1174" s="4">
        <f t="shared" si="329"/>
        <v>7.6219512195121954E-4</v>
      </c>
      <c r="H1174" s="1" t="str">
        <f t="shared" si="330"/>
        <v>ɹɪtn</v>
      </c>
      <c r="I1174" s="1" t="str">
        <f t="shared" si="331"/>
        <v>written</v>
      </c>
      <c r="J1174" s="10">
        <f t="shared" si="332"/>
        <v>4</v>
      </c>
      <c r="K1174" s="10">
        <f t="shared" si="333"/>
        <v>7</v>
      </c>
      <c r="L1174" s="10">
        <f t="shared" si="334"/>
        <v>7</v>
      </c>
      <c r="M1174" s="10">
        <f t="shared" si="335"/>
        <v>2</v>
      </c>
      <c r="N1174" s="1" t="str">
        <f t="shared" si="336"/>
        <v>~written~</v>
      </c>
      <c r="O1174" s="1" t="str">
        <f t="shared" si="337"/>
        <v>[ɹɪtn]</v>
      </c>
      <c r="P1174" s="4">
        <f t="shared" si="338"/>
        <v>0.19150374565260433</v>
      </c>
      <c r="Q1174" s="4">
        <f t="shared" si="339"/>
        <v>0.66666666666666663</v>
      </c>
      <c r="R1174" s="4" cm="1">
        <f t="array" ref="R1174">SUM(_xlfn._xlws.FILTER($G$2:$G$1255,_xlfn.MAP($N$2:$N$1255,_xlfn.LAMBDA(_xlpm.x,_xlpm.x=$N1174))))</f>
        <v>1.5243902439024391E-3</v>
      </c>
      <c r="S1174" s="4">
        <f t="shared" si="340"/>
        <v>0.5</v>
      </c>
      <c r="T1174" s="15" cm="1">
        <f t="array" ref="T1174">SUM(_xlfn._xlws.FILTER($G$2:$G$1255,_xlfn.MAP($O$2:$O$1255,_xlfn.LAMBDA(_xlpm.x,_xlpm.x=$O1174))))</f>
        <v>7.6219512195121954E-4</v>
      </c>
      <c r="U1174" s="4">
        <f t="shared" si="341"/>
        <v>1</v>
      </c>
      <c r="V1174" s="4">
        <f t="shared" si="342"/>
        <v>-0.3010299956639812</v>
      </c>
      <c r="AB1174"/>
      <c r="AC1174"/>
      <c r="AD1174" s="2"/>
      <c r="AI1174" s="2"/>
      <c r="AJ1174" s="2"/>
    </row>
    <row r="1175" spans="1:36">
      <c r="A1175" s="1" t="str">
        <f t="shared" si="328"/>
        <v>~written~ : [ɹɪtən]</v>
      </c>
      <c r="B1175" s="1">
        <f t="shared" si="343"/>
        <v>1</v>
      </c>
      <c r="C1175" s="1">
        <f t="shared" si="343"/>
        <v>0</v>
      </c>
      <c r="D1175" s="1">
        <f t="shared" si="343"/>
        <v>0</v>
      </c>
      <c r="E1175" s="7">
        <v>1</v>
      </c>
      <c r="F1175" s="9" t="s">
        <v>2134</v>
      </c>
      <c r="G1175" s="4">
        <f t="shared" si="329"/>
        <v>7.6219512195121954E-4</v>
      </c>
      <c r="H1175" s="1" t="str">
        <f t="shared" si="330"/>
        <v>ɹɪtən</v>
      </c>
      <c r="I1175" s="1" t="str">
        <f t="shared" si="331"/>
        <v>written</v>
      </c>
      <c r="J1175" s="10">
        <f t="shared" si="332"/>
        <v>5</v>
      </c>
      <c r="K1175" s="10">
        <f t="shared" si="333"/>
        <v>7</v>
      </c>
      <c r="L1175" s="10">
        <f t="shared" si="334"/>
        <v>7</v>
      </c>
      <c r="M1175" s="10">
        <f t="shared" si="335"/>
        <v>2</v>
      </c>
      <c r="N1175" s="1" t="str">
        <f t="shared" si="336"/>
        <v>~written~</v>
      </c>
      <c r="O1175" s="1" t="str">
        <f t="shared" si="337"/>
        <v>[ɹɪtən]</v>
      </c>
      <c r="P1175" s="4">
        <f t="shared" si="338"/>
        <v>0.19150374565260433</v>
      </c>
      <c r="Q1175" s="4">
        <f t="shared" si="339"/>
        <v>0.66666666666666663</v>
      </c>
      <c r="R1175" s="4" cm="1">
        <f t="array" ref="R1175">SUM(_xlfn._xlws.FILTER($G$2:$G$1255,_xlfn.MAP($N$2:$N$1255,_xlfn.LAMBDA(_xlpm.x,_xlpm.x=$N1175))))</f>
        <v>1.5243902439024391E-3</v>
      </c>
      <c r="S1175" s="4">
        <f t="shared" si="340"/>
        <v>0.5</v>
      </c>
      <c r="T1175" s="15" cm="1">
        <f t="array" ref="T1175">SUM(_xlfn._xlws.FILTER($G$2:$G$1255,_xlfn.MAP($O$2:$O$1255,_xlfn.LAMBDA(_xlpm.x,_xlpm.x=$O1175))))</f>
        <v>7.6219512195121954E-4</v>
      </c>
      <c r="U1175" s="4">
        <f t="shared" si="341"/>
        <v>1</v>
      </c>
      <c r="V1175" s="4">
        <f t="shared" si="342"/>
        <v>-0.3010299956639812</v>
      </c>
      <c r="AB1175"/>
      <c r="AC1175"/>
      <c r="AD1175" s="2"/>
      <c r="AI1175" s="2"/>
      <c r="AJ1175" s="2"/>
    </row>
    <row r="1176" spans="1:36">
      <c r="A1176" s="1" t="str">
        <f t="shared" si="328"/>
        <v>~xercise~ : [ksəɹsaɪz]</v>
      </c>
      <c r="B1176" s="1">
        <f t="shared" si="343"/>
        <v>0</v>
      </c>
      <c r="C1176" s="1">
        <f t="shared" si="343"/>
        <v>0</v>
      </c>
      <c r="D1176" s="1">
        <f t="shared" si="343"/>
        <v>0</v>
      </c>
      <c r="E1176" s="7">
        <v>1</v>
      </c>
      <c r="F1176" s="9" t="s">
        <v>2133</v>
      </c>
      <c r="G1176" s="4">
        <f t="shared" si="329"/>
        <v>7.6219512195121954E-4</v>
      </c>
      <c r="H1176" s="1" t="str">
        <f t="shared" si="330"/>
        <v>ksəɹsaɪz</v>
      </c>
      <c r="I1176" s="1" t="str">
        <f t="shared" si="331"/>
        <v>xercise</v>
      </c>
      <c r="J1176" s="10">
        <f t="shared" si="332"/>
        <v>8</v>
      </c>
      <c r="K1176" s="10">
        <f t="shared" si="333"/>
        <v>7</v>
      </c>
      <c r="L1176" s="10">
        <f t="shared" si="334"/>
        <v>8</v>
      </c>
      <c r="M1176" s="10">
        <f t="shared" si="335"/>
        <v>2</v>
      </c>
      <c r="N1176" s="1" t="str">
        <f t="shared" si="336"/>
        <v>~xercise~</v>
      </c>
      <c r="O1176" s="1" t="str">
        <f t="shared" si="337"/>
        <v>[ksəɹsaɪz]</v>
      </c>
      <c r="P1176" s="4">
        <f t="shared" si="338"/>
        <v>0.3010299956639812</v>
      </c>
      <c r="Q1176" s="4">
        <f t="shared" si="339"/>
        <v>1</v>
      </c>
      <c r="R1176" s="4" cm="1">
        <f t="array" ref="R1176">SUM(_xlfn._xlws.FILTER($G$2:$G$1236,_xlfn.MAP($N$2:$N$1236,_xlfn.LAMBDA(_xlpm.x,_xlpm.x=$N1176))))</f>
        <v>7.6219512195121954E-4</v>
      </c>
      <c r="S1176" s="4">
        <f t="shared" si="340"/>
        <v>1</v>
      </c>
      <c r="T1176" s="15" cm="1">
        <f t="array" ref="T1176">SUM(_xlfn._xlws.FILTER($G$2:$G$1236,_xlfn.MAP($O$2:$O$1236,_xlfn.LAMBDA(_xlpm.x,_xlpm.x=$O1176))))</f>
        <v>7.6219512195121954E-4</v>
      </c>
      <c r="U1176" s="4">
        <f t="shared" si="341"/>
        <v>1</v>
      </c>
      <c r="V1176" s="4">
        <f t="shared" si="342"/>
        <v>0</v>
      </c>
      <c r="AB1176"/>
      <c r="AC1176"/>
      <c r="AD1176" s="2"/>
      <c r="AI1176" s="2"/>
      <c r="AJ1176" s="2"/>
    </row>
    <row r="1177" spans="1:36">
      <c r="A1177" s="1" t="str">
        <f t="shared" si="328"/>
        <v>~xperime~ : [kspɛɹɪmə]</v>
      </c>
      <c r="B1177" s="1">
        <f t="shared" si="343"/>
        <v>0</v>
      </c>
      <c r="C1177" s="1">
        <f t="shared" si="343"/>
        <v>0</v>
      </c>
      <c r="D1177" s="1">
        <f t="shared" si="343"/>
        <v>0</v>
      </c>
      <c r="E1177" s="7">
        <v>1</v>
      </c>
      <c r="F1177" s="9" t="s">
        <v>2132</v>
      </c>
      <c r="G1177" s="4">
        <f t="shared" si="329"/>
        <v>7.6219512195121954E-4</v>
      </c>
      <c r="H1177" s="4" t="str">
        <f t="shared" si="330"/>
        <v>kspɛɹɪmə</v>
      </c>
      <c r="I1177" s="4" t="str">
        <f t="shared" si="331"/>
        <v>xperime</v>
      </c>
      <c r="J1177" s="10">
        <f t="shared" si="332"/>
        <v>8</v>
      </c>
      <c r="K1177" s="10">
        <f t="shared" si="333"/>
        <v>7</v>
      </c>
      <c r="L1177" s="10">
        <f t="shared" si="334"/>
        <v>8</v>
      </c>
      <c r="M1177" s="10">
        <f t="shared" si="335"/>
        <v>2</v>
      </c>
      <c r="N1177" s="1" t="str">
        <f t="shared" si="336"/>
        <v>~xperime~</v>
      </c>
      <c r="O1177" s="1" t="str">
        <f t="shared" si="337"/>
        <v>[kspɛɹɪmə]</v>
      </c>
      <c r="P1177" s="4">
        <f t="shared" si="338"/>
        <v>0.3010299956639812</v>
      </c>
      <c r="Q1177" s="4">
        <f t="shared" si="339"/>
        <v>1</v>
      </c>
      <c r="R1177" s="4" cm="1">
        <f t="array" ref="R1177">SUM(_xlfn._xlws.FILTER($G$2:$G$1236,_xlfn.MAP($N$2:$N$1236,_xlfn.LAMBDA(_xlpm.x,_xlpm.x=$N1177))))</f>
        <v>7.6219512195121954E-4</v>
      </c>
      <c r="S1177" s="4">
        <f t="shared" si="340"/>
        <v>1</v>
      </c>
      <c r="T1177" s="15" cm="1">
        <f t="array" ref="T1177">SUM(_xlfn._xlws.FILTER($G$2:$G$1236,_xlfn.MAP($O$2:$O$1236,_xlfn.LAMBDA(_xlpm.x,_xlpm.x=$O1177))))</f>
        <v>7.6219512195121954E-4</v>
      </c>
      <c r="U1177" s="4">
        <f t="shared" si="341"/>
        <v>1</v>
      </c>
      <c r="V1177" s="4">
        <f t="shared" si="342"/>
        <v>0</v>
      </c>
      <c r="AB1177"/>
      <c r="AC1177"/>
      <c r="AD1177" s="2"/>
      <c r="AI1177" s="2"/>
      <c r="AJ1177" s="2"/>
    </row>
    <row r="1178" spans="1:36">
      <c r="A1178" s="1" t="str">
        <f t="shared" si="328"/>
        <v>~century~ : [sɛntʃəɹɪ]</v>
      </c>
      <c r="B1178" s="1">
        <f t="shared" si="343"/>
        <v>0</v>
      </c>
      <c r="C1178" s="1">
        <f t="shared" si="343"/>
        <v>0</v>
      </c>
      <c r="D1178" s="1">
        <f t="shared" si="343"/>
        <v>0</v>
      </c>
      <c r="E1178" s="7">
        <v>1</v>
      </c>
      <c r="F1178" s="9" t="s">
        <v>2131</v>
      </c>
      <c r="G1178" s="4">
        <f t="shared" si="329"/>
        <v>7.6219512195121954E-4</v>
      </c>
      <c r="H1178" s="4" t="str">
        <f t="shared" si="330"/>
        <v>sɛntʃəɹɪ</v>
      </c>
      <c r="I1178" s="4" t="str">
        <f t="shared" si="331"/>
        <v>century</v>
      </c>
      <c r="J1178" s="10">
        <f t="shared" si="332"/>
        <v>8</v>
      </c>
      <c r="K1178" s="10">
        <f t="shared" si="333"/>
        <v>7</v>
      </c>
      <c r="L1178" s="10">
        <f t="shared" si="334"/>
        <v>8</v>
      </c>
      <c r="M1178" s="10">
        <f t="shared" si="335"/>
        <v>3</v>
      </c>
      <c r="N1178" s="1" t="str">
        <f t="shared" si="336"/>
        <v>~century~</v>
      </c>
      <c r="O1178" s="1" t="str">
        <f t="shared" si="337"/>
        <v>[sɛntʃəɹɪ]</v>
      </c>
      <c r="P1178" s="4">
        <f t="shared" si="338"/>
        <v>0.3010299956639812</v>
      </c>
      <c r="Q1178" s="4">
        <f t="shared" si="339"/>
        <v>1</v>
      </c>
      <c r="R1178" s="4" cm="1">
        <f t="array" ref="R1178">SUM(_xlfn._xlws.FILTER($G$2:$G$1236,_xlfn.MAP($N$2:$N$1236,_xlfn.LAMBDA(_xlpm.x,_xlpm.x=$N1178))))</f>
        <v>7.6219512195121954E-4</v>
      </c>
      <c r="S1178" s="4">
        <f t="shared" si="340"/>
        <v>1</v>
      </c>
      <c r="T1178" s="15" cm="1">
        <f t="array" ref="T1178">SUM(_xlfn._xlws.FILTER($G$2:$G$1236,_xlfn.MAP($O$2:$O$1236,_xlfn.LAMBDA(_xlpm.x,_xlpm.x=$O1178))))</f>
        <v>7.6219512195121954E-4</v>
      </c>
      <c r="U1178" s="4">
        <f t="shared" si="341"/>
        <v>1</v>
      </c>
      <c r="V1178" s="4">
        <f t="shared" si="342"/>
        <v>0</v>
      </c>
      <c r="AB1178"/>
      <c r="AC1178"/>
      <c r="AD1178" s="2"/>
      <c r="AI1178" s="2"/>
      <c r="AJ1178" s="2"/>
    </row>
    <row r="1179" spans="1:36">
      <c r="A1179" s="1" t="str">
        <f t="shared" si="328"/>
        <v>~cessary~ : [səsɛɹɪ]</v>
      </c>
      <c r="B1179" s="1">
        <f t="shared" si="343"/>
        <v>0</v>
      </c>
      <c r="C1179" s="1">
        <f t="shared" si="343"/>
        <v>0</v>
      </c>
      <c r="D1179" s="1">
        <f t="shared" si="343"/>
        <v>0</v>
      </c>
      <c r="E1179" s="7">
        <v>1</v>
      </c>
      <c r="F1179" s="9" t="s">
        <v>2130</v>
      </c>
      <c r="G1179" s="4">
        <f t="shared" si="329"/>
        <v>7.6219512195121954E-4</v>
      </c>
      <c r="H1179" s="4" t="str">
        <f t="shared" si="330"/>
        <v>səsɛɹɪ</v>
      </c>
      <c r="I1179" s="4" t="str">
        <f t="shared" si="331"/>
        <v>cessary</v>
      </c>
      <c r="J1179" s="10">
        <f t="shared" si="332"/>
        <v>6</v>
      </c>
      <c r="K1179" s="10">
        <f t="shared" si="333"/>
        <v>7</v>
      </c>
      <c r="L1179" s="10">
        <f t="shared" si="334"/>
        <v>7</v>
      </c>
      <c r="M1179" s="10">
        <f t="shared" si="335"/>
        <v>3</v>
      </c>
      <c r="N1179" s="1" t="str">
        <f t="shared" si="336"/>
        <v>~cessary~</v>
      </c>
      <c r="O1179" s="1" t="str">
        <f t="shared" si="337"/>
        <v>[səsɛɹɪ]</v>
      </c>
      <c r="P1179" s="4">
        <f t="shared" si="338"/>
        <v>0.28725561847890652</v>
      </c>
      <c r="Q1179" s="4">
        <f t="shared" si="339"/>
        <v>1</v>
      </c>
      <c r="R1179" s="4" cm="1">
        <f t="array" ref="R1179">SUM(_xlfn._xlws.FILTER($G$2:$G$1236,_xlfn.MAP($N$2:$N$1236,_xlfn.LAMBDA(_xlpm.x,_xlpm.x=$N1179))))</f>
        <v>7.6219512195121954E-4</v>
      </c>
      <c r="S1179" s="4">
        <f t="shared" si="340"/>
        <v>1</v>
      </c>
      <c r="T1179" s="15" cm="1">
        <f t="array" ref="T1179">SUM(_xlfn._xlws.FILTER($G$2:$G$1236,_xlfn.MAP($O$2:$O$1236,_xlfn.LAMBDA(_xlpm.x,_xlpm.x=$O1179))))</f>
        <v>7.6219512195121954E-4</v>
      </c>
      <c r="U1179" s="4">
        <f t="shared" si="341"/>
        <v>1</v>
      </c>
      <c r="V1179" s="4">
        <f t="shared" si="342"/>
        <v>0</v>
      </c>
      <c r="AB1179"/>
      <c r="AC1179"/>
      <c r="AD1179" s="2"/>
      <c r="AI1179" s="2"/>
      <c r="AJ1179" s="2"/>
    </row>
    <row r="1180" spans="1:36">
      <c r="A1180" s="1" t="str">
        <f t="shared" si="328"/>
        <v>~company~ : [kʌmpəni]</v>
      </c>
      <c r="B1180" s="1">
        <f t="shared" si="343"/>
        <v>0</v>
      </c>
      <c r="C1180" s="1">
        <f t="shared" si="343"/>
        <v>0</v>
      </c>
      <c r="D1180" s="1">
        <f t="shared" si="343"/>
        <v>0</v>
      </c>
      <c r="E1180" s="7">
        <v>1</v>
      </c>
      <c r="F1180" s="9" t="s">
        <v>2129</v>
      </c>
      <c r="G1180" s="4">
        <f t="shared" si="329"/>
        <v>7.6219512195121954E-4</v>
      </c>
      <c r="H1180" s="4" t="str">
        <f t="shared" si="330"/>
        <v>kʌmpəni</v>
      </c>
      <c r="I1180" s="4" t="str">
        <f t="shared" si="331"/>
        <v>company</v>
      </c>
      <c r="J1180" s="10">
        <f t="shared" si="332"/>
        <v>7</v>
      </c>
      <c r="K1180" s="10">
        <f t="shared" si="333"/>
        <v>7</v>
      </c>
      <c r="L1180" s="10">
        <f t="shared" si="334"/>
        <v>7</v>
      </c>
      <c r="M1180" s="10">
        <f t="shared" si="335"/>
        <v>3</v>
      </c>
      <c r="N1180" s="1" t="str">
        <f t="shared" si="336"/>
        <v>~company~</v>
      </c>
      <c r="O1180" s="1" t="str">
        <f t="shared" si="337"/>
        <v>[kʌmpəni]</v>
      </c>
      <c r="P1180" s="4">
        <f t="shared" si="338"/>
        <v>0.28725561847890652</v>
      </c>
      <c r="Q1180" s="4">
        <f t="shared" si="339"/>
        <v>1</v>
      </c>
      <c r="R1180" s="4" cm="1">
        <f t="array" ref="R1180">SUM(_xlfn._xlws.FILTER($G$2:$G$1236,_xlfn.MAP($N$2:$N$1236,_xlfn.LAMBDA(_xlpm.x,_xlpm.x=$N1180))))</f>
        <v>7.6219512195121954E-4</v>
      </c>
      <c r="S1180" s="4">
        <f t="shared" si="340"/>
        <v>1</v>
      </c>
      <c r="T1180" s="15" cm="1">
        <f t="array" ref="T1180">SUM(_xlfn._xlws.FILTER($G$2:$G$1236,_xlfn.MAP($O$2:$O$1236,_xlfn.LAMBDA(_xlpm.x,_xlpm.x=$O1180))))</f>
        <v>7.6219512195121954E-4</v>
      </c>
      <c r="U1180" s="4">
        <f t="shared" si="341"/>
        <v>1</v>
      </c>
      <c r="V1180" s="4">
        <f t="shared" si="342"/>
        <v>0</v>
      </c>
      <c r="AB1180"/>
      <c r="AC1180"/>
      <c r="AD1180" s="2"/>
      <c r="AI1180" s="2"/>
      <c r="AJ1180" s="2"/>
    </row>
    <row r="1181" spans="1:36">
      <c r="A1181" s="1" t="str">
        <f t="shared" si="328"/>
        <v>~country~ : [kʌntɹɪ]</v>
      </c>
      <c r="B1181" s="1">
        <f t="shared" si="343"/>
        <v>0</v>
      </c>
      <c r="C1181" s="1">
        <f t="shared" si="343"/>
        <v>0</v>
      </c>
      <c r="D1181" s="1">
        <f t="shared" si="343"/>
        <v>0</v>
      </c>
      <c r="E1181" s="7">
        <v>1</v>
      </c>
      <c r="F1181" s="9" t="s">
        <v>1036</v>
      </c>
      <c r="G1181" s="4">
        <f t="shared" si="329"/>
        <v>7.6219512195121954E-4</v>
      </c>
      <c r="H1181" s="4" t="str">
        <f t="shared" si="330"/>
        <v>kʌntɹɪ</v>
      </c>
      <c r="I1181" s="4" t="str">
        <f t="shared" si="331"/>
        <v>country</v>
      </c>
      <c r="J1181" s="10">
        <f t="shared" si="332"/>
        <v>6</v>
      </c>
      <c r="K1181" s="10">
        <f t="shared" si="333"/>
        <v>7</v>
      </c>
      <c r="L1181" s="10">
        <f t="shared" si="334"/>
        <v>7</v>
      </c>
      <c r="M1181" s="10">
        <f t="shared" si="335"/>
        <v>3</v>
      </c>
      <c r="N1181" s="1" t="str">
        <f t="shared" si="336"/>
        <v>~country~</v>
      </c>
      <c r="O1181" s="1" t="str">
        <f t="shared" si="337"/>
        <v>[kʌntɹɪ]</v>
      </c>
      <c r="P1181" s="4">
        <f t="shared" si="338"/>
        <v>0.28725561847890652</v>
      </c>
      <c r="Q1181" s="4">
        <f t="shared" si="339"/>
        <v>1</v>
      </c>
      <c r="R1181" s="4" cm="1">
        <f t="array" ref="R1181">SUM(_xlfn._xlws.FILTER($G$2:$G$1236,_xlfn.MAP($N$2:$N$1236,_xlfn.LAMBDA(_xlpm.x,_xlpm.x=$N1181))))</f>
        <v>7.6219512195121954E-4</v>
      </c>
      <c r="S1181" s="4">
        <f t="shared" si="340"/>
        <v>1</v>
      </c>
      <c r="T1181" s="15" cm="1">
        <f t="array" ref="T1181">SUM(_xlfn._xlws.FILTER($G$2:$G$1236,_xlfn.MAP($O$2:$O$1236,_xlfn.LAMBDA(_xlpm.x,_xlpm.x=$O1181))))</f>
        <v>7.6219512195121954E-4</v>
      </c>
      <c r="U1181" s="4">
        <f t="shared" si="341"/>
        <v>1</v>
      </c>
      <c r="V1181" s="4">
        <f t="shared" si="342"/>
        <v>0</v>
      </c>
      <c r="AB1181"/>
      <c r="AC1181"/>
      <c r="AD1181" s="2"/>
      <c r="AI1181" s="2"/>
      <c r="AJ1181" s="2"/>
    </row>
    <row r="1182" spans="1:36">
      <c r="A1182" s="1" t="str">
        <f t="shared" si="328"/>
        <v>~history~ : [hɪstəɹɪ]</v>
      </c>
      <c r="B1182" s="1">
        <f t="shared" ref="B1182:D1201" si="344">_xlfn.LET(_xlpm.d,$F1182,_xlpm.k,_xlfn.CONCAT(LEFT(TRIM(B$1),1),"*"),COUNTIF(_xlpm.d,_xlpm.k))</f>
        <v>0</v>
      </c>
      <c r="C1182" s="1">
        <f t="shared" si="344"/>
        <v>0</v>
      </c>
      <c r="D1182" s="1">
        <f t="shared" si="344"/>
        <v>0</v>
      </c>
      <c r="E1182" s="7">
        <v>1</v>
      </c>
      <c r="F1182" s="9" t="s">
        <v>2128</v>
      </c>
      <c r="G1182" s="4">
        <f t="shared" si="329"/>
        <v>7.6219512195121954E-4</v>
      </c>
      <c r="H1182" s="4" t="str">
        <f t="shared" si="330"/>
        <v>hɪstəɹɪ</v>
      </c>
      <c r="I1182" s="4" t="str">
        <f t="shared" si="331"/>
        <v>history</v>
      </c>
      <c r="J1182" s="10">
        <f t="shared" si="332"/>
        <v>7</v>
      </c>
      <c r="K1182" s="10">
        <f t="shared" si="333"/>
        <v>7</v>
      </c>
      <c r="L1182" s="10">
        <f t="shared" si="334"/>
        <v>7</v>
      </c>
      <c r="M1182" s="10">
        <f t="shared" si="335"/>
        <v>3</v>
      </c>
      <c r="N1182" s="1" t="str">
        <f t="shared" si="336"/>
        <v>~history~</v>
      </c>
      <c r="O1182" s="1" t="str">
        <f t="shared" si="337"/>
        <v>[hɪstəɹɪ]</v>
      </c>
      <c r="P1182" s="4">
        <f t="shared" si="338"/>
        <v>0.28725561847890652</v>
      </c>
      <c r="Q1182" s="4">
        <f t="shared" si="339"/>
        <v>1</v>
      </c>
      <c r="R1182" s="4" cm="1">
        <f t="array" ref="R1182">SUM(_xlfn._xlws.FILTER($G$2:$G$1236,_xlfn.MAP($N$2:$N$1236,_xlfn.LAMBDA(_xlpm.x,_xlpm.x=$N1182))))</f>
        <v>7.6219512195121954E-4</v>
      </c>
      <c r="S1182" s="4">
        <f t="shared" si="340"/>
        <v>1</v>
      </c>
      <c r="T1182" s="15" cm="1">
        <f t="array" ref="T1182">SUM(_xlfn._xlws.FILTER($G$2:$G$1236,_xlfn.MAP($O$2:$O$1236,_xlfn.LAMBDA(_xlpm.x,_xlpm.x=$O1182))))</f>
        <v>7.6219512195121954E-4</v>
      </c>
      <c r="U1182" s="4">
        <f t="shared" si="341"/>
        <v>1</v>
      </c>
      <c r="V1182" s="4">
        <f t="shared" si="342"/>
        <v>0</v>
      </c>
      <c r="AB1182"/>
      <c r="AC1182"/>
      <c r="AD1182" s="2"/>
      <c r="AI1182" s="2"/>
      <c r="AJ1182" s="2"/>
    </row>
    <row r="1183" spans="1:36">
      <c r="A1183" s="1" t="str">
        <f t="shared" si="328"/>
        <v>~certain~ : [sɜɹtən]</v>
      </c>
      <c r="B1183" s="1">
        <f t="shared" si="344"/>
        <v>0</v>
      </c>
      <c r="C1183" s="1">
        <f t="shared" si="344"/>
        <v>0</v>
      </c>
      <c r="D1183" s="1">
        <f t="shared" si="344"/>
        <v>0</v>
      </c>
      <c r="E1183" s="7">
        <v>1</v>
      </c>
      <c r="F1183" s="9" t="s">
        <v>2127</v>
      </c>
      <c r="G1183" s="4">
        <f t="shared" si="329"/>
        <v>7.6219512195121954E-4</v>
      </c>
      <c r="H1183" s="4" t="str">
        <f t="shared" si="330"/>
        <v>sɜɹtən</v>
      </c>
      <c r="I1183" s="4" t="str">
        <f t="shared" si="331"/>
        <v>certain</v>
      </c>
      <c r="J1183" s="10">
        <f t="shared" si="332"/>
        <v>6</v>
      </c>
      <c r="K1183" s="10">
        <f t="shared" si="333"/>
        <v>7</v>
      </c>
      <c r="L1183" s="10">
        <f t="shared" si="334"/>
        <v>7</v>
      </c>
      <c r="M1183" s="10">
        <f t="shared" si="335"/>
        <v>3</v>
      </c>
      <c r="N1183" s="1" t="str">
        <f t="shared" si="336"/>
        <v>~certain~</v>
      </c>
      <c r="O1183" s="1" t="str">
        <f t="shared" si="337"/>
        <v>[sɜɹtən]</v>
      </c>
      <c r="P1183" s="4">
        <f t="shared" si="338"/>
        <v>0.28725561847890652</v>
      </c>
      <c r="Q1183" s="4">
        <f t="shared" si="339"/>
        <v>1</v>
      </c>
      <c r="R1183" s="4" cm="1">
        <f t="array" ref="R1183">SUM(_xlfn._xlws.FILTER($G$2:$G$1236,_xlfn.MAP($N$2:$N$1236,_xlfn.LAMBDA(_xlpm.x,_xlpm.x=$N1183))))</f>
        <v>7.6219512195121954E-4</v>
      </c>
      <c r="S1183" s="4">
        <f t="shared" si="340"/>
        <v>1</v>
      </c>
      <c r="T1183" s="15" cm="1">
        <f t="array" ref="T1183">SUM(_xlfn._xlws.FILTER($G$2:$G$1236,_xlfn.MAP($O$2:$O$1236,_xlfn.LAMBDA(_xlpm.x,_xlpm.x=$O1183))))</f>
        <v>7.6219512195121954E-4</v>
      </c>
      <c r="U1183" s="4">
        <f t="shared" si="341"/>
        <v>1</v>
      </c>
      <c r="V1183" s="4">
        <f t="shared" si="342"/>
        <v>0</v>
      </c>
      <c r="AB1183"/>
      <c r="AC1183"/>
      <c r="AD1183" s="2"/>
      <c r="AI1183" s="2"/>
      <c r="AJ1183" s="2"/>
    </row>
    <row r="1184" spans="1:36">
      <c r="A1184" s="1" t="str">
        <f t="shared" si="328"/>
        <v>~compare~ : [kəmpɛə]</v>
      </c>
      <c r="B1184" s="1">
        <f t="shared" si="344"/>
        <v>0</v>
      </c>
      <c r="C1184" s="1">
        <f t="shared" si="344"/>
        <v>0</v>
      </c>
      <c r="D1184" s="1">
        <f t="shared" si="344"/>
        <v>0</v>
      </c>
      <c r="E1184" s="7">
        <v>1</v>
      </c>
      <c r="F1184" s="9" t="s">
        <v>2126</v>
      </c>
      <c r="G1184" s="4">
        <f t="shared" si="329"/>
        <v>7.6219512195121954E-4</v>
      </c>
      <c r="H1184" s="1" t="str">
        <f t="shared" si="330"/>
        <v>kəmpɛə</v>
      </c>
      <c r="I1184" s="1" t="str">
        <f t="shared" si="331"/>
        <v>compare</v>
      </c>
      <c r="J1184" s="10">
        <f t="shared" si="332"/>
        <v>6</v>
      </c>
      <c r="K1184" s="10">
        <f t="shared" si="333"/>
        <v>7</v>
      </c>
      <c r="L1184" s="10">
        <f t="shared" si="334"/>
        <v>7</v>
      </c>
      <c r="M1184" s="10">
        <f t="shared" si="335"/>
        <v>3</v>
      </c>
      <c r="N1184" s="1" t="str">
        <f t="shared" si="336"/>
        <v>~compare~</v>
      </c>
      <c r="O1184" s="1" t="str">
        <f t="shared" si="337"/>
        <v>[kəmpɛə]</v>
      </c>
      <c r="P1184" s="4">
        <f t="shared" si="338"/>
        <v>0.28725561847890652</v>
      </c>
      <c r="Q1184" s="4">
        <f t="shared" si="339"/>
        <v>1</v>
      </c>
      <c r="R1184" s="4" cm="1">
        <f t="array" ref="R1184">SUM(_xlfn._xlws.FILTER($G$2:$G$1236,_xlfn.MAP($N$2:$N$1236,_xlfn.LAMBDA(_xlpm.x,_xlpm.x=$N1184))))</f>
        <v>7.6219512195121954E-4</v>
      </c>
      <c r="S1184" s="4">
        <f t="shared" si="340"/>
        <v>1</v>
      </c>
      <c r="T1184" s="15" cm="1">
        <f t="array" ref="T1184">SUM(_xlfn._xlws.FILTER($G$2:$G$1236,_xlfn.MAP($O$2:$O$1236,_xlfn.LAMBDA(_xlpm.x,_xlpm.x=$O1184))))</f>
        <v>7.6219512195121954E-4</v>
      </c>
      <c r="U1184" s="4">
        <f t="shared" si="341"/>
        <v>1</v>
      </c>
      <c r="V1184" s="4">
        <f t="shared" si="342"/>
        <v>0</v>
      </c>
      <c r="AB1184"/>
      <c r="AC1184"/>
      <c r="AD1184" s="2"/>
      <c r="AI1184" s="2"/>
      <c r="AJ1184" s="2"/>
    </row>
    <row r="1185" spans="1:36">
      <c r="A1185" s="1" t="str">
        <f t="shared" si="328"/>
        <v>~conside~ : [kənsɪdə]</v>
      </c>
      <c r="B1185" s="1">
        <f t="shared" si="344"/>
        <v>0</v>
      </c>
      <c r="C1185" s="1">
        <f t="shared" si="344"/>
        <v>0</v>
      </c>
      <c r="D1185" s="1">
        <f t="shared" si="344"/>
        <v>0</v>
      </c>
      <c r="E1185" s="7">
        <v>1</v>
      </c>
      <c r="F1185" s="9" t="s">
        <v>2125</v>
      </c>
      <c r="G1185" s="4">
        <f t="shared" si="329"/>
        <v>7.6219512195121954E-4</v>
      </c>
      <c r="H1185" s="4" t="str">
        <f t="shared" si="330"/>
        <v>kənsɪdə</v>
      </c>
      <c r="I1185" s="4" t="str">
        <f t="shared" si="331"/>
        <v>conside</v>
      </c>
      <c r="J1185" s="10">
        <f t="shared" si="332"/>
        <v>7</v>
      </c>
      <c r="K1185" s="10">
        <f t="shared" si="333"/>
        <v>7</v>
      </c>
      <c r="L1185" s="10">
        <f t="shared" si="334"/>
        <v>7</v>
      </c>
      <c r="M1185" s="10">
        <f t="shared" si="335"/>
        <v>3</v>
      </c>
      <c r="N1185" s="1" t="str">
        <f t="shared" si="336"/>
        <v>~conside~</v>
      </c>
      <c r="O1185" s="1" t="str">
        <f t="shared" si="337"/>
        <v>[kənsɪdə]</v>
      </c>
      <c r="P1185" s="4">
        <f t="shared" si="338"/>
        <v>0.28725561847890652</v>
      </c>
      <c r="Q1185" s="4">
        <f t="shared" si="339"/>
        <v>1</v>
      </c>
      <c r="R1185" s="4" cm="1">
        <f t="array" ref="R1185">SUM(_xlfn._xlws.FILTER($G$2:$G$1236,_xlfn.MAP($N$2:$N$1236,_xlfn.LAMBDA(_xlpm.x,_xlpm.x=$N1185))))</f>
        <v>7.6219512195121954E-4</v>
      </c>
      <c r="S1185" s="4">
        <f t="shared" si="340"/>
        <v>1</v>
      </c>
      <c r="T1185" s="15" cm="1">
        <f t="array" ref="T1185">SUM(_xlfn._xlws.FILTER($G$2:$G$1236,_xlfn.MAP($O$2:$O$1236,_xlfn.LAMBDA(_xlpm.x,_xlpm.x=$O1185))))</f>
        <v>7.6219512195121954E-4</v>
      </c>
      <c r="U1185" s="4">
        <f t="shared" si="341"/>
        <v>1</v>
      </c>
      <c r="V1185" s="4">
        <f t="shared" si="342"/>
        <v>0</v>
      </c>
      <c r="AB1185"/>
      <c r="AC1185"/>
      <c r="AD1185" s="2"/>
      <c r="AI1185" s="2"/>
      <c r="AJ1185" s="2"/>
    </row>
    <row r="1186" spans="1:36">
      <c r="A1186" s="1" t="str">
        <f t="shared" si="328"/>
        <v>~contain~ : [kənteɪn]</v>
      </c>
      <c r="B1186" s="1">
        <f t="shared" si="344"/>
        <v>0</v>
      </c>
      <c r="C1186" s="1">
        <f t="shared" si="344"/>
        <v>0</v>
      </c>
      <c r="D1186" s="1">
        <f t="shared" si="344"/>
        <v>0</v>
      </c>
      <c r="E1186" s="7">
        <v>1</v>
      </c>
      <c r="F1186" s="9" t="s">
        <v>2124</v>
      </c>
      <c r="G1186" s="4">
        <f t="shared" si="329"/>
        <v>7.6219512195121954E-4</v>
      </c>
      <c r="H1186" s="4" t="str">
        <f t="shared" si="330"/>
        <v>kənteɪn</v>
      </c>
      <c r="I1186" s="4" t="str">
        <f t="shared" si="331"/>
        <v>contain</v>
      </c>
      <c r="J1186" s="10">
        <f t="shared" si="332"/>
        <v>7</v>
      </c>
      <c r="K1186" s="10">
        <f t="shared" si="333"/>
        <v>7</v>
      </c>
      <c r="L1186" s="10">
        <f t="shared" si="334"/>
        <v>7</v>
      </c>
      <c r="M1186" s="10">
        <f t="shared" si="335"/>
        <v>3</v>
      </c>
      <c r="N1186" s="1" t="str">
        <f t="shared" si="336"/>
        <v>~contain~</v>
      </c>
      <c r="O1186" s="1" t="str">
        <f t="shared" si="337"/>
        <v>[kənteɪn]</v>
      </c>
      <c r="P1186" s="4">
        <f t="shared" si="338"/>
        <v>0.28725561847890652</v>
      </c>
      <c r="Q1186" s="4">
        <f t="shared" si="339"/>
        <v>1</v>
      </c>
      <c r="R1186" s="4" cm="1">
        <f t="array" ref="R1186">SUM(_xlfn._xlws.FILTER($G$2:$G$1236,_xlfn.MAP($N$2:$N$1236,_xlfn.LAMBDA(_xlpm.x,_xlpm.x=$N1186))))</f>
        <v>7.6219512195121954E-4</v>
      </c>
      <c r="S1186" s="4">
        <f t="shared" si="340"/>
        <v>1</v>
      </c>
      <c r="T1186" s="15" cm="1">
        <f t="array" ref="T1186">SUM(_xlfn._xlws.FILTER($G$2:$G$1236,_xlfn.MAP($O$2:$O$1236,_xlfn.LAMBDA(_xlpm.x,_xlpm.x=$O1186))))</f>
        <v>7.6219512195121954E-4</v>
      </c>
      <c r="U1186" s="4">
        <f t="shared" si="341"/>
        <v>1</v>
      </c>
      <c r="V1186" s="4">
        <f t="shared" si="342"/>
        <v>0</v>
      </c>
      <c r="AB1186"/>
      <c r="AC1186"/>
      <c r="AD1186" s="2"/>
      <c r="AI1186" s="2"/>
      <c r="AJ1186" s="2"/>
    </row>
    <row r="1187" spans="1:36">
      <c r="A1187" s="1" t="str">
        <f t="shared" si="328"/>
        <v>~especia~ : [əspɛʃə]</v>
      </c>
      <c r="B1187" s="1">
        <f t="shared" si="344"/>
        <v>0</v>
      </c>
      <c r="C1187" s="1">
        <f t="shared" si="344"/>
        <v>0</v>
      </c>
      <c r="D1187" s="1">
        <f t="shared" si="344"/>
        <v>0</v>
      </c>
      <c r="E1187" s="7">
        <v>1</v>
      </c>
      <c r="F1187" s="9" t="s">
        <v>2123</v>
      </c>
      <c r="G1187" s="4">
        <f t="shared" si="329"/>
        <v>7.6219512195121954E-4</v>
      </c>
      <c r="H1187" s="4" t="str">
        <f t="shared" si="330"/>
        <v>əspɛʃə</v>
      </c>
      <c r="I1187" s="4" t="str">
        <f t="shared" si="331"/>
        <v>especia</v>
      </c>
      <c r="J1187" s="10">
        <f t="shared" si="332"/>
        <v>6</v>
      </c>
      <c r="K1187" s="10">
        <f t="shared" si="333"/>
        <v>7</v>
      </c>
      <c r="L1187" s="10">
        <f t="shared" si="334"/>
        <v>7</v>
      </c>
      <c r="M1187" s="10">
        <f t="shared" si="335"/>
        <v>3</v>
      </c>
      <c r="N1187" s="1" t="str">
        <f t="shared" si="336"/>
        <v>~especia~</v>
      </c>
      <c r="O1187" s="1" t="str">
        <f t="shared" si="337"/>
        <v>[əspɛʃə]</v>
      </c>
      <c r="P1187" s="4">
        <f t="shared" si="338"/>
        <v>0.28725561847890652</v>
      </c>
      <c r="Q1187" s="4">
        <f t="shared" si="339"/>
        <v>1</v>
      </c>
      <c r="R1187" s="4" cm="1">
        <f t="array" ref="R1187">SUM(_xlfn._xlws.FILTER($G$2:$G$1236,_xlfn.MAP($N$2:$N$1236,_xlfn.LAMBDA(_xlpm.x,_xlpm.x=$N1187))))</f>
        <v>7.6219512195121954E-4</v>
      </c>
      <c r="S1187" s="4">
        <f t="shared" si="340"/>
        <v>1</v>
      </c>
      <c r="T1187" s="15" cm="1">
        <f t="array" ref="T1187">SUM(_xlfn._xlws.FILTER($G$2:$G$1236,_xlfn.MAP($O$2:$O$1236,_xlfn.LAMBDA(_xlpm.x,_xlpm.x=$O1187))))</f>
        <v>7.6219512195121954E-4</v>
      </c>
      <c r="U1187" s="4">
        <f t="shared" si="341"/>
        <v>1</v>
      </c>
      <c r="V1187" s="4">
        <f t="shared" si="342"/>
        <v>0</v>
      </c>
      <c r="AB1187"/>
      <c r="AC1187"/>
      <c r="AD1187" s="2"/>
      <c r="AI1187" s="2"/>
      <c r="AJ1187" s="2"/>
    </row>
    <row r="1188" spans="1:36">
      <c r="A1188" s="1" t="str">
        <f t="shared" si="328"/>
        <v>~include~ : [ɪnklud]</v>
      </c>
      <c r="B1188" s="1">
        <f t="shared" si="344"/>
        <v>0</v>
      </c>
      <c r="C1188" s="1">
        <f t="shared" si="344"/>
        <v>0</v>
      </c>
      <c r="D1188" s="1">
        <f t="shared" si="344"/>
        <v>0</v>
      </c>
      <c r="E1188" s="7">
        <v>1</v>
      </c>
      <c r="F1188" s="9" t="s">
        <v>2122</v>
      </c>
      <c r="G1188" s="4">
        <f t="shared" si="329"/>
        <v>7.6219512195121954E-4</v>
      </c>
      <c r="H1188" s="4" t="str">
        <f t="shared" si="330"/>
        <v>ɪnklud</v>
      </c>
      <c r="I1188" s="4" t="str">
        <f t="shared" si="331"/>
        <v>include</v>
      </c>
      <c r="J1188" s="10">
        <f t="shared" si="332"/>
        <v>6</v>
      </c>
      <c r="K1188" s="10">
        <f t="shared" si="333"/>
        <v>7</v>
      </c>
      <c r="L1188" s="10">
        <f t="shared" si="334"/>
        <v>7</v>
      </c>
      <c r="M1188" s="10">
        <f t="shared" si="335"/>
        <v>3</v>
      </c>
      <c r="N1188" s="1" t="str">
        <f t="shared" si="336"/>
        <v>~include~</v>
      </c>
      <c r="O1188" s="1" t="str">
        <f t="shared" si="337"/>
        <v>[ɪnklud]</v>
      </c>
      <c r="P1188" s="4">
        <f t="shared" si="338"/>
        <v>0.28725561847890652</v>
      </c>
      <c r="Q1188" s="4">
        <f t="shared" si="339"/>
        <v>1</v>
      </c>
      <c r="R1188" s="4" cm="1">
        <f t="array" ref="R1188">SUM(_xlfn._xlws.FILTER($G$2:$G$1236,_xlfn.MAP($N$2:$N$1236,_xlfn.LAMBDA(_xlpm.x,_xlpm.x=$N1188))))</f>
        <v>7.6219512195121954E-4</v>
      </c>
      <c r="S1188" s="4">
        <f t="shared" si="340"/>
        <v>1</v>
      </c>
      <c r="T1188" s="15" cm="1">
        <f t="array" ref="T1188">SUM(_xlfn._xlws.FILTER($G$2:$G$1236,_xlfn.MAP($O$2:$O$1236,_xlfn.LAMBDA(_xlpm.x,_xlpm.x=$O1188))))</f>
        <v>7.6219512195121954E-4</v>
      </c>
      <c r="U1188" s="4">
        <f t="shared" si="341"/>
        <v>1</v>
      </c>
      <c r="V1188" s="4">
        <f t="shared" si="342"/>
        <v>0</v>
      </c>
      <c r="AB1188"/>
      <c r="AC1188"/>
      <c r="AD1188" s="2"/>
      <c r="AI1188" s="2"/>
      <c r="AJ1188" s="2"/>
    </row>
    <row r="1189" spans="1:36">
      <c r="A1189" s="1" t="str">
        <f t="shared" si="328"/>
        <v>~machine~ : [məʃin]</v>
      </c>
      <c r="B1189" s="1">
        <f t="shared" si="344"/>
        <v>0</v>
      </c>
      <c r="C1189" s="1">
        <f t="shared" si="344"/>
        <v>1</v>
      </c>
      <c r="D1189" s="1">
        <f t="shared" si="344"/>
        <v>0</v>
      </c>
      <c r="E1189" s="7">
        <v>1</v>
      </c>
      <c r="F1189" s="9" t="s">
        <v>2121</v>
      </c>
      <c r="G1189" s="4">
        <f t="shared" si="329"/>
        <v>7.6219512195121954E-4</v>
      </c>
      <c r="H1189" s="1" t="str">
        <f t="shared" si="330"/>
        <v>məʃin</v>
      </c>
      <c r="I1189" s="1" t="str">
        <f t="shared" si="331"/>
        <v>machine</v>
      </c>
      <c r="J1189" s="10">
        <f t="shared" si="332"/>
        <v>5</v>
      </c>
      <c r="K1189" s="10">
        <f t="shared" si="333"/>
        <v>7</v>
      </c>
      <c r="L1189" s="10">
        <f t="shared" si="334"/>
        <v>7</v>
      </c>
      <c r="M1189" s="10">
        <f t="shared" si="335"/>
        <v>3</v>
      </c>
      <c r="N1189" s="1" t="str">
        <f t="shared" si="336"/>
        <v>~machine~</v>
      </c>
      <c r="O1189" s="1" t="str">
        <f t="shared" si="337"/>
        <v>[məʃin]</v>
      </c>
      <c r="P1189" s="4">
        <f t="shared" si="338"/>
        <v>0.28725561847890652</v>
      </c>
      <c r="Q1189" s="4">
        <f t="shared" si="339"/>
        <v>1</v>
      </c>
      <c r="R1189" s="4" cm="1">
        <f t="array" ref="R1189">SUM(_xlfn._xlws.FILTER($G$2:$G$1236,_xlfn.MAP($N$2:$N$1236,_xlfn.LAMBDA(_xlpm.x,_xlpm.x=$N1189))))</f>
        <v>7.6219512195121954E-4</v>
      </c>
      <c r="S1189" s="4">
        <f t="shared" si="340"/>
        <v>1</v>
      </c>
      <c r="T1189" s="15" cm="1">
        <f t="array" ref="T1189">SUM(_xlfn._xlws.FILTER($G$2:$G$1236,_xlfn.MAP($O$2:$O$1236,_xlfn.LAMBDA(_xlpm.x,_xlpm.x=$O1189))))</f>
        <v>7.6219512195121954E-4</v>
      </c>
      <c r="U1189" s="4">
        <f t="shared" si="341"/>
        <v>1</v>
      </c>
      <c r="V1189" s="4">
        <f t="shared" si="342"/>
        <v>0</v>
      </c>
      <c r="AB1189"/>
      <c r="AC1189"/>
      <c r="AD1189" s="2"/>
      <c r="AI1189" s="2"/>
      <c r="AJ1189" s="2"/>
    </row>
    <row r="1190" spans="1:36">
      <c r="A1190" s="1" t="str">
        <f t="shared" si="328"/>
        <v>~measure~ : [mɛʒəɹ]</v>
      </c>
      <c r="B1190" s="1">
        <f t="shared" si="344"/>
        <v>0</v>
      </c>
      <c r="C1190" s="1">
        <f t="shared" si="344"/>
        <v>1</v>
      </c>
      <c r="D1190" s="1">
        <f t="shared" si="344"/>
        <v>0</v>
      </c>
      <c r="E1190" s="7">
        <v>1</v>
      </c>
      <c r="F1190" s="9" t="s">
        <v>2120</v>
      </c>
      <c r="G1190" s="4">
        <f t="shared" si="329"/>
        <v>7.6219512195121954E-4</v>
      </c>
      <c r="H1190" s="1" t="str">
        <f t="shared" si="330"/>
        <v>mɛʒəɹ</v>
      </c>
      <c r="I1190" s="1" t="str">
        <f t="shared" si="331"/>
        <v>measure</v>
      </c>
      <c r="J1190" s="10">
        <f t="shared" si="332"/>
        <v>5</v>
      </c>
      <c r="K1190" s="10">
        <f t="shared" si="333"/>
        <v>7</v>
      </c>
      <c r="L1190" s="10">
        <f t="shared" si="334"/>
        <v>7</v>
      </c>
      <c r="M1190" s="10">
        <f t="shared" si="335"/>
        <v>3</v>
      </c>
      <c r="N1190" s="1" t="str">
        <f t="shared" si="336"/>
        <v>~measure~</v>
      </c>
      <c r="O1190" s="1" t="str">
        <f t="shared" si="337"/>
        <v>[mɛʒəɹ]</v>
      </c>
      <c r="P1190" s="4">
        <f t="shared" si="338"/>
        <v>0.28725561847890652</v>
      </c>
      <c r="Q1190" s="4">
        <f t="shared" si="339"/>
        <v>1</v>
      </c>
      <c r="R1190" s="4" cm="1">
        <f t="array" ref="R1190">SUM(_xlfn._xlws.FILTER($G$2:$G$1236,_xlfn.MAP($N$2:$N$1236,_xlfn.LAMBDA(_xlpm.x,_xlpm.x=$N1190))))</f>
        <v>7.6219512195121954E-4</v>
      </c>
      <c r="S1190" s="4">
        <f t="shared" si="340"/>
        <v>1</v>
      </c>
      <c r="T1190" s="15" cm="1">
        <f t="array" ref="T1190">SUM(_xlfn._xlws.FILTER($G$2:$G$1236,_xlfn.MAP($O$2:$O$1236,_xlfn.LAMBDA(_xlpm.x,_xlpm.x=$O1190))))</f>
        <v>7.6219512195121954E-4</v>
      </c>
      <c r="U1190" s="4">
        <f t="shared" si="341"/>
        <v>1</v>
      </c>
      <c r="V1190" s="4">
        <f t="shared" si="342"/>
        <v>0</v>
      </c>
      <c r="AB1190"/>
      <c r="AC1190"/>
      <c r="AD1190" s="2"/>
      <c r="AI1190" s="2"/>
      <c r="AJ1190" s="2"/>
    </row>
    <row r="1191" spans="1:36">
      <c r="A1191" s="1" t="str">
        <f t="shared" si="328"/>
        <v>~ndicate~ : [ndəkeɪt]</v>
      </c>
      <c r="B1191" s="1">
        <f t="shared" si="344"/>
        <v>0</v>
      </c>
      <c r="C1191" s="1">
        <f t="shared" si="344"/>
        <v>0</v>
      </c>
      <c r="D1191" s="1">
        <f t="shared" si="344"/>
        <v>1</v>
      </c>
      <c r="E1191" s="7">
        <v>1</v>
      </c>
      <c r="F1191" s="9" t="s">
        <v>2119</v>
      </c>
      <c r="G1191" s="4">
        <f t="shared" si="329"/>
        <v>7.6219512195121954E-4</v>
      </c>
      <c r="H1191" s="1" t="str">
        <f t="shared" si="330"/>
        <v>ndəkeɪt</v>
      </c>
      <c r="I1191" s="1" t="str">
        <f t="shared" si="331"/>
        <v>ndicate</v>
      </c>
      <c r="J1191" s="10">
        <f t="shared" si="332"/>
        <v>7</v>
      </c>
      <c r="K1191" s="10">
        <f t="shared" si="333"/>
        <v>7</v>
      </c>
      <c r="L1191" s="10">
        <f t="shared" si="334"/>
        <v>7</v>
      </c>
      <c r="M1191" s="10">
        <f t="shared" si="335"/>
        <v>3</v>
      </c>
      <c r="N1191" s="1" t="str">
        <f t="shared" si="336"/>
        <v>~ndicate~</v>
      </c>
      <c r="O1191" s="1" t="str">
        <f t="shared" si="337"/>
        <v>[ndəkeɪt]</v>
      </c>
      <c r="P1191" s="4">
        <f t="shared" si="338"/>
        <v>0.28725561847890652</v>
      </c>
      <c r="Q1191" s="4">
        <f t="shared" si="339"/>
        <v>1</v>
      </c>
      <c r="R1191" s="4" cm="1">
        <f t="array" ref="R1191">SUM(_xlfn._xlws.FILTER($G$2:$G$1236,_xlfn.MAP($N$2:$N$1236,_xlfn.LAMBDA(_xlpm.x,_xlpm.x=$N1191))))</f>
        <v>7.6219512195121954E-4</v>
      </c>
      <c r="S1191" s="4">
        <f t="shared" si="340"/>
        <v>1</v>
      </c>
      <c r="T1191" s="15" cm="1">
        <f t="array" ref="T1191">SUM(_xlfn._xlws.FILTER($G$2:$G$1236,_xlfn.MAP($O$2:$O$1236,_xlfn.LAMBDA(_xlpm.x,_xlpm.x=$O1191))))</f>
        <v>7.6219512195121954E-4</v>
      </c>
      <c r="U1191" s="4">
        <f t="shared" si="341"/>
        <v>1</v>
      </c>
      <c r="V1191" s="4">
        <f t="shared" si="342"/>
        <v>0</v>
      </c>
      <c r="AB1191"/>
      <c r="AC1191"/>
      <c r="AD1191" s="2"/>
      <c r="AI1191" s="2"/>
      <c r="AJ1191" s="2"/>
    </row>
    <row r="1192" spans="1:36">
      <c r="A1192" s="1" t="str">
        <f t="shared" si="328"/>
        <v>~particu~ : [pəɹtɪkyʊ]</v>
      </c>
      <c r="B1192" s="1">
        <f t="shared" si="344"/>
        <v>0</v>
      </c>
      <c r="C1192" s="1">
        <f t="shared" si="344"/>
        <v>0</v>
      </c>
      <c r="D1192" s="1">
        <f t="shared" si="344"/>
        <v>0</v>
      </c>
      <c r="E1192" s="7">
        <v>1</v>
      </c>
      <c r="F1192" s="9" t="s">
        <v>2118</v>
      </c>
      <c r="G1192" s="4">
        <f t="shared" si="329"/>
        <v>7.6219512195121954E-4</v>
      </c>
      <c r="H1192" s="4" t="str">
        <f t="shared" si="330"/>
        <v>pəɹtɪkyʊ</v>
      </c>
      <c r="I1192" s="4" t="str">
        <f t="shared" si="331"/>
        <v>particu</v>
      </c>
      <c r="J1192" s="10">
        <f t="shared" si="332"/>
        <v>8</v>
      </c>
      <c r="K1192" s="10">
        <f t="shared" si="333"/>
        <v>7</v>
      </c>
      <c r="L1192" s="10">
        <f t="shared" si="334"/>
        <v>8</v>
      </c>
      <c r="M1192" s="10">
        <f t="shared" si="335"/>
        <v>3</v>
      </c>
      <c r="N1192" s="1" t="str">
        <f t="shared" si="336"/>
        <v>~particu~</v>
      </c>
      <c r="O1192" s="1" t="str">
        <f t="shared" si="337"/>
        <v>[pəɹtɪkyʊ]</v>
      </c>
      <c r="P1192" s="4">
        <f t="shared" si="338"/>
        <v>0.3010299956639812</v>
      </c>
      <c r="Q1192" s="4">
        <f t="shared" si="339"/>
        <v>1</v>
      </c>
      <c r="R1192" s="4" cm="1">
        <f t="array" ref="R1192">SUM(_xlfn._xlws.FILTER($G$2:$G$1236,_xlfn.MAP($N$2:$N$1236,_xlfn.LAMBDA(_xlpm.x,_xlpm.x=$N1192))))</f>
        <v>7.6219512195121954E-4</v>
      </c>
      <c r="S1192" s="4">
        <f t="shared" si="340"/>
        <v>1</v>
      </c>
      <c r="T1192" s="15" cm="1">
        <f t="array" ref="T1192">SUM(_xlfn._xlws.FILTER($G$2:$G$1236,_xlfn.MAP($O$2:$O$1236,_xlfn.LAMBDA(_xlpm.x,_xlpm.x=$O1192))))</f>
        <v>7.6219512195121954E-4</v>
      </c>
      <c r="U1192" s="4">
        <f t="shared" si="341"/>
        <v>1</v>
      </c>
      <c r="V1192" s="4">
        <f t="shared" si="342"/>
        <v>0</v>
      </c>
      <c r="AB1192"/>
      <c r="AC1192"/>
      <c r="AD1192" s="2"/>
      <c r="AI1192" s="2"/>
      <c r="AJ1192" s="2"/>
    </row>
    <row r="1193" spans="1:36">
      <c r="A1193" s="1" t="str">
        <f t="shared" si="328"/>
        <v>~picture~ : [pɪktʃəɹ]</v>
      </c>
      <c r="B1193" s="1">
        <f t="shared" si="344"/>
        <v>0</v>
      </c>
      <c r="C1193" s="1">
        <f t="shared" si="344"/>
        <v>0</v>
      </c>
      <c r="D1193" s="1">
        <f t="shared" si="344"/>
        <v>0</v>
      </c>
      <c r="E1193" s="7">
        <v>1</v>
      </c>
      <c r="F1193" s="9" t="s">
        <v>2117</v>
      </c>
      <c r="G1193" s="4">
        <f t="shared" si="329"/>
        <v>7.6219512195121954E-4</v>
      </c>
      <c r="H1193" s="4" t="str">
        <f t="shared" si="330"/>
        <v>pɪktʃəɹ</v>
      </c>
      <c r="I1193" s="4" t="str">
        <f t="shared" si="331"/>
        <v>picture</v>
      </c>
      <c r="J1193" s="10">
        <f t="shared" si="332"/>
        <v>7</v>
      </c>
      <c r="K1193" s="10">
        <f t="shared" si="333"/>
        <v>7</v>
      </c>
      <c r="L1193" s="10">
        <f t="shared" si="334"/>
        <v>7</v>
      </c>
      <c r="M1193" s="10">
        <f t="shared" si="335"/>
        <v>3</v>
      </c>
      <c r="N1193" s="1" t="str">
        <f t="shared" si="336"/>
        <v>~picture~</v>
      </c>
      <c r="O1193" s="1" t="str">
        <f t="shared" si="337"/>
        <v>[pɪktʃəɹ]</v>
      </c>
      <c r="P1193" s="4">
        <f t="shared" si="338"/>
        <v>0.28725561847890652</v>
      </c>
      <c r="Q1193" s="4">
        <f t="shared" si="339"/>
        <v>1</v>
      </c>
      <c r="R1193" s="4" cm="1">
        <f t="array" ref="R1193">SUM(_xlfn._xlws.FILTER($G$2:$G$1236,_xlfn.MAP($N$2:$N$1236,_xlfn.LAMBDA(_xlpm.x,_xlpm.x=$N1193))))</f>
        <v>7.6219512195121954E-4</v>
      </c>
      <c r="S1193" s="4">
        <f t="shared" si="340"/>
        <v>1</v>
      </c>
      <c r="T1193" s="15" cm="1">
        <f t="array" ref="T1193">SUM(_xlfn._xlws.FILTER($G$2:$G$1236,_xlfn.MAP($O$2:$O$1236,_xlfn.LAMBDA(_xlpm.x,_xlpm.x=$O1193))))</f>
        <v>7.6219512195121954E-4</v>
      </c>
      <c r="U1193" s="4">
        <f t="shared" si="341"/>
        <v>1</v>
      </c>
      <c r="V1193" s="4">
        <f t="shared" si="342"/>
        <v>0</v>
      </c>
      <c r="AB1193"/>
      <c r="AC1193"/>
      <c r="AD1193" s="2"/>
      <c r="AI1193" s="2"/>
      <c r="AJ1193" s="2"/>
    </row>
    <row r="1194" spans="1:36">
      <c r="A1194" s="1" t="str">
        <f t="shared" si="328"/>
        <v>~pposite~ : [pəzɪt]</v>
      </c>
      <c r="B1194" s="1">
        <f t="shared" si="344"/>
        <v>0</v>
      </c>
      <c r="C1194" s="1">
        <f t="shared" si="344"/>
        <v>0</v>
      </c>
      <c r="D1194" s="1">
        <f t="shared" si="344"/>
        <v>0</v>
      </c>
      <c r="E1194" s="7">
        <v>1</v>
      </c>
      <c r="F1194" s="9" t="s">
        <v>2116</v>
      </c>
      <c r="G1194" s="4">
        <f t="shared" si="329"/>
        <v>7.6219512195121954E-4</v>
      </c>
      <c r="H1194" s="4" t="str">
        <f t="shared" si="330"/>
        <v>pəzɪt</v>
      </c>
      <c r="I1194" s="4" t="str">
        <f t="shared" si="331"/>
        <v>pposite</v>
      </c>
      <c r="J1194" s="10">
        <f t="shared" si="332"/>
        <v>5</v>
      </c>
      <c r="K1194" s="10">
        <f t="shared" si="333"/>
        <v>7</v>
      </c>
      <c r="L1194" s="10">
        <f t="shared" si="334"/>
        <v>7</v>
      </c>
      <c r="M1194" s="10">
        <f t="shared" si="335"/>
        <v>3</v>
      </c>
      <c r="N1194" s="1" t="str">
        <f t="shared" si="336"/>
        <v>~pposite~</v>
      </c>
      <c r="O1194" s="1" t="str">
        <f t="shared" si="337"/>
        <v>[pəzɪt]</v>
      </c>
      <c r="P1194" s="4">
        <f t="shared" si="338"/>
        <v>0.28725561847890652</v>
      </c>
      <c r="Q1194" s="4">
        <f t="shared" si="339"/>
        <v>1</v>
      </c>
      <c r="R1194" s="4" cm="1">
        <f t="array" ref="R1194">SUM(_xlfn._xlws.FILTER($G$2:$G$1236,_xlfn.MAP($N$2:$N$1236,_xlfn.LAMBDA(_xlpm.x,_xlpm.x=$N1194))))</f>
        <v>7.6219512195121954E-4</v>
      </c>
      <c r="S1194" s="4">
        <f t="shared" si="340"/>
        <v>1</v>
      </c>
      <c r="T1194" s="15" cm="1">
        <f t="array" ref="T1194">SUM(_xlfn._xlws.FILTER($G$2:$G$1236,_xlfn.MAP($O$2:$O$1236,_xlfn.LAMBDA(_xlpm.x,_xlpm.x=$O1194))))</f>
        <v>7.6219512195121954E-4</v>
      </c>
      <c r="U1194" s="4">
        <f t="shared" si="341"/>
        <v>1</v>
      </c>
      <c r="V1194" s="4">
        <f t="shared" si="342"/>
        <v>0</v>
      </c>
      <c r="AB1194"/>
      <c r="AC1194"/>
      <c r="AD1194" s="2"/>
      <c r="AI1194" s="2"/>
      <c r="AJ1194" s="2"/>
    </row>
    <row r="1195" spans="1:36">
      <c r="A1195" s="1" t="str">
        <f t="shared" si="328"/>
        <v>~produce~ : [pɹədus]</v>
      </c>
      <c r="B1195" s="1">
        <f t="shared" si="344"/>
        <v>0</v>
      </c>
      <c r="C1195" s="1">
        <f t="shared" si="344"/>
        <v>0</v>
      </c>
      <c r="D1195" s="1">
        <f t="shared" si="344"/>
        <v>0</v>
      </c>
      <c r="E1195" s="7">
        <v>1</v>
      </c>
      <c r="F1195" s="9" t="s">
        <v>2115</v>
      </c>
      <c r="G1195" s="4">
        <f t="shared" si="329"/>
        <v>7.6219512195121954E-4</v>
      </c>
      <c r="H1195" s="4" t="str">
        <f t="shared" si="330"/>
        <v>pɹədus</v>
      </c>
      <c r="I1195" s="4" t="str">
        <f t="shared" si="331"/>
        <v>produce</v>
      </c>
      <c r="J1195" s="10">
        <f t="shared" si="332"/>
        <v>6</v>
      </c>
      <c r="K1195" s="10">
        <f t="shared" si="333"/>
        <v>7</v>
      </c>
      <c r="L1195" s="10">
        <f t="shared" si="334"/>
        <v>7</v>
      </c>
      <c r="M1195" s="10">
        <f t="shared" si="335"/>
        <v>3</v>
      </c>
      <c r="N1195" s="1" t="str">
        <f t="shared" si="336"/>
        <v>~produce~</v>
      </c>
      <c r="O1195" s="1" t="str">
        <f t="shared" si="337"/>
        <v>[pɹədus]</v>
      </c>
      <c r="P1195" s="4">
        <f t="shared" si="338"/>
        <v>0.28725561847890652</v>
      </c>
      <c r="Q1195" s="4">
        <f t="shared" si="339"/>
        <v>1</v>
      </c>
      <c r="R1195" s="4" cm="1">
        <f t="array" ref="R1195">SUM(_xlfn._xlws.FILTER($G$2:$G$1236,_xlfn.MAP($N$2:$N$1236,_xlfn.LAMBDA(_xlpm.x,_xlpm.x=$N1195))))</f>
        <v>7.6219512195121954E-4</v>
      </c>
      <c r="S1195" s="4">
        <f t="shared" si="340"/>
        <v>1</v>
      </c>
      <c r="T1195" s="15" cm="1">
        <f t="array" ref="T1195">SUM(_xlfn._xlws.FILTER($G$2:$G$1236,_xlfn.MAP($O$2:$O$1236,_xlfn.LAMBDA(_xlpm.x,_xlpm.x=$O1195))))</f>
        <v>7.6219512195121954E-4</v>
      </c>
      <c r="U1195" s="4">
        <f t="shared" si="341"/>
        <v>1</v>
      </c>
      <c r="V1195" s="4">
        <f t="shared" si="342"/>
        <v>0</v>
      </c>
      <c r="AB1195"/>
      <c r="AC1195"/>
      <c r="AD1195" s="2"/>
      <c r="AI1195" s="2"/>
      <c r="AJ1195" s="2"/>
    </row>
    <row r="1196" spans="1:36">
      <c r="A1196" s="1" t="str">
        <f t="shared" si="328"/>
        <v>~provide~ : [pɹəvaɪd]</v>
      </c>
      <c r="B1196" s="1">
        <f t="shared" si="344"/>
        <v>0</v>
      </c>
      <c r="C1196" s="1">
        <f t="shared" si="344"/>
        <v>0</v>
      </c>
      <c r="D1196" s="1">
        <f t="shared" si="344"/>
        <v>0</v>
      </c>
      <c r="E1196" s="7">
        <v>1</v>
      </c>
      <c r="F1196" s="9" t="s">
        <v>2114</v>
      </c>
      <c r="G1196" s="4">
        <f t="shared" si="329"/>
        <v>7.6219512195121954E-4</v>
      </c>
      <c r="H1196" s="1" t="str">
        <f t="shared" si="330"/>
        <v>pɹəvaɪd</v>
      </c>
      <c r="I1196" s="1" t="str">
        <f t="shared" si="331"/>
        <v>provide</v>
      </c>
      <c r="J1196" s="10">
        <f t="shared" si="332"/>
        <v>7</v>
      </c>
      <c r="K1196" s="10">
        <f t="shared" si="333"/>
        <v>7</v>
      </c>
      <c r="L1196" s="10">
        <f t="shared" si="334"/>
        <v>7</v>
      </c>
      <c r="M1196" s="10">
        <f t="shared" si="335"/>
        <v>3</v>
      </c>
      <c r="N1196" s="1" t="str">
        <f t="shared" si="336"/>
        <v>~provide~</v>
      </c>
      <c r="O1196" s="1" t="str">
        <f t="shared" si="337"/>
        <v>[pɹəvaɪd]</v>
      </c>
      <c r="P1196" s="4">
        <f t="shared" si="338"/>
        <v>0.28725561847890652</v>
      </c>
      <c r="Q1196" s="4">
        <f t="shared" si="339"/>
        <v>1</v>
      </c>
      <c r="R1196" s="4" cm="1">
        <f t="array" ref="R1196">SUM(_xlfn._xlws.FILTER($G$2:$G$1236,_xlfn.MAP($N$2:$N$1236,_xlfn.LAMBDA(_xlpm.x,_xlpm.x=$N1196))))</f>
        <v>7.6219512195121954E-4</v>
      </c>
      <c r="S1196" s="4">
        <f t="shared" si="340"/>
        <v>1</v>
      </c>
      <c r="T1196" s="15" cm="1">
        <f t="array" ref="T1196">SUM(_xlfn._xlws.FILTER($G$2:$G$1236,_xlfn.MAP($O$2:$O$1236,_xlfn.LAMBDA(_xlpm.x,_xlpm.x=$O1196))))</f>
        <v>7.6219512195121954E-4</v>
      </c>
      <c r="U1196" s="4">
        <f t="shared" si="341"/>
        <v>1</v>
      </c>
      <c r="V1196" s="4">
        <f t="shared" si="342"/>
        <v>0</v>
      </c>
      <c r="AB1196"/>
      <c r="AC1196"/>
      <c r="AD1196" s="2"/>
      <c r="AI1196" s="2"/>
      <c r="AJ1196" s="2"/>
    </row>
    <row r="1197" spans="1:36">
      <c r="A1197" s="1" t="str">
        <f t="shared" si="328"/>
        <v>~require~ : [ɹikwaɪə]</v>
      </c>
      <c r="B1197" s="1">
        <f t="shared" si="344"/>
        <v>1</v>
      </c>
      <c r="C1197" s="1">
        <f t="shared" si="344"/>
        <v>0</v>
      </c>
      <c r="D1197" s="1">
        <f t="shared" si="344"/>
        <v>0</v>
      </c>
      <c r="E1197" s="7">
        <v>1</v>
      </c>
      <c r="F1197" s="9" t="s">
        <v>2113</v>
      </c>
      <c r="G1197" s="4">
        <f t="shared" si="329"/>
        <v>7.6219512195121954E-4</v>
      </c>
      <c r="H1197" s="1" t="str">
        <f t="shared" si="330"/>
        <v>ɹikwaɪə</v>
      </c>
      <c r="I1197" s="1" t="str">
        <f t="shared" si="331"/>
        <v>require</v>
      </c>
      <c r="J1197" s="10">
        <f t="shared" si="332"/>
        <v>7</v>
      </c>
      <c r="K1197" s="10">
        <f t="shared" si="333"/>
        <v>7</v>
      </c>
      <c r="L1197" s="10">
        <f t="shared" si="334"/>
        <v>7</v>
      </c>
      <c r="M1197" s="10">
        <f t="shared" si="335"/>
        <v>3</v>
      </c>
      <c r="N1197" s="1" t="str">
        <f t="shared" si="336"/>
        <v>~require~</v>
      </c>
      <c r="O1197" s="1" t="str">
        <f t="shared" si="337"/>
        <v>[ɹikwaɪə]</v>
      </c>
      <c r="P1197" s="4">
        <f t="shared" si="338"/>
        <v>0.28725561847890652</v>
      </c>
      <c r="Q1197" s="4">
        <f t="shared" si="339"/>
        <v>1</v>
      </c>
      <c r="R1197" s="4" cm="1">
        <f t="array" ref="R1197">SUM(_xlfn._xlws.FILTER($G$2:$G$1236,_xlfn.MAP($N$2:$N$1236,_xlfn.LAMBDA(_xlpm.x,_xlpm.x=$N1197))))</f>
        <v>7.6219512195121954E-4</v>
      </c>
      <c r="S1197" s="4">
        <f t="shared" si="340"/>
        <v>1</v>
      </c>
      <c r="T1197" s="15" cm="1">
        <f t="array" ref="T1197">SUM(_xlfn._xlws.FILTER($G$2:$G$1236,_xlfn.MAP($O$2:$O$1236,_xlfn.LAMBDA(_xlpm.x,_xlpm.x=$O1197))))</f>
        <v>7.6219512195121954E-4</v>
      </c>
      <c r="U1197" s="4">
        <f t="shared" si="341"/>
        <v>1</v>
      </c>
      <c r="V1197" s="4">
        <f t="shared" si="342"/>
        <v>0</v>
      </c>
      <c r="AB1197"/>
      <c r="AC1197"/>
      <c r="AD1197" s="2"/>
      <c r="AI1197" s="2"/>
      <c r="AJ1197" s="2"/>
    </row>
    <row r="1198" spans="1:36">
      <c r="A1198" s="1" t="str">
        <f t="shared" si="328"/>
        <v>~rticula~ : [ɹtɪkyʊlə]</v>
      </c>
      <c r="B1198" s="1">
        <f t="shared" si="344"/>
        <v>1</v>
      </c>
      <c r="C1198" s="1">
        <f t="shared" si="344"/>
        <v>0</v>
      </c>
      <c r="D1198" s="1">
        <f t="shared" si="344"/>
        <v>0</v>
      </c>
      <c r="E1198" s="7">
        <v>1</v>
      </c>
      <c r="F1198" s="9" t="s">
        <v>2112</v>
      </c>
      <c r="G1198" s="4">
        <f t="shared" si="329"/>
        <v>7.6219512195121954E-4</v>
      </c>
      <c r="H1198" s="4" t="str">
        <f t="shared" si="330"/>
        <v>ɹtɪkyʊlə</v>
      </c>
      <c r="I1198" s="4" t="str">
        <f t="shared" si="331"/>
        <v>rticula</v>
      </c>
      <c r="J1198" s="10">
        <f t="shared" si="332"/>
        <v>8</v>
      </c>
      <c r="K1198" s="10">
        <f t="shared" si="333"/>
        <v>7</v>
      </c>
      <c r="L1198" s="10">
        <f t="shared" si="334"/>
        <v>8</v>
      </c>
      <c r="M1198" s="10">
        <f t="shared" si="335"/>
        <v>3</v>
      </c>
      <c r="N1198" s="1" t="str">
        <f t="shared" si="336"/>
        <v>~rticula~</v>
      </c>
      <c r="O1198" s="1" t="str">
        <f t="shared" si="337"/>
        <v>[ɹtɪkyʊlə]</v>
      </c>
      <c r="P1198" s="4">
        <f t="shared" si="338"/>
        <v>0.3010299956639812</v>
      </c>
      <c r="Q1198" s="4">
        <f t="shared" si="339"/>
        <v>1</v>
      </c>
      <c r="R1198" s="4" cm="1">
        <f t="array" ref="R1198">SUM(_xlfn._xlws.FILTER($G$2:$G$1236,_xlfn.MAP($N$2:$N$1236,_xlfn.LAMBDA(_xlpm.x,_xlpm.x=$N1198))))</f>
        <v>7.6219512195121954E-4</v>
      </c>
      <c r="S1198" s="4">
        <f t="shared" si="340"/>
        <v>1</v>
      </c>
      <c r="T1198" s="15" cm="1">
        <f t="array" ref="T1198">SUM(_xlfn._xlws.FILTER($G$2:$G$1236,_xlfn.MAP($O$2:$O$1236,_xlfn.LAMBDA(_xlpm.x,_xlpm.x=$O1198))))</f>
        <v>7.6219512195121954E-4</v>
      </c>
      <c r="U1198" s="4">
        <f t="shared" si="341"/>
        <v>1</v>
      </c>
      <c r="V1198" s="4">
        <f t="shared" si="342"/>
        <v>0</v>
      </c>
      <c r="AB1198"/>
      <c r="AC1198"/>
      <c r="AD1198" s="2"/>
      <c r="AI1198" s="2"/>
      <c r="AJ1198" s="2"/>
    </row>
    <row r="1199" spans="1:36">
      <c r="A1199" s="1" t="str">
        <f t="shared" si="328"/>
        <v>~section~ : [sɛkʃən]</v>
      </c>
      <c r="B1199" s="1">
        <f t="shared" si="344"/>
        <v>0</v>
      </c>
      <c r="C1199" s="1">
        <f t="shared" si="344"/>
        <v>0</v>
      </c>
      <c r="D1199" s="1">
        <f t="shared" si="344"/>
        <v>0</v>
      </c>
      <c r="E1199" s="7">
        <v>1</v>
      </c>
      <c r="F1199" s="9" t="s">
        <v>2111</v>
      </c>
      <c r="G1199" s="4">
        <f t="shared" si="329"/>
        <v>7.6219512195121954E-4</v>
      </c>
      <c r="H1199" s="4" t="str">
        <f t="shared" si="330"/>
        <v>sɛkʃən</v>
      </c>
      <c r="I1199" s="4" t="str">
        <f t="shared" si="331"/>
        <v>section</v>
      </c>
      <c r="J1199" s="10">
        <f t="shared" si="332"/>
        <v>6</v>
      </c>
      <c r="K1199" s="10">
        <f t="shared" si="333"/>
        <v>7</v>
      </c>
      <c r="L1199" s="10">
        <f t="shared" si="334"/>
        <v>7</v>
      </c>
      <c r="M1199" s="10">
        <f t="shared" si="335"/>
        <v>3</v>
      </c>
      <c r="N1199" s="1" t="str">
        <f t="shared" si="336"/>
        <v>~section~</v>
      </c>
      <c r="O1199" s="1" t="str">
        <f t="shared" si="337"/>
        <v>[sɛkʃən]</v>
      </c>
      <c r="P1199" s="4">
        <f t="shared" si="338"/>
        <v>0.28725561847890652</v>
      </c>
      <c r="Q1199" s="4">
        <f t="shared" si="339"/>
        <v>1</v>
      </c>
      <c r="R1199" s="4" cm="1">
        <f t="array" ref="R1199">SUM(_xlfn._xlws.FILTER($G$2:$G$1236,_xlfn.MAP($N$2:$N$1236,_xlfn.LAMBDA(_xlpm.x,_xlpm.x=$N1199))))</f>
        <v>7.6219512195121954E-4</v>
      </c>
      <c r="S1199" s="4">
        <f t="shared" si="340"/>
        <v>1</v>
      </c>
      <c r="T1199" s="15" cm="1">
        <f t="array" ref="T1199">SUM(_xlfn._xlws.FILTER($G$2:$G$1236,_xlfn.MAP($O$2:$O$1236,_xlfn.LAMBDA(_xlpm.x,_xlpm.x=$O1199))))</f>
        <v>7.6219512195121954E-4</v>
      </c>
      <c r="U1199" s="4">
        <f t="shared" si="341"/>
        <v>1</v>
      </c>
      <c r="V1199" s="4">
        <f t="shared" si="342"/>
        <v>0</v>
      </c>
      <c r="AB1199"/>
      <c r="AC1199"/>
      <c r="AD1199" s="2"/>
      <c r="AI1199" s="2"/>
      <c r="AJ1199" s="2"/>
    </row>
    <row r="1200" spans="1:36">
      <c r="A1200" s="1" t="str">
        <f t="shared" si="328"/>
        <v>~soldier~ : [soʊldʒəɹ]</v>
      </c>
      <c r="B1200" s="1">
        <f t="shared" si="344"/>
        <v>0</v>
      </c>
      <c r="C1200" s="1">
        <f t="shared" si="344"/>
        <v>0</v>
      </c>
      <c r="D1200" s="1">
        <f t="shared" si="344"/>
        <v>0</v>
      </c>
      <c r="E1200" s="7">
        <v>1</v>
      </c>
      <c r="F1200" s="9" t="s">
        <v>2110</v>
      </c>
      <c r="G1200" s="4">
        <f t="shared" si="329"/>
        <v>7.6219512195121954E-4</v>
      </c>
      <c r="H1200" s="1" t="str">
        <f t="shared" si="330"/>
        <v>soʊldʒəɹ</v>
      </c>
      <c r="I1200" s="1" t="str">
        <f t="shared" si="331"/>
        <v>soldier</v>
      </c>
      <c r="J1200" s="10">
        <f t="shared" si="332"/>
        <v>8</v>
      </c>
      <c r="K1200" s="10">
        <f t="shared" si="333"/>
        <v>7</v>
      </c>
      <c r="L1200" s="10">
        <f t="shared" si="334"/>
        <v>8</v>
      </c>
      <c r="M1200" s="10">
        <f t="shared" si="335"/>
        <v>3</v>
      </c>
      <c r="N1200" s="1" t="str">
        <f t="shared" si="336"/>
        <v>~soldier~</v>
      </c>
      <c r="O1200" s="1" t="str">
        <f t="shared" si="337"/>
        <v>[soʊldʒəɹ]</v>
      </c>
      <c r="P1200" s="4">
        <f t="shared" si="338"/>
        <v>0.3010299956639812</v>
      </c>
      <c r="Q1200" s="4">
        <f t="shared" si="339"/>
        <v>1</v>
      </c>
      <c r="R1200" s="4" cm="1">
        <f t="array" ref="R1200">SUM(_xlfn._xlws.FILTER($G$2:$G$1236,_xlfn.MAP($N$2:$N$1236,_xlfn.LAMBDA(_xlpm.x,_xlpm.x=$N1200))))</f>
        <v>7.6219512195121954E-4</v>
      </c>
      <c r="S1200" s="4">
        <f t="shared" si="340"/>
        <v>1</v>
      </c>
      <c r="T1200" s="15" cm="1">
        <f t="array" ref="T1200">SUM(_xlfn._xlws.FILTER($G$2:$G$1236,_xlfn.MAP($O$2:$O$1236,_xlfn.LAMBDA(_xlpm.x,_xlpm.x=$O1200))))</f>
        <v>7.6219512195121954E-4</v>
      </c>
      <c r="U1200" s="4">
        <f t="shared" si="341"/>
        <v>1</v>
      </c>
      <c r="V1200" s="4">
        <f t="shared" si="342"/>
        <v>0</v>
      </c>
      <c r="AB1200"/>
      <c r="AC1200"/>
      <c r="AD1200" s="2"/>
      <c r="AI1200" s="2"/>
      <c r="AJ1200" s="2"/>
    </row>
    <row r="1201" spans="1:36">
      <c r="A1201" s="1" t="str">
        <f t="shared" si="328"/>
        <v>~solutio~ : [səluʃə]</v>
      </c>
      <c r="B1201" s="1">
        <f t="shared" si="344"/>
        <v>0</v>
      </c>
      <c r="C1201" s="1">
        <f t="shared" si="344"/>
        <v>0</v>
      </c>
      <c r="D1201" s="1">
        <f t="shared" si="344"/>
        <v>0</v>
      </c>
      <c r="E1201" s="7">
        <v>1</v>
      </c>
      <c r="F1201" s="9" t="s">
        <v>2109</v>
      </c>
      <c r="G1201" s="4">
        <f t="shared" si="329"/>
        <v>7.6219512195121954E-4</v>
      </c>
      <c r="H1201" s="1" t="str">
        <f t="shared" si="330"/>
        <v>səluʃə</v>
      </c>
      <c r="I1201" s="1" t="str">
        <f t="shared" si="331"/>
        <v>solutio</v>
      </c>
      <c r="J1201" s="10">
        <f t="shared" si="332"/>
        <v>6</v>
      </c>
      <c r="K1201" s="10">
        <f t="shared" si="333"/>
        <v>7</v>
      </c>
      <c r="L1201" s="10">
        <f t="shared" si="334"/>
        <v>7</v>
      </c>
      <c r="M1201" s="10">
        <f t="shared" si="335"/>
        <v>3</v>
      </c>
      <c r="N1201" s="1" t="str">
        <f t="shared" si="336"/>
        <v>~solutio~</v>
      </c>
      <c r="O1201" s="1" t="str">
        <f t="shared" si="337"/>
        <v>[səluʃə]</v>
      </c>
      <c r="P1201" s="4">
        <f t="shared" si="338"/>
        <v>0.28725561847890652</v>
      </c>
      <c r="Q1201" s="4">
        <f t="shared" si="339"/>
        <v>1</v>
      </c>
      <c r="R1201" s="4" cm="1">
        <f t="array" ref="R1201">SUM(_xlfn._xlws.FILTER($G$2:$G$1236,_xlfn.MAP($N$2:$N$1236,_xlfn.LAMBDA(_xlpm.x,_xlpm.x=$N1201))))</f>
        <v>7.6219512195121954E-4</v>
      </c>
      <c r="S1201" s="4">
        <f t="shared" si="340"/>
        <v>1</v>
      </c>
      <c r="T1201" s="15" cm="1">
        <f t="array" ref="T1201">SUM(_xlfn._xlws.FILTER($G$2:$G$1236,_xlfn.MAP($O$2:$O$1236,_xlfn.LAMBDA(_xlpm.x,_xlpm.x=$O1201))))</f>
        <v>7.6219512195121954E-4</v>
      </c>
      <c r="U1201" s="4">
        <f t="shared" si="341"/>
        <v>1</v>
      </c>
      <c r="V1201" s="4">
        <f t="shared" si="342"/>
        <v>0</v>
      </c>
      <c r="AB1201"/>
      <c r="AC1201"/>
      <c r="AD1201" s="2"/>
      <c r="AI1201" s="2"/>
      <c r="AJ1201" s="2"/>
    </row>
    <row r="1202" spans="1:36">
      <c r="A1202" s="1" t="str">
        <f t="shared" si="328"/>
        <v>~special~ : [spɛʃəl]</v>
      </c>
      <c r="B1202" s="1">
        <f t="shared" ref="B1202:D1221" si="345">_xlfn.LET(_xlpm.d,$F1202,_xlpm.k,_xlfn.CONCAT(LEFT(TRIM(B$1),1),"*"),COUNTIF(_xlpm.d,_xlpm.k))</f>
        <v>0</v>
      </c>
      <c r="C1202" s="1">
        <f t="shared" si="345"/>
        <v>0</v>
      </c>
      <c r="D1202" s="1">
        <f t="shared" si="345"/>
        <v>0</v>
      </c>
      <c r="E1202" s="7">
        <v>1</v>
      </c>
      <c r="F1202" s="9" t="s">
        <v>2108</v>
      </c>
      <c r="G1202" s="4">
        <f t="shared" si="329"/>
        <v>7.6219512195121954E-4</v>
      </c>
      <c r="H1202" s="4" t="str">
        <f t="shared" si="330"/>
        <v>spɛʃəl</v>
      </c>
      <c r="I1202" s="4" t="str">
        <f t="shared" si="331"/>
        <v>special</v>
      </c>
      <c r="J1202" s="10">
        <f t="shared" si="332"/>
        <v>6</v>
      </c>
      <c r="K1202" s="10">
        <f t="shared" si="333"/>
        <v>7</v>
      </c>
      <c r="L1202" s="10">
        <f t="shared" si="334"/>
        <v>7</v>
      </c>
      <c r="M1202" s="10">
        <f t="shared" si="335"/>
        <v>3</v>
      </c>
      <c r="N1202" s="1" t="str">
        <f t="shared" si="336"/>
        <v>~special~</v>
      </c>
      <c r="O1202" s="1" t="str">
        <f t="shared" si="337"/>
        <v>[spɛʃəl]</v>
      </c>
      <c r="P1202" s="4">
        <f t="shared" si="338"/>
        <v>0.28725561847890652</v>
      </c>
      <c r="Q1202" s="4">
        <f t="shared" si="339"/>
        <v>1</v>
      </c>
      <c r="R1202" s="4" cm="1">
        <f t="array" ref="R1202">SUM(_xlfn._xlws.FILTER($G$2:$G$1236,_xlfn.MAP($N$2:$N$1236,_xlfn.LAMBDA(_xlpm.x,_xlpm.x=$N1202))))</f>
        <v>7.6219512195121954E-4</v>
      </c>
      <c r="S1202" s="4">
        <f t="shared" si="340"/>
        <v>1</v>
      </c>
      <c r="T1202" s="15" cm="1">
        <f t="array" ref="T1202">SUM(_xlfn._xlws.FILTER($G$2:$G$1236,_xlfn.MAP($O$2:$O$1236,_xlfn.LAMBDA(_xlpm.x,_xlpm.x=$O1202))))</f>
        <v>7.6219512195121954E-4</v>
      </c>
      <c r="U1202" s="4">
        <f t="shared" si="341"/>
        <v>1</v>
      </c>
      <c r="V1202" s="4">
        <f t="shared" si="342"/>
        <v>0</v>
      </c>
      <c r="AB1202"/>
      <c r="AC1202"/>
      <c r="AD1202" s="2"/>
      <c r="AI1202" s="2"/>
      <c r="AJ1202" s="2"/>
    </row>
    <row r="1203" spans="1:36">
      <c r="A1203" s="1" t="str">
        <f t="shared" si="328"/>
        <v>~station~ : [steɪʃən]</v>
      </c>
      <c r="B1203" s="1">
        <f t="shared" si="345"/>
        <v>0</v>
      </c>
      <c r="C1203" s="1">
        <f t="shared" si="345"/>
        <v>0</v>
      </c>
      <c r="D1203" s="1">
        <f t="shared" si="345"/>
        <v>0</v>
      </c>
      <c r="E1203" s="7">
        <v>1</v>
      </c>
      <c r="F1203" s="9" t="s">
        <v>2107</v>
      </c>
      <c r="G1203" s="4">
        <f t="shared" si="329"/>
        <v>7.6219512195121954E-4</v>
      </c>
      <c r="H1203" s="4" t="str">
        <f t="shared" si="330"/>
        <v>steɪʃən</v>
      </c>
      <c r="I1203" s="4" t="str">
        <f t="shared" si="331"/>
        <v>station</v>
      </c>
      <c r="J1203" s="10">
        <f t="shared" si="332"/>
        <v>7</v>
      </c>
      <c r="K1203" s="10">
        <f t="shared" si="333"/>
        <v>7</v>
      </c>
      <c r="L1203" s="10">
        <f t="shared" si="334"/>
        <v>7</v>
      </c>
      <c r="M1203" s="10">
        <f t="shared" si="335"/>
        <v>3</v>
      </c>
      <c r="N1203" s="1" t="str">
        <f t="shared" si="336"/>
        <v>~station~</v>
      </c>
      <c r="O1203" s="1" t="str">
        <f t="shared" si="337"/>
        <v>[steɪʃən]</v>
      </c>
      <c r="P1203" s="4">
        <f t="shared" si="338"/>
        <v>0.28725561847890652</v>
      </c>
      <c r="Q1203" s="4">
        <f t="shared" si="339"/>
        <v>1</v>
      </c>
      <c r="R1203" s="4" cm="1">
        <f t="array" ref="R1203">SUM(_xlfn._xlws.FILTER($G$2:$G$1236,_xlfn.MAP($N$2:$N$1236,_xlfn.LAMBDA(_xlpm.x,_xlpm.x=$N1203))))</f>
        <v>7.6219512195121954E-4</v>
      </c>
      <c r="S1203" s="4">
        <f t="shared" si="340"/>
        <v>1</v>
      </c>
      <c r="T1203" s="15" cm="1">
        <f t="array" ref="T1203">SUM(_xlfn._xlws.FILTER($G$2:$G$1236,_xlfn.MAP($O$2:$O$1236,_xlfn.LAMBDA(_xlpm.x,_xlpm.x=$O1203))))</f>
        <v>7.6219512195121954E-4</v>
      </c>
      <c r="U1203" s="4">
        <f t="shared" si="341"/>
        <v>1</v>
      </c>
      <c r="V1203" s="4">
        <f t="shared" si="342"/>
        <v>0</v>
      </c>
      <c r="AB1203"/>
      <c r="AC1203"/>
      <c r="AD1203" s="2"/>
      <c r="AI1203" s="2"/>
      <c r="AJ1203" s="2"/>
    </row>
    <row r="1204" spans="1:36">
      <c r="A1204" s="1" t="str">
        <f t="shared" si="328"/>
        <v>~surface~ : [sɜɹfəs]</v>
      </c>
      <c r="B1204" s="1">
        <f t="shared" si="345"/>
        <v>0</v>
      </c>
      <c r="C1204" s="1">
        <f t="shared" si="345"/>
        <v>0</v>
      </c>
      <c r="D1204" s="1">
        <f t="shared" si="345"/>
        <v>0</v>
      </c>
      <c r="E1204" s="7">
        <v>1</v>
      </c>
      <c r="F1204" s="9" t="s">
        <v>2106</v>
      </c>
      <c r="G1204" s="4">
        <f t="shared" si="329"/>
        <v>7.6219512195121954E-4</v>
      </c>
      <c r="H1204" s="1" t="str">
        <f t="shared" si="330"/>
        <v>sɜɹfəs</v>
      </c>
      <c r="I1204" s="1" t="str">
        <f t="shared" si="331"/>
        <v>surface</v>
      </c>
      <c r="J1204" s="10">
        <f t="shared" si="332"/>
        <v>6</v>
      </c>
      <c r="K1204" s="10">
        <f t="shared" si="333"/>
        <v>7</v>
      </c>
      <c r="L1204" s="10">
        <f t="shared" si="334"/>
        <v>7</v>
      </c>
      <c r="M1204" s="10">
        <f t="shared" si="335"/>
        <v>3</v>
      </c>
      <c r="N1204" s="1" t="str">
        <f t="shared" si="336"/>
        <v>~surface~</v>
      </c>
      <c r="O1204" s="1" t="str">
        <f t="shared" si="337"/>
        <v>[sɜɹfəs]</v>
      </c>
      <c r="P1204" s="4">
        <f t="shared" si="338"/>
        <v>0.28725561847890652</v>
      </c>
      <c r="Q1204" s="4">
        <f t="shared" si="339"/>
        <v>1</v>
      </c>
      <c r="R1204" s="4" cm="1">
        <f t="array" ref="R1204">SUM(_xlfn._xlws.FILTER($G$2:$G$1236,_xlfn.MAP($N$2:$N$1236,_xlfn.LAMBDA(_xlpm.x,_xlpm.x=$N1204))))</f>
        <v>7.6219512195121954E-4</v>
      </c>
      <c r="S1204" s="4">
        <f t="shared" si="340"/>
        <v>1</v>
      </c>
      <c r="T1204" s="15" cm="1">
        <f t="array" ref="T1204">SUM(_xlfn._xlws.FILTER($G$2:$G$1236,_xlfn.MAP($O$2:$O$1236,_xlfn.LAMBDA(_xlpm.x,_xlpm.x=$O1204))))</f>
        <v>7.6219512195121954E-4</v>
      </c>
      <c r="U1204" s="4">
        <f t="shared" si="341"/>
        <v>1</v>
      </c>
      <c r="V1204" s="4">
        <f t="shared" si="342"/>
        <v>0</v>
      </c>
      <c r="AB1204"/>
      <c r="AC1204"/>
      <c r="AD1204" s="2"/>
      <c r="AI1204" s="2"/>
      <c r="AJ1204" s="2"/>
    </row>
    <row r="1205" spans="1:36">
      <c r="A1205" s="1" t="str">
        <f t="shared" si="328"/>
        <v>~trouble~ : [tɹʌbl]</v>
      </c>
      <c r="B1205" s="1">
        <f t="shared" si="345"/>
        <v>0</v>
      </c>
      <c r="C1205" s="1">
        <f t="shared" si="345"/>
        <v>0</v>
      </c>
      <c r="D1205" s="1">
        <f t="shared" si="345"/>
        <v>0</v>
      </c>
      <c r="E1205" s="7">
        <v>1</v>
      </c>
      <c r="F1205" s="9" t="s">
        <v>1037</v>
      </c>
      <c r="G1205" s="4">
        <f t="shared" si="329"/>
        <v>7.6219512195121954E-4</v>
      </c>
      <c r="H1205" s="1" t="str">
        <f t="shared" si="330"/>
        <v>tɹʌbl</v>
      </c>
      <c r="I1205" s="1" t="str">
        <f t="shared" si="331"/>
        <v>trouble</v>
      </c>
      <c r="J1205" s="10">
        <f t="shared" si="332"/>
        <v>5</v>
      </c>
      <c r="K1205" s="10">
        <f t="shared" si="333"/>
        <v>7</v>
      </c>
      <c r="L1205" s="10">
        <f t="shared" si="334"/>
        <v>7</v>
      </c>
      <c r="M1205" s="10">
        <f t="shared" si="335"/>
        <v>3</v>
      </c>
      <c r="N1205" s="1" t="str">
        <f t="shared" si="336"/>
        <v>~trouble~</v>
      </c>
      <c r="O1205" s="1" t="str">
        <f t="shared" si="337"/>
        <v>[tɹʌbl]</v>
      </c>
      <c r="P1205" s="4">
        <f t="shared" si="338"/>
        <v>0.28725561847890652</v>
      </c>
      <c r="Q1205" s="4">
        <f t="shared" si="339"/>
        <v>1</v>
      </c>
      <c r="R1205" s="4" cm="1">
        <f t="array" ref="R1205">SUM(_xlfn._xlws.FILTER($G$2:$G$1236,_xlfn.MAP($N$2:$N$1236,_xlfn.LAMBDA(_xlpm.x,_xlpm.x=$N1205))))</f>
        <v>7.6219512195121954E-4</v>
      </c>
      <c r="S1205" s="4">
        <f t="shared" si="340"/>
        <v>1</v>
      </c>
      <c r="T1205" s="15" cm="1">
        <f t="array" ref="T1205">SUM(_xlfn._xlws.FILTER($G$2:$G$1236,_xlfn.MAP($O$2:$O$1236,_xlfn.LAMBDA(_xlpm.x,_xlpm.x=$O1205))))</f>
        <v>7.6219512195121954E-4</v>
      </c>
      <c r="U1205" s="4">
        <f t="shared" si="341"/>
        <v>1</v>
      </c>
      <c r="V1205" s="4">
        <f t="shared" si="342"/>
        <v>0</v>
      </c>
      <c r="AB1205"/>
      <c r="AC1205"/>
      <c r="AD1205" s="2"/>
      <c r="AI1205" s="2"/>
      <c r="AJ1205" s="2"/>
    </row>
    <row r="1206" spans="1:36">
      <c r="A1206" s="1" t="str">
        <f t="shared" si="328"/>
        <v>~village~ : [vɪlədʒ]</v>
      </c>
      <c r="B1206" s="1">
        <f t="shared" si="345"/>
        <v>0</v>
      </c>
      <c r="C1206" s="1">
        <f t="shared" si="345"/>
        <v>0</v>
      </c>
      <c r="D1206" s="1">
        <f t="shared" si="345"/>
        <v>0</v>
      </c>
      <c r="E1206" s="7">
        <v>1</v>
      </c>
      <c r="F1206" s="9" t="s">
        <v>2105</v>
      </c>
      <c r="G1206" s="4">
        <f t="shared" si="329"/>
        <v>7.6219512195121954E-4</v>
      </c>
      <c r="H1206" s="1" t="str">
        <f t="shared" si="330"/>
        <v>vɪlədʒ</v>
      </c>
      <c r="I1206" s="1" t="str">
        <f t="shared" si="331"/>
        <v>village</v>
      </c>
      <c r="J1206" s="10">
        <f t="shared" si="332"/>
        <v>6</v>
      </c>
      <c r="K1206" s="10">
        <f t="shared" si="333"/>
        <v>7</v>
      </c>
      <c r="L1206" s="10">
        <f t="shared" si="334"/>
        <v>7</v>
      </c>
      <c r="M1206" s="10">
        <f t="shared" si="335"/>
        <v>3</v>
      </c>
      <c r="N1206" s="1" t="str">
        <f t="shared" si="336"/>
        <v>~village~</v>
      </c>
      <c r="O1206" s="1" t="str">
        <f t="shared" si="337"/>
        <v>[vɪlədʒ]</v>
      </c>
      <c r="P1206" s="4">
        <f t="shared" si="338"/>
        <v>0.28725561847890652</v>
      </c>
      <c r="Q1206" s="4">
        <f t="shared" si="339"/>
        <v>1</v>
      </c>
      <c r="R1206" s="4" cm="1">
        <f t="array" ref="R1206">SUM(_xlfn._xlws.FILTER($G$2:$G$1236,_xlfn.MAP($N$2:$N$1236,_xlfn.LAMBDA(_xlpm.x,_xlpm.x=$N1206))))</f>
        <v>7.6219512195121954E-4</v>
      </c>
      <c r="S1206" s="4">
        <f t="shared" si="340"/>
        <v>1</v>
      </c>
      <c r="T1206" s="15" cm="1">
        <f t="array" ref="T1206">SUM(_xlfn._xlws.FILTER($G$2:$G$1236,_xlfn.MAP($O$2:$O$1236,_xlfn.LAMBDA(_xlpm.x,_xlpm.x=$O1206))))</f>
        <v>7.6219512195121954E-4</v>
      </c>
      <c r="U1206" s="4">
        <f t="shared" si="341"/>
        <v>1</v>
      </c>
      <c r="V1206" s="4">
        <f t="shared" si="342"/>
        <v>0</v>
      </c>
      <c r="AB1206"/>
      <c r="AC1206"/>
      <c r="AD1206" s="2"/>
      <c r="AI1206" s="2"/>
      <c r="AJ1206" s="2"/>
    </row>
    <row r="1207" spans="1:36">
      <c r="A1207" s="1" t="str">
        <f t="shared" si="328"/>
        <v>~sentence~ : [sɛntəns]</v>
      </c>
      <c r="B1207" s="1">
        <f t="shared" si="345"/>
        <v>0</v>
      </c>
      <c r="C1207" s="1">
        <f t="shared" si="345"/>
        <v>0</v>
      </c>
      <c r="D1207" s="1">
        <f t="shared" si="345"/>
        <v>0</v>
      </c>
      <c r="E1207" s="7">
        <v>1</v>
      </c>
      <c r="F1207" s="9" t="s">
        <v>2104</v>
      </c>
      <c r="G1207" s="4">
        <f t="shared" si="329"/>
        <v>7.6219512195121954E-4</v>
      </c>
      <c r="H1207" s="4" t="str">
        <f t="shared" si="330"/>
        <v>sɛntəns</v>
      </c>
      <c r="I1207" s="4" t="str">
        <f t="shared" si="331"/>
        <v>sentence</v>
      </c>
      <c r="J1207" s="10">
        <f t="shared" si="332"/>
        <v>7</v>
      </c>
      <c r="K1207" s="10">
        <f t="shared" si="333"/>
        <v>8</v>
      </c>
      <c r="L1207" s="10">
        <f t="shared" si="334"/>
        <v>8</v>
      </c>
      <c r="M1207" s="10">
        <f t="shared" si="335"/>
        <v>1</v>
      </c>
      <c r="N1207" s="1" t="str">
        <f t="shared" si="336"/>
        <v>~sentence~</v>
      </c>
      <c r="O1207" s="1" t="str">
        <f t="shared" si="337"/>
        <v>[sɛntəns]</v>
      </c>
      <c r="P1207" s="4">
        <f t="shared" si="338"/>
        <v>0.3010299956639812</v>
      </c>
      <c r="Q1207" s="4">
        <f t="shared" si="339"/>
        <v>1</v>
      </c>
      <c r="R1207" s="4" cm="1">
        <f t="array" ref="R1207">SUM(_xlfn._xlws.FILTER($G$2:$G$1236,_xlfn.MAP($N$2:$N$1236,_xlfn.LAMBDA(_xlpm.x,_xlpm.x=$N1207))))</f>
        <v>7.6219512195121954E-4</v>
      </c>
      <c r="S1207" s="4">
        <f t="shared" si="340"/>
        <v>1</v>
      </c>
      <c r="T1207" s="15" cm="1">
        <f t="array" ref="T1207">SUM(_xlfn._xlws.FILTER($G$2:$G$1236,_xlfn.MAP($O$2:$O$1236,_xlfn.LAMBDA(_xlpm.x,_xlpm.x=$O1207))))</f>
        <v>7.6219512195121954E-4</v>
      </c>
      <c r="U1207" s="4">
        <f t="shared" si="341"/>
        <v>1</v>
      </c>
      <c r="V1207" s="4">
        <f t="shared" si="342"/>
        <v>0</v>
      </c>
      <c r="AB1207"/>
      <c r="AC1207"/>
      <c r="AD1207" s="2"/>
      <c r="AI1207" s="2"/>
      <c r="AJ1207" s="2"/>
    </row>
    <row r="1208" spans="1:36">
      <c r="A1208" s="1" t="str">
        <f t="shared" si="328"/>
        <v>~characte~ : [kæɹæktə]</v>
      </c>
      <c r="B1208" s="1">
        <f t="shared" si="345"/>
        <v>0</v>
      </c>
      <c r="C1208" s="1">
        <f t="shared" si="345"/>
        <v>0</v>
      </c>
      <c r="D1208" s="1">
        <f t="shared" si="345"/>
        <v>0</v>
      </c>
      <c r="E1208" s="7">
        <v>1</v>
      </c>
      <c r="F1208" s="9" t="s">
        <v>2103</v>
      </c>
      <c r="G1208" s="4">
        <f t="shared" si="329"/>
        <v>7.6219512195121954E-4</v>
      </c>
      <c r="H1208" s="4" t="str">
        <f t="shared" si="330"/>
        <v>kæɹæktə</v>
      </c>
      <c r="I1208" s="4" t="str">
        <f t="shared" si="331"/>
        <v>characte</v>
      </c>
      <c r="J1208" s="10">
        <f t="shared" si="332"/>
        <v>7</v>
      </c>
      <c r="K1208" s="10">
        <f t="shared" si="333"/>
        <v>8</v>
      </c>
      <c r="L1208" s="10">
        <f t="shared" si="334"/>
        <v>8</v>
      </c>
      <c r="M1208" s="10">
        <f t="shared" si="335"/>
        <v>2</v>
      </c>
      <c r="N1208" s="1" t="str">
        <f t="shared" si="336"/>
        <v>~characte~</v>
      </c>
      <c r="O1208" s="1" t="str">
        <f t="shared" si="337"/>
        <v>[kæɹæktə]</v>
      </c>
      <c r="P1208" s="4">
        <f t="shared" si="338"/>
        <v>0.20068666377598746</v>
      </c>
      <c r="Q1208" s="4">
        <f t="shared" si="339"/>
        <v>0.66666666666666663</v>
      </c>
      <c r="R1208" s="4" cm="1">
        <f t="array" ref="R1208">SUM(_xlfn._xlws.FILTER($G$2:$G$1236,_xlfn.MAP($N$2:$N$1236,_xlfn.LAMBDA(_xlpm.x,_xlpm.x=$N1208))))</f>
        <v>1.5243902439024391E-3</v>
      </c>
      <c r="S1208" s="4">
        <f t="shared" si="340"/>
        <v>0.5</v>
      </c>
      <c r="T1208" s="15" cm="1">
        <f t="array" ref="T1208">SUM(_xlfn._xlws.FILTER($G$2:$G$1236,_xlfn.MAP($O$2:$O$1236,_xlfn.LAMBDA(_xlpm.x,_xlpm.x=$O1208))))</f>
        <v>7.6219512195121954E-4</v>
      </c>
      <c r="U1208" s="4">
        <f t="shared" si="341"/>
        <v>1</v>
      </c>
      <c r="V1208" s="4">
        <f t="shared" si="342"/>
        <v>-0.3010299956639812</v>
      </c>
      <c r="AB1208"/>
      <c r="AC1208"/>
      <c r="AD1208" s="2"/>
      <c r="AI1208" s="2"/>
      <c r="AJ1208" s="2"/>
    </row>
    <row r="1209" spans="1:36">
      <c r="A1209" s="1" t="str">
        <f t="shared" si="328"/>
        <v>~characte~ : [kɛɹɪktə]</v>
      </c>
      <c r="B1209" s="1">
        <f t="shared" si="345"/>
        <v>0</v>
      </c>
      <c r="C1209" s="1">
        <f t="shared" si="345"/>
        <v>0</v>
      </c>
      <c r="D1209" s="1">
        <f t="shared" si="345"/>
        <v>0</v>
      </c>
      <c r="E1209" s="7">
        <v>1</v>
      </c>
      <c r="F1209" s="9" t="s">
        <v>2102</v>
      </c>
      <c r="G1209" s="4">
        <f t="shared" si="329"/>
        <v>7.6219512195121954E-4</v>
      </c>
      <c r="H1209" s="4" t="str">
        <f t="shared" si="330"/>
        <v>kɛɹɪktə</v>
      </c>
      <c r="I1209" s="4" t="str">
        <f t="shared" si="331"/>
        <v>characte</v>
      </c>
      <c r="J1209" s="10">
        <f t="shared" si="332"/>
        <v>7</v>
      </c>
      <c r="K1209" s="10">
        <f t="shared" si="333"/>
        <v>8</v>
      </c>
      <c r="L1209" s="10">
        <f t="shared" si="334"/>
        <v>8</v>
      </c>
      <c r="M1209" s="10">
        <f t="shared" si="335"/>
        <v>2</v>
      </c>
      <c r="N1209" s="1" t="str">
        <f t="shared" si="336"/>
        <v>~characte~</v>
      </c>
      <c r="O1209" s="1" t="str">
        <f t="shared" si="337"/>
        <v>[kɛɹɪktə]</v>
      </c>
      <c r="P1209" s="4">
        <f t="shared" si="338"/>
        <v>0.20068666377598746</v>
      </c>
      <c r="Q1209" s="4">
        <f t="shared" si="339"/>
        <v>0.66666666666666663</v>
      </c>
      <c r="R1209" s="4" cm="1">
        <f t="array" ref="R1209">SUM(_xlfn._xlws.FILTER($G$2:$G$1236,_xlfn.MAP($N$2:$N$1236,_xlfn.LAMBDA(_xlpm.x,_xlpm.x=$N1209))))</f>
        <v>1.5243902439024391E-3</v>
      </c>
      <c r="S1209" s="4">
        <f t="shared" si="340"/>
        <v>0.5</v>
      </c>
      <c r="T1209" s="15" cm="1">
        <f t="array" ref="T1209">SUM(_xlfn._xlws.FILTER($G$2:$G$1236,_xlfn.MAP($O$2:$O$1236,_xlfn.LAMBDA(_xlpm.x,_xlpm.x=$O1209))))</f>
        <v>7.6219512195121954E-4</v>
      </c>
      <c r="U1209" s="4">
        <f t="shared" si="341"/>
        <v>1</v>
      </c>
      <c r="V1209" s="4">
        <f t="shared" si="342"/>
        <v>-0.3010299956639812</v>
      </c>
      <c r="AB1209"/>
      <c r="AC1209"/>
      <c r="AD1209" s="2"/>
      <c r="AI1209" s="2"/>
      <c r="AJ1209" s="2"/>
    </row>
    <row r="1210" spans="1:36">
      <c r="A1210" s="1" t="str">
        <f t="shared" si="328"/>
        <v>~children~ : [tʃɪldɹɛn]</v>
      </c>
      <c r="B1210" s="1">
        <f t="shared" si="345"/>
        <v>0</v>
      </c>
      <c r="C1210" s="1">
        <f t="shared" si="345"/>
        <v>0</v>
      </c>
      <c r="D1210" s="1">
        <f t="shared" si="345"/>
        <v>0</v>
      </c>
      <c r="E1210" s="7">
        <v>1</v>
      </c>
      <c r="F1210" s="9" t="s">
        <v>2101</v>
      </c>
      <c r="G1210" s="4">
        <f t="shared" si="329"/>
        <v>7.6219512195121954E-4</v>
      </c>
      <c r="H1210" s="1" t="str">
        <f t="shared" si="330"/>
        <v>tʃɪldɹɛn</v>
      </c>
      <c r="I1210" s="1" t="str">
        <f t="shared" si="331"/>
        <v>children</v>
      </c>
      <c r="J1210" s="10">
        <f t="shared" si="332"/>
        <v>8</v>
      </c>
      <c r="K1210" s="10">
        <f t="shared" si="333"/>
        <v>8</v>
      </c>
      <c r="L1210" s="10">
        <f t="shared" si="334"/>
        <v>8</v>
      </c>
      <c r="M1210" s="10">
        <f t="shared" si="335"/>
        <v>2</v>
      </c>
      <c r="N1210" s="1" t="str">
        <f t="shared" si="336"/>
        <v>~children~</v>
      </c>
      <c r="O1210" s="1" t="str">
        <f t="shared" si="337"/>
        <v>[tʃɪldɹɛn]</v>
      </c>
      <c r="P1210" s="4">
        <f t="shared" si="338"/>
        <v>0.3010299956639812</v>
      </c>
      <c r="Q1210" s="4">
        <f t="shared" si="339"/>
        <v>1</v>
      </c>
      <c r="R1210" s="4" cm="1">
        <f t="array" ref="R1210">SUM(_xlfn._xlws.FILTER($G$2:$G$1236,_xlfn.MAP($N$2:$N$1236,_xlfn.LAMBDA(_xlpm.x,_xlpm.x=$N1210))))</f>
        <v>7.6219512195121954E-4</v>
      </c>
      <c r="S1210" s="4">
        <f t="shared" si="340"/>
        <v>1</v>
      </c>
      <c r="T1210" s="15" cm="1">
        <f t="array" ref="T1210">SUM(_xlfn._xlws.FILTER($G$2:$G$1236,_xlfn.MAP($O$2:$O$1236,_xlfn.LAMBDA(_xlpm.x,_xlpm.x=$O1210))))</f>
        <v>7.6219512195121954E-4</v>
      </c>
      <c r="U1210" s="4">
        <f t="shared" si="341"/>
        <v>1</v>
      </c>
      <c r="V1210" s="4">
        <f t="shared" si="342"/>
        <v>0</v>
      </c>
      <c r="AB1210"/>
      <c r="AC1210"/>
      <c r="AD1210" s="2"/>
      <c r="AI1210" s="2"/>
      <c r="AJ1210" s="2"/>
    </row>
    <row r="1211" spans="1:36">
      <c r="A1211" s="1" t="str">
        <f t="shared" si="328"/>
        <v>~complete~ : [kəmplit]</v>
      </c>
      <c r="B1211" s="1">
        <f t="shared" si="345"/>
        <v>0</v>
      </c>
      <c r="C1211" s="1">
        <f t="shared" si="345"/>
        <v>0</v>
      </c>
      <c r="D1211" s="1">
        <f t="shared" si="345"/>
        <v>0</v>
      </c>
      <c r="E1211" s="7">
        <v>1</v>
      </c>
      <c r="F1211" s="9" t="s">
        <v>2100</v>
      </c>
      <c r="G1211" s="4">
        <f t="shared" si="329"/>
        <v>7.6219512195121954E-4</v>
      </c>
      <c r="H1211" s="4" t="str">
        <f t="shared" si="330"/>
        <v>kəmplit</v>
      </c>
      <c r="I1211" s="4" t="str">
        <f t="shared" si="331"/>
        <v>complete</v>
      </c>
      <c r="J1211" s="10">
        <f t="shared" si="332"/>
        <v>7</v>
      </c>
      <c r="K1211" s="10">
        <f t="shared" si="333"/>
        <v>8</v>
      </c>
      <c r="L1211" s="10">
        <f t="shared" si="334"/>
        <v>8</v>
      </c>
      <c r="M1211" s="10">
        <f t="shared" si="335"/>
        <v>2</v>
      </c>
      <c r="N1211" s="1" t="str">
        <f t="shared" si="336"/>
        <v>~complete~</v>
      </c>
      <c r="O1211" s="1" t="str">
        <f t="shared" si="337"/>
        <v>[kəmplit]</v>
      </c>
      <c r="P1211" s="4">
        <f t="shared" si="338"/>
        <v>0.3010299956639812</v>
      </c>
      <c r="Q1211" s="4">
        <f t="shared" si="339"/>
        <v>1</v>
      </c>
      <c r="R1211" s="4" cm="1">
        <f t="array" ref="R1211">SUM(_xlfn._xlws.FILTER($G$2:$G$1236,_xlfn.MAP($N$2:$N$1236,_xlfn.LAMBDA(_xlpm.x,_xlpm.x=$N1211))))</f>
        <v>7.6219512195121954E-4</v>
      </c>
      <c r="S1211" s="4">
        <f t="shared" si="340"/>
        <v>1</v>
      </c>
      <c r="T1211" s="15" cm="1">
        <f t="array" ref="T1211">SUM(_xlfn._xlws.FILTER($G$2:$G$1236,_xlfn.MAP($O$2:$O$1236,_xlfn.LAMBDA(_xlpm.x,_xlpm.x=$O1211))))</f>
        <v>7.6219512195121954E-4</v>
      </c>
      <c r="U1211" s="4">
        <f t="shared" si="341"/>
        <v>1</v>
      </c>
      <c r="V1211" s="4">
        <f t="shared" si="342"/>
        <v>0</v>
      </c>
      <c r="AB1211"/>
      <c r="AC1211"/>
      <c r="AD1211" s="2"/>
      <c r="AI1211" s="2"/>
      <c r="AJ1211" s="2"/>
    </row>
    <row r="1212" spans="1:36">
      <c r="A1212" s="1" t="str">
        <f t="shared" si="328"/>
        <v>~conditio~ : [kəndɪʃə]</v>
      </c>
      <c r="B1212" s="1">
        <f t="shared" si="345"/>
        <v>0</v>
      </c>
      <c r="C1212" s="1">
        <f t="shared" si="345"/>
        <v>0</v>
      </c>
      <c r="D1212" s="1">
        <f t="shared" si="345"/>
        <v>0</v>
      </c>
      <c r="E1212" s="7">
        <v>1</v>
      </c>
      <c r="F1212" s="9" t="s">
        <v>2099</v>
      </c>
      <c r="G1212" s="4">
        <f t="shared" si="329"/>
        <v>7.6219512195121954E-4</v>
      </c>
      <c r="H1212" s="4" t="str">
        <f t="shared" si="330"/>
        <v>kəndɪʃə</v>
      </c>
      <c r="I1212" s="4" t="str">
        <f t="shared" si="331"/>
        <v>conditio</v>
      </c>
      <c r="J1212" s="10">
        <f t="shared" si="332"/>
        <v>7</v>
      </c>
      <c r="K1212" s="10">
        <f t="shared" si="333"/>
        <v>8</v>
      </c>
      <c r="L1212" s="10">
        <f t="shared" si="334"/>
        <v>8</v>
      </c>
      <c r="M1212" s="10">
        <f t="shared" si="335"/>
        <v>2</v>
      </c>
      <c r="N1212" s="1" t="str">
        <f t="shared" si="336"/>
        <v>~conditio~</v>
      </c>
      <c r="O1212" s="1" t="str">
        <f t="shared" si="337"/>
        <v>[kəndɪʃə]</v>
      </c>
      <c r="P1212" s="4">
        <f t="shared" si="338"/>
        <v>0.3010299956639812</v>
      </c>
      <c r="Q1212" s="4">
        <f t="shared" si="339"/>
        <v>1</v>
      </c>
      <c r="R1212" s="4" cm="1">
        <f t="array" ref="R1212">SUM(_xlfn._xlws.FILTER($G$2:$G$1236,_xlfn.MAP($N$2:$N$1236,_xlfn.LAMBDA(_xlpm.x,_xlpm.x=$N1212))))</f>
        <v>7.6219512195121954E-4</v>
      </c>
      <c r="S1212" s="4">
        <f t="shared" si="340"/>
        <v>1</v>
      </c>
      <c r="T1212" s="15" cm="1">
        <f t="array" ref="T1212">SUM(_xlfn._xlws.FILTER($G$2:$G$1236,_xlfn.MAP($O$2:$O$1236,_xlfn.LAMBDA(_xlpm.x,_xlpm.x=$O1212))))</f>
        <v>7.6219512195121954E-4</v>
      </c>
      <c r="U1212" s="4">
        <f t="shared" si="341"/>
        <v>1</v>
      </c>
      <c r="V1212" s="4">
        <f t="shared" si="342"/>
        <v>0</v>
      </c>
      <c r="AB1212"/>
      <c r="AC1212"/>
      <c r="AD1212" s="2"/>
      <c r="AI1212" s="2"/>
      <c r="AJ1212" s="2"/>
    </row>
    <row r="1213" spans="1:36">
      <c r="A1213" s="1" t="str">
        <f t="shared" si="328"/>
        <v>~describe~ : [dɪskɹaɪb]</v>
      </c>
      <c r="B1213" s="1">
        <f t="shared" si="345"/>
        <v>0</v>
      </c>
      <c r="C1213" s="1">
        <f t="shared" si="345"/>
        <v>0</v>
      </c>
      <c r="D1213" s="1">
        <f t="shared" si="345"/>
        <v>0</v>
      </c>
      <c r="E1213" s="7">
        <v>1</v>
      </c>
      <c r="F1213" s="9" t="s">
        <v>2098</v>
      </c>
      <c r="G1213" s="4">
        <f t="shared" si="329"/>
        <v>7.6219512195121954E-4</v>
      </c>
      <c r="H1213" s="1" t="str">
        <f t="shared" si="330"/>
        <v>dɪskɹaɪb</v>
      </c>
      <c r="I1213" s="1" t="str">
        <f t="shared" si="331"/>
        <v>describe</v>
      </c>
      <c r="J1213" s="10">
        <f t="shared" si="332"/>
        <v>8</v>
      </c>
      <c r="K1213" s="10">
        <f t="shared" si="333"/>
        <v>8</v>
      </c>
      <c r="L1213" s="10">
        <f t="shared" si="334"/>
        <v>8</v>
      </c>
      <c r="M1213" s="10">
        <f t="shared" si="335"/>
        <v>2</v>
      </c>
      <c r="N1213" s="1" t="str">
        <f t="shared" si="336"/>
        <v>~describe~</v>
      </c>
      <c r="O1213" s="1" t="str">
        <f t="shared" si="337"/>
        <v>[dɪskɹaɪb]</v>
      </c>
      <c r="P1213" s="4">
        <f t="shared" si="338"/>
        <v>0.3010299956639812</v>
      </c>
      <c r="Q1213" s="4">
        <f t="shared" si="339"/>
        <v>1</v>
      </c>
      <c r="R1213" s="4" cm="1">
        <f t="array" ref="R1213">SUM(_xlfn._xlws.FILTER($G$2:$G$1236,_xlfn.MAP($N$2:$N$1236,_xlfn.LAMBDA(_xlpm.x,_xlpm.x=$N1213))))</f>
        <v>7.6219512195121954E-4</v>
      </c>
      <c r="S1213" s="4">
        <f t="shared" si="340"/>
        <v>1</v>
      </c>
      <c r="T1213" s="15" cm="1">
        <f t="array" ref="T1213">SUM(_xlfn._xlws.FILTER($G$2:$G$1236,_xlfn.MAP($O$2:$O$1236,_xlfn.LAMBDA(_xlpm.x,_xlpm.x=$O1213))))</f>
        <v>7.6219512195121954E-4</v>
      </c>
      <c r="U1213" s="4">
        <f t="shared" si="341"/>
        <v>1</v>
      </c>
      <c r="V1213" s="4">
        <f t="shared" si="342"/>
        <v>0</v>
      </c>
      <c r="AB1213"/>
      <c r="AC1213"/>
      <c r="AD1213" s="2"/>
      <c r="AI1213" s="2"/>
      <c r="AJ1213" s="2"/>
    </row>
    <row r="1214" spans="1:36">
      <c r="A1214" s="1" t="str">
        <f t="shared" si="328"/>
        <v>~straight~ : [stɹeɪt]</v>
      </c>
      <c r="B1214" s="1">
        <f t="shared" si="345"/>
        <v>0</v>
      </c>
      <c r="C1214" s="1">
        <f t="shared" si="345"/>
        <v>0</v>
      </c>
      <c r="D1214" s="1">
        <f t="shared" si="345"/>
        <v>0</v>
      </c>
      <c r="E1214" s="7">
        <v>1</v>
      </c>
      <c r="F1214" s="9" t="s">
        <v>1024</v>
      </c>
      <c r="G1214" s="4">
        <f t="shared" si="329"/>
        <v>7.6219512195121954E-4</v>
      </c>
      <c r="H1214" s="4" t="str">
        <f t="shared" si="330"/>
        <v>stɹeɪt</v>
      </c>
      <c r="I1214" s="4" t="str">
        <f t="shared" si="331"/>
        <v>straight</v>
      </c>
      <c r="J1214" s="10">
        <f t="shared" si="332"/>
        <v>6</v>
      </c>
      <c r="K1214" s="10">
        <f t="shared" si="333"/>
        <v>8</v>
      </c>
      <c r="L1214" s="10">
        <f t="shared" si="334"/>
        <v>8</v>
      </c>
      <c r="M1214" s="10">
        <f t="shared" si="335"/>
        <v>2</v>
      </c>
      <c r="N1214" s="1" t="str">
        <f t="shared" si="336"/>
        <v>~straight~</v>
      </c>
      <c r="O1214" s="1" t="str">
        <f t="shared" si="337"/>
        <v>[stɹeɪt]</v>
      </c>
      <c r="P1214" s="4">
        <f t="shared" si="338"/>
        <v>0.3010299956639812</v>
      </c>
      <c r="Q1214" s="4">
        <f t="shared" si="339"/>
        <v>1</v>
      </c>
      <c r="R1214" s="4" cm="1">
        <f t="array" ref="R1214">SUM(_xlfn._xlws.FILTER($G$2:$G$1236,_xlfn.MAP($N$2:$N$1236,_xlfn.LAMBDA(_xlpm.x,_xlpm.x=$N1214))))</f>
        <v>7.6219512195121954E-4</v>
      </c>
      <c r="S1214" s="4">
        <f t="shared" si="340"/>
        <v>1</v>
      </c>
      <c r="T1214" s="15" cm="1">
        <f t="array" ref="T1214">SUM(_xlfn._xlws.FILTER($G$2:$G$1236,_xlfn.MAP($O$2:$O$1236,_xlfn.LAMBDA(_xlpm.x,_xlpm.x=$O1214))))</f>
        <v>7.6219512195121954E-4</v>
      </c>
      <c r="U1214" s="4">
        <f t="shared" si="341"/>
        <v>1</v>
      </c>
      <c r="V1214" s="4">
        <f t="shared" si="342"/>
        <v>0</v>
      </c>
      <c r="AB1214"/>
      <c r="AC1214"/>
      <c r="AD1214" s="2"/>
      <c r="AI1214" s="2"/>
      <c r="AJ1214" s="2"/>
    </row>
    <row r="1215" spans="1:36">
      <c r="A1215" s="1" t="str">
        <f t="shared" si="328"/>
        <v>~industry~ : [ɪndəstɹɪ]</v>
      </c>
      <c r="B1215" s="1">
        <f t="shared" si="345"/>
        <v>0</v>
      </c>
      <c r="C1215" s="1">
        <f t="shared" si="345"/>
        <v>0</v>
      </c>
      <c r="D1215" s="1">
        <f t="shared" si="345"/>
        <v>0</v>
      </c>
      <c r="E1215" s="7">
        <v>1</v>
      </c>
      <c r="F1215" s="9" t="s">
        <v>2097</v>
      </c>
      <c r="G1215" s="4">
        <f t="shared" si="329"/>
        <v>7.6219512195121954E-4</v>
      </c>
      <c r="H1215" s="4" t="str">
        <f t="shared" si="330"/>
        <v>ɪndəstɹɪ</v>
      </c>
      <c r="I1215" s="4" t="str">
        <f t="shared" si="331"/>
        <v>industry</v>
      </c>
      <c r="J1215" s="10">
        <f t="shared" si="332"/>
        <v>8</v>
      </c>
      <c r="K1215" s="10">
        <f t="shared" si="333"/>
        <v>8</v>
      </c>
      <c r="L1215" s="10">
        <f t="shared" si="334"/>
        <v>8</v>
      </c>
      <c r="M1215" s="10">
        <f t="shared" si="335"/>
        <v>3</v>
      </c>
      <c r="N1215" s="1" t="str">
        <f t="shared" si="336"/>
        <v>~industry~</v>
      </c>
      <c r="O1215" s="1" t="str">
        <f t="shared" si="337"/>
        <v>[ɪndəstɹɪ]</v>
      </c>
      <c r="P1215" s="4">
        <f t="shared" si="338"/>
        <v>0.3010299956639812</v>
      </c>
      <c r="Q1215" s="4">
        <f t="shared" si="339"/>
        <v>1</v>
      </c>
      <c r="R1215" s="4" cm="1">
        <f t="array" ref="R1215">SUM(_xlfn._xlws.FILTER($G$2:$G$1236,_xlfn.MAP($N$2:$N$1236,_xlfn.LAMBDA(_xlpm.x,_xlpm.x=$N1215))))</f>
        <v>7.6219512195121954E-4</v>
      </c>
      <c r="S1215" s="4">
        <f t="shared" si="340"/>
        <v>1</v>
      </c>
      <c r="T1215" s="15" cm="1">
        <f t="array" ref="T1215">SUM(_xlfn._xlws.FILTER($G$2:$G$1236,_xlfn.MAP($O$2:$O$1236,_xlfn.LAMBDA(_xlpm.x,_xlpm.x=$O1215))))</f>
        <v>7.6219512195121954E-4</v>
      </c>
      <c r="U1215" s="4">
        <f t="shared" si="341"/>
        <v>1</v>
      </c>
      <c r="V1215" s="4">
        <f t="shared" si="342"/>
        <v>0</v>
      </c>
      <c r="AB1215"/>
      <c r="AC1215"/>
      <c r="AD1215" s="2"/>
      <c r="AI1215" s="2"/>
      <c r="AJ1215" s="2"/>
    </row>
    <row r="1216" spans="1:36">
      <c r="A1216" s="1" t="str">
        <f t="shared" si="328"/>
        <v>~multiply~ : [mʌltəplaɪ]</v>
      </c>
      <c r="B1216" s="1">
        <f t="shared" si="345"/>
        <v>0</v>
      </c>
      <c r="C1216" s="1">
        <f t="shared" si="345"/>
        <v>1</v>
      </c>
      <c r="D1216" s="1">
        <f t="shared" si="345"/>
        <v>0</v>
      </c>
      <c r="E1216" s="7">
        <v>1</v>
      </c>
      <c r="F1216" s="9" t="s">
        <v>2096</v>
      </c>
      <c r="G1216" s="4">
        <f t="shared" si="329"/>
        <v>7.6219512195121954E-4</v>
      </c>
      <c r="H1216" s="1" t="str">
        <f t="shared" si="330"/>
        <v>mʌltəplaɪ</v>
      </c>
      <c r="I1216" s="1" t="str">
        <f t="shared" si="331"/>
        <v>multiply</v>
      </c>
      <c r="J1216" s="10">
        <f t="shared" si="332"/>
        <v>9</v>
      </c>
      <c r="K1216" s="10">
        <f t="shared" si="333"/>
        <v>8</v>
      </c>
      <c r="L1216" s="10">
        <f t="shared" si="334"/>
        <v>9</v>
      </c>
      <c r="M1216" s="10">
        <f t="shared" si="335"/>
        <v>3</v>
      </c>
      <c r="N1216" s="1" t="str">
        <f t="shared" si="336"/>
        <v>~multiply~</v>
      </c>
      <c r="O1216" s="1" t="str">
        <f t="shared" si="337"/>
        <v>[mʌltəplaɪ]</v>
      </c>
      <c r="P1216" s="4">
        <f t="shared" si="338"/>
        <v>0.31349043549768224</v>
      </c>
      <c r="Q1216" s="4">
        <f t="shared" si="339"/>
        <v>1</v>
      </c>
      <c r="R1216" s="4" cm="1">
        <f t="array" ref="R1216">SUM(_xlfn._xlws.FILTER($G$2:$G$1236,_xlfn.MAP($N$2:$N$1236,_xlfn.LAMBDA(_xlpm.x,_xlpm.x=$N1216))))</f>
        <v>7.6219512195121954E-4</v>
      </c>
      <c r="S1216" s="4">
        <f t="shared" si="340"/>
        <v>1</v>
      </c>
      <c r="T1216" s="15" cm="1">
        <f t="array" ref="T1216">SUM(_xlfn._xlws.FILTER($G$2:$G$1236,_xlfn.MAP($O$2:$O$1236,_xlfn.LAMBDA(_xlpm.x,_xlpm.x=$O1216))))</f>
        <v>7.6219512195121954E-4</v>
      </c>
      <c r="U1216" s="4">
        <f t="shared" si="341"/>
        <v>1</v>
      </c>
      <c r="V1216" s="4">
        <f t="shared" si="342"/>
        <v>0</v>
      </c>
      <c r="AB1216"/>
      <c r="AC1216"/>
      <c r="AD1216" s="2"/>
      <c r="AI1216" s="2"/>
      <c r="AJ1216" s="2"/>
    </row>
    <row r="1217" spans="1:36">
      <c r="A1217" s="1" t="str">
        <f t="shared" si="328"/>
        <v>~property~ : [pɹɑpəɹtɪ]</v>
      </c>
      <c r="B1217" s="1">
        <f t="shared" si="345"/>
        <v>0</v>
      </c>
      <c r="C1217" s="1">
        <f t="shared" si="345"/>
        <v>0</v>
      </c>
      <c r="D1217" s="1">
        <f t="shared" si="345"/>
        <v>0</v>
      </c>
      <c r="E1217" s="7">
        <v>1</v>
      </c>
      <c r="F1217" s="9" t="s">
        <v>2095</v>
      </c>
      <c r="G1217" s="4">
        <f t="shared" si="329"/>
        <v>7.6219512195121954E-4</v>
      </c>
      <c r="H1217" s="4" t="str">
        <f t="shared" si="330"/>
        <v>pɹɑpəɹtɪ</v>
      </c>
      <c r="I1217" s="4" t="str">
        <f t="shared" si="331"/>
        <v>property</v>
      </c>
      <c r="J1217" s="10">
        <f t="shared" si="332"/>
        <v>8</v>
      </c>
      <c r="K1217" s="10">
        <f t="shared" si="333"/>
        <v>8</v>
      </c>
      <c r="L1217" s="10">
        <f t="shared" si="334"/>
        <v>8</v>
      </c>
      <c r="M1217" s="10">
        <f t="shared" si="335"/>
        <v>3</v>
      </c>
      <c r="N1217" s="1" t="str">
        <f t="shared" si="336"/>
        <v>~property~</v>
      </c>
      <c r="O1217" s="1" t="str">
        <f t="shared" si="337"/>
        <v>[pɹɑpəɹtɪ]</v>
      </c>
      <c r="P1217" s="4">
        <f t="shared" si="338"/>
        <v>0.3010299956639812</v>
      </c>
      <c r="Q1217" s="4">
        <f t="shared" si="339"/>
        <v>1</v>
      </c>
      <c r="R1217" s="4" cm="1">
        <f t="array" ref="R1217">SUM(_xlfn._xlws.FILTER($G$2:$G$1236,_xlfn.MAP($N$2:$N$1236,_xlfn.LAMBDA(_xlpm.x,_xlpm.x=$N1217))))</f>
        <v>7.6219512195121954E-4</v>
      </c>
      <c r="S1217" s="4">
        <f t="shared" si="340"/>
        <v>1</v>
      </c>
      <c r="T1217" s="15" cm="1">
        <f t="array" ref="T1217">SUM(_xlfn._xlws.FILTER($G$2:$G$1236,_xlfn.MAP($O$2:$O$1236,_xlfn.LAMBDA(_xlpm.x,_xlpm.x=$O1217))))</f>
        <v>7.6219512195121954E-4</v>
      </c>
      <c r="U1217" s="4">
        <f t="shared" si="341"/>
        <v>1</v>
      </c>
      <c r="V1217" s="4">
        <f t="shared" si="342"/>
        <v>0</v>
      </c>
      <c r="AB1217"/>
      <c r="AC1217"/>
      <c r="AD1217" s="2"/>
      <c r="AI1217" s="2"/>
      <c r="AJ1217" s="2"/>
    </row>
    <row r="1218" spans="1:36">
      <c r="A1218" s="1" t="str">
        <f t="shared" ref="A1218:A1236" si="346">_xlfn.LET(_xlpm.sep," : ",CONCATENATE(N1218,_xlpm.sep,O1218))</f>
        <v>~dictiona~ : [dɪkʃənɛ]</v>
      </c>
      <c r="B1218" s="1">
        <f t="shared" si="345"/>
        <v>0</v>
      </c>
      <c r="C1218" s="1">
        <f t="shared" si="345"/>
        <v>0</v>
      </c>
      <c r="D1218" s="1">
        <f t="shared" si="345"/>
        <v>0</v>
      </c>
      <c r="E1218" s="7">
        <v>1</v>
      </c>
      <c r="F1218" s="9" t="s">
        <v>2094</v>
      </c>
      <c r="G1218" s="4">
        <f t="shared" ref="G1218:G1236" si="347">E1218/freq.sum.r6e</f>
        <v>7.6219512195121954E-4</v>
      </c>
      <c r="H1218" s="4" t="str">
        <f t="shared" ref="H1218:H1236" si="348">_xlfn.LET(_xlpm.sep,":",_xlpm.w,$F1218,LEFT(_xlpm.w,FIND(_xlpm.sep,_xlpm.w)-1))</f>
        <v>dɪkʃənɛ</v>
      </c>
      <c r="I1218" s="4" t="str">
        <f t="shared" ref="I1218:I1236" si="349">_xlfn.LET(_xlpm.sep,":",_xlpm.w,$F1218,RIGHT(_xlpm.w,LEN(_xlpm.w)-FIND(_xlpm.sep,_xlpm.w)))</f>
        <v>dictiona</v>
      </c>
      <c r="J1218" s="10">
        <f t="shared" ref="J1218:J1236" si="350">_xlfn.LET(_xlpm.w,H1218,LEN(_xlpm.w))</f>
        <v>7</v>
      </c>
      <c r="K1218" s="10">
        <f t="shared" ref="K1218:K1236" si="351">_xlfn.LET(_xlpm.w,I1218,LEN(_xlpm.w))</f>
        <v>8</v>
      </c>
      <c r="L1218" s="10">
        <f t="shared" ref="L1218:L1236" si="352">_xlfn.LET(_xlpm.a,J1218,_xlpm.b,K1218,MAX(_xlpm.a,_xlpm.b))</f>
        <v>8</v>
      </c>
      <c r="M1218" s="10">
        <f t="shared" ref="M1218:M1236" si="353">_xlfn.LET(_xlpm.x,I1218,SUM(COUNTIF(_xlpm.x,"*a*"),COUNTIF(_xlpm.x,"*e*"),COUNTIF(_xlpm.x,"*i*"),COUNTIF(_xlpm.x,"*o*"),COUNTIF(_xlpm.x,"*u*"),COUNTIF(_xlpm.x,"*y*")))</f>
        <v>3</v>
      </c>
      <c r="N1218" s="1" t="str">
        <f t="shared" ref="N1218:N1236" si="354">_xlfn.LET(_xlpm.sep,":",_xlpm.w,$F1218,_xlfn.CONCAT("~",RIGHT(_xlpm.w,LEN(_xlpm.w)-FIND(_xlpm.sep,_xlpm.w)),"~"))</f>
        <v>~dictiona~</v>
      </c>
      <c r="O1218" s="1" t="str">
        <f t="shared" ref="O1218:O1236" si="355">_xlfn.LET(_xlpm.sep,":",_xlpm.w,$F1218,_xlfn.CONCAT("[",LEFT(_xlpm.w,FIND(_xlpm.sep,_xlpm.w)-1),"]"))</f>
        <v>[dɪkʃənɛ]</v>
      </c>
      <c r="P1218" s="4">
        <f t="shared" ref="P1218:P1236" si="356">_xlfn.LET(_xlpm.freq,E1218,_xlpm.size,L1218+1,_xlpm.F,Q1218,LOG(1+_xlpm.freq)*LOG(1+_xlpm.size)*_xlpm.F)</f>
        <v>0.3010299956639812</v>
      </c>
      <c r="Q1218" s="4">
        <f t="shared" ref="Q1218:Q1236" si="357">_xlfn.LET(_xlpm.a,U1218,_xlpm.b,S1218,2*_xlpm.a*_xlpm.b/(_xlpm.a+_xlpm.b))</f>
        <v>1</v>
      </c>
      <c r="R1218" s="4" cm="1">
        <f t="array" ref="R1218">SUM(_xlfn._xlws.FILTER($G$2:$G$1236,_xlfn.MAP($N$2:$N$1236,_xlfn.LAMBDA(_xlpm.x,_xlpm.x=$N1218))))</f>
        <v>7.6219512195121954E-4</v>
      </c>
      <c r="S1218" s="4">
        <f t="shared" ref="S1218:S1236" si="358">$G1218/R1218</f>
        <v>1</v>
      </c>
      <c r="T1218" s="15" cm="1">
        <f t="array" ref="T1218">SUM(_xlfn._xlws.FILTER($G$2:$G$1236,_xlfn.MAP($O$2:$O$1236,_xlfn.LAMBDA(_xlpm.x,_xlpm.x=$O1218))))</f>
        <v>7.6219512195121954E-4</v>
      </c>
      <c r="U1218" s="4">
        <f t="shared" ref="U1218:U1236" si="359">$G1218/T1218</f>
        <v>1</v>
      </c>
      <c r="V1218" s="4">
        <f t="shared" ref="V1218:V1236" si="360">_xlfn.LET(_xlpm.p,S1218,_xlpm.q,U1218,LOG(_xlpm.p/_xlpm.q))</f>
        <v>0</v>
      </c>
      <c r="AB1218"/>
      <c r="AC1218"/>
      <c r="AD1218" s="2"/>
      <c r="AI1218" s="2"/>
      <c r="AJ1218" s="2"/>
    </row>
    <row r="1219" spans="1:36">
      <c r="A1219" s="1" t="str">
        <f t="shared" si="346"/>
        <v>~instrume~ : [ɪnstɹʊmə]</v>
      </c>
      <c r="B1219" s="1">
        <f t="shared" si="345"/>
        <v>0</v>
      </c>
      <c r="C1219" s="1">
        <f t="shared" si="345"/>
        <v>0</v>
      </c>
      <c r="D1219" s="1">
        <f t="shared" si="345"/>
        <v>0</v>
      </c>
      <c r="E1219" s="7">
        <v>1</v>
      </c>
      <c r="F1219" s="9" t="s">
        <v>2093</v>
      </c>
      <c r="G1219" s="4">
        <f t="shared" si="347"/>
        <v>7.6219512195121954E-4</v>
      </c>
      <c r="H1219" s="4" t="str">
        <f t="shared" si="348"/>
        <v>ɪnstɹʊmə</v>
      </c>
      <c r="I1219" s="4" t="str">
        <f t="shared" si="349"/>
        <v>instrume</v>
      </c>
      <c r="J1219" s="10">
        <f t="shared" si="350"/>
        <v>8</v>
      </c>
      <c r="K1219" s="10">
        <f t="shared" si="351"/>
        <v>8</v>
      </c>
      <c r="L1219" s="10">
        <f t="shared" si="352"/>
        <v>8</v>
      </c>
      <c r="M1219" s="10">
        <f t="shared" si="353"/>
        <v>3</v>
      </c>
      <c r="N1219" s="1" t="str">
        <f t="shared" si="354"/>
        <v>~instrume~</v>
      </c>
      <c r="O1219" s="1" t="str">
        <f t="shared" si="355"/>
        <v>[ɪnstɹʊmə]</v>
      </c>
      <c r="P1219" s="4">
        <f t="shared" si="356"/>
        <v>0.3010299956639812</v>
      </c>
      <c r="Q1219" s="4">
        <f t="shared" si="357"/>
        <v>1</v>
      </c>
      <c r="R1219" s="4" cm="1">
        <f t="array" ref="R1219">SUM(_xlfn._xlws.FILTER($G$2:$G$1236,_xlfn.MAP($N$2:$N$1236,_xlfn.LAMBDA(_xlpm.x,_xlpm.x=$N1219))))</f>
        <v>7.6219512195121954E-4</v>
      </c>
      <c r="S1219" s="4">
        <f t="shared" si="358"/>
        <v>1</v>
      </c>
      <c r="T1219" s="15" cm="1">
        <f t="array" ref="T1219">SUM(_xlfn._xlws.FILTER($G$2:$G$1236,_xlfn.MAP($O$2:$O$1236,_xlfn.LAMBDA(_xlpm.x,_xlpm.x=$O1219))))</f>
        <v>7.6219512195121954E-4</v>
      </c>
      <c r="U1219" s="4">
        <f t="shared" si="359"/>
        <v>1</v>
      </c>
      <c r="V1219" s="4">
        <f t="shared" si="360"/>
        <v>0</v>
      </c>
      <c r="AB1219"/>
      <c r="AC1219"/>
      <c r="AD1219" s="2"/>
      <c r="AI1219" s="2"/>
      <c r="AJ1219" s="2"/>
    </row>
    <row r="1220" spans="1:36">
      <c r="A1220" s="1" t="str">
        <f t="shared" si="346"/>
        <v>~language~ : [læŋɡwədʒ]</v>
      </c>
      <c r="B1220" s="1">
        <f t="shared" si="345"/>
        <v>0</v>
      </c>
      <c r="C1220" s="1">
        <f t="shared" si="345"/>
        <v>0</v>
      </c>
      <c r="D1220" s="1">
        <f t="shared" si="345"/>
        <v>0</v>
      </c>
      <c r="E1220" s="7">
        <v>1</v>
      </c>
      <c r="F1220" s="9" t="s">
        <v>2092</v>
      </c>
      <c r="G1220" s="4">
        <f t="shared" si="347"/>
        <v>7.6219512195121954E-4</v>
      </c>
      <c r="H1220" s="4" t="str">
        <f t="shared" si="348"/>
        <v>læŋɡwədʒ</v>
      </c>
      <c r="I1220" s="4" t="str">
        <f t="shared" si="349"/>
        <v>language</v>
      </c>
      <c r="J1220" s="10">
        <f t="shared" si="350"/>
        <v>8</v>
      </c>
      <c r="K1220" s="10">
        <f t="shared" si="351"/>
        <v>8</v>
      </c>
      <c r="L1220" s="10">
        <f t="shared" si="352"/>
        <v>8</v>
      </c>
      <c r="M1220" s="10">
        <f t="shared" si="353"/>
        <v>3</v>
      </c>
      <c r="N1220" s="1" t="str">
        <f t="shared" si="354"/>
        <v>~language~</v>
      </c>
      <c r="O1220" s="1" t="str">
        <f t="shared" si="355"/>
        <v>[læŋɡwədʒ]</v>
      </c>
      <c r="P1220" s="4">
        <f t="shared" si="356"/>
        <v>0.3010299956639812</v>
      </c>
      <c r="Q1220" s="4">
        <f t="shared" si="357"/>
        <v>1</v>
      </c>
      <c r="R1220" s="4" cm="1">
        <f t="array" ref="R1220">SUM(_xlfn._xlws.FILTER($G$2:$G$1236,_xlfn.MAP($N$2:$N$1236,_xlfn.LAMBDA(_xlpm.x,_xlpm.x=$N1220))))</f>
        <v>7.6219512195121954E-4</v>
      </c>
      <c r="S1220" s="4">
        <f t="shared" si="358"/>
        <v>1</v>
      </c>
      <c r="T1220" s="15" cm="1">
        <f t="array" ref="T1220">SUM(_xlfn._xlws.FILTER($G$2:$G$1236,_xlfn.MAP($O$2:$O$1236,_xlfn.LAMBDA(_xlpm.x,_xlpm.x=$O1220))))</f>
        <v>7.6219512195121954E-4</v>
      </c>
      <c r="U1220" s="4">
        <f t="shared" si="359"/>
        <v>1</v>
      </c>
      <c r="V1220" s="4">
        <f t="shared" si="360"/>
        <v>0</v>
      </c>
      <c r="AB1220"/>
      <c r="AC1220"/>
      <c r="AD1220" s="2"/>
      <c r="AI1220" s="2"/>
      <c r="AJ1220" s="2"/>
    </row>
    <row r="1221" spans="1:36">
      <c r="A1221" s="1" t="str">
        <f t="shared" si="346"/>
        <v>~neighbor~ : [neɪbəɹ]</v>
      </c>
      <c r="B1221" s="1">
        <f t="shared" si="345"/>
        <v>0</v>
      </c>
      <c r="C1221" s="1">
        <f t="shared" si="345"/>
        <v>0</v>
      </c>
      <c r="D1221" s="1">
        <f t="shared" si="345"/>
        <v>1</v>
      </c>
      <c r="E1221" s="7">
        <v>1</v>
      </c>
      <c r="F1221" s="9" t="s">
        <v>2091</v>
      </c>
      <c r="G1221" s="4">
        <f t="shared" si="347"/>
        <v>7.6219512195121954E-4</v>
      </c>
      <c r="H1221" s="1" t="str">
        <f t="shared" si="348"/>
        <v>neɪbəɹ</v>
      </c>
      <c r="I1221" s="1" t="str">
        <f t="shared" si="349"/>
        <v>neighbor</v>
      </c>
      <c r="J1221" s="10">
        <f t="shared" si="350"/>
        <v>6</v>
      </c>
      <c r="K1221" s="10">
        <f t="shared" si="351"/>
        <v>8</v>
      </c>
      <c r="L1221" s="10">
        <f t="shared" si="352"/>
        <v>8</v>
      </c>
      <c r="M1221" s="10">
        <f t="shared" si="353"/>
        <v>3</v>
      </c>
      <c r="N1221" s="1" t="str">
        <f t="shared" si="354"/>
        <v>~neighbor~</v>
      </c>
      <c r="O1221" s="1" t="str">
        <f t="shared" si="355"/>
        <v>[neɪbəɹ]</v>
      </c>
      <c r="P1221" s="4">
        <f t="shared" si="356"/>
        <v>0.3010299956639812</v>
      </c>
      <c r="Q1221" s="4">
        <f t="shared" si="357"/>
        <v>1</v>
      </c>
      <c r="R1221" s="4" cm="1">
        <f t="array" ref="R1221">SUM(_xlfn._xlws.FILTER($G$2:$G$1236,_xlfn.MAP($N$2:$N$1236,_xlfn.LAMBDA(_xlpm.x,_xlpm.x=$N1221))))</f>
        <v>7.6219512195121954E-4</v>
      </c>
      <c r="S1221" s="4">
        <f t="shared" si="358"/>
        <v>1</v>
      </c>
      <c r="T1221" s="15" cm="1">
        <f t="array" ref="T1221">SUM(_xlfn._xlws.FILTER($G$2:$G$1236,_xlfn.MAP($O$2:$O$1236,_xlfn.LAMBDA(_xlpm.x,_xlpm.x=$O1221))))</f>
        <v>7.6219512195121954E-4</v>
      </c>
      <c r="U1221" s="4">
        <f t="shared" si="359"/>
        <v>1</v>
      </c>
      <c r="V1221" s="4">
        <f t="shared" si="360"/>
        <v>0</v>
      </c>
      <c r="AB1221"/>
      <c r="AC1221"/>
      <c r="AD1221" s="2"/>
      <c r="AI1221" s="2"/>
      <c r="AJ1221" s="2"/>
    </row>
    <row r="1222" spans="1:36">
      <c r="A1222" s="1" t="str">
        <f t="shared" si="346"/>
        <v>~possible~ : [pɑsəbl]</v>
      </c>
      <c r="B1222" s="1">
        <f t="shared" ref="B1222:D1236" si="361">_xlfn.LET(_xlpm.d,$F1222,_xlpm.k,_xlfn.CONCAT(LEFT(TRIM(B$1),1),"*"),COUNTIF(_xlpm.d,_xlpm.k))</f>
        <v>0</v>
      </c>
      <c r="C1222" s="1">
        <f t="shared" si="361"/>
        <v>0</v>
      </c>
      <c r="D1222" s="1">
        <f t="shared" si="361"/>
        <v>0</v>
      </c>
      <c r="E1222" s="7">
        <v>1</v>
      </c>
      <c r="F1222" s="9" t="s">
        <v>2090</v>
      </c>
      <c r="G1222" s="4">
        <f t="shared" si="347"/>
        <v>7.6219512195121954E-4</v>
      </c>
      <c r="H1222" s="4" t="str">
        <f t="shared" si="348"/>
        <v>pɑsəbl</v>
      </c>
      <c r="I1222" s="4" t="str">
        <f t="shared" si="349"/>
        <v>possible</v>
      </c>
      <c r="J1222" s="10">
        <f t="shared" si="350"/>
        <v>6</v>
      </c>
      <c r="K1222" s="10">
        <f t="shared" si="351"/>
        <v>8</v>
      </c>
      <c r="L1222" s="10">
        <f t="shared" si="352"/>
        <v>8</v>
      </c>
      <c r="M1222" s="10">
        <f t="shared" si="353"/>
        <v>3</v>
      </c>
      <c r="N1222" s="1" t="str">
        <f t="shared" si="354"/>
        <v>~possible~</v>
      </c>
      <c r="O1222" s="1" t="str">
        <f t="shared" si="355"/>
        <v>[pɑsəbl]</v>
      </c>
      <c r="P1222" s="4">
        <f t="shared" si="356"/>
        <v>0.3010299956639812</v>
      </c>
      <c r="Q1222" s="4">
        <f t="shared" si="357"/>
        <v>1</v>
      </c>
      <c r="R1222" s="4" cm="1">
        <f t="array" ref="R1222">SUM(_xlfn._xlws.FILTER($G$2:$G$1236,_xlfn.MAP($N$2:$N$1236,_xlfn.LAMBDA(_xlpm.x,_xlpm.x=$N1222))))</f>
        <v>7.6219512195121954E-4</v>
      </c>
      <c r="S1222" s="4">
        <f t="shared" si="358"/>
        <v>1</v>
      </c>
      <c r="T1222" s="15" cm="1">
        <f t="array" ref="T1222">SUM(_xlfn._xlws.FILTER($G$2:$G$1236,_xlfn.MAP($O$2:$O$1236,_xlfn.LAMBDA(_xlpm.x,_xlpm.x=$O1222))))</f>
        <v>7.6219512195121954E-4</v>
      </c>
      <c r="U1222" s="4">
        <f t="shared" si="359"/>
        <v>1</v>
      </c>
      <c r="V1222" s="4">
        <f t="shared" si="360"/>
        <v>0</v>
      </c>
      <c r="AB1222"/>
      <c r="AC1222"/>
      <c r="AD1222" s="2"/>
      <c r="AI1222" s="2"/>
      <c r="AJ1222" s="2"/>
    </row>
    <row r="1223" spans="1:36">
      <c r="A1223" s="1" t="str">
        <f t="shared" si="346"/>
        <v>~practice~ : [pɹæktɪs]</v>
      </c>
      <c r="B1223" s="1">
        <f t="shared" si="361"/>
        <v>0</v>
      </c>
      <c r="C1223" s="1">
        <f t="shared" si="361"/>
        <v>0</v>
      </c>
      <c r="D1223" s="1">
        <f t="shared" si="361"/>
        <v>0</v>
      </c>
      <c r="E1223" s="7">
        <v>1</v>
      </c>
      <c r="F1223" s="9" t="s">
        <v>2089</v>
      </c>
      <c r="G1223" s="4">
        <f t="shared" si="347"/>
        <v>7.6219512195121954E-4</v>
      </c>
      <c r="H1223" s="4" t="str">
        <f t="shared" si="348"/>
        <v>pɹæktɪs</v>
      </c>
      <c r="I1223" s="4" t="str">
        <f t="shared" si="349"/>
        <v>practice</v>
      </c>
      <c r="J1223" s="10">
        <f t="shared" si="350"/>
        <v>7</v>
      </c>
      <c r="K1223" s="10">
        <f t="shared" si="351"/>
        <v>8</v>
      </c>
      <c r="L1223" s="10">
        <f t="shared" si="352"/>
        <v>8</v>
      </c>
      <c r="M1223" s="10">
        <f t="shared" si="353"/>
        <v>3</v>
      </c>
      <c r="N1223" s="1" t="str">
        <f t="shared" si="354"/>
        <v>~practice~</v>
      </c>
      <c r="O1223" s="1" t="str">
        <f t="shared" si="355"/>
        <v>[pɹæktɪs]</v>
      </c>
      <c r="P1223" s="4">
        <f t="shared" si="356"/>
        <v>0.3010299956639812</v>
      </c>
      <c r="Q1223" s="4">
        <f t="shared" si="357"/>
        <v>1</v>
      </c>
      <c r="R1223" s="4" cm="1">
        <f t="array" ref="R1223">SUM(_xlfn._xlws.FILTER($G$2:$G$1236,_xlfn.MAP($N$2:$N$1236,_xlfn.LAMBDA(_xlpm.x,_xlpm.x=$N1223))))</f>
        <v>7.6219512195121954E-4</v>
      </c>
      <c r="S1223" s="4">
        <f t="shared" si="358"/>
        <v>1</v>
      </c>
      <c r="T1223" s="15" cm="1">
        <f t="array" ref="T1223">SUM(_xlfn._xlws.FILTER($G$2:$G$1236,_xlfn.MAP($O$2:$O$1236,_xlfn.LAMBDA(_xlpm.x,_xlpm.x=$O1223))))</f>
        <v>7.6219512195121954E-4</v>
      </c>
      <c r="U1223" s="4">
        <f t="shared" si="359"/>
        <v>1</v>
      </c>
      <c r="V1223" s="4">
        <f t="shared" si="360"/>
        <v>0</v>
      </c>
      <c r="AB1223"/>
      <c r="AC1223"/>
      <c r="AD1223" s="2"/>
      <c r="AI1223" s="2"/>
      <c r="AJ1223" s="2"/>
    </row>
    <row r="1224" spans="1:36">
      <c r="A1224" s="1" t="str">
        <f t="shared" si="346"/>
        <v>~probable~ : [pɹɑbəbl]</v>
      </c>
      <c r="B1224" s="1">
        <f t="shared" si="361"/>
        <v>0</v>
      </c>
      <c r="C1224" s="1">
        <f t="shared" si="361"/>
        <v>0</v>
      </c>
      <c r="D1224" s="1">
        <f t="shared" si="361"/>
        <v>0</v>
      </c>
      <c r="E1224" s="7">
        <v>1</v>
      </c>
      <c r="F1224" s="9" t="s">
        <v>2088</v>
      </c>
      <c r="G1224" s="4">
        <f t="shared" si="347"/>
        <v>7.6219512195121954E-4</v>
      </c>
      <c r="H1224" s="4" t="str">
        <f t="shared" si="348"/>
        <v>pɹɑbəbl</v>
      </c>
      <c r="I1224" s="4" t="str">
        <f t="shared" si="349"/>
        <v>probable</v>
      </c>
      <c r="J1224" s="10">
        <f t="shared" si="350"/>
        <v>7</v>
      </c>
      <c r="K1224" s="10">
        <f t="shared" si="351"/>
        <v>8</v>
      </c>
      <c r="L1224" s="10">
        <f t="shared" si="352"/>
        <v>8</v>
      </c>
      <c r="M1224" s="10">
        <f t="shared" si="353"/>
        <v>3</v>
      </c>
      <c r="N1224" s="1" t="str">
        <f t="shared" si="354"/>
        <v>~probable~</v>
      </c>
      <c r="O1224" s="1" t="str">
        <f t="shared" si="355"/>
        <v>[pɹɑbəbl]</v>
      </c>
      <c r="P1224" s="4">
        <f t="shared" si="356"/>
        <v>0.3010299956639812</v>
      </c>
      <c r="Q1224" s="4">
        <f t="shared" si="357"/>
        <v>1</v>
      </c>
      <c r="R1224" s="4" cm="1">
        <f t="array" ref="R1224">SUM(_xlfn._xlws.FILTER($G$2:$G$1236,_xlfn.MAP($N$2:$N$1236,_xlfn.LAMBDA(_xlpm.x,_xlpm.x=$N1224))))</f>
        <v>7.6219512195121954E-4</v>
      </c>
      <c r="S1224" s="4">
        <f t="shared" si="358"/>
        <v>1</v>
      </c>
      <c r="T1224" s="15" cm="1">
        <f t="array" ref="T1224">SUM(_xlfn._xlws.FILTER($G$2:$G$1236,_xlfn.MAP($O$2:$O$1236,_xlfn.LAMBDA(_xlpm.x,_xlpm.x=$O1224))))</f>
        <v>7.6219512195121954E-4</v>
      </c>
      <c r="U1224" s="4">
        <f t="shared" si="359"/>
        <v>1</v>
      </c>
      <c r="V1224" s="4">
        <f t="shared" si="360"/>
        <v>0</v>
      </c>
      <c r="AB1224"/>
      <c r="AC1224"/>
      <c r="AD1224" s="2"/>
      <c r="AI1224" s="2"/>
      <c r="AJ1224" s="2"/>
    </row>
    <row r="1225" spans="1:36">
      <c r="A1225" s="1" t="str">
        <f t="shared" si="346"/>
        <v>~shoulder~ : [ʃoʊldəɹ]</v>
      </c>
      <c r="B1225" s="1">
        <f t="shared" si="361"/>
        <v>0</v>
      </c>
      <c r="C1225" s="1">
        <f t="shared" si="361"/>
        <v>0</v>
      </c>
      <c r="D1225" s="1">
        <f t="shared" si="361"/>
        <v>0</v>
      </c>
      <c r="E1225" s="7">
        <v>1</v>
      </c>
      <c r="F1225" s="9" t="s">
        <v>2087</v>
      </c>
      <c r="G1225" s="4">
        <f t="shared" si="347"/>
        <v>7.6219512195121954E-4</v>
      </c>
      <c r="H1225" s="1" t="str">
        <f t="shared" si="348"/>
        <v>ʃoʊldəɹ</v>
      </c>
      <c r="I1225" s="1" t="str">
        <f t="shared" si="349"/>
        <v>shoulder</v>
      </c>
      <c r="J1225" s="10">
        <f t="shared" si="350"/>
        <v>7</v>
      </c>
      <c r="K1225" s="10">
        <f t="shared" si="351"/>
        <v>8</v>
      </c>
      <c r="L1225" s="10">
        <f t="shared" si="352"/>
        <v>8</v>
      </c>
      <c r="M1225" s="10">
        <f t="shared" si="353"/>
        <v>3</v>
      </c>
      <c r="N1225" s="1" t="str">
        <f t="shared" si="354"/>
        <v>~shoulder~</v>
      </c>
      <c r="O1225" s="1" t="str">
        <f t="shared" si="355"/>
        <v>[ʃoʊldəɹ]</v>
      </c>
      <c r="P1225" s="4">
        <f t="shared" si="356"/>
        <v>0.3010299956639812</v>
      </c>
      <c r="Q1225" s="4">
        <f t="shared" si="357"/>
        <v>1</v>
      </c>
      <c r="R1225" s="4" cm="1">
        <f t="array" ref="R1225">SUM(_xlfn._xlws.FILTER($G$2:$G$1236,_xlfn.MAP($N$2:$N$1236,_xlfn.LAMBDA(_xlpm.x,_xlpm.x=$N1225))))</f>
        <v>7.6219512195121954E-4</v>
      </c>
      <c r="S1225" s="4">
        <f t="shared" si="358"/>
        <v>1</v>
      </c>
      <c r="T1225" s="15" cm="1">
        <f t="array" ref="T1225">SUM(_xlfn._xlws.FILTER($G$2:$G$1236,_xlfn.MAP($O$2:$O$1236,_xlfn.LAMBDA(_xlpm.x,_xlpm.x=$O1225))))</f>
        <v>7.6219512195121954E-4</v>
      </c>
      <c r="U1225" s="4">
        <f t="shared" si="359"/>
        <v>1</v>
      </c>
      <c r="V1225" s="4">
        <f t="shared" si="360"/>
        <v>0</v>
      </c>
      <c r="AB1225"/>
      <c r="AC1225"/>
      <c r="AD1225" s="2"/>
      <c r="AI1225" s="2"/>
      <c r="AJ1225" s="2"/>
    </row>
    <row r="1226" spans="1:36">
      <c r="A1226" s="1" t="str">
        <f t="shared" si="346"/>
        <v>~surprise~ : [səɹpɹaɪz]</v>
      </c>
      <c r="B1226" s="1">
        <f t="shared" si="361"/>
        <v>0</v>
      </c>
      <c r="C1226" s="1">
        <f t="shared" si="361"/>
        <v>0</v>
      </c>
      <c r="D1226" s="1">
        <f t="shared" si="361"/>
        <v>0</v>
      </c>
      <c r="E1226" s="7">
        <v>1</v>
      </c>
      <c r="F1226" s="9" t="s">
        <v>2086</v>
      </c>
      <c r="G1226" s="4">
        <f t="shared" si="347"/>
        <v>7.6219512195121954E-4</v>
      </c>
      <c r="H1226" s="4" t="str">
        <f t="shared" si="348"/>
        <v>səɹpɹaɪz</v>
      </c>
      <c r="I1226" s="4" t="str">
        <f t="shared" si="349"/>
        <v>surprise</v>
      </c>
      <c r="J1226" s="10">
        <f t="shared" si="350"/>
        <v>8</v>
      </c>
      <c r="K1226" s="10">
        <f t="shared" si="351"/>
        <v>8</v>
      </c>
      <c r="L1226" s="10">
        <f t="shared" si="352"/>
        <v>8</v>
      </c>
      <c r="M1226" s="10">
        <f t="shared" si="353"/>
        <v>3</v>
      </c>
      <c r="N1226" s="1" t="str">
        <f t="shared" si="354"/>
        <v>~surprise~</v>
      </c>
      <c r="O1226" s="1" t="str">
        <f t="shared" si="355"/>
        <v>[səɹpɹaɪz]</v>
      </c>
      <c r="P1226" s="4">
        <f t="shared" si="356"/>
        <v>0.3010299956639812</v>
      </c>
      <c r="Q1226" s="4">
        <f t="shared" si="357"/>
        <v>1</v>
      </c>
      <c r="R1226" s="4" cm="1">
        <f t="array" ref="R1226">SUM(_xlfn._xlws.FILTER($G$2:$G$1236,_xlfn.MAP($N$2:$N$1236,_xlfn.LAMBDA(_xlpm.x,_xlpm.x=$N1226))))</f>
        <v>7.6219512195121954E-4</v>
      </c>
      <c r="S1226" s="4">
        <f t="shared" si="358"/>
        <v>1</v>
      </c>
      <c r="T1226" s="15" cm="1">
        <f t="array" ref="T1226">SUM(_xlfn._xlws.FILTER($G$2:$G$1236,_xlfn.MAP($O$2:$O$1236,_xlfn.LAMBDA(_xlpm.x,_xlpm.x=$O1226))))</f>
        <v>7.6219512195121954E-4</v>
      </c>
      <c r="U1226" s="4">
        <f t="shared" si="359"/>
        <v>1</v>
      </c>
      <c r="V1226" s="4">
        <f t="shared" si="360"/>
        <v>0</v>
      </c>
      <c r="AB1226"/>
      <c r="AC1226"/>
      <c r="AD1226" s="2"/>
      <c r="AI1226" s="2"/>
      <c r="AJ1226" s="2"/>
    </row>
    <row r="1227" spans="1:36">
      <c r="A1227" s="1" t="str">
        <f t="shared" si="346"/>
        <v>~thousand~ : [θaʊzənd]</v>
      </c>
      <c r="B1227" s="1">
        <f t="shared" si="361"/>
        <v>0</v>
      </c>
      <c r="C1227" s="1">
        <f t="shared" si="361"/>
        <v>0</v>
      </c>
      <c r="D1227" s="1">
        <f t="shared" si="361"/>
        <v>0</v>
      </c>
      <c r="E1227" s="7">
        <v>1</v>
      </c>
      <c r="F1227" s="9" t="s">
        <v>2085</v>
      </c>
      <c r="G1227" s="4">
        <f t="shared" si="347"/>
        <v>7.6219512195121954E-4</v>
      </c>
      <c r="H1227" s="1" t="str">
        <f t="shared" si="348"/>
        <v>θaʊzənd</v>
      </c>
      <c r="I1227" s="1" t="str">
        <f t="shared" si="349"/>
        <v>thousand</v>
      </c>
      <c r="J1227" s="10">
        <f t="shared" si="350"/>
        <v>7</v>
      </c>
      <c r="K1227" s="10">
        <f t="shared" si="351"/>
        <v>8</v>
      </c>
      <c r="L1227" s="10">
        <f t="shared" si="352"/>
        <v>8</v>
      </c>
      <c r="M1227" s="10">
        <f t="shared" si="353"/>
        <v>3</v>
      </c>
      <c r="N1227" s="1" t="str">
        <f t="shared" si="354"/>
        <v>~thousand~</v>
      </c>
      <c r="O1227" s="1" t="str">
        <f t="shared" si="355"/>
        <v>[θaʊzənd]</v>
      </c>
      <c r="P1227" s="4">
        <f t="shared" si="356"/>
        <v>0.3010299956639812</v>
      </c>
      <c r="Q1227" s="4">
        <f t="shared" si="357"/>
        <v>1</v>
      </c>
      <c r="R1227" s="4" cm="1">
        <f t="array" ref="R1227">SUM(_xlfn._xlws.FILTER($G$2:$G$1236,_xlfn.MAP($N$2:$N$1236,_xlfn.LAMBDA(_xlpm.x,_xlpm.x=$N1227))))</f>
        <v>7.6219512195121954E-4</v>
      </c>
      <c r="S1227" s="4">
        <f t="shared" si="358"/>
        <v>1</v>
      </c>
      <c r="T1227" s="15" cm="1">
        <f t="array" ref="T1227">SUM(_xlfn._xlws.FILTER($G$2:$G$1236,_xlfn.MAP($O$2:$O$1236,_xlfn.LAMBDA(_xlpm.x,_xlpm.x=$O1227))))</f>
        <v>7.6219512195121954E-4</v>
      </c>
      <c r="U1227" s="4">
        <f t="shared" si="359"/>
        <v>1</v>
      </c>
      <c r="V1227" s="4">
        <f t="shared" si="360"/>
        <v>0</v>
      </c>
      <c r="AB1227"/>
      <c r="AC1227"/>
      <c r="AD1227" s="2"/>
      <c r="AI1227" s="2"/>
      <c r="AJ1227" s="2"/>
    </row>
    <row r="1228" spans="1:36">
      <c r="A1228" s="1" t="str">
        <f t="shared" si="346"/>
        <v>~ctionary~ : [kʃənɛɹɪ]</v>
      </c>
      <c r="B1228" s="1">
        <f t="shared" si="361"/>
        <v>0</v>
      </c>
      <c r="C1228" s="1">
        <f t="shared" si="361"/>
        <v>0</v>
      </c>
      <c r="D1228" s="1">
        <f t="shared" si="361"/>
        <v>0</v>
      </c>
      <c r="E1228" s="7">
        <v>1</v>
      </c>
      <c r="F1228" s="9" t="s">
        <v>2084</v>
      </c>
      <c r="G1228" s="4">
        <f t="shared" si="347"/>
        <v>7.6219512195121954E-4</v>
      </c>
      <c r="H1228" s="4" t="str">
        <f t="shared" si="348"/>
        <v>kʃənɛɹɪ</v>
      </c>
      <c r="I1228" s="4" t="str">
        <f t="shared" si="349"/>
        <v>ctionary</v>
      </c>
      <c r="J1228" s="10">
        <f t="shared" si="350"/>
        <v>7</v>
      </c>
      <c r="K1228" s="10">
        <f t="shared" si="351"/>
        <v>8</v>
      </c>
      <c r="L1228" s="10">
        <f t="shared" si="352"/>
        <v>8</v>
      </c>
      <c r="M1228" s="10">
        <f t="shared" si="353"/>
        <v>4</v>
      </c>
      <c r="N1228" s="1" t="str">
        <f t="shared" si="354"/>
        <v>~ctionary~</v>
      </c>
      <c r="O1228" s="1" t="str">
        <f t="shared" si="355"/>
        <v>[kʃənɛɹɪ]</v>
      </c>
      <c r="P1228" s="4">
        <f t="shared" si="356"/>
        <v>0.3010299956639812</v>
      </c>
      <c r="Q1228" s="4">
        <f t="shared" si="357"/>
        <v>1</v>
      </c>
      <c r="R1228" s="4" cm="1">
        <f t="array" ref="R1228">SUM(_xlfn._xlws.FILTER($G$2:$G$1236,_xlfn.MAP($N$2:$N$1236,_xlfn.LAMBDA(_xlpm.x,_xlpm.x=$N1228))))</f>
        <v>7.6219512195121954E-4</v>
      </c>
      <c r="S1228" s="4">
        <f t="shared" si="358"/>
        <v>1</v>
      </c>
      <c r="T1228" s="15" cm="1">
        <f t="array" ref="T1228">SUM(_xlfn._xlws.FILTER($G$2:$G$1236,_xlfn.MAP($O$2:$O$1236,_xlfn.LAMBDA(_xlpm.x,_xlpm.x=$O1228))))</f>
        <v>7.6219512195121954E-4</v>
      </c>
      <c r="U1228" s="4">
        <f t="shared" si="359"/>
        <v>1</v>
      </c>
      <c r="V1228" s="4">
        <f t="shared" si="360"/>
        <v>0</v>
      </c>
      <c r="AB1228"/>
      <c r="AC1228"/>
      <c r="AD1228" s="2"/>
      <c r="AI1228" s="2"/>
      <c r="AJ1228" s="2"/>
    </row>
    <row r="1229" spans="1:36">
      <c r="A1229" s="1" t="str">
        <f t="shared" si="346"/>
        <v>~continue~ : [kəntɪnyu]</v>
      </c>
      <c r="B1229" s="1">
        <f t="shared" si="361"/>
        <v>0</v>
      </c>
      <c r="C1229" s="1">
        <f t="shared" si="361"/>
        <v>0</v>
      </c>
      <c r="D1229" s="1">
        <f t="shared" si="361"/>
        <v>0</v>
      </c>
      <c r="E1229" s="7">
        <v>1</v>
      </c>
      <c r="F1229" s="9" t="s">
        <v>2083</v>
      </c>
      <c r="G1229" s="4">
        <f t="shared" si="347"/>
        <v>7.6219512195121954E-4</v>
      </c>
      <c r="H1229" s="4" t="str">
        <f t="shared" si="348"/>
        <v>kəntɪnyu</v>
      </c>
      <c r="I1229" s="4" t="str">
        <f t="shared" si="349"/>
        <v>continue</v>
      </c>
      <c r="J1229" s="10">
        <f t="shared" si="350"/>
        <v>8</v>
      </c>
      <c r="K1229" s="10">
        <f t="shared" si="351"/>
        <v>8</v>
      </c>
      <c r="L1229" s="10">
        <f t="shared" si="352"/>
        <v>8</v>
      </c>
      <c r="M1229" s="10">
        <f t="shared" si="353"/>
        <v>4</v>
      </c>
      <c r="N1229" s="1" t="str">
        <f t="shared" si="354"/>
        <v>~continue~</v>
      </c>
      <c r="O1229" s="1" t="str">
        <f t="shared" si="355"/>
        <v>[kəntɪnyu]</v>
      </c>
      <c r="P1229" s="4">
        <f t="shared" si="356"/>
        <v>0.3010299956639812</v>
      </c>
      <c r="Q1229" s="4">
        <f t="shared" si="357"/>
        <v>1</v>
      </c>
      <c r="R1229" s="4" cm="1">
        <f t="array" ref="R1229">SUM(_xlfn._xlws.FILTER($G$2:$G$1236,_xlfn.MAP($N$2:$N$1236,_xlfn.LAMBDA(_xlpm.x,_xlpm.x=$N1229))))</f>
        <v>7.6219512195121954E-4</v>
      </c>
      <c r="S1229" s="4">
        <f t="shared" si="358"/>
        <v>1</v>
      </c>
      <c r="T1229" s="15" cm="1">
        <f t="array" ref="T1229">SUM(_xlfn._xlws.FILTER($G$2:$G$1236,_xlfn.MAP($O$2:$O$1236,_xlfn.LAMBDA(_xlpm.x,_xlpm.x=$O1229))))</f>
        <v>7.6219512195121954E-4</v>
      </c>
      <c r="U1229" s="4">
        <f t="shared" si="359"/>
        <v>1</v>
      </c>
      <c r="V1229" s="4">
        <f t="shared" si="360"/>
        <v>0</v>
      </c>
      <c r="AB1229"/>
      <c r="AC1229"/>
      <c r="AD1229" s="2"/>
      <c r="AI1229" s="2"/>
      <c r="AJ1229" s="2"/>
    </row>
    <row r="1230" spans="1:36">
      <c r="A1230" s="1" t="str">
        <f t="shared" si="346"/>
        <v>~mountain~ : [maʊntn]</v>
      </c>
      <c r="B1230" s="1">
        <f t="shared" si="361"/>
        <v>0</v>
      </c>
      <c r="C1230" s="1">
        <f t="shared" si="361"/>
        <v>1</v>
      </c>
      <c r="D1230" s="1">
        <f t="shared" si="361"/>
        <v>0</v>
      </c>
      <c r="E1230" s="7">
        <v>1</v>
      </c>
      <c r="F1230" s="9" t="s">
        <v>1025</v>
      </c>
      <c r="G1230" s="4">
        <f t="shared" si="347"/>
        <v>7.6219512195121954E-4</v>
      </c>
      <c r="H1230" s="4" t="str">
        <f t="shared" si="348"/>
        <v>maʊntn</v>
      </c>
      <c r="I1230" s="4" t="str">
        <f t="shared" si="349"/>
        <v>mountain</v>
      </c>
      <c r="J1230" s="10">
        <f t="shared" si="350"/>
        <v>6</v>
      </c>
      <c r="K1230" s="10">
        <f t="shared" si="351"/>
        <v>8</v>
      </c>
      <c r="L1230" s="10">
        <f t="shared" si="352"/>
        <v>8</v>
      </c>
      <c r="M1230" s="10">
        <f t="shared" si="353"/>
        <v>4</v>
      </c>
      <c r="N1230" s="1" t="str">
        <f t="shared" si="354"/>
        <v>~mountain~</v>
      </c>
      <c r="O1230" s="1" t="str">
        <f t="shared" si="355"/>
        <v>[maʊntn]</v>
      </c>
      <c r="P1230" s="4">
        <f t="shared" si="356"/>
        <v>0.20068666377598746</v>
      </c>
      <c r="Q1230" s="4">
        <f t="shared" si="357"/>
        <v>0.66666666666666663</v>
      </c>
      <c r="R1230" s="4" cm="1">
        <f t="array" ref="R1230">SUM(_xlfn._xlws.FILTER($G$2:$G$1236,_xlfn.MAP($N$2:$N$1236,_xlfn.LAMBDA(_xlpm.x,_xlpm.x=$N1230))))</f>
        <v>1.5243902439024391E-3</v>
      </c>
      <c r="S1230" s="4">
        <f t="shared" si="358"/>
        <v>0.5</v>
      </c>
      <c r="T1230" s="15" cm="1">
        <f t="array" ref="T1230">SUM(_xlfn._xlws.FILTER($G$2:$G$1236,_xlfn.MAP($O$2:$O$1236,_xlfn.LAMBDA(_xlpm.x,_xlpm.x=$O1230))))</f>
        <v>7.6219512195121954E-4</v>
      </c>
      <c r="U1230" s="4">
        <f t="shared" si="359"/>
        <v>1</v>
      </c>
      <c r="V1230" s="4">
        <f t="shared" si="360"/>
        <v>-0.3010299956639812</v>
      </c>
      <c r="AB1230"/>
      <c r="AC1230"/>
      <c r="AD1230" s="2"/>
      <c r="AI1230" s="2"/>
      <c r="AJ1230" s="2"/>
    </row>
    <row r="1231" spans="1:36">
      <c r="A1231" s="1" t="str">
        <f t="shared" si="346"/>
        <v>~mountain~ : [maʊntɛn]</v>
      </c>
      <c r="B1231" s="1">
        <f t="shared" si="361"/>
        <v>0</v>
      </c>
      <c r="C1231" s="1">
        <f t="shared" si="361"/>
        <v>1</v>
      </c>
      <c r="D1231" s="1">
        <f t="shared" si="361"/>
        <v>0</v>
      </c>
      <c r="E1231" s="7">
        <v>1</v>
      </c>
      <c r="F1231" s="9" t="s">
        <v>2082</v>
      </c>
      <c r="G1231" s="4">
        <f t="shared" si="347"/>
        <v>7.6219512195121954E-4</v>
      </c>
      <c r="H1231" s="4" t="str">
        <f t="shared" si="348"/>
        <v>maʊntɛn</v>
      </c>
      <c r="I1231" s="4" t="str">
        <f t="shared" si="349"/>
        <v>mountain</v>
      </c>
      <c r="J1231" s="10">
        <f t="shared" si="350"/>
        <v>7</v>
      </c>
      <c r="K1231" s="10">
        <f t="shared" si="351"/>
        <v>8</v>
      </c>
      <c r="L1231" s="10">
        <f t="shared" si="352"/>
        <v>8</v>
      </c>
      <c r="M1231" s="10">
        <f t="shared" si="353"/>
        <v>4</v>
      </c>
      <c r="N1231" s="1" t="str">
        <f t="shared" si="354"/>
        <v>~mountain~</v>
      </c>
      <c r="O1231" s="1" t="str">
        <f t="shared" si="355"/>
        <v>[maʊntɛn]</v>
      </c>
      <c r="P1231" s="4">
        <f t="shared" si="356"/>
        <v>0.20068666377598746</v>
      </c>
      <c r="Q1231" s="4">
        <f t="shared" si="357"/>
        <v>0.66666666666666663</v>
      </c>
      <c r="R1231" s="4" cm="1">
        <f t="array" ref="R1231">SUM(_xlfn._xlws.FILTER($G$2:$G$1236,_xlfn.MAP($N$2:$N$1236,_xlfn.LAMBDA(_xlpm.x,_xlpm.x=$N1231))))</f>
        <v>1.5243902439024391E-3</v>
      </c>
      <c r="S1231" s="4">
        <f t="shared" si="358"/>
        <v>0.5</v>
      </c>
      <c r="T1231" s="15" cm="1">
        <f t="array" ref="T1231">SUM(_xlfn._xlws.FILTER($G$2:$G$1236,_xlfn.MAP($O$2:$O$1236,_xlfn.LAMBDA(_xlpm.x,_xlpm.x=$O1231))))</f>
        <v>7.6219512195121954E-4</v>
      </c>
      <c r="U1231" s="4">
        <f t="shared" si="359"/>
        <v>1</v>
      </c>
      <c r="V1231" s="4">
        <f t="shared" si="360"/>
        <v>-0.3010299956639812</v>
      </c>
      <c r="AB1231"/>
      <c r="AC1231"/>
      <c r="AD1231" s="2"/>
      <c r="AI1231" s="2"/>
      <c r="AJ1231" s="2"/>
    </row>
    <row r="1232" spans="1:36">
      <c r="A1232" s="1" t="str">
        <f t="shared" si="346"/>
        <v>~question~ : [kwɛstʃən]</v>
      </c>
      <c r="B1232" s="1">
        <f t="shared" si="361"/>
        <v>0</v>
      </c>
      <c r="C1232" s="1">
        <f t="shared" si="361"/>
        <v>0</v>
      </c>
      <c r="D1232" s="1">
        <f t="shared" si="361"/>
        <v>0</v>
      </c>
      <c r="E1232" s="7">
        <v>1</v>
      </c>
      <c r="F1232" s="9" t="s">
        <v>2081</v>
      </c>
      <c r="G1232" s="4">
        <f t="shared" si="347"/>
        <v>7.6219512195121954E-4</v>
      </c>
      <c r="H1232" s="4" t="str">
        <f t="shared" si="348"/>
        <v>kwɛstʃən</v>
      </c>
      <c r="I1232" s="4" t="str">
        <f t="shared" si="349"/>
        <v>question</v>
      </c>
      <c r="J1232" s="10">
        <f t="shared" si="350"/>
        <v>8</v>
      </c>
      <c r="K1232" s="10">
        <f t="shared" si="351"/>
        <v>8</v>
      </c>
      <c r="L1232" s="10">
        <f t="shared" si="352"/>
        <v>8</v>
      </c>
      <c r="M1232" s="10">
        <f t="shared" si="353"/>
        <v>4</v>
      </c>
      <c r="N1232" s="1" t="str">
        <f t="shared" si="354"/>
        <v>~question~</v>
      </c>
      <c r="O1232" s="1" t="str">
        <f t="shared" si="355"/>
        <v>[kwɛstʃən]</v>
      </c>
      <c r="P1232" s="4">
        <f t="shared" si="356"/>
        <v>0.3010299956639812</v>
      </c>
      <c r="Q1232" s="4">
        <f t="shared" si="357"/>
        <v>1</v>
      </c>
      <c r="R1232" s="4" cm="1">
        <f t="array" ref="R1232">SUM(_xlfn._xlws.FILTER($G$2:$G$1236,_xlfn.MAP($N$2:$N$1236,_xlfn.LAMBDA(_xlpm.x,_xlpm.x=$N1232))))</f>
        <v>7.6219512195121954E-4</v>
      </c>
      <c r="S1232" s="4">
        <f t="shared" si="358"/>
        <v>1</v>
      </c>
      <c r="T1232" s="15" cm="1">
        <f t="array" ref="T1232">SUM(_xlfn._xlws.FILTER($G$2:$G$1236,_xlfn.MAP($O$2:$O$1236,_xlfn.LAMBDA(_xlpm.x,_xlpm.x=$O1232))))</f>
        <v>7.6219512195121954E-4</v>
      </c>
      <c r="U1232" s="4">
        <f t="shared" si="359"/>
        <v>1</v>
      </c>
      <c r="V1232" s="4">
        <f t="shared" si="360"/>
        <v>0</v>
      </c>
      <c r="AB1232"/>
      <c r="AC1232"/>
      <c r="AD1232" s="2"/>
      <c r="AI1232" s="2"/>
      <c r="AJ1232" s="2"/>
    </row>
    <row r="1233" spans="1:36">
      <c r="A1233" s="1" t="str">
        <f t="shared" si="346"/>
        <v>~nstrument~ : [nstɹʊmənt]</v>
      </c>
      <c r="B1233" s="1">
        <f t="shared" si="361"/>
        <v>0</v>
      </c>
      <c r="C1233" s="1">
        <f t="shared" si="361"/>
        <v>0</v>
      </c>
      <c r="D1233" s="1">
        <f t="shared" si="361"/>
        <v>1</v>
      </c>
      <c r="E1233" s="7">
        <v>1</v>
      </c>
      <c r="F1233" s="9" t="s">
        <v>2080</v>
      </c>
      <c r="G1233" s="4">
        <f t="shared" si="347"/>
        <v>7.6219512195121954E-4</v>
      </c>
      <c r="H1233" s="1" t="str">
        <f t="shared" si="348"/>
        <v>nstɹʊmənt</v>
      </c>
      <c r="I1233" s="1" t="str">
        <f t="shared" si="349"/>
        <v>nstrument</v>
      </c>
      <c r="J1233" s="10">
        <f t="shared" si="350"/>
        <v>9</v>
      </c>
      <c r="K1233" s="10">
        <f t="shared" si="351"/>
        <v>9</v>
      </c>
      <c r="L1233" s="10">
        <f t="shared" si="352"/>
        <v>9</v>
      </c>
      <c r="M1233" s="10">
        <f t="shared" si="353"/>
        <v>2</v>
      </c>
      <c r="N1233" s="1" t="str">
        <f t="shared" si="354"/>
        <v>~nstrument~</v>
      </c>
      <c r="O1233" s="1" t="str">
        <f t="shared" si="355"/>
        <v>[nstɹʊmənt]</v>
      </c>
      <c r="P1233" s="4">
        <f t="shared" si="356"/>
        <v>0.31349043549768224</v>
      </c>
      <c r="Q1233" s="4">
        <f t="shared" si="357"/>
        <v>1</v>
      </c>
      <c r="R1233" s="4" cm="1">
        <f t="array" ref="R1233">SUM(_xlfn._xlws.FILTER($G$2:$G$1236,_xlfn.MAP($N$2:$N$1236,_xlfn.LAMBDA(_xlpm.x,_xlpm.x=$N1233))))</f>
        <v>7.6219512195121954E-4</v>
      </c>
      <c r="S1233" s="4">
        <f t="shared" si="358"/>
        <v>1</v>
      </c>
      <c r="T1233" s="15" cm="1">
        <f t="array" ref="T1233">SUM(_xlfn._xlws.FILTER($G$2:$G$1236,_xlfn.MAP($O$2:$O$1236,_xlfn.LAMBDA(_xlpm.x,_xlpm.x=$O1233))))</f>
        <v>7.6219512195121954E-4</v>
      </c>
      <c r="U1233" s="4">
        <f t="shared" si="359"/>
        <v>1</v>
      </c>
      <c r="V1233" s="4">
        <f t="shared" si="360"/>
        <v>0</v>
      </c>
      <c r="AB1233"/>
      <c r="AC1233"/>
      <c r="AD1233" s="2"/>
      <c r="AI1233" s="2"/>
      <c r="AJ1233" s="2"/>
    </row>
    <row r="1234" spans="1:36">
      <c r="A1234" s="1" t="str">
        <f t="shared" si="346"/>
        <v>~mperature~ : [mpɹətʃəɹ]</v>
      </c>
      <c r="B1234" s="1">
        <f t="shared" si="361"/>
        <v>0</v>
      </c>
      <c r="C1234" s="1">
        <f t="shared" si="361"/>
        <v>1</v>
      </c>
      <c r="D1234" s="1">
        <f t="shared" si="361"/>
        <v>0</v>
      </c>
      <c r="E1234" s="7">
        <v>1</v>
      </c>
      <c r="F1234" s="9" t="s">
        <v>2079</v>
      </c>
      <c r="G1234" s="4">
        <f t="shared" si="347"/>
        <v>7.6219512195121954E-4</v>
      </c>
      <c r="H1234" s="1" t="str">
        <f t="shared" si="348"/>
        <v>mpɹətʃəɹ</v>
      </c>
      <c r="I1234" s="1" t="str">
        <f t="shared" si="349"/>
        <v>mperature</v>
      </c>
      <c r="J1234" s="10">
        <f t="shared" si="350"/>
        <v>8</v>
      </c>
      <c r="K1234" s="10">
        <f t="shared" si="351"/>
        <v>9</v>
      </c>
      <c r="L1234" s="10">
        <f t="shared" si="352"/>
        <v>9</v>
      </c>
      <c r="M1234" s="10">
        <f t="shared" si="353"/>
        <v>3</v>
      </c>
      <c r="N1234" s="1" t="str">
        <f t="shared" si="354"/>
        <v>~mperature~</v>
      </c>
      <c r="O1234" s="1" t="str">
        <f t="shared" si="355"/>
        <v>[mpɹətʃəɹ]</v>
      </c>
      <c r="P1234" s="4">
        <f t="shared" si="356"/>
        <v>0.31349043549768224</v>
      </c>
      <c r="Q1234" s="4">
        <f t="shared" si="357"/>
        <v>1</v>
      </c>
      <c r="R1234" s="4" cm="1">
        <f t="array" ref="R1234">SUM(_xlfn._xlws.FILTER($G$2:$G$1236,_xlfn.MAP($N$2:$N$1236,_xlfn.LAMBDA(_xlpm.x,_xlpm.x=$N1234))))</f>
        <v>7.6219512195121954E-4</v>
      </c>
      <c r="S1234" s="4">
        <f t="shared" si="358"/>
        <v>1</v>
      </c>
      <c r="T1234" s="15" cm="1">
        <f t="array" ref="T1234">SUM(_xlfn._xlws.FILTER($G$2:$G$1236,_xlfn.MAP($O$2:$O$1236,_xlfn.LAMBDA(_xlpm.x,_xlpm.x=$O1234))))</f>
        <v>7.6219512195121954E-4</v>
      </c>
      <c r="U1234" s="4">
        <f t="shared" si="359"/>
        <v>1</v>
      </c>
      <c r="V1234" s="4">
        <f t="shared" si="360"/>
        <v>0</v>
      </c>
      <c r="AB1234"/>
      <c r="AC1234"/>
      <c r="AD1234" s="2"/>
      <c r="AI1234" s="2"/>
      <c r="AJ1234" s="2"/>
    </row>
    <row r="1235" spans="1:36">
      <c r="A1235" s="1" t="str">
        <f t="shared" si="346"/>
        <v>~temperatu~ : [tɛmpɹətʃə]</v>
      </c>
      <c r="B1235" s="1">
        <f t="shared" si="361"/>
        <v>0</v>
      </c>
      <c r="C1235" s="1">
        <f t="shared" si="361"/>
        <v>0</v>
      </c>
      <c r="D1235" s="1">
        <f t="shared" si="361"/>
        <v>0</v>
      </c>
      <c r="E1235" s="7">
        <v>1</v>
      </c>
      <c r="F1235" s="9" t="s">
        <v>2078</v>
      </c>
      <c r="G1235" s="4">
        <f t="shared" si="347"/>
        <v>7.6219512195121954E-4</v>
      </c>
      <c r="H1235" s="1" t="str">
        <f t="shared" si="348"/>
        <v>tɛmpɹətʃə</v>
      </c>
      <c r="I1235" s="1" t="str">
        <f t="shared" si="349"/>
        <v>temperatu</v>
      </c>
      <c r="J1235" s="10">
        <f t="shared" si="350"/>
        <v>9</v>
      </c>
      <c r="K1235" s="10">
        <f t="shared" si="351"/>
        <v>9</v>
      </c>
      <c r="L1235" s="10">
        <f t="shared" si="352"/>
        <v>9</v>
      </c>
      <c r="M1235" s="10">
        <f t="shared" si="353"/>
        <v>3</v>
      </c>
      <c r="N1235" s="1" t="str">
        <f t="shared" si="354"/>
        <v>~temperatu~</v>
      </c>
      <c r="O1235" s="1" t="str">
        <f t="shared" si="355"/>
        <v>[tɛmpɹətʃə]</v>
      </c>
      <c r="P1235" s="4">
        <f t="shared" si="356"/>
        <v>0.31349043549768224</v>
      </c>
      <c r="Q1235" s="4">
        <f t="shared" si="357"/>
        <v>1</v>
      </c>
      <c r="R1235" s="4" cm="1">
        <f t="array" ref="R1235">SUM(_xlfn._xlws.FILTER($G$2:$G$1236,_xlfn.MAP($N$2:$N$1236,_xlfn.LAMBDA(_xlpm.x,_xlpm.x=$N1235))))</f>
        <v>7.6219512195121954E-4</v>
      </c>
      <c r="S1235" s="4">
        <f t="shared" si="358"/>
        <v>1</v>
      </c>
      <c r="T1235" s="15" cm="1">
        <f t="array" ref="T1235">SUM(_xlfn._xlws.FILTER($G$2:$G$1236,_xlfn.MAP($O$2:$O$1236,_xlfn.LAMBDA(_xlpm.x,_xlpm.x=$O1235))))</f>
        <v>7.6219512195121954E-4</v>
      </c>
      <c r="U1235" s="4">
        <f t="shared" si="359"/>
        <v>1</v>
      </c>
      <c r="V1235" s="4">
        <f t="shared" si="360"/>
        <v>0</v>
      </c>
      <c r="AB1235"/>
      <c r="AC1235"/>
      <c r="AD1235" s="2"/>
      <c r="AI1235" s="2"/>
      <c r="AJ1235" s="2"/>
    </row>
    <row r="1236" spans="1:36">
      <c r="A1236" s="1" t="str">
        <f t="shared" si="346"/>
        <v>~specially~ : [spɛʃəlɪ]</v>
      </c>
      <c r="B1236" s="1">
        <f t="shared" si="361"/>
        <v>0</v>
      </c>
      <c r="C1236" s="1">
        <f t="shared" si="361"/>
        <v>0</v>
      </c>
      <c r="D1236" s="1">
        <f t="shared" si="361"/>
        <v>0</v>
      </c>
      <c r="E1236" s="7">
        <v>1</v>
      </c>
      <c r="F1236" s="9" t="s">
        <v>2077</v>
      </c>
      <c r="G1236" s="4">
        <f t="shared" si="347"/>
        <v>7.6219512195121954E-4</v>
      </c>
      <c r="H1236" s="4" t="str">
        <f t="shared" si="348"/>
        <v>spɛʃəlɪ</v>
      </c>
      <c r="I1236" s="4" t="str">
        <f t="shared" si="349"/>
        <v>specially</v>
      </c>
      <c r="J1236" s="10">
        <f t="shared" si="350"/>
        <v>7</v>
      </c>
      <c r="K1236" s="10">
        <f t="shared" si="351"/>
        <v>9</v>
      </c>
      <c r="L1236" s="10">
        <f t="shared" si="352"/>
        <v>9</v>
      </c>
      <c r="M1236" s="10">
        <f t="shared" si="353"/>
        <v>4</v>
      </c>
      <c r="N1236" s="1" t="str">
        <f t="shared" si="354"/>
        <v>~specially~</v>
      </c>
      <c r="O1236" s="1" t="str">
        <f t="shared" si="355"/>
        <v>[spɛʃəlɪ]</v>
      </c>
      <c r="P1236" s="4">
        <f t="shared" si="356"/>
        <v>0.31349043549768224</v>
      </c>
      <c r="Q1236" s="4">
        <f t="shared" si="357"/>
        <v>1</v>
      </c>
      <c r="R1236" s="4" cm="1">
        <f t="array" ref="R1236">SUM(_xlfn._xlws.FILTER($G$2:$G$1236,_xlfn.MAP($N$2:$N$1236,_xlfn.LAMBDA(_xlpm.x,_xlpm.x=$N1236))))</f>
        <v>7.6219512195121954E-4</v>
      </c>
      <c r="S1236" s="4">
        <f t="shared" si="358"/>
        <v>1</v>
      </c>
      <c r="T1236" s="15" cm="1">
        <f t="array" ref="T1236">SUM(_xlfn._xlws.FILTER($G$2:$G$1236,_xlfn.MAP($O$2:$O$1236,_xlfn.LAMBDA(_xlpm.x,_xlpm.x=$O1236))))</f>
        <v>7.6219512195121954E-4</v>
      </c>
      <c r="U1236" s="4">
        <f t="shared" si="359"/>
        <v>1</v>
      </c>
      <c r="V1236" s="4">
        <f t="shared" si="360"/>
        <v>0</v>
      </c>
      <c r="AB1236"/>
      <c r="AC1236"/>
      <c r="AD1236" s="2"/>
      <c r="AI1236" s="2"/>
      <c r="AJ1236" s="2"/>
    </row>
    <row r="1237" spans="1:36">
      <c r="B1237" s="7"/>
      <c r="C1237" s="5"/>
      <c r="D1237" s="3"/>
      <c r="E1237" s="1"/>
      <c r="F1237" s="1"/>
      <c r="G1237" s="1"/>
      <c r="H1237" s="1"/>
      <c r="I1237" s="1"/>
      <c r="J1237" s="1"/>
      <c r="K1237" s="3"/>
      <c r="L1237" s="3"/>
      <c r="M1237" s="3"/>
      <c r="O1237" s="4"/>
      <c r="P1237" s="6"/>
      <c r="U1237" s="4"/>
      <c r="V1237" s="4"/>
      <c r="W1237" s="4"/>
      <c r="X1237" s="4"/>
      <c r="Y1237" s="4"/>
      <c r="Z1237" s="4"/>
      <c r="AA1237" s="4"/>
      <c r="AB1237" s="4"/>
      <c r="AC1237" s="4"/>
    </row>
    <row r="1238" spans="1:36">
      <c r="B1238" s="7"/>
      <c r="C1238" s="5"/>
      <c r="D1238" s="3"/>
      <c r="E1238" s="1"/>
      <c r="F1238" s="1"/>
      <c r="G1238" s="1"/>
      <c r="H1238" s="1"/>
      <c r="I1238" s="1"/>
      <c r="J1238" s="1"/>
      <c r="K1238" s="3"/>
      <c r="L1238" s="3"/>
      <c r="M1238" s="3"/>
      <c r="O1238" s="4"/>
      <c r="P1238" s="6"/>
      <c r="U1238" s="4"/>
      <c r="V1238" s="4"/>
      <c r="W1238" s="4"/>
      <c r="X1238" s="4"/>
      <c r="Y1238" s="4"/>
      <c r="Z1238" s="4"/>
      <c r="AA1238" s="4"/>
      <c r="AB1238" s="4"/>
      <c r="AC1238" s="4"/>
    </row>
    <row r="1239" spans="1:36">
      <c r="B1239" s="8">
        <f>SUM(B2:B1236)</f>
        <v>87</v>
      </c>
      <c r="C1239" s="8">
        <f>SUM(C2:C1236)</f>
        <v>69</v>
      </c>
      <c r="D1239" s="8">
        <f>SUM(D2:D1236)</f>
        <v>72</v>
      </c>
      <c r="E1239" s="8">
        <f>SUM(E2:E1236)</f>
        <v>1312</v>
      </c>
      <c r="U1239" s="12"/>
      <c r="V1239" s="12" t="s">
        <v>926</v>
      </c>
      <c r="W1239" s="12" t="s">
        <v>927</v>
      </c>
    </row>
    <row r="1240" spans="1:36">
      <c r="U1240" s="12" t="s">
        <v>928</v>
      </c>
      <c r="V1240" s="14">
        <f>_xlfn.LET(_xlpm.d,V$2:V$1236,COUNTIF(_xlpm.d,"&lt;0"))</f>
        <v>89</v>
      </c>
      <c r="W1240" s="13">
        <f>V1240/V$1243</f>
        <v>7.2064777327935217E-2</v>
      </c>
    </row>
    <row r="1241" spans="1:36">
      <c r="U1241" s="12" t="s">
        <v>929</v>
      </c>
      <c r="V1241" s="14">
        <f>_xlfn.LET(_xlpm.d,V$2:V$1236,COUNTIF(_xlpm.d,"=0"))</f>
        <v>1059</v>
      </c>
      <c r="W1241" s="13">
        <f>V1241/V$1243</f>
        <v>0.85748987854251013</v>
      </c>
    </row>
    <row r="1242" spans="1:36">
      <c r="U1242" s="12" t="s">
        <v>930</v>
      </c>
      <c r="V1242" s="14">
        <f>_xlfn.LET(_xlpm.d,V$2:V$1236,COUNTIF(_xlpm.d,"&gt;0"))</f>
        <v>87</v>
      </c>
      <c r="W1242" s="13">
        <f>V1242/V$1243</f>
        <v>7.0445344129554652E-2</v>
      </c>
    </row>
    <row r="1243" spans="1:36">
      <c r="U1243" s="12"/>
      <c r="V1243" s="12">
        <f>SUM(V1240:V1242)</f>
        <v>1235</v>
      </c>
      <c r="W1243" s="13">
        <f>SUM(W1240:W1242)</f>
        <v>1</v>
      </c>
    </row>
  </sheetData>
  <conditionalFormatting sqref="B1237:B1238 E2:E1236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1236">
    <cfRule type="cellIs" dxfId="2" priority="1" operator="equal">
      <formula>1</formula>
    </cfRule>
  </conditionalFormatting>
  <conditionalFormatting sqref="G2:G1236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237:O1238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P2:P1236 Z608 S2:S1236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Q2:Q1236 V2:V1236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2:U1236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1237:U1238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V1237:AC1238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5C222-BC8F-CE44-A804-4A22CA415962}">
  <dimension ref="A1:AI1272"/>
  <sheetViews>
    <sheetView workbookViewId="0">
      <pane xSplit="13300" ySplit="5060" topLeftCell="F1260" activePane="topRight"/>
      <selection activeCell="A2" sqref="A2:XFD39"/>
      <selection pane="topRight" activeCell="F4" sqref="F4"/>
      <selection pane="bottomLeft" activeCell="E1315" sqref="E1315"/>
      <selection pane="bottomRight" activeCell="M1267" sqref="M1267"/>
    </sheetView>
  </sheetViews>
  <sheetFormatPr baseColWidth="10" defaultRowHeight="23"/>
  <cols>
    <col min="1" max="1" width="21.1093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16.44140625" style="2" customWidth="1"/>
    <col min="7" max="7" width="9" style="2" customWidth="1"/>
    <col min="8" max="8" width="9.44140625" style="2" customWidth="1"/>
    <col min="9" max="9" width="8.44140625" style="2" customWidth="1"/>
    <col min="10" max="10" width="5.88671875" style="2" customWidth="1"/>
    <col min="11" max="11" width="7.44140625" style="2" customWidth="1"/>
    <col min="12" max="12" width="5.88671875" style="2" customWidth="1"/>
    <col min="13" max="13" width="10.5546875" customWidth="1"/>
    <col min="14" max="14" width="12.33203125" style="2" customWidth="1"/>
    <col min="15" max="15" width="9.33203125" style="2" customWidth="1"/>
    <col min="18" max="18" width="10" customWidth="1"/>
    <col min="20" max="20" width="9.33203125" style="2" customWidth="1"/>
    <col min="21" max="21" width="9.5546875" style="2" customWidth="1"/>
    <col min="22" max="22" width="8.33203125" style="2" customWidth="1"/>
    <col min="23" max="23" width="9.5546875" style="2" customWidth="1"/>
    <col min="24" max="25" width="9" style="2" customWidth="1"/>
    <col min="26" max="26" width="8.5546875" style="2" customWidth="1"/>
    <col min="27" max="27" width="10.44140625" style="2" customWidth="1"/>
    <col min="28" max="28" width="9.88671875" style="2" customWidth="1"/>
    <col min="29" max="29" width="9.33203125" customWidth="1"/>
    <col min="30" max="31" width="10.77734375" style="2"/>
    <col min="32" max="32" width="9.77734375" style="2" customWidth="1"/>
    <col min="33" max="33" width="10.77734375" style="2"/>
    <col min="36" max="16384" width="10.77734375" style="2"/>
  </cols>
  <sheetData>
    <row r="1" spans="1:35">
      <c r="A1" s="2" t="s">
        <v>925</v>
      </c>
      <c r="B1" s="2" t="s">
        <v>4</v>
      </c>
      <c r="C1" s="2" t="s">
        <v>5</v>
      </c>
      <c r="D1" s="2" t="s">
        <v>6</v>
      </c>
      <c r="E1" s="2" t="s">
        <v>880</v>
      </c>
      <c r="F1" s="2" t="s">
        <v>177</v>
      </c>
      <c r="G1" s="2" t="s">
        <v>3</v>
      </c>
      <c r="H1" s="2" t="s">
        <v>178</v>
      </c>
      <c r="I1" s="2" t="s">
        <v>179</v>
      </c>
      <c r="J1" s="2" t="s">
        <v>878</v>
      </c>
      <c r="K1" s="2" t="s">
        <v>877</v>
      </c>
      <c r="L1" s="2" t="s">
        <v>879</v>
      </c>
      <c r="M1" s="2" t="s">
        <v>1</v>
      </c>
      <c r="N1" s="2" t="s">
        <v>0</v>
      </c>
      <c r="O1" s="2" t="s">
        <v>876</v>
      </c>
      <c r="P1" s="2" t="s">
        <v>882</v>
      </c>
      <c r="Q1" s="2" t="s">
        <v>874</v>
      </c>
      <c r="R1" s="2" t="s">
        <v>872</v>
      </c>
      <c r="S1" s="2" t="s">
        <v>873</v>
      </c>
      <c r="T1" s="2" t="s">
        <v>875</v>
      </c>
      <c r="U1" s="2" t="s">
        <v>881</v>
      </c>
      <c r="V1" s="2" t="s">
        <v>2</v>
      </c>
      <c r="AC1" s="2"/>
      <c r="AH1" s="2"/>
      <c r="AI1" s="2"/>
    </row>
    <row r="2" spans="1:35">
      <c r="A2" s="1" t="str">
        <f t="shared" ref="A2:A65" si="0">_xlfn.LET(_xlpm.sep," : ",CONCATENATE(M2,_xlpm.sep,N2))</f>
        <v>~ther~ : [ɹðəɹ]</v>
      </c>
      <c r="B2" s="1">
        <f t="shared" ref="B2:D21" si="1">_xlfn.LET(_xlpm.d,$F2,_xlpm.k,_xlfn.CONCAT(LEFT(TRIM(B$1),1),"*"),COUNTIF(_xlpm.d,_xlpm.k))</f>
        <v>1</v>
      </c>
      <c r="C2" s="1">
        <f t="shared" si="1"/>
        <v>0</v>
      </c>
      <c r="D2" s="1">
        <f t="shared" si="1"/>
        <v>0</v>
      </c>
      <c r="E2" s="7">
        <v>1</v>
      </c>
      <c r="F2" s="9" t="s">
        <v>2076</v>
      </c>
      <c r="G2" s="4">
        <f t="shared" ref="G2:G65" si="2">E2/freq.sum.r6e</f>
        <v>7.3152889539136799E-4</v>
      </c>
      <c r="H2" s="1" t="str">
        <f t="shared" ref="H2:H65" si="3">_xlfn.LET(_xlpm.sep,":",_xlpm.w,$F2,LEFT(_xlpm.w,FIND(_xlpm.sep,_xlpm.w)-1))</f>
        <v>ɹðəɹ</v>
      </c>
      <c r="I2" s="1" t="str">
        <f t="shared" ref="I2:I65" si="4">_xlfn.LET(_xlpm.sep,":",_xlpm.w,$F2,RIGHT(_xlpm.w,LEN(_xlpm.w)-FIND(_xlpm.sep,_xlpm.w)))</f>
        <v>ther</v>
      </c>
      <c r="J2" s="10">
        <f t="shared" ref="J2:J65" si="5">_xlfn.LET(_xlpm.w,H2,LEN(_xlpm.w))</f>
        <v>4</v>
      </c>
      <c r="K2" s="10">
        <f t="shared" ref="K2:K65" si="6">_xlfn.LET(_xlpm.w,I2,LEN(_xlpm.w))</f>
        <v>4</v>
      </c>
      <c r="L2" s="10">
        <f t="shared" ref="L2:L65" si="7">_xlfn.LET(_xlpm.a,J2,_xlpm.b,K2,MAX(_xlpm.a,_xlpm.b))</f>
        <v>4</v>
      </c>
      <c r="M2" s="1" t="str">
        <f t="shared" ref="M2:M65" si="8">_xlfn.LET(_xlpm.sep,":",_xlpm.w,$F2,_xlfn.CONCAT("~",RIGHT(_xlpm.w,LEN(_xlpm.w)-FIND(_xlpm.sep,_xlpm.w)),"~"))</f>
        <v>~ther~</v>
      </c>
      <c r="N2" s="1" t="str">
        <f t="shared" ref="N2:N65" si="9">_xlfn.LET(_xlpm.sep,":",_xlpm.w,$F2,_xlfn.CONCAT("[",LEFT(_xlpm.w,FIND(_xlpm.sep,_xlpm.w)-1),"]"))</f>
        <v>[ɹðəɹ]</v>
      </c>
      <c r="O2" s="4">
        <f t="shared" ref="O2:O65" si="10">_xlfn.LET(_xlpm.freq,E2,_xlpm.size,L2+1,_xlpm.F,P2,LOG(1+_xlpm.freq)*LOG(1+_xlpm.size)*_xlpm.F)</f>
        <v>3.3463838218415698E-2</v>
      </c>
      <c r="P2" s="4">
        <f t="shared" ref="P2:P65" si="11">_xlfn.LET(_xlpm.a,T2,_xlpm.b,R2,2*_xlpm.a*_xlpm.b/(_xlpm.a+_xlpm.b))</f>
        <v>0.1428571428571429</v>
      </c>
      <c r="Q2" s="4" cm="1">
        <f t="array" ref="Q2">SUM(_xlfn._xlws.FILTER($G$2:$G$1265,_xlfn.MAP($M$2:$M$1265,_xlfn.LAMBDA(_xlpm.x,_xlpm.x=$M2))))</f>
        <v>9.5098756400877824E-3</v>
      </c>
      <c r="R2" s="4">
        <f t="shared" ref="R2:R65" si="12">$G2/Q2</f>
        <v>7.6923076923076941E-2</v>
      </c>
      <c r="S2" s="15" cm="1">
        <f t="array" ref="S2">SUM(_xlfn._xlws.FILTER($G$2:$G$1265,_xlfn.MAP($N$2:$N$1265,_xlfn.LAMBDA(_xlpm.x,_xlpm.x=$N2))))</f>
        <v>7.3152889539136799E-4</v>
      </c>
      <c r="T2" s="4">
        <f t="shared" ref="T2:T65" si="13">$G2/S2</f>
        <v>1</v>
      </c>
      <c r="U2" s="4">
        <f t="shared" ref="U2:U65" si="14">_xlfn.LET(_xlpm.p,R2,_xlpm.q,T2,LOG(_xlpm.p/_xlpm.q))</f>
        <v>-1.1139433523068367</v>
      </c>
      <c r="AC2" s="2"/>
      <c r="AH2" s="2"/>
      <c r="AI2" s="2"/>
    </row>
    <row r="3" spans="1:35">
      <c r="A3" s="1" t="str">
        <f t="shared" si="0"/>
        <v>~man~ : [mæn]</v>
      </c>
      <c r="B3" s="1">
        <f t="shared" si="1"/>
        <v>0</v>
      </c>
      <c r="C3" s="1">
        <f t="shared" si="1"/>
        <v>1</v>
      </c>
      <c r="D3" s="1">
        <f t="shared" si="1"/>
        <v>0</v>
      </c>
      <c r="E3" s="7">
        <v>1</v>
      </c>
      <c r="F3" s="9" t="s">
        <v>2075</v>
      </c>
      <c r="G3" s="4">
        <f t="shared" si="2"/>
        <v>7.3152889539136799E-4</v>
      </c>
      <c r="H3" s="4" t="str">
        <f t="shared" si="3"/>
        <v>mæn</v>
      </c>
      <c r="I3" s="4" t="str">
        <f t="shared" si="4"/>
        <v>man</v>
      </c>
      <c r="J3" s="10">
        <f t="shared" si="5"/>
        <v>3</v>
      </c>
      <c r="K3" s="10">
        <f t="shared" si="6"/>
        <v>3</v>
      </c>
      <c r="L3" s="10">
        <f t="shared" si="7"/>
        <v>3</v>
      </c>
      <c r="M3" s="1" t="str">
        <f t="shared" si="8"/>
        <v>~man~</v>
      </c>
      <c r="N3" s="1" t="str">
        <f t="shared" si="9"/>
        <v>[mæn]</v>
      </c>
      <c r="O3" s="4">
        <f t="shared" si="10"/>
        <v>0.10520546868726234</v>
      </c>
      <c r="P3" s="4">
        <f t="shared" si="11"/>
        <v>0.5</v>
      </c>
      <c r="Q3" s="4" cm="1">
        <f t="array" ref="Q3">SUM(_xlfn._xlws.FILTER($G$2:$G$1265,_xlfn.MAP($M$2:$M$1265,_xlfn.LAMBDA(_xlpm.x,_xlpm.x=$M3))))</f>
        <v>2.1945866861741038E-3</v>
      </c>
      <c r="R3" s="4">
        <f t="shared" si="12"/>
        <v>0.33333333333333337</v>
      </c>
      <c r="S3" s="15" cm="1">
        <f t="array" ref="S3">SUM(_xlfn._xlws.FILTER($G$2:$G$1265,_xlfn.MAP($N$2:$N$1265,_xlfn.LAMBDA(_xlpm.x,_xlpm.x=$N3))))</f>
        <v>7.3152889539136799E-4</v>
      </c>
      <c r="T3" s="4">
        <f t="shared" si="13"/>
        <v>1</v>
      </c>
      <c r="U3" s="4">
        <f t="shared" si="14"/>
        <v>-0.47712125471966238</v>
      </c>
      <c r="AC3" s="2"/>
      <c r="AH3" s="2"/>
      <c r="AI3" s="2"/>
    </row>
    <row r="4" spans="1:35">
      <c r="A4" s="1" t="str">
        <f t="shared" si="0"/>
        <v>~llow~ : [laʊ]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452</v>
      </c>
      <c r="G4" s="4">
        <f t="shared" si="2"/>
        <v>7.3152889539136799E-4</v>
      </c>
      <c r="H4" s="4" t="str">
        <f t="shared" si="3"/>
        <v>laʊ</v>
      </c>
      <c r="I4" s="4" t="str">
        <f t="shared" si="4"/>
        <v>llow</v>
      </c>
      <c r="J4" s="10">
        <f t="shared" si="5"/>
        <v>3</v>
      </c>
      <c r="K4" s="10">
        <f t="shared" si="6"/>
        <v>4</v>
      </c>
      <c r="L4" s="10">
        <f t="shared" si="7"/>
        <v>4</v>
      </c>
      <c r="M4" s="1" t="str">
        <f t="shared" si="8"/>
        <v>~llow~</v>
      </c>
      <c r="N4" s="1" t="str">
        <f t="shared" si="9"/>
        <v>[laʊ]</v>
      </c>
      <c r="O4" s="4">
        <f t="shared" si="10"/>
        <v>0.1171234337644549</v>
      </c>
      <c r="P4" s="4">
        <f t="shared" si="11"/>
        <v>0.5</v>
      </c>
      <c r="Q4" s="4" cm="1">
        <f t="array" ref="Q4">SUM(_xlfn._xlws.FILTER($G$2:$G$1265,_xlfn.MAP($M$2:$M$1265,_xlfn.LAMBDA(_xlpm.x,_xlpm.x=$M4))))</f>
        <v>2.1945866861741038E-3</v>
      </c>
      <c r="R4" s="4">
        <f t="shared" si="12"/>
        <v>0.33333333333333337</v>
      </c>
      <c r="S4" s="15" cm="1">
        <f t="array" ref="S4">SUM(_xlfn._xlws.FILTER($G$2:$G$1265,_xlfn.MAP($N$2:$N$1265,_xlfn.LAMBDA(_xlpm.x,_xlpm.x=$N4))))</f>
        <v>7.3152889539136799E-4</v>
      </c>
      <c r="T4" s="4">
        <f t="shared" si="13"/>
        <v>1</v>
      </c>
      <c r="U4" s="4">
        <f t="shared" si="14"/>
        <v>-0.47712125471966238</v>
      </c>
      <c r="AC4" s="2"/>
      <c r="AH4" s="2"/>
      <c r="AI4" s="2"/>
    </row>
    <row r="5" spans="1:35">
      <c r="A5" s="1" t="str">
        <f t="shared" si="0"/>
        <v>~sent~ : [zənt]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1</v>
      </c>
      <c r="F5" s="9" t="s">
        <v>2074</v>
      </c>
      <c r="G5" s="4">
        <f t="shared" si="2"/>
        <v>7.3152889539136799E-4</v>
      </c>
      <c r="H5" s="1" t="str">
        <f t="shared" si="3"/>
        <v>zənt</v>
      </c>
      <c r="I5" s="1" t="str">
        <f t="shared" si="4"/>
        <v>sent</v>
      </c>
      <c r="J5" s="10">
        <f t="shared" si="5"/>
        <v>4</v>
      </c>
      <c r="K5" s="10">
        <f t="shared" si="6"/>
        <v>4</v>
      </c>
      <c r="L5" s="10">
        <f t="shared" si="7"/>
        <v>4</v>
      </c>
      <c r="M5" s="1" t="str">
        <f t="shared" si="8"/>
        <v>~sent~</v>
      </c>
      <c r="N5" s="1" t="str">
        <f t="shared" si="9"/>
        <v>[zənt]</v>
      </c>
      <c r="O5" s="4">
        <f t="shared" si="10"/>
        <v>0.1171234337644549</v>
      </c>
      <c r="P5" s="4">
        <f t="shared" si="11"/>
        <v>0.5</v>
      </c>
      <c r="Q5" s="4" cm="1">
        <f t="array" ref="Q5">SUM(_xlfn._xlws.FILTER($G$2:$G$1265,_xlfn.MAP($M$2:$M$1265,_xlfn.LAMBDA(_xlpm.x,_xlpm.x=$M5))))</f>
        <v>2.1945866861741038E-3</v>
      </c>
      <c r="R5" s="4">
        <f t="shared" si="12"/>
        <v>0.33333333333333337</v>
      </c>
      <c r="S5" s="15" cm="1">
        <f t="array" ref="S5">SUM(_xlfn._xlws.FILTER($G$2:$G$1265,_xlfn.MAP($N$2:$N$1265,_xlfn.LAMBDA(_xlpm.x,_xlpm.x=$N5))))</f>
        <v>7.3152889539136799E-4</v>
      </c>
      <c r="T5" s="4">
        <f t="shared" si="13"/>
        <v>1</v>
      </c>
      <c r="U5" s="4">
        <f t="shared" si="14"/>
        <v>-0.47712125471966238</v>
      </c>
      <c r="AC5" s="2"/>
      <c r="AH5" s="2"/>
      <c r="AI5" s="2"/>
    </row>
    <row r="6" spans="1:35">
      <c r="A6" s="1" t="str">
        <f t="shared" si="0"/>
        <v>~sent~ : [zɛnt]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2073</v>
      </c>
      <c r="G6" s="4">
        <f t="shared" si="2"/>
        <v>7.3152889539136799E-4</v>
      </c>
      <c r="H6" s="1" t="str">
        <f t="shared" si="3"/>
        <v>zɛnt</v>
      </c>
      <c r="I6" s="1" t="str">
        <f t="shared" si="4"/>
        <v>sent</v>
      </c>
      <c r="J6" s="10">
        <f t="shared" si="5"/>
        <v>4</v>
      </c>
      <c r="K6" s="10">
        <f t="shared" si="6"/>
        <v>4</v>
      </c>
      <c r="L6" s="10">
        <f t="shared" si="7"/>
        <v>4</v>
      </c>
      <c r="M6" s="1" t="str">
        <f t="shared" si="8"/>
        <v>~sent~</v>
      </c>
      <c r="N6" s="1" t="str">
        <f t="shared" si="9"/>
        <v>[zɛnt]</v>
      </c>
      <c r="O6" s="4">
        <f t="shared" si="10"/>
        <v>0.1171234337644549</v>
      </c>
      <c r="P6" s="4">
        <f t="shared" si="11"/>
        <v>0.5</v>
      </c>
      <c r="Q6" s="4" cm="1">
        <f t="array" ref="Q6">SUM(_xlfn._xlws.FILTER($G$2:$G$1265,_xlfn.MAP($M$2:$M$1265,_xlfn.LAMBDA(_xlpm.x,_xlpm.x=$M6))))</f>
        <v>2.1945866861741038E-3</v>
      </c>
      <c r="R6" s="4">
        <f t="shared" si="12"/>
        <v>0.33333333333333337</v>
      </c>
      <c r="S6" s="15" cm="1">
        <f t="array" ref="S6">SUM(_xlfn._xlws.FILTER($G$2:$G$1265,_xlfn.MAP($N$2:$N$1265,_xlfn.LAMBDA(_xlpm.x,_xlpm.x=$N6))))</f>
        <v>7.3152889539136799E-4</v>
      </c>
      <c r="T6" s="4">
        <f t="shared" si="13"/>
        <v>1</v>
      </c>
      <c r="U6" s="4">
        <f t="shared" si="14"/>
        <v>-0.47712125471966238</v>
      </c>
      <c r="AC6" s="2"/>
      <c r="AH6" s="2"/>
      <c r="AI6" s="2"/>
    </row>
    <row r="7" spans="1:35">
      <c r="A7" s="1" t="str">
        <f t="shared" si="0"/>
        <v>~rest~ : [ɹəst]</v>
      </c>
      <c r="B7" s="1">
        <f t="shared" si="1"/>
        <v>1</v>
      </c>
      <c r="C7" s="1">
        <f t="shared" si="1"/>
        <v>0</v>
      </c>
      <c r="D7" s="1">
        <f t="shared" si="1"/>
        <v>0</v>
      </c>
      <c r="E7" s="7">
        <v>1</v>
      </c>
      <c r="F7" s="9" t="s">
        <v>2072</v>
      </c>
      <c r="G7" s="4">
        <f t="shared" si="2"/>
        <v>7.3152889539136799E-4</v>
      </c>
      <c r="H7" s="1" t="str">
        <f t="shared" si="3"/>
        <v>ɹəst</v>
      </c>
      <c r="I7" s="1" t="str">
        <f t="shared" si="4"/>
        <v>rest</v>
      </c>
      <c r="J7" s="10">
        <f t="shared" si="5"/>
        <v>4</v>
      </c>
      <c r="K7" s="10">
        <f t="shared" si="6"/>
        <v>4</v>
      </c>
      <c r="L7" s="10">
        <f t="shared" si="7"/>
        <v>4</v>
      </c>
      <c r="M7" s="1" t="str">
        <f t="shared" si="8"/>
        <v>~rest~</v>
      </c>
      <c r="N7" s="1" t="str">
        <f t="shared" si="9"/>
        <v>[ɹəst]</v>
      </c>
      <c r="O7" s="4">
        <f t="shared" si="10"/>
        <v>0.1171234337644549</v>
      </c>
      <c r="P7" s="4">
        <f t="shared" si="11"/>
        <v>0.5</v>
      </c>
      <c r="Q7" s="4" cm="1">
        <f t="array" ref="Q7">SUM(_xlfn._xlws.FILTER($G$2:$G$1265,_xlfn.MAP($M$2:$M$1265,_xlfn.LAMBDA(_xlpm.x,_xlpm.x=$M7))))</f>
        <v>2.1945866861741038E-3</v>
      </c>
      <c r="R7" s="4">
        <f t="shared" si="12"/>
        <v>0.33333333333333337</v>
      </c>
      <c r="S7" s="15" cm="1">
        <f t="array" ref="S7">SUM(_xlfn._xlws.FILTER($G$2:$G$1265,_xlfn.MAP($N$2:$N$1265,_xlfn.LAMBDA(_xlpm.x,_xlpm.x=$N7))))</f>
        <v>7.3152889539136799E-4</v>
      </c>
      <c r="T7" s="4">
        <f t="shared" si="13"/>
        <v>1</v>
      </c>
      <c r="U7" s="4">
        <f t="shared" si="14"/>
        <v>-0.47712125471966238</v>
      </c>
      <c r="AC7" s="2"/>
      <c r="AH7" s="2"/>
      <c r="AI7" s="2"/>
    </row>
    <row r="8" spans="1:35">
      <c r="A8" s="1" t="str">
        <f t="shared" si="0"/>
        <v>~nger~ : [ndʒəɹ]</v>
      </c>
      <c r="B8" s="1">
        <f t="shared" si="1"/>
        <v>0</v>
      </c>
      <c r="C8" s="1">
        <f t="shared" si="1"/>
        <v>0</v>
      </c>
      <c r="D8" s="1">
        <f t="shared" si="1"/>
        <v>1</v>
      </c>
      <c r="E8" s="7">
        <v>1</v>
      </c>
      <c r="F8" s="9" t="s">
        <v>2071</v>
      </c>
      <c r="G8" s="4">
        <f t="shared" si="2"/>
        <v>7.3152889539136799E-4</v>
      </c>
      <c r="H8" s="4" t="str">
        <f t="shared" si="3"/>
        <v>ndʒəɹ</v>
      </c>
      <c r="I8" s="4" t="str">
        <f t="shared" si="4"/>
        <v>nger</v>
      </c>
      <c r="J8" s="10">
        <f t="shared" si="5"/>
        <v>5</v>
      </c>
      <c r="K8" s="10">
        <f t="shared" si="6"/>
        <v>4</v>
      </c>
      <c r="L8" s="10">
        <f t="shared" si="7"/>
        <v>5</v>
      </c>
      <c r="M8" s="1" t="str">
        <f t="shared" si="8"/>
        <v>~nger~</v>
      </c>
      <c r="N8" s="1" t="str">
        <f t="shared" si="9"/>
        <v>[ndʒəɹ]</v>
      </c>
      <c r="O8" s="4">
        <f t="shared" si="10"/>
        <v>0.12719992966056537</v>
      </c>
      <c r="P8" s="4">
        <f t="shared" si="11"/>
        <v>0.5</v>
      </c>
      <c r="Q8" s="4" cm="1">
        <f t="array" ref="Q8">SUM(_xlfn._xlws.FILTER($G$2:$G$1265,_xlfn.MAP($M$2:$M$1265,_xlfn.LAMBDA(_xlpm.x,_xlpm.x=$M8))))</f>
        <v>2.1945866861741038E-3</v>
      </c>
      <c r="R8" s="4">
        <f t="shared" si="12"/>
        <v>0.33333333333333337</v>
      </c>
      <c r="S8" s="15" cm="1">
        <f t="array" ref="S8">SUM(_xlfn._xlws.FILTER($G$2:$G$1265,_xlfn.MAP($N$2:$N$1265,_xlfn.LAMBDA(_xlpm.x,_xlpm.x=$N8))))</f>
        <v>7.3152889539136799E-4</v>
      </c>
      <c r="T8" s="4">
        <f t="shared" si="13"/>
        <v>1</v>
      </c>
      <c r="U8" s="4">
        <f t="shared" si="14"/>
        <v>-0.47712125471966238</v>
      </c>
      <c r="AC8" s="2"/>
      <c r="AH8" s="2"/>
      <c r="AI8" s="2"/>
    </row>
    <row r="9" spans="1:35">
      <c r="A9" s="1" t="str">
        <f t="shared" si="0"/>
        <v>~expe~ : [ɪkspɪ]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2070</v>
      </c>
      <c r="G9" s="4">
        <f t="shared" si="2"/>
        <v>7.3152889539136799E-4</v>
      </c>
      <c r="H9" s="1" t="str">
        <f t="shared" si="3"/>
        <v>ɪkspɪ</v>
      </c>
      <c r="I9" s="1" t="str">
        <f t="shared" si="4"/>
        <v>expe</v>
      </c>
      <c r="J9" s="10">
        <f t="shared" si="5"/>
        <v>5</v>
      </c>
      <c r="K9" s="10">
        <f t="shared" si="6"/>
        <v>4</v>
      </c>
      <c r="L9" s="10">
        <f t="shared" si="7"/>
        <v>5</v>
      </c>
      <c r="M9" s="1" t="str">
        <f t="shared" si="8"/>
        <v>~expe~</v>
      </c>
      <c r="N9" s="1" t="str">
        <f t="shared" si="9"/>
        <v>[ɪkspɪ]</v>
      </c>
      <c r="O9" s="4">
        <f t="shared" si="10"/>
        <v>0.12719992966056537</v>
      </c>
      <c r="P9" s="4">
        <f t="shared" si="11"/>
        <v>0.5</v>
      </c>
      <c r="Q9" s="4" cm="1">
        <f t="array" ref="Q9">SUM(_xlfn._xlws.FILTER($G$2:$G$1265,_xlfn.MAP($M$2:$M$1265,_xlfn.LAMBDA(_xlpm.x,_xlpm.x=$M9))))</f>
        <v>2.1945866861741038E-3</v>
      </c>
      <c r="R9" s="4">
        <f t="shared" si="12"/>
        <v>0.33333333333333337</v>
      </c>
      <c r="S9" s="15" cm="1">
        <f t="array" ref="S9">SUM(_xlfn._xlws.FILTER($G$2:$G$1265,_xlfn.MAP($N$2:$N$1265,_xlfn.LAMBDA(_xlpm.x,_xlpm.x=$N9))))</f>
        <v>7.3152889539136799E-4</v>
      </c>
      <c r="T9" s="4">
        <f t="shared" si="13"/>
        <v>1</v>
      </c>
      <c r="U9" s="4">
        <f t="shared" si="14"/>
        <v>-0.47712125471966238</v>
      </c>
      <c r="AC9" s="2"/>
      <c r="AH9" s="2"/>
      <c r="AI9" s="2"/>
    </row>
    <row r="10" spans="1:35">
      <c r="A10" s="1" t="str">
        <f t="shared" si="0"/>
        <v>~ntain~ : [ntn]</v>
      </c>
      <c r="B10" s="1">
        <f t="shared" si="1"/>
        <v>0</v>
      </c>
      <c r="C10" s="1">
        <f t="shared" si="1"/>
        <v>0</v>
      </c>
      <c r="D10" s="1">
        <f t="shared" si="1"/>
        <v>1</v>
      </c>
      <c r="E10" s="7">
        <v>1</v>
      </c>
      <c r="F10" s="9" t="s">
        <v>103</v>
      </c>
      <c r="G10" s="4">
        <f t="shared" si="2"/>
        <v>7.3152889539136799E-4</v>
      </c>
      <c r="H10" s="1" t="str">
        <f t="shared" si="3"/>
        <v>ntn</v>
      </c>
      <c r="I10" s="1" t="str">
        <f t="shared" si="4"/>
        <v>ntain</v>
      </c>
      <c r="J10" s="10">
        <f t="shared" si="5"/>
        <v>3</v>
      </c>
      <c r="K10" s="10">
        <f t="shared" si="6"/>
        <v>5</v>
      </c>
      <c r="L10" s="10">
        <f t="shared" si="7"/>
        <v>5</v>
      </c>
      <c r="M10" s="1" t="str">
        <f t="shared" si="8"/>
        <v>~ntain~</v>
      </c>
      <c r="N10" s="1" t="str">
        <f t="shared" si="9"/>
        <v>[ntn]</v>
      </c>
      <c r="O10" s="4">
        <f t="shared" si="10"/>
        <v>0.12719992966056537</v>
      </c>
      <c r="P10" s="4">
        <f t="shared" si="11"/>
        <v>0.5</v>
      </c>
      <c r="Q10" s="4" cm="1">
        <f t="array" ref="Q10">SUM(_xlfn._xlws.FILTER($G$2:$G$1265,_xlfn.MAP($M$2:$M$1265,_xlfn.LAMBDA(_xlpm.x,_xlpm.x=$M10))))</f>
        <v>2.1945866861741038E-3</v>
      </c>
      <c r="R10" s="4">
        <f t="shared" si="12"/>
        <v>0.33333333333333337</v>
      </c>
      <c r="S10" s="15" cm="1">
        <f t="array" ref="S10">SUM(_xlfn._xlws.FILTER($G$2:$G$1265,_xlfn.MAP($N$2:$N$1265,_xlfn.LAMBDA(_xlpm.x,_xlpm.x=$N10))))</f>
        <v>7.3152889539136799E-4</v>
      </c>
      <c r="T10" s="4">
        <f t="shared" si="13"/>
        <v>1</v>
      </c>
      <c r="U10" s="4">
        <f t="shared" si="14"/>
        <v>-0.47712125471966238</v>
      </c>
      <c r="AC10" s="2"/>
      <c r="AH10" s="2"/>
      <c r="AI10" s="2"/>
    </row>
    <row r="11" spans="1:35">
      <c r="A11" s="1" t="str">
        <f t="shared" si="0"/>
        <v>~ntain~ : [ntɛn]</v>
      </c>
      <c r="B11" s="1">
        <f t="shared" si="1"/>
        <v>0</v>
      </c>
      <c r="C11" s="1">
        <f t="shared" si="1"/>
        <v>0</v>
      </c>
      <c r="D11" s="1">
        <f t="shared" si="1"/>
        <v>1</v>
      </c>
      <c r="E11" s="7">
        <v>1</v>
      </c>
      <c r="F11" s="9" t="s">
        <v>2069</v>
      </c>
      <c r="G11" s="4">
        <f t="shared" si="2"/>
        <v>7.3152889539136799E-4</v>
      </c>
      <c r="H11" s="4" t="str">
        <f t="shared" si="3"/>
        <v>ntɛn</v>
      </c>
      <c r="I11" s="4" t="str">
        <f t="shared" si="4"/>
        <v>ntain</v>
      </c>
      <c r="J11" s="10">
        <f t="shared" si="5"/>
        <v>4</v>
      </c>
      <c r="K11" s="10">
        <f t="shared" si="6"/>
        <v>5</v>
      </c>
      <c r="L11" s="10">
        <f t="shared" si="7"/>
        <v>5</v>
      </c>
      <c r="M11" s="1" t="str">
        <f t="shared" si="8"/>
        <v>~ntain~</v>
      </c>
      <c r="N11" s="1" t="str">
        <f t="shared" si="9"/>
        <v>[ntɛn]</v>
      </c>
      <c r="O11" s="4">
        <f t="shared" si="10"/>
        <v>0.12719992966056537</v>
      </c>
      <c r="P11" s="4">
        <f t="shared" si="11"/>
        <v>0.5</v>
      </c>
      <c r="Q11" s="4" cm="1">
        <f t="array" ref="Q11">SUM(_xlfn._xlws.FILTER($G$2:$G$1265,_xlfn.MAP($M$2:$M$1265,_xlfn.LAMBDA(_xlpm.x,_xlpm.x=$M11))))</f>
        <v>2.1945866861741038E-3</v>
      </c>
      <c r="R11" s="4">
        <f t="shared" si="12"/>
        <v>0.33333333333333337</v>
      </c>
      <c r="S11" s="15" cm="1">
        <f t="array" ref="S11">SUM(_xlfn._xlws.FILTER($G$2:$G$1265,_xlfn.MAP($N$2:$N$1265,_xlfn.LAMBDA(_xlpm.x,_xlpm.x=$N11))))</f>
        <v>7.3152889539136799E-4</v>
      </c>
      <c r="T11" s="4">
        <f t="shared" si="13"/>
        <v>1</v>
      </c>
      <c r="U11" s="4">
        <f t="shared" si="14"/>
        <v>-0.47712125471966238</v>
      </c>
      <c r="AC11" s="2"/>
      <c r="AH11" s="2"/>
      <c r="AI11" s="2"/>
    </row>
    <row r="12" spans="1:35">
      <c r="A12" s="1" t="str">
        <f t="shared" si="0"/>
        <v>~ntain~ : [nteɪn]</v>
      </c>
      <c r="B12" s="1">
        <f t="shared" si="1"/>
        <v>0</v>
      </c>
      <c r="C12" s="1">
        <f t="shared" si="1"/>
        <v>0</v>
      </c>
      <c r="D12" s="1">
        <f t="shared" si="1"/>
        <v>1</v>
      </c>
      <c r="E12" s="7">
        <v>1</v>
      </c>
      <c r="F12" s="9" t="s">
        <v>2068</v>
      </c>
      <c r="G12" s="4">
        <f t="shared" si="2"/>
        <v>7.3152889539136799E-4</v>
      </c>
      <c r="H12" s="4" t="str">
        <f t="shared" si="3"/>
        <v>nteɪn</v>
      </c>
      <c r="I12" s="4" t="str">
        <f t="shared" si="4"/>
        <v>ntain</v>
      </c>
      <c r="J12" s="10">
        <f t="shared" si="5"/>
        <v>5</v>
      </c>
      <c r="K12" s="10">
        <f t="shared" si="6"/>
        <v>5</v>
      </c>
      <c r="L12" s="10">
        <f t="shared" si="7"/>
        <v>5</v>
      </c>
      <c r="M12" s="1" t="str">
        <f t="shared" si="8"/>
        <v>~ntain~</v>
      </c>
      <c r="N12" s="1" t="str">
        <f t="shared" si="9"/>
        <v>[nteɪn]</v>
      </c>
      <c r="O12" s="4">
        <f t="shared" si="10"/>
        <v>0.12719992966056537</v>
      </c>
      <c r="P12" s="4">
        <f t="shared" si="11"/>
        <v>0.5</v>
      </c>
      <c r="Q12" s="4" cm="1">
        <f t="array" ref="Q12">SUM(_xlfn._xlws.FILTER($G$2:$G$1265,_xlfn.MAP($M$2:$M$1265,_xlfn.LAMBDA(_xlpm.x,_xlpm.x=$M12))))</f>
        <v>2.1945866861741038E-3</v>
      </c>
      <c r="R12" s="4">
        <f t="shared" si="12"/>
        <v>0.33333333333333337</v>
      </c>
      <c r="S12" s="15" cm="1">
        <f t="array" ref="S12">SUM(_xlfn._xlws.FILTER($G$2:$G$1265,_xlfn.MAP($N$2:$N$1265,_xlfn.LAMBDA(_xlpm.x,_xlpm.x=$N12))))</f>
        <v>7.3152889539136799E-4</v>
      </c>
      <c r="T12" s="4">
        <f t="shared" si="13"/>
        <v>1</v>
      </c>
      <c r="U12" s="4">
        <f t="shared" si="14"/>
        <v>-0.47712125471966238</v>
      </c>
      <c r="AC12" s="2"/>
      <c r="AH12" s="2"/>
      <c r="AI12" s="2"/>
    </row>
    <row r="13" spans="1:35">
      <c r="A13" s="1" t="str">
        <f t="shared" si="0"/>
        <v>~the~ : [ð]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172</v>
      </c>
      <c r="G13" s="4">
        <f t="shared" si="2"/>
        <v>7.3152889539136799E-4</v>
      </c>
      <c r="H13" s="1" t="str">
        <f t="shared" si="3"/>
        <v>ð</v>
      </c>
      <c r="I13" s="1" t="str">
        <f t="shared" si="4"/>
        <v>the</v>
      </c>
      <c r="J13" s="10">
        <f t="shared" si="5"/>
        <v>1</v>
      </c>
      <c r="K13" s="10">
        <f t="shared" si="6"/>
        <v>3</v>
      </c>
      <c r="L13" s="10">
        <f t="shared" si="7"/>
        <v>3</v>
      </c>
      <c r="M13" s="1" t="str">
        <f t="shared" si="8"/>
        <v>~the~</v>
      </c>
      <c r="N13" s="1" t="str">
        <f t="shared" si="9"/>
        <v>[ð]</v>
      </c>
      <c r="O13" s="4">
        <f t="shared" si="10"/>
        <v>0.14027395824968311</v>
      </c>
      <c r="P13" s="4">
        <f t="shared" si="11"/>
        <v>0.66666666666666663</v>
      </c>
      <c r="Q13" s="4" cm="1">
        <f t="array" ref="Q13">SUM(_xlfn._xlws.FILTER($G$2:$G$1265,_xlfn.MAP($M$2:$M$1265,_xlfn.LAMBDA(_xlpm.x,_xlpm.x=$M13))))</f>
        <v>1.463057790782736E-3</v>
      </c>
      <c r="R13" s="4">
        <f t="shared" si="12"/>
        <v>0.5</v>
      </c>
      <c r="S13" s="15" cm="1">
        <f t="array" ref="S13">SUM(_xlfn._xlws.FILTER($G$2:$G$1265,_xlfn.MAP($N$2:$N$1265,_xlfn.LAMBDA(_xlpm.x,_xlpm.x=$N13))))</f>
        <v>7.3152889539136799E-4</v>
      </c>
      <c r="T13" s="4">
        <f t="shared" si="13"/>
        <v>1</v>
      </c>
      <c r="U13" s="4">
        <f t="shared" si="14"/>
        <v>-0.3010299956639812</v>
      </c>
      <c r="AC13" s="2"/>
      <c r="AH13" s="2"/>
      <c r="AI13" s="2"/>
    </row>
    <row r="14" spans="1:35">
      <c r="A14" s="1" t="str">
        <f t="shared" si="0"/>
        <v>~the~ : [ðə]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1</v>
      </c>
      <c r="F14" s="9" t="s">
        <v>188</v>
      </c>
      <c r="G14" s="4">
        <f t="shared" si="2"/>
        <v>7.3152889539136799E-4</v>
      </c>
      <c r="H14" s="1" t="str">
        <f t="shared" si="3"/>
        <v>ðə</v>
      </c>
      <c r="I14" s="1" t="str">
        <f t="shared" si="4"/>
        <v>the</v>
      </c>
      <c r="J14" s="10">
        <f t="shared" si="5"/>
        <v>2</v>
      </c>
      <c r="K14" s="10">
        <f t="shared" si="6"/>
        <v>3</v>
      </c>
      <c r="L14" s="10">
        <f t="shared" si="7"/>
        <v>3</v>
      </c>
      <c r="M14" s="1" t="str">
        <f t="shared" si="8"/>
        <v>~the~</v>
      </c>
      <c r="N14" s="1" t="str">
        <f t="shared" si="9"/>
        <v>[ðə]</v>
      </c>
      <c r="O14" s="4">
        <f t="shared" si="10"/>
        <v>0.14027395824968311</v>
      </c>
      <c r="P14" s="4">
        <f t="shared" si="11"/>
        <v>0.66666666666666663</v>
      </c>
      <c r="Q14" s="4" cm="1">
        <f t="array" ref="Q14">SUM(_xlfn._xlws.FILTER($G$2:$G$1265,_xlfn.MAP($M$2:$M$1265,_xlfn.LAMBDA(_xlpm.x,_xlpm.x=$M14))))</f>
        <v>1.463057790782736E-3</v>
      </c>
      <c r="R14" s="4">
        <f t="shared" si="12"/>
        <v>0.5</v>
      </c>
      <c r="S14" s="15" cm="1">
        <f t="array" ref="S14">SUM(_xlfn._xlws.FILTER($G$2:$G$1265,_xlfn.MAP($N$2:$N$1265,_xlfn.LAMBDA(_xlpm.x,_xlpm.x=$N14))))</f>
        <v>7.3152889539136799E-4</v>
      </c>
      <c r="T14" s="4">
        <f t="shared" si="13"/>
        <v>1</v>
      </c>
      <c r="U14" s="4">
        <f t="shared" si="14"/>
        <v>-0.3010299956639812</v>
      </c>
      <c r="AC14" s="2"/>
      <c r="AH14" s="2"/>
      <c r="AI14" s="2"/>
    </row>
    <row r="15" spans="1:35">
      <c r="A15" s="1" t="str">
        <f t="shared" si="0"/>
        <v>~are~ : [ɑɹ]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2067</v>
      </c>
      <c r="G15" s="4">
        <f t="shared" si="2"/>
        <v>7.3152889539136799E-4</v>
      </c>
      <c r="H15" s="1" t="str">
        <f t="shared" si="3"/>
        <v>ɑɹ</v>
      </c>
      <c r="I15" s="1" t="str">
        <f t="shared" si="4"/>
        <v>are</v>
      </c>
      <c r="J15" s="10">
        <f t="shared" si="5"/>
        <v>2</v>
      </c>
      <c r="K15" s="10">
        <f t="shared" si="6"/>
        <v>3</v>
      </c>
      <c r="L15" s="10">
        <f t="shared" si="7"/>
        <v>3</v>
      </c>
      <c r="M15" s="1" t="str">
        <f t="shared" si="8"/>
        <v>~are~</v>
      </c>
      <c r="N15" s="1" t="str">
        <f t="shared" si="9"/>
        <v>[ɑɹ]</v>
      </c>
      <c r="O15" s="4">
        <f t="shared" si="10"/>
        <v>0.14027395824968311</v>
      </c>
      <c r="P15" s="4">
        <f t="shared" si="11"/>
        <v>0.66666666666666663</v>
      </c>
      <c r="Q15" s="4" cm="1">
        <f t="array" ref="Q15">SUM(_xlfn._xlws.FILTER($G$2:$G$1265,_xlfn.MAP($M$2:$M$1265,_xlfn.LAMBDA(_xlpm.x,_xlpm.x=$M15))))</f>
        <v>1.463057790782736E-3</v>
      </c>
      <c r="R15" s="4">
        <f t="shared" si="12"/>
        <v>0.5</v>
      </c>
      <c r="S15" s="15" cm="1">
        <f t="array" ref="S15">SUM(_xlfn._xlws.FILTER($G$2:$G$1265,_xlfn.MAP($N$2:$N$1265,_xlfn.LAMBDA(_xlpm.x,_xlpm.x=$N15))))</f>
        <v>7.3152889539136799E-4</v>
      </c>
      <c r="T15" s="4">
        <f t="shared" si="13"/>
        <v>1</v>
      </c>
      <c r="U15" s="4">
        <f t="shared" si="14"/>
        <v>-0.3010299956639812</v>
      </c>
      <c r="AC15" s="2"/>
      <c r="AH15" s="2"/>
      <c r="AI15" s="2"/>
    </row>
    <row r="16" spans="1:35">
      <c r="A16" s="1" t="str">
        <f t="shared" si="0"/>
        <v>~and~ : [ænd]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2066</v>
      </c>
      <c r="G16" s="4">
        <f t="shared" si="2"/>
        <v>7.3152889539136799E-4</v>
      </c>
      <c r="H16" s="4" t="str">
        <f t="shared" si="3"/>
        <v>ænd</v>
      </c>
      <c r="I16" s="4" t="str">
        <f t="shared" si="4"/>
        <v>and</v>
      </c>
      <c r="J16" s="10">
        <f t="shared" si="5"/>
        <v>3</v>
      </c>
      <c r="K16" s="10">
        <f t="shared" si="6"/>
        <v>3</v>
      </c>
      <c r="L16" s="10">
        <f t="shared" si="7"/>
        <v>3</v>
      </c>
      <c r="M16" s="1" t="str">
        <f t="shared" si="8"/>
        <v>~and~</v>
      </c>
      <c r="N16" s="1" t="str">
        <f t="shared" si="9"/>
        <v>[ænd]</v>
      </c>
      <c r="O16" s="4">
        <f t="shared" si="10"/>
        <v>0.14027395824968311</v>
      </c>
      <c r="P16" s="4">
        <f t="shared" si="11"/>
        <v>0.66666666666666663</v>
      </c>
      <c r="Q16" s="4" cm="1">
        <f t="array" ref="Q16">SUM(_xlfn._xlws.FILTER($G$2:$G$1265,_xlfn.MAP($M$2:$M$1265,_xlfn.LAMBDA(_xlpm.x,_xlpm.x=$M16))))</f>
        <v>1.463057790782736E-3</v>
      </c>
      <c r="R16" s="4">
        <f t="shared" si="12"/>
        <v>0.5</v>
      </c>
      <c r="S16" s="15" cm="1">
        <f t="array" ref="S16">SUM(_xlfn._xlws.FILTER($G$2:$G$1265,_xlfn.MAP($N$2:$N$1265,_xlfn.LAMBDA(_xlpm.x,_xlpm.x=$N16))))</f>
        <v>7.3152889539136799E-4</v>
      </c>
      <c r="T16" s="4">
        <f t="shared" si="13"/>
        <v>1</v>
      </c>
      <c r="U16" s="4">
        <f t="shared" si="14"/>
        <v>-0.3010299956639812</v>
      </c>
      <c r="AC16" s="2"/>
      <c r="AH16" s="2"/>
      <c r="AI16" s="2"/>
    </row>
    <row r="17" spans="1:35">
      <c r="A17" s="1" t="str">
        <f t="shared" si="0"/>
        <v>~men~ : [mɛn]</v>
      </c>
      <c r="B17" s="1">
        <f t="shared" si="1"/>
        <v>0</v>
      </c>
      <c r="C17" s="1">
        <f t="shared" si="1"/>
        <v>1</v>
      </c>
      <c r="D17" s="1">
        <f t="shared" si="1"/>
        <v>0</v>
      </c>
      <c r="E17" s="7">
        <v>1</v>
      </c>
      <c r="F17" s="9" t="s">
        <v>2065</v>
      </c>
      <c r="G17" s="4">
        <f t="shared" si="2"/>
        <v>7.3152889539136799E-4</v>
      </c>
      <c r="H17" s="4" t="str">
        <f t="shared" si="3"/>
        <v>mɛn</v>
      </c>
      <c r="I17" s="4" t="str">
        <f t="shared" si="4"/>
        <v>men</v>
      </c>
      <c r="J17" s="10">
        <f t="shared" si="5"/>
        <v>3</v>
      </c>
      <c r="K17" s="10">
        <f t="shared" si="6"/>
        <v>3</v>
      </c>
      <c r="L17" s="10">
        <f t="shared" si="7"/>
        <v>3</v>
      </c>
      <c r="M17" s="1" t="str">
        <f t="shared" si="8"/>
        <v>~men~</v>
      </c>
      <c r="N17" s="1" t="str">
        <f t="shared" si="9"/>
        <v>[mɛn]</v>
      </c>
      <c r="O17" s="4">
        <f t="shared" si="10"/>
        <v>0.14027395824968311</v>
      </c>
      <c r="P17" s="4">
        <f t="shared" si="11"/>
        <v>0.66666666666666663</v>
      </c>
      <c r="Q17" s="4" cm="1">
        <f t="array" ref="Q17">SUM(_xlfn._xlws.FILTER($G$2:$G$1265,_xlfn.MAP($M$2:$M$1265,_xlfn.LAMBDA(_xlpm.x,_xlpm.x=$M17))))</f>
        <v>1.463057790782736E-3</v>
      </c>
      <c r="R17" s="4">
        <f t="shared" si="12"/>
        <v>0.5</v>
      </c>
      <c r="S17" s="15" cm="1">
        <f t="array" ref="S17">SUM(_xlfn._xlws.FILTER($G$2:$G$1265,_xlfn.MAP($N$2:$N$1265,_xlfn.LAMBDA(_xlpm.x,_xlpm.x=$N17))))</f>
        <v>7.3152889539136799E-4</v>
      </c>
      <c r="T17" s="4">
        <f t="shared" si="13"/>
        <v>1</v>
      </c>
      <c r="U17" s="4">
        <f t="shared" si="14"/>
        <v>-0.3010299956639812</v>
      </c>
      <c r="AC17" s="2"/>
      <c r="AH17" s="2"/>
      <c r="AI17" s="2"/>
    </row>
    <row r="18" spans="1:35">
      <c r="A18" s="1" t="str">
        <f t="shared" si="0"/>
        <v>~sub~ : [səb]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2064</v>
      </c>
      <c r="G18" s="4">
        <f t="shared" si="2"/>
        <v>7.3152889539136799E-4</v>
      </c>
      <c r="H18" s="4" t="str">
        <f t="shared" si="3"/>
        <v>səb</v>
      </c>
      <c r="I18" s="4" t="str">
        <f t="shared" si="4"/>
        <v>sub</v>
      </c>
      <c r="J18" s="10">
        <f t="shared" si="5"/>
        <v>3</v>
      </c>
      <c r="K18" s="10">
        <f t="shared" si="6"/>
        <v>3</v>
      </c>
      <c r="L18" s="10">
        <f t="shared" si="7"/>
        <v>3</v>
      </c>
      <c r="M18" s="1" t="str">
        <f t="shared" si="8"/>
        <v>~sub~</v>
      </c>
      <c r="N18" s="1" t="str">
        <f t="shared" si="9"/>
        <v>[səb]</v>
      </c>
      <c r="O18" s="4">
        <f t="shared" si="10"/>
        <v>0.14027395824968311</v>
      </c>
      <c r="P18" s="4">
        <f t="shared" si="11"/>
        <v>0.66666666666666663</v>
      </c>
      <c r="Q18" s="4" cm="1">
        <f t="array" ref="Q18">SUM(_xlfn._xlws.FILTER($G$2:$G$1265,_xlfn.MAP($M$2:$M$1265,_xlfn.LAMBDA(_xlpm.x,_xlpm.x=$M18))))</f>
        <v>1.463057790782736E-3</v>
      </c>
      <c r="R18" s="4">
        <f t="shared" si="12"/>
        <v>0.5</v>
      </c>
      <c r="S18" s="15" cm="1">
        <f t="array" ref="S18">SUM(_xlfn._xlws.FILTER($G$2:$G$1265,_xlfn.MAP($N$2:$N$1265,_xlfn.LAMBDA(_xlpm.x,_xlpm.x=$N18))))</f>
        <v>7.3152889539136799E-4</v>
      </c>
      <c r="T18" s="4">
        <f t="shared" si="13"/>
        <v>1</v>
      </c>
      <c r="U18" s="4">
        <f t="shared" si="14"/>
        <v>-0.3010299956639812</v>
      </c>
      <c r="AC18" s="2"/>
      <c r="AH18" s="2"/>
      <c r="AI18" s="2"/>
    </row>
    <row r="19" spans="1:35">
      <c r="A19" s="1" t="str">
        <f t="shared" si="0"/>
        <v>~sub~ : [sʌb]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2063</v>
      </c>
      <c r="G19" s="4">
        <f t="shared" si="2"/>
        <v>7.3152889539136799E-4</v>
      </c>
      <c r="H19" s="4" t="str">
        <f t="shared" si="3"/>
        <v>sʌb</v>
      </c>
      <c r="I19" s="4" t="str">
        <f t="shared" si="4"/>
        <v>sub</v>
      </c>
      <c r="J19" s="10">
        <f t="shared" si="5"/>
        <v>3</v>
      </c>
      <c r="K19" s="10">
        <f t="shared" si="6"/>
        <v>3</v>
      </c>
      <c r="L19" s="10">
        <f t="shared" si="7"/>
        <v>3</v>
      </c>
      <c r="M19" s="1" t="str">
        <f t="shared" si="8"/>
        <v>~sub~</v>
      </c>
      <c r="N19" s="1" t="str">
        <f t="shared" si="9"/>
        <v>[sʌb]</v>
      </c>
      <c r="O19" s="4">
        <f t="shared" si="10"/>
        <v>0.14027395824968311</v>
      </c>
      <c r="P19" s="4">
        <f t="shared" si="11"/>
        <v>0.66666666666666663</v>
      </c>
      <c r="Q19" s="4" cm="1">
        <f t="array" ref="Q19">SUM(_xlfn._xlws.FILTER($G$2:$G$1265,_xlfn.MAP($M$2:$M$1265,_xlfn.LAMBDA(_xlpm.x,_xlpm.x=$M19))))</f>
        <v>1.463057790782736E-3</v>
      </c>
      <c r="R19" s="4">
        <f t="shared" si="12"/>
        <v>0.5</v>
      </c>
      <c r="S19" s="15" cm="1">
        <f t="array" ref="S19">SUM(_xlfn._xlws.FILTER($G$2:$G$1265,_xlfn.MAP($N$2:$N$1265,_xlfn.LAMBDA(_xlpm.x,_xlpm.x=$N19))))</f>
        <v>7.3152889539136799E-4</v>
      </c>
      <c r="T19" s="4">
        <f t="shared" si="13"/>
        <v>1</v>
      </c>
      <c r="U19" s="4">
        <f t="shared" si="14"/>
        <v>-0.3010299956639812</v>
      </c>
      <c r="AC19" s="2"/>
      <c r="AH19" s="2"/>
      <c r="AI19" s="2"/>
    </row>
    <row r="20" spans="1:35">
      <c r="A20" s="1" t="str">
        <f t="shared" si="0"/>
        <v>~sic~ : [sɪk]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1</v>
      </c>
      <c r="F20" s="9" t="s">
        <v>2062</v>
      </c>
      <c r="G20" s="4">
        <f t="shared" si="2"/>
        <v>7.3152889539136799E-4</v>
      </c>
      <c r="H20" s="4" t="str">
        <f t="shared" si="3"/>
        <v>sɪk</v>
      </c>
      <c r="I20" s="4" t="str">
        <f t="shared" si="4"/>
        <v>sic</v>
      </c>
      <c r="J20" s="10">
        <f t="shared" si="5"/>
        <v>3</v>
      </c>
      <c r="K20" s="10">
        <f t="shared" si="6"/>
        <v>3</v>
      </c>
      <c r="L20" s="10">
        <f t="shared" si="7"/>
        <v>3</v>
      </c>
      <c r="M20" s="1" t="str">
        <f t="shared" si="8"/>
        <v>~sic~</v>
      </c>
      <c r="N20" s="1" t="str">
        <f t="shared" si="9"/>
        <v>[sɪk]</v>
      </c>
      <c r="O20" s="4">
        <f t="shared" si="10"/>
        <v>0.14027395824968311</v>
      </c>
      <c r="P20" s="4">
        <f t="shared" si="11"/>
        <v>0.66666666666666663</v>
      </c>
      <c r="Q20" s="4" cm="1">
        <f t="array" ref="Q20">SUM(_xlfn._xlws.FILTER($G$2:$G$1265,_xlfn.MAP($M$2:$M$1265,_xlfn.LAMBDA(_xlpm.x,_xlpm.x=$M20))))</f>
        <v>1.463057790782736E-3</v>
      </c>
      <c r="R20" s="4">
        <f t="shared" si="12"/>
        <v>0.5</v>
      </c>
      <c r="S20" s="15" cm="1">
        <f t="array" ref="S20">SUM(_xlfn._xlws.FILTER($G$2:$G$1265,_xlfn.MAP($N$2:$N$1265,_xlfn.LAMBDA(_xlpm.x,_xlpm.x=$N20))))</f>
        <v>7.3152889539136799E-4</v>
      </c>
      <c r="T20" s="4">
        <f t="shared" si="13"/>
        <v>1</v>
      </c>
      <c r="U20" s="4">
        <f t="shared" si="14"/>
        <v>-0.3010299956639812</v>
      </c>
      <c r="AC20" s="2"/>
      <c r="AH20" s="2"/>
      <c r="AI20" s="2"/>
    </row>
    <row r="21" spans="1:35">
      <c r="A21" s="1" t="str">
        <f t="shared" si="0"/>
        <v>~sit~ : [sɪt]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1</v>
      </c>
      <c r="F21" s="9" t="s">
        <v>2061</v>
      </c>
      <c r="G21" s="4">
        <f t="shared" si="2"/>
        <v>7.3152889539136799E-4</v>
      </c>
      <c r="H21" s="1" t="str">
        <f t="shared" si="3"/>
        <v>sɪt</v>
      </c>
      <c r="I21" s="1" t="str">
        <f t="shared" si="4"/>
        <v>sit</v>
      </c>
      <c r="J21" s="10">
        <f t="shared" si="5"/>
        <v>3</v>
      </c>
      <c r="K21" s="10">
        <f t="shared" si="6"/>
        <v>3</v>
      </c>
      <c r="L21" s="10">
        <f t="shared" si="7"/>
        <v>3</v>
      </c>
      <c r="M21" s="1" t="str">
        <f t="shared" si="8"/>
        <v>~sit~</v>
      </c>
      <c r="N21" s="1" t="str">
        <f t="shared" si="9"/>
        <v>[sɪt]</v>
      </c>
      <c r="O21" s="4">
        <f t="shared" si="10"/>
        <v>0.14027395824968311</v>
      </c>
      <c r="P21" s="4">
        <f t="shared" si="11"/>
        <v>0.66666666666666663</v>
      </c>
      <c r="Q21" s="4" cm="1">
        <f t="array" ref="Q21">SUM(_xlfn._xlws.FILTER($G$2:$G$1265,_xlfn.MAP($M$2:$M$1265,_xlfn.LAMBDA(_xlpm.x,_xlpm.x=$M21))))</f>
        <v>1.463057790782736E-3</v>
      </c>
      <c r="R21" s="4">
        <f t="shared" si="12"/>
        <v>0.5</v>
      </c>
      <c r="S21" s="15" cm="1">
        <f t="array" ref="S21">SUM(_xlfn._xlws.FILTER($G$2:$G$1265,_xlfn.MAP($N$2:$N$1265,_xlfn.LAMBDA(_xlpm.x,_xlpm.x=$N21))))</f>
        <v>7.3152889539136799E-4</v>
      </c>
      <c r="T21" s="4">
        <f t="shared" si="13"/>
        <v>1</v>
      </c>
      <c r="U21" s="4">
        <f t="shared" si="14"/>
        <v>-0.3010299956639812</v>
      </c>
      <c r="AC21" s="2"/>
      <c r="AH21" s="2"/>
      <c r="AI21" s="2"/>
    </row>
    <row r="22" spans="1:35">
      <c r="A22" s="1" t="str">
        <f t="shared" si="0"/>
        <v>~vel~ : [vəl]</v>
      </c>
      <c r="B22" s="1">
        <f t="shared" ref="B22:D41" si="15">_xlfn.LET(_xlpm.d,$F22,_xlpm.k,_xlfn.CONCAT(LEFT(TRIM(B$1),1),"*"),COUNTIF(_xlpm.d,_xlpm.k))</f>
        <v>0</v>
      </c>
      <c r="C22" s="1">
        <f t="shared" si="15"/>
        <v>0</v>
      </c>
      <c r="D22" s="1">
        <f t="shared" si="15"/>
        <v>0</v>
      </c>
      <c r="E22" s="7">
        <v>1</v>
      </c>
      <c r="F22" s="9" t="s">
        <v>2060</v>
      </c>
      <c r="G22" s="4">
        <f t="shared" si="2"/>
        <v>7.3152889539136799E-4</v>
      </c>
      <c r="H22" s="1" t="str">
        <f t="shared" si="3"/>
        <v>vəl</v>
      </c>
      <c r="I22" s="1" t="str">
        <f t="shared" si="4"/>
        <v>vel</v>
      </c>
      <c r="J22" s="10">
        <f t="shared" si="5"/>
        <v>3</v>
      </c>
      <c r="K22" s="10">
        <f t="shared" si="6"/>
        <v>3</v>
      </c>
      <c r="L22" s="10">
        <f t="shared" si="7"/>
        <v>3</v>
      </c>
      <c r="M22" s="1" t="str">
        <f t="shared" si="8"/>
        <v>~vel~</v>
      </c>
      <c r="N22" s="1" t="str">
        <f t="shared" si="9"/>
        <v>[vəl]</v>
      </c>
      <c r="O22" s="4">
        <f t="shared" si="10"/>
        <v>0.14027395824968311</v>
      </c>
      <c r="P22" s="4">
        <f t="shared" si="11"/>
        <v>0.66666666666666663</v>
      </c>
      <c r="Q22" s="4" cm="1">
        <f t="array" ref="Q22">SUM(_xlfn._xlws.FILTER($G$2:$G$1265,_xlfn.MAP($M$2:$M$1265,_xlfn.LAMBDA(_xlpm.x,_xlpm.x=$M22))))</f>
        <v>1.463057790782736E-3</v>
      </c>
      <c r="R22" s="4">
        <f t="shared" si="12"/>
        <v>0.5</v>
      </c>
      <c r="S22" s="15" cm="1">
        <f t="array" ref="S22">SUM(_xlfn._xlws.FILTER($G$2:$G$1265,_xlfn.MAP($N$2:$N$1265,_xlfn.LAMBDA(_xlpm.x,_xlpm.x=$N22))))</f>
        <v>7.3152889539136799E-4</v>
      </c>
      <c r="T22" s="4">
        <f t="shared" si="13"/>
        <v>1</v>
      </c>
      <c r="U22" s="4">
        <f t="shared" si="14"/>
        <v>-0.3010299956639812</v>
      </c>
      <c r="AC22" s="2"/>
      <c r="AH22" s="2"/>
      <c r="AI22" s="2"/>
    </row>
    <row r="23" spans="1:35">
      <c r="A23" s="1" t="str">
        <f t="shared" si="0"/>
        <v>~vel~ : [vɛl]</v>
      </c>
      <c r="B23" s="1">
        <f t="shared" si="15"/>
        <v>0</v>
      </c>
      <c r="C23" s="1">
        <f t="shared" si="15"/>
        <v>0</v>
      </c>
      <c r="D23" s="1">
        <f t="shared" si="15"/>
        <v>0</v>
      </c>
      <c r="E23" s="7">
        <v>1</v>
      </c>
      <c r="F23" s="9" t="s">
        <v>2059</v>
      </c>
      <c r="G23" s="4">
        <f t="shared" si="2"/>
        <v>7.3152889539136799E-4</v>
      </c>
      <c r="H23" s="1" t="str">
        <f t="shared" si="3"/>
        <v>vɛl</v>
      </c>
      <c r="I23" s="1" t="str">
        <f t="shared" si="4"/>
        <v>vel</v>
      </c>
      <c r="J23" s="10">
        <f t="shared" si="5"/>
        <v>3</v>
      </c>
      <c r="K23" s="10">
        <f t="shared" si="6"/>
        <v>3</v>
      </c>
      <c r="L23" s="10">
        <f t="shared" si="7"/>
        <v>3</v>
      </c>
      <c r="M23" s="1" t="str">
        <f t="shared" si="8"/>
        <v>~vel~</v>
      </c>
      <c r="N23" s="1" t="str">
        <f t="shared" si="9"/>
        <v>[vɛl]</v>
      </c>
      <c r="O23" s="4">
        <f t="shared" si="10"/>
        <v>0.14027395824968311</v>
      </c>
      <c r="P23" s="4">
        <f t="shared" si="11"/>
        <v>0.66666666666666663</v>
      </c>
      <c r="Q23" s="4" cm="1">
        <f t="array" ref="Q23">SUM(_xlfn._xlws.FILTER($G$2:$G$1265,_xlfn.MAP($M$2:$M$1265,_xlfn.LAMBDA(_xlpm.x,_xlpm.x=$M23))))</f>
        <v>1.463057790782736E-3</v>
      </c>
      <c r="R23" s="4">
        <f t="shared" si="12"/>
        <v>0.5</v>
      </c>
      <c r="S23" s="15" cm="1">
        <f t="array" ref="S23">SUM(_xlfn._xlws.FILTER($G$2:$G$1265,_xlfn.MAP($N$2:$N$1265,_xlfn.LAMBDA(_xlpm.x,_xlpm.x=$N23))))</f>
        <v>7.3152889539136799E-4</v>
      </c>
      <c r="T23" s="4">
        <f t="shared" si="13"/>
        <v>1</v>
      </c>
      <c r="U23" s="4">
        <f t="shared" si="14"/>
        <v>-0.3010299956639812</v>
      </c>
      <c r="AC23" s="2"/>
      <c r="AH23" s="2"/>
      <c r="AI23" s="2"/>
    </row>
    <row r="24" spans="1:35">
      <c r="A24" s="1" t="str">
        <f t="shared" si="0"/>
        <v>~why~ : [waɪ]</v>
      </c>
      <c r="B24" s="1">
        <f t="shared" si="15"/>
        <v>0</v>
      </c>
      <c r="C24" s="1">
        <f t="shared" si="15"/>
        <v>0</v>
      </c>
      <c r="D24" s="1">
        <f t="shared" si="15"/>
        <v>0</v>
      </c>
      <c r="E24" s="7">
        <v>1</v>
      </c>
      <c r="F24" s="9" t="s">
        <v>815</v>
      </c>
      <c r="G24" s="4">
        <f t="shared" si="2"/>
        <v>7.3152889539136799E-4</v>
      </c>
      <c r="H24" s="1" t="str">
        <f t="shared" si="3"/>
        <v>waɪ</v>
      </c>
      <c r="I24" s="1" t="str">
        <f t="shared" si="4"/>
        <v>why</v>
      </c>
      <c r="J24" s="10">
        <f t="shared" si="5"/>
        <v>3</v>
      </c>
      <c r="K24" s="10">
        <f t="shared" si="6"/>
        <v>3</v>
      </c>
      <c r="L24" s="10">
        <f t="shared" si="7"/>
        <v>3</v>
      </c>
      <c r="M24" s="1" t="str">
        <f t="shared" si="8"/>
        <v>~why~</v>
      </c>
      <c r="N24" s="1" t="str">
        <f t="shared" si="9"/>
        <v>[waɪ]</v>
      </c>
      <c r="O24" s="4">
        <f t="shared" si="10"/>
        <v>0.14027395824968311</v>
      </c>
      <c r="P24" s="4">
        <f t="shared" si="11"/>
        <v>0.66666666666666663</v>
      </c>
      <c r="Q24" s="4" cm="1">
        <f t="array" ref="Q24">SUM(_xlfn._xlws.FILTER($G$2:$G$1265,_xlfn.MAP($M$2:$M$1265,_xlfn.LAMBDA(_xlpm.x,_xlpm.x=$M24))))</f>
        <v>1.463057790782736E-3</v>
      </c>
      <c r="R24" s="4">
        <f t="shared" si="12"/>
        <v>0.5</v>
      </c>
      <c r="S24" s="15" cm="1">
        <f t="array" ref="S24">SUM(_xlfn._xlws.FILTER($G$2:$G$1265,_xlfn.MAP($N$2:$N$1265,_xlfn.LAMBDA(_xlpm.x,_xlpm.x=$N24))))</f>
        <v>7.3152889539136799E-4</v>
      </c>
      <c r="T24" s="4">
        <f t="shared" si="13"/>
        <v>1</v>
      </c>
      <c r="U24" s="4">
        <f t="shared" si="14"/>
        <v>-0.3010299956639812</v>
      </c>
      <c r="AC24" s="2"/>
      <c r="AH24" s="2"/>
      <c r="AI24" s="2"/>
    </row>
    <row r="25" spans="1:35">
      <c r="A25" s="1" t="str">
        <f t="shared" si="0"/>
        <v>~sic~ : [zɪk]</v>
      </c>
      <c r="B25" s="1">
        <f t="shared" si="15"/>
        <v>0</v>
      </c>
      <c r="C25" s="1">
        <f t="shared" si="15"/>
        <v>0</v>
      </c>
      <c r="D25" s="1">
        <f t="shared" si="15"/>
        <v>0</v>
      </c>
      <c r="E25" s="7">
        <v>1</v>
      </c>
      <c r="F25" s="9" t="s">
        <v>2058</v>
      </c>
      <c r="G25" s="4">
        <f t="shared" si="2"/>
        <v>7.3152889539136799E-4</v>
      </c>
      <c r="H25" s="1" t="str">
        <f t="shared" si="3"/>
        <v>zɪk</v>
      </c>
      <c r="I25" s="1" t="str">
        <f t="shared" si="4"/>
        <v>sic</v>
      </c>
      <c r="J25" s="10">
        <f t="shared" si="5"/>
        <v>3</v>
      </c>
      <c r="K25" s="10">
        <f t="shared" si="6"/>
        <v>3</v>
      </c>
      <c r="L25" s="10">
        <f t="shared" si="7"/>
        <v>3</v>
      </c>
      <c r="M25" s="1" t="str">
        <f t="shared" si="8"/>
        <v>~sic~</v>
      </c>
      <c r="N25" s="1" t="str">
        <f t="shared" si="9"/>
        <v>[zɪk]</v>
      </c>
      <c r="O25" s="4">
        <f t="shared" si="10"/>
        <v>0.14027395824968311</v>
      </c>
      <c r="P25" s="4">
        <f t="shared" si="11"/>
        <v>0.66666666666666663</v>
      </c>
      <c r="Q25" s="4" cm="1">
        <f t="array" ref="Q25">SUM(_xlfn._xlws.FILTER($G$2:$G$1265,_xlfn.MAP($M$2:$M$1265,_xlfn.LAMBDA(_xlpm.x,_xlpm.x=$M25))))</f>
        <v>1.463057790782736E-3</v>
      </c>
      <c r="R25" s="4">
        <f t="shared" si="12"/>
        <v>0.5</v>
      </c>
      <c r="S25" s="15" cm="1">
        <f t="array" ref="S25">SUM(_xlfn._xlws.FILTER($G$2:$G$1265,_xlfn.MAP($N$2:$N$1265,_xlfn.LAMBDA(_xlpm.x,_xlpm.x=$N25))))</f>
        <v>7.3152889539136799E-4</v>
      </c>
      <c r="T25" s="4">
        <f t="shared" si="13"/>
        <v>1</v>
      </c>
      <c r="U25" s="4">
        <f t="shared" si="14"/>
        <v>-0.3010299956639812</v>
      </c>
      <c r="AC25" s="2"/>
      <c r="AH25" s="2"/>
      <c r="AI25" s="2"/>
    </row>
    <row r="26" spans="1:35">
      <c r="A26" s="1" t="str">
        <f t="shared" si="0"/>
        <v>~rea~ : [ɹiə]</v>
      </c>
      <c r="B26" s="1">
        <f t="shared" si="15"/>
        <v>1</v>
      </c>
      <c r="C26" s="1">
        <f t="shared" si="15"/>
        <v>0</v>
      </c>
      <c r="D26" s="1">
        <f t="shared" si="15"/>
        <v>0</v>
      </c>
      <c r="E26" s="7">
        <v>1</v>
      </c>
      <c r="F26" s="9" t="s">
        <v>2057</v>
      </c>
      <c r="G26" s="4">
        <f t="shared" si="2"/>
        <v>7.3152889539136799E-4</v>
      </c>
      <c r="H26" s="1" t="str">
        <f t="shared" si="3"/>
        <v>ɹiə</v>
      </c>
      <c r="I26" s="1" t="str">
        <f t="shared" si="4"/>
        <v>rea</v>
      </c>
      <c r="J26" s="10">
        <f t="shared" si="5"/>
        <v>3</v>
      </c>
      <c r="K26" s="10">
        <f t="shared" si="6"/>
        <v>3</v>
      </c>
      <c r="L26" s="10">
        <f t="shared" si="7"/>
        <v>3</v>
      </c>
      <c r="M26" s="1" t="str">
        <f t="shared" si="8"/>
        <v>~rea~</v>
      </c>
      <c r="N26" s="1" t="str">
        <f t="shared" si="9"/>
        <v>[ɹiə]</v>
      </c>
      <c r="O26" s="4">
        <f t="shared" si="10"/>
        <v>0.14027395824968311</v>
      </c>
      <c r="P26" s="4">
        <f t="shared" si="11"/>
        <v>0.66666666666666663</v>
      </c>
      <c r="Q26" s="4" cm="1">
        <f t="array" ref="Q26">SUM(_xlfn._xlws.FILTER($G$2:$G$1265,_xlfn.MAP($M$2:$M$1265,_xlfn.LAMBDA(_xlpm.x,_xlpm.x=$M26))))</f>
        <v>1.463057790782736E-3</v>
      </c>
      <c r="R26" s="4">
        <f t="shared" si="12"/>
        <v>0.5</v>
      </c>
      <c r="S26" s="15" cm="1">
        <f t="array" ref="S26">SUM(_xlfn._xlws.FILTER($G$2:$G$1265,_xlfn.MAP($N$2:$N$1265,_xlfn.LAMBDA(_xlpm.x,_xlpm.x=$N26))))</f>
        <v>7.3152889539136799E-4</v>
      </c>
      <c r="T26" s="4">
        <f t="shared" si="13"/>
        <v>1</v>
      </c>
      <c r="U26" s="4">
        <f t="shared" si="14"/>
        <v>-0.3010299956639812</v>
      </c>
      <c r="AC26" s="2"/>
      <c r="AH26" s="2"/>
      <c r="AI26" s="2"/>
    </row>
    <row r="27" spans="1:35">
      <c r="A27" s="1" t="str">
        <f t="shared" si="0"/>
        <v>~ele~ : [ɛlə]</v>
      </c>
      <c r="B27" s="1">
        <f t="shared" si="15"/>
        <v>0</v>
      </c>
      <c r="C27" s="1">
        <f t="shared" si="15"/>
        <v>0</v>
      </c>
      <c r="D27" s="1">
        <f t="shared" si="15"/>
        <v>0</v>
      </c>
      <c r="E27" s="7">
        <v>1</v>
      </c>
      <c r="F27" s="9" t="s">
        <v>2056</v>
      </c>
      <c r="G27" s="4">
        <f t="shared" si="2"/>
        <v>7.3152889539136799E-4</v>
      </c>
      <c r="H27" s="1" t="str">
        <f t="shared" si="3"/>
        <v>ɛlə</v>
      </c>
      <c r="I27" s="1" t="str">
        <f t="shared" si="4"/>
        <v>ele</v>
      </c>
      <c r="J27" s="10">
        <f t="shared" si="5"/>
        <v>3</v>
      </c>
      <c r="K27" s="10">
        <f t="shared" si="6"/>
        <v>3</v>
      </c>
      <c r="L27" s="10">
        <f t="shared" si="7"/>
        <v>3</v>
      </c>
      <c r="M27" s="1" t="str">
        <f t="shared" si="8"/>
        <v>~ele~</v>
      </c>
      <c r="N27" s="1" t="str">
        <f t="shared" si="9"/>
        <v>[ɛlə]</v>
      </c>
      <c r="O27" s="4">
        <f t="shared" si="10"/>
        <v>0.14027395824968311</v>
      </c>
      <c r="P27" s="4">
        <f t="shared" si="11"/>
        <v>0.66666666666666663</v>
      </c>
      <c r="Q27" s="4" cm="1">
        <f t="array" ref="Q27">SUM(_xlfn._xlws.FILTER($G$2:$G$1265,_xlfn.MAP($M$2:$M$1265,_xlfn.LAMBDA(_xlpm.x,_xlpm.x=$M27))))</f>
        <v>1.463057790782736E-3</v>
      </c>
      <c r="R27" s="4">
        <f t="shared" si="12"/>
        <v>0.5</v>
      </c>
      <c r="S27" s="15" cm="1">
        <f t="array" ref="S27">SUM(_xlfn._xlws.FILTER($G$2:$G$1265,_xlfn.MAP($N$2:$N$1265,_xlfn.LAMBDA(_xlpm.x,_xlpm.x=$N27))))</f>
        <v>7.3152889539136799E-4</v>
      </c>
      <c r="T27" s="4">
        <f t="shared" si="13"/>
        <v>1</v>
      </c>
      <c r="U27" s="4">
        <f t="shared" si="14"/>
        <v>-0.3010299956639812</v>
      </c>
      <c r="AC27" s="2"/>
      <c r="AH27" s="2"/>
      <c r="AI27" s="2"/>
    </row>
    <row r="28" spans="1:35">
      <c r="A28" s="1" t="str">
        <f t="shared" si="0"/>
        <v>~ele~ : [ɪlɛ]</v>
      </c>
      <c r="B28" s="1">
        <f t="shared" si="15"/>
        <v>0</v>
      </c>
      <c r="C28" s="1">
        <f t="shared" si="15"/>
        <v>0</v>
      </c>
      <c r="D28" s="1">
        <f t="shared" si="15"/>
        <v>0</v>
      </c>
      <c r="E28" s="7">
        <v>1</v>
      </c>
      <c r="F28" s="9" t="s">
        <v>2055</v>
      </c>
      <c r="G28" s="4">
        <f t="shared" si="2"/>
        <v>7.3152889539136799E-4</v>
      </c>
      <c r="H28" s="1" t="str">
        <f t="shared" si="3"/>
        <v>ɪlɛ</v>
      </c>
      <c r="I28" s="1" t="str">
        <f t="shared" si="4"/>
        <v>ele</v>
      </c>
      <c r="J28" s="10">
        <f t="shared" si="5"/>
        <v>3</v>
      </c>
      <c r="K28" s="10">
        <f t="shared" si="6"/>
        <v>3</v>
      </c>
      <c r="L28" s="10">
        <f t="shared" si="7"/>
        <v>3</v>
      </c>
      <c r="M28" s="1" t="str">
        <f t="shared" si="8"/>
        <v>~ele~</v>
      </c>
      <c r="N28" s="1" t="str">
        <f t="shared" si="9"/>
        <v>[ɪlɛ]</v>
      </c>
      <c r="O28" s="4">
        <f t="shared" si="10"/>
        <v>0.14027395824968311</v>
      </c>
      <c r="P28" s="4">
        <f t="shared" si="11"/>
        <v>0.66666666666666663</v>
      </c>
      <c r="Q28" s="4" cm="1">
        <f t="array" ref="Q28">SUM(_xlfn._xlws.FILTER($G$2:$G$1265,_xlfn.MAP($M$2:$M$1265,_xlfn.LAMBDA(_xlpm.x,_xlpm.x=$M28))))</f>
        <v>1.463057790782736E-3</v>
      </c>
      <c r="R28" s="4">
        <f t="shared" si="12"/>
        <v>0.5</v>
      </c>
      <c r="S28" s="15" cm="1">
        <f t="array" ref="S28">SUM(_xlfn._xlws.FILTER($G$2:$G$1265,_xlfn.MAP($N$2:$N$1265,_xlfn.LAMBDA(_xlpm.x,_xlpm.x=$N28))))</f>
        <v>7.3152889539136799E-4</v>
      </c>
      <c r="T28" s="4">
        <f t="shared" si="13"/>
        <v>1</v>
      </c>
      <c r="U28" s="4">
        <f t="shared" si="14"/>
        <v>-0.3010299956639812</v>
      </c>
      <c r="AC28" s="2"/>
      <c r="AH28" s="2"/>
      <c r="AI28" s="2"/>
    </row>
    <row r="29" spans="1:35">
      <c r="A29" s="1" t="str">
        <f t="shared" si="0"/>
        <v>~and~ : [ənd]</v>
      </c>
      <c r="B29" s="1">
        <f t="shared" si="15"/>
        <v>0</v>
      </c>
      <c r="C29" s="1">
        <f t="shared" si="15"/>
        <v>0</v>
      </c>
      <c r="D29" s="1">
        <f t="shared" si="15"/>
        <v>0</v>
      </c>
      <c r="E29" s="7">
        <v>1</v>
      </c>
      <c r="F29" s="9" t="s">
        <v>2054</v>
      </c>
      <c r="G29" s="4">
        <f t="shared" si="2"/>
        <v>7.3152889539136799E-4</v>
      </c>
      <c r="H29" s="1" t="str">
        <f t="shared" si="3"/>
        <v>ənd</v>
      </c>
      <c r="I29" s="1" t="str">
        <f t="shared" si="4"/>
        <v>and</v>
      </c>
      <c r="J29" s="10">
        <f t="shared" si="5"/>
        <v>3</v>
      </c>
      <c r="K29" s="10">
        <f t="shared" si="6"/>
        <v>3</v>
      </c>
      <c r="L29" s="10">
        <f t="shared" si="7"/>
        <v>3</v>
      </c>
      <c r="M29" s="1" t="str">
        <f t="shared" si="8"/>
        <v>~and~</v>
      </c>
      <c r="N29" s="1" t="str">
        <f t="shared" si="9"/>
        <v>[ənd]</v>
      </c>
      <c r="O29" s="4">
        <f t="shared" si="10"/>
        <v>0.14027395824968311</v>
      </c>
      <c r="P29" s="4">
        <f t="shared" si="11"/>
        <v>0.66666666666666663</v>
      </c>
      <c r="Q29" s="4" cm="1">
        <f t="array" ref="Q29">SUM(_xlfn._xlws.FILTER($G$2:$G$1265,_xlfn.MAP($M$2:$M$1265,_xlfn.LAMBDA(_xlpm.x,_xlpm.x=$M29))))</f>
        <v>1.463057790782736E-3</v>
      </c>
      <c r="R29" s="4">
        <f t="shared" si="12"/>
        <v>0.5</v>
      </c>
      <c r="S29" s="15" cm="1">
        <f t="array" ref="S29">SUM(_xlfn._xlws.FILTER($G$2:$G$1265,_xlfn.MAP($N$2:$N$1265,_xlfn.LAMBDA(_xlpm.x,_xlpm.x=$N29))))</f>
        <v>7.3152889539136799E-4</v>
      </c>
      <c r="T29" s="4">
        <f t="shared" si="13"/>
        <v>1</v>
      </c>
      <c r="U29" s="4">
        <f t="shared" si="14"/>
        <v>-0.3010299956639812</v>
      </c>
      <c r="AC29" s="2"/>
      <c r="AH29" s="2"/>
      <c r="AI29" s="2"/>
    </row>
    <row r="30" spans="1:35">
      <c r="A30" s="1" t="str">
        <f t="shared" si="0"/>
        <v>~eve~ : [ɛvə]</v>
      </c>
      <c r="B30" s="1">
        <f t="shared" si="15"/>
        <v>0</v>
      </c>
      <c r="C30" s="1">
        <f t="shared" si="15"/>
        <v>0</v>
      </c>
      <c r="D30" s="1">
        <f t="shared" si="15"/>
        <v>0</v>
      </c>
      <c r="E30" s="7">
        <v>1</v>
      </c>
      <c r="F30" s="9" t="s">
        <v>2053</v>
      </c>
      <c r="G30" s="4">
        <f t="shared" si="2"/>
        <v>7.3152889539136799E-4</v>
      </c>
      <c r="H30" s="1" t="str">
        <f t="shared" si="3"/>
        <v>ɛvə</v>
      </c>
      <c r="I30" s="1" t="str">
        <f t="shared" si="4"/>
        <v>eve</v>
      </c>
      <c r="J30" s="10">
        <f t="shared" si="5"/>
        <v>3</v>
      </c>
      <c r="K30" s="10">
        <f t="shared" si="6"/>
        <v>3</v>
      </c>
      <c r="L30" s="10">
        <f t="shared" si="7"/>
        <v>3</v>
      </c>
      <c r="M30" s="1" t="str">
        <f t="shared" si="8"/>
        <v>~eve~</v>
      </c>
      <c r="N30" s="1" t="str">
        <f t="shared" si="9"/>
        <v>[ɛvə]</v>
      </c>
      <c r="O30" s="4">
        <f t="shared" si="10"/>
        <v>0.14027395824968311</v>
      </c>
      <c r="P30" s="4">
        <f t="shared" si="11"/>
        <v>0.66666666666666663</v>
      </c>
      <c r="Q30" s="4" cm="1">
        <f t="array" ref="Q30">SUM(_xlfn._xlws.FILTER($G$2:$G$1265,_xlfn.MAP($M$2:$M$1265,_xlfn.LAMBDA(_xlpm.x,_xlpm.x=$M30))))</f>
        <v>1.463057790782736E-3</v>
      </c>
      <c r="R30" s="4">
        <f t="shared" si="12"/>
        <v>0.5</v>
      </c>
      <c r="S30" s="15" cm="1">
        <f t="array" ref="S30">SUM(_xlfn._xlws.FILTER($G$2:$G$1265,_xlfn.MAP($N$2:$N$1265,_xlfn.LAMBDA(_xlpm.x,_xlpm.x=$N30))))</f>
        <v>7.3152889539136799E-4</v>
      </c>
      <c r="T30" s="4">
        <f t="shared" si="13"/>
        <v>1</v>
      </c>
      <c r="U30" s="4">
        <f t="shared" si="14"/>
        <v>-0.3010299956639812</v>
      </c>
      <c r="AC30" s="2"/>
      <c r="AH30" s="2"/>
      <c r="AI30" s="2"/>
    </row>
    <row r="31" spans="1:35">
      <c r="A31" s="1" t="str">
        <f t="shared" si="0"/>
        <v>~eve~ : [ɪvɛ]</v>
      </c>
      <c r="B31" s="1">
        <f t="shared" si="15"/>
        <v>0</v>
      </c>
      <c r="C31" s="1">
        <f t="shared" si="15"/>
        <v>0</v>
      </c>
      <c r="D31" s="1">
        <f t="shared" si="15"/>
        <v>0</v>
      </c>
      <c r="E31" s="7">
        <v>1</v>
      </c>
      <c r="F31" s="9" t="s">
        <v>2052</v>
      </c>
      <c r="G31" s="4">
        <f t="shared" si="2"/>
        <v>7.3152889539136799E-4</v>
      </c>
      <c r="H31" s="1" t="str">
        <f t="shared" si="3"/>
        <v>ɪvɛ</v>
      </c>
      <c r="I31" s="1" t="str">
        <f t="shared" si="4"/>
        <v>eve</v>
      </c>
      <c r="J31" s="10">
        <f t="shared" si="5"/>
        <v>3</v>
      </c>
      <c r="K31" s="10">
        <f t="shared" si="6"/>
        <v>3</v>
      </c>
      <c r="L31" s="10">
        <f t="shared" si="7"/>
        <v>3</v>
      </c>
      <c r="M31" s="1" t="str">
        <f t="shared" si="8"/>
        <v>~eve~</v>
      </c>
      <c r="N31" s="1" t="str">
        <f t="shared" si="9"/>
        <v>[ɪvɛ]</v>
      </c>
      <c r="O31" s="4">
        <f t="shared" si="10"/>
        <v>0.14027395824968311</v>
      </c>
      <c r="P31" s="4">
        <f t="shared" si="11"/>
        <v>0.66666666666666663</v>
      </c>
      <c r="Q31" s="4" cm="1">
        <f t="array" ref="Q31">SUM(_xlfn._xlws.FILTER($G$2:$G$1265,_xlfn.MAP($M$2:$M$1265,_xlfn.LAMBDA(_xlpm.x,_xlpm.x=$M31))))</f>
        <v>1.463057790782736E-3</v>
      </c>
      <c r="R31" s="4">
        <f t="shared" si="12"/>
        <v>0.5</v>
      </c>
      <c r="S31" s="15" cm="1">
        <f t="array" ref="S31">SUM(_xlfn._xlws.FILTER($G$2:$G$1265,_xlfn.MAP($N$2:$N$1265,_xlfn.LAMBDA(_xlpm.x,_xlpm.x=$N31))))</f>
        <v>7.3152889539136799E-4</v>
      </c>
      <c r="T31" s="4">
        <f t="shared" si="13"/>
        <v>1</v>
      </c>
      <c r="U31" s="4">
        <f t="shared" si="14"/>
        <v>-0.3010299956639812</v>
      </c>
      <c r="AC31" s="2"/>
      <c r="AH31" s="2"/>
      <c r="AI31" s="2"/>
    </row>
    <row r="32" spans="1:35">
      <c r="A32" s="1" t="str">
        <f t="shared" si="0"/>
        <v>~are~ : [ɛɹɪ]</v>
      </c>
      <c r="B32" s="1">
        <f t="shared" si="15"/>
        <v>0</v>
      </c>
      <c r="C32" s="1">
        <f t="shared" si="15"/>
        <v>0</v>
      </c>
      <c r="D32" s="1">
        <f t="shared" si="15"/>
        <v>0</v>
      </c>
      <c r="E32" s="7">
        <v>1</v>
      </c>
      <c r="F32" s="9" t="s">
        <v>2051</v>
      </c>
      <c r="G32" s="4">
        <f t="shared" si="2"/>
        <v>7.3152889539136799E-4</v>
      </c>
      <c r="H32" s="1" t="str">
        <f t="shared" si="3"/>
        <v>ɛɹɪ</v>
      </c>
      <c r="I32" s="1" t="str">
        <f t="shared" si="4"/>
        <v>are</v>
      </c>
      <c r="J32" s="10">
        <f t="shared" si="5"/>
        <v>3</v>
      </c>
      <c r="K32" s="10">
        <f t="shared" si="6"/>
        <v>3</v>
      </c>
      <c r="L32" s="10">
        <f t="shared" si="7"/>
        <v>3</v>
      </c>
      <c r="M32" s="1" t="str">
        <f t="shared" si="8"/>
        <v>~are~</v>
      </c>
      <c r="N32" s="1" t="str">
        <f t="shared" si="9"/>
        <v>[ɛɹɪ]</v>
      </c>
      <c r="O32" s="4">
        <f t="shared" si="10"/>
        <v>0.14027395824968311</v>
      </c>
      <c r="P32" s="4">
        <f t="shared" si="11"/>
        <v>0.66666666666666663</v>
      </c>
      <c r="Q32" s="4" cm="1">
        <f t="array" ref="Q32">SUM(_xlfn._xlws.FILTER($G$2:$G$1265,_xlfn.MAP($M$2:$M$1265,_xlfn.LAMBDA(_xlpm.x,_xlpm.x=$M32))))</f>
        <v>1.463057790782736E-3</v>
      </c>
      <c r="R32" s="4">
        <f t="shared" si="12"/>
        <v>0.5</v>
      </c>
      <c r="S32" s="15" cm="1">
        <f t="array" ref="S32">SUM(_xlfn._xlws.FILTER($G$2:$G$1265,_xlfn.MAP($N$2:$N$1265,_xlfn.LAMBDA(_xlpm.x,_xlpm.x=$N32))))</f>
        <v>7.3152889539136799E-4</v>
      </c>
      <c r="T32" s="4">
        <f t="shared" si="13"/>
        <v>1</v>
      </c>
      <c r="U32" s="4">
        <f t="shared" si="14"/>
        <v>-0.3010299956639812</v>
      </c>
      <c r="AC32" s="2"/>
      <c r="AH32" s="2"/>
      <c r="AI32" s="2"/>
    </row>
    <row r="33" spans="1:35">
      <c r="A33" s="1" t="str">
        <f t="shared" si="0"/>
        <v>~why~ : [hwaɪ]</v>
      </c>
      <c r="B33" s="1">
        <f t="shared" si="15"/>
        <v>0</v>
      </c>
      <c r="C33" s="1">
        <f t="shared" si="15"/>
        <v>0</v>
      </c>
      <c r="D33" s="1">
        <f t="shared" si="15"/>
        <v>0</v>
      </c>
      <c r="E33" s="7">
        <v>1</v>
      </c>
      <c r="F33" s="9" t="s">
        <v>693</v>
      </c>
      <c r="G33" s="4">
        <f t="shared" si="2"/>
        <v>7.3152889539136799E-4</v>
      </c>
      <c r="H33" s="4" t="str">
        <f t="shared" si="3"/>
        <v>hwaɪ</v>
      </c>
      <c r="I33" s="4" t="str">
        <f t="shared" si="4"/>
        <v>why</v>
      </c>
      <c r="J33" s="10">
        <f t="shared" si="5"/>
        <v>4</v>
      </c>
      <c r="K33" s="10">
        <f t="shared" si="6"/>
        <v>3</v>
      </c>
      <c r="L33" s="10">
        <f t="shared" si="7"/>
        <v>4</v>
      </c>
      <c r="M33" s="1" t="str">
        <f t="shared" si="8"/>
        <v>~why~</v>
      </c>
      <c r="N33" s="1" t="str">
        <f t="shared" si="9"/>
        <v>[hwaɪ]</v>
      </c>
      <c r="O33" s="4">
        <f t="shared" si="10"/>
        <v>0.15616457835260653</v>
      </c>
      <c r="P33" s="4">
        <f t="shared" si="11"/>
        <v>0.66666666666666663</v>
      </c>
      <c r="Q33" s="4" cm="1">
        <f t="array" ref="Q33">SUM(_xlfn._xlws.FILTER($G$2:$G$1265,_xlfn.MAP($M$2:$M$1265,_xlfn.LAMBDA(_xlpm.x,_xlpm.x=$M33))))</f>
        <v>1.463057790782736E-3</v>
      </c>
      <c r="R33" s="4">
        <f t="shared" si="12"/>
        <v>0.5</v>
      </c>
      <c r="S33" s="15" cm="1">
        <f t="array" ref="S33">SUM(_xlfn._xlws.FILTER($G$2:$G$1265,_xlfn.MAP($N$2:$N$1265,_xlfn.LAMBDA(_xlpm.x,_xlpm.x=$N33))))</f>
        <v>7.3152889539136799E-4</v>
      </c>
      <c r="T33" s="4">
        <f t="shared" si="13"/>
        <v>1</v>
      </c>
      <c r="U33" s="4">
        <f t="shared" si="14"/>
        <v>-0.3010299956639812</v>
      </c>
      <c r="AC33" s="2"/>
      <c r="AH33" s="2"/>
      <c r="AI33" s="2"/>
    </row>
    <row r="34" spans="1:35">
      <c r="A34" s="1" t="str">
        <f t="shared" si="0"/>
        <v>~ften~ : [fn]</v>
      </c>
      <c r="B34" s="1">
        <f t="shared" si="15"/>
        <v>0</v>
      </c>
      <c r="C34" s="1">
        <f t="shared" si="15"/>
        <v>0</v>
      </c>
      <c r="D34" s="1">
        <f t="shared" si="15"/>
        <v>0</v>
      </c>
      <c r="E34" s="7">
        <v>1</v>
      </c>
      <c r="F34" s="9" t="s">
        <v>35</v>
      </c>
      <c r="G34" s="4">
        <f t="shared" si="2"/>
        <v>7.3152889539136799E-4</v>
      </c>
      <c r="H34" s="4" t="str">
        <f t="shared" si="3"/>
        <v>fn</v>
      </c>
      <c r="I34" s="4" t="str">
        <f t="shared" si="4"/>
        <v>ften</v>
      </c>
      <c r="J34" s="10">
        <f t="shared" si="5"/>
        <v>2</v>
      </c>
      <c r="K34" s="10">
        <f t="shared" si="6"/>
        <v>4</v>
      </c>
      <c r="L34" s="10">
        <f t="shared" si="7"/>
        <v>4</v>
      </c>
      <c r="M34" s="1" t="str">
        <f t="shared" si="8"/>
        <v>~ften~</v>
      </c>
      <c r="N34" s="1" t="str">
        <f t="shared" si="9"/>
        <v>[fn]</v>
      </c>
      <c r="O34" s="4">
        <f t="shared" si="10"/>
        <v>0.15616457835260653</v>
      </c>
      <c r="P34" s="4">
        <f t="shared" si="11"/>
        <v>0.66666666666666663</v>
      </c>
      <c r="Q34" s="4" cm="1">
        <f t="array" ref="Q34">SUM(_xlfn._xlws.FILTER($G$2:$G$1265,_xlfn.MAP($M$2:$M$1265,_xlfn.LAMBDA(_xlpm.x,_xlpm.x=$M34))))</f>
        <v>1.463057790782736E-3</v>
      </c>
      <c r="R34" s="4">
        <f t="shared" si="12"/>
        <v>0.5</v>
      </c>
      <c r="S34" s="15" cm="1">
        <f t="array" ref="S34">SUM(_xlfn._xlws.FILTER($G$2:$G$1265,_xlfn.MAP($N$2:$N$1265,_xlfn.LAMBDA(_xlpm.x,_xlpm.x=$N34))))</f>
        <v>7.3152889539136799E-4</v>
      </c>
      <c r="T34" s="4">
        <f t="shared" si="13"/>
        <v>1</v>
      </c>
      <c r="U34" s="4">
        <f t="shared" si="14"/>
        <v>-0.3010299956639812</v>
      </c>
      <c r="AC34" s="2"/>
      <c r="AH34" s="2"/>
      <c r="AI34" s="2"/>
    </row>
    <row r="35" spans="1:35">
      <c r="A35" s="1" t="str">
        <f t="shared" si="0"/>
        <v>~tten~ : [tn]</v>
      </c>
      <c r="B35" s="1">
        <f t="shared" si="15"/>
        <v>0</v>
      </c>
      <c r="C35" s="1">
        <f t="shared" si="15"/>
        <v>0</v>
      </c>
      <c r="D35" s="1">
        <f t="shared" si="15"/>
        <v>0</v>
      </c>
      <c r="E35" s="7">
        <v>1</v>
      </c>
      <c r="F35" s="9" t="s">
        <v>151</v>
      </c>
      <c r="G35" s="4">
        <f t="shared" si="2"/>
        <v>7.3152889539136799E-4</v>
      </c>
      <c r="H35" s="1" t="str">
        <f t="shared" si="3"/>
        <v>tn</v>
      </c>
      <c r="I35" s="1" t="str">
        <f t="shared" si="4"/>
        <v>tten</v>
      </c>
      <c r="J35" s="10">
        <f t="shared" si="5"/>
        <v>2</v>
      </c>
      <c r="K35" s="10">
        <f t="shared" si="6"/>
        <v>4</v>
      </c>
      <c r="L35" s="10">
        <f t="shared" si="7"/>
        <v>4</v>
      </c>
      <c r="M35" s="1" t="str">
        <f t="shared" si="8"/>
        <v>~tten~</v>
      </c>
      <c r="N35" s="1" t="str">
        <f t="shared" si="9"/>
        <v>[tn]</v>
      </c>
      <c r="O35" s="4">
        <f t="shared" si="10"/>
        <v>0.15616457835260653</v>
      </c>
      <c r="P35" s="4">
        <f t="shared" si="11"/>
        <v>0.66666666666666663</v>
      </c>
      <c r="Q35" s="4" cm="1">
        <f t="array" ref="Q35">SUM(_xlfn._xlws.FILTER($G$2:$G$1265,_xlfn.MAP($M$2:$M$1265,_xlfn.LAMBDA(_xlpm.x,_xlpm.x=$M35))))</f>
        <v>1.463057790782736E-3</v>
      </c>
      <c r="R35" s="4">
        <f t="shared" si="12"/>
        <v>0.5</v>
      </c>
      <c r="S35" s="15" cm="1">
        <f t="array" ref="S35">SUM(_xlfn._xlws.FILTER($G$2:$G$1265,_xlfn.MAP($N$2:$N$1265,_xlfn.LAMBDA(_xlpm.x,_xlpm.x=$N35))))</f>
        <v>7.3152889539136799E-4</v>
      </c>
      <c r="T35" s="4">
        <f t="shared" si="13"/>
        <v>1</v>
      </c>
      <c r="U35" s="4">
        <f t="shared" si="14"/>
        <v>-0.3010299956639812</v>
      </c>
      <c r="AC35" s="2"/>
      <c r="AH35" s="2"/>
      <c r="AI35" s="2"/>
    </row>
    <row r="36" spans="1:35">
      <c r="A36" s="1" t="str">
        <f t="shared" si="0"/>
        <v>~very~ : [vɹɪ]</v>
      </c>
      <c r="B36" s="1">
        <f t="shared" si="15"/>
        <v>0</v>
      </c>
      <c r="C36" s="1">
        <f t="shared" si="15"/>
        <v>0</v>
      </c>
      <c r="D36" s="1">
        <f t="shared" si="15"/>
        <v>0</v>
      </c>
      <c r="E36" s="7">
        <v>1</v>
      </c>
      <c r="F36" s="9" t="s">
        <v>201</v>
      </c>
      <c r="G36" s="4">
        <f t="shared" si="2"/>
        <v>7.3152889539136799E-4</v>
      </c>
      <c r="H36" s="1" t="str">
        <f t="shared" si="3"/>
        <v>vɹɪ</v>
      </c>
      <c r="I36" s="1" t="str">
        <f t="shared" si="4"/>
        <v>very</v>
      </c>
      <c r="J36" s="10">
        <f t="shared" si="5"/>
        <v>3</v>
      </c>
      <c r="K36" s="10">
        <f t="shared" si="6"/>
        <v>4</v>
      </c>
      <c r="L36" s="10">
        <f t="shared" si="7"/>
        <v>4</v>
      </c>
      <c r="M36" s="1" t="str">
        <f t="shared" si="8"/>
        <v>~very~</v>
      </c>
      <c r="N36" s="1" t="str">
        <f t="shared" si="9"/>
        <v>[vɹɪ]</v>
      </c>
      <c r="O36" s="4">
        <f t="shared" si="10"/>
        <v>0.15616457835260653</v>
      </c>
      <c r="P36" s="4">
        <f t="shared" si="11"/>
        <v>0.66666666666666663</v>
      </c>
      <c r="Q36" s="4" cm="1">
        <f t="array" ref="Q36">SUM(_xlfn._xlws.FILTER($G$2:$G$1265,_xlfn.MAP($M$2:$M$1265,_xlfn.LAMBDA(_xlpm.x,_xlpm.x=$M36))))</f>
        <v>1.463057790782736E-3</v>
      </c>
      <c r="R36" s="4">
        <f t="shared" si="12"/>
        <v>0.5</v>
      </c>
      <c r="S36" s="15" cm="1">
        <f t="array" ref="S36">SUM(_xlfn._xlws.FILTER($G$2:$G$1265,_xlfn.MAP($N$2:$N$1265,_xlfn.LAMBDA(_xlpm.x,_xlpm.x=$N36))))</f>
        <v>7.3152889539136799E-4</v>
      </c>
      <c r="T36" s="4">
        <f t="shared" si="13"/>
        <v>1</v>
      </c>
      <c r="U36" s="4">
        <f t="shared" si="14"/>
        <v>-0.3010299956639812</v>
      </c>
      <c r="AC36" s="2"/>
      <c r="AH36" s="2"/>
      <c r="AI36" s="2"/>
    </row>
    <row r="37" spans="1:35">
      <c r="A37" s="1" t="str">
        <f t="shared" si="0"/>
        <v>~when~ : [wɛn]</v>
      </c>
      <c r="B37" s="1">
        <f t="shared" si="15"/>
        <v>0</v>
      </c>
      <c r="C37" s="1">
        <f t="shared" si="15"/>
        <v>0</v>
      </c>
      <c r="D37" s="1">
        <f t="shared" si="15"/>
        <v>0</v>
      </c>
      <c r="E37" s="7">
        <v>1</v>
      </c>
      <c r="F37" s="9" t="s">
        <v>2050</v>
      </c>
      <c r="G37" s="4">
        <f t="shared" si="2"/>
        <v>7.3152889539136799E-4</v>
      </c>
      <c r="H37" s="1" t="str">
        <f t="shared" si="3"/>
        <v>wɛn</v>
      </c>
      <c r="I37" s="1" t="str">
        <f t="shared" si="4"/>
        <v>when</v>
      </c>
      <c r="J37" s="10">
        <f t="shared" si="5"/>
        <v>3</v>
      </c>
      <c r="K37" s="10">
        <f t="shared" si="6"/>
        <v>4</v>
      </c>
      <c r="L37" s="10">
        <f t="shared" si="7"/>
        <v>4</v>
      </c>
      <c r="M37" s="1" t="str">
        <f t="shared" si="8"/>
        <v>~when~</v>
      </c>
      <c r="N37" s="1" t="str">
        <f t="shared" si="9"/>
        <v>[wɛn]</v>
      </c>
      <c r="O37" s="4">
        <f t="shared" si="10"/>
        <v>0.15616457835260653</v>
      </c>
      <c r="P37" s="4">
        <f t="shared" si="11"/>
        <v>0.66666666666666663</v>
      </c>
      <c r="Q37" s="4" cm="1">
        <f t="array" ref="Q37">SUM(_xlfn._xlws.FILTER($G$2:$G$1265,_xlfn.MAP($M$2:$M$1265,_xlfn.LAMBDA(_xlpm.x,_xlpm.x=$M37))))</f>
        <v>1.463057790782736E-3</v>
      </c>
      <c r="R37" s="4">
        <f t="shared" si="12"/>
        <v>0.5</v>
      </c>
      <c r="S37" s="15" cm="1">
        <f t="array" ref="S37">SUM(_xlfn._xlws.FILTER($G$2:$G$1265,_xlfn.MAP($N$2:$N$1265,_xlfn.LAMBDA(_xlpm.x,_xlpm.x=$N37))))</f>
        <v>7.3152889539136799E-4</v>
      </c>
      <c r="T37" s="4">
        <f t="shared" si="13"/>
        <v>1</v>
      </c>
      <c r="U37" s="4">
        <f t="shared" si="14"/>
        <v>-0.3010299956639812</v>
      </c>
      <c r="AC37" s="2"/>
      <c r="AH37" s="2"/>
      <c r="AI37" s="2"/>
    </row>
    <row r="38" spans="1:35">
      <c r="A38" s="1" t="str">
        <f t="shared" si="0"/>
        <v>~what~ : [wʌt]</v>
      </c>
      <c r="B38" s="1">
        <f t="shared" si="15"/>
        <v>0</v>
      </c>
      <c r="C38" s="1">
        <f t="shared" si="15"/>
        <v>0</v>
      </c>
      <c r="D38" s="1">
        <f t="shared" si="15"/>
        <v>0</v>
      </c>
      <c r="E38" s="7">
        <v>1</v>
      </c>
      <c r="F38" s="9" t="s">
        <v>2049</v>
      </c>
      <c r="G38" s="4">
        <f t="shared" si="2"/>
        <v>7.3152889539136799E-4</v>
      </c>
      <c r="H38" s="1" t="str">
        <f t="shared" si="3"/>
        <v>wʌt</v>
      </c>
      <c r="I38" s="1" t="str">
        <f t="shared" si="4"/>
        <v>what</v>
      </c>
      <c r="J38" s="10">
        <f t="shared" si="5"/>
        <v>3</v>
      </c>
      <c r="K38" s="10">
        <f t="shared" si="6"/>
        <v>4</v>
      </c>
      <c r="L38" s="10">
        <f t="shared" si="7"/>
        <v>4</v>
      </c>
      <c r="M38" s="1" t="str">
        <f t="shared" si="8"/>
        <v>~what~</v>
      </c>
      <c r="N38" s="1" t="str">
        <f t="shared" si="9"/>
        <v>[wʌt]</v>
      </c>
      <c r="O38" s="4">
        <f t="shared" si="10"/>
        <v>0.15616457835260653</v>
      </c>
      <c r="P38" s="4">
        <f t="shared" si="11"/>
        <v>0.66666666666666663</v>
      </c>
      <c r="Q38" s="4" cm="1">
        <f t="array" ref="Q38">SUM(_xlfn._xlws.FILTER($G$2:$G$1265,_xlfn.MAP($M$2:$M$1265,_xlfn.LAMBDA(_xlpm.x,_xlpm.x=$M38))))</f>
        <v>1.463057790782736E-3</v>
      </c>
      <c r="R38" s="4">
        <f t="shared" si="12"/>
        <v>0.5</v>
      </c>
      <c r="S38" s="15" cm="1">
        <f t="array" ref="S38">SUM(_xlfn._xlws.FILTER($G$2:$G$1265,_xlfn.MAP($N$2:$N$1265,_xlfn.LAMBDA(_xlpm.x,_xlpm.x=$N38))))</f>
        <v>7.3152889539136799E-4</v>
      </c>
      <c r="T38" s="4">
        <f t="shared" si="13"/>
        <v>1</v>
      </c>
      <c r="U38" s="4">
        <f t="shared" si="14"/>
        <v>-0.3010299956639812</v>
      </c>
      <c r="AC38" s="2"/>
      <c r="AH38" s="2"/>
      <c r="AI38" s="2"/>
    </row>
    <row r="39" spans="1:35">
      <c r="A39" s="1" t="str">
        <f t="shared" si="0"/>
        <v>~rden~ : [ɹdn]</v>
      </c>
      <c r="B39" s="1">
        <f t="shared" si="15"/>
        <v>1</v>
      </c>
      <c r="C39" s="1">
        <f t="shared" si="15"/>
        <v>0</v>
      </c>
      <c r="D39" s="1">
        <f t="shared" si="15"/>
        <v>0</v>
      </c>
      <c r="E39" s="7">
        <v>1</v>
      </c>
      <c r="F39" s="9" t="s">
        <v>312</v>
      </c>
      <c r="G39" s="4">
        <f t="shared" si="2"/>
        <v>7.3152889539136799E-4</v>
      </c>
      <c r="H39" s="1" t="str">
        <f t="shared" si="3"/>
        <v>ɹdn</v>
      </c>
      <c r="I39" s="1" t="str">
        <f t="shared" si="4"/>
        <v>rden</v>
      </c>
      <c r="J39" s="10">
        <f t="shared" si="5"/>
        <v>3</v>
      </c>
      <c r="K39" s="10">
        <f t="shared" si="6"/>
        <v>4</v>
      </c>
      <c r="L39" s="10">
        <f t="shared" si="7"/>
        <v>4</v>
      </c>
      <c r="M39" s="1" t="str">
        <f t="shared" si="8"/>
        <v>~rden~</v>
      </c>
      <c r="N39" s="1" t="str">
        <f t="shared" si="9"/>
        <v>[ɹdn]</v>
      </c>
      <c r="O39" s="4">
        <f t="shared" si="10"/>
        <v>0.15616457835260653</v>
      </c>
      <c r="P39" s="4">
        <f t="shared" si="11"/>
        <v>0.66666666666666663</v>
      </c>
      <c r="Q39" s="4" cm="1">
        <f t="array" ref="Q39">SUM(_xlfn._xlws.FILTER($G$2:$G$1265,_xlfn.MAP($M$2:$M$1265,_xlfn.LAMBDA(_xlpm.x,_xlpm.x=$M39))))</f>
        <v>1.463057790782736E-3</v>
      </c>
      <c r="R39" s="4">
        <f t="shared" si="12"/>
        <v>0.5</v>
      </c>
      <c r="S39" s="15" cm="1">
        <f t="array" ref="S39">SUM(_xlfn._xlws.FILTER($G$2:$G$1265,_xlfn.MAP($N$2:$N$1265,_xlfn.LAMBDA(_xlpm.x,_xlpm.x=$N39))))</f>
        <v>7.3152889539136799E-4</v>
      </c>
      <c r="T39" s="4">
        <f t="shared" si="13"/>
        <v>1</v>
      </c>
      <c r="U39" s="4">
        <f t="shared" si="14"/>
        <v>-0.3010299956639812</v>
      </c>
      <c r="AC39" s="2"/>
      <c r="AH39" s="2"/>
      <c r="AI39" s="2"/>
    </row>
    <row r="40" spans="1:35">
      <c r="A40" s="1" t="str">
        <f t="shared" si="0"/>
        <v>~ence~ : [əns]</v>
      </c>
      <c r="B40" s="1">
        <f t="shared" si="15"/>
        <v>0</v>
      </c>
      <c r="C40" s="1">
        <f t="shared" si="15"/>
        <v>0</v>
      </c>
      <c r="D40" s="1">
        <f t="shared" si="15"/>
        <v>0</v>
      </c>
      <c r="E40" s="7">
        <v>1</v>
      </c>
      <c r="F40" s="9" t="s">
        <v>2048</v>
      </c>
      <c r="G40" s="4">
        <f t="shared" si="2"/>
        <v>7.3152889539136799E-4</v>
      </c>
      <c r="H40" s="1" t="str">
        <f t="shared" si="3"/>
        <v>əns</v>
      </c>
      <c r="I40" s="1" t="str">
        <f t="shared" si="4"/>
        <v>ence</v>
      </c>
      <c r="J40" s="10">
        <f t="shared" si="5"/>
        <v>3</v>
      </c>
      <c r="K40" s="10">
        <f t="shared" si="6"/>
        <v>4</v>
      </c>
      <c r="L40" s="10">
        <f t="shared" si="7"/>
        <v>4</v>
      </c>
      <c r="M40" s="1" t="str">
        <f t="shared" si="8"/>
        <v>~ence~</v>
      </c>
      <c r="N40" s="1" t="str">
        <f t="shared" si="9"/>
        <v>[əns]</v>
      </c>
      <c r="O40" s="4">
        <f t="shared" si="10"/>
        <v>0.15616457835260653</v>
      </c>
      <c r="P40" s="4">
        <f t="shared" si="11"/>
        <v>0.66666666666666663</v>
      </c>
      <c r="Q40" s="4" cm="1">
        <f t="array" ref="Q40">SUM(_xlfn._xlws.FILTER($G$2:$G$1265,_xlfn.MAP($M$2:$M$1265,_xlfn.LAMBDA(_xlpm.x,_xlpm.x=$M40))))</f>
        <v>1.463057790782736E-3</v>
      </c>
      <c r="R40" s="4">
        <f t="shared" si="12"/>
        <v>0.5</v>
      </c>
      <c r="S40" s="15" cm="1">
        <f t="array" ref="S40">SUM(_xlfn._xlws.FILTER($G$2:$G$1265,_xlfn.MAP($N$2:$N$1265,_xlfn.LAMBDA(_xlpm.x,_xlpm.x=$N40))))</f>
        <v>7.3152889539136799E-4</v>
      </c>
      <c r="T40" s="4">
        <f t="shared" si="13"/>
        <v>1</v>
      </c>
      <c r="U40" s="4">
        <f t="shared" si="14"/>
        <v>-0.3010299956639812</v>
      </c>
      <c r="AC40" s="2"/>
      <c r="AH40" s="2"/>
      <c r="AI40" s="2"/>
    </row>
    <row r="41" spans="1:35">
      <c r="A41" s="1" t="str">
        <f t="shared" si="0"/>
        <v>~ence~ : [ɛns]</v>
      </c>
      <c r="B41" s="1">
        <f t="shared" si="15"/>
        <v>0</v>
      </c>
      <c r="C41" s="1">
        <f t="shared" si="15"/>
        <v>0</v>
      </c>
      <c r="D41" s="1">
        <f t="shared" si="15"/>
        <v>0</v>
      </c>
      <c r="E41" s="7">
        <v>1</v>
      </c>
      <c r="F41" s="9" t="s">
        <v>2047</v>
      </c>
      <c r="G41" s="4">
        <f t="shared" si="2"/>
        <v>7.3152889539136799E-4</v>
      </c>
      <c r="H41" s="1" t="str">
        <f t="shared" si="3"/>
        <v>ɛns</v>
      </c>
      <c r="I41" s="1" t="str">
        <f t="shared" si="4"/>
        <v>ence</v>
      </c>
      <c r="J41" s="10">
        <f t="shared" si="5"/>
        <v>3</v>
      </c>
      <c r="K41" s="10">
        <f t="shared" si="6"/>
        <v>4</v>
      </c>
      <c r="L41" s="10">
        <f t="shared" si="7"/>
        <v>4</v>
      </c>
      <c r="M41" s="1" t="str">
        <f t="shared" si="8"/>
        <v>~ence~</v>
      </c>
      <c r="N41" s="1" t="str">
        <f t="shared" si="9"/>
        <v>[ɛns]</v>
      </c>
      <c r="O41" s="4">
        <f t="shared" si="10"/>
        <v>0.15616457835260653</v>
      </c>
      <c r="P41" s="4">
        <f t="shared" si="11"/>
        <v>0.66666666666666663</v>
      </c>
      <c r="Q41" s="4" cm="1">
        <f t="array" ref="Q41">SUM(_xlfn._xlws.FILTER($G$2:$G$1265,_xlfn.MAP($M$2:$M$1265,_xlfn.LAMBDA(_xlpm.x,_xlpm.x=$M41))))</f>
        <v>1.463057790782736E-3</v>
      </c>
      <c r="R41" s="4">
        <f t="shared" si="12"/>
        <v>0.5</v>
      </c>
      <c r="S41" s="15" cm="1">
        <f t="array" ref="S41">SUM(_xlfn._xlws.FILTER($G$2:$G$1265,_xlfn.MAP($N$2:$N$1265,_xlfn.LAMBDA(_xlpm.x,_xlpm.x=$N41))))</f>
        <v>7.3152889539136799E-4</v>
      </c>
      <c r="T41" s="4">
        <f t="shared" si="13"/>
        <v>1</v>
      </c>
      <c r="U41" s="4">
        <f t="shared" si="14"/>
        <v>-0.3010299956639812</v>
      </c>
      <c r="AC41" s="2"/>
      <c r="AH41" s="2"/>
      <c r="AI41" s="2"/>
    </row>
    <row r="42" spans="1:35">
      <c r="A42" s="1" t="str">
        <f t="shared" si="0"/>
        <v>~sure~ : [ʃʊə]</v>
      </c>
      <c r="B42" s="1">
        <f t="shared" ref="B42:D61" si="16">_xlfn.LET(_xlpm.d,$F42,_xlpm.k,_xlfn.CONCAT(LEFT(TRIM(B$1),1),"*"),COUNTIF(_xlpm.d,_xlpm.k))</f>
        <v>0</v>
      </c>
      <c r="C42" s="1">
        <f t="shared" si="16"/>
        <v>0</v>
      </c>
      <c r="D42" s="1">
        <f t="shared" si="16"/>
        <v>0</v>
      </c>
      <c r="E42" s="7">
        <v>1</v>
      </c>
      <c r="F42" s="9" t="s">
        <v>2046</v>
      </c>
      <c r="G42" s="4">
        <f t="shared" si="2"/>
        <v>7.3152889539136799E-4</v>
      </c>
      <c r="H42" s="1" t="str">
        <f t="shared" si="3"/>
        <v>ʃʊə</v>
      </c>
      <c r="I42" s="1" t="str">
        <f t="shared" si="4"/>
        <v>sure</v>
      </c>
      <c r="J42" s="10">
        <f t="shared" si="5"/>
        <v>3</v>
      </c>
      <c r="K42" s="10">
        <f t="shared" si="6"/>
        <v>4</v>
      </c>
      <c r="L42" s="10">
        <f t="shared" si="7"/>
        <v>4</v>
      </c>
      <c r="M42" s="1" t="str">
        <f t="shared" si="8"/>
        <v>~sure~</v>
      </c>
      <c r="N42" s="1" t="str">
        <f t="shared" si="9"/>
        <v>[ʃʊə]</v>
      </c>
      <c r="O42" s="4">
        <f t="shared" si="10"/>
        <v>0.15616457835260653</v>
      </c>
      <c r="P42" s="4">
        <f t="shared" si="11"/>
        <v>0.66666666666666663</v>
      </c>
      <c r="Q42" s="4" cm="1">
        <f t="array" ref="Q42">SUM(_xlfn._xlws.FILTER($G$2:$G$1265,_xlfn.MAP($M$2:$M$1265,_xlfn.LAMBDA(_xlpm.x,_xlpm.x=$M42))))</f>
        <v>1.463057790782736E-3</v>
      </c>
      <c r="R42" s="4">
        <f t="shared" si="12"/>
        <v>0.5</v>
      </c>
      <c r="S42" s="15" cm="1">
        <f t="array" ref="S42">SUM(_xlfn._xlws.FILTER($G$2:$G$1265,_xlfn.MAP($N$2:$N$1265,_xlfn.LAMBDA(_xlpm.x,_xlpm.x=$N42))))</f>
        <v>7.3152889539136799E-4</v>
      </c>
      <c r="T42" s="4">
        <f t="shared" si="13"/>
        <v>1</v>
      </c>
      <c r="U42" s="4">
        <f t="shared" si="14"/>
        <v>-0.3010299956639812</v>
      </c>
      <c r="AC42" s="2"/>
      <c r="AH42" s="2"/>
      <c r="AI42" s="2"/>
    </row>
    <row r="43" spans="1:35">
      <c r="A43" s="1" t="str">
        <f t="shared" si="0"/>
        <v>~sure~ : [ʒəɹ]</v>
      </c>
      <c r="B43" s="1">
        <f t="shared" si="16"/>
        <v>0</v>
      </c>
      <c r="C43" s="1">
        <f t="shared" si="16"/>
        <v>0</v>
      </c>
      <c r="D43" s="1">
        <f t="shared" si="16"/>
        <v>0</v>
      </c>
      <c r="E43" s="7">
        <v>1</v>
      </c>
      <c r="F43" s="9" t="s">
        <v>2045</v>
      </c>
      <c r="G43" s="4">
        <f t="shared" si="2"/>
        <v>7.3152889539136799E-4</v>
      </c>
      <c r="H43" s="1" t="str">
        <f t="shared" si="3"/>
        <v>ʒəɹ</v>
      </c>
      <c r="I43" s="1" t="str">
        <f t="shared" si="4"/>
        <v>sure</v>
      </c>
      <c r="J43" s="10">
        <f t="shared" si="5"/>
        <v>3</v>
      </c>
      <c r="K43" s="10">
        <f t="shared" si="6"/>
        <v>4</v>
      </c>
      <c r="L43" s="10">
        <f t="shared" si="7"/>
        <v>4</v>
      </c>
      <c r="M43" s="1" t="str">
        <f t="shared" si="8"/>
        <v>~sure~</v>
      </c>
      <c r="N43" s="1" t="str">
        <f t="shared" si="9"/>
        <v>[ʒəɹ]</v>
      </c>
      <c r="O43" s="4">
        <f t="shared" si="10"/>
        <v>0.15616457835260653</v>
      </c>
      <c r="P43" s="4">
        <f t="shared" si="11"/>
        <v>0.66666666666666663</v>
      </c>
      <c r="Q43" s="4" cm="1">
        <f t="array" ref="Q43">SUM(_xlfn._xlws.FILTER($G$2:$G$1265,_xlfn.MAP($M$2:$M$1265,_xlfn.LAMBDA(_xlpm.x,_xlpm.x=$M43))))</f>
        <v>1.463057790782736E-3</v>
      </c>
      <c r="R43" s="4">
        <f t="shared" si="12"/>
        <v>0.5</v>
      </c>
      <c r="S43" s="15" cm="1">
        <f t="array" ref="S43">SUM(_xlfn._xlws.FILTER($G$2:$G$1265,_xlfn.MAP($N$2:$N$1265,_xlfn.LAMBDA(_xlpm.x,_xlpm.x=$N43))))</f>
        <v>7.3152889539136799E-4</v>
      </c>
      <c r="T43" s="4">
        <f t="shared" si="13"/>
        <v>1</v>
      </c>
      <c r="U43" s="4">
        <f t="shared" si="14"/>
        <v>-0.3010299956639812</v>
      </c>
      <c r="AC43" s="2"/>
      <c r="AH43" s="2"/>
      <c r="AI43" s="2"/>
    </row>
    <row r="44" spans="1:35">
      <c r="A44" s="1" t="str">
        <f t="shared" si="0"/>
        <v>~deci~ : [dɛsə]</v>
      </c>
      <c r="B44" s="1">
        <f t="shared" si="16"/>
        <v>0</v>
      </c>
      <c r="C44" s="1">
        <f t="shared" si="16"/>
        <v>0</v>
      </c>
      <c r="D44" s="1">
        <f t="shared" si="16"/>
        <v>0</v>
      </c>
      <c r="E44" s="7">
        <v>1</v>
      </c>
      <c r="F44" s="9" t="s">
        <v>2044</v>
      </c>
      <c r="G44" s="4">
        <f t="shared" si="2"/>
        <v>7.3152889539136799E-4</v>
      </c>
      <c r="H44" s="4" t="str">
        <f t="shared" si="3"/>
        <v>dɛsə</v>
      </c>
      <c r="I44" s="4" t="str">
        <f t="shared" si="4"/>
        <v>deci</v>
      </c>
      <c r="J44" s="10">
        <f t="shared" si="5"/>
        <v>4</v>
      </c>
      <c r="K44" s="10">
        <f t="shared" si="6"/>
        <v>4</v>
      </c>
      <c r="L44" s="10">
        <f t="shared" si="7"/>
        <v>4</v>
      </c>
      <c r="M44" s="1" t="str">
        <f t="shared" si="8"/>
        <v>~deci~</v>
      </c>
      <c r="N44" s="1" t="str">
        <f t="shared" si="9"/>
        <v>[dɛsə]</v>
      </c>
      <c r="O44" s="4">
        <f t="shared" si="10"/>
        <v>0.15616457835260653</v>
      </c>
      <c r="P44" s="4">
        <f t="shared" si="11"/>
        <v>0.66666666666666663</v>
      </c>
      <c r="Q44" s="4" cm="1">
        <f t="array" ref="Q44">SUM(_xlfn._xlws.FILTER($G$2:$G$1265,_xlfn.MAP($M$2:$M$1265,_xlfn.LAMBDA(_xlpm.x,_xlpm.x=$M44))))</f>
        <v>1.463057790782736E-3</v>
      </c>
      <c r="R44" s="4">
        <f t="shared" si="12"/>
        <v>0.5</v>
      </c>
      <c r="S44" s="15" cm="1">
        <f t="array" ref="S44">SUM(_xlfn._xlws.FILTER($G$2:$G$1265,_xlfn.MAP($N$2:$N$1265,_xlfn.LAMBDA(_xlpm.x,_xlpm.x=$N44))))</f>
        <v>7.3152889539136799E-4</v>
      </c>
      <c r="T44" s="4">
        <f t="shared" si="13"/>
        <v>1</v>
      </c>
      <c r="U44" s="4">
        <f t="shared" si="14"/>
        <v>-0.3010299956639812</v>
      </c>
      <c r="AC44" s="2"/>
      <c r="AH44" s="2"/>
      <c r="AI44" s="2"/>
    </row>
    <row r="45" spans="1:35">
      <c r="A45" s="1" t="str">
        <f t="shared" si="0"/>
        <v>~divi~ : [dɪvɪ]</v>
      </c>
      <c r="B45" s="1">
        <f t="shared" si="16"/>
        <v>0</v>
      </c>
      <c r="C45" s="1">
        <f t="shared" si="16"/>
        <v>0</v>
      </c>
      <c r="D45" s="1">
        <f t="shared" si="16"/>
        <v>0</v>
      </c>
      <c r="E45" s="7">
        <v>1</v>
      </c>
      <c r="F45" s="9" t="s">
        <v>2043</v>
      </c>
      <c r="G45" s="4">
        <f t="shared" si="2"/>
        <v>7.3152889539136799E-4</v>
      </c>
      <c r="H45" s="4" t="str">
        <f t="shared" si="3"/>
        <v>dɪvɪ</v>
      </c>
      <c r="I45" s="4" t="str">
        <f t="shared" si="4"/>
        <v>divi</v>
      </c>
      <c r="J45" s="10">
        <f t="shared" si="5"/>
        <v>4</v>
      </c>
      <c r="K45" s="10">
        <f t="shared" si="6"/>
        <v>4</v>
      </c>
      <c r="L45" s="10">
        <f t="shared" si="7"/>
        <v>4</v>
      </c>
      <c r="M45" s="1" t="str">
        <f t="shared" si="8"/>
        <v>~divi~</v>
      </c>
      <c r="N45" s="1" t="str">
        <f t="shared" si="9"/>
        <v>[dɪvɪ]</v>
      </c>
      <c r="O45" s="4">
        <f t="shared" si="10"/>
        <v>0.15616457835260653</v>
      </c>
      <c r="P45" s="4">
        <f t="shared" si="11"/>
        <v>0.66666666666666663</v>
      </c>
      <c r="Q45" s="4" cm="1">
        <f t="array" ref="Q45">SUM(_xlfn._xlws.FILTER($G$2:$G$1265,_xlfn.MAP($M$2:$M$1265,_xlfn.LAMBDA(_xlpm.x,_xlpm.x=$M45))))</f>
        <v>1.463057790782736E-3</v>
      </c>
      <c r="R45" s="4">
        <f t="shared" si="12"/>
        <v>0.5</v>
      </c>
      <c r="S45" s="15" cm="1">
        <f t="array" ref="S45">SUM(_xlfn._xlws.FILTER($G$2:$G$1265,_xlfn.MAP($N$2:$N$1265,_xlfn.LAMBDA(_xlpm.x,_xlpm.x=$N45))))</f>
        <v>7.3152889539136799E-4</v>
      </c>
      <c r="T45" s="4">
        <f t="shared" si="13"/>
        <v>1</v>
      </c>
      <c r="U45" s="4">
        <f t="shared" si="14"/>
        <v>-0.3010299956639812</v>
      </c>
      <c r="AC45" s="2"/>
      <c r="AH45" s="2"/>
      <c r="AI45" s="2"/>
    </row>
    <row r="46" spans="1:35">
      <c r="A46" s="1" t="str">
        <f t="shared" si="0"/>
        <v>~dire~ : [dəɹɛ]</v>
      </c>
      <c r="B46" s="1">
        <f t="shared" si="16"/>
        <v>0</v>
      </c>
      <c r="C46" s="1">
        <f t="shared" si="16"/>
        <v>0</v>
      </c>
      <c r="D46" s="1">
        <f t="shared" si="16"/>
        <v>0</v>
      </c>
      <c r="E46" s="7">
        <v>1</v>
      </c>
      <c r="F46" s="9" t="s">
        <v>2042</v>
      </c>
      <c r="G46" s="4">
        <f t="shared" si="2"/>
        <v>7.3152889539136799E-4</v>
      </c>
      <c r="H46" s="4" t="str">
        <f t="shared" si="3"/>
        <v>dəɹɛ</v>
      </c>
      <c r="I46" s="4" t="str">
        <f t="shared" si="4"/>
        <v>dire</v>
      </c>
      <c r="J46" s="10">
        <f t="shared" si="5"/>
        <v>4</v>
      </c>
      <c r="K46" s="10">
        <f t="shared" si="6"/>
        <v>4</v>
      </c>
      <c r="L46" s="10">
        <f t="shared" si="7"/>
        <v>4</v>
      </c>
      <c r="M46" s="1" t="str">
        <f t="shared" si="8"/>
        <v>~dire~</v>
      </c>
      <c r="N46" s="1" t="str">
        <f t="shared" si="9"/>
        <v>[dəɹɛ]</v>
      </c>
      <c r="O46" s="4">
        <f t="shared" si="10"/>
        <v>0.15616457835260653</v>
      </c>
      <c r="P46" s="4">
        <f t="shared" si="11"/>
        <v>0.66666666666666663</v>
      </c>
      <c r="Q46" s="4" cm="1">
        <f t="array" ref="Q46">SUM(_xlfn._xlws.FILTER($G$2:$G$1265,_xlfn.MAP($M$2:$M$1265,_xlfn.LAMBDA(_xlpm.x,_xlpm.x=$M46))))</f>
        <v>1.463057790782736E-3</v>
      </c>
      <c r="R46" s="4">
        <f t="shared" si="12"/>
        <v>0.5</v>
      </c>
      <c r="S46" s="15" cm="1">
        <f t="array" ref="S46">SUM(_xlfn._xlws.FILTER($G$2:$G$1265,_xlfn.MAP($N$2:$N$1265,_xlfn.LAMBDA(_xlpm.x,_xlpm.x=$N46))))</f>
        <v>7.3152889539136799E-4</v>
      </c>
      <c r="T46" s="4">
        <f t="shared" si="13"/>
        <v>1</v>
      </c>
      <c r="U46" s="4">
        <f t="shared" si="14"/>
        <v>-0.3010299956639812</v>
      </c>
      <c r="AC46" s="2"/>
      <c r="AH46" s="2"/>
      <c r="AI46" s="2"/>
    </row>
    <row r="47" spans="1:35">
      <c r="A47" s="1" t="str">
        <f t="shared" si="0"/>
        <v>~dire~ : [dɪɹɛ]</v>
      </c>
      <c r="B47" s="1">
        <f t="shared" si="16"/>
        <v>0</v>
      </c>
      <c r="C47" s="1">
        <f t="shared" si="16"/>
        <v>0</v>
      </c>
      <c r="D47" s="1">
        <f t="shared" si="16"/>
        <v>0</v>
      </c>
      <c r="E47" s="7">
        <v>1</v>
      </c>
      <c r="F47" s="9" t="s">
        <v>2041</v>
      </c>
      <c r="G47" s="4">
        <f t="shared" si="2"/>
        <v>7.3152889539136799E-4</v>
      </c>
      <c r="H47" s="4" t="str">
        <f t="shared" si="3"/>
        <v>dɪɹɛ</v>
      </c>
      <c r="I47" s="4" t="str">
        <f t="shared" si="4"/>
        <v>dire</v>
      </c>
      <c r="J47" s="10">
        <f t="shared" si="5"/>
        <v>4</v>
      </c>
      <c r="K47" s="10">
        <f t="shared" si="6"/>
        <v>4</v>
      </c>
      <c r="L47" s="10">
        <f t="shared" si="7"/>
        <v>4</v>
      </c>
      <c r="M47" s="1" t="str">
        <f t="shared" si="8"/>
        <v>~dire~</v>
      </c>
      <c r="N47" s="1" t="str">
        <f t="shared" si="9"/>
        <v>[dɪɹɛ]</v>
      </c>
      <c r="O47" s="4">
        <f t="shared" si="10"/>
        <v>0.15616457835260653</v>
      </c>
      <c r="P47" s="4">
        <f t="shared" si="11"/>
        <v>0.66666666666666663</v>
      </c>
      <c r="Q47" s="4" cm="1">
        <f t="array" ref="Q47">SUM(_xlfn._xlws.FILTER($G$2:$G$1265,_xlfn.MAP($M$2:$M$1265,_xlfn.LAMBDA(_xlpm.x,_xlpm.x=$M47))))</f>
        <v>1.463057790782736E-3</v>
      </c>
      <c r="R47" s="4">
        <f t="shared" si="12"/>
        <v>0.5</v>
      </c>
      <c r="S47" s="15" cm="1">
        <f t="array" ref="S47">SUM(_xlfn._xlws.FILTER($G$2:$G$1265,_xlfn.MAP($N$2:$N$1265,_xlfn.LAMBDA(_xlpm.x,_xlpm.x=$N47))))</f>
        <v>7.3152889539136799E-4</v>
      </c>
      <c r="T47" s="4">
        <f t="shared" si="13"/>
        <v>1</v>
      </c>
      <c r="U47" s="4">
        <f t="shared" si="14"/>
        <v>-0.3010299956639812</v>
      </c>
      <c r="AC47" s="2"/>
      <c r="AH47" s="2"/>
      <c r="AI47" s="2"/>
    </row>
    <row r="48" spans="1:35">
      <c r="A48" s="1" t="str">
        <f t="shared" si="0"/>
        <v>~ften~ : [ftən]</v>
      </c>
      <c r="B48" s="1">
        <f t="shared" si="16"/>
        <v>0</v>
      </c>
      <c r="C48" s="1">
        <f t="shared" si="16"/>
        <v>0</v>
      </c>
      <c r="D48" s="1">
        <f t="shared" si="16"/>
        <v>0</v>
      </c>
      <c r="E48" s="7">
        <v>1</v>
      </c>
      <c r="F48" s="9" t="s">
        <v>2040</v>
      </c>
      <c r="G48" s="4">
        <f t="shared" si="2"/>
        <v>7.3152889539136799E-4</v>
      </c>
      <c r="H48" s="4" t="str">
        <f t="shared" si="3"/>
        <v>ftən</v>
      </c>
      <c r="I48" s="4" t="str">
        <f t="shared" si="4"/>
        <v>ften</v>
      </c>
      <c r="J48" s="10">
        <f t="shared" si="5"/>
        <v>4</v>
      </c>
      <c r="K48" s="10">
        <f t="shared" si="6"/>
        <v>4</v>
      </c>
      <c r="L48" s="10">
        <f t="shared" si="7"/>
        <v>4</v>
      </c>
      <c r="M48" s="1" t="str">
        <f t="shared" si="8"/>
        <v>~ften~</v>
      </c>
      <c r="N48" s="1" t="str">
        <f t="shared" si="9"/>
        <v>[ftən]</v>
      </c>
      <c r="O48" s="4">
        <f t="shared" si="10"/>
        <v>0.15616457835260653</v>
      </c>
      <c r="P48" s="4">
        <f t="shared" si="11"/>
        <v>0.66666666666666663</v>
      </c>
      <c r="Q48" s="4" cm="1">
        <f t="array" ref="Q48">SUM(_xlfn._xlws.FILTER($G$2:$G$1265,_xlfn.MAP($M$2:$M$1265,_xlfn.LAMBDA(_xlpm.x,_xlpm.x=$M48))))</f>
        <v>1.463057790782736E-3</v>
      </c>
      <c r="R48" s="4">
        <f t="shared" si="12"/>
        <v>0.5</v>
      </c>
      <c r="S48" s="15" cm="1">
        <f t="array" ref="S48">SUM(_xlfn._xlws.FILTER($G$2:$G$1265,_xlfn.MAP($N$2:$N$1265,_xlfn.LAMBDA(_xlpm.x,_xlpm.x=$N48))))</f>
        <v>7.3152889539136799E-4</v>
      </c>
      <c r="T48" s="4">
        <f t="shared" si="13"/>
        <v>1</v>
      </c>
      <c r="U48" s="4">
        <f t="shared" si="14"/>
        <v>-0.3010299956639812</v>
      </c>
      <c r="AC48" s="2"/>
      <c r="AH48" s="2"/>
      <c r="AI48" s="2"/>
    </row>
    <row r="49" spans="1:35">
      <c r="A49" s="1" t="str">
        <f t="shared" si="0"/>
        <v>~fore~ : [fɔɹə]</v>
      </c>
      <c r="B49" s="1">
        <f t="shared" si="16"/>
        <v>0</v>
      </c>
      <c r="C49" s="1">
        <f t="shared" si="16"/>
        <v>0</v>
      </c>
      <c r="D49" s="1">
        <f t="shared" si="16"/>
        <v>0</v>
      </c>
      <c r="E49" s="7">
        <v>1</v>
      </c>
      <c r="F49" s="9" t="s">
        <v>2039</v>
      </c>
      <c r="G49" s="4">
        <f t="shared" si="2"/>
        <v>7.3152889539136799E-4</v>
      </c>
      <c r="H49" s="4" t="str">
        <f t="shared" si="3"/>
        <v>fɔɹə</v>
      </c>
      <c r="I49" s="4" t="str">
        <f t="shared" si="4"/>
        <v>fore</v>
      </c>
      <c r="J49" s="10">
        <f t="shared" si="5"/>
        <v>4</v>
      </c>
      <c r="K49" s="10">
        <f t="shared" si="6"/>
        <v>4</v>
      </c>
      <c r="L49" s="10">
        <f t="shared" si="7"/>
        <v>4</v>
      </c>
      <c r="M49" s="1" t="str">
        <f t="shared" si="8"/>
        <v>~fore~</v>
      </c>
      <c r="N49" s="1" t="str">
        <f t="shared" si="9"/>
        <v>[fɔɹə]</v>
      </c>
      <c r="O49" s="4">
        <f t="shared" si="10"/>
        <v>0.15616457835260653</v>
      </c>
      <c r="P49" s="4">
        <f t="shared" si="11"/>
        <v>0.66666666666666663</v>
      </c>
      <c r="Q49" s="4" cm="1">
        <f t="array" ref="Q49">SUM(_xlfn._xlws.FILTER($G$2:$G$1265,_xlfn.MAP($M$2:$M$1265,_xlfn.LAMBDA(_xlpm.x,_xlpm.x=$M49))))</f>
        <v>1.463057790782736E-3</v>
      </c>
      <c r="R49" s="4">
        <f t="shared" si="12"/>
        <v>0.5</v>
      </c>
      <c r="S49" s="15" cm="1">
        <f t="array" ref="S49">SUM(_xlfn._xlws.FILTER($G$2:$G$1265,_xlfn.MAP($N$2:$N$1265,_xlfn.LAMBDA(_xlpm.x,_xlpm.x=$N49))))</f>
        <v>7.3152889539136799E-4</v>
      </c>
      <c r="T49" s="4">
        <f t="shared" si="13"/>
        <v>1</v>
      </c>
      <c r="U49" s="4">
        <f t="shared" si="14"/>
        <v>-0.3010299956639812</v>
      </c>
      <c r="AC49" s="2"/>
      <c r="AH49" s="2"/>
      <c r="AI49" s="2"/>
    </row>
    <row r="50" spans="1:35">
      <c r="A50" s="1" t="str">
        <f t="shared" si="0"/>
        <v>~when~ : [hwɛn]</v>
      </c>
      <c r="B50" s="1">
        <f t="shared" si="16"/>
        <v>0</v>
      </c>
      <c r="C50" s="1">
        <f t="shared" si="16"/>
        <v>0</v>
      </c>
      <c r="D50" s="1">
        <f t="shared" si="16"/>
        <v>0</v>
      </c>
      <c r="E50" s="7">
        <v>1</v>
      </c>
      <c r="F50" s="9" t="s">
        <v>2038</v>
      </c>
      <c r="G50" s="4">
        <f t="shared" si="2"/>
        <v>7.3152889539136799E-4</v>
      </c>
      <c r="H50" s="1" t="str">
        <f t="shared" si="3"/>
        <v>hwɛn</v>
      </c>
      <c r="I50" s="1" t="str">
        <f t="shared" si="4"/>
        <v>when</v>
      </c>
      <c r="J50" s="10">
        <f t="shared" si="5"/>
        <v>4</v>
      </c>
      <c r="K50" s="10">
        <f t="shared" si="6"/>
        <v>4</v>
      </c>
      <c r="L50" s="10">
        <f t="shared" si="7"/>
        <v>4</v>
      </c>
      <c r="M50" s="1" t="str">
        <f t="shared" si="8"/>
        <v>~when~</v>
      </c>
      <c r="N50" s="1" t="str">
        <f t="shared" si="9"/>
        <v>[hwɛn]</v>
      </c>
      <c r="O50" s="4">
        <f t="shared" si="10"/>
        <v>0.15616457835260653</v>
      </c>
      <c r="P50" s="4">
        <f t="shared" si="11"/>
        <v>0.66666666666666663</v>
      </c>
      <c r="Q50" s="4" cm="1">
        <f t="array" ref="Q50">SUM(_xlfn._xlws.FILTER($G$2:$G$1265,_xlfn.MAP($M$2:$M$1265,_xlfn.LAMBDA(_xlpm.x,_xlpm.x=$M50))))</f>
        <v>1.463057790782736E-3</v>
      </c>
      <c r="R50" s="4">
        <f t="shared" si="12"/>
        <v>0.5</v>
      </c>
      <c r="S50" s="15" cm="1">
        <f t="array" ref="S50">SUM(_xlfn._xlws.FILTER($G$2:$G$1265,_xlfn.MAP($N$2:$N$1265,_xlfn.LAMBDA(_xlpm.x,_xlpm.x=$N50))))</f>
        <v>7.3152889539136799E-4</v>
      </c>
      <c r="T50" s="4">
        <f t="shared" si="13"/>
        <v>1</v>
      </c>
      <c r="U50" s="4">
        <f t="shared" si="14"/>
        <v>-0.3010299956639812</v>
      </c>
      <c r="AC50" s="2"/>
      <c r="AH50" s="2"/>
      <c r="AI50" s="2"/>
    </row>
    <row r="51" spans="1:35">
      <c r="A51" s="1" t="str">
        <f t="shared" si="0"/>
        <v>~what~ : [hwʌt]</v>
      </c>
      <c r="B51" s="1">
        <f t="shared" si="16"/>
        <v>0</v>
      </c>
      <c r="C51" s="1">
        <f t="shared" si="16"/>
        <v>0</v>
      </c>
      <c r="D51" s="1">
        <f t="shared" si="16"/>
        <v>0</v>
      </c>
      <c r="E51" s="7">
        <v>1</v>
      </c>
      <c r="F51" s="9" t="s">
        <v>2037</v>
      </c>
      <c r="G51" s="4">
        <f t="shared" si="2"/>
        <v>7.3152889539136799E-4</v>
      </c>
      <c r="H51" s="4" t="str">
        <f t="shared" si="3"/>
        <v>hwʌt</v>
      </c>
      <c r="I51" s="4" t="str">
        <f t="shared" si="4"/>
        <v>what</v>
      </c>
      <c r="J51" s="10">
        <f t="shared" si="5"/>
        <v>4</v>
      </c>
      <c r="K51" s="10">
        <f t="shared" si="6"/>
        <v>4</v>
      </c>
      <c r="L51" s="10">
        <f t="shared" si="7"/>
        <v>4</v>
      </c>
      <c r="M51" s="1" t="str">
        <f t="shared" si="8"/>
        <v>~what~</v>
      </c>
      <c r="N51" s="1" t="str">
        <f t="shared" si="9"/>
        <v>[hwʌt]</v>
      </c>
      <c r="O51" s="4">
        <f t="shared" si="10"/>
        <v>0.15616457835260653</v>
      </c>
      <c r="P51" s="4">
        <f t="shared" si="11"/>
        <v>0.66666666666666663</v>
      </c>
      <c r="Q51" s="4" cm="1">
        <f t="array" ref="Q51">SUM(_xlfn._xlws.FILTER($G$2:$G$1265,_xlfn.MAP($M$2:$M$1265,_xlfn.LAMBDA(_xlpm.x,_xlpm.x=$M51))))</f>
        <v>1.463057790782736E-3</v>
      </c>
      <c r="R51" s="4">
        <f t="shared" si="12"/>
        <v>0.5</v>
      </c>
      <c r="S51" s="15" cm="1">
        <f t="array" ref="S51">SUM(_xlfn._xlws.FILTER($G$2:$G$1265,_xlfn.MAP($N$2:$N$1265,_xlfn.LAMBDA(_xlpm.x,_xlpm.x=$N51))))</f>
        <v>7.3152889539136799E-4</v>
      </c>
      <c r="T51" s="4">
        <f t="shared" si="13"/>
        <v>1</v>
      </c>
      <c r="U51" s="4">
        <f t="shared" si="14"/>
        <v>-0.3010299956639812</v>
      </c>
      <c r="AC51" s="2"/>
      <c r="AH51" s="2"/>
      <c r="AI51" s="2"/>
    </row>
    <row r="52" spans="1:35">
      <c r="A52" s="1" t="str">
        <f t="shared" si="0"/>
        <v>~colo~ : [kɑlə]</v>
      </c>
      <c r="B52" s="1">
        <f t="shared" si="16"/>
        <v>0</v>
      </c>
      <c r="C52" s="1">
        <f t="shared" si="16"/>
        <v>0</v>
      </c>
      <c r="D52" s="1">
        <f t="shared" si="16"/>
        <v>0</v>
      </c>
      <c r="E52" s="7">
        <v>1</v>
      </c>
      <c r="F52" s="9" t="s">
        <v>2036</v>
      </c>
      <c r="G52" s="4">
        <f t="shared" si="2"/>
        <v>7.3152889539136799E-4</v>
      </c>
      <c r="H52" s="4" t="str">
        <f t="shared" si="3"/>
        <v>kɑlə</v>
      </c>
      <c r="I52" s="4" t="str">
        <f t="shared" si="4"/>
        <v>colo</v>
      </c>
      <c r="J52" s="10">
        <f t="shared" si="5"/>
        <v>4</v>
      </c>
      <c r="K52" s="10">
        <f t="shared" si="6"/>
        <v>4</v>
      </c>
      <c r="L52" s="10">
        <f t="shared" si="7"/>
        <v>4</v>
      </c>
      <c r="M52" s="1" t="str">
        <f t="shared" si="8"/>
        <v>~colo~</v>
      </c>
      <c r="N52" s="1" t="str">
        <f t="shared" si="9"/>
        <v>[kɑlə]</v>
      </c>
      <c r="O52" s="4">
        <f t="shared" si="10"/>
        <v>0.15616457835260653</v>
      </c>
      <c r="P52" s="4">
        <f t="shared" si="11"/>
        <v>0.66666666666666663</v>
      </c>
      <c r="Q52" s="4" cm="1">
        <f t="array" ref="Q52">SUM(_xlfn._xlws.FILTER($G$2:$G$1265,_xlfn.MAP($M$2:$M$1265,_xlfn.LAMBDA(_xlpm.x,_xlpm.x=$M52))))</f>
        <v>1.463057790782736E-3</v>
      </c>
      <c r="R52" s="4">
        <f t="shared" si="12"/>
        <v>0.5</v>
      </c>
      <c r="S52" s="15" cm="1">
        <f t="array" ref="S52">SUM(_xlfn._xlws.FILTER($G$2:$G$1265,_xlfn.MAP($N$2:$N$1265,_xlfn.LAMBDA(_xlpm.x,_xlpm.x=$N52))))</f>
        <v>7.3152889539136799E-4</v>
      </c>
      <c r="T52" s="4">
        <f t="shared" si="13"/>
        <v>1</v>
      </c>
      <c r="U52" s="4">
        <f t="shared" si="14"/>
        <v>-0.3010299956639812</v>
      </c>
      <c r="AC52" s="2"/>
      <c r="AH52" s="2"/>
      <c r="AI52" s="2"/>
    </row>
    <row r="53" spans="1:35">
      <c r="A53" s="1" t="str">
        <f t="shared" si="0"/>
        <v>~colo~ : [kʌlə]</v>
      </c>
      <c r="B53" s="1">
        <f t="shared" si="16"/>
        <v>0</v>
      </c>
      <c r="C53" s="1">
        <f t="shared" si="16"/>
        <v>0</v>
      </c>
      <c r="D53" s="1">
        <f t="shared" si="16"/>
        <v>0</v>
      </c>
      <c r="E53" s="7">
        <v>1</v>
      </c>
      <c r="F53" s="9" t="s">
        <v>2035</v>
      </c>
      <c r="G53" s="4">
        <f t="shared" si="2"/>
        <v>7.3152889539136799E-4</v>
      </c>
      <c r="H53" s="4" t="str">
        <f t="shared" si="3"/>
        <v>kʌlə</v>
      </c>
      <c r="I53" s="4" t="str">
        <f t="shared" si="4"/>
        <v>colo</v>
      </c>
      <c r="J53" s="10">
        <f t="shared" si="5"/>
        <v>4</v>
      </c>
      <c r="K53" s="10">
        <f t="shared" si="6"/>
        <v>4</v>
      </c>
      <c r="L53" s="10">
        <f t="shared" si="7"/>
        <v>4</v>
      </c>
      <c r="M53" s="1" t="str">
        <f t="shared" si="8"/>
        <v>~colo~</v>
      </c>
      <c r="N53" s="1" t="str">
        <f t="shared" si="9"/>
        <v>[kʌlə]</v>
      </c>
      <c r="O53" s="4">
        <f t="shared" si="10"/>
        <v>0.15616457835260653</v>
      </c>
      <c r="P53" s="4">
        <f t="shared" si="11"/>
        <v>0.66666666666666663</v>
      </c>
      <c r="Q53" s="4" cm="1">
        <f t="array" ref="Q53">SUM(_xlfn._xlws.FILTER($G$2:$G$1265,_xlfn.MAP($M$2:$M$1265,_xlfn.LAMBDA(_xlpm.x,_xlpm.x=$M53))))</f>
        <v>1.463057790782736E-3</v>
      </c>
      <c r="R53" s="4">
        <f t="shared" si="12"/>
        <v>0.5</v>
      </c>
      <c r="S53" s="15" cm="1">
        <f t="array" ref="S53">SUM(_xlfn._xlws.FILTER($G$2:$G$1265,_xlfn.MAP($N$2:$N$1265,_xlfn.LAMBDA(_xlpm.x,_xlpm.x=$N53))))</f>
        <v>7.3152889539136799E-4</v>
      </c>
      <c r="T53" s="4">
        <f t="shared" si="13"/>
        <v>1</v>
      </c>
      <c r="U53" s="4">
        <f t="shared" si="14"/>
        <v>-0.3010299956639812</v>
      </c>
      <c r="AC53" s="2"/>
      <c r="AH53" s="2"/>
      <c r="AI53" s="2"/>
    </row>
    <row r="54" spans="1:35">
      <c r="A54" s="1" t="str">
        <f t="shared" si="0"/>
        <v>~peri~ : [pɪɹɪ]</v>
      </c>
      <c r="B54" s="1">
        <f t="shared" si="16"/>
        <v>0</v>
      </c>
      <c r="C54" s="1">
        <f t="shared" si="16"/>
        <v>0</v>
      </c>
      <c r="D54" s="1">
        <f t="shared" si="16"/>
        <v>0</v>
      </c>
      <c r="E54" s="7">
        <v>1</v>
      </c>
      <c r="F54" s="9" t="s">
        <v>2034</v>
      </c>
      <c r="G54" s="4">
        <f t="shared" si="2"/>
        <v>7.3152889539136799E-4</v>
      </c>
      <c r="H54" s="4" t="str">
        <f t="shared" si="3"/>
        <v>pɪɹɪ</v>
      </c>
      <c r="I54" s="4" t="str">
        <f t="shared" si="4"/>
        <v>peri</v>
      </c>
      <c r="J54" s="10">
        <f t="shared" si="5"/>
        <v>4</v>
      </c>
      <c r="K54" s="10">
        <f t="shared" si="6"/>
        <v>4</v>
      </c>
      <c r="L54" s="10">
        <f t="shared" si="7"/>
        <v>4</v>
      </c>
      <c r="M54" s="1" t="str">
        <f t="shared" si="8"/>
        <v>~peri~</v>
      </c>
      <c r="N54" s="1" t="str">
        <f t="shared" si="9"/>
        <v>[pɪɹɪ]</v>
      </c>
      <c r="O54" s="4">
        <f t="shared" si="10"/>
        <v>0.15616457835260653</v>
      </c>
      <c r="P54" s="4">
        <f t="shared" si="11"/>
        <v>0.66666666666666663</v>
      </c>
      <c r="Q54" s="4" cm="1">
        <f t="array" ref="Q54">SUM(_xlfn._xlws.FILTER($G$2:$G$1265,_xlfn.MAP($M$2:$M$1265,_xlfn.LAMBDA(_xlpm.x,_xlpm.x=$M54))))</f>
        <v>1.463057790782736E-3</v>
      </c>
      <c r="R54" s="4">
        <f t="shared" si="12"/>
        <v>0.5</v>
      </c>
      <c r="S54" s="15" cm="1">
        <f t="array" ref="S54">SUM(_xlfn._xlws.FILTER($G$2:$G$1265,_xlfn.MAP($N$2:$N$1265,_xlfn.LAMBDA(_xlpm.x,_xlpm.x=$N54))))</f>
        <v>7.3152889539136799E-4</v>
      </c>
      <c r="T54" s="4">
        <f t="shared" si="13"/>
        <v>1</v>
      </c>
      <c r="U54" s="4">
        <f t="shared" si="14"/>
        <v>-0.3010299956639812</v>
      </c>
      <c r="AC54" s="2"/>
      <c r="AH54" s="2"/>
      <c r="AI54" s="2"/>
    </row>
    <row r="55" spans="1:35">
      <c r="A55" s="1" t="str">
        <f t="shared" si="0"/>
        <v>~sand~ : [sænd]</v>
      </c>
      <c r="B55" s="1">
        <f t="shared" si="16"/>
        <v>0</v>
      </c>
      <c r="C55" s="1">
        <f t="shared" si="16"/>
        <v>0</v>
      </c>
      <c r="D55" s="1">
        <f t="shared" si="16"/>
        <v>0</v>
      </c>
      <c r="E55" s="7">
        <v>1</v>
      </c>
      <c r="F55" s="9" t="s">
        <v>2033</v>
      </c>
      <c r="G55" s="4">
        <f t="shared" si="2"/>
        <v>7.3152889539136799E-4</v>
      </c>
      <c r="H55" s="1" t="str">
        <f t="shared" si="3"/>
        <v>sænd</v>
      </c>
      <c r="I55" s="1" t="str">
        <f t="shared" si="4"/>
        <v>sand</v>
      </c>
      <c r="J55" s="10">
        <f t="shared" si="5"/>
        <v>4</v>
      </c>
      <c r="K55" s="10">
        <f t="shared" si="6"/>
        <v>4</v>
      </c>
      <c r="L55" s="10">
        <f t="shared" si="7"/>
        <v>4</v>
      </c>
      <c r="M55" s="1" t="str">
        <f t="shared" si="8"/>
        <v>~sand~</v>
      </c>
      <c r="N55" s="1" t="str">
        <f t="shared" si="9"/>
        <v>[sænd]</v>
      </c>
      <c r="O55" s="4">
        <f t="shared" si="10"/>
        <v>0.15616457835260653</v>
      </c>
      <c r="P55" s="4">
        <f t="shared" si="11"/>
        <v>0.66666666666666663</v>
      </c>
      <c r="Q55" s="4" cm="1">
        <f t="array" ref="Q55">SUM(_xlfn._xlws.FILTER($G$2:$G$1265,_xlfn.MAP($M$2:$M$1265,_xlfn.LAMBDA(_xlpm.x,_xlpm.x=$M55))))</f>
        <v>1.463057790782736E-3</v>
      </c>
      <c r="R55" s="4">
        <f t="shared" si="12"/>
        <v>0.5</v>
      </c>
      <c r="S55" s="15" cm="1">
        <f t="array" ref="S55">SUM(_xlfn._xlws.FILTER($G$2:$G$1265,_xlfn.MAP($N$2:$N$1265,_xlfn.LAMBDA(_xlpm.x,_xlpm.x=$N55))))</f>
        <v>7.3152889539136799E-4</v>
      </c>
      <c r="T55" s="4">
        <f t="shared" si="13"/>
        <v>1</v>
      </c>
      <c r="U55" s="4">
        <f t="shared" si="14"/>
        <v>-0.3010299956639812</v>
      </c>
      <c r="AC55" s="2"/>
      <c r="AH55" s="2"/>
      <c r="AI55" s="2"/>
    </row>
    <row r="56" spans="1:35">
      <c r="A56" s="1" t="str">
        <f t="shared" si="0"/>
        <v>~sign~ : [saɪn]</v>
      </c>
      <c r="B56" s="1">
        <f t="shared" si="16"/>
        <v>0</v>
      </c>
      <c r="C56" s="1">
        <f t="shared" si="16"/>
        <v>0</v>
      </c>
      <c r="D56" s="1">
        <f t="shared" si="16"/>
        <v>0</v>
      </c>
      <c r="E56" s="7">
        <v>1</v>
      </c>
      <c r="F56" s="9" t="s">
        <v>2032</v>
      </c>
      <c r="G56" s="4">
        <f t="shared" si="2"/>
        <v>7.3152889539136799E-4</v>
      </c>
      <c r="H56" s="4" t="str">
        <f t="shared" si="3"/>
        <v>saɪn</v>
      </c>
      <c r="I56" s="4" t="str">
        <f t="shared" si="4"/>
        <v>sign</v>
      </c>
      <c r="J56" s="10">
        <f t="shared" si="5"/>
        <v>4</v>
      </c>
      <c r="K56" s="10">
        <f t="shared" si="6"/>
        <v>4</v>
      </c>
      <c r="L56" s="10">
        <f t="shared" si="7"/>
        <v>4</v>
      </c>
      <c r="M56" s="1" t="str">
        <f t="shared" si="8"/>
        <v>~sign~</v>
      </c>
      <c r="N56" s="1" t="str">
        <f t="shared" si="9"/>
        <v>[saɪn]</v>
      </c>
      <c r="O56" s="4">
        <f t="shared" si="10"/>
        <v>0.15616457835260653</v>
      </c>
      <c r="P56" s="4">
        <f t="shared" si="11"/>
        <v>0.66666666666666663</v>
      </c>
      <c r="Q56" s="4" cm="1">
        <f t="array" ref="Q56">SUM(_xlfn._xlws.FILTER($G$2:$G$1265,_xlfn.MAP($M$2:$M$1265,_xlfn.LAMBDA(_xlpm.x,_xlpm.x=$M56))))</f>
        <v>1.463057790782736E-3</v>
      </c>
      <c r="R56" s="4">
        <f t="shared" si="12"/>
        <v>0.5</v>
      </c>
      <c r="S56" s="15" cm="1">
        <f t="array" ref="S56">SUM(_xlfn._xlws.FILTER($G$2:$G$1265,_xlfn.MAP($N$2:$N$1265,_xlfn.LAMBDA(_xlpm.x,_xlpm.x=$N56))))</f>
        <v>7.3152889539136799E-4</v>
      </c>
      <c r="T56" s="4">
        <f t="shared" si="13"/>
        <v>1</v>
      </c>
      <c r="U56" s="4">
        <f t="shared" si="14"/>
        <v>-0.3010299956639812</v>
      </c>
      <c r="AC56" s="2"/>
      <c r="AH56" s="2"/>
      <c r="AI56" s="2"/>
    </row>
    <row r="57" spans="1:35">
      <c r="A57" s="1" t="str">
        <f t="shared" si="0"/>
        <v>~toge~ : [təɡæ]</v>
      </c>
      <c r="B57" s="1">
        <f t="shared" si="16"/>
        <v>0</v>
      </c>
      <c r="C57" s="1">
        <f t="shared" si="16"/>
        <v>0</v>
      </c>
      <c r="D57" s="1">
        <f t="shared" si="16"/>
        <v>0</v>
      </c>
      <c r="E57" s="7">
        <v>1</v>
      </c>
      <c r="F57" s="9" t="s">
        <v>2031</v>
      </c>
      <c r="G57" s="4">
        <f t="shared" si="2"/>
        <v>7.3152889539136799E-4</v>
      </c>
      <c r="H57" s="1" t="str">
        <f t="shared" si="3"/>
        <v>təɡæ</v>
      </c>
      <c r="I57" s="1" t="str">
        <f t="shared" si="4"/>
        <v>toge</v>
      </c>
      <c r="J57" s="10">
        <f t="shared" si="5"/>
        <v>4</v>
      </c>
      <c r="K57" s="10">
        <f t="shared" si="6"/>
        <v>4</v>
      </c>
      <c r="L57" s="10">
        <f t="shared" si="7"/>
        <v>4</v>
      </c>
      <c r="M57" s="1" t="str">
        <f t="shared" si="8"/>
        <v>~toge~</v>
      </c>
      <c r="N57" s="1" t="str">
        <f t="shared" si="9"/>
        <v>[təɡæ]</v>
      </c>
      <c r="O57" s="4">
        <f t="shared" si="10"/>
        <v>0.15616457835260653</v>
      </c>
      <c r="P57" s="4">
        <f t="shared" si="11"/>
        <v>0.66666666666666663</v>
      </c>
      <c r="Q57" s="4" cm="1">
        <f t="array" ref="Q57">SUM(_xlfn._xlws.FILTER($G$2:$G$1265,_xlfn.MAP($M$2:$M$1265,_xlfn.LAMBDA(_xlpm.x,_xlpm.x=$M57))))</f>
        <v>1.463057790782736E-3</v>
      </c>
      <c r="R57" s="4">
        <f t="shared" si="12"/>
        <v>0.5</v>
      </c>
      <c r="S57" s="15" cm="1">
        <f t="array" ref="S57">SUM(_xlfn._xlws.FILTER($G$2:$G$1265,_xlfn.MAP($N$2:$N$1265,_xlfn.LAMBDA(_xlpm.x,_xlpm.x=$N57))))</f>
        <v>7.3152889539136799E-4</v>
      </c>
      <c r="T57" s="4">
        <f t="shared" si="13"/>
        <v>1</v>
      </c>
      <c r="U57" s="4">
        <f t="shared" si="14"/>
        <v>-0.3010299956639812</v>
      </c>
      <c r="AC57" s="2"/>
      <c r="AH57" s="2"/>
      <c r="AI57" s="2"/>
    </row>
    <row r="58" spans="1:35">
      <c r="A58" s="1" t="str">
        <f t="shared" si="0"/>
        <v>~toge~ : [təɡɛ]</v>
      </c>
      <c r="B58" s="1">
        <f t="shared" si="16"/>
        <v>0</v>
      </c>
      <c r="C58" s="1">
        <f t="shared" si="16"/>
        <v>0</v>
      </c>
      <c r="D58" s="1">
        <f t="shared" si="16"/>
        <v>0</v>
      </c>
      <c r="E58" s="7">
        <v>1</v>
      </c>
      <c r="F58" s="9" t="s">
        <v>2030</v>
      </c>
      <c r="G58" s="4">
        <f t="shared" si="2"/>
        <v>7.3152889539136799E-4</v>
      </c>
      <c r="H58" s="1" t="str">
        <f t="shared" si="3"/>
        <v>təɡɛ</v>
      </c>
      <c r="I58" s="1" t="str">
        <f t="shared" si="4"/>
        <v>toge</v>
      </c>
      <c r="J58" s="10">
        <f t="shared" si="5"/>
        <v>4</v>
      </c>
      <c r="K58" s="10">
        <f t="shared" si="6"/>
        <v>4</v>
      </c>
      <c r="L58" s="10">
        <f t="shared" si="7"/>
        <v>4</v>
      </c>
      <c r="M58" s="1" t="str">
        <f t="shared" si="8"/>
        <v>~toge~</v>
      </c>
      <c r="N58" s="1" t="str">
        <f t="shared" si="9"/>
        <v>[təɡɛ]</v>
      </c>
      <c r="O58" s="4">
        <f t="shared" si="10"/>
        <v>0.15616457835260653</v>
      </c>
      <c r="P58" s="4">
        <f t="shared" si="11"/>
        <v>0.66666666666666663</v>
      </c>
      <c r="Q58" s="4" cm="1">
        <f t="array" ref="Q58">SUM(_xlfn._xlws.FILTER($G$2:$G$1265,_xlfn.MAP($M$2:$M$1265,_xlfn.LAMBDA(_xlpm.x,_xlpm.x=$M58))))</f>
        <v>1.463057790782736E-3</v>
      </c>
      <c r="R58" s="4">
        <f t="shared" si="12"/>
        <v>0.5</v>
      </c>
      <c r="S58" s="15" cm="1">
        <f t="array" ref="S58">SUM(_xlfn._xlws.FILTER($G$2:$G$1265,_xlfn.MAP($N$2:$N$1265,_xlfn.LAMBDA(_xlpm.x,_xlpm.x=$N58))))</f>
        <v>7.3152889539136799E-4</v>
      </c>
      <c r="T58" s="4">
        <f t="shared" si="13"/>
        <v>1</v>
      </c>
      <c r="U58" s="4">
        <f t="shared" si="14"/>
        <v>-0.3010299956639812</v>
      </c>
      <c r="AC58" s="2"/>
      <c r="AH58" s="2"/>
      <c r="AI58" s="2"/>
    </row>
    <row r="59" spans="1:35">
      <c r="A59" s="1" t="str">
        <f t="shared" si="0"/>
        <v>~wind~ : [wɪnd]</v>
      </c>
      <c r="B59" s="1">
        <f t="shared" si="16"/>
        <v>0</v>
      </c>
      <c r="C59" s="1">
        <f t="shared" si="16"/>
        <v>0</v>
      </c>
      <c r="D59" s="1">
        <f t="shared" si="16"/>
        <v>0</v>
      </c>
      <c r="E59" s="7">
        <v>1</v>
      </c>
      <c r="F59" s="9" t="s">
        <v>2029</v>
      </c>
      <c r="G59" s="4">
        <f t="shared" si="2"/>
        <v>7.3152889539136799E-4</v>
      </c>
      <c r="H59" s="1" t="str">
        <f t="shared" si="3"/>
        <v>wɪnd</v>
      </c>
      <c r="I59" s="1" t="str">
        <f t="shared" si="4"/>
        <v>wind</v>
      </c>
      <c r="J59" s="10">
        <f t="shared" si="5"/>
        <v>4</v>
      </c>
      <c r="K59" s="10">
        <f t="shared" si="6"/>
        <v>4</v>
      </c>
      <c r="L59" s="10">
        <f t="shared" si="7"/>
        <v>4</v>
      </c>
      <c r="M59" s="1" t="str">
        <f t="shared" si="8"/>
        <v>~wind~</v>
      </c>
      <c r="N59" s="1" t="str">
        <f t="shared" si="9"/>
        <v>[wɪnd]</v>
      </c>
      <c r="O59" s="4">
        <f t="shared" si="10"/>
        <v>0.15616457835260653</v>
      </c>
      <c r="P59" s="4">
        <f t="shared" si="11"/>
        <v>0.66666666666666663</v>
      </c>
      <c r="Q59" s="4" cm="1">
        <f t="array" ref="Q59">SUM(_xlfn._xlws.FILTER($G$2:$G$1265,_xlfn.MAP($M$2:$M$1265,_xlfn.LAMBDA(_xlpm.x,_xlpm.x=$M59))))</f>
        <v>1.463057790782736E-3</v>
      </c>
      <c r="R59" s="4">
        <f t="shared" si="12"/>
        <v>0.5</v>
      </c>
      <c r="S59" s="15" cm="1">
        <f t="array" ref="S59">SUM(_xlfn._xlws.FILTER($G$2:$G$1265,_xlfn.MAP($N$2:$N$1265,_xlfn.LAMBDA(_xlpm.x,_xlpm.x=$N59))))</f>
        <v>7.3152889539136799E-4</v>
      </c>
      <c r="T59" s="4">
        <f t="shared" si="13"/>
        <v>1</v>
      </c>
      <c r="U59" s="4">
        <f t="shared" si="14"/>
        <v>-0.3010299956639812</v>
      </c>
      <c r="AC59" s="2"/>
      <c r="AH59" s="2"/>
      <c r="AI59" s="2"/>
    </row>
    <row r="60" spans="1:35">
      <c r="A60" s="1" t="str">
        <f t="shared" si="0"/>
        <v>~sign~ : [zaɪn]</v>
      </c>
      <c r="B60" s="1">
        <f t="shared" si="16"/>
        <v>0</v>
      </c>
      <c r="C60" s="1">
        <f t="shared" si="16"/>
        <v>0</v>
      </c>
      <c r="D60" s="1">
        <f t="shared" si="16"/>
        <v>0</v>
      </c>
      <c r="E60" s="7">
        <v>1</v>
      </c>
      <c r="F60" s="9" t="s">
        <v>2028</v>
      </c>
      <c r="G60" s="4">
        <f t="shared" si="2"/>
        <v>7.3152889539136799E-4</v>
      </c>
      <c r="H60" s="1" t="str">
        <f t="shared" si="3"/>
        <v>zaɪn</v>
      </c>
      <c r="I60" s="1" t="str">
        <f t="shared" si="4"/>
        <v>sign</v>
      </c>
      <c r="J60" s="10">
        <f t="shared" si="5"/>
        <v>4</v>
      </c>
      <c r="K60" s="10">
        <f t="shared" si="6"/>
        <v>4</v>
      </c>
      <c r="L60" s="10">
        <f t="shared" si="7"/>
        <v>4</v>
      </c>
      <c r="M60" s="1" t="str">
        <f t="shared" si="8"/>
        <v>~sign~</v>
      </c>
      <c r="N60" s="1" t="str">
        <f t="shared" si="9"/>
        <v>[zaɪn]</v>
      </c>
      <c r="O60" s="4">
        <f t="shared" si="10"/>
        <v>0.15616457835260653</v>
      </c>
      <c r="P60" s="4">
        <f t="shared" si="11"/>
        <v>0.66666666666666663</v>
      </c>
      <c r="Q60" s="4" cm="1">
        <f t="array" ref="Q60">SUM(_xlfn._xlws.FILTER($G$2:$G$1265,_xlfn.MAP($M$2:$M$1265,_xlfn.LAMBDA(_xlpm.x,_xlpm.x=$M60))))</f>
        <v>1.463057790782736E-3</v>
      </c>
      <c r="R60" s="4">
        <f t="shared" si="12"/>
        <v>0.5</v>
      </c>
      <c r="S60" s="15" cm="1">
        <f t="array" ref="S60">SUM(_xlfn._xlws.FILTER($G$2:$G$1265,_xlfn.MAP($N$2:$N$1265,_xlfn.LAMBDA(_xlpm.x,_xlpm.x=$N60))))</f>
        <v>7.3152889539136799E-4</v>
      </c>
      <c r="T60" s="4">
        <f t="shared" si="13"/>
        <v>1</v>
      </c>
      <c r="U60" s="4">
        <f t="shared" si="14"/>
        <v>-0.3010299956639812</v>
      </c>
      <c r="AC60" s="2"/>
      <c r="AH60" s="2"/>
      <c r="AI60" s="2"/>
    </row>
    <row r="61" spans="1:35">
      <c r="A61" s="1" t="str">
        <f t="shared" si="0"/>
        <v>~sand~ : [zənd]</v>
      </c>
      <c r="B61" s="1">
        <f t="shared" si="16"/>
        <v>0</v>
      </c>
      <c r="C61" s="1">
        <f t="shared" si="16"/>
        <v>0</v>
      </c>
      <c r="D61" s="1">
        <f t="shared" si="16"/>
        <v>0</v>
      </c>
      <c r="E61" s="7">
        <v>1</v>
      </c>
      <c r="F61" s="9" t="s">
        <v>2027</v>
      </c>
      <c r="G61" s="4">
        <f t="shared" si="2"/>
        <v>7.3152889539136799E-4</v>
      </c>
      <c r="H61" s="1" t="str">
        <f t="shared" si="3"/>
        <v>zənd</v>
      </c>
      <c r="I61" s="1" t="str">
        <f t="shared" si="4"/>
        <v>sand</v>
      </c>
      <c r="J61" s="10">
        <f t="shared" si="5"/>
        <v>4</v>
      </c>
      <c r="K61" s="10">
        <f t="shared" si="6"/>
        <v>4</v>
      </c>
      <c r="L61" s="10">
        <f t="shared" si="7"/>
        <v>4</v>
      </c>
      <c r="M61" s="1" t="str">
        <f t="shared" si="8"/>
        <v>~sand~</v>
      </c>
      <c r="N61" s="1" t="str">
        <f t="shared" si="9"/>
        <v>[zənd]</v>
      </c>
      <c r="O61" s="4">
        <f t="shared" si="10"/>
        <v>0.15616457835260653</v>
      </c>
      <c r="P61" s="4">
        <f t="shared" si="11"/>
        <v>0.66666666666666663</v>
      </c>
      <c r="Q61" s="4" cm="1">
        <f t="array" ref="Q61">SUM(_xlfn._xlws.FILTER($G$2:$G$1265,_xlfn.MAP($M$2:$M$1265,_xlfn.LAMBDA(_xlpm.x,_xlpm.x=$M61))))</f>
        <v>1.463057790782736E-3</v>
      </c>
      <c r="R61" s="4">
        <f t="shared" si="12"/>
        <v>0.5</v>
      </c>
      <c r="S61" s="15" cm="1">
        <f t="array" ref="S61">SUM(_xlfn._xlws.FILTER($G$2:$G$1265,_xlfn.MAP($N$2:$N$1265,_xlfn.LAMBDA(_xlpm.x,_xlpm.x=$N61))))</f>
        <v>7.3152889539136799E-4</v>
      </c>
      <c r="T61" s="4">
        <f t="shared" si="13"/>
        <v>1</v>
      </c>
      <c r="U61" s="4">
        <f t="shared" si="14"/>
        <v>-0.3010299956639812</v>
      </c>
      <c r="AC61" s="2"/>
      <c r="AH61" s="2"/>
      <c r="AI61" s="2"/>
    </row>
    <row r="62" spans="1:35">
      <c r="A62" s="1" t="str">
        <f t="shared" si="0"/>
        <v>~rden~ : [ɹdən]</v>
      </c>
      <c r="B62" s="1">
        <f t="shared" ref="B62:D81" si="17">_xlfn.LET(_xlpm.d,$F62,_xlpm.k,_xlfn.CONCAT(LEFT(TRIM(B$1),1),"*"),COUNTIF(_xlpm.d,_xlpm.k))</f>
        <v>1</v>
      </c>
      <c r="C62" s="1">
        <f t="shared" si="17"/>
        <v>0</v>
      </c>
      <c r="D62" s="1">
        <f t="shared" si="17"/>
        <v>0</v>
      </c>
      <c r="E62" s="7">
        <v>1</v>
      </c>
      <c r="F62" s="9" t="s">
        <v>2026</v>
      </c>
      <c r="G62" s="4">
        <f t="shared" si="2"/>
        <v>7.3152889539136799E-4</v>
      </c>
      <c r="H62" s="1" t="str">
        <f t="shared" si="3"/>
        <v>ɹdən</v>
      </c>
      <c r="I62" s="1" t="str">
        <f t="shared" si="4"/>
        <v>rden</v>
      </c>
      <c r="J62" s="10">
        <f t="shared" si="5"/>
        <v>4</v>
      </c>
      <c r="K62" s="10">
        <f t="shared" si="6"/>
        <v>4</v>
      </c>
      <c r="L62" s="10">
        <f t="shared" si="7"/>
        <v>4</v>
      </c>
      <c r="M62" s="1" t="str">
        <f t="shared" si="8"/>
        <v>~rden~</v>
      </c>
      <c r="N62" s="1" t="str">
        <f t="shared" si="9"/>
        <v>[ɹdən]</v>
      </c>
      <c r="O62" s="4">
        <f t="shared" si="10"/>
        <v>0.15616457835260653</v>
      </c>
      <c r="P62" s="4">
        <f t="shared" si="11"/>
        <v>0.66666666666666663</v>
      </c>
      <c r="Q62" s="4" cm="1">
        <f t="array" ref="Q62">SUM(_xlfn._xlws.FILTER($G$2:$G$1265,_xlfn.MAP($M$2:$M$1265,_xlfn.LAMBDA(_xlpm.x,_xlpm.x=$M62))))</f>
        <v>1.463057790782736E-3</v>
      </c>
      <c r="R62" s="4">
        <f t="shared" si="12"/>
        <v>0.5</v>
      </c>
      <c r="S62" s="15" cm="1">
        <f t="array" ref="S62">SUM(_xlfn._xlws.FILTER($G$2:$G$1265,_xlfn.MAP($N$2:$N$1265,_xlfn.LAMBDA(_xlpm.x,_xlpm.x=$N62))))</f>
        <v>7.3152889539136799E-4</v>
      </c>
      <c r="T62" s="4">
        <f t="shared" si="13"/>
        <v>1</v>
      </c>
      <c r="U62" s="4">
        <f t="shared" si="14"/>
        <v>-0.3010299956639812</v>
      </c>
      <c r="AC62" s="2"/>
      <c r="AH62" s="2"/>
      <c r="AI62" s="2"/>
    </row>
    <row r="63" spans="1:35">
      <c r="A63" s="1" t="str">
        <f t="shared" si="0"/>
        <v>~deci~ : [dɪsaɪ]</v>
      </c>
      <c r="B63" s="1">
        <f t="shared" si="17"/>
        <v>0</v>
      </c>
      <c r="C63" s="1">
        <f t="shared" si="17"/>
        <v>0</v>
      </c>
      <c r="D63" s="1">
        <f t="shared" si="17"/>
        <v>0</v>
      </c>
      <c r="E63" s="7">
        <v>1</v>
      </c>
      <c r="F63" s="9" t="s">
        <v>2025</v>
      </c>
      <c r="G63" s="4">
        <f t="shared" si="2"/>
        <v>7.3152889539136799E-4</v>
      </c>
      <c r="H63" s="4" t="str">
        <f t="shared" si="3"/>
        <v>dɪsaɪ</v>
      </c>
      <c r="I63" s="4" t="str">
        <f t="shared" si="4"/>
        <v>deci</v>
      </c>
      <c r="J63" s="10">
        <f t="shared" si="5"/>
        <v>5</v>
      </c>
      <c r="K63" s="10">
        <f t="shared" si="6"/>
        <v>4</v>
      </c>
      <c r="L63" s="10">
        <f t="shared" si="7"/>
        <v>5</v>
      </c>
      <c r="M63" s="1" t="str">
        <f t="shared" si="8"/>
        <v>~deci~</v>
      </c>
      <c r="N63" s="1" t="str">
        <f t="shared" si="9"/>
        <v>[dɪsaɪ]</v>
      </c>
      <c r="O63" s="4">
        <f t="shared" si="10"/>
        <v>0.16959990621408716</v>
      </c>
      <c r="P63" s="4">
        <f t="shared" si="11"/>
        <v>0.66666666666666663</v>
      </c>
      <c r="Q63" s="4" cm="1">
        <f t="array" ref="Q63">SUM(_xlfn._xlws.FILTER($G$2:$G$1265,_xlfn.MAP($M$2:$M$1265,_xlfn.LAMBDA(_xlpm.x,_xlpm.x=$M63))))</f>
        <v>1.463057790782736E-3</v>
      </c>
      <c r="R63" s="4">
        <f t="shared" si="12"/>
        <v>0.5</v>
      </c>
      <c r="S63" s="15" cm="1">
        <f t="array" ref="S63">SUM(_xlfn._xlws.FILTER($G$2:$G$1265,_xlfn.MAP($N$2:$N$1265,_xlfn.LAMBDA(_xlpm.x,_xlpm.x=$N63))))</f>
        <v>7.3152889539136799E-4</v>
      </c>
      <c r="T63" s="4">
        <f t="shared" si="13"/>
        <v>1</v>
      </c>
      <c r="U63" s="4">
        <f t="shared" si="14"/>
        <v>-0.3010299956639812</v>
      </c>
      <c r="AC63" s="2"/>
      <c r="AH63" s="2"/>
      <c r="AI63" s="2"/>
    </row>
    <row r="64" spans="1:35">
      <c r="A64" s="1" t="str">
        <f t="shared" si="0"/>
        <v>~divi~ : [dɪvaɪ]</v>
      </c>
      <c r="B64" s="1">
        <f t="shared" si="17"/>
        <v>0</v>
      </c>
      <c r="C64" s="1">
        <f t="shared" si="17"/>
        <v>0</v>
      </c>
      <c r="D64" s="1">
        <f t="shared" si="17"/>
        <v>0</v>
      </c>
      <c r="E64" s="7">
        <v>1</v>
      </c>
      <c r="F64" s="9" t="s">
        <v>2024</v>
      </c>
      <c r="G64" s="4">
        <f t="shared" si="2"/>
        <v>7.3152889539136799E-4</v>
      </c>
      <c r="H64" s="4" t="str">
        <f t="shared" si="3"/>
        <v>dɪvaɪ</v>
      </c>
      <c r="I64" s="4" t="str">
        <f t="shared" si="4"/>
        <v>divi</v>
      </c>
      <c r="J64" s="10">
        <f t="shared" si="5"/>
        <v>5</v>
      </c>
      <c r="K64" s="10">
        <f t="shared" si="6"/>
        <v>4</v>
      </c>
      <c r="L64" s="10">
        <f t="shared" si="7"/>
        <v>5</v>
      </c>
      <c r="M64" s="1" t="str">
        <f t="shared" si="8"/>
        <v>~divi~</v>
      </c>
      <c r="N64" s="1" t="str">
        <f t="shared" si="9"/>
        <v>[dɪvaɪ]</v>
      </c>
      <c r="O64" s="4">
        <f t="shared" si="10"/>
        <v>0.16959990621408716</v>
      </c>
      <c r="P64" s="4">
        <f t="shared" si="11"/>
        <v>0.66666666666666663</v>
      </c>
      <c r="Q64" s="4" cm="1">
        <f t="array" ref="Q64">SUM(_xlfn._xlws.FILTER($G$2:$G$1265,_xlfn.MAP($M$2:$M$1265,_xlfn.LAMBDA(_xlpm.x,_xlpm.x=$M64))))</f>
        <v>1.463057790782736E-3</v>
      </c>
      <c r="R64" s="4">
        <f t="shared" si="12"/>
        <v>0.5</v>
      </c>
      <c r="S64" s="15" cm="1">
        <f t="array" ref="S64">SUM(_xlfn._xlws.FILTER($G$2:$G$1265,_xlfn.MAP($N$2:$N$1265,_xlfn.LAMBDA(_xlpm.x,_xlpm.x=$N64))))</f>
        <v>7.3152889539136799E-4</v>
      </c>
      <c r="T64" s="4">
        <f t="shared" si="13"/>
        <v>1</v>
      </c>
      <c r="U64" s="4">
        <f t="shared" si="14"/>
        <v>-0.3010299956639812</v>
      </c>
      <c r="AC64" s="2"/>
      <c r="AH64" s="2"/>
      <c r="AI64" s="2"/>
    </row>
    <row r="65" spans="1:35">
      <c r="A65" s="1" t="str">
        <f t="shared" si="0"/>
        <v>~gina~ : [dʒənə]</v>
      </c>
      <c r="B65" s="1">
        <f t="shared" si="17"/>
        <v>0</v>
      </c>
      <c r="C65" s="1">
        <f t="shared" si="17"/>
        <v>0</v>
      </c>
      <c r="D65" s="1">
        <f t="shared" si="17"/>
        <v>0</v>
      </c>
      <c r="E65" s="7">
        <v>1</v>
      </c>
      <c r="F65" s="9" t="s">
        <v>2023</v>
      </c>
      <c r="G65" s="4">
        <f t="shared" si="2"/>
        <v>7.3152889539136799E-4</v>
      </c>
      <c r="H65" s="1" t="str">
        <f t="shared" si="3"/>
        <v>dʒənə</v>
      </c>
      <c r="I65" s="1" t="str">
        <f t="shared" si="4"/>
        <v>gina</v>
      </c>
      <c r="J65" s="10">
        <f t="shared" si="5"/>
        <v>5</v>
      </c>
      <c r="K65" s="10">
        <f t="shared" si="6"/>
        <v>4</v>
      </c>
      <c r="L65" s="10">
        <f t="shared" si="7"/>
        <v>5</v>
      </c>
      <c r="M65" s="1" t="str">
        <f t="shared" si="8"/>
        <v>~gina~</v>
      </c>
      <c r="N65" s="1" t="str">
        <f t="shared" si="9"/>
        <v>[dʒənə]</v>
      </c>
      <c r="O65" s="4">
        <f t="shared" si="10"/>
        <v>0.16959990621408716</v>
      </c>
      <c r="P65" s="4">
        <f t="shared" si="11"/>
        <v>0.66666666666666663</v>
      </c>
      <c r="Q65" s="4" cm="1">
        <f t="array" ref="Q65">SUM(_xlfn._xlws.FILTER($G$2:$G$1265,_xlfn.MAP($M$2:$M$1265,_xlfn.LAMBDA(_xlpm.x,_xlpm.x=$M65))))</f>
        <v>1.463057790782736E-3</v>
      </c>
      <c r="R65" s="4">
        <f t="shared" si="12"/>
        <v>0.5</v>
      </c>
      <c r="S65" s="15" cm="1">
        <f t="array" ref="S65">SUM(_xlfn._xlws.FILTER($G$2:$G$1265,_xlfn.MAP($N$2:$N$1265,_xlfn.LAMBDA(_xlpm.x,_xlpm.x=$N65))))</f>
        <v>7.3152889539136799E-4</v>
      </c>
      <c r="T65" s="4">
        <f t="shared" si="13"/>
        <v>1</v>
      </c>
      <c r="U65" s="4">
        <f t="shared" si="14"/>
        <v>-0.3010299956639812</v>
      </c>
      <c r="AC65" s="2"/>
      <c r="AH65" s="2"/>
      <c r="AI65" s="2"/>
    </row>
    <row r="66" spans="1:35">
      <c r="A66" s="1" t="str">
        <f t="shared" ref="A66:A129" si="18">_xlfn.LET(_xlpm.sep," : ",CONCATENATE(M66,_xlpm.sep,N66))</f>
        <v>~gina~ : [dʒɪnə]</v>
      </c>
      <c r="B66" s="1">
        <f t="shared" si="17"/>
        <v>0</v>
      </c>
      <c r="C66" s="1">
        <f t="shared" si="17"/>
        <v>0</v>
      </c>
      <c r="D66" s="1">
        <f t="shared" si="17"/>
        <v>0</v>
      </c>
      <c r="E66" s="7">
        <v>1</v>
      </c>
      <c r="F66" s="9" t="s">
        <v>2022</v>
      </c>
      <c r="G66" s="4">
        <f t="shared" ref="G66:G129" si="19">E66/freq.sum.r6e</f>
        <v>7.3152889539136799E-4</v>
      </c>
      <c r="H66" s="4" t="str">
        <f t="shared" ref="H66:H129" si="20">_xlfn.LET(_xlpm.sep,":",_xlpm.w,$F66,LEFT(_xlpm.w,FIND(_xlpm.sep,_xlpm.w)-1))</f>
        <v>dʒɪnə</v>
      </c>
      <c r="I66" s="4" t="str">
        <f t="shared" ref="I66:I129" si="21">_xlfn.LET(_xlpm.sep,":",_xlpm.w,$F66,RIGHT(_xlpm.w,LEN(_xlpm.w)-FIND(_xlpm.sep,_xlpm.w)))</f>
        <v>gina</v>
      </c>
      <c r="J66" s="10">
        <f t="shared" ref="J66:J129" si="22">_xlfn.LET(_xlpm.w,H66,LEN(_xlpm.w))</f>
        <v>5</v>
      </c>
      <c r="K66" s="10">
        <f t="shared" ref="K66:K129" si="23">_xlfn.LET(_xlpm.w,I66,LEN(_xlpm.w))</f>
        <v>4</v>
      </c>
      <c r="L66" s="10">
        <f t="shared" ref="L66:L129" si="24">_xlfn.LET(_xlpm.a,J66,_xlpm.b,K66,MAX(_xlpm.a,_xlpm.b))</f>
        <v>5</v>
      </c>
      <c r="M66" s="1" t="str">
        <f t="shared" ref="M66:M129" si="25">_xlfn.LET(_xlpm.sep,":",_xlpm.w,$F66,_xlfn.CONCAT("~",RIGHT(_xlpm.w,LEN(_xlpm.w)-FIND(_xlpm.sep,_xlpm.w)),"~"))</f>
        <v>~gina~</v>
      </c>
      <c r="N66" s="1" t="str">
        <f t="shared" ref="N66:N129" si="26">_xlfn.LET(_xlpm.sep,":",_xlpm.w,$F66,_xlfn.CONCAT("[",LEFT(_xlpm.w,FIND(_xlpm.sep,_xlpm.w)-1),"]"))</f>
        <v>[dʒɪnə]</v>
      </c>
      <c r="O66" s="4">
        <f t="shared" ref="O66:O129" si="27">_xlfn.LET(_xlpm.freq,E66,_xlpm.size,L66+1,_xlpm.F,P66,LOG(1+_xlpm.freq)*LOG(1+_xlpm.size)*_xlpm.F)</f>
        <v>0.16959990621408716</v>
      </c>
      <c r="P66" s="4">
        <f t="shared" ref="P66:P129" si="28">_xlfn.LET(_xlpm.a,T66,_xlpm.b,R66,2*_xlpm.a*_xlpm.b/(_xlpm.a+_xlpm.b))</f>
        <v>0.66666666666666663</v>
      </c>
      <c r="Q66" s="4" cm="1">
        <f t="array" ref="Q66">SUM(_xlfn._xlws.FILTER($G$2:$G$1265,_xlfn.MAP($M$2:$M$1265,_xlfn.LAMBDA(_xlpm.x,_xlpm.x=$M66))))</f>
        <v>1.463057790782736E-3</v>
      </c>
      <c r="R66" s="4">
        <f t="shared" ref="R66:R129" si="29">$G66/Q66</f>
        <v>0.5</v>
      </c>
      <c r="S66" s="15" cm="1">
        <f t="array" ref="S66">SUM(_xlfn._xlws.FILTER($G$2:$G$1265,_xlfn.MAP($N$2:$N$1265,_xlfn.LAMBDA(_xlpm.x,_xlpm.x=$N66))))</f>
        <v>7.3152889539136799E-4</v>
      </c>
      <c r="T66" s="4">
        <f t="shared" ref="T66:T129" si="30">$G66/S66</f>
        <v>1</v>
      </c>
      <c r="U66" s="4">
        <f t="shared" ref="U66:U129" si="31">_xlfn.LET(_xlpm.p,R66,_xlpm.q,T66,LOG(_xlpm.p/_xlpm.q))</f>
        <v>-0.3010299956639812</v>
      </c>
      <c r="AC66" s="2"/>
      <c r="AH66" s="2"/>
      <c r="AI66" s="2"/>
    </row>
    <row r="67" spans="1:35">
      <c r="A67" s="1" t="str">
        <f t="shared" si="18"/>
        <v>~natu~ : [nætʃʊ]</v>
      </c>
      <c r="B67" s="1">
        <f t="shared" si="17"/>
        <v>0</v>
      </c>
      <c r="C67" s="1">
        <f t="shared" si="17"/>
        <v>0</v>
      </c>
      <c r="D67" s="1">
        <f t="shared" si="17"/>
        <v>1</v>
      </c>
      <c r="E67" s="7">
        <v>1</v>
      </c>
      <c r="F67" s="9" t="s">
        <v>2021</v>
      </c>
      <c r="G67" s="4">
        <f t="shared" si="19"/>
        <v>7.3152889539136799E-4</v>
      </c>
      <c r="H67" s="1" t="str">
        <f t="shared" si="20"/>
        <v>nætʃʊ</v>
      </c>
      <c r="I67" s="1" t="str">
        <f t="shared" si="21"/>
        <v>natu</v>
      </c>
      <c r="J67" s="10">
        <f t="shared" si="22"/>
        <v>5</v>
      </c>
      <c r="K67" s="10">
        <f t="shared" si="23"/>
        <v>4</v>
      </c>
      <c r="L67" s="10">
        <f t="shared" si="24"/>
        <v>5</v>
      </c>
      <c r="M67" s="1" t="str">
        <f t="shared" si="25"/>
        <v>~natu~</v>
      </c>
      <c r="N67" s="1" t="str">
        <f t="shared" si="26"/>
        <v>[nætʃʊ]</v>
      </c>
      <c r="O67" s="4">
        <f t="shared" si="27"/>
        <v>0.16959990621408716</v>
      </c>
      <c r="P67" s="4">
        <f t="shared" si="28"/>
        <v>0.66666666666666663</v>
      </c>
      <c r="Q67" s="4" cm="1">
        <f t="array" ref="Q67">SUM(_xlfn._xlws.FILTER($G$2:$G$1265,_xlfn.MAP($M$2:$M$1265,_xlfn.LAMBDA(_xlpm.x,_xlpm.x=$M67))))</f>
        <v>1.463057790782736E-3</v>
      </c>
      <c r="R67" s="4">
        <f t="shared" si="29"/>
        <v>0.5</v>
      </c>
      <c r="S67" s="15" cm="1">
        <f t="array" ref="S67">SUM(_xlfn._xlws.FILTER($G$2:$G$1265,_xlfn.MAP($N$2:$N$1265,_xlfn.LAMBDA(_xlpm.x,_xlpm.x=$N67))))</f>
        <v>7.3152889539136799E-4</v>
      </c>
      <c r="T67" s="4">
        <f t="shared" si="30"/>
        <v>1</v>
      </c>
      <c r="U67" s="4">
        <f t="shared" si="31"/>
        <v>-0.3010299956639812</v>
      </c>
      <c r="AC67" s="2"/>
      <c r="AH67" s="2"/>
      <c r="AI67" s="2"/>
    </row>
    <row r="68" spans="1:35">
      <c r="A68" s="1" t="str">
        <f t="shared" si="18"/>
        <v>~peri~ : [pyeɹɪ]</v>
      </c>
      <c r="B68" s="1">
        <f t="shared" si="17"/>
        <v>0</v>
      </c>
      <c r="C68" s="1">
        <f t="shared" si="17"/>
        <v>0</v>
      </c>
      <c r="D68" s="1">
        <f t="shared" si="17"/>
        <v>0</v>
      </c>
      <c r="E68" s="7">
        <v>1</v>
      </c>
      <c r="F68" s="9" t="s">
        <v>2020</v>
      </c>
      <c r="G68" s="4">
        <f t="shared" si="19"/>
        <v>7.3152889539136799E-4</v>
      </c>
      <c r="H68" s="4" t="str">
        <f t="shared" si="20"/>
        <v>pyeɹɪ</v>
      </c>
      <c r="I68" s="4" t="str">
        <f t="shared" si="21"/>
        <v>peri</v>
      </c>
      <c r="J68" s="10">
        <f t="shared" si="22"/>
        <v>5</v>
      </c>
      <c r="K68" s="10">
        <f t="shared" si="23"/>
        <v>4</v>
      </c>
      <c r="L68" s="10">
        <f t="shared" si="24"/>
        <v>5</v>
      </c>
      <c r="M68" s="1" t="str">
        <f t="shared" si="25"/>
        <v>~peri~</v>
      </c>
      <c r="N68" s="1" t="str">
        <f t="shared" si="26"/>
        <v>[pyeɹɪ]</v>
      </c>
      <c r="O68" s="4">
        <f t="shared" si="27"/>
        <v>0.16959990621408716</v>
      </c>
      <c r="P68" s="4">
        <f t="shared" si="28"/>
        <v>0.66666666666666663</v>
      </c>
      <c r="Q68" s="4" cm="1">
        <f t="array" ref="Q68">SUM(_xlfn._xlws.FILTER($G$2:$G$1265,_xlfn.MAP($M$2:$M$1265,_xlfn.LAMBDA(_xlpm.x,_xlpm.x=$M68))))</f>
        <v>1.463057790782736E-3</v>
      </c>
      <c r="R68" s="4">
        <f t="shared" si="29"/>
        <v>0.5</v>
      </c>
      <c r="S68" s="15" cm="1">
        <f t="array" ref="S68">SUM(_xlfn._xlws.FILTER($G$2:$G$1265,_xlfn.MAP($N$2:$N$1265,_xlfn.LAMBDA(_xlpm.x,_xlpm.x=$N68))))</f>
        <v>7.3152889539136799E-4</v>
      </c>
      <c r="T68" s="4">
        <f t="shared" si="30"/>
        <v>1</v>
      </c>
      <c r="U68" s="4">
        <f t="shared" si="31"/>
        <v>-0.3010299956639812</v>
      </c>
      <c r="AC68" s="2"/>
      <c r="AH68" s="2"/>
      <c r="AI68" s="2"/>
    </row>
    <row r="69" spans="1:35">
      <c r="A69" s="1" t="str">
        <f t="shared" si="18"/>
        <v>~wind~ : [waɪnd]</v>
      </c>
      <c r="B69" s="1">
        <f t="shared" si="17"/>
        <v>0</v>
      </c>
      <c r="C69" s="1">
        <f t="shared" si="17"/>
        <v>0</v>
      </c>
      <c r="D69" s="1">
        <f t="shared" si="17"/>
        <v>0</v>
      </c>
      <c r="E69" s="7">
        <v>1</v>
      </c>
      <c r="F69" s="9" t="s">
        <v>2019</v>
      </c>
      <c r="G69" s="4">
        <f t="shared" si="19"/>
        <v>7.3152889539136799E-4</v>
      </c>
      <c r="H69" s="1" t="str">
        <f t="shared" si="20"/>
        <v>waɪnd</v>
      </c>
      <c r="I69" s="1" t="str">
        <f t="shared" si="21"/>
        <v>wind</v>
      </c>
      <c r="J69" s="10">
        <f t="shared" si="22"/>
        <v>5</v>
      </c>
      <c r="K69" s="10">
        <f t="shared" si="23"/>
        <v>4</v>
      </c>
      <c r="L69" s="10">
        <f t="shared" si="24"/>
        <v>5</v>
      </c>
      <c r="M69" s="1" t="str">
        <f t="shared" si="25"/>
        <v>~wind~</v>
      </c>
      <c r="N69" s="1" t="str">
        <f t="shared" si="26"/>
        <v>[waɪnd]</v>
      </c>
      <c r="O69" s="4">
        <f t="shared" si="27"/>
        <v>0.16959990621408716</v>
      </c>
      <c r="P69" s="4">
        <f t="shared" si="28"/>
        <v>0.66666666666666663</v>
      </c>
      <c r="Q69" s="4" cm="1">
        <f t="array" ref="Q69">SUM(_xlfn._xlws.FILTER($G$2:$G$1265,_xlfn.MAP($M$2:$M$1265,_xlfn.LAMBDA(_xlpm.x,_xlpm.x=$M69))))</f>
        <v>1.463057790782736E-3</v>
      </c>
      <c r="R69" s="4">
        <f t="shared" si="29"/>
        <v>0.5</v>
      </c>
      <c r="S69" s="15" cm="1">
        <f t="array" ref="S69">SUM(_xlfn._xlws.FILTER($G$2:$G$1265,_xlfn.MAP($N$2:$N$1265,_xlfn.LAMBDA(_xlpm.x,_xlpm.x=$N69))))</f>
        <v>7.3152889539136799E-4</v>
      </c>
      <c r="T69" s="4">
        <f t="shared" si="30"/>
        <v>1</v>
      </c>
      <c r="U69" s="4">
        <f t="shared" si="31"/>
        <v>-0.3010299956639812</v>
      </c>
      <c r="AC69" s="2"/>
      <c r="AH69" s="2"/>
      <c r="AI69" s="2"/>
    </row>
    <row r="70" spans="1:35">
      <c r="A70" s="1" t="str">
        <f t="shared" si="18"/>
        <v>~rigi~ : [ɹɪdʒə]</v>
      </c>
      <c r="B70" s="1">
        <f t="shared" si="17"/>
        <v>1</v>
      </c>
      <c r="C70" s="1">
        <f t="shared" si="17"/>
        <v>0</v>
      </c>
      <c r="D70" s="1">
        <f t="shared" si="17"/>
        <v>0</v>
      </c>
      <c r="E70" s="7">
        <v>1</v>
      </c>
      <c r="F70" s="9" t="s">
        <v>2018</v>
      </c>
      <c r="G70" s="4">
        <f t="shared" si="19"/>
        <v>7.3152889539136799E-4</v>
      </c>
      <c r="H70" s="1" t="str">
        <f t="shared" si="20"/>
        <v>ɹɪdʒə</v>
      </c>
      <c r="I70" s="1" t="str">
        <f t="shared" si="21"/>
        <v>rigi</v>
      </c>
      <c r="J70" s="10">
        <f t="shared" si="22"/>
        <v>5</v>
      </c>
      <c r="K70" s="10">
        <f t="shared" si="23"/>
        <v>4</v>
      </c>
      <c r="L70" s="10">
        <f t="shared" si="24"/>
        <v>5</v>
      </c>
      <c r="M70" s="1" t="str">
        <f t="shared" si="25"/>
        <v>~rigi~</v>
      </c>
      <c r="N70" s="1" t="str">
        <f t="shared" si="26"/>
        <v>[ɹɪdʒə]</v>
      </c>
      <c r="O70" s="4">
        <f t="shared" si="27"/>
        <v>0.16959990621408716</v>
      </c>
      <c r="P70" s="4">
        <f t="shared" si="28"/>
        <v>0.66666666666666663</v>
      </c>
      <c r="Q70" s="4" cm="1">
        <f t="array" ref="Q70">SUM(_xlfn._xlws.FILTER($G$2:$G$1265,_xlfn.MAP($M$2:$M$1265,_xlfn.LAMBDA(_xlpm.x,_xlpm.x=$M70))))</f>
        <v>1.463057790782736E-3</v>
      </c>
      <c r="R70" s="4">
        <f t="shared" si="29"/>
        <v>0.5</v>
      </c>
      <c r="S70" s="15" cm="1">
        <f t="array" ref="S70">SUM(_xlfn._xlws.FILTER($G$2:$G$1265,_xlfn.MAP($N$2:$N$1265,_xlfn.LAMBDA(_xlpm.x,_xlpm.x=$N70))))</f>
        <v>7.3152889539136799E-4</v>
      </c>
      <c r="T70" s="4">
        <f t="shared" si="30"/>
        <v>1</v>
      </c>
      <c r="U70" s="4">
        <f t="shared" si="31"/>
        <v>-0.3010299956639812</v>
      </c>
      <c r="AC70" s="2"/>
      <c r="AH70" s="2"/>
      <c r="AI70" s="2"/>
    </row>
    <row r="71" spans="1:35">
      <c r="A71" s="1" t="str">
        <f t="shared" si="18"/>
        <v>~rigi~ : [ɹɪdʒɪ]</v>
      </c>
      <c r="B71" s="1">
        <f t="shared" si="17"/>
        <v>1</v>
      </c>
      <c r="C71" s="1">
        <f t="shared" si="17"/>
        <v>0</v>
      </c>
      <c r="D71" s="1">
        <f t="shared" si="17"/>
        <v>0</v>
      </c>
      <c r="E71" s="7">
        <v>1</v>
      </c>
      <c r="F71" s="9" t="s">
        <v>2017</v>
      </c>
      <c r="G71" s="4">
        <f t="shared" si="19"/>
        <v>7.3152889539136799E-4</v>
      </c>
      <c r="H71" s="1" t="str">
        <f t="shared" si="20"/>
        <v>ɹɪdʒɪ</v>
      </c>
      <c r="I71" s="1" t="str">
        <f t="shared" si="21"/>
        <v>rigi</v>
      </c>
      <c r="J71" s="10">
        <f t="shared" si="22"/>
        <v>5</v>
      </c>
      <c r="K71" s="10">
        <f t="shared" si="23"/>
        <v>4</v>
      </c>
      <c r="L71" s="10">
        <f t="shared" si="24"/>
        <v>5</v>
      </c>
      <c r="M71" s="1" t="str">
        <f t="shared" si="25"/>
        <v>~rigi~</v>
      </c>
      <c r="N71" s="1" t="str">
        <f t="shared" si="26"/>
        <v>[ɹɪdʒɪ]</v>
      </c>
      <c r="O71" s="4">
        <f t="shared" si="27"/>
        <v>0.16959990621408716</v>
      </c>
      <c r="P71" s="4">
        <f t="shared" si="28"/>
        <v>0.66666666666666663</v>
      </c>
      <c r="Q71" s="4" cm="1">
        <f t="array" ref="Q71">SUM(_xlfn._xlws.FILTER($G$2:$G$1265,_xlfn.MAP($M$2:$M$1265,_xlfn.LAMBDA(_xlpm.x,_xlpm.x=$M71))))</f>
        <v>1.463057790782736E-3</v>
      </c>
      <c r="R71" s="4">
        <f t="shared" si="29"/>
        <v>0.5</v>
      </c>
      <c r="S71" s="15" cm="1">
        <f t="array" ref="S71">SUM(_xlfn._xlws.FILTER($G$2:$G$1265,_xlfn.MAP($N$2:$N$1265,_xlfn.LAMBDA(_xlpm.x,_xlpm.x=$N71))))</f>
        <v>7.3152889539136799E-4</v>
      </c>
      <c r="T71" s="4">
        <f t="shared" si="30"/>
        <v>1</v>
      </c>
      <c r="U71" s="4">
        <f t="shared" si="31"/>
        <v>-0.3010299956639812</v>
      </c>
      <c r="AC71" s="2"/>
      <c r="AH71" s="2"/>
      <c r="AI71" s="2"/>
    </row>
    <row r="72" spans="1:35">
      <c r="A72" s="1" t="str">
        <f t="shared" si="18"/>
        <v>~natu~ : [neɪtʃə]</v>
      </c>
      <c r="B72" s="1">
        <f t="shared" si="17"/>
        <v>0</v>
      </c>
      <c r="C72" s="1">
        <f t="shared" si="17"/>
        <v>0</v>
      </c>
      <c r="D72" s="1">
        <f t="shared" si="17"/>
        <v>1</v>
      </c>
      <c r="E72" s="7">
        <v>1</v>
      </c>
      <c r="F72" s="9" t="s">
        <v>2016</v>
      </c>
      <c r="G72" s="4">
        <f t="shared" si="19"/>
        <v>7.3152889539136799E-4</v>
      </c>
      <c r="H72" s="1" t="str">
        <f t="shared" si="20"/>
        <v>neɪtʃə</v>
      </c>
      <c r="I72" s="1" t="str">
        <f t="shared" si="21"/>
        <v>natu</v>
      </c>
      <c r="J72" s="10">
        <f t="shared" si="22"/>
        <v>6</v>
      </c>
      <c r="K72" s="10">
        <f t="shared" si="23"/>
        <v>4</v>
      </c>
      <c r="L72" s="10">
        <f t="shared" si="24"/>
        <v>6</v>
      </c>
      <c r="M72" s="1" t="str">
        <f t="shared" si="25"/>
        <v>~natu~</v>
      </c>
      <c r="N72" s="1" t="str">
        <f t="shared" si="26"/>
        <v>[neɪtʃə]</v>
      </c>
      <c r="O72" s="4">
        <f t="shared" si="27"/>
        <v>0.18123811657891303</v>
      </c>
      <c r="P72" s="4">
        <f t="shared" si="28"/>
        <v>0.66666666666666663</v>
      </c>
      <c r="Q72" s="4" cm="1">
        <f t="array" ref="Q72">SUM(_xlfn._xlws.FILTER($G$2:$G$1265,_xlfn.MAP($M$2:$M$1265,_xlfn.LAMBDA(_xlpm.x,_xlpm.x=$M72))))</f>
        <v>1.463057790782736E-3</v>
      </c>
      <c r="R72" s="4">
        <f t="shared" si="29"/>
        <v>0.5</v>
      </c>
      <c r="S72" s="15" cm="1">
        <f t="array" ref="S72">SUM(_xlfn._xlws.FILTER($G$2:$G$1265,_xlfn.MAP($N$2:$N$1265,_xlfn.LAMBDA(_xlpm.x,_xlpm.x=$N72))))</f>
        <v>7.3152889539136799E-4</v>
      </c>
      <c r="T72" s="4">
        <f t="shared" si="30"/>
        <v>1</v>
      </c>
      <c r="U72" s="4">
        <f t="shared" si="31"/>
        <v>-0.3010299956639812</v>
      </c>
      <c r="AC72" s="2"/>
      <c r="AH72" s="2"/>
      <c r="AI72" s="2"/>
    </row>
    <row r="73" spans="1:35">
      <c r="A73" s="1" t="str">
        <f t="shared" si="18"/>
        <v>~fathe~ : [fɑðə]</v>
      </c>
      <c r="B73" s="1">
        <f t="shared" si="17"/>
        <v>0</v>
      </c>
      <c r="C73" s="1">
        <f t="shared" si="17"/>
        <v>0</v>
      </c>
      <c r="D73" s="1">
        <f t="shared" si="17"/>
        <v>0</v>
      </c>
      <c r="E73" s="7">
        <v>1</v>
      </c>
      <c r="F73" s="9" t="s">
        <v>2015</v>
      </c>
      <c r="G73" s="4">
        <f t="shared" si="19"/>
        <v>7.3152889539136799E-4</v>
      </c>
      <c r="H73" s="1" t="str">
        <f t="shared" si="20"/>
        <v>fɑðə</v>
      </c>
      <c r="I73" s="1" t="str">
        <f t="shared" si="21"/>
        <v>fathe</v>
      </c>
      <c r="J73" s="10">
        <f t="shared" si="22"/>
        <v>4</v>
      </c>
      <c r="K73" s="10">
        <f t="shared" si="23"/>
        <v>5</v>
      </c>
      <c r="L73" s="10">
        <f t="shared" si="24"/>
        <v>5</v>
      </c>
      <c r="M73" s="1" t="str">
        <f t="shared" si="25"/>
        <v>~fathe~</v>
      </c>
      <c r="N73" s="1" t="str">
        <f t="shared" si="26"/>
        <v>[fɑðə]</v>
      </c>
      <c r="O73" s="4">
        <f t="shared" si="27"/>
        <v>0.16959990621408716</v>
      </c>
      <c r="P73" s="4">
        <f t="shared" si="28"/>
        <v>0.66666666666666663</v>
      </c>
      <c r="Q73" s="4" cm="1">
        <f t="array" ref="Q73">SUM(_xlfn._xlws.FILTER($G$2:$G$1265,_xlfn.MAP($M$2:$M$1265,_xlfn.LAMBDA(_xlpm.x,_xlpm.x=$M73))))</f>
        <v>1.463057790782736E-3</v>
      </c>
      <c r="R73" s="4">
        <f t="shared" si="29"/>
        <v>0.5</v>
      </c>
      <c r="S73" s="15" cm="1">
        <f t="array" ref="S73">SUM(_xlfn._xlws.FILTER($G$2:$G$1265,_xlfn.MAP($N$2:$N$1265,_xlfn.LAMBDA(_xlpm.x,_xlpm.x=$N73))))</f>
        <v>7.3152889539136799E-4</v>
      </c>
      <c r="T73" s="4">
        <f t="shared" si="30"/>
        <v>1</v>
      </c>
      <c r="U73" s="4">
        <f t="shared" si="31"/>
        <v>-0.3010299956639812</v>
      </c>
      <c r="AC73" s="2"/>
      <c r="AH73" s="2"/>
      <c r="AI73" s="2"/>
    </row>
    <row r="74" spans="1:35">
      <c r="A74" s="1" t="str">
        <f t="shared" si="18"/>
        <v>~where~ : [hwɛə]</v>
      </c>
      <c r="B74" s="1">
        <f t="shared" si="17"/>
        <v>0</v>
      </c>
      <c r="C74" s="1">
        <f t="shared" si="17"/>
        <v>0</v>
      </c>
      <c r="D74" s="1">
        <f t="shared" si="17"/>
        <v>0</v>
      </c>
      <c r="E74" s="7">
        <v>1</v>
      </c>
      <c r="F74" s="9" t="s">
        <v>2014</v>
      </c>
      <c r="G74" s="4">
        <f t="shared" si="19"/>
        <v>7.3152889539136799E-4</v>
      </c>
      <c r="H74" s="4" t="str">
        <f t="shared" si="20"/>
        <v>hwɛə</v>
      </c>
      <c r="I74" s="4" t="str">
        <f t="shared" si="21"/>
        <v>where</v>
      </c>
      <c r="J74" s="10">
        <f t="shared" si="22"/>
        <v>4</v>
      </c>
      <c r="K74" s="10">
        <f t="shared" si="23"/>
        <v>5</v>
      </c>
      <c r="L74" s="10">
        <f t="shared" si="24"/>
        <v>5</v>
      </c>
      <c r="M74" s="1" t="str">
        <f t="shared" si="25"/>
        <v>~where~</v>
      </c>
      <c r="N74" s="1" t="str">
        <f t="shared" si="26"/>
        <v>[hwɛə]</v>
      </c>
      <c r="O74" s="4">
        <f t="shared" si="27"/>
        <v>0.16959990621408716</v>
      </c>
      <c r="P74" s="4">
        <f t="shared" si="28"/>
        <v>0.66666666666666663</v>
      </c>
      <c r="Q74" s="4" cm="1">
        <f t="array" ref="Q74">SUM(_xlfn._xlws.FILTER($G$2:$G$1265,_xlfn.MAP($M$2:$M$1265,_xlfn.LAMBDA(_xlpm.x,_xlpm.x=$M74))))</f>
        <v>1.463057790782736E-3</v>
      </c>
      <c r="R74" s="4">
        <f t="shared" si="29"/>
        <v>0.5</v>
      </c>
      <c r="S74" s="15" cm="1">
        <f t="array" ref="S74">SUM(_xlfn._xlws.FILTER($G$2:$G$1265,_xlfn.MAP($N$2:$N$1265,_xlfn.LAMBDA(_xlpm.x,_xlpm.x=$N74))))</f>
        <v>7.3152889539136799E-4</v>
      </c>
      <c r="T74" s="4">
        <f t="shared" si="30"/>
        <v>1</v>
      </c>
      <c r="U74" s="4">
        <f t="shared" si="31"/>
        <v>-0.3010299956639812</v>
      </c>
      <c r="AC74" s="2"/>
      <c r="AH74" s="2"/>
      <c r="AI74" s="2"/>
    </row>
    <row r="75" spans="1:35">
      <c r="A75" s="1" t="str">
        <f t="shared" si="18"/>
        <v>~chara~ : [kæɹæ]</v>
      </c>
      <c r="B75" s="1">
        <f t="shared" si="17"/>
        <v>0</v>
      </c>
      <c r="C75" s="1">
        <f t="shared" si="17"/>
        <v>0</v>
      </c>
      <c r="D75" s="1">
        <f t="shared" si="17"/>
        <v>0</v>
      </c>
      <c r="E75" s="7">
        <v>1</v>
      </c>
      <c r="F75" s="9" t="s">
        <v>2013</v>
      </c>
      <c r="G75" s="4">
        <f t="shared" si="19"/>
        <v>7.3152889539136799E-4</v>
      </c>
      <c r="H75" s="1" t="str">
        <f t="shared" si="20"/>
        <v>kæɹæ</v>
      </c>
      <c r="I75" s="1" t="str">
        <f t="shared" si="21"/>
        <v>chara</v>
      </c>
      <c r="J75" s="10">
        <f t="shared" si="22"/>
        <v>4</v>
      </c>
      <c r="K75" s="10">
        <f t="shared" si="23"/>
        <v>5</v>
      </c>
      <c r="L75" s="10">
        <f t="shared" si="24"/>
        <v>5</v>
      </c>
      <c r="M75" s="1" t="str">
        <f t="shared" si="25"/>
        <v>~chara~</v>
      </c>
      <c r="N75" s="1" t="str">
        <f t="shared" si="26"/>
        <v>[kæɹæ]</v>
      </c>
      <c r="O75" s="4">
        <f t="shared" si="27"/>
        <v>0.16959990621408716</v>
      </c>
      <c r="P75" s="4">
        <f t="shared" si="28"/>
        <v>0.66666666666666663</v>
      </c>
      <c r="Q75" s="4" cm="1">
        <f t="array" ref="Q75">SUM(_xlfn._xlws.FILTER($G$2:$G$1265,_xlfn.MAP($M$2:$M$1265,_xlfn.LAMBDA(_xlpm.x,_xlpm.x=$M75))))</f>
        <v>1.463057790782736E-3</v>
      </c>
      <c r="R75" s="4">
        <f t="shared" si="29"/>
        <v>0.5</v>
      </c>
      <c r="S75" s="15" cm="1">
        <f t="array" ref="S75">SUM(_xlfn._xlws.FILTER($G$2:$G$1265,_xlfn.MAP($N$2:$N$1265,_xlfn.LAMBDA(_xlpm.x,_xlpm.x=$N75))))</f>
        <v>7.3152889539136799E-4</v>
      </c>
      <c r="T75" s="4">
        <f t="shared" si="30"/>
        <v>1</v>
      </c>
      <c r="U75" s="4">
        <f t="shared" si="31"/>
        <v>-0.3010299956639812</v>
      </c>
      <c r="AC75" s="2"/>
      <c r="AH75" s="2"/>
      <c r="AI75" s="2"/>
    </row>
    <row r="76" spans="1:35">
      <c r="A76" s="1" t="str">
        <f t="shared" si="18"/>
        <v>~chara~ : [kɛɹɪ]</v>
      </c>
      <c r="B76" s="1">
        <f t="shared" si="17"/>
        <v>0</v>
      </c>
      <c r="C76" s="1">
        <f t="shared" si="17"/>
        <v>0</v>
      </c>
      <c r="D76" s="1">
        <f t="shared" si="17"/>
        <v>0</v>
      </c>
      <c r="E76" s="7">
        <v>1</v>
      </c>
      <c r="F76" s="9" t="s">
        <v>2012</v>
      </c>
      <c r="G76" s="4">
        <f t="shared" si="19"/>
        <v>7.3152889539136799E-4</v>
      </c>
      <c r="H76" s="4" t="str">
        <f t="shared" si="20"/>
        <v>kɛɹɪ</v>
      </c>
      <c r="I76" s="4" t="str">
        <f t="shared" si="21"/>
        <v>chara</v>
      </c>
      <c r="J76" s="10">
        <f t="shared" si="22"/>
        <v>4</v>
      </c>
      <c r="K76" s="10">
        <f t="shared" si="23"/>
        <v>5</v>
      </c>
      <c r="L76" s="10">
        <f t="shared" si="24"/>
        <v>5</v>
      </c>
      <c r="M76" s="1" t="str">
        <f t="shared" si="25"/>
        <v>~chara~</v>
      </c>
      <c r="N76" s="1" t="str">
        <f t="shared" si="26"/>
        <v>[kɛɹɪ]</v>
      </c>
      <c r="O76" s="4">
        <f t="shared" si="27"/>
        <v>0.16959990621408716</v>
      </c>
      <c r="P76" s="4">
        <f t="shared" si="28"/>
        <v>0.66666666666666663</v>
      </c>
      <c r="Q76" s="4" cm="1">
        <f t="array" ref="Q76">SUM(_xlfn._xlws.FILTER($G$2:$G$1265,_xlfn.MAP($M$2:$M$1265,_xlfn.LAMBDA(_xlpm.x,_xlpm.x=$M76))))</f>
        <v>1.463057790782736E-3</v>
      </c>
      <c r="R76" s="4">
        <f t="shared" si="29"/>
        <v>0.5</v>
      </c>
      <c r="S76" s="15" cm="1">
        <f t="array" ref="S76">SUM(_xlfn._xlws.FILTER($G$2:$G$1265,_xlfn.MAP($N$2:$N$1265,_xlfn.LAMBDA(_xlpm.x,_xlpm.x=$N76))))</f>
        <v>7.3152889539136799E-4</v>
      </c>
      <c r="T76" s="4">
        <f t="shared" si="30"/>
        <v>1</v>
      </c>
      <c r="U76" s="4">
        <f t="shared" si="31"/>
        <v>-0.3010299956639812</v>
      </c>
      <c r="AC76" s="2"/>
      <c r="AH76" s="2"/>
      <c r="AI76" s="2"/>
    </row>
    <row r="77" spans="1:35">
      <c r="A77" s="1" t="str">
        <f t="shared" si="18"/>
        <v>~curre~ : [kɜɹə]</v>
      </c>
      <c r="B77" s="1">
        <f t="shared" si="17"/>
        <v>0</v>
      </c>
      <c r="C77" s="1">
        <f t="shared" si="17"/>
        <v>0</v>
      </c>
      <c r="D77" s="1">
        <f t="shared" si="17"/>
        <v>0</v>
      </c>
      <c r="E77" s="7">
        <v>1</v>
      </c>
      <c r="F77" s="9" t="s">
        <v>2011</v>
      </c>
      <c r="G77" s="4">
        <f t="shared" si="19"/>
        <v>7.3152889539136799E-4</v>
      </c>
      <c r="H77" s="4" t="str">
        <f t="shared" si="20"/>
        <v>kɜɹə</v>
      </c>
      <c r="I77" s="4" t="str">
        <f t="shared" si="21"/>
        <v>curre</v>
      </c>
      <c r="J77" s="10">
        <f t="shared" si="22"/>
        <v>4</v>
      </c>
      <c r="K77" s="10">
        <f t="shared" si="23"/>
        <v>5</v>
      </c>
      <c r="L77" s="10">
        <f t="shared" si="24"/>
        <v>5</v>
      </c>
      <c r="M77" s="1" t="str">
        <f t="shared" si="25"/>
        <v>~curre~</v>
      </c>
      <c r="N77" s="1" t="str">
        <f t="shared" si="26"/>
        <v>[kɜɹə]</v>
      </c>
      <c r="O77" s="4">
        <f t="shared" si="27"/>
        <v>0.16959990621408716</v>
      </c>
      <c r="P77" s="4">
        <f t="shared" si="28"/>
        <v>0.66666666666666663</v>
      </c>
      <c r="Q77" s="4" cm="1">
        <f t="array" ref="Q77">SUM(_xlfn._xlws.FILTER($G$2:$G$1265,_xlfn.MAP($M$2:$M$1265,_xlfn.LAMBDA(_xlpm.x,_xlpm.x=$M77))))</f>
        <v>1.463057790782736E-3</v>
      </c>
      <c r="R77" s="4">
        <f t="shared" si="29"/>
        <v>0.5</v>
      </c>
      <c r="S77" s="15" cm="1">
        <f t="array" ref="S77">SUM(_xlfn._xlws.FILTER($G$2:$G$1265,_xlfn.MAP($N$2:$N$1265,_xlfn.LAMBDA(_xlpm.x,_xlpm.x=$N77))))</f>
        <v>7.3152889539136799E-4</v>
      </c>
      <c r="T77" s="4">
        <f t="shared" si="30"/>
        <v>1</v>
      </c>
      <c r="U77" s="4">
        <f t="shared" si="31"/>
        <v>-0.3010299956639812</v>
      </c>
      <c r="AC77" s="2"/>
      <c r="AH77" s="2"/>
      <c r="AI77" s="2"/>
    </row>
    <row r="78" spans="1:35">
      <c r="A78" s="1" t="str">
        <f t="shared" si="18"/>
        <v>~curre~ : [kʌɹɛ]</v>
      </c>
      <c r="B78" s="1">
        <f t="shared" si="17"/>
        <v>0</v>
      </c>
      <c r="C78" s="1">
        <f t="shared" si="17"/>
        <v>0</v>
      </c>
      <c r="D78" s="1">
        <f t="shared" si="17"/>
        <v>0</v>
      </c>
      <c r="E78" s="7">
        <v>1</v>
      </c>
      <c r="F78" s="9" t="s">
        <v>2010</v>
      </c>
      <c r="G78" s="4">
        <f t="shared" si="19"/>
        <v>7.3152889539136799E-4</v>
      </c>
      <c r="H78" s="4" t="str">
        <f t="shared" si="20"/>
        <v>kʌɹɛ</v>
      </c>
      <c r="I78" s="4" t="str">
        <f t="shared" si="21"/>
        <v>curre</v>
      </c>
      <c r="J78" s="10">
        <f t="shared" si="22"/>
        <v>4</v>
      </c>
      <c r="K78" s="10">
        <f t="shared" si="23"/>
        <v>5</v>
      </c>
      <c r="L78" s="10">
        <f t="shared" si="24"/>
        <v>5</v>
      </c>
      <c r="M78" s="1" t="str">
        <f t="shared" si="25"/>
        <v>~curre~</v>
      </c>
      <c r="N78" s="1" t="str">
        <f t="shared" si="26"/>
        <v>[kʌɹɛ]</v>
      </c>
      <c r="O78" s="4">
        <f t="shared" si="27"/>
        <v>0.16959990621408716</v>
      </c>
      <c r="P78" s="4">
        <f t="shared" si="28"/>
        <v>0.66666666666666663</v>
      </c>
      <c r="Q78" s="4" cm="1">
        <f t="array" ref="Q78">SUM(_xlfn._xlws.FILTER($G$2:$G$1265,_xlfn.MAP($M$2:$M$1265,_xlfn.LAMBDA(_xlpm.x,_xlpm.x=$M78))))</f>
        <v>1.463057790782736E-3</v>
      </c>
      <c r="R78" s="4">
        <f t="shared" si="29"/>
        <v>0.5</v>
      </c>
      <c r="S78" s="15" cm="1">
        <f t="array" ref="S78">SUM(_xlfn._xlws.FILTER($G$2:$G$1265,_xlfn.MAP($N$2:$N$1265,_xlfn.LAMBDA(_xlpm.x,_xlpm.x=$N78))))</f>
        <v>7.3152889539136799E-4</v>
      </c>
      <c r="T78" s="4">
        <f t="shared" si="30"/>
        <v>1</v>
      </c>
      <c r="U78" s="4">
        <f t="shared" si="31"/>
        <v>-0.3010299956639812</v>
      </c>
      <c r="AC78" s="2"/>
      <c r="AH78" s="2"/>
      <c r="AI78" s="2"/>
    </row>
    <row r="79" spans="1:35">
      <c r="A79" s="1" t="str">
        <f t="shared" si="18"/>
        <v>~while~ : [waɪl]</v>
      </c>
      <c r="B79" s="1">
        <f t="shared" si="17"/>
        <v>0</v>
      </c>
      <c r="C79" s="1">
        <f t="shared" si="17"/>
        <v>0</v>
      </c>
      <c r="D79" s="1">
        <f t="shared" si="17"/>
        <v>0</v>
      </c>
      <c r="E79" s="7">
        <v>1</v>
      </c>
      <c r="F79" s="9" t="s">
        <v>2009</v>
      </c>
      <c r="G79" s="4">
        <f t="shared" si="19"/>
        <v>7.3152889539136799E-4</v>
      </c>
      <c r="H79" s="1" t="str">
        <f t="shared" si="20"/>
        <v>waɪl</v>
      </c>
      <c r="I79" s="1" t="str">
        <f t="shared" si="21"/>
        <v>while</v>
      </c>
      <c r="J79" s="10">
        <f t="shared" si="22"/>
        <v>4</v>
      </c>
      <c r="K79" s="10">
        <f t="shared" si="23"/>
        <v>5</v>
      </c>
      <c r="L79" s="10">
        <f t="shared" si="24"/>
        <v>5</v>
      </c>
      <c r="M79" s="1" t="str">
        <f t="shared" si="25"/>
        <v>~while~</v>
      </c>
      <c r="N79" s="1" t="str">
        <f t="shared" si="26"/>
        <v>[waɪl]</v>
      </c>
      <c r="O79" s="4">
        <f t="shared" si="27"/>
        <v>0.16959990621408716</v>
      </c>
      <c r="P79" s="4">
        <f t="shared" si="28"/>
        <v>0.66666666666666663</v>
      </c>
      <c r="Q79" s="4" cm="1">
        <f t="array" ref="Q79">SUM(_xlfn._xlws.FILTER($G$2:$G$1265,_xlfn.MAP($M$2:$M$1265,_xlfn.LAMBDA(_xlpm.x,_xlpm.x=$M79))))</f>
        <v>1.463057790782736E-3</v>
      </c>
      <c r="R79" s="4">
        <f t="shared" si="29"/>
        <v>0.5</v>
      </c>
      <c r="S79" s="15" cm="1">
        <f t="array" ref="S79">SUM(_xlfn._xlws.FILTER($G$2:$G$1265,_xlfn.MAP($N$2:$N$1265,_xlfn.LAMBDA(_xlpm.x,_xlpm.x=$N79))))</f>
        <v>7.3152889539136799E-4</v>
      </c>
      <c r="T79" s="4">
        <f t="shared" si="30"/>
        <v>1</v>
      </c>
      <c r="U79" s="4">
        <f t="shared" si="31"/>
        <v>-0.3010299956639812</v>
      </c>
      <c r="AC79" s="2"/>
      <c r="AH79" s="2"/>
      <c r="AI79" s="2"/>
    </row>
    <row r="80" spans="1:35">
      <c r="A80" s="1" t="str">
        <f t="shared" si="18"/>
        <v>~which~ : [wɪtʃ]</v>
      </c>
      <c r="B80" s="1">
        <f t="shared" si="17"/>
        <v>0</v>
      </c>
      <c r="C80" s="1">
        <f t="shared" si="17"/>
        <v>0</v>
      </c>
      <c r="D80" s="1">
        <f t="shared" si="17"/>
        <v>0</v>
      </c>
      <c r="E80" s="7">
        <v>1</v>
      </c>
      <c r="F80" s="9" t="s">
        <v>2008</v>
      </c>
      <c r="G80" s="4">
        <f t="shared" si="19"/>
        <v>7.3152889539136799E-4</v>
      </c>
      <c r="H80" s="1" t="str">
        <f t="shared" si="20"/>
        <v>wɪtʃ</v>
      </c>
      <c r="I80" s="1" t="str">
        <f t="shared" si="21"/>
        <v>which</v>
      </c>
      <c r="J80" s="10">
        <f t="shared" si="22"/>
        <v>4</v>
      </c>
      <c r="K80" s="10">
        <f t="shared" si="23"/>
        <v>5</v>
      </c>
      <c r="L80" s="10">
        <f t="shared" si="24"/>
        <v>5</v>
      </c>
      <c r="M80" s="1" t="str">
        <f t="shared" si="25"/>
        <v>~which~</v>
      </c>
      <c r="N80" s="1" t="str">
        <f t="shared" si="26"/>
        <v>[wɪtʃ]</v>
      </c>
      <c r="O80" s="4">
        <f t="shared" si="27"/>
        <v>0.16959990621408716</v>
      </c>
      <c r="P80" s="4">
        <f t="shared" si="28"/>
        <v>0.66666666666666663</v>
      </c>
      <c r="Q80" s="4" cm="1">
        <f t="array" ref="Q80">SUM(_xlfn._xlws.FILTER($G$2:$G$1265,_xlfn.MAP($M$2:$M$1265,_xlfn.LAMBDA(_xlpm.x,_xlpm.x=$M80))))</f>
        <v>1.463057790782736E-3</v>
      </c>
      <c r="R80" s="4">
        <f t="shared" si="29"/>
        <v>0.5</v>
      </c>
      <c r="S80" s="15" cm="1">
        <f t="array" ref="S80">SUM(_xlfn._xlws.FILTER($G$2:$G$1265,_xlfn.MAP($N$2:$N$1265,_xlfn.LAMBDA(_xlpm.x,_xlpm.x=$N80))))</f>
        <v>7.3152889539136799E-4</v>
      </c>
      <c r="T80" s="4">
        <f t="shared" si="30"/>
        <v>1</v>
      </c>
      <c r="U80" s="4">
        <f t="shared" si="31"/>
        <v>-0.3010299956639812</v>
      </c>
      <c r="AC80" s="2"/>
      <c r="AH80" s="2"/>
      <c r="AI80" s="2"/>
    </row>
    <row r="81" spans="1:35">
      <c r="A81" s="1" t="str">
        <f t="shared" si="18"/>
        <v>~rrent~ : [ɹənt]</v>
      </c>
      <c r="B81" s="1">
        <f t="shared" si="17"/>
        <v>1</v>
      </c>
      <c r="C81" s="1">
        <f t="shared" si="17"/>
        <v>0</v>
      </c>
      <c r="D81" s="1">
        <f t="shared" si="17"/>
        <v>0</v>
      </c>
      <c r="E81" s="7">
        <v>1</v>
      </c>
      <c r="F81" s="9" t="s">
        <v>2007</v>
      </c>
      <c r="G81" s="4">
        <f t="shared" si="19"/>
        <v>7.3152889539136799E-4</v>
      </c>
      <c r="H81" s="1" t="str">
        <f t="shared" si="20"/>
        <v>ɹənt</v>
      </c>
      <c r="I81" s="1" t="str">
        <f t="shared" si="21"/>
        <v>rrent</v>
      </c>
      <c r="J81" s="10">
        <f t="shared" si="22"/>
        <v>4</v>
      </c>
      <c r="K81" s="10">
        <f t="shared" si="23"/>
        <v>5</v>
      </c>
      <c r="L81" s="10">
        <f t="shared" si="24"/>
        <v>5</v>
      </c>
      <c r="M81" s="1" t="str">
        <f t="shared" si="25"/>
        <v>~rrent~</v>
      </c>
      <c r="N81" s="1" t="str">
        <f t="shared" si="26"/>
        <v>[ɹənt]</v>
      </c>
      <c r="O81" s="4">
        <f t="shared" si="27"/>
        <v>0.16959990621408716</v>
      </c>
      <c r="P81" s="4">
        <f t="shared" si="28"/>
        <v>0.66666666666666663</v>
      </c>
      <c r="Q81" s="4" cm="1">
        <f t="array" ref="Q81">SUM(_xlfn._xlws.FILTER($G$2:$G$1265,_xlfn.MAP($M$2:$M$1265,_xlfn.LAMBDA(_xlpm.x,_xlpm.x=$M81))))</f>
        <v>1.463057790782736E-3</v>
      </c>
      <c r="R81" s="4">
        <f t="shared" si="29"/>
        <v>0.5</v>
      </c>
      <c r="S81" s="15" cm="1">
        <f t="array" ref="S81">SUM(_xlfn._xlws.FILTER($G$2:$G$1265,_xlfn.MAP($N$2:$N$1265,_xlfn.LAMBDA(_xlpm.x,_xlpm.x=$N81))))</f>
        <v>7.3152889539136799E-4</v>
      </c>
      <c r="T81" s="4">
        <f t="shared" si="30"/>
        <v>1</v>
      </c>
      <c r="U81" s="4">
        <f t="shared" si="31"/>
        <v>-0.3010299956639812</v>
      </c>
      <c r="AC81" s="2"/>
      <c r="AH81" s="2"/>
      <c r="AI81" s="2"/>
    </row>
    <row r="82" spans="1:35">
      <c r="A82" s="1" t="str">
        <f t="shared" si="18"/>
        <v>~gethe~ : [ɡɛðə]</v>
      </c>
      <c r="B82" s="1">
        <f t="shared" ref="B82:D101" si="32">_xlfn.LET(_xlpm.d,$F82,_xlpm.k,_xlfn.CONCAT(LEFT(TRIM(B$1),1),"*"),COUNTIF(_xlpm.d,_xlpm.k))</f>
        <v>0</v>
      </c>
      <c r="C82" s="1">
        <f t="shared" si="32"/>
        <v>0</v>
      </c>
      <c r="D82" s="1">
        <f t="shared" si="32"/>
        <v>0</v>
      </c>
      <c r="E82" s="7">
        <v>1</v>
      </c>
      <c r="F82" s="9" t="s">
        <v>2006</v>
      </c>
      <c r="G82" s="4">
        <f t="shared" si="19"/>
        <v>7.3152889539136799E-4</v>
      </c>
      <c r="H82" s="1" t="str">
        <f t="shared" si="20"/>
        <v>ɡɛðə</v>
      </c>
      <c r="I82" s="1" t="str">
        <f t="shared" si="21"/>
        <v>gethe</v>
      </c>
      <c r="J82" s="10">
        <f t="shared" si="22"/>
        <v>4</v>
      </c>
      <c r="K82" s="10">
        <f t="shared" si="23"/>
        <v>5</v>
      </c>
      <c r="L82" s="10">
        <f t="shared" si="24"/>
        <v>5</v>
      </c>
      <c r="M82" s="1" t="str">
        <f t="shared" si="25"/>
        <v>~gethe~</v>
      </c>
      <c r="N82" s="1" t="str">
        <f t="shared" si="26"/>
        <v>[ɡɛðə]</v>
      </c>
      <c r="O82" s="4">
        <f t="shared" si="27"/>
        <v>0.16959990621408716</v>
      </c>
      <c r="P82" s="4">
        <f t="shared" si="28"/>
        <v>0.66666666666666663</v>
      </c>
      <c r="Q82" s="4" cm="1">
        <f t="array" ref="Q82">SUM(_xlfn._xlws.FILTER($G$2:$G$1265,_xlfn.MAP($M$2:$M$1265,_xlfn.LAMBDA(_xlpm.x,_xlpm.x=$M82))))</f>
        <v>1.463057790782736E-3</v>
      </c>
      <c r="R82" s="4">
        <f t="shared" si="29"/>
        <v>0.5</v>
      </c>
      <c r="S82" s="15" cm="1">
        <f t="array" ref="S82">SUM(_xlfn._xlws.FILTER($G$2:$G$1265,_xlfn.MAP($N$2:$N$1265,_xlfn.LAMBDA(_xlpm.x,_xlpm.x=$N82))))</f>
        <v>7.3152889539136799E-4</v>
      </c>
      <c r="T82" s="4">
        <f t="shared" si="30"/>
        <v>1</v>
      </c>
      <c r="U82" s="4">
        <f t="shared" si="31"/>
        <v>-0.3010299956639812</v>
      </c>
      <c r="AC82" s="2"/>
      <c r="AH82" s="2"/>
      <c r="AI82" s="2"/>
    </row>
    <row r="83" spans="1:35">
      <c r="A83" s="1" t="str">
        <f t="shared" si="18"/>
        <v>~fathe~ : [fɑɹðə]</v>
      </c>
      <c r="B83" s="1">
        <f t="shared" si="32"/>
        <v>0</v>
      </c>
      <c r="C83" s="1">
        <f t="shared" si="32"/>
        <v>0</v>
      </c>
      <c r="D83" s="1">
        <f t="shared" si="32"/>
        <v>0</v>
      </c>
      <c r="E83" s="7">
        <v>1</v>
      </c>
      <c r="F83" s="9" t="s">
        <v>2005</v>
      </c>
      <c r="G83" s="4">
        <f t="shared" si="19"/>
        <v>7.3152889539136799E-4</v>
      </c>
      <c r="H83" s="4" t="str">
        <f t="shared" si="20"/>
        <v>fɑɹðə</v>
      </c>
      <c r="I83" s="4" t="str">
        <f t="shared" si="21"/>
        <v>fathe</v>
      </c>
      <c r="J83" s="10">
        <f t="shared" si="22"/>
        <v>5</v>
      </c>
      <c r="K83" s="10">
        <f t="shared" si="23"/>
        <v>5</v>
      </c>
      <c r="L83" s="10">
        <f t="shared" si="24"/>
        <v>5</v>
      </c>
      <c r="M83" s="1" t="str">
        <f t="shared" si="25"/>
        <v>~fathe~</v>
      </c>
      <c r="N83" s="1" t="str">
        <f t="shared" si="26"/>
        <v>[fɑɹðə]</v>
      </c>
      <c r="O83" s="4">
        <f t="shared" si="27"/>
        <v>0.16959990621408716</v>
      </c>
      <c r="P83" s="4">
        <f t="shared" si="28"/>
        <v>0.66666666666666663</v>
      </c>
      <c r="Q83" s="4" cm="1">
        <f t="array" ref="Q83">SUM(_xlfn._xlws.FILTER($G$2:$G$1265,_xlfn.MAP($M$2:$M$1265,_xlfn.LAMBDA(_xlpm.x,_xlpm.x=$M83))))</f>
        <v>1.463057790782736E-3</v>
      </c>
      <c r="R83" s="4">
        <f t="shared" si="29"/>
        <v>0.5</v>
      </c>
      <c r="S83" s="15" cm="1">
        <f t="array" ref="S83">SUM(_xlfn._xlws.FILTER($G$2:$G$1265,_xlfn.MAP($N$2:$N$1265,_xlfn.LAMBDA(_xlpm.x,_xlpm.x=$N83))))</f>
        <v>7.3152889539136799E-4</v>
      </c>
      <c r="T83" s="4">
        <f t="shared" si="30"/>
        <v>1</v>
      </c>
      <c r="U83" s="4">
        <f t="shared" si="31"/>
        <v>-0.3010299956639812</v>
      </c>
      <c r="AC83" s="2"/>
      <c r="AH83" s="2"/>
      <c r="AI83" s="2"/>
    </row>
    <row r="84" spans="1:35">
      <c r="A84" s="1" t="str">
        <f t="shared" si="18"/>
        <v>~while~ : [hwaɪl]</v>
      </c>
      <c r="B84" s="1">
        <f t="shared" si="32"/>
        <v>0</v>
      </c>
      <c r="C84" s="1">
        <f t="shared" si="32"/>
        <v>0</v>
      </c>
      <c r="D84" s="1">
        <f t="shared" si="32"/>
        <v>0</v>
      </c>
      <c r="E84" s="7">
        <v>1</v>
      </c>
      <c r="F84" s="9" t="s">
        <v>2004</v>
      </c>
      <c r="G84" s="4">
        <f t="shared" si="19"/>
        <v>7.3152889539136799E-4</v>
      </c>
      <c r="H84" s="4" t="str">
        <f t="shared" si="20"/>
        <v>hwaɪl</v>
      </c>
      <c r="I84" s="4" t="str">
        <f t="shared" si="21"/>
        <v>while</v>
      </c>
      <c r="J84" s="10">
        <f t="shared" si="22"/>
        <v>5</v>
      </c>
      <c r="K84" s="10">
        <f t="shared" si="23"/>
        <v>5</v>
      </c>
      <c r="L84" s="10">
        <f t="shared" si="24"/>
        <v>5</v>
      </c>
      <c r="M84" s="1" t="str">
        <f t="shared" si="25"/>
        <v>~while~</v>
      </c>
      <c r="N84" s="1" t="str">
        <f t="shared" si="26"/>
        <v>[hwaɪl]</v>
      </c>
      <c r="O84" s="4">
        <f t="shared" si="27"/>
        <v>0.16959990621408716</v>
      </c>
      <c r="P84" s="4">
        <f t="shared" si="28"/>
        <v>0.66666666666666663</v>
      </c>
      <c r="Q84" s="4" cm="1">
        <f t="array" ref="Q84">SUM(_xlfn._xlws.FILTER($G$2:$G$1265,_xlfn.MAP($M$2:$M$1265,_xlfn.LAMBDA(_xlpm.x,_xlpm.x=$M84))))</f>
        <v>1.463057790782736E-3</v>
      </c>
      <c r="R84" s="4">
        <f t="shared" si="29"/>
        <v>0.5</v>
      </c>
      <c r="S84" s="15" cm="1">
        <f t="array" ref="S84">SUM(_xlfn._xlws.FILTER($G$2:$G$1265,_xlfn.MAP($N$2:$N$1265,_xlfn.LAMBDA(_xlpm.x,_xlpm.x=$N84))))</f>
        <v>7.3152889539136799E-4</v>
      </c>
      <c r="T84" s="4">
        <f t="shared" si="30"/>
        <v>1</v>
      </c>
      <c r="U84" s="4">
        <f t="shared" si="31"/>
        <v>-0.3010299956639812</v>
      </c>
      <c r="AC84" s="2"/>
      <c r="AH84" s="2"/>
      <c r="AI84" s="2"/>
    </row>
    <row r="85" spans="1:35">
      <c r="A85" s="1" t="str">
        <f t="shared" si="18"/>
        <v>~which~ : [hwɪtʃ]</v>
      </c>
      <c r="B85" s="1">
        <f t="shared" si="32"/>
        <v>0</v>
      </c>
      <c r="C85" s="1">
        <f t="shared" si="32"/>
        <v>0</v>
      </c>
      <c r="D85" s="1">
        <f t="shared" si="32"/>
        <v>0</v>
      </c>
      <c r="E85" s="7">
        <v>1</v>
      </c>
      <c r="F85" s="9" t="s">
        <v>2003</v>
      </c>
      <c r="G85" s="4">
        <f t="shared" si="19"/>
        <v>7.3152889539136799E-4</v>
      </c>
      <c r="H85" s="4" t="str">
        <f t="shared" si="20"/>
        <v>hwɪtʃ</v>
      </c>
      <c r="I85" s="4" t="str">
        <f t="shared" si="21"/>
        <v>which</v>
      </c>
      <c r="J85" s="10">
        <f t="shared" si="22"/>
        <v>5</v>
      </c>
      <c r="K85" s="10">
        <f t="shared" si="23"/>
        <v>5</v>
      </c>
      <c r="L85" s="10">
        <f t="shared" si="24"/>
        <v>5</v>
      </c>
      <c r="M85" s="1" t="str">
        <f t="shared" si="25"/>
        <v>~which~</v>
      </c>
      <c r="N85" s="1" t="str">
        <f t="shared" si="26"/>
        <v>[hwɪtʃ]</v>
      </c>
      <c r="O85" s="4">
        <f t="shared" si="27"/>
        <v>0.16959990621408716</v>
      </c>
      <c r="P85" s="4">
        <f t="shared" si="28"/>
        <v>0.66666666666666663</v>
      </c>
      <c r="Q85" s="4" cm="1">
        <f t="array" ref="Q85">SUM(_xlfn._xlws.FILTER($G$2:$G$1265,_xlfn.MAP($M$2:$M$1265,_xlfn.LAMBDA(_xlpm.x,_xlpm.x=$M85))))</f>
        <v>1.463057790782736E-3</v>
      </c>
      <c r="R85" s="4">
        <f t="shared" si="29"/>
        <v>0.5</v>
      </c>
      <c r="S85" s="15" cm="1">
        <f t="array" ref="S85">SUM(_xlfn._xlws.FILTER($G$2:$G$1265,_xlfn.MAP($N$2:$N$1265,_xlfn.LAMBDA(_xlpm.x,_xlpm.x=$N85))))</f>
        <v>7.3152889539136799E-4</v>
      </c>
      <c r="T85" s="4">
        <f t="shared" si="30"/>
        <v>1</v>
      </c>
      <c r="U85" s="4">
        <f t="shared" si="31"/>
        <v>-0.3010299956639812</v>
      </c>
      <c r="AC85" s="2"/>
      <c r="AH85" s="2"/>
      <c r="AI85" s="2"/>
    </row>
    <row r="86" spans="1:35">
      <c r="A86" s="1" t="str">
        <f t="shared" si="18"/>
        <v>~compa~ : [kəmpɛ]</v>
      </c>
      <c r="B86" s="1">
        <f t="shared" si="32"/>
        <v>0</v>
      </c>
      <c r="C86" s="1">
        <f t="shared" si="32"/>
        <v>0</v>
      </c>
      <c r="D86" s="1">
        <f t="shared" si="32"/>
        <v>0</v>
      </c>
      <c r="E86" s="7">
        <v>1</v>
      </c>
      <c r="F86" s="9" t="s">
        <v>2002</v>
      </c>
      <c r="G86" s="4">
        <f t="shared" si="19"/>
        <v>7.3152889539136799E-4</v>
      </c>
      <c r="H86" s="4" t="str">
        <f t="shared" si="20"/>
        <v>kəmpɛ</v>
      </c>
      <c r="I86" s="4" t="str">
        <f t="shared" si="21"/>
        <v>compa</v>
      </c>
      <c r="J86" s="10">
        <f t="shared" si="22"/>
        <v>5</v>
      </c>
      <c r="K86" s="10">
        <f t="shared" si="23"/>
        <v>5</v>
      </c>
      <c r="L86" s="10">
        <f t="shared" si="24"/>
        <v>5</v>
      </c>
      <c r="M86" s="1" t="str">
        <f t="shared" si="25"/>
        <v>~compa~</v>
      </c>
      <c r="N86" s="1" t="str">
        <f t="shared" si="26"/>
        <v>[kəmpɛ]</v>
      </c>
      <c r="O86" s="4">
        <f t="shared" si="27"/>
        <v>0.16959990621408716</v>
      </c>
      <c r="P86" s="4">
        <f t="shared" si="28"/>
        <v>0.66666666666666663</v>
      </c>
      <c r="Q86" s="4" cm="1">
        <f t="array" ref="Q86">SUM(_xlfn._xlws.FILTER($G$2:$G$1265,_xlfn.MAP($M$2:$M$1265,_xlfn.LAMBDA(_xlpm.x,_xlpm.x=$M86))))</f>
        <v>1.463057790782736E-3</v>
      </c>
      <c r="R86" s="4">
        <f t="shared" si="29"/>
        <v>0.5</v>
      </c>
      <c r="S86" s="15" cm="1">
        <f t="array" ref="S86">SUM(_xlfn._xlws.FILTER($G$2:$G$1265,_xlfn.MAP($N$2:$N$1265,_xlfn.LAMBDA(_xlpm.x,_xlpm.x=$N86))))</f>
        <v>7.3152889539136799E-4</v>
      </c>
      <c r="T86" s="4">
        <f t="shared" si="30"/>
        <v>1</v>
      </c>
      <c r="U86" s="4">
        <f t="shared" si="31"/>
        <v>-0.3010299956639812</v>
      </c>
      <c r="AC86" s="2"/>
      <c r="AH86" s="2"/>
      <c r="AI86" s="2"/>
    </row>
    <row r="87" spans="1:35">
      <c r="A87" s="1" t="str">
        <f t="shared" si="18"/>
        <v>~compa~ : [kʌmpə]</v>
      </c>
      <c r="B87" s="1">
        <f t="shared" si="32"/>
        <v>0</v>
      </c>
      <c r="C87" s="1">
        <f t="shared" si="32"/>
        <v>0</v>
      </c>
      <c r="D87" s="1">
        <f t="shared" si="32"/>
        <v>0</v>
      </c>
      <c r="E87" s="7">
        <v>1</v>
      </c>
      <c r="F87" s="9" t="s">
        <v>2001</v>
      </c>
      <c r="G87" s="4">
        <f t="shared" si="19"/>
        <v>7.3152889539136799E-4</v>
      </c>
      <c r="H87" s="1" t="str">
        <f t="shared" si="20"/>
        <v>kʌmpə</v>
      </c>
      <c r="I87" s="1" t="str">
        <f t="shared" si="21"/>
        <v>compa</v>
      </c>
      <c r="J87" s="10">
        <f t="shared" si="22"/>
        <v>5</v>
      </c>
      <c r="K87" s="10">
        <f t="shared" si="23"/>
        <v>5</v>
      </c>
      <c r="L87" s="10">
        <f t="shared" si="24"/>
        <v>5</v>
      </c>
      <c r="M87" s="1" t="str">
        <f t="shared" si="25"/>
        <v>~compa~</v>
      </c>
      <c r="N87" s="1" t="str">
        <f t="shared" si="26"/>
        <v>[kʌmpə]</v>
      </c>
      <c r="O87" s="4">
        <f t="shared" si="27"/>
        <v>0.16959990621408716</v>
      </c>
      <c r="P87" s="4">
        <f t="shared" si="28"/>
        <v>0.66666666666666663</v>
      </c>
      <c r="Q87" s="4" cm="1">
        <f t="array" ref="Q87">SUM(_xlfn._xlws.FILTER($G$2:$G$1265,_xlfn.MAP($M$2:$M$1265,_xlfn.LAMBDA(_xlpm.x,_xlpm.x=$M87))))</f>
        <v>1.463057790782736E-3</v>
      </c>
      <c r="R87" s="4">
        <f t="shared" si="29"/>
        <v>0.5</v>
      </c>
      <c r="S87" s="15" cm="1">
        <f t="array" ref="S87">SUM(_xlfn._xlws.FILTER($G$2:$G$1265,_xlfn.MAP($N$2:$N$1265,_xlfn.LAMBDA(_xlpm.x,_xlpm.x=$N87))))</f>
        <v>7.3152889539136799E-4</v>
      </c>
      <c r="T87" s="4">
        <f t="shared" si="30"/>
        <v>1</v>
      </c>
      <c r="U87" s="4">
        <f t="shared" si="31"/>
        <v>-0.3010299956639812</v>
      </c>
      <c r="AC87" s="2"/>
      <c r="AH87" s="2"/>
      <c r="AI87" s="2"/>
    </row>
    <row r="88" spans="1:35">
      <c r="A88" s="1" t="str">
        <f t="shared" si="18"/>
        <v>~plane~ : [plænə]</v>
      </c>
      <c r="B88" s="1">
        <f t="shared" si="32"/>
        <v>0</v>
      </c>
      <c r="C88" s="1">
        <f t="shared" si="32"/>
        <v>0</v>
      </c>
      <c r="D88" s="1">
        <f t="shared" si="32"/>
        <v>0</v>
      </c>
      <c r="E88" s="7">
        <v>1</v>
      </c>
      <c r="F88" s="9" t="s">
        <v>2000</v>
      </c>
      <c r="G88" s="4">
        <f t="shared" si="19"/>
        <v>7.3152889539136799E-4</v>
      </c>
      <c r="H88" s="4" t="str">
        <f t="shared" si="20"/>
        <v>plænə</v>
      </c>
      <c r="I88" s="4" t="str">
        <f t="shared" si="21"/>
        <v>plane</v>
      </c>
      <c r="J88" s="10">
        <f t="shared" si="22"/>
        <v>5</v>
      </c>
      <c r="K88" s="10">
        <f t="shared" si="23"/>
        <v>5</v>
      </c>
      <c r="L88" s="10">
        <f t="shared" si="24"/>
        <v>5</v>
      </c>
      <c r="M88" s="1" t="str">
        <f t="shared" si="25"/>
        <v>~plane~</v>
      </c>
      <c r="N88" s="1" t="str">
        <f t="shared" si="26"/>
        <v>[plænə]</v>
      </c>
      <c r="O88" s="4">
        <f t="shared" si="27"/>
        <v>0.16959990621408716</v>
      </c>
      <c r="P88" s="4">
        <f t="shared" si="28"/>
        <v>0.66666666666666663</v>
      </c>
      <c r="Q88" s="4" cm="1">
        <f t="array" ref="Q88">SUM(_xlfn._xlws.FILTER($G$2:$G$1265,_xlfn.MAP($M$2:$M$1265,_xlfn.LAMBDA(_xlpm.x,_xlpm.x=$M88))))</f>
        <v>1.463057790782736E-3</v>
      </c>
      <c r="R88" s="4">
        <f t="shared" si="29"/>
        <v>0.5</v>
      </c>
      <c r="S88" s="15" cm="1">
        <f t="array" ref="S88">SUM(_xlfn._xlws.FILTER($G$2:$G$1265,_xlfn.MAP($N$2:$N$1265,_xlfn.LAMBDA(_xlpm.x,_xlpm.x=$N88))))</f>
        <v>7.3152889539136799E-4</v>
      </c>
      <c r="T88" s="4">
        <f t="shared" si="30"/>
        <v>1</v>
      </c>
      <c r="U88" s="4">
        <f t="shared" si="31"/>
        <v>-0.3010299956639812</v>
      </c>
      <c r="AC88" s="2"/>
      <c r="AH88" s="2"/>
      <c r="AI88" s="2"/>
    </row>
    <row r="89" spans="1:35">
      <c r="A89" s="1" t="str">
        <f t="shared" si="18"/>
        <v>~produ~ : [pɹədu]</v>
      </c>
      <c r="B89" s="1">
        <f t="shared" si="32"/>
        <v>0</v>
      </c>
      <c r="C89" s="1">
        <f t="shared" si="32"/>
        <v>0</v>
      </c>
      <c r="D89" s="1">
        <f t="shared" si="32"/>
        <v>0</v>
      </c>
      <c r="E89" s="7">
        <v>1</v>
      </c>
      <c r="F89" s="9" t="s">
        <v>1999</v>
      </c>
      <c r="G89" s="4">
        <f t="shared" si="19"/>
        <v>7.3152889539136799E-4</v>
      </c>
      <c r="H89" s="1" t="str">
        <f t="shared" si="20"/>
        <v>pɹədu</v>
      </c>
      <c r="I89" s="1" t="str">
        <f t="shared" si="21"/>
        <v>produ</v>
      </c>
      <c r="J89" s="10">
        <f t="shared" si="22"/>
        <v>5</v>
      </c>
      <c r="K89" s="10">
        <f t="shared" si="23"/>
        <v>5</v>
      </c>
      <c r="L89" s="10">
        <f t="shared" si="24"/>
        <v>5</v>
      </c>
      <c r="M89" s="1" t="str">
        <f t="shared" si="25"/>
        <v>~produ~</v>
      </c>
      <c r="N89" s="1" t="str">
        <f t="shared" si="26"/>
        <v>[pɹədu]</v>
      </c>
      <c r="O89" s="4">
        <f t="shared" si="27"/>
        <v>0.16959990621408716</v>
      </c>
      <c r="P89" s="4">
        <f t="shared" si="28"/>
        <v>0.66666666666666663</v>
      </c>
      <c r="Q89" s="4" cm="1">
        <f t="array" ref="Q89">SUM(_xlfn._xlws.FILTER($G$2:$G$1265,_xlfn.MAP($M$2:$M$1265,_xlfn.LAMBDA(_xlpm.x,_xlpm.x=$M89))))</f>
        <v>1.463057790782736E-3</v>
      </c>
      <c r="R89" s="4">
        <f t="shared" si="29"/>
        <v>0.5</v>
      </c>
      <c r="S89" s="15" cm="1">
        <f t="array" ref="S89">SUM(_xlfn._xlws.FILTER($G$2:$G$1265,_xlfn.MAP($N$2:$N$1265,_xlfn.LAMBDA(_xlpm.x,_xlpm.x=$N89))))</f>
        <v>7.3152889539136799E-4</v>
      </c>
      <c r="T89" s="4">
        <f t="shared" si="30"/>
        <v>1</v>
      </c>
      <c r="U89" s="4">
        <f t="shared" si="31"/>
        <v>-0.3010299956639812</v>
      </c>
      <c r="AC89" s="2"/>
      <c r="AH89" s="2"/>
      <c r="AI89" s="2"/>
    </row>
    <row r="90" spans="1:35">
      <c r="A90" s="1" t="str">
        <f t="shared" si="18"/>
        <v>~produ~ : [pɹɑdə]</v>
      </c>
      <c r="B90" s="1">
        <f t="shared" si="32"/>
        <v>0</v>
      </c>
      <c r="C90" s="1">
        <f t="shared" si="32"/>
        <v>0</v>
      </c>
      <c r="D90" s="1">
        <f t="shared" si="32"/>
        <v>0</v>
      </c>
      <c r="E90" s="7">
        <v>1</v>
      </c>
      <c r="F90" s="9" t="s">
        <v>1998</v>
      </c>
      <c r="G90" s="4">
        <f t="shared" si="19"/>
        <v>7.3152889539136799E-4</v>
      </c>
      <c r="H90" s="1" t="str">
        <f t="shared" si="20"/>
        <v>pɹɑdə</v>
      </c>
      <c r="I90" s="1" t="str">
        <f t="shared" si="21"/>
        <v>produ</v>
      </c>
      <c r="J90" s="10">
        <f t="shared" si="22"/>
        <v>5</v>
      </c>
      <c r="K90" s="10">
        <f t="shared" si="23"/>
        <v>5</v>
      </c>
      <c r="L90" s="10">
        <f t="shared" si="24"/>
        <v>5</v>
      </c>
      <c r="M90" s="1" t="str">
        <f t="shared" si="25"/>
        <v>~produ~</v>
      </c>
      <c r="N90" s="1" t="str">
        <f t="shared" si="26"/>
        <v>[pɹɑdə]</v>
      </c>
      <c r="O90" s="4">
        <f t="shared" si="27"/>
        <v>0.16959990621408716</v>
      </c>
      <c r="P90" s="4">
        <f t="shared" si="28"/>
        <v>0.66666666666666663</v>
      </c>
      <c r="Q90" s="4" cm="1">
        <f t="array" ref="Q90">SUM(_xlfn._xlws.FILTER($G$2:$G$1265,_xlfn.MAP($M$2:$M$1265,_xlfn.LAMBDA(_xlpm.x,_xlpm.x=$M90))))</f>
        <v>1.463057790782736E-3</v>
      </c>
      <c r="R90" s="4">
        <f t="shared" si="29"/>
        <v>0.5</v>
      </c>
      <c r="S90" s="15" cm="1">
        <f t="array" ref="S90">SUM(_xlfn._xlws.FILTER($G$2:$G$1265,_xlfn.MAP($N$2:$N$1265,_xlfn.LAMBDA(_xlpm.x,_xlpm.x=$N90))))</f>
        <v>7.3152889539136799E-4</v>
      </c>
      <c r="T90" s="4">
        <f t="shared" si="30"/>
        <v>1</v>
      </c>
      <c r="U90" s="4">
        <f t="shared" si="31"/>
        <v>-0.3010299956639812</v>
      </c>
      <c r="AC90" s="2"/>
      <c r="AH90" s="2"/>
      <c r="AI90" s="2"/>
    </row>
    <row r="91" spans="1:35">
      <c r="A91" s="1" t="str">
        <f t="shared" si="18"/>
        <v>~prese~ : [pɹɛzə]</v>
      </c>
      <c r="B91" s="1">
        <f t="shared" si="32"/>
        <v>0</v>
      </c>
      <c r="C91" s="1">
        <f t="shared" si="32"/>
        <v>0</v>
      </c>
      <c r="D91" s="1">
        <f t="shared" si="32"/>
        <v>0</v>
      </c>
      <c r="E91" s="7">
        <v>1</v>
      </c>
      <c r="F91" s="9" t="s">
        <v>1997</v>
      </c>
      <c r="G91" s="4">
        <f t="shared" si="19"/>
        <v>7.3152889539136799E-4</v>
      </c>
      <c r="H91" s="1" t="str">
        <f t="shared" si="20"/>
        <v>pɹɛzə</v>
      </c>
      <c r="I91" s="1" t="str">
        <f t="shared" si="21"/>
        <v>prese</v>
      </c>
      <c r="J91" s="10">
        <f t="shared" si="22"/>
        <v>5</v>
      </c>
      <c r="K91" s="10">
        <f t="shared" si="23"/>
        <v>5</v>
      </c>
      <c r="L91" s="10">
        <f t="shared" si="24"/>
        <v>5</v>
      </c>
      <c r="M91" s="1" t="str">
        <f t="shared" si="25"/>
        <v>~prese~</v>
      </c>
      <c r="N91" s="1" t="str">
        <f t="shared" si="26"/>
        <v>[pɹɛzə]</v>
      </c>
      <c r="O91" s="4">
        <f t="shared" si="27"/>
        <v>0.16959990621408716</v>
      </c>
      <c r="P91" s="4">
        <f t="shared" si="28"/>
        <v>0.66666666666666663</v>
      </c>
      <c r="Q91" s="4" cm="1">
        <f t="array" ref="Q91">SUM(_xlfn._xlws.FILTER($G$2:$G$1265,_xlfn.MAP($M$2:$M$1265,_xlfn.LAMBDA(_xlpm.x,_xlpm.x=$M91))))</f>
        <v>1.463057790782736E-3</v>
      </c>
      <c r="R91" s="4">
        <f t="shared" si="29"/>
        <v>0.5</v>
      </c>
      <c r="S91" s="15" cm="1">
        <f t="array" ref="S91">SUM(_xlfn._xlws.FILTER($G$2:$G$1265,_xlfn.MAP($N$2:$N$1265,_xlfn.LAMBDA(_xlpm.x,_xlpm.x=$N91))))</f>
        <v>7.3152889539136799E-4</v>
      </c>
      <c r="T91" s="4">
        <f t="shared" si="30"/>
        <v>1</v>
      </c>
      <c r="U91" s="4">
        <f t="shared" si="31"/>
        <v>-0.3010299956639812</v>
      </c>
      <c r="AC91" s="2"/>
      <c r="AH91" s="2"/>
      <c r="AI91" s="2"/>
    </row>
    <row r="92" spans="1:35">
      <c r="A92" s="1" t="str">
        <f t="shared" si="18"/>
        <v>~prese~ : [pɹɪzɛ]</v>
      </c>
      <c r="B92" s="1">
        <f t="shared" si="32"/>
        <v>0</v>
      </c>
      <c r="C92" s="1">
        <f t="shared" si="32"/>
        <v>0</v>
      </c>
      <c r="D92" s="1">
        <f t="shared" si="32"/>
        <v>0</v>
      </c>
      <c r="E92" s="7">
        <v>1</v>
      </c>
      <c r="F92" s="9" t="s">
        <v>1996</v>
      </c>
      <c r="G92" s="4">
        <f t="shared" si="19"/>
        <v>7.3152889539136799E-4</v>
      </c>
      <c r="H92" s="1" t="str">
        <f t="shared" si="20"/>
        <v>pɹɪzɛ</v>
      </c>
      <c r="I92" s="1" t="str">
        <f t="shared" si="21"/>
        <v>prese</v>
      </c>
      <c r="J92" s="10">
        <f t="shared" si="22"/>
        <v>5</v>
      </c>
      <c r="K92" s="10">
        <f t="shared" si="23"/>
        <v>5</v>
      </c>
      <c r="L92" s="10">
        <f t="shared" si="24"/>
        <v>5</v>
      </c>
      <c r="M92" s="1" t="str">
        <f t="shared" si="25"/>
        <v>~prese~</v>
      </c>
      <c r="N92" s="1" t="str">
        <f t="shared" si="26"/>
        <v>[pɹɪzɛ]</v>
      </c>
      <c r="O92" s="4">
        <f t="shared" si="27"/>
        <v>0.16959990621408716</v>
      </c>
      <c r="P92" s="4">
        <f t="shared" si="28"/>
        <v>0.66666666666666663</v>
      </c>
      <c r="Q92" s="4" cm="1">
        <f t="array" ref="Q92">SUM(_xlfn._xlws.FILTER($G$2:$G$1265,_xlfn.MAP($M$2:$M$1265,_xlfn.LAMBDA(_xlpm.x,_xlpm.x=$M92))))</f>
        <v>1.463057790782736E-3</v>
      </c>
      <c r="R92" s="4">
        <f t="shared" si="29"/>
        <v>0.5</v>
      </c>
      <c r="S92" s="15" cm="1">
        <f t="array" ref="S92">SUM(_xlfn._xlws.FILTER($G$2:$G$1265,_xlfn.MAP($N$2:$N$1265,_xlfn.LAMBDA(_xlpm.x,_xlpm.x=$N92))))</f>
        <v>7.3152889539136799E-4</v>
      </c>
      <c r="T92" s="4">
        <f t="shared" si="30"/>
        <v>1</v>
      </c>
      <c r="U92" s="4">
        <f t="shared" si="31"/>
        <v>-0.3010299956639812</v>
      </c>
      <c r="AC92" s="2"/>
      <c r="AH92" s="2"/>
      <c r="AI92" s="2"/>
    </row>
    <row r="93" spans="1:35">
      <c r="A93" s="1" t="str">
        <f t="shared" si="18"/>
        <v>~story~ : [stɔɹɪ]</v>
      </c>
      <c r="B93" s="1">
        <f t="shared" si="32"/>
        <v>0</v>
      </c>
      <c r="C93" s="1">
        <f t="shared" si="32"/>
        <v>0</v>
      </c>
      <c r="D93" s="1">
        <f t="shared" si="32"/>
        <v>0</v>
      </c>
      <c r="E93" s="7">
        <v>1</v>
      </c>
      <c r="F93" s="9" t="s">
        <v>1995</v>
      </c>
      <c r="G93" s="4">
        <f t="shared" si="19"/>
        <v>7.3152889539136799E-4</v>
      </c>
      <c r="H93" s="4" t="str">
        <f t="shared" si="20"/>
        <v>stɔɹɪ</v>
      </c>
      <c r="I93" s="4" t="str">
        <f t="shared" si="21"/>
        <v>story</v>
      </c>
      <c r="J93" s="10">
        <f t="shared" si="22"/>
        <v>5</v>
      </c>
      <c r="K93" s="10">
        <f t="shared" si="23"/>
        <v>5</v>
      </c>
      <c r="L93" s="10">
        <f t="shared" si="24"/>
        <v>5</v>
      </c>
      <c r="M93" s="1" t="str">
        <f t="shared" si="25"/>
        <v>~story~</v>
      </c>
      <c r="N93" s="1" t="str">
        <f t="shared" si="26"/>
        <v>[stɔɹɪ]</v>
      </c>
      <c r="O93" s="4">
        <f t="shared" si="27"/>
        <v>0.16959990621408716</v>
      </c>
      <c r="P93" s="4">
        <f t="shared" si="28"/>
        <v>0.66666666666666663</v>
      </c>
      <c r="Q93" s="4" cm="1">
        <f t="array" ref="Q93">SUM(_xlfn._xlws.FILTER($G$2:$G$1265,_xlfn.MAP($M$2:$M$1265,_xlfn.LAMBDA(_xlpm.x,_xlpm.x=$M93))))</f>
        <v>1.463057790782736E-3</v>
      </c>
      <c r="R93" s="4">
        <f t="shared" si="29"/>
        <v>0.5</v>
      </c>
      <c r="S93" s="15" cm="1">
        <f t="array" ref="S93">SUM(_xlfn._xlws.FILTER($G$2:$G$1265,_xlfn.MAP($N$2:$N$1265,_xlfn.LAMBDA(_xlpm.x,_xlpm.x=$N93))))</f>
        <v>7.3152889539136799E-4</v>
      </c>
      <c r="T93" s="4">
        <f t="shared" si="30"/>
        <v>1</v>
      </c>
      <c r="U93" s="4">
        <f t="shared" si="31"/>
        <v>-0.3010299956639812</v>
      </c>
      <c r="AC93" s="2"/>
      <c r="AH93" s="2"/>
      <c r="AI93" s="2"/>
    </row>
    <row r="94" spans="1:35">
      <c r="A94" s="1" t="str">
        <f t="shared" si="18"/>
        <v>~story~ : [stəɹɪ]</v>
      </c>
      <c r="B94" s="1">
        <f t="shared" si="32"/>
        <v>0</v>
      </c>
      <c r="C94" s="1">
        <f t="shared" si="32"/>
        <v>0</v>
      </c>
      <c r="D94" s="1">
        <f t="shared" si="32"/>
        <v>0</v>
      </c>
      <c r="E94" s="7">
        <v>1</v>
      </c>
      <c r="F94" s="9" t="s">
        <v>1994</v>
      </c>
      <c r="G94" s="4">
        <f t="shared" si="19"/>
        <v>7.3152889539136799E-4</v>
      </c>
      <c r="H94" s="1" t="str">
        <f t="shared" si="20"/>
        <v>stəɹɪ</v>
      </c>
      <c r="I94" s="1" t="str">
        <f t="shared" si="21"/>
        <v>story</v>
      </c>
      <c r="J94" s="10">
        <f t="shared" si="22"/>
        <v>5</v>
      </c>
      <c r="K94" s="10">
        <f t="shared" si="23"/>
        <v>5</v>
      </c>
      <c r="L94" s="10">
        <f t="shared" si="24"/>
        <v>5</v>
      </c>
      <c r="M94" s="1" t="str">
        <f t="shared" si="25"/>
        <v>~story~</v>
      </c>
      <c r="N94" s="1" t="str">
        <f t="shared" si="26"/>
        <v>[stəɹɪ]</v>
      </c>
      <c r="O94" s="4">
        <f t="shared" si="27"/>
        <v>0.16959990621408716</v>
      </c>
      <c r="P94" s="4">
        <f t="shared" si="28"/>
        <v>0.66666666666666663</v>
      </c>
      <c r="Q94" s="4" cm="1">
        <f t="array" ref="Q94">SUM(_xlfn._xlws.FILTER($G$2:$G$1265,_xlfn.MAP($M$2:$M$1265,_xlfn.LAMBDA(_xlpm.x,_xlpm.x=$M94))))</f>
        <v>1.463057790782736E-3</v>
      </c>
      <c r="R94" s="4">
        <f t="shared" si="29"/>
        <v>0.5</v>
      </c>
      <c r="S94" s="15" cm="1">
        <f t="array" ref="S94">SUM(_xlfn._xlws.FILTER($G$2:$G$1265,_xlfn.MAP($N$2:$N$1265,_xlfn.LAMBDA(_xlpm.x,_xlpm.x=$N94))))</f>
        <v>7.3152889539136799E-4</v>
      </c>
      <c r="T94" s="4">
        <f t="shared" si="30"/>
        <v>1</v>
      </c>
      <c r="U94" s="4">
        <f t="shared" si="31"/>
        <v>-0.3010299956639812</v>
      </c>
      <c r="AC94" s="2"/>
      <c r="AH94" s="2"/>
      <c r="AI94" s="2"/>
    </row>
    <row r="95" spans="1:35">
      <c r="A95" s="1" t="str">
        <f t="shared" si="18"/>
        <v>~racte~ : [ɹæktə]</v>
      </c>
      <c r="B95" s="1">
        <f t="shared" si="32"/>
        <v>1</v>
      </c>
      <c r="C95" s="1">
        <f t="shared" si="32"/>
        <v>0</v>
      </c>
      <c r="D95" s="1">
        <f t="shared" si="32"/>
        <v>0</v>
      </c>
      <c r="E95" s="7">
        <v>1</v>
      </c>
      <c r="F95" s="9" t="s">
        <v>1993</v>
      </c>
      <c r="G95" s="4">
        <f t="shared" si="19"/>
        <v>7.3152889539136799E-4</v>
      </c>
      <c r="H95" s="1" t="str">
        <f t="shared" si="20"/>
        <v>ɹæktə</v>
      </c>
      <c r="I95" s="1" t="str">
        <f t="shared" si="21"/>
        <v>racte</v>
      </c>
      <c r="J95" s="10">
        <f t="shared" si="22"/>
        <v>5</v>
      </c>
      <c r="K95" s="10">
        <f t="shared" si="23"/>
        <v>5</v>
      </c>
      <c r="L95" s="10">
        <f t="shared" si="24"/>
        <v>5</v>
      </c>
      <c r="M95" s="1" t="str">
        <f t="shared" si="25"/>
        <v>~racte~</v>
      </c>
      <c r="N95" s="1" t="str">
        <f t="shared" si="26"/>
        <v>[ɹæktə]</v>
      </c>
      <c r="O95" s="4">
        <f t="shared" si="27"/>
        <v>0.16959990621408716</v>
      </c>
      <c r="P95" s="4">
        <f t="shared" si="28"/>
        <v>0.66666666666666663</v>
      </c>
      <c r="Q95" s="4" cm="1">
        <f t="array" ref="Q95">SUM(_xlfn._xlws.FILTER($G$2:$G$1265,_xlfn.MAP($M$2:$M$1265,_xlfn.LAMBDA(_xlpm.x,_xlpm.x=$M95))))</f>
        <v>1.463057790782736E-3</v>
      </c>
      <c r="R95" s="4">
        <f t="shared" si="29"/>
        <v>0.5</v>
      </c>
      <c r="S95" s="15" cm="1">
        <f t="array" ref="S95">SUM(_xlfn._xlws.FILTER($G$2:$G$1265,_xlfn.MAP($N$2:$N$1265,_xlfn.LAMBDA(_xlpm.x,_xlpm.x=$N95))))</f>
        <v>7.3152889539136799E-4</v>
      </c>
      <c r="T95" s="4">
        <f t="shared" si="30"/>
        <v>1</v>
      </c>
      <c r="U95" s="4">
        <f t="shared" si="31"/>
        <v>-0.3010299956639812</v>
      </c>
      <c r="AC95" s="2"/>
      <c r="AH95" s="2"/>
      <c r="AI95" s="2"/>
    </row>
    <row r="96" spans="1:35">
      <c r="A96" s="1" t="str">
        <f t="shared" si="18"/>
        <v>~racte~ : [ɹɪktə]</v>
      </c>
      <c r="B96" s="1">
        <f t="shared" si="32"/>
        <v>1</v>
      </c>
      <c r="C96" s="1">
        <f t="shared" si="32"/>
        <v>0</v>
      </c>
      <c r="D96" s="1">
        <f t="shared" si="32"/>
        <v>0</v>
      </c>
      <c r="E96" s="7">
        <v>1</v>
      </c>
      <c r="F96" s="9" t="s">
        <v>1992</v>
      </c>
      <c r="G96" s="4">
        <f t="shared" si="19"/>
        <v>7.3152889539136799E-4</v>
      </c>
      <c r="H96" s="1" t="str">
        <f t="shared" si="20"/>
        <v>ɹɪktə</v>
      </c>
      <c r="I96" s="1" t="str">
        <f t="shared" si="21"/>
        <v>racte</v>
      </c>
      <c r="J96" s="10">
        <f t="shared" si="22"/>
        <v>5</v>
      </c>
      <c r="K96" s="10">
        <f t="shared" si="23"/>
        <v>5</v>
      </c>
      <c r="L96" s="10">
        <f t="shared" si="24"/>
        <v>5</v>
      </c>
      <c r="M96" s="1" t="str">
        <f t="shared" si="25"/>
        <v>~racte~</v>
      </c>
      <c r="N96" s="1" t="str">
        <f t="shared" si="26"/>
        <v>[ɹɪktə]</v>
      </c>
      <c r="O96" s="4">
        <f t="shared" si="27"/>
        <v>0.16959990621408716</v>
      </c>
      <c r="P96" s="4">
        <f t="shared" si="28"/>
        <v>0.66666666666666663</v>
      </c>
      <c r="Q96" s="4" cm="1">
        <f t="array" ref="Q96">SUM(_xlfn._xlws.FILTER($G$2:$G$1265,_xlfn.MAP($M$2:$M$1265,_xlfn.LAMBDA(_xlpm.x,_xlpm.x=$M96))))</f>
        <v>1.463057790782736E-3</v>
      </c>
      <c r="R96" s="4">
        <f t="shared" si="29"/>
        <v>0.5</v>
      </c>
      <c r="S96" s="15" cm="1">
        <f t="array" ref="S96">SUM(_xlfn._xlws.FILTER($G$2:$G$1265,_xlfn.MAP($N$2:$N$1265,_xlfn.LAMBDA(_xlpm.x,_xlpm.x=$N96))))</f>
        <v>7.3152889539136799E-4</v>
      </c>
      <c r="T96" s="4">
        <f t="shared" si="30"/>
        <v>1</v>
      </c>
      <c r="U96" s="4">
        <f t="shared" si="31"/>
        <v>-0.3010299956639812</v>
      </c>
      <c r="AC96" s="2"/>
      <c r="AH96" s="2"/>
      <c r="AI96" s="2"/>
    </row>
    <row r="97" spans="1:35">
      <c r="A97" s="1" t="str">
        <f t="shared" si="18"/>
        <v>~xperi~ : [kspɛɹɪ]</v>
      </c>
      <c r="B97" s="1">
        <f t="shared" si="32"/>
        <v>0</v>
      </c>
      <c r="C97" s="1">
        <f t="shared" si="32"/>
        <v>0</v>
      </c>
      <c r="D97" s="1">
        <f t="shared" si="32"/>
        <v>0</v>
      </c>
      <c r="E97" s="7">
        <v>1</v>
      </c>
      <c r="F97" s="9" t="s">
        <v>1991</v>
      </c>
      <c r="G97" s="4">
        <f t="shared" si="19"/>
        <v>7.3152889539136799E-4</v>
      </c>
      <c r="H97" s="4" t="str">
        <f t="shared" si="20"/>
        <v>kspɛɹɪ</v>
      </c>
      <c r="I97" s="4" t="str">
        <f t="shared" si="21"/>
        <v>xperi</v>
      </c>
      <c r="J97" s="10">
        <f t="shared" si="22"/>
        <v>6</v>
      </c>
      <c r="K97" s="10">
        <f t="shared" si="23"/>
        <v>5</v>
      </c>
      <c r="L97" s="10">
        <f t="shared" si="24"/>
        <v>6</v>
      </c>
      <c r="M97" s="1" t="str">
        <f t="shared" si="25"/>
        <v>~xperi~</v>
      </c>
      <c r="N97" s="1" t="str">
        <f t="shared" si="26"/>
        <v>[kspɛɹɪ]</v>
      </c>
      <c r="O97" s="4">
        <f t="shared" si="27"/>
        <v>0.18123811657891303</v>
      </c>
      <c r="P97" s="4">
        <f t="shared" si="28"/>
        <v>0.66666666666666663</v>
      </c>
      <c r="Q97" s="4" cm="1">
        <f t="array" ref="Q97">SUM(_xlfn._xlws.FILTER($G$2:$G$1265,_xlfn.MAP($M$2:$M$1265,_xlfn.LAMBDA(_xlpm.x,_xlpm.x=$M97))))</f>
        <v>1.463057790782736E-3</v>
      </c>
      <c r="R97" s="4">
        <f t="shared" si="29"/>
        <v>0.5</v>
      </c>
      <c r="S97" s="15" cm="1">
        <f t="array" ref="S97">SUM(_xlfn._xlws.FILTER($G$2:$G$1265,_xlfn.MAP($N$2:$N$1265,_xlfn.LAMBDA(_xlpm.x,_xlpm.x=$N97))))</f>
        <v>7.3152889539136799E-4</v>
      </c>
      <c r="T97" s="4">
        <f t="shared" si="30"/>
        <v>1</v>
      </c>
      <c r="U97" s="4">
        <f t="shared" si="31"/>
        <v>-0.3010299956639812</v>
      </c>
      <c r="AC97" s="2"/>
      <c r="AH97" s="2"/>
      <c r="AI97" s="2"/>
    </row>
    <row r="98" spans="1:35">
      <c r="A98" s="1" t="str">
        <f t="shared" si="18"/>
        <v>~xperi~ : [kspɪɹɪ]</v>
      </c>
      <c r="B98" s="1">
        <f t="shared" si="32"/>
        <v>0</v>
      </c>
      <c r="C98" s="1">
        <f t="shared" si="32"/>
        <v>0</v>
      </c>
      <c r="D98" s="1">
        <f t="shared" si="32"/>
        <v>0</v>
      </c>
      <c r="E98" s="7">
        <v>1</v>
      </c>
      <c r="F98" s="9" t="s">
        <v>1990</v>
      </c>
      <c r="G98" s="4">
        <f t="shared" si="19"/>
        <v>7.3152889539136799E-4</v>
      </c>
      <c r="H98" s="4" t="str">
        <f t="shared" si="20"/>
        <v>kspɪɹɪ</v>
      </c>
      <c r="I98" s="4" t="str">
        <f t="shared" si="21"/>
        <v>xperi</v>
      </c>
      <c r="J98" s="10">
        <f t="shared" si="22"/>
        <v>6</v>
      </c>
      <c r="K98" s="10">
        <f t="shared" si="23"/>
        <v>5</v>
      </c>
      <c r="L98" s="10">
        <f t="shared" si="24"/>
        <v>6</v>
      </c>
      <c r="M98" s="1" t="str">
        <f t="shared" si="25"/>
        <v>~xperi~</v>
      </c>
      <c r="N98" s="1" t="str">
        <f t="shared" si="26"/>
        <v>[kspɪɹɪ]</v>
      </c>
      <c r="O98" s="4">
        <f t="shared" si="27"/>
        <v>0.18123811657891303</v>
      </c>
      <c r="P98" s="4">
        <f t="shared" si="28"/>
        <v>0.66666666666666663</v>
      </c>
      <c r="Q98" s="4" cm="1">
        <f t="array" ref="Q98">SUM(_xlfn._xlws.FILTER($G$2:$G$1265,_xlfn.MAP($M$2:$M$1265,_xlfn.LAMBDA(_xlpm.x,_xlpm.x=$M98))))</f>
        <v>1.463057790782736E-3</v>
      </c>
      <c r="R98" s="4">
        <f t="shared" si="29"/>
        <v>0.5</v>
      </c>
      <c r="S98" s="15" cm="1">
        <f t="array" ref="S98">SUM(_xlfn._xlws.FILTER($G$2:$G$1265,_xlfn.MAP($N$2:$N$1265,_xlfn.LAMBDA(_xlpm.x,_xlpm.x=$N98))))</f>
        <v>7.3152889539136799E-4</v>
      </c>
      <c r="T98" s="4">
        <f t="shared" si="30"/>
        <v>1</v>
      </c>
      <c r="U98" s="4">
        <f t="shared" si="31"/>
        <v>-0.3010299956639812</v>
      </c>
      <c r="AC98" s="2"/>
      <c r="AH98" s="2"/>
      <c r="AI98" s="2"/>
    </row>
    <row r="99" spans="1:35">
      <c r="A99" s="1" t="str">
        <f t="shared" si="18"/>
        <v>~whethe~ : [hwɛðə]</v>
      </c>
      <c r="B99" s="1">
        <f t="shared" si="32"/>
        <v>0</v>
      </c>
      <c r="C99" s="1">
        <f t="shared" si="32"/>
        <v>0</v>
      </c>
      <c r="D99" s="1">
        <f t="shared" si="32"/>
        <v>0</v>
      </c>
      <c r="E99" s="7">
        <v>1</v>
      </c>
      <c r="F99" s="9" t="s">
        <v>1989</v>
      </c>
      <c r="G99" s="4">
        <f t="shared" si="19"/>
        <v>7.3152889539136799E-4</v>
      </c>
      <c r="H99" s="4" t="str">
        <f t="shared" si="20"/>
        <v>hwɛðə</v>
      </c>
      <c r="I99" s="4" t="str">
        <f t="shared" si="21"/>
        <v>whethe</v>
      </c>
      <c r="J99" s="10">
        <f t="shared" si="22"/>
        <v>5</v>
      </c>
      <c r="K99" s="10">
        <f t="shared" si="23"/>
        <v>6</v>
      </c>
      <c r="L99" s="10">
        <f t="shared" si="24"/>
        <v>6</v>
      </c>
      <c r="M99" s="1" t="str">
        <f t="shared" si="25"/>
        <v>~whethe~</v>
      </c>
      <c r="N99" s="1" t="str">
        <f t="shared" si="26"/>
        <v>[hwɛðə]</v>
      </c>
      <c r="O99" s="4">
        <f t="shared" si="27"/>
        <v>0.18123811657891303</v>
      </c>
      <c r="P99" s="4">
        <f t="shared" si="28"/>
        <v>0.66666666666666663</v>
      </c>
      <c r="Q99" s="4" cm="1">
        <f t="array" ref="Q99">SUM(_xlfn._xlws.FILTER($G$2:$G$1265,_xlfn.MAP($M$2:$M$1265,_xlfn.LAMBDA(_xlpm.x,_xlpm.x=$M99))))</f>
        <v>1.463057790782736E-3</v>
      </c>
      <c r="R99" s="4">
        <f t="shared" si="29"/>
        <v>0.5</v>
      </c>
      <c r="S99" s="15" cm="1">
        <f t="array" ref="S99">SUM(_xlfn._xlws.FILTER($G$2:$G$1265,_xlfn.MAP($N$2:$N$1265,_xlfn.LAMBDA(_xlpm.x,_xlpm.x=$N99))))</f>
        <v>7.3152889539136799E-4</v>
      </c>
      <c r="T99" s="4">
        <f t="shared" si="30"/>
        <v>1</v>
      </c>
      <c r="U99" s="4">
        <f t="shared" si="31"/>
        <v>-0.3010299956639812</v>
      </c>
      <c r="AC99" s="2"/>
      <c r="AH99" s="2"/>
      <c r="AI99" s="2"/>
    </row>
    <row r="100" spans="1:35">
      <c r="A100" s="1" t="str">
        <f t="shared" si="18"/>
        <v>~son~ : [sʌn]</v>
      </c>
      <c r="B100" s="1">
        <f t="shared" si="32"/>
        <v>0</v>
      </c>
      <c r="C100" s="1">
        <f t="shared" si="32"/>
        <v>0</v>
      </c>
      <c r="D100" s="1">
        <f t="shared" si="32"/>
        <v>0</v>
      </c>
      <c r="E100" s="7">
        <v>1</v>
      </c>
      <c r="F100" s="9" t="s">
        <v>1988</v>
      </c>
      <c r="G100" s="4">
        <f t="shared" si="19"/>
        <v>7.3152889539136799E-4</v>
      </c>
      <c r="H100" s="1" t="str">
        <f t="shared" si="20"/>
        <v>sʌn</v>
      </c>
      <c r="I100" s="1" t="str">
        <f t="shared" si="21"/>
        <v>son</v>
      </c>
      <c r="J100" s="10">
        <f t="shared" si="22"/>
        <v>3</v>
      </c>
      <c r="K100" s="10">
        <f t="shared" si="23"/>
        <v>3</v>
      </c>
      <c r="L100" s="10">
        <f t="shared" si="24"/>
        <v>3</v>
      </c>
      <c r="M100" s="1" t="str">
        <f t="shared" si="25"/>
        <v>~son~</v>
      </c>
      <c r="N100" s="1" t="str">
        <f t="shared" si="26"/>
        <v>[sʌn]</v>
      </c>
      <c r="O100" s="4">
        <f t="shared" si="27"/>
        <v>8.4164374949809884E-2</v>
      </c>
      <c r="P100" s="4">
        <f t="shared" si="28"/>
        <v>0.4</v>
      </c>
      <c r="Q100" s="4" cm="1">
        <f t="array" ref="Q100">SUM(_xlfn._xlws.FILTER($G$2:$G$1265,_xlfn.MAP($M$2:$M$1265,_xlfn.LAMBDA(_xlpm.x,_xlpm.x=$M100))))</f>
        <v>2.1945866861741038E-3</v>
      </c>
      <c r="R100" s="4">
        <f t="shared" si="29"/>
        <v>0.33333333333333337</v>
      </c>
      <c r="S100" s="15" cm="1">
        <f t="array" ref="S100">SUM(_xlfn._xlws.FILTER($G$2:$G$1265,_xlfn.MAP($N$2:$N$1265,_xlfn.LAMBDA(_xlpm.x,_xlpm.x=$N100))))</f>
        <v>1.463057790782736E-3</v>
      </c>
      <c r="T100" s="4">
        <f t="shared" si="30"/>
        <v>0.5</v>
      </c>
      <c r="U100" s="4">
        <f t="shared" si="31"/>
        <v>-0.17609125905568118</v>
      </c>
      <c r="AC100" s="2"/>
      <c r="AH100" s="2"/>
      <c r="AI100" s="2"/>
    </row>
    <row r="101" spans="1:35">
      <c r="A101" s="1" t="str">
        <f t="shared" si="18"/>
        <v>~son~ : [zən]</v>
      </c>
      <c r="B101" s="1">
        <f t="shared" si="32"/>
        <v>0</v>
      </c>
      <c r="C101" s="1">
        <f t="shared" si="32"/>
        <v>0</v>
      </c>
      <c r="D101" s="1">
        <f t="shared" si="32"/>
        <v>0</v>
      </c>
      <c r="E101" s="7">
        <v>2</v>
      </c>
      <c r="F101" s="9" t="s">
        <v>1987</v>
      </c>
      <c r="G101" s="4">
        <f t="shared" si="19"/>
        <v>1.463057790782736E-3</v>
      </c>
      <c r="H101" s="1" t="str">
        <f t="shared" si="20"/>
        <v>zən</v>
      </c>
      <c r="I101" s="1" t="str">
        <f t="shared" si="21"/>
        <v>son</v>
      </c>
      <c r="J101" s="10">
        <f t="shared" si="22"/>
        <v>3</v>
      </c>
      <c r="K101" s="10">
        <f t="shared" si="23"/>
        <v>3</v>
      </c>
      <c r="L101" s="10">
        <f t="shared" si="24"/>
        <v>3</v>
      </c>
      <c r="M101" s="1" t="str">
        <f t="shared" si="25"/>
        <v>~son~</v>
      </c>
      <c r="N101" s="1" t="str">
        <f t="shared" si="26"/>
        <v>[zən]</v>
      </c>
      <c r="O101" s="4">
        <f t="shared" si="27"/>
        <v>0.26679475638416739</v>
      </c>
      <c r="P101" s="4">
        <f t="shared" si="28"/>
        <v>0.8</v>
      </c>
      <c r="Q101" s="4" cm="1">
        <f t="array" ref="Q101">SUM(_xlfn._xlws.FILTER($G$2:$G$1265,_xlfn.MAP($M$2:$M$1265,_xlfn.LAMBDA(_xlpm.x,_xlpm.x=$M101))))</f>
        <v>2.1945866861741038E-3</v>
      </c>
      <c r="R101" s="4">
        <f t="shared" si="29"/>
        <v>0.66666666666666674</v>
      </c>
      <c r="S101" s="15" cm="1">
        <f t="array" ref="S101">SUM(_xlfn._xlws.FILTER($G$2:$G$1265,_xlfn.MAP($N$2:$N$1265,_xlfn.LAMBDA(_xlpm.x,_xlpm.x=$N101))))</f>
        <v>1.463057790782736E-3</v>
      </c>
      <c r="T101" s="4">
        <f t="shared" si="30"/>
        <v>1</v>
      </c>
      <c r="U101" s="4">
        <f t="shared" si="31"/>
        <v>-0.17609125905568118</v>
      </c>
      <c r="AC101" s="2"/>
      <c r="AH101" s="2"/>
      <c r="AI101" s="2"/>
    </row>
    <row r="102" spans="1:35">
      <c r="A102" s="1" t="str">
        <f t="shared" si="18"/>
        <v>~llow~ : [ləʊ]</v>
      </c>
      <c r="B102" s="1">
        <f t="shared" ref="B102:D121" si="33">_xlfn.LET(_xlpm.d,$F102,_xlpm.k,_xlfn.CONCAT(LEFT(TRIM(B$1),1),"*"),COUNTIF(_xlpm.d,_xlpm.k))</f>
        <v>0</v>
      </c>
      <c r="C102" s="1">
        <f t="shared" si="33"/>
        <v>0</v>
      </c>
      <c r="D102" s="1">
        <f t="shared" si="33"/>
        <v>0</v>
      </c>
      <c r="E102" s="7">
        <v>2</v>
      </c>
      <c r="F102" s="9" t="s">
        <v>221</v>
      </c>
      <c r="G102" s="4">
        <f t="shared" si="19"/>
        <v>1.463057790782736E-3</v>
      </c>
      <c r="H102" s="4" t="str">
        <f t="shared" si="20"/>
        <v>ləʊ</v>
      </c>
      <c r="I102" s="4" t="str">
        <f t="shared" si="21"/>
        <v>llow</v>
      </c>
      <c r="J102" s="10">
        <f t="shared" si="22"/>
        <v>3</v>
      </c>
      <c r="K102" s="10">
        <f t="shared" si="23"/>
        <v>4</v>
      </c>
      <c r="L102" s="10">
        <f t="shared" si="24"/>
        <v>4</v>
      </c>
      <c r="M102" s="1" t="str">
        <f t="shared" si="25"/>
        <v>~llow~</v>
      </c>
      <c r="N102" s="1" t="str">
        <f t="shared" si="26"/>
        <v>[ləʊ]</v>
      </c>
      <c r="O102" s="4">
        <f t="shared" si="27"/>
        <v>0.29701800075577461</v>
      </c>
      <c r="P102" s="4">
        <f t="shared" si="28"/>
        <v>0.8</v>
      </c>
      <c r="Q102" s="4" cm="1">
        <f t="array" ref="Q102">SUM(_xlfn._xlws.FILTER($G$2:$G$1265,_xlfn.MAP($M$2:$M$1265,_xlfn.LAMBDA(_xlpm.x,_xlpm.x=$M102))))</f>
        <v>2.1945866861741038E-3</v>
      </c>
      <c r="R102" s="4">
        <f t="shared" si="29"/>
        <v>0.66666666666666674</v>
      </c>
      <c r="S102" s="15" cm="1">
        <f t="array" ref="S102">SUM(_xlfn._xlws.FILTER($G$2:$G$1265,_xlfn.MAP($N$2:$N$1265,_xlfn.LAMBDA(_xlpm.x,_xlpm.x=$N102))))</f>
        <v>1.463057790782736E-3</v>
      </c>
      <c r="T102" s="4">
        <f t="shared" si="30"/>
        <v>1</v>
      </c>
      <c r="U102" s="4">
        <f t="shared" si="31"/>
        <v>-0.17609125905568118</v>
      </c>
      <c r="AC102" s="2"/>
      <c r="AH102" s="2"/>
      <c r="AI102" s="2"/>
    </row>
    <row r="103" spans="1:35">
      <c r="A103" s="1" t="str">
        <f t="shared" si="18"/>
        <v>~sent~ : [sɛnt]</v>
      </c>
      <c r="B103" s="1">
        <f t="shared" si="33"/>
        <v>0</v>
      </c>
      <c r="C103" s="1">
        <f t="shared" si="33"/>
        <v>0</v>
      </c>
      <c r="D103" s="1">
        <f t="shared" si="33"/>
        <v>0</v>
      </c>
      <c r="E103" s="7">
        <v>1</v>
      </c>
      <c r="F103" s="9" t="s">
        <v>1986</v>
      </c>
      <c r="G103" s="4">
        <f t="shared" si="19"/>
        <v>7.3152889539136799E-4</v>
      </c>
      <c r="H103" s="1" t="str">
        <f t="shared" si="20"/>
        <v>sɛnt</v>
      </c>
      <c r="I103" s="1" t="str">
        <f t="shared" si="21"/>
        <v>sent</v>
      </c>
      <c r="J103" s="10">
        <f t="shared" si="22"/>
        <v>4</v>
      </c>
      <c r="K103" s="10">
        <f t="shared" si="23"/>
        <v>4</v>
      </c>
      <c r="L103" s="10">
        <f t="shared" si="24"/>
        <v>4</v>
      </c>
      <c r="M103" s="1" t="str">
        <f t="shared" si="25"/>
        <v>~sent~</v>
      </c>
      <c r="N103" s="1" t="str">
        <f t="shared" si="26"/>
        <v>[sɛnt]</v>
      </c>
      <c r="O103" s="4">
        <f t="shared" si="27"/>
        <v>9.3698747011563929E-2</v>
      </c>
      <c r="P103" s="4">
        <f t="shared" si="28"/>
        <v>0.4</v>
      </c>
      <c r="Q103" s="4" cm="1">
        <f t="array" ref="Q103">SUM(_xlfn._xlws.FILTER($G$2:$G$1265,_xlfn.MAP($M$2:$M$1265,_xlfn.LAMBDA(_xlpm.x,_xlpm.x=$M103))))</f>
        <v>2.1945866861741038E-3</v>
      </c>
      <c r="R103" s="4">
        <f t="shared" si="29"/>
        <v>0.33333333333333337</v>
      </c>
      <c r="S103" s="15" cm="1">
        <f t="array" ref="S103">SUM(_xlfn._xlws.FILTER($G$2:$G$1265,_xlfn.MAP($N$2:$N$1265,_xlfn.LAMBDA(_xlpm.x,_xlpm.x=$N103))))</f>
        <v>1.463057790782736E-3</v>
      </c>
      <c r="T103" s="4">
        <f t="shared" si="30"/>
        <v>0.5</v>
      </c>
      <c r="U103" s="4">
        <f t="shared" si="31"/>
        <v>-0.17609125905568118</v>
      </c>
      <c r="AC103" s="2"/>
      <c r="AH103" s="2"/>
      <c r="AI103" s="2"/>
    </row>
    <row r="104" spans="1:35">
      <c r="A104" s="1" t="str">
        <f t="shared" si="18"/>
        <v>~rest~ : [ɹɛst]</v>
      </c>
      <c r="B104" s="1">
        <f t="shared" si="33"/>
        <v>1</v>
      </c>
      <c r="C104" s="1">
        <f t="shared" si="33"/>
        <v>0</v>
      </c>
      <c r="D104" s="1">
        <f t="shared" si="33"/>
        <v>0</v>
      </c>
      <c r="E104" s="7">
        <v>2</v>
      </c>
      <c r="F104" s="9" t="s">
        <v>1985</v>
      </c>
      <c r="G104" s="4">
        <f t="shared" si="19"/>
        <v>1.463057790782736E-3</v>
      </c>
      <c r="H104" s="1" t="str">
        <f t="shared" si="20"/>
        <v>ɹɛst</v>
      </c>
      <c r="I104" s="1" t="str">
        <f t="shared" si="21"/>
        <v>rest</v>
      </c>
      <c r="J104" s="10">
        <f t="shared" si="22"/>
        <v>4</v>
      </c>
      <c r="K104" s="10">
        <f t="shared" si="23"/>
        <v>4</v>
      </c>
      <c r="L104" s="10">
        <f t="shared" si="24"/>
        <v>4</v>
      </c>
      <c r="M104" s="1" t="str">
        <f t="shared" si="25"/>
        <v>~rest~</v>
      </c>
      <c r="N104" s="1" t="str">
        <f t="shared" si="26"/>
        <v>[ɹɛst]</v>
      </c>
      <c r="O104" s="4">
        <f t="shared" si="27"/>
        <v>0.29701800075577461</v>
      </c>
      <c r="P104" s="4">
        <f t="shared" si="28"/>
        <v>0.8</v>
      </c>
      <c r="Q104" s="4" cm="1">
        <f t="array" ref="Q104">SUM(_xlfn._xlws.FILTER($G$2:$G$1265,_xlfn.MAP($M$2:$M$1265,_xlfn.LAMBDA(_xlpm.x,_xlpm.x=$M104))))</f>
        <v>2.1945866861741038E-3</v>
      </c>
      <c r="R104" s="4">
        <f t="shared" si="29"/>
        <v>0.66666666666666674</v>
      </c>
      <c r="S104" s="15" cm="1">
        <f t="array" ref="S104">SUM(_xlfn._xlws.FILTER($G$2:$G$1265,_xlfn.MAP($N$2:$N$1265,_xlfn.LAMBDA(_xlpm.x,_xlpm.x=$N104))))</f>
        <v>1.463057790782736E-3</v>
      </c>
      <c r="T104" s="4">
        <f t="shared" si="30"/>
        <v>1</v>
      </c>
      <c r="U104" s="4">
        <f t="shared" si="31"/>
        <v>-0.17609125905568118</v>
      </c>
      <c r="AC104" s="2"/>
      <c r="AH104" s="2"/>
      <c r="AI104" s="2"/>
    </row>
    <row r="105" spans="1:35">
      <c r="A105" s="1" t="str">
        <f t="shared" si="18"/>
        <v>~nger~ : [ŋɡəɹ]</v>
      </c>
      <c r="B105" s="1">
        <f t="shared" si="33"/>
        <v>0</v>
      </c>
      <c r="C105" s="1">
        <f t="shared" si="33"/>
        <v>0</v>
      </c>
      <c r="D105" s="1">
        <f t="shared" si="33"/>
        <v>0</v>
      </c>
      <c r="E105" s="7">
        <v>2</v>
      </c>
      <c r="F105" s="9" t="s">
        <v>1984</v>
      </c>
      <c r="G105" s="4">
        <f t="shared" si="19"/>
        <v>1.463057790782736E-3</v>
      </c>
      <c r="H105" s="1" t="str">
        <f t="shared" si="20"/>
        <v>ŋɡəɹ</v>
      </c>
      <c r="I105" s="1" t="str">
        <f t="shared" si="21"/>
        <v>nger</v>
      </c>
      <c r="J105" s="10">
        <f t="shared" si="22"/>
        <v>4</v>
      </c>
      <c r="K105" s="10">
        <f t="shared" si="23"/>
        <v>4</v>
      </c>
      <c r="L105" s="10">
        <f t="shared" si="24"/>
        <v>4</v>
      </c>
      <c r="M105" s="1" t="str">
        <f t="shared" si="25"/>
        <v>~nger~</v>
      </c>
      <c r="N105" s="1" t="str">
        <f t="shared" si="26"/>
        <v>[ŋɡəɹ]</v>
      </c>
      <c r="O105" s="4">
        <f t="shared" si="27"/>
        <v>0.29701800075577461</v>
      </c>
      <c r="P105" s="4">
        <f t="shared" si="28"/>
        <v>0.8</v>
      </c>
      <c r="Q105" s="4" cm="1">
        <f t="array" ref="Q105">SUM(_xlfn._xlws.FILTER($G$2:$G$1265,_xlfn.MAP($M$2:$M$1265,_xlfn.LAMBDA(_xlpm.x,_xlpm.x=$M105))))</f>
        <v>2.1945866861741038E-3</v>
      </c>
      <c r="R105" s="4">
        <f t="shared" si="29"/>
        <v>0.66666666666666674</v>
      </c>
      <c r="S105" s="15" cm="1">
        <f t="array" ref="S105">SUM(_xlfn._xlws.FILTER($G$2:$G$1265,_xlfn.MAP($N$2:$N$1265,_xlfn.LAMBDA(_xlpm.x,_xlpm.x=$N105))))</f>
        <v>1.463057790782736E-3</v>
      </c>
      <c r="T105" s="4">
        <f t="shared" si="30"/>
        <v>1</v>
      </c>
      <c r="U105" s="4">
        <f t="shared" si="31"/>
        <v>-0.17609125905568118</v>
      </c>
      <c r="AC105" s="2"/>
      <c r="AH105" s="2"/>
      <c r="AI105" s="2"/>
    </row>
    <row r="106" spans="1:35">
      <c r="A106" s="1" t="str">
        <f t="shared" si="18"/>
        <v>~expe~ : [ɪkspɛ]</v>
      </c>
      <c r="B106" s="1">
        <f t="shared" si="33"/>
        <v>0</v>
      </c>
      <c r="C106" s="1">
        <f t="shared" si="33"/>
        <v>0</v>
      </c>
      <c r="D106" s="1">
        <f t="shared" si="33"/>
        <v>0</v>
      </c>
      <c r="E106" s="7">
        <v>2</v>
      </c>
      <c r="F106" s="9" t="s">
        <v>1983</v>
      </c>
      <c r="G106" s="4">
        <f t="shared" si="19"/>
        <v>1.463057790782736E-3</v>
      </c>
      <c r="H106" s="1" t="str">
        <f t="shared" si="20"/>
        <v>ɪkspɛ</v>
      </c>
      <c r="I106" s="1" t="str">
        <f t="shared" si="21"/>
        <v>expe</v>
      </c>
      <c r="J106" s="10">
        <f t="shared" si="22"/>
        <v>5</v>
      </c>
      <c r="K106" s="10">
        <f t="shared" si="23"/>
        <v>4</v>
      </c>
      <c r="L106" s="10">
        <f t="shared" si="24"/>
        <v>5</v>
      </c>
      <c r="M106" s="1" t="str">
        <f t="shared" si="25"/>
        <v>~expe~</v>
      </c>
      <c r="N106" s="1" t="str">
        <f t="shared" si="26"/>
        <v>[ɪkspɛ]</v>
      </c>
      <c r="O106" s="4">
        <f t="shared" si="27"/>
        <v>0.32257138977018379</v>
      </c>
      <c r="P106" s="4">
        <f t="shared" si="28"/>
        <v>0.8</v>
      </c>
      <c r="Q106" s="4" cm="1">
        <f t="array" ref="Q106">SUM(_xlfn._xlws.FILTER($G$2:$G$1265,_xlfn.MAP($M$2:$M$1265,_xlfn.LAMBDA(_xlpm.x,_xlpm.x=$M106))))</f>
        <v>2.1945866861741038E-3</v>
      </c>
      <c r="R106" s="4">
        <f t="shared" si="29"/>
        <v>0.66666666666666674</v>
      </c>
      <c r="S106" s="15" cm="1">
        <f t="array" ref="S106">SUM(_xlfn._xlws.FILTER($G$2:$G$1265,_xlfn.MAP($N$2:$N$1265,_xlfn.LAMBDA(_xlpm.x,_xlpm.x=$N106))))</f>
        <v>1.463057790782736E-3</v>
      </c>
      <c r="T106" s="4">
        <f t="shared" si="30"/>
        <v>1</v>
      </c>
      <c r="U106" s="4">
        <f t="shared" si="31"/>
        <v>-0.17609125905568118</v>
      </c>
      <c r="AC106" s="2"/>
      <c r="AH106" s="2"/>
      <c r="AI106" s="2"/>
    </row>
    <row r="107" spans="1:35">
      <c r="A107" s="1" t="str">
        <f t="shared" si="18"/>
        <v>~ther~ : [ðəɹ]</v>
      </c>
      <c r="B107" s="1">
        <f t="shared" si="33"/>
        <v>0</v>
      </c>
      <c r="C107" s="1">
        <f t="shared" si="33"/>
        <v>0</v>
      </c>
      <c r="D107" s="1">
        <f t="shared" si="33"/>
        <v>0</v>
      </c>
      <c r="E107" s="7">
        <v>12</v>
      </c>
      <c r="F107" s="9" t="s">
        <v>1982</v>
      </c>
      <c r="G107" s="4">
        <f t="shared" si="19"/>
        <v>8.778346744696415E-3</v>
      </c>
      <c r="H107" s="1" t="str">
        <f t="shared" si="20"/>
        <v>ðəɹ</v>
      </c>
      <c r="I107" s="1" t="str">
        <f t="shared" si="21"/>
        <v>ther</v>
      </c>
      <c r="J107" s="10">
        <f t="shared" si="22"/>
        <v>3</v>
      </c>
      <c r="K107" s="10">
        <f t="shared" si="23"/>
        <v>4</v>
      </c>
      <c r="L107" s="10">
        <f t="shared" si="24"/>
        <v>4</v>
      </c>
      <c r="M107" s="1" t="str">
        <f t="shared" si="25"/>
        <v>~ther~</v>
      </c>
      <c r="N107" s="1" t="str">
        <f t="shared" si="26"/>
        <v>[ðəɹ]</v>
      </c>
      <c r="O107" s="4">
        <f t="shared" si="27"/>
        <v>0.83214375595594825</v>
      </c>
      <c r="P107" s="4">
        <f t="shared" si="28"/>
        <v>0.96000000000000008</v>
      </c>
      <c r="Q107" s="4" cm="1">
        <f t="array" ref="Q107">SUM(_xlfn._xlws.FILTER($G$2:$G$1265,_xlfn.MAP($M$2:$M$1265,_xlfn.LAMBDA(_xlpm.x,_xlpm.x=$M107))))</f>
        <v>9.5098756400877824E-3</v>
      </c>
      <c r="R107" s="4">
        <f t="shared" si="29"/>
        <v>0.92307692307692313</v>
      </c>
      <c r="S107" s="15" cm="1">
        <f t="array" ref="S107">SUM(_xlfn._xlws.FILTER($G$2:$G$1265,_xlfn.MAP($N$2:$N$1265,_xlfn.LAMBDA(_xlpm.x,_xlpm.x=$N107))))</f>
        <v>8.778346744696415E-3</v>
      </c>
      <c r="T107" s="4">
        <f t="shared" si="30"/>
        <v>1</v>
      </c>
      <c r="U107" s="4">
        <f t="shared" si="31"/>
        <v>-3.4762106259211917E-2</v>
      </c>
      <c r="AC107" s="2"/>
      <c r="AH107" s="2"/>
      <c r="AI107" s="2"/>
    </row>
    <row r="108" spans="1:35">
      <c r="A108" s="1" t="str">
        <f t="shared" si="18"/>
        <v>~ght~ : [t]</v>
      </c>
      <c r="B108" s="1">
        <f t="shared" si="33"/>
        <v>0</v>
      </c>
      <c r="C108" s="1">
        <f t="shared" si="33"/>
        <v>0</v>
      </c>
      <c r="D108" s="1">
        <f t="shared" si="33"/>
        <v>0</v>
      </c>
      <c r="E108" s="7">
        <v>12</v>
      </c>
      <c r="F108" s="9" t="s">
        <v>862</v>
      </c>
      <c r="G108" s="4">
        <f t="shared" si="19"/>
        <v>8.778346744696415E-3</v>
      </c>
      <c r="H108" s="1" t="str">
        <f t="shared" si="20"/>
        <v>t</v>
      </c>
      <c r="I108" s="1" t="str">
        <f t="shared" si="21"/>
        <v>ght</v>
      </c>
      <c r="J108" s="10">
        <f t="shared" si="22"/>
        <v>1</v>
      </c>
      <c r="K108" s="10">
        <f t="shared" si="23"/>
        <v>3</v>
      </c>
      <c r="L108" s="10">
        <f t="shared" si="24"/>
        <v>3</v>
      </c>
      <c r="M108" s="1" t="str">
        <f t="shared" si="25"/>
        <v>~ght~</v>
      </c>
      <c r="N108" s="1" t="str">
        <f t="shared" si="26"/>
        <v>[t]</v>
      </c>
      <c r="O108" s="4">
        <f t="shared" si="27"/>
        <v>0.77861298979198901</v>
      </c>
      <c r="P108" s="4">
        <f t="shared" si="28"/>
        <v>1</v>
      </c>
      <c r="Q108" s="4" cm="1">
        <f t="array" ref="Q108">SUM(_xlfn._xlws.FILTER($G$2:$G$1265,_xlfn.MAP($M$2:$M$1265,_xlfn.LAMBDA(_xlpm.x,_xlpm.x=$M108))))</f>
        <v>8.778346744696415E-3</v>
      </c>
      <c r="R108" s="4">
        <f t="shared" si="29"/>
        <v>1</v>
      </c>
      <c r="S108" s="15" cm="1">
        <f t="array" ref="S108">SUM(_xlfn._xlws.FILTER($G$2:$G$1265,_xlfn.MAP($N$2:$N$1265,_xlfn.LAMBDA(_xlpm.x,_xlpm.x=$N108))))</f>
        <v>8.778346744696415E-3</v>
      </c>
      <c r="T108" s="4">
        <f t="shared" si="30"/>
        <v>1</v>
      </c>
      <c r="U108" s="4">
        <f t="shared" si="31"/>
        <v>0</v>
      </c>
      <c r="AC108" s="2"/>
      <c r="AH108" s="2"/>
      <c r="AI108" s="2"/>
    </row>
    <row r="109" spans="1:35">
      <c r="A109" s="1" t="str">
        <f t="shared" si="18"/>
        <v>~add~ : [æd]</v>
      </c>
      <c r="B109" s="1">
        <f t="shared" si="33"/>
        <v>0</v>
      </c>
      <c r="C109" s="1">
        <f t="shared" si="33"/>
        <v>0</v>
      </c>
      <c r="D109" s="1">
        <f t="shared" si="33"/>
        <v>0</v>
      </c>
      <c r="E109" s="7">
        <v>1</v>
      </c>
      <c r="F109" s="9" t="s">
        <v>1981</v>
      </c>
      <c r="G109" s="4">
        <f t="shared" si="19"/>
        <v>7.3152889539136799E-4</v>
      </c>
      <c r="H109" s="4" t="str">
        <f t="shared" si="20"/>
        <v>æd</v>
      </c>
      <c r="I109" s="4" t="str">
        <f t="shared" si="21"/>
        <v>add</v>
      </c>
      <c r="J109" s="10">
        <f t="shared" si="22"/>
        <v>2</v>
      </c>
      <c r="K109" s="10">
        <f t="shared" si="23"/>
        <v>3</v>
      </c>
      <c r="L109" s="10">
        <f t="shared" si="24"/>
        <v>3</v>
      </c>
      <c r="M109" s="1" t="str">
        <f t="shared" si="25"/>
        <v>~add~</v>
      </c>
      <c r="N109" s="1" t="str">
        <f t="shared" si="26"/>
        <v>[æd]</v>
      </c>
      <c r="O109" s="4">
        <f t="shared" si="27"/>
        <v>0.21041093737452468</v>
      </c>
      <c r="P109" s="4">
        <f t="shared" si="28"/>
        <v>1</v>
      </c>
      <c r="Q109" s="4" cm="1">
        <f t="array" ref="Q109">SUM(_xlfn._xlws.FILTER($G$2:$G$1265,_xlfn.MAP($M$2:$M$1265,_xlfn.LAMBDA(_xlpm.x,_xlpm.x=$M109))))</f>
        <v>7.3152889539136799E-4</v>
      </c>
      <c r="R109" s="4">
        <f t="shared" si="29"/>
        <v>1</v>
      </c>
      <c r="S109" s="15" cm="1">
        <f t="array" ref="S109">SUM(_xlfn._xlws.FILTER($G$2:$G$1265,_xlfn.MAP($N$2:$N$1265,_xlfn.LAMBDA(_xlpm.x,_xlpm.x=$N109))))</f>
        <v>7.3152889539136799E-4</v>
      </c>
      <c r="T109" s="4">
        <f t="shared" si="30"/>
        <v>1</v>
      </c>
      <c r="U109" s="4">
        <f t="shared" si="31"/>
        <v>0</v>
      </c>
      <c r="AC109" s="2"/>
      <c r="AH109" s="2"/>
      <c r="AI109" s="2"/>
    </row>
    <row r="110" spans="1:35">
      <c r="A110" s="1" t="str">
        <f t="shared" si="18"/>
        <v>~eye~ : [aɪ]</v>
      </c>
      <c r="B110" s="1">
        <f t="shared" si="33"/>
        <v>0</v>
      </c>
      <c r="C110" s="1">
        <f t="shared" si="33"/>
        <v>0</v>
      </c>
      <c r="D110" s="1">
        <f t="shared" si="33"/>
        <v>0</v>
      </c>
      <c r="E110" s="7">
        <v>1</v>
      </c>
      <c r="F110" s="9" t="s">
        <v>644</v>
      </c>
      <c r="G110" s="4">
        <f t="shared" si="19"/>
        <v>7.3152889539136799E-4</v>
      </c>
      <c r="H110" s="4" t="str">
        <f t="shared" si="20"/>
        <v>aɪ</v>
      </c>
      <c r="I110" s="4" t="str">
        <f t="shared" si="21"/>
        <v>eye</v>
      </c>
      <c r="J110" s="10">
        <f t="shared" si="22"/>
        <v>2</v>
      </c>
      <c r="K110" s="10">
        <f t="shared" si="23"/>
        <v>3</v>
      </c>
      <c r="L110" s="10">
        <f t="shared" si="24"/>
        <v>3</v>
      </c>
      <c r="M110" s="1" t="str">
        <f t="shared" si="25"/>
        <v>~eye~</v>
      </c>
      <c r="N110" s="1" t="str">
        <f t="shared" si="26"/>
        <v>[aɪ]</v>
      </c>
      <c r="O110" s="4">
        <f t="shared" si="27"/>
        <v>0.21041093737452468</v>
      </c>
      <c r="P110" s="4">
        <f t="shared" si="28"/>
        <v>1</v>
      </c>
      <c r="Q110" s="4" cm="1">
        <f t="array" ref="Q110">SUM(_xlfn._xlws.FILTER($G$2:$G$1265,_xlfn.MAP($M$2:$M$1265,_xlfn.LAMBDA(_xlpm.x,_xlpm.x=$M110))))</f>
        <v>7.3152889539136799E-4</v>
      </c>
      <c r="R110" s="4">
        <f t="shared" si="29"/>
        <v>1</v>
      </c>
      <c r="S110" s="15" cm="1">
        <f t="array" ref="S110">SUM(_xlfn._xlws.FILTER($G$2:$G$1265,_xlfn.MAP($N$2:$N$1265,_xlfn.LAMBDA(_xlpm.x,_xlpm.x=$N110))))</f>
        <v>7.3152889539136799E-4</v>
      </c>
      <c r="T110" s="4">
        <f t="shared" si="30"/>
        <v>1</v>
      </c>
      <c r="U110" s="4">
        <f t="shared" si="31"/>
        <v>0</v>
      </c>
      <c r="AC110" s="2"/>
      <c r="AH110" s="2"/>
      <c r="AI110" s="2"/>
    </row>
    <row r="111" spans="1:35">
      <c r="A111" s="1" t="str">
        <f t="shared" si="18"/>
        <v>~dge~ : [dʒ]</v>
      </c>
      <c r="B111" s="1">
        <f t="shared" si="33"/>
        <v>0</v>
      </c>
      <c r="C111" s="1">
        <f t="shared" si="33"/>
        <v>0</v>
      </c>
      <c r="D111" s="1">
        <f t="shared" si="33"/>
        <v>0</v>
      </c>
      <c r="E111" s="7">
        <v>1</v>
      </c>
      <c r="F111" s="9" t="s">
        <v>490</v>
      </c>
      <c r="G111" s="4">
        <f t="shared" si="19"/>
        <v>7.3152889539136799E-4</v>
      </c>
      <c r="H111" s="4" t="str">
        <f t="shared" si="20"/>
        <v>dʒ</v>
      </c>
      <c r="I111" s="4" t="str">
        <f t="shared" si="21"/>
        <v>dge</v>
      </c>
      <c r="J111" s="10">
        <f t="shared" si="22"/>
        <v>2</v>
      </c>
      <c r="K111" s="10">
        <f t="shared" si="23"/>
        <v>3</v>
      </c>
      <c r="L111" s="10">
        <f t="shared" si="24"/>
        <v>3</v>
      </c>
      <c r="M111" s="1" t="str">
        <f t="shared" si="25"/>
        <v>~dge~</v>
      </c>
      <c r="N111" s="1" t="str">
        <f t="shared" si="26"/>
        <v>[dʒ]</v>
      </c>
      <c r="O111" s="4">
        <f t="shared" si="27"/>
        <v>0.21041093737452468</v>
      </c>
      <c r="P111" s="4">
        <f t="shared" si="28"/>
        <v>1</v>
      </c>
      <c r="Q111" s="4" cm="1">
        <f t="array" ref="Q111">SUM(_xlfn._xlws.FILTER($G$2:$G$1265,_xlfn.MAP($M$2:$M$1265,_xlfn.LAMBDA(_xlpm.x,_xlpm.x=$M111))))</f>
        <v>7.3152889539136799E-4</v>
      </c>
      <c r="R111" s="4">
        <f t="shared" si="29"/>
        <v>1</v>
      </c>
      <c r="S111" s="15" cm="1">
        <f t="array" ref="S111">SUM(_xlfn._xlws.FILTER($G$2:$G$1265,_xlfn.MAP($N$2:$N$1265,_xlfn.LAMBDA(_xlpm.x,_xlpm.x=$N111))))</f>
        <v>7.3152889539136799E-4</v>
      </c>
      <c r="T111" s="4">
        <f t="shared" si="30"/>
        <v>1</v>
      </c>
      <c r="U111" s="4">
        <f t="shared" si="31"/>
        <v>0</v>
      </c>
      <c r="AC111" s="2"/>
      <c r="AH111" s="2"/>
      <c r="AI111" s="2"/>
    </row>
    <row r="112" spans="1:35">
      <c r="A112" s="1" t="str">
        <f t="shared" si="18"/>
        <v>~who~ : [hu]</v>
      </c>
      <c r="B112" s="1">
        <f t="shared" si="33"/>
        <v>0</v>
      </c>
      <c r="C112" s="1">
        <f t="shared" si="33"/>
        <v>0</v>
      </c>
      <c r="D112" s="1">
        <f t="shared" si="33"/>
        <v>0</v>
      </c>
      <c r="E112" s="7">
        <v>1</v>
      </c>
      <c r="F112" s="9" t="s">
        <v>42</v>
      </c>
      <c r="G112" s="4">
        <f t="shared" si="19"/>
        <v>7.3152889539136799E-4</v>
      </c>
      <c r="H112" s="1" t="str">
        <f t="shared" si="20"/>
        <v>hu</v>
      </c>
      <c r="I112" s="1" t="str">
        <f t="shared" si="21"/>
        <v>who</v>
      </c>
      <c r="J112" s="10">
        <f t="shared" si="22"/>
        <v>2</v>
      </c>
      <c r="K112" s="10">
        <f t="shared" si="23"/>
        <v>3</v>
      </c>
      <c r="L112" s="10">
        <f t="shared" si="24"/>
        <v>3</v>
      </c>
      <c r="M112" s="1" t="str">
        <f t="shared" si="25"/>
        <v>~who~</v>
      </c>
      <c r="N112" s="1" t="str">
        <f t="shared" si="26"/>
        <v>[hu]</v>
      </c>
      <c r="O112" s="4">
        <f t="shared" si="27"/>
        <v>0.21041093737452468</v>
      </c>
      <c r="P112" s="4">
        <f t="shared" si="28"/>
        <v>1</v>
      </c>
      <c r="Q112" s="4" cm="1">
        <f t="array" ref="Q112">SUM(_xlfn._xlws.FILTER($G$2:$G$1265,_xlfn.MAP($M$2:$M$1265,_xlfn.LAMBDA(_xlpm.x,_xlpm.x=$M112))))</f>
        <v>7.3152889539136799E-4</v>
      </c>
      <c r="R112" s="4">
        <f t="shared" si="29"/>
        <v>1</v>
      </c>
      <c r="S112" s="15" cm="1">
        <f t="array" ref="S112">SUM(_xlfn._xlws.FILTER($G$2:$G$1265,_xlfn.MAP($N$2:$N$1265,_xlfn.LAMBDA(_xlpm.x,_xlpm.x=$N112))))</f>
        <v>7.3152889539136799E-4</v>
      </c>
      <c r="T112" s="4">
        <f t="shared" si="30"/>
        <v>1</v>
      </c>
      <c r="U112" s="4">
        <f t="shared" si="31"/>
        <v>0</v>
      </c>
      <c r="AC112" s="2"/>
      <c r="AH112" s="2"/>
      <c r="AI112" s="2"/>
    </row>
    <row r="113" spans="1:35">
      <c r="A113" s="1" t="str">
        <f t="shared" si="18"/>
        <v>~eat~ : [it]</v>
      </c>
      <c r="B113" s="1">
        <f t="shared" si="33"/>
        <v>0</v>
      </c>
      <c r="C113" s="1">
        <f t="shared" si="33"/>
        <v>0</v>
      </c>
      <c r="D113" s="1">
        <f t="shared" si="33"/>
        <v>0</v>
      </c>
      <c r="E113" s="7">
        <v>1</v>
      </c>
      <c r="F113" s="9" t="s">
        <v>1980</v>
      </c>
      <c r="G113" s="4">
        <f t="shared" si="19"/>
        <v>7.3152889539136799E-4</v>
      </c>
      <c r="H113" s="4" t="str">
        <f t="shared" si="20"/>
        <v>it</v>
      </c>
      <c r="I113" s="4" t="str">
        <f t="shared" si="21"/>
        <v>eat</v>
      </c>
      <c r="J113" s="10">
        <f t="shared" si="22"/>
        <v>2</v>
      </c>
      <c r="K113" s="10">
        <f t="shared" si="23"/>
        <v>3</v>
      </c>
      <c r="L113" s="10">
        <f t="shared" si="24"/>
        <v>3</v>
      </c>
      <c r="M113" s="1" t="str">
        <f t="shared" si="25"/>
        <v>~eat~</v>
      </c>
      <c r="N113" s="1" t="str">
        <f t="shared" si="26"/>
        <v>[it]</v>
      </c>
      <c r="O113" s="4">
        <f t="shared" si="27"/>
        <v>0.21041093737452468</v>
      </c>
      <c r="P113" s="4">
        <f t="shared" si="28"/>
        <v>1</v>
      </c>
      <c r="Q113" s="4" cm="1">
        <f t="array" ref="Q113">SUM(_xlfn._xlws.FILTER($G$2:$G$1265,_xlfn.MAP($M$2:$M$1265,_xlfn.LAMBDA(_xlpm.x,_xlpm.x=$M113))))</f>
        <v>7.3152889539136799E-4</v>
      </c>
      <c r="R113" s="4">
        <f t="shared" si="29"/>
        <v>1</v>
      </c>
      <c r="S113" s="15" cm="1">
        <f t="array" ref="S113">SUM(_xlfn._xlws.FILTER($G$2:$G$1265,_xlfn.MAP($N$2:$N$1265,_xlfn.LAMBDA(_xlpm.x,_xlpm.x=$N113))))</f>
        <v>7.3152889539136799E-4</v>
      </c>
      <c r="T113" s="4">
        <f t="shared" si="30"/>
        <v>1</v>
      </c>
      <c r="U113" s="4">
        <f t="shared" si="31"/>
        <v>0</v>
      </c>
      <c r="AC113" s="2"/>
      <c r="AH113" s="2"/>
      <c r="AI113" s="2"/>
    </row>
    <row r="114" spans="1:35">
      <c r="A114" s="1" t="str">
        <f t="shared" si="18"/>
        <v>~ear~ : [iə]</v>
      </c>
      <c r="B114" s="1">
        <f t="shared" si="33"/>
        <v>0</v>
      </c>
      <c r="C114" s="1">
        <f t="shared" si="33"/>
        <v>0</v>
      </c>
      <c r="D114" s="1">
        <f t="shared" si="33"/>
        <v>0</v>
      </c>
      <c r="E114" s="7">
        <v>1</v>
      </c>
      <c r="F114" s="9" t="s">
        <v>1979</v>
      </c>
      <c r="G114" s="4">
        <f t="shared" si="19"/>
        <v>7.3152889539136799E-4</v>
      </c>
      <c r="H114" s="4" t="str">
        <f t="shared" si="20"/>
        <v>iə</v>
      </c>
      <c r="I114" s="4" t="str">
        <f t="shared" si="21"/>
        <v>ear</v>
      </c>
      <c r="J114" s="10">
        <f t="shared" si="22"/>
        <v>2</v>
      </c>
      <c r="K114" s="10">
        <f t="shared" si="23"/>
        <v>3</v>
      </c>
      <c r="L114" s="10">
        <f t="shared" si="24"/>
        <v>3</v>
      </c>
      <c r="M114" s="1" t="str">
        <f t="shared" si="25"/>
        <v>~ear~</v>
      </c>
      <c r="N114" s="1" t="str">
        <f t="shared" si="26"/>
        <v>[iə]</v>
      </c>
      <c r="O114" s="4">
        <f t="shared" si="27"/>
        <v>0.21041093737452468</v>
      </c>
      <c r="P114" s="4">
        <f t="shared" si="28"/>
        <v>1</v>
      </c>
      <c r="Q114" s="4" cm="1">
        <f t="array" ref="Q114">SUM(_xlfn._xlws.FILTER($G$2:$G$1265,_xlfn.MAP($M$2:$M$1265,_xlfn.LAMBDA(_xlpm.x,_xlpm.x=$M114))))</f>
        <v>7.3152889539136799E-4</v>
      </c>
      <c r="R114" s="4">
        <f t="shared" si="29"/>
        <v>1</v>
      </c>
      <c r="S114" s="15" cm="1">
        <f t="array" ref="S114">SUM(_xlfn._xlws.FILTER($G$2:$G$1265,_xlfn.MAP($N$2:$N$1265,_xlfn.LAMBDA(_xlpm.x,_xlpm.x=$N114))))</f>
        <v>7.3152889539136799E-4</v>
      </c>
      <c r="T114" s="4">
        <f t="shared" si="30"/>
        <v>1</v>
      </c>
      <c r="U114" s="4">
        <f t="shared" si="31"/>
        <v>0</v>
      </c>
      <c r="AC114" s="2"/>
      <c r="AH114" s="2"/>
      <c r="AI114" s="2"/>
    </row>
    <row r="115" spans="1:35">
      <c r="A115" s="1" t="str">
        <f t="shared" si="18"/>
        <v>~key~ : [ki]</v>
      </c>
      <c r="B115" s="1">
        <f t="shared" si="33"/>
        <v>0</v>
      </c>
      <c r="C115" s="1">
        <f t="shared" si="33"/>
        <v>0</v>
      </c>
      <c r="D115" s="1">
        <f t="shared" si="33"/>
        <v>0</v>
      </c>
      <c r="E115" s="7">
        <v>1</v>
      </c>
      <c r="F115" s="9" t="s">
        <v>54</v>
      </c>
      <c r="G115" s="4">
        <f t="shared" si="19"/>
        <v>7.3152889539136799E-4</v>
      </c>
      <c r="H115" s="4" t="str">
        <f t="shared" si="20"/>
        <v>ki</v>
      </c>
      <c r="I115" s="4" t="str">
        <f t="shared" si="21"/>
        <v>key</v>
      </c>
      <c r="J115" s="10">
        <f t="shared" si="22"/>
        <v>2</v>
      </c>
      <c r="K115" s="10">
        <f t="shared" si="23"/>
        <v>3</v>
      </c>
      <c r="L115" s="10">
        <f t="shared" si="24"/>
        <v>3</v>
      </c>
      <c r="M115" s="1" t="str">
        <f t="shared" si="25"/>
        <v>~key~</v>
      </c>
      <c r="N115" s="1" t="str">
        <f t="shared" si="26"/>
        <v>[ki]</v>
      </c>
      <c r="O115" s="4">
        <f t="shared" si="27"/>
        <v>0.21041093737452468</v>
      </c>
      <c r="P115" s="4">
        <f t="shared" si="28"/>
        <v>1</v>
      </c>
      <c r="Q115" s="4" cm="1">
        <f t="array" ref="Q115">SUM(_xlfn._xlws.FILTER($G$2:$G$1265,_xlfn.MAP($M$2:$M$1265,_xlfn.LAMBDA(_xlpm.x,_xlpm.x=$M115))))</f>
        <v>7.3152889539136799E-4</v>
      </c>
      <c r="R115" s="4">
        <f t="shared" si="29"/>
        <v>1</v>
      </c>
      <c r="S115" s="15" cm="1">
        <f t="array" ref="S115">SUM(_xlfn._xlws.FILTER($G$2:$G$1265,_xlfn.MAP($N$2:$N$1265,_xlfn.LAMBDA(_xlpm.x,_xlpm.x=$N115))))</f>
        <v>7.3152889539136799E-4</v>
      </c>
      <c r="T115" s="4">
        <f t="shared" si="30"/>
        <v>1</v>
      </c>
      <c r="U115" s="4">
        <f t="shared" si="31"/>
        <v>0</v>
      </c>
      <c r="AC115" s="2"/>
      <c r="AH115" s="2"/>
      <c r="AI115" s="2"/>
    </row>
    <row r="116" spans="1:35">
      <c r="A116" s="1" t="str">
        <f t="shared" si="18"/>
        <v>~lse~ : [ls]</v>
      </c>
      <c r="B116" s="1">
        <f t="shared" si="33"/>
        <v>0</v>
      </c>
      <c r="C116" s="1">
        <f t="shared" si="33"/>
        <v>0</v>
      </c>
      <c r="D116" s="1">
        <f t="shared" si="33"/>
        <v>0</v>
      </c>
      <c r="E116" s="7">
        <v>1</v>
      </c>
      <c r="F116" s="9" t="s">
        <v>72</v>
      </c>
      <c r="G116" s="4">
        <f t="shared" si="19"/>
        <v>7.3152889539136799E-4</v>
      </c>
      <c r="H116" s="4" t="str">
        <f t="shared" si="20"/>
        <v>ls</v>
      </c>
      <c r="I116" s="4" t="str">
        <f t="shared" si="21"/>
        <v>lse</v>
      </c>
      <c r="J116" s="10">
        <f t="shared" si="22"/>
        <v>2</v>
      </c>
      <c r="K116" s="10">
        <f t="shared" si="23"/>
        <v>3</v>
      </c>
      <c r="L116" s="10">
        <f t="shared" si="24"/>
        <v>3</v>
      </c>
      <c r="M116" s="1" t="str">
        <f t="shared" si="25"/>
        <v>~lse~</v>
      </c>
      <c r="N116" s="1" t="str">
        <f t="shared" si="26"/>
        <v>[ls]</v>
      </c>
      <c r="O116" s="4">
        <f t="shared" si="27"/>
        <v>0.21041093737452468</v>
      </c>
      <c r="P116" s="4">
        <f t="shared" si="28"/>
        <v>1</v>
      </c>
      <c r="Q116" s="4" cm="1">
        <f t="array" ref="Q116">SUM(_xlfn._xlws.FILTER($G$2:$G$1265,_xlfn.MAP($M$2:$M$1265,_xlfn.LAMBDA(_xlpm.x,_xlpm.x=$M116))))</f>
        <v>7.3152889539136799E-4</v>
      </c>
      <c r="R116" s="4">
        <f t="shared" si="29"/>
        <v>1</v>
      </c>
      <c r="S116" s="15" cm="1">
        <f t="array" ref="S116">SUM(_xlfn._xlws.FILTER($G$2:$G$1265,_xlfn.MAP($N$2:$N$1265,_xlfn.LAMBDA(_xlpm.x,_xlpm.x=$N116))))</f>
        <v>7.3152889539136799E-4</v>
      </c>
      <c r="T116" s="4">
        <f t="shared" si="30"/>
        <v>1</v>
      </c>
      <c r="U116" s="4">
        <f t="shared" si="31"/>
        <v>0</v>
      </c>
      <c r="AC116" s="2"/>
      <c r="AH116" s="2"/>
      <c r="AI116" s="2"/>
    </row>
    <row r="117" spans="1:35">
      <c r="A117" s="1" t="str">
        <f t="shared" si="18"/>
        <v>~lve~ : [lv]</v>
      </c>
      <c r="B117" s="1">
        <f t="shared" si="33"/>
        <v>0</v>
      </c>
      <c r="C117" s="1">
        <f t="shared" si="33"/>
        <v>0</v>
      </c>
      <c r="D117" s="1">
        <f t="shared" si="33"/>
        <v>0</v>
      </c>
      <c r="E117" s="7">
        <v>1</v>
      </c>
      <c r="F117" s="9" t="s">
        <v>75</v>
      </c>
      <c r="G117" s="4">
        <f t="shared" si="19"/>
        <v>7.3152889539136799E-4</v>
      </c>
      <c r="H117" s="1" t="str">
        <f t="shared" si="20"/>
        <v>lv</v>
      </c>
      <c r="I117" s="1" t="str">
        <f t="shared" si="21"/>
        <v>lve</v>
      </c>
      <c r="J117" s="10">
        <f t="shared" si="22"/>
        <v>2</v>
      </c>
      <c r="K117" s="10">
        <f t="shared" si="23"/>
        <v>3</v>
      </c>
      <c r="L117" s="10">
        <f t="shared" si="24"/>
        <v>3</v>
      </c>
      <c r="M117" s="1" t="str">
        <f t="shared" si="25"/>
        <v>~lve~</v>
      </c>
      <c r="N117" s="1" t="str">
        <f t="shared" si="26"/>
        <v>[lv]</v>
      </c>
      <c r="O117" s="4">
        <f t="shared" si="27"/>
        <v>0.21041093737452468</v>
      </c>
      <c r="P117" s="4">
        <f t="shared" si="28"/>
        <v>1</v>
      </c>
      <c r="Q117" s="4" cm="1">
        <f t="array" ref="Q117">SUM(_xlfn._xlws.FILTER($G$2:$G$1265,_xlfn.MAP($M$2:$M$1265,_xlfn.LAMBDA(_xlpm.x,_xlpm.x=$M117))))</f>
        <v>7.3152889539136799E-4</v>
      </c>
      <c r="R117" s="4">
        <f t="shared" si="29"/>
        <v>1</v>
      </c>
      <c r="S117" s="15" cm="1">
        <f t="array" ref="S117">SUM(_xlfn._xlws.FILTER($G$2:$G$1265,_xlfn.MAP($N$2:$N$1265,_xlfn.LAMBDA(_xlpm.x,_xlpm.x=$N117))))</f>
        <v>7.3152889539136799E-4</v>
      </c>
      <c r="T117" s="4">
        <f t="shared" si="30"/>
        <v>1</v>
      </c>
      <c r="U117" s="4">
        <f t="shared" si="31"/>
        <v>0</v>
      </c>
      <c r="AC117" s="2"/>
      <c r="AH117" s="2"/>
      <c r="AI117" s="2"/>
    </row>
    <row r="118" spans="1:35">
      <c r="A118" s="1" t="str">
        <f t="shared" si="18"/>
        <v>~law~ : [lɔ]</v>
      </c>
      <c r="B118" s="1">
        <f t="shared" si="33"/>
        <v>0</v>
      </c>
      <c r="C118" s="1">
        <f t="shared" si="33"/>
        <v>0</v>
      </c>
      <c r="D118" s="1">
        <f t="shared" si="33"/>
        <v>0</v>
      </c>
      <c r="E118" s="7">
        <v>1</v>
      </c>
      <c r="F118" s="9" t="s">
        <v>670</v>
      </c>
      <c r="G118" s="4">
        <f t="shared" si="19"/>
        <v>7.3152889539136799E-4</v>
      </c>
      <c r="H118" s="4" t="str">
        <f t="shared" si="20"/>
        <v>lɔ</v>
      </c>
      <c r="I118" s="4" t="str">
        <f t="shared" si="21"/>
        <v>law</v>
      </c>
      <c r="J118" s="10">
        <f t="shared" si="22"/>
        <v>2</v>
      </c>
      <c r="K118" s="10">
        <f t="shared" si="23"/>
        <v>3</v>
      </c>
      <c r="L118" s="10">
        <f t="shared" si="24"/>
        <v>3</v>
      </c>
      <c r="M118" s="1" t="str">
        <f t="shared" si="25"/>
        <v>~law~</v>
      </c>
      <c r="N118" s="1" t="str">
        <f t="shared" si="26"/>
        <v>[lɔ]</v>
      </c>
      <c r="O118" s="4">
        <f t="shared" si="27"/>
        <v>0.21041093737452468</v>
      </c>
      <c r="P118" s="4">
        <f t="shared" si="28"/>
        <v>1</v>
      </c>
      <c r="Q118" s="4" cm="1">
        <f t="array" ref="Q118">SUM(_xlfn._xlws.FILTER($G$2:$G$1265,_xlfn.MAP($M$2:$M$1265,_xlfn.LAMBDA(_xlpm.x,_xlpm.x=$M118))))</f>
        <v>7.3152889539136799E-4</v>
      </c>
      <c r="R118" s="4">
        <f t="shared" si="29"/>
        <v>1</v>
      </c>
      <c r="S118" s="15" cm="1">
        <f t="array" ref="S118">SUM(_xlfn._xlws.FILTER($G$2:$G$1265,_xlfn.MAP($N$2:$N$1265,_xlfn.LAMBDA(_xlpm.x,_xlpm.x=$N118))))</f>
        <v>7.3152889539136799E-4</v>
      </c>
      <c r="T118" s="4">
        <f t="shared" si="30"/>
        <v>1</v>
      </c>
      <c r="U118" s="4">
        <f t="shared" si="31"/>
        <v>0</v>
      </c>
      <c r="AC118" s="2"/>
      <c r="AH118" s="2"/>
      <c r="AI118" s="2"/>
    </row>
    <row r="119" spans="1:35">
      <c r="A119" s="1" t="str">
        <f t="shared" si="18"/>
        <v>~ney~ : [nɪ]</v>
      </c>
      <c r="B119" s="1">
        <f t="shared" si="33"/>
        <v>0</v>
      </c>
      <c r="C119" s="1">
        <f t="shared" si="33"/>
        <v>0</v>
      </c>
      <c r="D119" s="1">
        <f t="shared" si="33"/>
        <v>1</v>
      </c>
      <c r="E119" s="7">
        <v>1</v>
      </c>
      <c r="F119" s="9" t="s">
        <v>761</v>
      </c>
      <c r="G119" s="4">
        <f t="shared" si="19"/>
        <v>7.3152889539136799E-4</v>
      </c>
      <c r="H119" s="1" t="str">
        <f t="shared" si="20"/>
        <v>nɪ</v>
      </c>
      <c r="I119" s="1" t="str">
        <f t="shared" si="21"/>
        <v>ney</v>
      </c>
      <c r="J119" s="10">
        <f t="shared" si="22"/>
        <v>2</v>
      </c>
      <c r="K119" s="10">
        <f t="shared" si="23"/>
        <v>3</v>
      </c>
      <c r="L119" s="10">
        <f t="shared" si="24"/>
        <v>3</v>
      </c>
      <c r="M119" s="1" t="str">
        <f t="shared" si="25"/>
        <v>~ney~</v>
      </c>
      <c r="N119" s="1" t="str">
        <f t="shared" si="26"/>
        <v>[nɪ]</v>
      </c>
      <c r="O119" s="4">
        <f t="shared" si="27"/>
        <v>0.21041093737452468</v>
      </c>
      <c r="P119" s="4">
        <f t="shared" si="28"/>
        <v>1</v>
      </c>
      <c r="Q119" s="4" cm="1">
        <f t="array" ref="Q119">SUM(_xlfn._xlws.FILTER($G$2:$G$1265,_xlfn.MAP($M$2:$M$1265,_xlfn.LAMBDA(_xlpm.x,_xlpm.x=$M119))))</f>
        <v>7.3152889539136799E-4</v>
      </c>
      <c r="R119" s="4">
        <f t="shared" si="29"/>
        <v>1</v>
      </c>
      <c r="S119" s="15" cm="1">
        <f t="array" ref="S119">SUM(_xlfn._xlws.FILTER($G$2:$G$1265,_xlfn.MAP($N$2:$N$1265,_xlfn.LAMBDA(_xlpm.x,_xlpm.x=$N119))))</f>
        <v>7.3152889539136799E-4</v>
      </c>
      <c r="T119" s="4">
        <f t="shared" si="30"/>
        <v>1</v>
      </c>
      <c r="U119" s="4">
        <f t="shared" si="31"/>
        <v>0</v>
      </c>
      <c r="AC119" s="2"/>
      <c r="AH119" s="2"/>
      <c r="AI119" s="2"/>
    </row>
    <row r="120" spans="1:35">
      <c r="A120" s="1" t="str">
        <f t="shared" si="18"/>
        <v>~nth~ : [nθ]</v>
      </c>
      <c r="B120" s="1">
        <f t="shared" si="33"/>
        <v>0</v>
      </c>
      <c r="C120" s="1">
        <f t="shared" si="33"/>
        <v>0</v>
      </c>
      <c r="D120" s="1">
        <f t="shared" si="33"/>
        <v>1</v>
      </c>
      <c r="E120" s="7">
        <v>1</v>
      </c>
      <c r="F120" s="9" t="s">
        <v>109</v>
      </c>
      <c r="G120" s="4">
        <f t="shared" si="19"/>
        <v>7.3152889539136799E-4</v>
      </c>
      <c r="H120" s="4" t="str">
        <f t="shared" si="20"/>
        <v>nθ</v>
      </c>
      <c r="I120" s="4" t="str">
        <f t="shared" si="21"/>
        <v>nth</v>
      </c>
      <c r="J120" s="10">
        <f t="shared" si="22"/>
        <v>2</v>
      </c>
      <c r="K120" s="10">
        <f t="shared" si="23"/>
        <v>3</v>
      </c>
      <c r="L120" s="10">
        <f t="shared" si="24"/>
        <v>3</v>
      </c>
      <c r="M120" s="1" t="str">
        <f t="shared" si="25"/>
        <v>~nth~</v>
      </c>
      <c r="N120" s="1" t="str">
        <f t="shared" si="26"/>
        <v>[nθ]</v>
      </c>
      <c r="O120" s="4">
        <f t="shared" si="27"/>
        <v>0.21041093737452468</v>
      </c>
      <c r="P120" s="4">
        <f t="shared" si="28"/>
        <v>1</v>
      </c>
      <c r="Q120" s="4" cm="1">
        <f t="array" ref="Q120">SUM(_xlfn._xlws.FILTER($G$2:$G$1265,_xlfn.MAP($M$2:$M$1265,_xlfn.LAMBDA(_xlpm.x,_xlpm.x=$M120))))</f>
        <v>7.3152889539136799E-4</v>
      </c>
      <c r="R120" s="4">
        <f t="shared" si="29"/>
        <v>1</v>
      </c>
      <c r="S120" s="15" cm="1">
        <f t="array" ref="S120">SUM(_xlfn._xlws.FILTER($G$2:$G$1265,_xlfn.MAP($N$2:$N$1265,_xlfn.LAMBDA(_xlpm.x,_xlpm.x=$N120))))</f>
        <v>7.3152889539136799E-4</v>
      </c>
      <c r="T120" s="4">
        <f t="shared" si="30"/>
        <v>1</v>
      </c>
      <c r="U120" s="4">
        <f t="shared" si="31"/>
        <v>0</v>
      </c>
      <c r="AC120" s="2"/>
      <c r="AH120" s="2"/>
      <c r="AI120" s="2"/>
    </row>
    <row r="121" spans="1:35">
      <c r="A121" s="1" t="str">
        <f t="shared" si="18"/>
        <v>~ppy~ : [pɪ]</v>
      </c>
      <c r="B121" s="1">
        <f t="shared" si="33"/>
        <v>0</v>
      </c>
      <c r="C121" s="1">
        <f t="shared" si="33"/>
        <v>0</v>
      </c>
      <c r="D121" s="1">
        <f t="shared" si="33"/>
        <v>0</v>
      </c>
      <c r="E121" s="7">
        <v>1</v>
      </c>
      <c r="F121" s="9" t="s">
        <v>828</v>
      </c>
      <c r="G121" s="4">
        <f t="shared" si="19"/>
        <v>7.3152889539136799E-4</v>
      </c>
      <c r="H121" s="4" t="str">
        <f t="shared" si="20"/>
        <v>pɪ</v>
      </c>
      <c r="I121" s="4" t="str">
        <f t="shared" si="21"/>
        <v>ppy</v>
      </c>
      <c r="J121" s="10">
        <f t="shared" si="22"/>
        <v>2</v>
      </c>
      <c r="K121" s="10">
        <f t="shared" si="23"/>
        <v>3</v>
      </c>
      <c r="L121" s="10">
        <f t="shared" si="24"/>
        <v>3</v>
      </c>
      <c r="M121" s="1" t="str">
        <f t="shared" si="25"/>
        <v>~ppy~</v>
      </c>
      <c r="N121" s="1" t="str">
        <f t="shared" si="26"/>
        <v>[pɪ]</v>
      </c>
      <c r="O121" s="4">
        <f t="shared" si="27"/>
        <v>0.21041093737452468</v>
      </c>
      <c r="P121" s="4">
        <f t="shared" si="28"/>
        <v>1</v>
      </c>
      <c r="Q121" s="4" cm="1">
        <f t="array" ref="Q121">SUM(_xlfn._xlws.FILTER($G$2:$G$1265,_xlfn.MAP($M$2:$M$1265,_xlfn.LAMBDA(_xlpm.x,_xlpm.x=$M121))))</f>
        <v>7.3152889539136799E-4</v>
      </c>
      <c r="R121" s="4">
        <f t="shared" si="29"/>
        <v>1</v>
      </c>
      <c r="S121" s="15" cm="1">
        <f t="array" ref="S121">SUM(_xlfn._xlws.FILTER($G$2:$G$1265,_xlfn.MAP($N$2:$N$1265,_xlfn.LAMBDA(_xlpm.x,_xlpm.x=$N121))))</f>
        <v>7.3152889539136799E-4</v>
      </c>
      <c r="T121" s="4">
        <f t="shared" si="30"/>
        <v>1</v>
      </c>
      <c r="U121" s="4">
        <f t="shared" si="31"/>
        <v>0</v>
      </c>
      <c r="AC121" s="2"/>
      <c r="AH121" s="2"/>
      <c r="AI121" s="2"/>
    </row>
    <row r="122" spans="1:35">
      <c r="A122" s="1" t="str">
        <f t="shared" si="18"/>
        <v>~saw~ : [sɔ]</v>
      </c>
      <c r="B122" s="1">
        <f t="shared" ref="B122:D141" si="34">_xlfn.LET(_xlpm.d,$F122,_xlpm.k,_xlfn.CONCAT(LEFT(TRIM(B$1),1),"*"),COUNTIF(_xlpm.d,_xlpm.k))</f>
        <v>0</v>
      </c>
      <c r="C122" s="1">
        <f t="shared" si="34"/>
        <v>0</v>
      </c>
      <c r="D122" s="1">
        <f t="shared" si="34"/>
        <v>0</v>
      </c>
      <c r="E122" s="7">
        <v>1</v>
      </c>
      <c r="F122" s="9" t="s">
        <v>799</v>
      </c>
      <c r="G122" s="4">
        <f t="shared" si="19"/>
        <v>7.3152889539136799E-4</v>
      </c>
      <c r="H122" s="1" t="str">
        <f t="shared" si="20"/>
        <v>sɔ</v>
      </c>
      <c r="I122" s="1" t="str">
        <f t="shared" si="21"/>
        <v>saw</v>
      </c>
      <c r="J122" s="10">
        <f t="shared" si="22"/>
        <v>2</v>
      </c>
      <c r="K122" s="10">
        <f t="shared" si="23"/>
        <v>3</v>
      </c>
      <c r="L122" s="10">
        <f t="shared" si="24"/>
        <v>3</v>
      </c>
      <c r="M122" s="1" t="str">
        <f t="shared" si="25"/>
        <v>~saw~</v>
      </c>
      <c r="N122" s="1" t="str">
        <f t="shared" si="26"/>
        <v>[sɔ]</v>
      </c>
      <c r="O122" s="4">
        <f t="shared" si="27"/>
        <v>0.21041093737452468</v>
      </c>
      <c r="P122" s="4">
        <f t="shared" si="28"/>
        <v>1</v>
      </c>
      <c r="Q122" s="4" cm="1">
        <f t="array" ref="Q122">SUM(_xlfn._xlws.FILTER($G$2:$G$1265,_xlfn.MAP($M$2:$M$1265,_xlfn.LAMBDA(_xlpm.x,_xlpm.x=$M122))))</f>
        <v>7.3152889539136799E-4</v>
      </c>
      <c r="R122" s="4">
        <f t="shared" si="29"/>
        <v>1</v>
      </c>
      <c r="S122" s="15" cm="1">
        <f t="array" ref="S122">SUM(_xlfn._xlws.FILTER($G$2:$G$1265,_xlfn.MAP($N$2:$N$1265,_xlfn.LAMBDA(_xlpm.x,_xlpm.x=$N122))))</f>
        <v>7.3152889539136799E-4</v>
      </c>
      <c r="T122" s="4">
        <f t="shared" si="30"/>
        <v>1</v>
      </c>
      <c r="U122" s="4">
        <f t="shared" si="31"/>
        <v>0</v>
      </c>
      <c r="AC122" s="2"/>
      <c r="AH122" s="2"/>
      <c r="AI122" s="2"/>
    </row>
    <row r="123" spans="1:35">
      <c r="A123" s="1" t="str">
        <f t="shared" si="18"/>
        <v>~tty~ : [tɪ]</v>
      </c>
      <c r="B123" s="1">
        <f t="shared" si="34"/>
        <v>0</v>
      </c>
      <c r="C123" s="1">
        <f t="shared" si="34"/>
        <v>0</v>
      </c>
      <c r="D123" s="1">
        <f t="shared" si="34"/>
        <v>0</v>
      </c>
      <c r="E123" s="7">
        <v>1</v>
      </c>
      <c r="F123" s="9" t="s">
        <v>849</v>
      </c>
      <c r="G123" s="4">
        <f t="shared" si="19"/>
        <v>7.3152889539136799E-4</v>
      </c>
      <c r="H123" s="1" t="str">
        <f t="shared" si="20"/>
        <v>tɪ</v>
      </c>
      <c r="I123" s="1" t="str">
        <f t="shared" si="21"/>
        <v>tty</v>
      </c>
      <c r="J123" s="10">
        <f t="shared" si="22"/>
        <v>2</v>
      </c>
      <c r="K123" s="10">
        <f t="shared" si="23"/>
        <v>3</v>
      </c>
      <c r="L123" s="10">
        <f t="shared" si="24"/>
        <v>3</v>
      </c>
      <c r="M123" s="1" t="str">
        <f t="shared" si="25"/>
        <v>~tty~</v>
      </c>
      <c r="N123" s="1" t="str">
        <f t="shared" si="26"/>
        <v>[tɪ]</v>
      </c>
      <c r="O123" s="4">
        <f t="shared" si="27"/>
        <v>0.21041093737452468</v>
      </c>
      <c r="P123" s="4">
        <f t="shared" si="28"/>
        <v>1</v>
      </c>
      <c r="Q123" s="4" cm="1">
        <f t="array" ref="Q123">SUM(_xlfn._xlws.FILTER($G$2:$G$1265,_xlfn.MAP($M$2:$M$1265,_xlfn.LAMBDA(_xlpm.x,_xlpm.x=$M123))))</f>
        <v>7.3152889539136799E-4</v>
      </c>
      <c r="R123" s="4">
        <f t="shared" si="29"/>
        <v>1</v>
      </c>
      <c r="S123" s="15" cm="1">
        <f t="array" ref="S123">SUM(_xlfn._xlws.FILTER($G$2:$G$1265,_xlfn.MAP($N$2:$N$1265,_xlfn.LAMBDA(_xlpm.x,_xlpm.x=$N123))))</f>
        <v>7.3152889539136799E-4</v>
      </c>
      <c r="T123" s="4">
        <f t="shared" si="30"/>
        <v>1</v>
      </c>
      <c r="U123" s="4">
        <f t="shared" si="31"/>
        <v>0</v>
      </c>
      <c r="AC123" s="2"/>
      <c r="AH123" s="2"/>
      <c r="AI123" s="2"/>
    </row>
    <row r="124" spans="1:35">
      <c r="A124" s="1" t="str">
        <f t="shared" si="18"/>
        <v>~you~ : [yu]</v>
      </c>
      <c r="B124" s="1">
        <f t="shared" si="34"/>
        <v>0</v>
      </c>
      <c r="C124" s="1">
        <f t="shared" si="34"/>
        <v>0</v>
      </c>
      <c r="D124" s="1">
        <f t="shared" si="34"/>
        <v>0</v>
      </c>
      <c r="E124" s="7">
        <v>1</v>
      </c>
      <c r="F124" s="9" t="s">
        <v>166</v>
      </c>
      <c r="G124" s="4">
        <f t="shared" si="19"/>
        <v>7.3152889539136799E-4</v>
      </c>
      <c r="H124" s="1" t="str">
        <f t="shared" si="20"/>
        <v>yu</v>
      </c>
      <c r="I124" s="1" t="str">
        <f t="shared" si="21"/>
        <v>you</v>
      </c>
      <c r="J124" s="10">
        <f t="shared" si="22"/>
        <v>2</v>
      </c>
      <c r="K124" s="10">
        <f t="shared" si="23"/>
        <v>3</v>
      </c>
      <c r="L124" s="10">
        <f t="shared" si="24"/>
        <v>3</v>
      </c>
      <c r="M124" s="1" t="str">
        <f t="shared" si="25"/>
        <v>~you~</v>
      </c>
      <c r="N124" s="1" t="str">
        <f t="shared" si="26"/>
        <v>[yu]</v>
      </c>
      <c r="O124" s="4">
        <f t="shared" si="27"/>
        <v>0.21041093737452468</v>
      </c>
      <c r="P124" s="4">
        <f t="shared" si="28"/>
        <v>1</v>
      </c>
      <c r="Q124" s="4" cm="1">
        <f t="array" ref="Q124">SUM(_xlfn._xlws.FILTER($G$2:$G$1265,_xlfn.MAP($M$2:$M$1265,_xlfn.LAMBDA(_xlpm.x,_xlpm.x=$M124))))</f>
        <v>7.3152889539136799E-4</v>
      </c>
      <c r="R124" s="4">
        <f t="shared" si="29"/>
        <v>1</v>
      </c>
      <c r="S124" s="15" cm="1">
        <f t="array" ref="S124">SUM(_xlfn._xlws.FILTER($G$2:$G$1265,_xlfn.MAP($N$2:$N$1265,_xlfn.LAMBDA(_xlpm.x,_xlpm.x=$N124))))</f>
        <v>7.3152889539136799E-4</v>
      </c>
      <c r="T124" s="4">
        <f t="shared" si="30"/>
        <v>1</v>
      </c>
      <c r="U124" s="4">
        <f t="shared" si="31"/>
        <v>0</v>
      </c>
      <c r="AC124" s="2"/>
      <c r="AH124" s="2"/>
      <c r="AI124" s="2"/>
    </row>
    <row r="125" spans="1:35">
      <c r="A125" s="1" t="str">
        <f t="shared" si="18"/>
        <v>~off~ : [ɔf]</v>
      </c>
      <c r="B125" s="1">
        <f t="shared" si="34"/>
        <v>0</v>
      </c>
      <c r="C125" s="1">
        <f t="shared" si="34"/>
        <v>0</v>
      </c>
      <c r="D125" s="1">
        <f t="shared" si="34"/>
        <v>0</v>
      </c>
      <c r="E125" s="7">
        <v>1</v>
      </c>
      <c r="F125" s="9" t="s">
        <v>1978</v>
      </c>
      <c r="G125" s="4">
        <f t="shared" si="19"/>
        <v>7.3152889539136799E-4</v>
      </c>
      <c r="H125" s="1" t="str">
        <f t="shared" si="20"/>
        <v>ɔf</v>
      </c>
      <c r="I125" s="1" t="str">
        <f t="shared" si="21"/>
        <v>off</v>
      </c>
      <c r="J125" s="10">
        <f t="shared" si="22"/>
        <v>2</v>
      </c>
      <c r="K125" s="10">
        <f t="shared" si="23"/>
        <v>3</v>
      </c>
      <c r="L125" s="10">
        <f t="shared" si="24"/>
        <v>3</v>
      </c>
      <c r="M125" s="1" t="str">
        <f t="shared" si="25"/>
        <v>~off~</v>
      </c>
      <c r="N125" s="1" t="str">
        <f t="shared" si="26"/>
        <v>[ɔf]</v>
      </c>
      <c r="O125" s="4">
        <f t="shared" si="27"/>
        <v>0.21041093737452468</v>
      </c>
      <c r="P125" s="4">
        <f t="shared" si="28"/>
        <v>1</v>
      </c>
      <c r="Q125" s="4" cm="1">
        <f t="array" ref="Q125">SUM(_xlfn._xlws.FILTER($G$2:$G$1265,_xlfn.MAP($M$2:$M$1265,_xlfn.LAMBDA(_xlpm.x,_xlpm.x=$M125))))</f>
        <v>7.3152889539136799E-4</v>
      </c>
      <c r="R125" s="4">
        <f t="shared" si="29"/>
        <v>1</v>
      </c>
      <c r="S125" s="15" cm="1">
        <f t="array" ref="S125">SUM(_xlfn._xlws.FILTER($G$2:$G$1265,_xlfn.MAP($N$2:$N$1265,_xlfn.LAMBDA(_xlpm.x,_xlpm.x=$N125))))</f>
        <v>7.3152889539136799E-4</v>
      </c>
      <c r="T125" s="4">
        <f t="shared" si="30"/>
        <v>1</v>
      </c>
      <c r="U125" s="4">
        <f t="shared" si="31"/>
        <v>0</v>
      </c>
      <c r="AC125" s="2"/>
      <c r="AH125" s="2"/>
      <c r="AI125" s="2"/>
    </row>
    <row r="126" spans="1:35">
      <c r="A126" s="1" t="str">
        <f t="shared" si="18"/>
        <v>~she~ : [ʃi]</v>
      </c>
      <c r="B126" s="1">
        <f t="shared" si="34"/>
        <v>0</v>
      </c>
      <c r="C126" s="1">
        <f t="shared" si="34"/>
        <v>0</v>
      </c>
      <c r="D126" s="1">
        <f t="shared" si="34"/>
        <v>0</v>
      </c>
      <c r="E126" s="7">
        <v>1</v>
      </c>
      <c r="F126" s="9" t="s">
        <v>783</v>
      </c>
      <c r="G126" s="4">
        <f t="shared" si="19"/>
        <v>7.3152889539136799E-4</v>
      </c>
      <c r="H126" s="1" t="str">
        <f t="shared" si="20"/>
        <v>ʃi</v>
      </c>
      <c r="I126" s="1" t="str">
        <f t="shared" si="21"/>
        <v>she</v>
      </c>
      <c r="J126" s="10">
        <f t="shared" si="22"/>
        <v>2</v>
      </c>
      <c r="K126" s="10">
        <f t="shared" si="23"/>
        <v>3</v>
      </c>
      <c r="L126" s="10">
        <f t="shared" si="24"/>
        <v>3</v>
      </c>
      <c r="M126" s="1" t="str">
        <f t="shared" si="25"/>
        <v>~she~</v>
      </c>
      <c r="N126" s="1" t="str">
        <f t="shared" si="26"/>
        <v>[ʃi]</v>
      </c>
      <c r="O126" s="4">
        <f t="shared" si="27"/>
        <v>0.21041093737452468</v>
      </c>
      <c r="P126" s="4">
        <f t="shared" si="28"/>
        <v>1</v>
      </c>
      <c r="Q126" s="4" cm="1">
        <f t="array" ref="Q126">SUM(_xlfn._xlws.FILTER($G$2:$G$1265,_xlfn.MAP($M$2:$M$1265,_xlfn.LAMBDA(_xlpm.x,_xlpm.x=$M126))))</f>
        <v>7.3152889539136799E-4</v>
      </c>
      <c r="R126" s="4">
        <f t="shared" si="29"/>
        <v>1</v>
      </c>
      <c r="S126" s="15" cm="1">
        <f t="array" ref="S126">SUM(_xlfn._xlws.FILTER($G$2:$G$1265,_xlfn.MAP($N$2:$N$1265,_xlfn.LAMBDA(_xlpm.x,_xlpm.x=$N126))))</f>
        <v>7.3152889539136799E-4</v>
      </c>
      <c r="T126" s="4">
        <f t="shared" si="30"/>
        <v>1</v>
      </c>
      <c r="U126" s="4">
        <f t="shared" si="31"/>
        <v>0</v>
      </c>
      <c r="AC126" s="2"/>
      <c r="AH126" s="2"/>
      <c r="AI126" s="2"/>
    </row>
    <row r="127" spans="1:35">
      <c r="A127" s="1" t="str">
        <f t="shared" si="18"/>
        <v>~all~ : [ɔl]</v>
      </c>
      <c r="B127" s="1">
        <f t="shared" si="34"/>
        <v>0</v>
      </c>
      <c r="C127" s="1">
        <f t="shared" si="34"/>
        <v>0</v>
      </c>
      <c r="D127" s="1">
        <f t="shared" si="34"/>
        <v>0</v>
      </c>
      <c r="E127" s="7">
        <v>1</v>
      </c>
      <c r="F127" s="9" t="s">
        <v>1977</v>
      </c>
      <c r="G127" s="4">
        <f t="shared" si="19"/>
        <v>7.3152889539136799E-4</v>
      </c>
      <c r="H127" s="1" t="str">
        <f t="shared" si="20"/>
        <v>ɔl</v>
      </c>
      <c r="I127" s="1" t="str">
        <f t="shared" si="21"/>
        <v>all</v>
      </c>
      <c r="J127" s="10">
        <f t="shared" si="22"/>
        <v>2</v>
      </c>
      <c r="K127" s="10">
        <f t="shared" si="23"/>
        <v>3</v>
      </c>
      <c r="L127" s="10">
        <f t="shared" si="24"/>
        <v>3</v>
      </c>
      <c r="M127" s="1" t="str">
        <f t="shared" si="25"/>
        <v>~all~</v>
      </c>
      <c r="N127" s="1" t="str">
        <f t="shared" si="26"/>
        <v>[ɔl]</v>
      </c>
      <c r="O127" s="4">
        <f t="shared" si="27"/>
        <v>0.21041093737452468</v>
      </c>
      <c r="P127" s="4">
        <f t="shared" si="28"/>
        <v>1</v>
      </c>
      <c r="Q127" s="4" cm="1">
        <f t="array" ref="Q127">SUM(_xlfn._xlws.FILTER($G$2:$G$1265,_xlfn.MAP($M$2:$M$1265,_xlfn.LAMBDA(_xlpm.x,_xlpm.x=$M127))))</f>
        <v>7.3152889539136799E-4</v>
      </c>
      <c r="R127" s="4">
        <f t="shared" si="29"/>
        <v>1</v>
      </c>
      <c r="S127" s="15" cm="1">
        <f t="array" ref="S127">SUM(_xlfn._xlws.FILTER($G$2:$G$1265,_xlfn.MAP($N$2:$N$1265,_xlfn.LAMBDA(_xlpm.x,_xlpm.x=$N127))))</f>
        <v>7.3152889539136799E-4</v>
      </c>
      <c r="T127" s="4">
        <f t="shared" si="30"/>
        <v>1</v>
      </c>
      <c r="U127" s="4">
        <f t="shared" si="31"/>
        <v>0</v>
      </c>
      <c r="AC127" s="2"/>
      <c r="AH127" s="2"/>
      <c r="AI127" s="2"/>
    </row>
    <row r="128" spans="1:35">
      <c r="A128" s="1" t="str">
        <f t="shared" si="18"/>
        <v>~air~ : [ɛə]</v>
      </c>
      <c r="B128" s="1">
        <f t="shared" si="34"/>
        <v>0</v>
      </c>
      <c r="C128" s="1">
        <f t="shared" si="34"/>
        <v>0</v>
      </c>
      <c r="D128" s="1">
        <f t="shared" si="34"/>
        <v>0</v>
      </c>
      <c r="E128" s="7">
        <v>1</v>
      </c>
      <c r="F128" s="9" t="s">
        <v>1976</v>
      </c>
      <c r="G128" s="4">
        <f t="shared" si="19"/>
        <v>7.3152889539136799E-4</v>
      </c>
      <c r="H128" s="1" t="str">
        <f t="shared" si="20"/>
        <v>ɛə</v>
      </c>
      <c r="I128" s="1" t="str">
        <f t="shared" si="21"/>
        <v>air</v>
      </c>
      <c r="J128" s="10">
        <f t="shared" si="22"/>
        <v>2</v>
      </c>
      <c r="K128" s="10">
        <f t="shared" si="23"/>
        <v>3</v>
      </c>
      <c r="L128" s="10">
        <f t="shared" si="24"/>
        <v>3</v>
      </c>
      <c r="M128" s="1" t="str">
        <f t="shared" si="25"/>
        <v>~air~</v>
      </c>
      <c r="N128" s="1" t="str">
        <f t="shared" si="26"/>
        <v>[ɛə]</v>
      </c>
      <c r="O128" s="4">
        <f t="shared" si="27"/>
        <v>0.21041093737452468</v>
      </c>
      <c r="P128" s="4">
        <f t="shared" si="28"/>
        <v>1</v>
      </c>
      <c r="Q128" s="4" cm="1">
        <f t="array" ref="Q128">SUM(_xlfn._xlws.FILTER($G$2:$G$1265,_xlfn.MAP($M$2:$M$1265,_xlfn.LAMBDA(_xlpm.x,_xlpm.x=$M128))))</f>
        <v>7.3152889539136799E-4</v>
      </c>
      <c r="R128" s="4">
        <f t="shared" si="29"/>
        <v>1</v>
      </c>
      <c r="S128" s="15" cm="1">
        <f t="array" ref="S128">SUM(_xlfn._xlws.FILTER($G$2:$G$1265,_xlfn.MAP($N$2:$N$1265,_xlfn.LAMBDA(_xlpm.x,_xlpm.x=$N128))))</f>
        <v>7.3152889539136799E-4</v>
      </c>
      <c r="T128" s="4">
        <f t="shared" si="30"/>
        <v>1</v>
      </c>
      <c r="U128" s="4">
        <f t="shared" si="31"/>
        <v>0</v>
      </c>
      <c r="AC128" s="2"/>
      <c r="AH128" s="2"/>
      <c r="AI128" s="2"/>
    </row>
    <row r="129" spans="1:35">
      <c r="A129" s="1" t="str">
        <f t="shared" si="18"/>
        <v>~egg~ : [ɛɡ]</v>
      </c>
      <c r="B129" s="1">
        <f t="shared" si="34"/>
        <v>0</v>
      </c>
      <c r="C129" s="1">
        <f t="shared" si="34"/>
        <v>0</v>
      </c>
      <c r="D129" s="1">
        <f t="shared" si="34"/>
        <v>0</v>
      </c>
      <c r="E129" s="7">
        <v>1</v>
      </c>
      <c r="F129" s="9" t="s">
        <v>1975</v>
      </c>
      <c r="G129" s="4">
        <f t="shared" si="19"/>
        <v>7.3152889539136799E-4</v>
      </c>
      <c r="H129" s="1" t="str">
        <f t="shared" si="20"/>
        <v>ɛɡ</v>
      </c>
      <c r="I129" s="1" t="str">
        <f t="shared" si="21"/>
        <v>egg</v>
      </c>
      <c r="J129" s="10">
        <f t="shared" si="22"/>
        <v>2</v>
      </c>
      <c r="K129" s="10">
        <f t="shared" si="23"/>
        <v>3</v>
      </c>
      <c r="L129" s="10">
        <f t="shared" si="24"/>
        <v>3</v>
      </c>
      <c r="M129" s="1" t="str">
        <f t="shared" si="25"/>
        <v>~egg~</v>
      </c>
      <c r="N129" s="1" t="str">
        <f t="shared" si="26"/>
        <v>[ɛɡ]</v>
      </c>
      <c r="O129" s="4">
        <f t="shared" si="27"/>
        <v>0.21041093737452468</v>
      </c>
      <c r="P129" s="4">
        <f t="shared" si="28"/>
        <v>1</v>
      </c>
      <c r="Q129" s="4" cm="1">
        <f t="array" ref="Q129">SUM(_xlfn._xlws.FILTER($G$2:$G$1265,_xlfn.MAP($M$2:$M$1265,_xlfn.LAMBDA(_xlpm.x,_xlpm.x=$M129))))</f>
        <v>7.3152889539136799E-4</v>
      </c>
      <c r="R129" s="4">
        <f t="shared" si="29"/>
        <v>1</v>
      </c>
      <c r="S129" s="15" cm="1">
        <f t="array" ref="S129">SUM(_xlfn._xlws.FILTER($G$2:$G$1265,_xlfn.MAP($N$2:$N$1265,_xlfn.LAMBDA(_xlpm.x,_xlpm.x=$N129))))</f>
        <v>7.3152889539136799E-4</v>
      </c>
      <c r="T129" s="4">
        <f t="shared" si="30"/>
        <v>1</v>
      </c>
      <c r="U129" s="4">
        <f t="shared" si="31"/>
        <v>0</v>
      </c>
      <c r="AC129" s="2"/>
      <c r="AH129" s="2"/>
      <c r="AI129" s="2"/>
    </row>
    <row r="130" spans="1:35">
      <c r="A130" s="1" t="str">
        <f t="shared" ref="A130:A193" si="35">_xlfn.LET(_xlpm.sep," : ",CONCATENATE(M130,_xlpm.sep,N130))</f>
        <v>~ven~ : [vn]</v>
      </c>
      <c r="B130" s="1">
        <f t="shared" si="34"/>
        <v>0</v>
      </c>
      <c r="C130" s="1">
        <f t="shared" si="34"/>
        <v>0</v>
      </c>
      <c r="D130" s="1">
        <f t="shared" si="34"/>
        <v>0</v>
      </c>
      <c r="E130" s="7">
        <v>2</v>
      </c>
      <c r="F130" s="9" t="s">
        <v>159</v>
      </c>
      <c r="G130" s="4">
        <f t="shared" ref="G130:G193" si="36">E130/freq.sum.r6e</f>
        <v>1.463057790782736E-3</v>
      </c>
      <c r="H130" s="1" t="str">
        <f t="shared" ref="H130:H193" si="37">_xlfn.LET(_xlpm.sep,":",_xlpm.w,$F130,LEFT(_xlpm.w,FIND(_xlpm.sep,_xlpm.w)-1))</f>
        <v>vn</v>
      </c>
      <c r="I130" s="1" t="str">
        <f t="shared" ref="I130:I193" si="38">_xlfn.LET(_xlpm.sep,":",_xlpm.w,$F130,RIGHT(_xlpm.w,LEN(_xlpm.w)-FIND(_xlpm.sep,_xlpm.w)))</f>
        <v>ven</v>
      </c>
      <c r="J130" s="10">
        <f t="shared" ref="J130:J193" si="39">_xlfn.LET(_xlpm.w,H130,LEN(_xlpm.w))</f>
        <v>2</v>
      </c>
      <c r="K130" s="10">
        <f t="shared" ref="K130:K193" si="40">_xlfn.LET(_xlpm.w,I130,LEN(_xlpm.w))</f>
        <v>3</v>
      </c>
      <c r="L130" s="10">
        <f t="shared" ref="L130:L193" si="41">_xlfn.LET(_xlpm.a,J130,_xlpm.b,K130,MAX(_xlpm.a,_xlpm.b))</f>
        <v>3</v>
      </c>
      <c r="M130" s="1" t="str">
        <f t="shared" ref="M130:M193" si="42">_xlfn.LET(_xlpm.sep,":",_xlpm.w,$F130,_xlfn.CONCAT("~",RIGHT(_xlpm.w,LEN(_xlpm.w)-FIND(_xlpm.sep,_xlpm.w)),"~"))</f>
        <v>~ven~</v>
      </c>
      <c r="N130" s="1" t="str">
        <f t="shared" ref="N130:N193" si="43">_xlfn.LET(_xlpm.sep,":",_xlpm.w,$F130,_xlfn.CONCAT("[",LEFT(_xlpm.w,FIND(_xlpm.sep,_xlpm.w)-1),"]"))</f>
        <v>[vn]</v>
      </c>
      <c r="O130" s="4">
        <f t="shared" ref="O130:O193" si="44">_xlfn.LET(_xlpm.freq,E130,_xlpm.size,L130+1,_xlpm.F,P130,LOG(1+_xlpm.freq)*LOG(1+_xlpm.size)*_xlpm.F)</f>
        <v>0.33349344548020921</v>
      </c>
      <c r="P130" s="4">
        <f t="shared" ref="P130:P193" si="45">_xlfn.LET(_xlpm.a,T130,_xlpm.b,R130,2*_xlpm.a*_xlpm.b/(_xlpm.a+_xlpm.b))</f>
        <v>1</v>
      </c>
      <c r="Q130" s="4" cm="1">
        <f t="array" ref="Q130">SUM(_xlfn._xlws.FILTER($G$2:$G$1265,_xlfn.MAP($M$2:$M$1265,_xlfn.LAMBDA(_xlpm.x,_xlpm.x=$M130))))</f>
        <v>1.463057790782736E-3</v>
      </c>
      <c r="R130" s="4">
        <f t="shared" ref="R130:R193" si="46">$G130/Q130</f>
        <v>1</v>
      </c>
      <c r="S130" s="15" cm="1">
        <f t="array" ref="S130">SUM(_xlfn._xlws.FILTER($G$2:$G$1265,_xlfn.MAP($N$2:$N$1265,_xlfn.LAMBDA(_xlpm.x,_xlpm.x=$N130))))</f>
        <v>1.463057790782736E-3</v>
      </c>
      <c r="T130" s="4">
        <f t="shared" ref="T130:T193" si="47">$G130/S130</f>
        <v>1</v>
      </c>
      <c r="U130" s="4">
        <f t="shared" ref="U130:U193" si="48">_xlfn.LET(_xlpm.p,R130,_xlpm.q,T130,LOG(_xlpm.p/_xlpm.q))</f>
        <v>0</v>
      </c>
      <c r="AC130" s="2"/>
      <c r="AH130" s="2"/>
      <c r="AI130" s="2"/>
    </row>
    <row r="131" spans="1:35">
      <c r="A131" s="1" t="str">
        <f t="shared" si="35"/>
        <v>~rve~ : [ɹv]</v>
      </c>
      <c r="B131" s="1">
        <f t="shared" si="34"/>
        <v>1</v>
      </c>
      <c r="C131" s="1">
        <f t="shared" si="34"/>
        <v>0</v>
      </c>
      <c r="D131" s="1">
        <f t="shared" si="34"/>
        <v>0</v>
      </c>
      <c r="E131" s="7">
        <v>2</v>
      </c>
      <c r="F131" s="9" t="s">
        <v>222</v>
      </c>
      <c r="G131" s="4">
        <f t="shared" si="36"/>
        <v>1.463057790782736E-3</v>
      </c>
      <c r="H131" s="1" t="str">
        <f t="shared" si="37"/>
        <v>ɹv</v>
      </c>
      <c r="I131" s="1" t="str">
        <f t="shared" si="38"/>
        <v>rve</v>
      </c>
      <c r="J131" s="10">
        <f t="shared" si="39"/>
        <v>2</v>
      </c>
      <c r="K131" s="10">
        <f t="shared" si="40"/>
        <v>3</v>
      </c>
      <c r="L131" s="10">
        <f t="shared" si="41"/>
        <v>3</v>
      </c>
      <c r="M131" s="1" t="str">
        <f t="shared" si="42"/>
        <v>~rve~</v>
      </c>
      <c r="N131" s="1" t="str">
        <f t="shared" si="43"/>
        <v>[ɹv]</v>
      </c>
      <c r="O131" s="4">
        <f t="shared" si="44"/>
        <v>0.33349344548020921</v>
      </c>
      <c r="P131" s="4">
        <f t="shared" si="45"/>
        <v>1</v>
      </c>
      <c r="Q131" s="4" cm="1">
        <f t="array" ref="Q131">SUM(_xlfn._xlws.FILTER($G$2:$G$1265,_xlfn.MAP($M$2:$M$1265,_xlfn.LAMBDA(_xlpm.x,_xlpm.x=$M131))))</f>
        <v>1.463057790782736E-3</v>
      </c>
      <c r="R131" s="4">
        <f t="shared" si="46"/>
        <v>1</v>
      </c>
      <c r="S131" s="15" cm="1">
        <f t="array" ref="S131">SUM(_xlfn._xlws.FILTER($G$2:$G$1265,_xlfn.MAP($N$2:$N$1265,_xlfn.LAMBDA(_xlpm.x,_xlpm.x=$N131))))</f>
        <v>1.463057790782736E-3</v>
      </c>
      <c r="T131" s="4">
        <f t="shared" si="47"/>
        <v>1</v>
      </c>
      <c r="U131" s="4">
        <f t="shared" si="48"/>
        <v>0</v>
      </c>
      <c r="AC131" s="2"/>
      <c r="AH131" s="2"/>
      <c r="AI131" s="2"/>
    </row>
    <row r="132" spans="1:35">
      <c r="A132" s="1" t="str">
        <f t="shared" si="35"/>
        <v>~rth~ : [ɹθ]</v>
      </c>
      <c r="B132" s="1">
        <f t="shared" si="34"/>
        <v>1</v>
      </c>
      <c r="C132" s="1">
        <f t="shared" si="34"/>
        <v>0</v>
      </c>
      <c r="D132" s="1">
        <f t="shared" si="34"/>
        <v>0</v>
      </c>
      <c r="E132" s="7">
        <v>2</v>
      </c>
      <c r="F132" s="9" t="s">
        <v>208</v>
      </c>
      <c r="G132" s="4">
        <f t="shared" si="36"/>
        <v>1.463057790782736E-3</v>
      </c>
      <c r="H132" s="1" t="str">
        <f t="shared" si="37"/>
        <v>ɹθ</v>
      </c>
      <c r="I132" s="1" t="str">
        <f t="shared" si="38"/>
        <v>rth</v>
      </c>
      <c r="J132" s="10">
        <f t="shared" si="39"/>
        <v>2</v>
      </c>
      <c r="K132" s="10">
        <f t="shared" si="40"/>
        <v>3</v>
      </c>
      <c r="L132" s="10">
        <f t="shared" si="41"/>
        <v>3</v>
      </c>
      <c r="M132" s="1" t="str">
        <f t="shared" si="42"/>
        <v>~rth~</v>
      </c>
      <c r="N132" s="1" t="str">
        <f t="shared" si="43"/>
        <v>[ɹθ]</v>
      </c>
      <c r="O132" s="4">
        <f t="shared" si="44"/>
        <v>0.33349344548020921</v>
      </c>
      <c r="P132" s="4">
        <f t="shared" si="45"/>
        <v>1</v>
      </c>
      <c r="Q132" s="4" cm="1">
        <f t="array" ref="Q132">SUM(_xlfn._xlws.FILTER($G$2:$G$1265,_xlfn.MAP($M$2:$M$1265,_xlfn.LAMBDA(_xlpm.x,_xlpm.x=$M132))))</f>
        <v>1.463057790782736E-3</v>
      </c>
      <c r="R132" s="4">
        <f t="shared" si="46"/>
        <v>1</v>
      </c>
      <c r="S132" s="15" cm="1">
        <f t="array" ref="S132">SUM(_xlfn._xlws.FILTER($G$2:$G$1265,_xlfn.MAP($N$2:$N$1265,_xlfn.LAMBDA(_xlpm.x,_xlpm.x=$N132))))</f>
        <v>1.463057790782736E-3</v>
      </c>
      <c r="T132" s="4">
        <f t="shared" si="47"/>
        <v>1</v>
      </c>
      <c r="U132" s="4">
        <f t="shared" si="48"/>
        <v>0</v>
      </c>
      <c r="AC132" s="2"/>
      <c r="AH132" s="2"/>
      <c r="AI132" s="2"/>
    </row>
    <row r="133" spans="1:35">
      <c r="A133" s="1" t="str">
        <f t="shared" si="35"/>
        <v>~tch~ : [tʃ]</v>
      </c>
      <c r="B133" s="1">
        <f t="shared" si="34"/>
        <v>0</v>
      </c>
      <c r="C133" s="1">
        <f t="shared" si="34"/>
        <v>0</v>
      </c>
      <c r="D133" s="1">
        <f t="shared" si="34"/>
        <v>0</v>
      </c>
      <c r="E133" s="7">
        <v>4</v>
      </c>
      <c r="F133" s="9" t="s">
        <v>378</v>
      </c>
      <c r="G133" s="4">
        <f t="shared" si="36"/>
        <v>2.926115581565472E-3</v>
      </c>
      <c r="H133" s="1" t="str">
        <f t="shared" si="37"/>
        <v>tʃ</v>
      </c>
      <c r="I133" s="1" t="str">
        <f t="shared" si="38"/>
        <v>tch</v>
      </c>
      <c r="J133" s="10">
        <f t="shared" si="39"/>
        <v>2</v>
      </c>
      <c r="K133" s="10">
        <f t="shared" si="40"/>
        <v>3</v>
      </c>
      <c r="L133" s="10">
        <f t="shared" si="41"/>
        <v>3</v>
      </c>
      <c r="M133" s="1" t="str">
        <f t="shared" si="42"/>
        <v>~tch~</v>
      </c>
      <c r="N133" s="1" t="str">
        <f t="shared" si="43"/>
        <v>[tʃ]</v>
      </c>
      <c r="O133" s="4">
        <f t="shared" si="44"/>
        <v>0.4885590669614942</v>
      </c>
      <c r="P133" s="4">
        <f t="shared" si="45"/>
        <v>1</v>
      </c>
      <c r="Q133" s="4" cm="1">
        <f t="array" ref="Q133">SUM(_xlfn._xlws.FILTER($G$2:$G$1265,_xlfn.MAP($M$2:$M$1265,_xlfn.LAMBDA(_xlpm.x,_xlpm.x=$M133))))</f>
        <v>2.926115581565472E-3</v>
      </c>
      <c r="R133" s="4">
        <f t="shared" si="46"/>
        <v>1</v>
      </c>
      <c r="S133" s="15" cm="1">
        <f t="array" ref="S133">SUM(_xlfn._xlws.FILTER($G$2:$G$1265,_xlfn.MAP($N$2:$N$1265,_xlfn.LAMBDA(_xlpm.x,_xlpm.x=$N133))))</f>
        <v>2.926115581565472E-3</v>
      </c>
      <c r="T133" s="4">
        <f t="shared" si="47"/>
        <v>1</v>
      </c>
      <c r="U133" s="4">
        <f t="shared" si="48"/>
        <v>0</v>
      </c>
      <c r="AC133" s="2"/>
      <c r="AH133" s="2"/>
      <c r="AI133" s="2"/>
    </row>
    <row r="134" spans="1:35">
      <c r="A134" s="1" t="str">
        <f t="shared" si="35"/>
        <v>~ble~ : [bl]</v>
      </c>
      <c r="B134" s="1">
        <f t="shared" si="34"/>
        <v>0</v>
      </c>
      <c r="C134" s="1">
        <f t="shared" si="34"/>
        <v>0</v>
      </c>
      <c r="D134" s="1">
        <f t="shared" si="34"/>
        <v>0</v>
      </c>
      <c r="E134" s="7">
        <v>6</v>
      </c>
      <c r="F134" s="9" t="s">
        <v>11</v>
      </c>
      <c r="G134" s="4">
        <f t="shared" si="36"/>
        <v>4.3891733723482075E-3</v>
      </c>
      <c r="H134" s="4" t="str">
        <f t="shared" si="37"/>
        <v>bl</v>
      </c>
      <c r="I134" s="4" t="str">
        <f t="shared" si="38"/>
        <v>ble</v>
      </c>
      <c r="J134" s="10">
        <f t="shared" si="39"/>
        <v>2</v>
      </c>
      <c r="K134" s="10">
        <f t="shared" si="40"/>
        <v>3</v>
      </c>
      <c r="L134" s="10">
        <f t="shared" si="41"/>
        <v>3</v>
      </c>
      <c r="M134" s="1" t="str">
        <f t="shared" si="42"/>
        <v>~ble~</v>
      </c>
      <c r="N134" s="1" t="str">
        <f t="shared" si="43"/>
        <v>[bl]</v>
      </c>
      <c r="O134" s="4">
        <f t="shared" si="44"/>
        <v>0.59069818069312607</v>
      </c>
      <c r="P134" s="4">
        <f t="shared" si="45"/>
        <v>1</v>
      </c>
      <c r="Q134" s="4" cm="1">
        <f t="array" ref="Q134">SUM(_xlfn._xlws.FILTER($G$2:$G$1265,_xlfn.MAP($M$2:$M$1265,_xlfn.LAMBDA(_xlpm.x,_xlpm.x=$M134))))</f>
        <v>4.3891733723482075E-3</v>
      </c>
      <c r="R134" s="4">
        <f t="shared" si="46"/>
        <v>1</v>
      </c>
      <c r="S134" s="15" cm="1">
        <f t="array" ref="S134">SUM(_xlfn._xlws.FILTER($G$2:$G$1265,_xlfn.MAP($N$2:$N$1265,_xlfn.LAMBDA(_xlpm.x,_xlpm.x=$N134))))</f>
        <v>4.3891733723482075E-3</v>
      </c>
      <c r="T134" s="4">
        <f t="shared" si="47"/>
        <v>1</v>
      </c>
      <c r="U134" s="4">
        <f t="shared" si="48"/>
        <v>0</v>
      </c>
      <c r="AC134" s="2"/>
      <c r="AH134" s="2"/>
      <c r="AI134" s="2"/>
    </row>
    <row r="135" spans="1:35">
      <c r="A135" s="1" t="str">
        <f t="shared" si="35"/>
        <v>~sit~ : [zɪt]</v>
      </c>
      <c r="B135" s="1">
        <f t="shared" si="34"/>
        <v>0</v>
      </c>
      <c r="C135" s="1">
        <f t="shared" si="34"/>
        <v>0</v>
      </c>
      <c r="D135" s="1">
        <f t="shared" si="34"/>
        <v>0</v>
      </c>
      <c r="E135" s="7">
        <v>1</v>
      </c>
      <c r="F135" s="9" t="s">
        <v>1974</v>
      </c>
      <c r="G135" s="4">
        <f t="shared" si="36"/>
        <v>7.3152889539136799E-4</v>
      </c>
      <c r="H135" s="1" t="str">
        <f t="shared" si="37"/>
        <v>zɪt</v>
      </c>
      <c r="I135" s="1" t="str">
        <f t="shared" si="38"/>
        <v>sit</v>
      </c>
      <c r="J135" s="10">
        <f t="shared" si="39"/>
        <v>3</v>
      </c>
      <c r="K135" s="10">
        <f t="shared" si="40"/>
        <v>3</v>
      </c>
      <c r="L135" s="10">
        <f t="shared" si="41"/>
        <v>3</v>
      </c>
      <c r="M135" s="1" t="str">
        <f t="shared" si="42"/>
        <v>~sit~</v>
      </c>
      <c r="N135" s="1" t="str">
        <f t="shared" si="43"/>
        <v>[zɪt]</v>
      </c>
      <c r="O135" s="4">
        <f t="shared" si="44"/>
        <v>0.10520546868726234</v>
      </c>
      <c r="P135" s="4">
        <f t="shared" si="45"/>
        <v>0.5</v>
      </c>
      <c r="Q135" s="4" cm="1">
        <f t="array" ref="Q135">SUM(_xlfn._xlws.FILTER($G$2:$G$1265,_xlfn.MAP($M$2:$M$1265,_xlfn.LAMBDA(_xlpm.x,_xlpm.x=$M135))))</f>
        <v>1.463057790782736E-3</v>
      </c>
      <c r="R135" s="4">
        <f t="shared" si="46"/>
        <v>0.5</v>
      </c>
      <c r="S135" s="15" cm="1">
        <f t="array" ref="S135">SUM(_xlfn._xlws.FILTER($G$2:$G$1265,_xlfn.MAP($N$2:$N$1265,_xlfn.LAMBDA(_xlpm.x,_xlpm.x=$N135))))</f>
        <v>1.463057790782736E-3</v>
      </c>
      <c r="T135" s="4">
        <f t="shared" si="47"/>
        <v>0.5</v>
      </c>
      <c r="U135" s="4">
        <f t="shared" si="48"/>
        <v>0</v>
      </c>
      <c r="AC135" s="2"/>
      <c r="AH135" s="2"/>
      <c r="AI135" s="2"/>
    </row>
    <row r="136" spans="1:35">
      <c r="A136" s="1" t="str">
        <f t="shared" si="35"/>
        <v>~act~ : [ækt]</v>
      </c>
      <c r="B136" s="1">
        <f t="shared" si="34"/>
        <v>0</v>
      </c>
      <c r="C136" s="1">
        <f t="shared" si="34"/>
        <v>0</v>
      </c>
      <c r="D136" s="1">
        <f t="shared" si="34"/>
        <v>0</v>
      </c>
      <c r="E136" s="7">
        <v>1</v>
      </c>
      <c r="F136" s="9" t="s">
        <v>1973</v>
      </c>
      <c r="G136" s="4">
        <f t="shared" si="36"/>
        <v>7.3152889539136799E-4</v>
      </c>
      <c r="H136" s="4" t="str">
        <f t="shared" si="37"/>
        <v>ækt</v>
      </c>
      <c r="I136" s="4" t="str">
        <f t="shared" si="38"/>
        <v>act</v>
      </c>
      <c r="J136" s="10">
        <f t="shared" si="39"/>
        <v>3</v>
      </c>
      <c r="K136" s="10">
        <f t="shared" si="40"/>
        <v>3</v>
      </c>
      <c r="L136" s="10">
        <f t="shared" si="41"/>
        <v>3</v>
      </c>
      <c r="M136" s="1" t="str">
        <f t="shared" si="42"/>
        <v>~act~</v>
      </c>
      <c r="N136" s="1" t="str">
        <f t="shared" si="43"/>
        <v>[ækt]</v>
      </c>
      <c r="O136" s="4">
        <f t="shared" si="44"/>
        <v>0.21041093737452468</v>
      </c>
      <c r="P136" s="4">
        <f t="shared" si="45"/>
        <v>1</v>
      </c>
      <c r="Q136" s="4" cm="1">
        <f t="array" ref="Q136">SUM(_xlfn._xlws.FILTER($G$2:$G$1265,_xlfn.MAP($M$2:$M$1265,_xlfn.LAMBDA(_xlpm.x,_xlpm.x=$M136))))</f>
        <v>7.3152889539136799E-4</v>
      </c>
      <c r="R136" s="4">
        <f t="shared" si="46"/>
        <v>1</v>
      </c>
      <c r="S136" s="15" cm="1">
        <f t="array" ref="S136">SUM(_xlfn._xlws.FILTER($G$2:$G$1265,_xlfn.MAP($N$2:$N$1265,_xlfn.LAMBDA(_xlpm.x,_xlpm.x=$N136))))</f>
        <v>7.3152889539136799E-4</v>
      </c>
      <c r="T136" s="4">
        <f t="shared" si="47"/>
        <v>1</v>
      </c>
      <c r="U136" s="4">
        <f t="shared" si="48"/>
        <v>0</v>
      </c>
      <c r="AC136" s="2"/>
      <c r="AH136" s="2"/>
      <c r="AI136" s="2"/>
    </row>
    <row r="137" spans="1:35">
      <c r="A137" s="1" t="str">
        <f t="shared" si="35"/>
        <v>~ani~ : [ænə]</v>
      </c>
      <c r="B137" s="1">
        <f t="shared" si="34"/>
        <v>0</v>
      </c>
      <c r="C137" s="1">
        <f t="shared" si="34"/>
        <v>0</v>
      </c>
      <c r="D137" s="1">
        <f t="shared" si="34"/>
        <v>0</v>
      </c>
      <c r="E137" s="7">
        <v>1</v>
      </c>
      <c r="F137" s="9" t="s">
        <v>1972</v>
      </c>
      <c r="G137" s="4">
        <f t="shared" si="36"/>
        <v>7.3152889539136799E-4</v>
      </c>
      <c r="H137" s="4" t="str">
        <f t="shared" si="37"/>
        <v>ænə</v>
      </c>
      <c r="I137" s="4" t="str">
        <f t="shared" si="38"/>
        <v>ani</v>
      </c>
      <c r="J137" s="10">
        <f t="shared" si="39"/>
        <v>3</v>
      </c>
      <c r="K137" s="10">
        <f t="shared" si="40"/>
        <v>3</v>
      </c>
      <c r="L137" s="10">
        <f t="shared" si="41"/>
        <v>3</v>
      </c>
      <c r="M137" s="1" t="str">
        <f t="shared" si="42"/>
        <v>~ani~</v>
      </c>
      <c r="N137" s="1" t="str">
        <f t="shared" si="43"/>
        <v>[ænə]</v>
      </c>
      <c r="O137" s="4">
        <f t="shared" si="44"/>
        <v>0.21041093737452468</v>
      </c>
      <c r="P137" s="4">
        <f t="shared" si="45"/>
        <v>1</v>
      </c>
      <c r="Q137" s="4" cm="1">
        <f t="array" ref="Q137">SUM(_xlfn._xlws.FILTER($G$2:$G$1265,_xlfn.MAP($M$2:$M$1265,_xlfn.LAMBDA(_xlpm.x,_xlpm.x=$M137))))</f>
        <v>7.3152889539136799E-4</v>
      </c>
      <c r="R137" s="4">
        <f t="shared" si="46"/>
        <v>1</v>
      </c>
      <c r="S137" s="15" cm="1">
        <f t="array" ref="S137">SUM(_xlfn._xlws.FILTER($G$2:$G$1265,_xlfn.MAP($N$2:$N$1265,_xlfn.LAMBDA(_xlpm.x,_xlpm.x=$N137))))</f>
        <v>7.3152889539136799E-4</v>
      </c>
      <c r="T137" s="4">
        <f t="shared" si="47"/>
        <v>1</v>
      </c>
      <c r="U137" s="4">
        <f t="shared" si="48"/>
        <v>0</v>
      </c>
      <c r="AC137" s="2"/>
      <c r="AH137" s="2"/>
      <c r="AI137" s="2"/>
    </row>
    <row r="138" spans="1:35">
      <c r="A138" s="1" t="str">
        <f t="shared" si="35"/>
        <v>~ask~ : [æsk]</v>
      </c>
      <c r="B138" s="1">
        <f t="shared" si="34"/>
        <v>0</v>
      </c>
      <c r="C138" s="1">
        <f t="shared" si="34"/>
        <v>0</v>
      </c>
      <c r="D138" s="1">
        <f t="shared" si="34"/>
        <v>0</v>
      </c>
      <c r="E138" s="7">
        <v>1</v>
      </c>
      <c r="F138" s="9" t="s">
        <v>1971</v>
      </c>
      <c r="G138" s="4">
        <f t="shared" si="36"/>
        <v>7.3152889539136799E-4</v>
      </c>
      <c r="H138" s="4" t="str">
        <f t="shared" si="37"/>
        <v>æsk</v>
      </c>
      <c r="I138" s="4" t="str">
        <f t="shared" si="38"/>
        <v>ask</v>
      </c>
      <c r="J138" s="10">
        <f t="shared" si="39"/>
        <v>3</v>
      </c>
      <c r="K138" s="10">
        <f t="shared" si="40"/>
        <v>3</v>
      </c>
      <c r="L138" s="10">
        <f t="shared" si="41"/>
        <v>3</v>
      </c>
      <c r="M138" s="1" t="str">
        <f t="shared" si="42"/>
        <v>~ask~</v>
      </c>
      <c r="N138" s="1" t="str">
        <f t="shared" si="43"/>
        <v>[æsk]</v>
      </c>
      <c r="O138" s="4">
        <f t="shared" si="44"/>
        <v>0.21041093737452468</v>
      </c>
      <c r="P138" s="4">
        <f t="shared" si="45"/>
        <v>1</v>
      </c>
      <c r="Q138" s="4" cm="1">
        <f t="array" ref="Q138">SUM(_xlfn._xlws.FILTER($G$2:$G$1265,_xlfn.MAP($M$2:$M$1265,_xlfn.LAMBDA(_xlpm.x,_xlpm.x=$M138))))</f>
        <v>7.3152889539136799E-4</v>
      </c>
      <c r="R138" s="4">
        <f t="shared" si="46"/>
        <v>1</v>
      </c>
      <c r="S138" s="15" cm="1">
        <f t="array" ref="S138">SUM(_xlfn._xlws.FILTER($G$2:$G$1265,_xlfn.MAP($N$2:$N$1265,_xlfn.LAMBDA(_xlpm.x,_xlpm.x=$N138))))</f>
        <v>7.3152889539136799E-4</v>
      </c>
      <c r="T138" s="4">
        <f t="shared" si="47"/>
        <v>1</v>
      </c>
      <c r="U138" s="4">
        <f t="shared" si="48"/>
        <v>0</v>
      </c>
      <c r="AC138" s="2"/>
      <c r="AH138" s="2"/>
      <c r="AI138" s="2"/>
    </row>
    <row r="139" spans="1:35">
      <c r="A139" s="1" t="str">
        <f t="shared" si="35"/>
        <v>~ato~ : [ætə]</v>
      </c>
      <c r="B139" s="1">
        <f t="shared" si="34"/>
        <v>0</v>
      </c>
      <c r="C139" s="1">
        <f t="shared" si="34"/>
        <v>0</v>
      </c>
      <c r="D139" s="1">
        <f t="shared" si="34"/>
        <v>0</v>
      </c>
      <c r="E139" s="7">
        <v>1</v>
      </c>
      <c r="F139" s="9" t="s">
        <v>1970</v>
      </c>
      <c r="G139" s="4">
        <f t="shared" si="36"/>
        <v>7.3152889539136799E-4</v>
      </c>
      <c r="H139" s="4" t="str">
        <f t="shared" si="37"/>
        <v>ætə</v>
      </c>
      <c r="I139" s="4" t="str">
        <f t="shared" si="38"/>
        <v>ato</v>
      </c>
      <c r="J139" s="10">
        <f t="shared" si="39"/>
        <v>3</v>
      </c>
      <c r="K139" s="10">
        <f t="shared" si="40"/>
        <v>3</v>
      </c>
      <c r="L139" s="10">
        <f t="shared" si="41"/>
        <v>3</v>
      </c>
      <c r="M139" s="1" t="str">
        <f t="shared" si="42"/>
        <v>~ato~</v>
      </c>
      <c r="N139" s="1" t="str">
        <f t="shared" si="43"/>
        <v>[ætə]</v>
      </c>
      <c r="O139" s="4">
        <f t="shared" si="44"/>
        <v>0.21041093737452468</v>
      </c>
      <c r="P139" s="4">
        <f t="shared" si="45"/>
        <v>1</v>
      </c>
      <c r="Q139" s="4" cm="1">
        <f t="array" ref="Q139">SUM(_xlfn._xlws.FILTER($G$2:$G$1265,_xlfn.MAP($M$2:$M$1265,_xlfn.LAMBDA(_xlpm.x,_xlpm.x=$M139))))</f>
        <v>7.3152889539136799E-4</v>
      </c>
      <c r="R139" s="4">
        <f t="shared" si="46"/>
        <v>1</v>
      </c>
      <c r="S139" s="15" cm="1">
        <f t="array" ref="S139">SUM(_xlfn._xlws.FILTER($G$2:$G$1265,_xlfn.MAP($N$2:$N$1265,_xlfn.LAMBDA(_xlpm.x,_xlpm.x=$N139))))</f>
        <v>7.3152889539136799E-4</v>
      </c>
      <c r="T139" s="4">
        <f t="shared" si="47"/>
        <v>1</v>
      </c>
      <c r="U139" s="4">
        <f t="shared" si="48"/>
        <v>0</v>
      </c>
      <c r="AC139" s="2"/>
      <c r="AH139" s="2"/>
      <c r="AI139" s="2"/>
    </row>
    <row r="140" spans="1:35">
      <c r="A140" s="1" t="str">
        <f t="shared" si="35"/>
        <v>~ice~ : [aɪs]</v>
      </c>
      <c r="B140" s="1">
        <f t="shared" si="34"/>
        <v>0</v>
      </c>
      <c r="C140" s="1">
        <f t="shared" si="34"/>
        <v>0</v>
      </c>
      <c r="D140" s="1">
        <f t="shared" si="34"/>
        <v>0</v>
      </c>
      <c r="E140" s="7">
        <v>1</v>
      </c>
      <c r="F140" s="9" t="s">
        <v>1969</v>
      </c>
      <c r="G140" s="4">
        <f t="shared" si="36"/>
        <v>7.3152889539136799E-4</v>
      </c>
      <c r="H140" s="1" t="str">
        <f t="shared" si="37"/>
        <v>aɪs</v>
      </c>
      <c r="I140" s="1" t="str">
        <f t="shared" si="38"/>
        <v>ice</v>
      </c>
      <c r="J140" s="10">
        <f t="shared" si="39"/>
        <v>3</v>
      </c>
      <c r="K140" s="10">
        <f t="shared" si="40"/>
        <v>3</v>
      </c>
      <c r="L140" s="10">
        <f t="shared" si="41"/>
        <v>3</v>
      </c>
      <c r="M140" s="1" t="str">
        <f t="shared" si="42"/>
        <v>~ice~</v>
      </c>
      <c r="N140" s="1" t="str">
        <f t="shared" si="43"/>
        <v>[aɪs]</v>
      </c>
      <c r="O140" s="4">
        <f t="shared" si="44"/>
        <v>0.21041093737452468</v>
      </c>
      <c r="P140" s="4">
        <f t="shared" si="45"/>
        <v>1</v>
      </c>
      <c r="Q140" s="4" cm="1">
        <f t="array" ref="Q140">SUM(_xlfn._xlws.FILTER($G$2:$G$1265,_xlfn.MAP($M$2:$M$1265,_xlfn.LAMBDA(_xlpm.x,_xlpm.x=$M140))))</f>
        <v>7.3152889539136799E-4</v>
      </c>
      <c r="R140" s="4">
        <f t="shared" si="46"/>
        <v>1</v>
      </c>
      <c r="S140" s="15" cm="1">
        <f t="array" ref="S140">SUM(_xlfn._xlws.FILTER($G$2:$G$1265,_xlfn.MAP($N$2:$N$1265,_xlfn.LAMBDA(_xlpm.x,_xlpm.x=$N140))))</f>
        <v>7.3152889539136799E-4</v>
      </c>
      <c r="T140" s="4">
        <f t="shared" si="47"/>
        <v>1</v>
      </c>
      <c r="U140" s="4">
        <f t="shared" si="48"/>
        <v>0</v>
      </c>
      <c r="AC140" s="2"/>
      <c r="AH140" s="2"/>
      <c r="AI140" s="2"/>
    </row>
    <row r="141" spans="1:35">
      <c r="A141" s="1" t="str">
        <f t="shared" si="35"/>
        <v>~out~ : [aʊt]</v>
      </c>
      <c r="B141" s="1">
        <f t="shared" si="34"/>
        <v>0</v>
      </c>
      <c r="C141" s="1">
        <f t="shared" si="34"/>
        <v>0</v>
      </c>
      <c r="D141" s="1">
        <f t="shared" si="34"/>
        <v>0</v>
      </c>
      <c r="E141" s="7">
        <v>1</v>
      </c>
      <c r="F141" s="9" t="s">
        <v>1968</v>
      </c>
      <c r="G141" s="4">
        <f t="shared" si="36"/>
        <v>7.3152889539136799E-4</v>
      </c>
      <c r="H141" s="4" t="str">
        <f t="shared" si="37"/>
        <v>aʊt</v>
      </c>
      <c r="I141" s="4" t="str">
        <f t="shared" si="38"/>
        <v>out</v>
      </c>
      <c r="J141" s="10">
        <f t="shared" si="39"/>
        <v>3</v>
      </c>
      <c r="K141" s="10">
        <f t="shared" si="40"/>
        <v>3</v>
      </c>
      <c r="L141" s="10">
        <f t="shared" si="41"/>
        <v>3</v>
      </c>
      <c r="M141" s="1" t="str">
        <f t="shared" si="42"/>
        <v>~out~</v>
      </c>
      <c r="N141" s="1" t="str">
        <f t="shared" si="43"/>
        <v>[aʊt]</v>
      </c>
      <c r="O141" s="4">
        <f t="shared" si="44"/>
        <v>0.21041093737452468</v>
      </c>
      <c r="P141" s="4">
        <f t="shared" si="45"/>
        <v>1</v>
      </c>
      <c r="Q141" s="4" cm="1">
        <f t="array" ref="Q141">SUM(_xlfn._xlws.FILTER($G$2:$G$1265,_xlfn.MAP($M$2:$M$1265,_xlfn.LAMBDA(_xlpm.x,_xlpm.x=$M141))))</f>
        <v>7.3152889539136799E-4</v>
      </c>
      <c r="R141" s="4">
        <f t="shared" si="46"/>
        <v>1</v>
      </c>
      <c r="S141" s="15" cm="1">
        <f t="array" ref="S141">SUM(_xlfn._xlws.FILTER($G$2:$G$1265,_xlfn.MAP($N$2:$N$1265,_xlfn.LAMBDA(_xlpm.x,_xlpm.x=$N141))))</f>
        <v>7.3152889539136799E-4</v>
      </c>
      <c r="T141" s="4">
        <f t="shared" si="47"/>
        <v>1</v>
      </c>
      <c r="U141" s="4">
        <f t="shared" si="48"/>
        <v>0</v>
      </c>
      <c r="AC141" s="2"/>
      <c r="AH141" s="2"/>
      <c r="AI141" s="2"/>
    </row>
    <row r="142" spans="1:35">
      <c r="A142" s="1" t="str">
        <f t="shared" si="35"/>
        <v>~iro~ : [aɪə]</v>
      </c>
      <c r="B142" s="1">
        <f t="shared" ref="B142:D161" si="49">_xlfn.LET(_xlpm.d,$F142,_xlpm.k,_xlfn.CONCAT(LEFT(TRIM(B$1),1),"*"),COUNTIF(_xlpm.d,_xlpm.k))</f>
        <v>0</v>
      </c>
      <c r="C142" s="1">
        <f t="shared" si="49"/>
        <v>0</v>
      </c>
      <c r="D142" s="1">
        <f t="shared" si="49"/>
        <v>0</v>
      </c>
      <c r="E142" s="7">
        <v>1</v>
      </c>
      <c r="F142" s="9" t="s">
        <v>1967</v>
      </c>
      <c r="G142" s="4">
        <f t="shared" si="36"/>
        <v>7.3152889539136799E-4</v>
      </c>
      <c r="H142" s="4" t="str">
        <f t="shared" si="37"/>
        <v>aɪə</v>
      </c>
      <c r="I142" s="4" t="str">
        <f t="shared" si="38"/>
        <v>iro</v>
      </c>
      <c r="J142" s="10">
        <f t="shared" si="39"/>
        <v>3</v>
      </c>
      <c r="K142" s="10">
        <f t="shared" si="40"/>
        <v>3</v>
      </c>
      <c r="L142" s="10">
        <f t="shared" si="41"/>
        <v>3</v>
      </c>
      <c r="M142" s="1" t="str">
        <f t="shared" si="42"/>
        <v>~iro~</v>
      </c>
      <c r="N142" s="1" t="str">
        <f t="shared" si="43"/>
        <v>[aɪə]</v>
      </c>
      <c r="O142" s="4">
        <f t="shared" si="44"/>
        <v>0.21041093737452468</v>
      </c>
      <c r="P142" s="4">
        <f t="shared" si="45"/>
        <v>1</v>
      </c>
      <c r="Q142" s="4" cm="1">
        <f t="array" ref="Q142">SUM(_xlfn._xlws.FILTER($G$2:$G$1265,_xlfn.MAP($M$2:$M$1265,_xlfn.LAMBDA(_xlpm.x,_xlpm.x=$M142))))</f>
        <v>7.3152889539136799E-4</v>
      </c>
      <c r="R142" s="4">
        <f t="shared" si="46"/>
        <v>1</v>
      </c>
      <c r="S142" s="15" cm="1">
        <f t="array" ref="S142">SUM(_xlfn._xlws.FILTER($G$2:$G$1265,_xlfn.MAP($N$2:$N$1265,_xlfn.LAMBDA(_xlpm.x,_xlpm.x=$N142))))</f>
        <v>7.3152889539136799E-4</v>
      </c>
      <c r="T142" s="4">
        <f t="shared" si="47"/>
        <v>1</v>
      </c>
      <c r="U142" s="4">
        <f t="shared" si="48"/>
        <v>0</v>
      </c>
      <c r="AC142" s="2"/>
      <c r="AH142" s="2"/>
      <c r="AI142" s="2"/>
    </row>
    <row r="143" spans="1:35">
      <c r="A143" s="1" t="str">
        <f t="shared" si="35"/>
        <v>~bad~ : [bæd]</v>
      </c>
      <c r="B143" s="1">
        <f t="shared" si="49"/>
        <v>0</v>
      </c>
      <c r="C143" s="1">
        <f t="shared" si="49"/>
        <v>0</v>
      </c>
      <c r="D143" s="1">
        <f t="shared" si="49"/>
        <v>0</v>
      </c>
      <c r="E143" s="7">
        <v>1</v>
      </c>
      <c r="F143" s="9" t="s">
        <v>1966</v>
      </c>
      <c r="G143" s="4">
        <f t="shared" si="36"/>
        <v>7.3152889539136799E-4</v>
      </c>
      <c r="H143" s="4" t="str">
        <f t="shared" si="37"/>
        <v>bæd</v>
      </c>
      <c r="I143" s="4" t="str">
        <f t="shared" si="38"/>
        <v>bad</v>
      </c>
      <c r="J143" s="10">
        <f t="shared" si="39"/>
        <v>3</v>
      </c>
      <c r="K143" s="10">
        <f t="shared" si="40"/>
        <v>3</v>
      </c>
      <c r="L143" s="10">
        <f t="shared" si="41"/>
        <v>3</v>
      </c>
      <c r="M143" s="1" t="str">
        <f t="shared" si="42"/>
        <v>~bad~</v>
      </c>
      <c r="N143" s="1" t="str">
        <f t="shared" si="43"/>
        <v>[bæd]</v>
      </c>
      <c r="O143" s="4">
        <f t="shared" si="44"/>
        <v>0.21041093737452468</v>
      </c>
      <c r="P143" s="4">
        <f t="shared" si="45"/>
        <v>1</v>
      </c>
      <c r="Q143" s="4" cm="1">
        <f t="array" ref="Q143">SUM(_xlfn._xlws.FILTER($G$2:$G$1265,_xlfn.MAP($M$2:$M$1265,_xlfn.LAMBDA(_xlpm.x,_xlpm.x=$M143))))</f>
        <v>7.3152889539136799E-4</v>
      </c>
      <c r="R143" s="4">
        <f t="shared" si="46"/>
        <v>1</v>
      </c>
      <c r="S143" s="15" cm="1">
        <f t="array" ref="S143">SUM(_xlfn._xlws.FILTER($G$2:$G$1265,_xlfn.MAP($N$2:$N$1265,_xlfn.LAMBDA(_xlpm.x,_xlpm.x=$N143))))</f>
        <v>7.3152889539136799E-4</v>
      </c>
      <c r="T143" s="4">
        <f t="shared" si="47"/>
        <v>1</v>
      </c>
      <c r="U143" s="4">
        <f t="shared" si="48"/>
        <v>0</v>
      </c>
      <c r="AC143" s="2"/>
      <c r="AH143" s="2"/>
      <c r="AI143" s="2"/>
    </row>
    <row r="144" spans="1:35">
      <c r="A144" s="1" t="str">
        <f t="shared" si="35"/>
        <v>~bed~ : [bɛd]</v>
      </c>
      <c r="B144" s="1">
        <f t="shared" si="49"/>
        <v>0</v>
      </c>
      <c r="C144" s="1">
        <f t="shared" si="49"/>
        <v>0</v>
      </c>
      <c r="D144" s="1">
        <f t="shared" si="49"/>
        <v>0</v>
      </c>
      <c r="E144" s="7">
        <v>1</v>
      </c>
      <c r="F144" s="9" t="s">
        <v>1965</v>
      </c>
      <c r="G144" s="4">
        <f t="shared" si="36"/>
        <v>7.3152889539136799E-4</v>
      </c>
      <c r="H144" s="4" t="str">
        <f t="shared" si="37"/>
        <v>bɛd</v>
      </c>
      <c r="I144" s="4" t="str">
        <f t="shared" si="38"/>
        <v>bed</v>
      </c>
      <c r="J144" s="10">
        <f t="shared" si="39"/>
        <v>3</v>
      </c>
      <c r="K144" s="10">
        <f t="shared" si="40"/>
        <v>3</v>
      </c>
      <c r="L144" s="10">
        <f t="shared" si="41"/>
        <v>3</v>
      </c>
      <c r="M144" s="1" t="str">
        <f t="shared" si="42"/>
        <v>~bed~</v>
      </c>
      <c r="N144" s="1" t="str">
        <f t="shared" si="43"/>
        <v>[bɛd]</v>
      </c>
      <c r="O144" s="4">
        <f t="shared" si="44"/>
        <v>0.21041093737452468</v>
      </c>
      <c r="P144" s="4">
        <f t="shared" si="45"/>
        <v>1</v>
      </c>
      <c r="Q144" s="4" cm="1">
        <f t="array" ref="Q144">SUM(_xlfn._xlws.FILTER($G$2:$G$1265,_xlfn.MAP($M$2:$M$1265,_xlfn.LAMBDA(_xlpm.x,_xlpm.x=$M144))))</f>
        <v>7.3152889539136799E-4</v>
      </c>
      <c r="R144" s="4">
        <f t="shared" si="46"/>
        <v>1</v>
      </c>
      <c r="S144" s="15" cm="1">
        <f t="array" ref="S144">SUM(_xlfn._xlws.FILTER($G$2:$G$1265,_xlfn.MAP($N$2:$N$1265,_xlfn.LAMBDA(_xlpm.x,_xlpm.x=$N144))))</f>
        <v>7.3152889539136799E-4</v>
      </c>
      <c r="T144" s="4">
        <f t="shared" si="47"/>
        <v>1</v>
      </c>
      <c r="U144" s="4">
        <f t="shared" si="48"/>
        <v>0</v>
      </c>
      <c r="AC144" s="2"/>
      <c r="AH144" s="2"/>
      <c r="AI144" s="2"/>
    </row>
    <row r="145" spans="1:35">
      <c r="A145" s="1" t="str">
        <f t="shared" si="35"/>
        <v>~bit~ : [bɪt]</v>
      </c>
      <c r="B145" s="1">
        <f t="shared" si="49"/>
        <v>0</v>
      </c>
      <c r="C145" s="1">
        <f t="shared" si="49"/>
        <v>0</v>
      </c>
      <c r="D145" s="1">
        <f t="shared" si="49"/>
        <v>0</v>
      </c>
      <c r="E145" s="7">
        <v>1</v>
      </c>
      <c r="F145" s="9" t="s">
        <v>1964</v>
      </c>
      <c r="G145" s="4">
        <f t="shared" si="36"/>
        <v>7.3152889539136799E-4</v>
      </c>
      <c r="H145" s="4" t="str">
        <f t="shared" si="37"/>
        <v>bɪt</v>
      </c>
      <c r="I145" s="4" t="str">
        <f t="shared" si="38"/>
        <v>bit</v>
      </c>
      <c r="J145" s="10">
        <f t="shared" si="39"/>
        <v>3</v>
      </c>
      <c r="K145" s="10">
        <f t="shared" si="40"/>
        <v>3</v>
      </c>
      <c r="L145" s="10">
        <f t="shared" si="41"/>
        <v>3</v>
      </c>
      <c r="M145" s="1" t="str">
        <f t="shared" si="42"/>
        <v>~bit~</v>
      </c>
      <c r="N145" s="1" t="str">
        <f t="shared" si="43"/>
        <v>[bɪt]</v>
      </c>
      <c r="O145" s="4">
        <f t="shared" si="44"/>
        <v>0.21041093737452468</v>
      </c>
      <c r="P145" s="4">
        <f t="shared" si="45"/>
        <v>1</v>
      </c>
      <c r="Q145" s="4" cm="1">
        <f t="array" ref="Q145">SUM(_xlfn._xlws.FILTER($G$2:$G$1265,_xlfn.MAP($M$2:$M$1265,_xlfn.LAMBDA(_xlpm.x,_xlpm.x=$M145))))</f>
        <v>7.3152889539136799E-4</v>
      </c>
      <c r="R145" s="4">
        <f t="shared" si="46"/>
        <v>1</v>
      </c>
      <c r="S145" s="15" cm="1">
        <f t="array" ref="S145">SUM(_xlfn._xlws.FILTER($G$2:$G$1265,_xlfn.MAP($N$2:$N$1265,_xlfn.LAMBDA(_xlpm.x,_xlpm.x=$N145))))</f>
        <v>7.3152889539136799E-4</v>
      </c>
      <c r="T145" s="4">
        <f t="shared" si="47"/>
        <v>1</v>
      </c>
      <c r="U145" s="4">
        <f t="shared" si="48"/>
        <v>0</v>
      </c>
      <c r="AC145" s="2"/>
      <c r="AH145" s="2"/>
      <c r="AI145" s="2"/>
    </row>
    <row r="146" spans="1:35">
      <c r="A146" s="1" t="str">
        <f t="shared" si="35"/>
        <v>~but~ : [bʌt]</v>
      </c>
      <c r="B146" s="1">
        <f t="shared" si="49"/>
        <v>0</v>
      </c>
      <c r="C146" s="1">
        <f t="shared" si="49"/>
        <v>0</v>
      </c>
      <c r="D146" s="1">
        <f t="shared" si="49"/>
        <v>0</v>
      </c>
      <c r="E146" s="7">
        <v>1</v>
      </c>
      <c r="F146" s="9" t="s">
        <v>1963</v>
      </c>
      <c r="G146" s="4">
        <f t="shared" si="36"/>
        <v>7.3152889539136799E-4</v>
      </c>
      <c r="H146" s="4" t="str">
        <f t="shared" si="37"/>
        <v>bʌt</v>
      </c>
      <c r="I146" s="4" t="str">
        <f t="shared" si="38"/>
        <v>but</v>
      </c>
      <c r="J146" s="10">
        <f t="shared" si="39"/>
        <v>3</v>
      </c>
      <c r="K146" s="10">
        <f t="shared" si="40"/>
        <v>3</v>
      </c>
      <c r="L146" s="10">
        <f t="shared" si="41"/>
        <v>3</v>
      </c>
      <c r="M146" s="1" t="str">
        <f t="shared" si="42"/>
        <v>~but~</v>
      </c>
      <c r="N146" s="1" t="str">
        <f t="shared" si="43"/>
        <v>[bʌt]</v>
      </c>
      <c r="O146" s="4">
        <f t="shared" si="44"/>
        <v>0.21041093737452468</v>
      </c>
      <c r="P146" s="4">
        <f t="shared" si="45"/>
        <v>1</v>
      </c>
      <c r="Q146" s="4" cm="1">
        <f t="array" ref="Q146">SUM(_xlfn._xlws.FILTER($G$2:$G$1265,_xlfn.MAP($M$2:$M$1265,_xlfn.LAMBDA(_xlpm.x,_xlpm.x=$M146))))</f>
        <v>7.3152889539136799E-4</v>
      </c>
      <c r="R146" s="4">
        <f t="shared" si="46"/>
        <v>1</v>
      </c>
      <c r="S146" s="15" cm="1">
        <f t="array" ref="S146">SUM(_xlfn._xlws.FILTER($G$2:$G$1265,_xlfn.MAP($N$2:$N$1265,_xlfn.LAMBDA(_xlpm.x,_xlpm.x=$N146))))</f>
        <v>7.3152889539136799E-4</v>
      </c>
      <c r="T146" s="4">
        <f t="shared" si="47"/>
        <v>1</v>
      </c>
      <c r="U146" s="4">
        <f t="shared" si="48"/>
        <v>0</v>
      </c>
      <c r="AC146" s="2"/>
      <c r="AH146" s="2"/>
      <c r="AI146" s="2"/>
    </row>
    <row r="147" spans="1:35">
      <c r="A147" s="1" t="str">
        <f t="shared" si="35"/>
        <v>~bar~ : [bɑɹ]</v>
      </c>
      <c r="B147" s="1">
        <f t="shared" si="49"/>
        <v>0</v>
      </c>
      <c r="C147" s="1">
        <f t="shared" si="49"/>
        <v>0</v>
      </c>
      <c r="D147" s="1">
        <f t="shared" si="49"/>
        <v>0</v>
      </c>
      <c r="E147" s="7">
        <v>1</v>
      </c>
      <c r="F147" s="9" t="s">
        <v>1962</v>
      </c>
      <c r="G147" s="4">
        <f t="shared" si="36"/>
        <v>7.3152889539136799E-4</v>
      </c>
      <c r="H147" s="4" t="str">
        <f t="shared" si="37"/>
        <v>bɑɹ</v>
      </c>
      <c r="I147" s="4" t="str">
        <f t="shared" si="38"/>
        <v>bar</v>
      </c>
      <c r="J147" s="10">
        <f t="shared" si="39"/>
        <v>3</v>
      </c>
      <c r="K147" s="10">
        <f t="shared" si="40"/>
        <v>3</v>
      </c>
      <c r="L147" s="10">
        <f t="shared" si="41"/>
        <v>3</v>
      </c>
      <c r="M147" s="1" t="str">
        <f t="shared" si="42"/>
        <v>~bar~</v>
      </c>
      <c r="N147" s="1" t="str">
        <f t="shared" si="43"/>
        <v>[bɑɹ]</v>
      </c>
      <c r="O147" s="4">
        <f t="shared" si="44"/>
        <v>0.21041093737452468</v>
      </c>
      <c r="P147" s="4">
        <f t="shared" si="45"/>
        <v>1</v>
      </c>
      <c r="Q147" s="4" cm="1">
        <f t="array" ref="Q147">SUM(_xlfn._xlws.FILTER($G$2:$G$1265,_xlfn.MAP($M$2:$M$1265,_xlfn.LAMBDA(_xlpm.x,_xlpm.x=$M147))))</f>
        <v>7.3152889539136799E-4</v>
      </c>
      <c r="R147" s="4">
        <f t="shared" si="46"/>
        <v>1</v>
      </c>
      <c r="S147" s="15" cm="1">
        <f t="array" ref="S147">SUM(_xlfn._xlws.FILTER($G$2:$G$1265,_xlfn.MAP($N$2:$N$1265,_xlfn.LAMBDA(_xlpm.x,_xlpm.x=$N147))))</f>
        <v>7.3152889539136799E-4</v>
      </c>
      <c r="T147" s="4">
        <f t="shared" si="47"/>
        <v>1</v>
      </c>
      <c r="U147" s="4">
        <f t="shared" si="48"/>
        <v>0</v>
      </c>
      <c r="AC147" s="2"/>
      <c r="AH147" s="2"/>
      <c r="AI147" s="2"/>
    </row>
    <row r="148" spans="1:35">
      <c r="A148" s="1" t="str">
        <f t="shared" si="35"/>
        <v>~big~ : [bɪɡ]</v>
      </c>
      <c r="B148" s="1">
        <f t="shared" si="49"/>
        <v>0</v>
      </c>
      <c r="C148" s="1">
        <f t="shared" si="49"/>
        <v>0</v>
      </c>
      <c r="D148" s="1">
        <f t="shared" si="49"/>
        <v>0</v>
      </c>
      <c r="E148" s="7">
        <v>1</v>
      </c>
      <c r="F148" s="9" t="s">
        <v>1961</v>
      </c>
      <c r="G148" s="4">
        <f t="shared" si="36"/>
        <v>7.3152889539136799E-4</v>
      </c>
      <c r="H148" s="4" t="str">
        <f t="shared" si="37"/>
        <v>bɪɡ</v>
      </c>
      <c r="I148" s="4" t="str">
        <f t="shared" si="38"/>
        <v>big</v>
      </c>
      <c r="J148" s="10">
        <f t="shared" si="39"/>
        <v>3</v>
      </c>
      <c r="K148" s="10">
        <f t="shared" si="40"/>
        <v>3</v>
      </c>
      <c r="L148" s="10">
        <f t="shared" si="41"/>
        <v>3</v>
      </c>
      <c r="M148" s="1" t="str">
        <f t="shared" si="42"/>
        <v>~big~</v>
      </c>
      <c r="N148" s="1" t="str">
        <f t="shared" si="43"/>
        <v>[bɪɡ]</v>
      </c>
      <c r="O148" s="4">
        <f t="shared" si="44"/>
        <v>0.21041093737452468</v>
      </c>
      <c r="P148" s="4">
        <f t="shared" si="45"/>
        <v>1</v>
      </c>
      <c r="Q148" s="4" cm="1">
        <f t="array" ref="Q148">SUM(_xlfn._xlws.FILTER($G$2:$G$1265,_xlfn.MAP($M$2:$M$1265,_xlfn.LAMBDA(_xlpm.x,_xlpm.x=$M148))))</f>
        <v>7.3152889539136799E-4</v>
      </c>
      <c r="R148" s="4">
        <f t="shared" si="46"/>
        <v>1</v>
      </c>
      <c r="S148" s="15" cm="1">
        <f t="array" ref="S148">SUM(_xlfn._xlws.FILTER($G$2:$G$1265,_xlfn.MAP($N$2:$N$1265,_xlfn.LAMBDA(_xlpm.x,_xlpm.x=$N148))))</f>
        <v>7.3152889539136799E-4</v>
      </c>
      <c r="T148" s="4">
        <f t="shared" si="47"/>
        <v>1</v>
      </c>
      <c r="U148" s="4">
        <f t="shared" si="48"/>
        <v>0</v>
      </c>
      <c r="AC148" s="2"/>
      <c r="AH148" s="2"/>
      <c r="AI148" s="2"/>
    </row>
    <row r="149" spans="1:35">
      <c r="A149" s="1" t="str">
        <f t="shared" si="35"/>
        <v>~boy~ : [bɔɪ]</v>
      </c>
      <c r="B149" s="1">
        <f t="shared" si="49"/>
        <v>0</v>
      </c>
      <c r="C149" s="1">
        <f t="shared" si="49"/>
        <v>0</v>
      </c>
      <c r="D149" s="1">
        <f t="shared" si="49"/>
        <v>0</v>
      </c>
      <c r="E149" s="7">
        <v>1</v>
      </c>
      <c r="F149" s="9" t="s">
        <v>554</v>
      </c>
      <c r="G149" s="4">
        <f t="shared" si="36"/>
        <v>7.3152889539136799E-4</v>
      </c>
      <c r="H149" s="4" t="str">
        <f t="shared" si="37"/>
        <v>bɔɪ</v>
      </c>
      <c r="I149" s="4" t="str">
        <f t="shared" si="38"/>
        <v>boy</v>
      </c>
      <c r="J149" s="10">
        <f t="shared" si="39"/>
        <v>3</v>
      </c>
      <c r="K149" s="10">
        <f t="shared" si="40"/>
        <v>3</v>
      </c>
      <c r="L149" s="10">
        <f t="shared" si="41"/>
        <v>3</v>
      </c>
      <c r="M149" s="1" t="str">
        <f t="shared" si="42"/>
        <v>~boy~</v>
      </c>
      <c r="N149" s="1" t="str">
        <f t="shared" si="43"/>
        <v>[bɔɪ]</v>
      </c>
      <c r="O149" s="4">
        <f t="shared" si="44"/>
        <v>0.21041093737452468</v>
      </c>
      <c r="P149" s="4">
        <f t="shared" si="45"/>
        <v>1</v>
      </c>
      <c r="Q149" s="4" cm="1">
        <f t="array" ref="Q149">SUM(_xlfn._xlws.FILTER($G$2:$G$1265,_xlfn.MAP($M$2:$M$1265,_xlfn.LAMBDA(_xlpm.x,_xlpm.x=$M149))))</f>
        <v>7.3152889539136799E-4</v>
      </c>
      <c r="R149" s="4">
        <f t="shared" si="46"/>
        <v>1</v>
      </c>
      <c r="S149" s="15" cm="1">
        <f t="array" ref="S149">SUM(_xlfn._xlws.FILTER($G$2:$G$1265,_xlfn.MAP($N$2:$N$1265,_xlfn.LAMBDA(_xlpm.x,_xlpm.x=$N149))))</f>
        <v>7.3152889539136799E-4</v>
      </c>
      <c r="T149" s="4">
        <f t="shared" si="47"/>
        <v>1</v>
      </c>
      <c r="U149" s="4">
        <f t="shared" si="48"/>
        <v>0</v>
      </c>
      <c r="AC149" s="2"/>
      <c r="AH149" s="2"/>
      <c r="AI149" s="2"/>
    </row>
    <row r="150" spans="1:35">
      <c r="A150" s="1" t="str">
        <f t="shared" si="35"/>
        <v>~die~ : [daɪ]</v>
      </c>
      <c r="B150" s="1">
        <f t="shared" si="49"/>
        <v>0</v>
      </c>
      <c r="C150" s="1">
        <f t="shared" si="49"/>
        <v>0</v>
      </c>
      <c r="D150" s="1">
        <f t="shared" si="49"/>
        <v>0</v>
      </c>
      <c r="E150" s="7">
        <v>1</v>
      </c>
      <c r="F150" s="9" t="s">
        <v>647</v>
      </c>
      <c r="G150" s="4">
        <f t="shared" si="36"/>
        <v>7.3152889539136799E-4</v>
      </c>
      <c r="H150" s="4" t="str">
        <f t="shared" si="37"/>
        <v>daɪ</v>
      </c>
      <c r="I150" s="4" t="str">
        <f t="shared" si="38"/>
        <v>die</v>
      </c>
      <c r="J150" s="10">
        <f t="shared" si="39"/>
        <v>3</v>
      </c>
      <c r="K150" s="10">
        <f t="shared" si="40"/>
        <v>3</v>
      </c>
      <c r="L150" s="10">
        <f t="shared" si="41"/>
        <v>3</v>
      </c>
      <c r="M150" s="1" t="str">
        <f t="shared" si="42"/>
        <v>~die~</v>
      </c>
      <c r="N150" s="1" t="str">
        <f t="shared" si="43"/>
        <v>[daɪ]</v>
      </c>
      <c r="O150" s="4">
        <f t="shared" si="44"/>
        <v>0.21041093737452468</v>
      </c>
      <c r="P150" s="4">
        <f t="shared" si="45"/>
        <v>1</v>
      </c>
      <c r="Q150" s="4" cm="1">
        <f t="array" ref="Q150">SUM(_xlfn._xlws.FILTER($G$2:$G$1265,_xlfn.MAP($M$2:$M$1265,_xlfn.LAMBDA(_xlpm.x,_xlpm.x=$M150))))</f>
        <v>7.3152889539136799E-4</v>
      </c>
      <c r="R150" s="4">
        <f t="shared" si="46"/>
        <v>1</v>
      </c>
      <c r="S150" s="15" cm="1">
        <f t="array" ref="S150">SUM(_xlfn._xlws.FILTER($G$2:$G$1265,_xlfn.MAP($N$2:$N$1265,_xlfn.LAMBDA(_xlpm.x,_xlpm.x=$N150))))</f>
        <v>7.3152889539136799E-4</v>
      </c>
      <c r="T150" s="4">
        <f t="shared" si="47"/>
        <v>1</v>
      </c>
      <c r="U150" s="4">
        <f t="shared" si="48"/>
        <v>0</v>
      </c>
      <c r="AC150" s="2"/>
      <c r="AH150" s="2"/>
      <c r="AI150" s="2"/>
    </row>
    <row r="151" spans="1:35">
      <c r="A151" s="1" t="str">
        <f t="shared" si="35"/>
        <v>~day~ : [deɪ]</v>
      </c>
      <c r="B151" s="1">
        <f t="shared" si="49"/>
        <v>0</v>
      </c>
      <c r="C151" s="1">
        <f t="shared" si="49"/>
        <v>0</v>
      </c>
      <c r="D151" s="1">
        <f t="shared" si="49"/>
        <v>0</v>
      </c>
      <c r="E151" s="7">
        <v>1</v>
      </c>
      <c r="F151" s="9" t="s">
        <v>262</v>
      </c>
      <c r="G151" s="4">
        <f t="shared" si="36"/>
        <v>7.3152889539136799E-4</v>
      </c>
      <c r="H151" s="4" t="str">
        <f t="shared" si="37"/>
        <v>deɪ</v>
      </c>
      <c r="I151" s="4" t="str">
        <f t="shared" si="38"/>
        <v>day</v>
      </c>
      <c r="J151" s="10">
        <f t="shared" si="39"/>
        <v>3</v>
      </c>
      <c r="K151" s="10">
        <f t="shared" si="40"/>
        <v>3</v>
      </c>
      <c r="L151" s="10">
        <f t="shared" si="41"/>
        <v>3</v>
      </c>
      <c r="M151" s="1" t="str">
        <f t="shared" si="42"/>
        <v>~day~</v>
      </c>
      <c r="N151" s="1" t="str">
        <f t="shared" si="43"/>
        <v>[deɪ]</v>
      </c>
      <c r="O151" s="4">
        <f t="shared" si="44"/>
        <v>0.21041093737452468</v>
      </c>
      <c r="P151" s="4">
        <f t="shared" si="45"/>
        <v>1</v>
      </c>
      <c r="Q151" s="4" cm="1">
        <f t="array" ref="Q151">SUM(_xlfn._xlws.FILTER($G$2:$G$1265,_xlfn.MAP($M$2:$M$1265,_xlfn.LAMBDA(_xlpm.x,_xlpm.x=$M151))))</f>
        <v>7.3152889539136799E-4</v>
      </c>
      <c r="R151" s="4">
        <f t="shared" si="46"/>
        <v>1</v>
      </c>
      <c r="S151" s="15" cm="1">
        <f t="array" ref="S151">SUM(_xlfn._xlws.FILTER($G$2:$G$1265,_xlfn.MAP($N$2:$N$1265,_xlfn.LAMBDA(_xlpm.x,_xlpm.x=$N151))))</f>
        <v>7.3152889539136799E-4</v>
      </c>
      <c r="T151" s="4">
        <f t="shared" si="47"/>
        <v>1</v>
      </c>
      <c r="U151" s="4">
        <f t="shared" si="48"/>
        <v>0</v>
      </c>
      <c r="AC151" s="2"/>
      <c r="AH151" s="2"/>
      <c r="AI151" s="2"/>
    </row>
    <row r="152" spans="1:35">
      <c r="A152" s="1" t="str">
        <f t="shared" si="35"/>
        <v>~dea~ : [diə]</v>
      </c>
      <c r="B152" s="1">
        <f t="shared" si="49"/>
        <v>0</v>
      </c>
      <c r="C152" s="1">
        <f t="shared" si="49"/>
        <v>0</v>
      </c>
      <c r="D152" s="1">
        <f t="shared" si="49"/>
        <v>0</v>
      </c>
      <c r="E152" s="7">
        <v>1</v>
      </c>
      <c r="F152" s="9" t="s">
        <v>1960</v>
      </c>
      <c r="G152" s="4">
        <f t="shared" si="36"/>
        <v>7.3152889539136799E-4</v>
      </c>
      <c r="H152" s="4" t="str">
        <f t="shared" si="37"/>
        <v>diə</v>
      </c>
      <c r="I152" s="4" t="str">
        <f t="shared" si="38"/>
        <v>dea</v>
      </c>
      <c r="J152" s="10">
        <f t="shared" si="39"/>
        <v>3</v>
      </c>
      <c r="K152" s="10">
        <f t="shared" si="40"/>
        <v>3</v>
      </c>
      <c r="L152" s="10">
        <f t="shared" si="41"/>
        <v>3</v>
      </c>
      <c r="M152" s="1" t="str">
        <f t="shared" si="42"/>
        <v>~dea~</v>
      </c>
      <c r="N152" s="1" t="str">
        <f t="shared" si="43"/>
        <v>[diə]</v>
      </c>
      <c r="O152" s="4">
        <f t="shared" si="44"/>
        <v>0.21041093737452468</v>
      </c>
      <c r="P152" s="4">
        <f t="shared" si="45"/>
        <v>1</v>
      </c>
      <c r="Q152" s="4" cm="1">
        <f t="array" ref="Q152">SUM(_xlfn._xlws.FILTER($G$2:$G$1265,_xlfn.MAP($M$2:$M$1265,_xlfn.LAMBDA(_xlpm.x,_xlpm.x=$M152))))</f>
        <v>7.3152889539136799E-4</v>
      </c>
      <c r="R152" s="4">
        <f t="shared" si="46"/>
        <v>1</v>
      </c>
      <c r="S152" s="15" cm="1">
        <f t="array" ref="S152">SUM(_xlfn._xlws.FILTER($G$2:$G$1265,_xlfn.MAP($N$2:$N$1265,_xlfn.LAMBDA(_xlpm.x,_xlpm.x=$N152))))</f>
        <v>7.3152889539136799E-4</v>
      </c>
      <c r="T152" s="4">
        <f t="shared" si="47"/>
        <v>1</v>
      </c>
      <c r="U152" s="4">
        <f t="shared" si="48"/>
        <v>0</v>
      </c>
      <c r="AC152" s="2"/>
      <c r="AH152" s="2"/>
      <c r="AI152" s="2"/>
    </row>
    <row r="153" spans="1:35">
      <c r="A153" s="1" t="str">
        <f t="shared" si="35"/>
        <v>~did~ : [dɪd]</v>
      </c>
      <c r="B153" s="1">
        <f t="shared" si="49"/>
        <v>0</v>
      </c>
      <c r="C153" s="1">
        <f t="shared" si="49"/>
        <v>0</v>
      </c>
      <c r="D153" s="1">
        <f t="shared" si="49"/>
        <v>0</v>
      </c>
      <c r="E153" s="7">
        <v>1</v>
      </c>
      <c r="F153" s="9" t="s">
        <v>1959</v>
      </c>
      <c r="G153" s="4">
        <f t="shared" si="36"/>
        <v>7.3152889539136799E-4</v>
      </c>
      <c r="H153" s="1" t="str">
        <f t="shared" si="37"/>
        <v>dɪd</v>
      </c>
      <c r="I153" s="1" t="str">
        <f t="shared" si="38"/>
        <v>did</v>
      </c>
      <c r="J153" s="10">
        <f t="shared" si="39"/>
        <v>3</v>
      </c>
      <c r="K153" s="10">
        <f t="shared" si="40"/>
        <v>3</v>
      </c>
      <c r="L153" s="10">
        <f t="shared" si="41"/>
        <v>3</v>
      </c>
      <c r="M153" s="1" t="str">
        <f t="shared" si="42"/>
        <v>~did~</v>
      </c>
      <c r="N153" s="1" t="str">
        <f t="shared" si="43"/>
        <v>[dɪd]</v>
      </c>
      <c r="O153" s="4">
        <f t="shared" si="44"/>
        <v>0.21041093737452468</v>
      </c>
      <c r="P153" s="4">
        <f t="shared" si="45"/>
        <v>1</v>
      </c>
      <c r="Q153" s="4" cm="1">
        <f t="array" ref="Q153">SUM(_xlfn._xlws.FILTER($G$2:$G$1265,_xlfn.MAP($M$2:$M$1265,_xlfn.LAMBDA(_xlpm.x,_xlpm.x=$M153))))</f>
        <v>7.3152889539136799E-4</v>
      </c>
      <c r="R153" s="4">
        <f t="shared" si="46"/>
        <v>1</v>
      </c>
      <c r="S153" s="15" cm="1">
        <f t="array" ref="S153">SUM(_xlfn._xlws.FILTER($G$2:$G$1265,_xlfn.MAP($N$2:$N$1265,_xlfn.LAMBDA(_xlpm.x,_xlpm.x=$N153))))</f>
        <v>7.3152889539136799E-4</v>
      </c>
      <c r="T153" s="4">
        <f t="shared" si="47"/>
        <v>1</v>
      </c>
      <c r="U153" s="4">
        <f t="shared" si="48"/>
        <v>0</v>
      </c>
      <c r="AC153" s="2"/>
      <c r="AH153" s="2"/>
      <c r="AI153" s="2"/>
    </row>
    <row r="154" spans="1:35">
      <c r="A154" s="1" t="str">
        <f t="shared" si="35"/>
        <v>~der~ : [dəɹ]</v>
      </c>
      <c r="B154" s="1">
        <f t="shared" si="49"/>
        <v>0</v>
      </c>
      <c r="C154" s="1">
        <f t="shared" si="49"/>
        <v>0</v>
      </c>
      <c r="D154" s="1">
        <f t="shared" si="49"/>
        <v>0</v>
      </c>
      <c r="E154" s="7">
        <v>1</v>
      </c>
      <c r="F154" s="9" t="s">
        <v>1958</v>
      </c>
      <c r="G154" s="4">
        <f t="shared" si="36"/>
        <v>7.3152889539136799E-4</v>
      </c>
      <c r="H154" s="1" t="str">
        <f t="shared" si="37"/>
        <v>dəɹ</v>
      </c>
      <c r="I154" s="1" t="str">
        <f t="shared" si="38"/>
        <v>der</v>
      </c>
      <c r="J154" s="10">
        <f t="shared" si="39"/>
        <v>3</v>
      </c>
      <c r="K154" s="10">
        <f t="shared" si="40"/>
        <v>3</v>
      </c>
      <c r="L154" s="10">
        <f t="shared" si="41"/>
        <v>3</v>
      </c>
      <c r="M154" s="1" t="str">
        <f t="shared" si="42"/>
        <v>~der~</v>
      </c>
      <c r="N154" s="1" t="str">
        <f t="shared" si="43"/>
        <v>[dəɹ]</v>
      </c>
      <c r="O154" s="4">
        <f t="shared" si="44"/>
        <v>0.21041093737452468</v>
      </c>
      <c r="P154" s="4">
        <f t="shared" si="45"/>
        <v>1</v>
      </c>
      <c r="Q154" s="4" cm="1">
        <f t="array" ref="Q154">SUM(_xlfn._xlws.FILTER($G$2:$G$1265,_xlfn.MAP($M$2:$M$1265,_xlfn.LAMBDA(_xlpm.x,_xlpm.x=$M154))))</f>
        <v>7.3152889539136799E-4</v>
      </c>
      <c r="R154" s="4">
        <f t="shared" si="46"/>
        <v>1</v>
      </c>
      <c r="S154" s="15" cm="1">
        <f t="array" ref="S154">SUM(_xlfn._xlws.FILTER($G$2:$G$1265,_xlfn.MAP($N$2:$N$1265,_xlfn.LAMBDA(_xlpm.x,_xlpm.x=$N154))))</f>
        <v>7.3152889539136799E-4</v>
      </c>
      <c r="T154" s="4">
        <f t="shared" si="47"/>
        <v>1</v>
      </c>
      <c r="U154" s="4">
        <f t="shared" si="48"/>
        <v>0</v>
      </c>
      <c r="AC154" s="2"/>
      <c r="AH154" s="2"/>
      <c r="AI154" s="2"/>
    </row>
    <row r="155" spans="1:35">
      <c r="A155" s="1" t="str">
        <f t="shared" si="35"/>
        <v>~dog~ : [dɔɡ]</v>
      </c>
      <c r="B155" s="1">
        <f t="shared" si="49"/>
        <v>0</v>
      </c>
      <c r="C155" s="1">
        <f t="shared" si="49"/>
        <v>0</v>
      </c>
      <c r="D155" s="1">
        <f t="shared" si="49"/>
        <v>0</v>
      </c>
      <c r="E155" s="7">
        <v>1</v>
      </c>
      <c r="F155" s="9" t="s">
        <v>1957</v>
      </c>
      <c r="G155" s="4">
        <f t="shared" si="36"/>
        <v>7.3152889539136799E-4</v>
      </c>
      <c r="H155" s="4" t="str">
        <f t="shared" si="37"/>
        <v>dɔɡ</v>
      </c>
      <c r="I155" s="4" t="str">
        <f t="shared" si="38"/>
        <v>dog</v>
      </c>
      <c r="J155" s="10">
        <f t="shared" si="39"/>
        <v>3</v>
      </c>
      <c r="K155" s="10">
        <f t="shared" si="40"/>
        <v>3</v>
      </c>
      <c r="L155" s="10">
        <f t="shared" si="41"/>
        <v>3</v>
      </c>
      <c r="M155" s="1" t="str">
        <f t="shared" si="42"/>
        <v>~dog~</v>
      </c>
      <c r="N155" s="1" t="str">
        <f t="shared" si="43"/>
        <v>[dɔɡ]</v>
      </c>
      <c r="O155" s="4">
        <f t="shared" si="44"/>
        <v>0.21041093737452468</v>
      </c>
      <c r="P155" s="4">
        <f t="shared" si="45"/>
        <v>1</v>
      </c>
      <c r="Q155" s="4" cm="1">
        <f t="array" ref="Q155">SUM(_xlfn._xlws.FILTER($G$2:$G$1265,_xlfn.MAP($M$2:$M$1265,_xlfn.LAMBDA(_xlpm.x,_xlpm.x=$M155))))</f>
        <v>7.3152889539136799E-4</v>
      </c>
      <c r="R155" s="4">
        <f t="shared" si="46"/>
        <v>1</v>
      </c>
      <c r="S155" s="15" cm="1">
        <f t="array" ref="S155">SUM(_xlfn._xlws.FILTER($G$2:$G$1265,_xlfn.MAP($N$2:$N$1265,_xlfn.LAMBDA(_xlpm.x,_xlpm.x=$N155))))</f>
        <v>7.3152889539136799E-4</v>
      </c>
      <c r="T155" s="4">
        <f t="shared" si="47"/>
        <v>1</v>
      </c>
      <c r="U155" s="4">
        <f t="shared" si="48"/>
        <v>0</v>
      </c>
      <c r="AC155" s="2"/>
      <c r="AH155" s="2"/>
      <c r="AI155" s="2"/>
    </row>
    <row r="156" spans="1:35">
      <c r="A156" s="1" t="str">
        <f t="shared" si="35"/>
        <v>~fat~ : [fæt]</v>
      </c>
      <c r="B156" s="1">
        <f t="shared" si="49"/>
        <v>0</v>
      </c>
      <c r="C156" s="1">
        <f t="shared" si="49"/>
        <v>0</v>
      </c>
      <c r="D156" s="1">
        <f t="shared" si="49"/>
        <v>0</v>
      </c>
      <c r="E156" s="7">
        <v>1</v>
      </c>
      <c r="F156" s="9" t="s">
        <v>1956</v>
      </c>
      <c r="G156" s="4">
        <f t="shared" si="36"/>
        <v>7.3152889539136799E-4</v>
      </c>
      <c r="H156" s="1" t="str">
        <f t="shared" si="37"/>
        <v>fæt</v>
      </c>
      <c r="I156" s="1" t="str">
        <f t="shared" si="38"/>
        <v>fat</v>
      </c>
      <c r="J156" s="10">
        <f t="shared" si="39"/>
        <v>3</v>
      </c>
      <c r="K156" s="10">
        <f t="shared" si="40"/>
        <v>3</v>
      </c>
      <c r="L156" s="10">
        <f t="shared" si="41"/>
        <v>3</v>
      </c>
      <c r="M156" s="1" t="str">
        <f t="shared" si="42"/>
        <v>~fat~</v>
      </c>
      <c r="N156" s="1" t="str">
        <f t="shared" si="43"/>
        <v>[fæt]</v>
      </c>
      <c r="O156" s="4">
        <f t="shared" si="44"/>
        <v>0.21041093737452468</v>
      </c>
      <c r="P156" s="4">
        <f t="shared" si="45"/>
        <v>1</v>
      </c>
      <c r="Q156" s="4" cm="1">
        <f t="array" ref="Q156">SUM(_xlfn._xlws.FILTER($G$2:$G$1265,_xlfn.MAP($M$2:$M$1265,_xlfn.LAMBDA(_xlpm.x,_xlpm.x=$M156))))</f>
        <v>7.3152889539136799E-4</v>
      </c>
      <c r="R156" s="4">
        <f t="shared" si="46"/>
        <v>1</v>
      </c>
      <c r="S156" s="15" cm="1">
        <f t="array" ref="S156">SUM(_xlfn._xlws.FILTER($G$2:$G$1265,_xlfn.MAP($N$2:$N$1265,_xlfn.LAMBDA(_xlpm.x,_xlpm.x=$N156))))</f>
        <v>7.3152889539136799E-4</v>
      </c>
      <c r="T156" s="4">
        <f t="shared" si="47"/>
        <v>1</v>
      </c>
      <c r="U156" s="4">
        <f t="shared" si="48"/>
        <v>0</v>
      </c>
      <c r="AC156" s="2"/>
      <c r="AH156" s="2"/>
      <c r="AI156" s="2"/>
    </row>
    <row r="157" spans="1:35">
      <c r="A157" s="1" t="str">
        <f t="shared" si="35"/>
        <v>~few~ : [fyu]</v>
      </c>
      <c r="B157" s="1">
        <f t="shared" si="49"/>
        <v>0</v>
      </c>
      <c r="C157" s="1">
        <f t="shared" si="49"/>
        <v>0</v>
      </c>
      <c r="D157" s="1">
        <f t="shared" si="49"/>
        <v>0</v>
      </c>
      <c r="E157" s="7">
        <v>1</v>
      </c>
      <c r="F157" s="9" t="s">
        <v>38</v>
      </c>
      <c r="G157" s="4">
        <f t="shared" si="36"/>
        <v>7.3152889539136799E-4</v>
      </c>
      <c r="H157" s="4" t="str">
        <f t="shared" si="37"/>
        <v>fyu</v>
      </c>
      <c r="I157" s="4" t="str">
        <f t="shared" si="38"/>
        <v>few</v>
      </c>
      <c r="J157" s="10">
        <f t="shared" si="39"/>
        <v>3</v>
      </c>
      <c r="K157" s="10">
        <f t="shared" si="40"/>
        <v>3</v>
      </c>
      <c r="L157" s="10">
        <f t="shared" si="41"/>
        <v>3</v>
      </c>
      <c r="M157" s="1" t="str">
        <f t="shared" si="42"/>
        <v>~few~</v>
      </c>
      <c r="N157" s="1" t="str">
        <f t="shared" si="43"/>
        <v>[fyu]</v>
      </c>
      <c r="O157" s="4">
        <f t="shared" si="44"/>
        <v>0.21041093737452468</v>
      </c>
      <c r="P157" s="4">
        <f t="shared" si="45"/>
        <v>1</v>
      </c>
      <c r="Q157" s="4" cm="1">
        <f t="array" ref="Q157">SUM(_xlfn._xlws.FILTER($G$2:$G$1265,_xlfn.MAP($M$2:$M$1265,_xlfn.LAMBDA(_xlpm.x,_xlpm.x=$M157))))</f>
        <v>7.3152889539136799E-4</v>
      </c>
      <c r="R157" s="4">
        <f t="shared" si="46"/>
        <v>1</v>
      </c>
      <c r="S157" s="15" cm="1">
        <f t="array" ref="S157">SUM(_xlfn._xlws.FILTER($G$2:$G$1265,_xlfn.MAP($N$2:$N$1265,_xlfn.LAMBDA(_xlpm.x,_xlpm.x=$N157))))</f>
        <v>7.3152889539136799E-4</v>
      </c>
      <c r="T157" s="4">
        <f t="shared" si="47"/>
        <v>1</v>
      </c>
      <c r="U157" s="4">
        <f t="shared" si="48"/>
        <v>0</v>
      </c>
      <c r="AC157" s="2"/>
      <c r="AH157" s="2"/>
      <c r="AI157" s="2"/>
    </row>
    <row r="158" spans="1:35">
      <c r="A158" s="1" t="str">
        <f t="shared" si="35"/>
        <v>~fun~ : [fʌn]</v>
      </c>
      <c r="B158" s="1">
        <f t="shared" si="49"/>
        <v>0</v>
      </c>
      <c r="C158" s="1">
        <f t="shared" si="49"/>
        <v>0</v>
      </c>
      <c r="D158" s="1">
        <f t="shared" si="49"/>
        <v>0</v>
      </c>
      <c r="E158" s="7">
        <v>1</v>
      </c>
      <c r="F158" s="9" t="s">
        <v>1955</v>
      </c>
      <c r="G158" s="4">
        <f t="shared" si="36"/>
        <v>7.3152889539136799E-4</v>
      </c>
      <c r="H158" s="1" t="str">
        <f t="shared" si="37"/>
        <v>fʌn</v>
      </c>
      <c r="I158" s="1" t="str">
        <f t="shared" si="38"/>
        <v>fun</v>
      </c>
      <c r="J158" s="10">
        <f t="shared" si="39"/>
        <v>3</v>
      </c>
      <c r="K158" s="10">
        <f t="shared" si="40"/>
        <v>3</v>
      </c>
      <c r="L158" s="10">
        <f t="shared" si="41"/>
        <v>3</v>
      </c>
      <c r="M158" s="1" t="str">
        <f t="shared" si="42"/>
        <v>~fun~</v>
      </c>
      <c r="N158" s="1" t="str">
        <f t="shared" si="43"/>
        <v>[fʌn]</v>
      </c>
      <c r="O158" s="4">
        <f t="shared" si="44"/>
        <v>0.21041093737452468</v>
      </c>
      <c r="P158" s="4">
        <f t="shared" si="45"/>
        <v>1</v>
      </c>
      <c r="Q158" s="4" cm="1">
        <f t="array" ref="Q158">SUM(_xlfn._xlws.FILTER($G$2:$G$1265,_xlfn.MAP($M$2:$M$1265,_xlfn.LAMBDA(_xlpm.x,_xlpm.x=$M158))))</f>
        <v>7.3152889539136799E-4</v>
      </c>
      <c r="R158" s="4">
        <f t="shared" si="46"/>
        <v>1</v>
      </c>
      <c r="S158" s="15" cm="1">
        <f t="array" ref="S158">SUM(_xlfn._xlws.FILTER($G$2:$G$1265,_xlfn.MAP($N$2:$N$1265,_xlfn.LAMBDA(_xlpm.x,_xlpm.x=$N158))))</f>
        <v>7.3152889539136799E-4</v>
      </c>
      <c r="T158" s="4">
        <f t="shared" si="47"/>
        <v>1</v>
      </c>
      <c r="U158" s="4">
        <f t="shared" si="48"/>
        <v>0</v>
      </c>
      <c r="AC158" s="2"/>
      <c r="AH158" s="2"/>
      <c r="AI158" s="2"/>
    </row>
    <row r="159" spans="1:35">
      <c r="A159" s="1" t="str">
        <f t="shared" si="35"/>
        <v>~fit~ : [fɪt]</v>
      </c>
      <c r="B159" s="1">
        <f t="shared" si="49"/>
        <v>0</v>
      </c>
      <c r="C159" s="1">
        <f t="shared" si="49"/>
        <v>0</v>
      </c>
      <c r="D159" s="1">
        <f t="shared" si="49"/>
        <v>0</v>
      </c>
      <c r="E159" s="7">
        <v>1</v>
      </c>
      <c r="F159" s="9" t="s">
        <v>1954</v>
      </c>
      <c r="G159" s="4">
        <f t="shared" si="36"/>
        <v>7.3152889539136799E-4</v>
      </c>
      <c r="H159" s="1" t="str">
        <f t="shared" si="37"/>
        <v>fɪt</v>
      </c>
      <c r="I159" s="1" t="str">
        <f t="shared" si="38"/>
        <v>fit</v>
      </c>
      <c r="J159" s="10">
        <f t="shared" si="39"/>
        <v>3</v>
      </c>
      <c r="K159" s="10">
        <f t="shared" si="40"/>
        <v>3</v>
      </c>
      <c r="L159" s="10">
        <f t="shared" si="41"/>
        <v>3</v>
      </c>
      <c r="M159" s="1" t="str">
        <f t="shared" si="42"/>
        <v>~fit~</v>
      </c>
      <c r="N159" s="1" t="str">
        <f t="shared" si="43"/>
        <v>[fɪt]</v>
      </c>
      <c r="O159" s="4">
        <f t="shared" si="44"/>
        <v>0.21041093737452468</v>
      </c>
      <c r="P159" s="4">
        <f t="shared" si="45"/>
        <v>1</v>
      </c>
      <c r="Q159" s="4" cm="1">
        <f t="array" ref="Q159">SUM(_xlfn._xlws.FILTER($G$2:$G$1265,_xlfn.MAP($M$2:$M$1265,_xlfn.LAMBDA(_xlpm.x,_xlpm.x=$M159))))</f>
        <v>7.3152889539136799E-4</v>
      </c>
      <c r="R159" s="4">
        <f t="shared" si="46"/>
        <v>1</v>
      </c>
      <c r="S159" s="15" cm="1">
        <f t="array" ref="S159">SUM(_xlfn._xlws.FILTER($G$2:$G$1265,_xlfn.MAP($N$2:$N$1265,_xlfn.LAMBDA(_xlpm.x,_xlpm.x=$N159))))</f>
        <v>7.3152889539136799E-4</v>
      </c>
      <c r="T159" s="4">
        <f t="shared" si="47"/>
        <v>1</v>
      </c>
      <c r="U159" s="4">
        <f t="shared" si="48"/>
        <v>0</v>
      </c>
      <c r="AC159" s="2"/>
      <c r="AH159" s="2"/>
      <c r="AI159" s="2"/>
    </row>
    <row r="160" spans="1:35">
      <c r="A160" s="1" t="str">
        <f t="shared" si="35"/>
        <v>~far~ : [fɑɹ]</v>
      </c>
      <c r="B160" s="1">
        <f t="shared" si="49"/>
        <v>0</v>
      </c>
      <c r="C160" s="1">
        <f t="shared" si="49"/>
        <v>0</v>
      </c>
      <c r="D160" s="1">
        <f t="shared" si="49"/>
        <v>0</v>
      </c>
      <c r="E160" s="7">
        <v>1</v>
      </c>
      <c r="F160" s="9" t="s">
        <v>1953</v>
      </c>
      <c r="G160" s="4">
        <f t="shared" si="36"/>
        <v>7.3152889539136799E-4</v>
      </c>
      <c r="H160" s="1" t="str">
        <f t="shared" si="37"/>
        <v>fɑɹ</v>
      </c>
      <c r="I160" s="1" t="str">
        <f t="shared" si="38"/>
        <v>far</v>
      </c>
      <c r="J160" s="10">
        <f t="shared" si="39"/>
        <v>3</v>
      </c>
      <c r="K160" s="10">
        <f t="shared" si="40"/>
        <v>3</v>
      </c>
      <c r="L160" s="10">
        <f t="shared" si="41"/>
        <v>3</v>
      </c>
      <c r="M160" s="1" t="str">
        <f t="shared" si="42"/>
        <v>~far~</v>
      </c>
      <c r="N160" s="1" t="str">
        <f t="shared" si="43"/>
        <v>[fɑɹ]</v>
      </c>
      <c r="O160" s="4">
        <f t="shared" si="44"/>
        <v>0.21041093737452468</v>
      </c>
      <c r="P160" s="4">
        <f t="shared" si="45"/>
        <v>1</v>
      </c>
      <c r="Q160" s="4" cm="1">
        <f t="array" ref="Q160">SUM(_xlfn._xlws.FILTER($G$2:$G$1265,_xlfn.MAP($M$2:$M$1265,_xlfn.LAMBDA(_xlpm.x,_xlpm.x=$M160))))</f>
        <v>7.3152889539136799E-4</v>
      </c>
      <c r="R160" s="4">
        <f t="shared" si="46"/>
        <v>1</v>
      </c>
      <c r="S160" s="15" cm="1">
        <f t="array" ref="S160">SUM(_xlfn._xlws.FILTER($G$2:$G$1265,_xlfn.MAP($N$2:$N$1265,_xlfn.LAMBDA(_xlpm.x,_xlpm.x=$N160))))</f>
        <v>7.3152889539136799E-4</v>
      </c>
      <c r="T160" s="4">
        <f t="shared" si="47"/>
        <v>1</v>
      </c>
      <c r="U160" s="4">
        <f t="shared" si="48"/>
        <v>0</v>
      </c>
      <c r="AC160" s="2"/>
      <c r="AH160" s="2"/>
      <c r="AI160" s="2"/>
    </row>
    <row r="161" spans="1:35">
      <c r="A161" s="1" t="str">
        <f t="shared" si="35"/>
        <v>~had~ : [hæd]</v>
      </c>
      <c r="B161" s="1">
        <f t="shared" si="49"/>
        <v>0</v>
      </c>
      <c r="C161" s="1">
        <f t="shared" si="49"/>
        <v>0</v>
      </c>
      <c r="D161" s="1">
        <f t="shared" si="49"/>
        <v>0</v>
      </c>
      <c r="E161" s="7">
        <v>1</v>
      </c>
      <c r="F161" s="9" t="s">
        <v>1952</v>
      </c>
      <c r="G161" s="4">
        <f t="shared" si="36"/>
        <v>7.3152889539136799E-4</v>
      </c>
      <c r="H161" s="4" t="str">
        <f t="shared" si="37"/>
        <v>hæd</v>
      </c>
      <c r="I161" s="4" t="str">
        <f t="shared" si="38"/>
        <v>had</v>
      </c>
      <c r="J161" s="10">
        <f t="shared" si="39"/>
        <v>3</v>
      </c>
      <c r="K161" s="10">
        <f t="shared" si="40"/>
        <v>3</v>
      </c>
      <c r="L161" s="10">
        <f t="shared" si="41"/>
        <v>3</v>
      </c>
      <c r="M161" s="1" t="str">
        <f t="shared" si="42"/>
        <v>~had~</v>
      </c>
      <c r="N161" s="1" t="str">
        <f t="shared" si="43"/>
        <v>[hæd]</v>
      </c>
      <c r="O161" s="4">
        <f t="shared" si="44"/>
        <v>0.21041093737452468</v>
      </c>
      <c r="P161" s="4">
        <f t="shared" si="45"/>
        <v>1</v>
      </c>
      <c r="Q161" s="4" cm="1">
        <f t="array" ref="Q161">SUM(_xlfn._xlws.FILTER($G$2:$G$1265,_xlfn.MAP($M$2:$M$1265,_xlfn.LAMBDA(_xlpm.x,_xlpm.x=$M161))))</f>
        <v>7.3152889539136799E-4</v>
      </c>
      <c r="R161" s="4">
        <f t="shared" si="46"/>
        <v>1</v>
      </c>
      <c r="S161" s="15" cm="1">
        <f t="array" ref="S161">SUM(_xlfn._xlws.FILTER($G$2:$G$1265,_xlfn.MAP($N$2:$N$1265,_xlfn.LAMBDA(_xlpm.x,_xlpm.x=$N161))))</f>
        <v>7.3152889539136799E-4</v>
      </c>
      <c r="T161" s="4">
        <f t="shared" si="47"/>
        <v>1</v>
      </c>
      <c r="U161" s="4">
        <f t="shared" si="48"/>
        <v>0</v>
      </c>
      <c r="AC161" s="2"/>
      <c r="AH161" s="2"/>
      <c r="AI161" s="2"/>
    </row>
    <row r="162" spans="1:35">
      <c r="A162" s="1" t="str">
        <f t="shared" si="35"/>
        <v>~hat~ : [hæt]</v>
      </c>
      <c r="B162" s="1">
        <f t="shared" ref="B162:D181" si="50">_xlfn.LET(_xlpm.d,$F162,_xlpm.k,_xlfn.CONCAT(LEFT(TRIM(B$1),1),"*"),COUNTIF(_xlpm.d,_xlpm.k))</f>
        <v>0</v>
      </c>
      <c r="C162" s="1">
        <f t="shared" si="50"/>
        <v>0</v>
      </c>
      <c r="D162" s="1">
        <f t="shared" si="50"/>
        <v>0</v>
      </c>
      <c r="E162" s="7">
        <v>1</v>
      </c>
      <c r="F162" s="9" t="s">
        <v>1951</v>
      </c>
      <c r="G162" s="4">
        <f t="shared" si="36"/>
        <v>7.3152889539136799E-4</v>
      </c>
      <c r="H162" s="4" t="str">
        <f t="shared" si="37"/>
        <v>hæt</v>
      </c>
      <c r="I162" s="4" t="str">
        <f t="shared" si="38"/>
        <v>hat</v>
      </c>
      <c r="J162" s="10">
        <f t="shared" si="39"/>
        <v>3</v>
      </c>
      <c r="K162" s="10">
        <f t="shared" si="40"/>
        <v>3</v>
      </c>
      <c r="L162" s="10">
        <f t="shared" si="41"/>
        <v>3</v>
      </c>
      <c r="M162" s="1" t="str">
        <f t="shared" si="42"/>
        <v>~hat~</v>
      </c>
      <c r="N162" s="1" t="str">
        <f t="shared" si="43"/>
        <v>[hæt]</v>
      </c>
      <c r="O162" s="4">
        <f t="shared" si="44"/>
        <v>0.21041093737452468</v>
      </c>
      <c r="P162" s="4">
        <f t="shared" si="45"/>
        <v>1</v>
      </c>
      <c r="Q162" s="4" cm="1">
        <f t="array" ref="Q162">SUM(_xlfn._xlws.FILTER($G$2:$G$1265,_xlfn.MAP($M$2:$M$1265,_xlfn.LAMBDA(_xlpm.x,_xlpm.x=$M162))))</f>
        <v>7.3152889539136799E-4</v>
      </c>
      <c r="R162" s="4">
        <f t="shared" si="46"/>
        <v>1</v>
      </c>
      <c r="S162" s="15" cm="1">
        <f t="array" ref="S162">SUM(_xlfn._xlws.FILTER($G$2:$G$1265,_xlfn.MAP($N$2:$N$1265,_xlfn.LAMBDA(_xlpm.x,_xlpm.x=$N162))))</f>
        <v>7.3152889539136799E-4</v>
      </c>
      <c r="T162" s="4">
        <f t="shared" si="47"/>
        <v>1</v>
      </c>
      <c r="U162" s="4">
        <f t="shared" si="48"/>
        <v>0</v>
      </c>
      <c r="AC162" s="2"/>
      <c r="AH162" s="2"/>
      <c r="AI162" s="2"/>
    </row>
    <row r="163" spans="1:35">
      <c r="A163" s="1" t="str">
        <f t="shared" si="35"/>
        <v>~has~ : [hæz]</v>
      </c>
      <c r="B163" s="1">
        <f t="shared" si="50"/>
        <v>0</v>
      </c>
      <c r="C163" s="1">
        <f t="shared" si="50"/>
        <v>0</v>
      </c>
      <c r="D163" s="1">
        <f t="shared" si="50"/>
        <v>0</v>
      </c>
      <c r="E163" s="7">
        <v>1</v>
      </c>
      <c r="F163" s="9" t="s">
        <v>1950</v>
      </c>
      <c r="G163" s="4">
        <f t="shared" si="36"/>
        <v>7.3152889539136799E-4</v>
      </c>
      <c r="H163" s="1" t="str">
        <f t="shared" si="37"/>
        <v>hæz</v>
      </c>
      <c r="I163" s="1" t="str">
        <f t="shared" si="38"/>
        <v>has</v>
      </c>
      <c r="J163" s="10">
        <f t="shared" si="39"/>
        <v>3</v>
      </c>
      <c r="K163" s="10">
        <f t="shared" si="40"/>
        <v>3</v>
      </c>
      <c r="L163" s="10">
        <f t="shared" si="41"/>
        <v>3</v>
      </c>
      <c r="M163" s="1" t="str">
        <f t="shared" si="42"/>
        <v>~has~</v>
      </c>
      <c r="N163" s="1" t="str">
        <f t="shared" si="43"/>
        <v>[hæz]</v>
      </c>
      <c r="O163" s="4">
        <f t="shared" si="44"/>
        <v>0.21041093737452468</v>
      </c>
      <c r="P163" s="4">
        <f t="shared" si="45"/>
        <v>1</v>
      </c>
      <c r="Q163" s="4" cm="1">
        <f t="array" ref="Q163">SUM(_xlfn._xlws.FILTER($G$2:$G$1265,_xlfn.MAP($M$2:$M$1265,_xlfn.LAMBDA(_xlpm.x,_xlpm.x=$M163))))</f>
        <v>7.3152889539136799E-4</v>
      </c>
      <c r="R163" s="4">
        <f t="shared" si="46"/>
        <v>1</v>
      </c>
      <c r="S163" s="15" cm="1">
        <f t="array" ref="S163">SUM(_xlfn._xlws.FILTER($G$2:$G$1265,_xlfn.MAP($N$2:$N$1265,_xlfn.LAMBDA(_xlpm.x,_xlpm.x=$N163))))</f>
        <v>7.3152889539136799E-4</v>
      </c>
      <c r="T163" s="4">
        <f t="shared" si="47"/>
        <v>1</v>
      </c>
      <c r="U163" s="4">
        <f t="shared" si="48"/>
        <v>0</v>
      </c>
      <c r="AC163" s="2"/>
      <c r="AH163" s="2"/>
      <c r="AI163" s="2"/>
    </row>
    <row r="164" spans="1:35">
      <c r="A164" s="1" t="str">
        <f t="shared" si="35"/>
        <v>~how~ : [haʊ]</v>
      </c>
      <c r="B164" s="1">
        <f t="shared" si="50"/>
        <v>0</v>
      </c>
      <c r="C164" s="1">
        <f t="shared" si="50"/>
        <v>0</v>
      </c>
      <c r="D164" s="1">
        <f t="shared" si="50"/>
        <v>0</v>
      </c>
      <c r="E164" s="7">
        <v>1</v>
      </c>
      <c r="F164" s="9" t="s">
        <v>241</v>
      </c>
      <c r="G164" s="4">
        <f t="shared" si="36"/>
        <v>7.3152889539136799E-4</v>
      </c>
      <c r="H164" s="4" t="str">
        <f t="shared" si="37"/>
        <v>haʊ</v>
      </c>
      <c r="I164" s="4" t="str">
        <f t="shared" si="38"/>
        <v>how</v>
      </c>
      <c r="J164" s="10">
        <f t="shared" si="39"/>
        <v>3</v>
      </c>
      <c r="K164" s="10">
        <f t="shared" si="40"/>
        <v>3</v>
      </c>
      <c r="L164" s="10">
        <f t="shared" si="41"/>
        <v>3</v>
      </c>
      <c r="M164" s="1" t="str">
        <f t="shared" si="42"/>
        <v>~how~</v>
      </c>
      <c r="N164" s="1" t="str">
        <f t="shared" si="43"/>
        <v>[haʊ]</v>
      </c>
      <c r="O164" s="4">
        <f t="shared" si="44"/>
        <v>0.21041093737452468</v>
      </c>
      <c r="P164" s="4">
        <f t="shared" si="45"/>
        <v>1</v>
      </c>
      <c r="Q164" s="4" cm="1">
        <f t="array" ref="Q164">SUM(_xlfn._xlws.FILTER($G$2:$G$1265,_xlfn.MAP($M$2:$M$1265,_xlfn.LAMBDA(_xlpm.x,_xlpm.x=$M164))))</f>
        <v>7.3152889539136799E-4</v>
      </c>
      <c r="R164" s="4">
        <f t="shared" si="46"/>
        <v>1</v>
      </c>
      <c r="S164" s="15" cm="1">
        <f t="array" ref="S164">SUM(_xlfn._xlws.FILTER($G$2:$G$1265,_xlfn.MAP($N$2:$N$1265,_xlfn.LAMBDA(_xlpm.x,_xlpm.x=$N164))))</f>
        <v>7.3152889539136799E-4</v>
      </c>
      <c r="T164" s="4">
        <f t="shared" si="47"/>
        <v>1</v>
      </c>
      <c r="U164" s="4">
        <f t="shared" si="48"/>
        <v>0</v>
      </c>
      <c r="AC164" s="2"/>
      <c r="AH164" s="2"/>
      <c r="AI164" s="2"/>
    </row>
    <row r="165" spans="1:35">
      <c r="A165" s="1" t="str">
        <f t="shared" si="35"/>
        <v>~him~ : [hɪm]</v>
      </c>
      <c r="B165" s="1">
        <f t="shared" si="50"/>
        <v>0</v>
      </c>
      <c r="C165" s="1">
        <f t="shared" si="50"/>
        <v>0</v>
      </c>
      <c r="D165" s="1">
        <f t="shared" si="50"/>
        <v>0</v>
      </c>
      <c r="E165" s="7">
        <v>1</v>
      </c>
      <c r="F165" s="9" t="s">
        <v>1949</v>
      </c>
      <c r="G165" s="4">
        <f t="shared" si="36"/>
        <v>7.3152889539136799E-4</v>
      </c>
      <c r="H165" s="1" t="str">
        <f t="shared" si="37"/>
        <v>hɪm</v>
      </c>
      <c r="I165" s="1" t="str">
        <f t="shared" si="38"/>
        <v>him</v>
      </c>
      <c r="J165" s="10">
        <f t="shared" si="39"/>
        <v>3</v>
      </c>
      <c r="K165" s="10">
        <f t="shared" si="40"/>
        <v>3</v>
      </c>
      <c r="L165" s="10">
        <f t="shared" si="41"/>
        <v>3</v>
      </c>
      <c r="M165" s="1" t="str">
        <f t="shared" si="42"/>
        <v>~him~</v>
      </c>
      <c r="N165" s="1" t="str">
        <f t="shared" si="43"/>
        <v>[hɪm]</v>
      </c>
      <c r="O165" s="4">
        <f t="shared" si="44"/>
        <v>0.21041093737452468</v>
      </c>
      <c r="P165" s="4">
        <f t="shared" si="45"/>
        <v>1</v>
      </c>
      <c r="Q165" s="4" cm="1">
        <f t="array" ref="Q165">SUM(_xlfn._xlws.FILTER($G$2:$G$1265,_xlfn.MAP($M$2:$M$1265,_xlfn.LAMBDA(_xlpm.x,_xlpm.x=$M165))))</f>
        <v>7.3152889539136799E-4</v>
      </c>
      <c r="R165" s="4">
        <f t="shared" si="46"/>
        <v>1</v>
      </c>
      <c r="S165" s="15" cm="1">
        <f t="array" ref="S165">SUM(_xlfn._xlws.FILTER($G$2:$G$1265,_xlfn.MAP($N$2:$N$1265,_xlfn.LAMBDA(_xlpm.x,_xlpm.x=$N165))))</f>
        <v>7.3152889539136799E-4</v>
      </c>
      <c r="T165" s="4">
        <f t="shared" si="47"/>
        <v>1</v>
      </c>
      <c r="U165" s="4">
        <f t="shared" si="48"/>
        <v>0</v>
      </c>
      <c r="AC165" s="2"/>
      <c r="AH165" s="2"/>
      <c r="AI165" s="2"/>
    </row>
    <row r="166" spans="1:35">
      <c r="A166" s="1" t="str">
        <f t="shared" si="35"/>
        <v>~hit~ : [hɪt]</v>
      </c>
      <c r="B166" s="1">
        <f t="shared" si="50"/>
        <v>0</v>
      </c>
      <c r="C166" s="1">
        <f t="shared" si="50"/>
        <v>0</v>
      </c>
      <c r="D166" s="1">
        <f t="shared" si="50"/>
        <v>0</v>
      </c>
      <c r="E166" s="7">
        <v>1</v>
      </c>
      <c r="F166" s="9" t="s">
        <v>1948</v>
      </c>
      <c r="G166" s="4">
        <f t="shared" si="36"/>
        <v>7.3152889539136799E-4</v>
      </c>
      <c r="H166" s="4" t="str">
        <f t="shared" si="37"/>
        <v>hɪt</v>
      </c>
      <c r="I166" s="4" t="str">
        <f t="shared" si="38"/>
        <v>hit</v>
      </c>
      <c r="J166" s="10">
        <f t="shared" si="39"/>
        <v>3</v>
      </c>
      <c r="K166" s="10">
        <f t="shared" si="40"/>
        <v>3</v>
      </c>
      <c r="L166" s="10">
        <f t="shared" si="41"/>
        <v>3</v>
      </c>
      <c r="M166" s="1" t="str">
        <f t="shared" si="42"/>
        <v>~hit~</v>
      </c>
      <c r="N166" s="1" t="str">
        <f t="shared" si="43"/>
        <v>[hɪt]</v>
      </c>
      <c r="O166" s="4">
        <f t="shared" si="44"/>
        <v>0.21041093737452468</v>
      </c>
      <c r="P166" s="4">
        <f t="shared" si="45"/>
        <v>1</v>
      </c>
      <c r="Q166" s="4" cm="1">
        <f t="array" ref="Q166">SUM(_xlfn._xlws.FILTER($G$2:$G$1265,_xlfn.MAP($M$2:$M$1265,_xlfn.LAMBDA(_xlpm.x,_xlpm.x=$M166))))</f>
        <v>7.3152889539136799E-4</v>
      </c>
      <c r="R166" s="4">
        <f t="shared" si="46"/>
        <v>1</v>
      </c>
      <c r="S166" s="15" cm="1">
        <f t="array" ref="S166">SUM(_xlfn._xlws.FILTER($G$2:$G$1265,_xlfn.MAP($N$2:$N$1265,_xlfn.LAMBDA(_xlpm.x,_xlpm.x=$N166))))</f>
        <v>7.3152889539136799E-4</v>
      </c>
      <c r="T166" s="4">
        <f t="shared" si="47"/>
        <v>1</v>
      </c>
      <c r="U166" s="4">
        <f t="shared" si="48"/>
        <v>0</v>
      </c>
      <c r="AC166" s="2"/>
      <c r="AH166" s="2"/>
      <c r="AI166" s="2"/>
    </row>
    <row r="167" spans="1:35">
      <c r="A167" s="1" t="str">
        <f t="shared" si="35"/>
        <v>~hot~ : [hɑt]</v>
      </c>
      <c r="B167" s="1">
        <f t="shared" si="50"/>
        <v>0</v>
      </c>
      <c r="C167" s="1">
        <f t="shared" si="50"/>
        <v>0</v>
      </c>
      <c r="D167" s="1">
        <f t="shared" si="50"/>
        <v>0</v>
      </c>
      <c r="E167" s="7">
        <v>1</v>
      </c>
      <c r="F167" s="9" t="s">
        <v>1947</v>
      </c>
      <c r="G167" s="4">
        <f t="shared" si="36"/>
        <v>7.3152889539136799E-4</v>
      </c>
      <c r="H167" s="1" t="str">
        <f t="shared" si="37"/>
        <v>hɑt</v>
      </c>
      <c r="I167" s="1" t="str">
        <f t="shared" si="38"/>
        <v>hot</v>
      </c>
      <c r="J167" s="10">
        <f t="shared" si="39"/>
        <v>3</v>
      </c>
      <c r="K167" s="10">
        <f t="shared" si="40"/>
        <v>3</v>
      </c>
      <c r="L167" s="10">
        <f t="shared" si="41"/>
        <v>3</v>
      </c>
      <c r="M167" s="1" t="str">
        <f t="shared" si="42"/>
        <v>~hot~</v>
      </c>
      <c r="N167" s="1" t="str">
        <f t="shared" si="43"/>
        <v>[hɑt]</v>
      </c>
      <c r="O167" s="4">
        <f t="shared" si="44"/>
        <v>0.21041093737452468</v>
      </c>
      <c r="P167" s="4">
        <f t="shared" si="45"/>
        <v>1</v>
      </c>
      <c r="Q167" s="4" cm="1">
        <f t="array" ref="Q167">SUM(_xlfn._xlws.FILTER($G$2:$G$1265,_xlfn.MAP($M$2:$M$1265,_xlfn.LAMBDA(_xlpm.x,_xlpm.x=$M167))))</f>
        <v>7.3152889539136799E-4</v>
      </c>
      <c r="R167" s="4">
        <f t="shared" si="46"/>
        <v>1</v>
      </c>
      <c r="S167" s="15" cm="1">
        <f t="array" ref="S167">SUM(_xlfn._xlws.FILTER($G$2:$G$1265,_xlfn.MAP($N$2:$N$1265,_xlfn.LAMBDA(_xlpm.x,_xlpm.x=$N167))))</f>
        <v>7.3152889539136799E-4</v>
      </c>
      <c r="T167" s="4">
        <f t="shared" si="47"/>
        <v>1</v>
      </c>
      <c r="U167" s="4">
        <f t="shared" si="48"/>
        <v>0</v>
      </c>
      <c r="AC167" s="2"/>
      <c r="AH167" s="2"/>
      <c r="AI167" s="2"/>
    </row>
    <row r="168" spans="1:35">
      <c r="A168" s="1" t="str">
        <f t="shared" si="35"/>
        <v>~his~ : [hɪz]</v>
      </c>
      <c r="B168" s="1">
        <f t="shared" si="50"/>
        <v>0</v>
      </c>
      <c r="C168" s="1">
        <f t="shared" si="50"/>
        <v>0</v>
      </c>
      <c r="D168" s="1">
        <f t="shared" si="50"/>
        <v>0</v>
      </c>
      <c r="E168" s="7">
        <v>1</v>
      </c>
      <c r="F168" s="9" t="s">
        <v>1946</v>
      </c>
      <c r="G168" s="4">
        <f t="shared" si="36"/>
        <v>7.3152889539136799E-4</v>
      </c>
      <c r="H168" s="4" t="str">
        <f t="shared" si="37"/>
        <v>hɪz</v>
      </c>
      <c r="I168" s="4" t="str">
        <f t="shared" si="38"/>
        <v>his</v>
      </c>
      <c r="J168" s="10">
        <f t="shared" si="39"/>
        <v>3</v>
      </c>
      <c r="K168" s="10">
        <f t="shared" si="40"/>
        <v>3</v>
      </c>
      <c r="L168" s="10">
        <f t="shared" si="41"/>
        <v>3</v>
      </c>
      <c r="M168" s="1" t="str">
        <f t="shared" si="42"/>
        <v>~his~</v>
      </c>
      <c r="N168" s="1" t="str">
        <f t="shared" si="43"/>
        <v>[hɪz]</v>
      </c>
      <c r="O168" s="4">
        <f t="shared" si="44"/>
        <v>0.21041093737452468</v>
      </c>
      <c r="P168" s="4">
        <f t="shared" si="45"/>
        <v>1</v>
      </c>
      <c r="Q168" s="4" cm="1">
        <f t="array" ref="Q168">SUM(_xlfn._xlws.FILTER($G$2:$G$1265,_xlfn.MAP($M$2:$M$1265,_xlfn.LAMBDA(_xlpm.x,_xlpm.x=$M168))))</f>
        <v>7.3152889539136799E-4</v>
      </c>
      <c r="R168" s="4">
        <f t="shared" si="46"/>
        <v>1</v>
      </c>
      <c r="S168" s="15" cm="1">
        <f t="array" ref="S168">SUM(_xlfn._xlws.FILTER($G$2:$G$1265,_xlfn.MAP($N$2:$N$1265,_xlfn.LAMBDA(_xlpm.x,_xlpm.x=$N168))))</f>
        <v>7.3152889539136799E-4</v>
      </c>
      <c r="T168" s="4">
        <f t="shared" si="47"/>
        <v>1</v>
      </c>
      <c r="U168" s="4">
        <f t="shared" si="48"/>
        <v>0</v>
      </c>
      <c r="AC168" s="2"/>
      <c r="AH168" s="2"/>
      <c r="AI168" s="2"/>
    </row>
    <row r="169" spans="1:35">
      <c r="A169" s="1" t="str">
        <f t="shared" si="35"/>
        <v>~her~ : [hɜɹ]</v>
      </c>
      <c r="B169" s="1">
        <f t="shared" si="50"/>
        <v>0</v>
      </c>
      <c r="C169" s="1">
        <f t="shared" si="50"/>
        <v>0</v>
      </c>
      <c r="D169" s="1">
        <f t="shared" si="50"/>
        <v>0</v>
      </c>
      <c r="E169" s="7">
        <v>1</v>
      </c>
      <c r="F169" s="9" t="s">
        <v>1945</v>
      </c>
      <c r="G169" s="4">
        <f t="shared" si="36"/>
        <v>7.3152889539136799E-4</v>
      </c>
      <c r="H169" s="1" t="str">
        <f t="shared" si="37"/>
        <v>hɜɹ</v>
      </c>
      <c r="I169" s="1" t="str">
        <f t="shared" si="38"/>
        <v>her</v>
      </c>
      <c r="J169" s="10">
        <f t="shared" si="39"/>
        <v>3</v>
      </c>
      <c r="K169" s="10">
        <f t="shared" si="40"/>
        <v>3</v>
      </c>
      <c r="L169" s="10">
        <f t="shared" si="41"/>
        <v>3</v>
      </c>
      <c r="M169" s="1" t="str">
        <f t="shared" si="42"/>
        <v>~her~</v>
      </c>
      <c r="N169" s="1" t="str">
        <f t="shared" si="43"/>
        <v>[hɜɹ]</v>
      </c>
      <c r="O169" s="4">
        <f t="shared" si="44"/>
        <v>0.21041093737452468</v>
      </c>
      <c r="P169" s="4">
        <f t="shared" si="45"/>
        <v>1</v>
      </c>
      <c r="Q169" s="4" cm="1">
        <f t="array" ref="Q169">SUM(_xlfn._xlws.FILTER($G$2:$G$1265,_xlfn.MAP($M$2:$M$1265,_xlfn.LAMBDA(_xlpm.x,_xlpm.x=$M169))))</f>
        <v>7.3152889539136799E-4</v>
      </c>
      <c r="R169" s="4">
        <f t="shared" si="46"/>
        <v>1</v>
      </c>
      <c r="S169" s="15" cm="1">
        <f t="array" ref="S169">SUM(_xlfn._xlws.FILTER($G$2:$G$1265,_xlfn.MAP($N$2:$N$1265,_xlfn.LAMBDA(_xlpm.x,_xlpm.x=$N169))))</f>
        <v>7.3152889539136799E-4</v>
      </c>
      <c r="T169" s="4">
        <f t="shared" si="47"/>
        <v>1</v>
      </c>
      <c r="U169" s="4">
        <f t="shared" si="48"/>
        <v>0</v>
      </c>
      <c r="AC169" s="2"/>
      <c r="AH169" s="2"/>
      <c r="AI169" s="2"/>
    </row>
    <row r="170" spans="1:35">
      <c r="A170" s="1" t="str">
        <f t="shared" si="35"/>
        <v>~can~ : [kæn]</v>
      </c>
      <c r="B170" s="1">
        <f t="shared" si="50"/>
        <v>0</v>
      </c>
      <c r="C170" s="1">
        <f t="shared" si="50"/>
        <v>0</v>
      </c>
      <c r="D170" s="1">
        <f t="shared" si="50"/>
        <v>0</v>
      </c>
      <c r="E170" s="7">
        <v>1</v>
      </c>
      <c r="F170" s="9" t="s">
        <v>1944</v>
      </c>
      <c r="G170" s="4">
        <f t="shared" si="36"/>
        <v>7.3152889539136799E-4</v>
      </c>
      <c r="H170" s="4" t="str">
        <f t="shared" si="37"/>
        <v>kæn</v>
      </c>
      <c r="I170" s="4" t="str">
        <f t="shared" si="38"/>
        <v>can</v>
      </c>
      <c r="J170" s="10">
        <f t="shared" si="39"/>
        <v>3</v>
      </c>
      <c r="K170" s="10">
        <f t="shared" si="40"/>
        <v>3</v>
      </c>
      <c r="L170" s="10">
        <f t="shared" si="41"/>
        <v>3</v>
      </c>
      <c r="M170" s="1" t="str">
        <f t="shared" si="42"/>
        <v>~can~</v>
      </c>
      <c r="N170" s="1" t="str">
        <f t="shared" si="43"/>
        <v>[kæn]</v>
      </c>
      <c r="O170" s="4">
        <f t="shared" si="44"/>
        <v>0.21041093737452468</v>
      </c>
      <c r="P170" s="4">
        <f t="shared" si="45"/>
        <v>1</v>
      </c>
      <c r="Q170" s="4" cm="1">
        <f t="array" ref="Q170">SUM(_xlfn._xlws.FILTER($G$2:$G$1265,_xlfn.MAP($M$2:$M$1265,_xlfn.LAMBDA(_xlpm.x,_xlpm.x=$M170))))</f>
        <v>7.3152889539136799E-4</v>
      </c>
      <c r="R170" s="4">
        <f t="shared" si="46"/>
        <v>1</v>
      </c>
      <c r="S170" s="15" cm="1">
        <f t="array" ref="S170">SUM(_xlfn._xlws.FILTER($G$2:$G$1265,_xlfn.MAP($N$2:$N$1265,_xlfn.LAMBDA(_xlpm.x,_xlpm.x=$N170))))</f>
        <v>7.3152889539136799E-4</v>
      </c>
      <c r="T170" s="4">
        <f t="shared" si="47"/>
        <v>1</v>
      </c>
      <c r="U170" s="4">
        <f t="shared" si="48"/>
        <v>0</v>
      </c>
      <c r="AC170" s="2"/>
      <c r="AH170" s="2"/>
      <c r="AI170" s="2"/>
    </row>
    <row r="171" spans="1:35">
      <c r="A171" s="1" t="str">
        <f t="shared" si="35"/>
        <v>~cat~ : [kæt]</v>
      </c>
      <c r="B171" s="1">
        <f t="shared" si="50"/>
        <v>0</v>
      </c>
      <c r="C171" s="1">
        <f t="shared" si="50"/>
        <v>0</v>
      </c>
      <c r="D171" s="1">
        <f t="shared" si="50"/>
        <v>0</v>
      </c>
      <c r="E171" s="7">
        <v>1</v>
      </c>
      <c r="F171" s="9" t="s">
        <v>1943</v>
      </c>
      <c r="G171" s="4">
        <f t="shared" si="36"/>
        <v>7.3152889539136799E-4</v>
      </c>
      <c r="H171" s="4" t="str">
        <f t="shared" si="37"/>
        <v>kæt</v>
      </c>
      <c r="I171" s="4" t="str">
        <f t="shared" si="38"/>
        <v>cat</v>
      </c>
      <c r="J171" s="10">
        <f t="shared" si="39"/>
        <v>3</v>
      </c>
      <c r="K171" s="10">
        <f t="shared" si="40"/>
        <v>3</v>
      </c>
      <c r="L171" s="10">
        <f t="shared" si="41"/>
        <v>3</v>
      </c>
      <c r="M171" s="1" t="str">
        <f t="shared" si="42"/>
        <v>~cat~</v>
      </c>
      <c r="N171" s="1" t="str">
        <f t="shared" si="43"/>
        <v>[kæt]</v>
      </c>
      <c r="O171" s="4">
        <f t="shared" si="44"/>
        <v>0.21041093737452468</v>
      </c>
      <c r="P171" s="4">
        <f t="shared" si="45"/>
        <v>1</v>
      </c>
      <c r="Q171" s="4" cm="1">
        <f t="array" ref="Q171">SUM(_xlfn._xlws.FILTER($G$2:$G$1265,_xlfn.MAP($M$2:$M$1265,_xlfn.LAMBDA(_xlpm.x,_xlpm.x=$M171))))</f>
        <v>7.3152889539136799E-4</v>
      </c>
      <c r="R171" s="4">
        <f t="shared" si="46"/>
        <v>1</v>
      </c>
      <c r="S171" s="15" cm="1">
        <f t="array" ref="S171">SUM(_xlfn._xlws.FILTER($G$2:$G$1265,_xlfn.MAP($N$2:$N$1265,_xlfn.LAMBDA(_xlpm.x,_xlpm.x=$N171))))</f>
        <v>7.3152889539136799E-4</v>
      </c>
      <c r="T171" s="4">
        <f t="shared" si="47"/>
        <v>1</v>
      </c>
      <c r="U171" s="4">
        <f t="shared" si="48"/>
        <v>0</v>
      </c>
      <c r="AC171" s="2"/>
      <c r="AH171" s="2"/>
      <c r="AI171" s="2"/>
    </row>
    <row r="172" spans="1:35">
      <c r="A172" s="1" t="str">
        <f t="shared" si="35"/>
        <v>~cow~ : [kaʊ]</v>
      </c>
      <c r="B172" s="1">
        <f t="shared" si="50"/>
        <v>0</v>
      </c>
      <c r="C172" s="1">
        <f t="shared" si="50"/>
        <v>0</v>
      </c>
      <c r="D172" s="1">
        <f t="shared" si="50"/>
        <v>0</v>
      </c>
      <c r="E172" s="7">
        <v>1</v>
      </c>
      <c r="F172" s="9" t="s">
        <v>757</v>
      </c>
      <c r="G172" s="4">
        <f t="shared" si="36"/>
        <v>7.3152889539136799E-4</v>
      </c>
      <c r="H172" s="4" t="str">
        <f t="shared" si="37"/>
        <v>kaʊ</v>
      </c>
      <c r="I172" s="4" t="str">
        <f t="shared" si="38"/>
        <v>cow</v>
      </c>
      <c r="J172" s="10">
        <f t="shared" si="39"/>
        <v>3</v>
      </c>
      <c r="K172" s="10">
        <f t="shared" si="40"/>
        <v>3</v>
      </c>
      <c r="L172" s="10">
        <f t="shared" si="41"/>
        <v>3</v>
      </c>
      <c r="M172" s="1" t="str">
        <f t="shared" si="42"/>
        <v>~cow~</v>
      </c>
      <c r="N172" s="1" t="str">
        <f t="shared" si="43"/>
        <v>[kaʊ]</v>
      </c>
      <c r="O172" s="4">
        <f t="shared" si="44"/>
        <v>0.21041093737452468</v>
      </c>
      <c r="P172" s="4">
        <f t="shared" si="45"/>
        <v>1</v>
      </c>
      <c r="Q172" s="4" cm="1">
        <f t="array" ref="Q172">SUM(_xlfn._xlws.FILTER($G$2:$G$1265,_xlfn.MAP($M$2:$M$1265,_xlfn.LAMBDA(_xlpm.x,_xlpm.x=$M172))))</f>
        <v>7.3152889539136799E-4</v>
      </c>
      <c r="R172" s="4">
        <f t="shared" si="46"/>
        <v>1</v>
      </c>
      <c r="S172" s="15" cm="1">
        <f t="array" ref="S172">SUM(_xlfn._xlws.FILTER($G$2:$G$1265,_xlfn.MAP($N$2:$N$1265,_xlfn.LAMBDA(_xlpm.x,_xlpm.x=$N172))))</f>
        <v>7.3152889539136799E-4</v>
      </c>
      <c r="T172" s="4">
        <f t="shared" si="47"/>
        <v>1</v>
      </c>
      <c r="U172" s="4">
        <f t="shared" si="48"/>
        <v>0</v>
      </c>
      <c r="AC172" s="2"/>
      <c r="AH172" s="2"/>
      <c r="AI172" s="2"/>
    </row>
    <row r="173" spans="1:35">
      <c r="A173" s="1" t="str">
        <f t="shared" si="35"/>
        <v>~cut~ : [kʌt]</v>
      </c>
      <c r="B173" s="1">
        <f t="shared" si="50"/>
        <v>0</v>
      </c>
      <c r="C173" s="1">
        <f t="shared" si="50"/>
        <v>0</v>
      </c>
      <c r="D173" s="1">
        <f t="shared" si="50"/>
        <v>0</v>
      </c>
      <c r="E173" s="7">
        <v>1</v>
      </c>
      <c r="F173" s="9" t="s">
        <v>1942</v>
      </c>
      <c r="G173" s="4">
        <f t="shared" si="36"/>
        <v>7.3152889539136799E-4</v>
      </c>
      <c r="H173" s="4" t="str">
        <f t="shared" si="37"/>
        <v>kʌt</v>
      </c>
      <c r="I173" s="4" t="str">
        <f t="shared" si="38"/>
        <v>cut</v>
      </c>
      <c r="J173" s="10">
        <f t="shared" si="39"/>
        <v>3</v>
      </c>
      <c r="K173" s="10">
        <f t="shared" si="40"/>
        <v>3</v>
      </c>
      <c r="L173" s="10">
        <f t="shared" si="41"/>
        <v>3</v>
      </c>
      <c r="M173" s="1" t="str">
        <f t="shared" si="42"/>
        <v>~cut~</v>
      </c>
      <c r="N173" s="1" t="str">
        <f t="shared" si="43"/>
        <v>[kʌt]</v>
      </c>
      <c r="O173" s="4">
        <f t="shared" si="44"/>
        <v>0.21041093737452468</v>
      </c>
      <c r="P173" s="4">
        <f t="shared" si="45"/>
        <v>1</v>
      </c>
      <c r="Q173" s="4" cm="1">
        <f t="array" ref="Q173">SUM(_xlfn._xlws.FILTER($G$2:$G$1265,_xlfn.MAP($M$2:$M$1265,_xlfn.LAMBDA(_xlpm.x,_xlpm.x=$M173))))</f>
        <v>7.3152889539136799E-4</v>
      </c>
      <c r="R173" s="4">
        <f t="shared" si="46"/>
        <v>1</v>
      </c>
      <c r="S173" s="15" cm="1">
        <f t="array" ref="S173">SUM(_xlfn._xlws.FILTER($G$2:$G$1265,_xlfn.MAP($N$2:$N$1265,_xlfn.LAMBDA(_xlpm.x,_xlpm.x=$N173))))</f>
        <v>7.3152889539136799E-4</v>
      </c>
      <c r="T173" s="4">
        <f t="shared" si="47"/>
        <v>1</v>
      </c>
      <c r="U173" s="4">
        <f t="shared" si="48"/>
        <v>0</v>
      </c>
      <c r="AC173" s="2"/>
      <c r="AH173" s="2"/>
      <c r="AI173" s="2"/>
    </row>
    <row r="174" spans="1:35">
      <c r="A174" s="1" t="str">
        <f t="shared" si="35"/>
        <v>~car~ : [kɑɹ]</v>
      </c>
      <c r="B174" s="1">
        <f t="shared" si="50"/>
        <v>0</v>
      </c>
      <c r="C174" s="1">
        <f t="shared" si="50"/>
        <v>0</v>
      </c>
      <c r="D174" s="1">
        <f t="shared" si="50"/>
        <v>0</v>
      </c>
      <c r="E174" s="7">
        <v>1</v>
      </c>
      <c r="F174" s="9" t="s">
        <v>1941</v>
      </c>
      <c r="G174" s="4">
        <f t="shared" si="36"/>
        <v>7.3152889539136799E-4</v>
      </c>
      <c r="H174" s="4" t="str">
        <f t="shared" si="37"/>
        <v>kɑɹ</v>
      </c>
      <c r="I174" s="4" t="str">
        <f t="shared" si="38"/>
        <v>car</v>
      </c>
      <c r="J174" s="10">
        <f t="shared" si="39"/>
        <v>3</v>
      </c>
      <c r="K174" s="10">
        <f t="shared" si="40"/>
        <v>3</v>
      </c>
      <c r="L174" s="10">
        <f t="shared" si="41"/>
        <v>3</v>
      </c>
      <c r="M174" s="1" t="str">
        <f t="shared" si="42"/>
        <v>~car~</v>
      </c>
      <c r="N174" s="1" t="str">
        <f t="shared" si="43"/>
        <v>[kɑɹ]</v>
      </c>
      <c r="O174" s="4">
        <f t="shared" si="44"/>
        <v>0.21041093737452468</v>
      </c>
      <c r="P174" s="4">
        <f t="shared" si="45"/>
        <v>1</v>
      </c>
      <c r="Q174" s="4" cm="1">
        <f t="array" ref="Q174">SUM(_xlfn._xlws.FILTER($G$2:$G$1265,_xlfn.MAP($M$2:$M$1265,_xlfn.LAMBDA(_xlpm.x,_xlpm.x=$M174))))</f>
        <v>7.3152889539136799E-4</v>
      </c>
      <c r="R174" s="4">
        <f t="shared" si="46"/>
        <v>1</v>
      </c>
      <c r="S174" s="15" cm="1">
        <f t="array" ref="S174">SUM(_xlfn._xlws.FILTER($G$2:$G$1265,_xlfn.MAP($N$2:$N$1265,_xlfn.LAMBDA(_xlpm.x,_xlpm.x=$N174))))</f>
        <v>7.3152889539136799E-4</v>
      </c>
      <c r="T174" s="4">
        <f t="shared" si="47"/>
        <v>1</v>
      </c>
      <c r="U174" s="4">
        <f t="shared" si="48"/>
        <v>0</v>
      </c>
      <c r="AC174" s="2"/>
      <c r="AH174" s="2"/>
      <c r="AI174" s="2"/>
    </row>
    <row r="175" spans="1:35">
      <c r="A175" s="1" t="str">
        <f t="shared" si="35"/>
        <v>~lie~ : [laɪ]</v>
      </c>
      <c r="B175" s="1">
        <f t="shared" si="50"/>
        <v>0</v>
      </c>
      <c r="C175" s="1">
        <f t="shared" si="50"/>
        <v>0</v>
      </c>
      <c r="D175" s="1">
        <f t="shared" si="50"/>
        <v>0</v>
      </c>
      <c r="E175" s="7">
        <v>1</v>
      </c>
      <c r="F175" s="9" t="s">
        <v>832</v>
      </c>
      <c r="G175" s="4">
        <f t="shared" si="36"/>
        <v>7.3152889539136799E-4</v>
      </c>
      <c r="H175" s="4" t="str">
        <f t="shared" si="37"/>
        <v>laɪ</v>
      </c>
      <c r="I175" s="4" t="str">
        <f t="shared" si="38"/>
        <v>lie</v>
      </c>
      <c r="J175" s="10">
        <f t="shared" si="39"/>
        <v>3</v>
      </c>
      <c r="K175" s="10">
        <f t="shared" si="40"/>
        <v>3</v>
      </c>
      <c r="L175" s="10">
        <f t="shared" si="41"/>
        <v>3</v>
      </c>
      <c r="M175" s="1" t="str">
        <f t="shared" si="42"/>
        <v>~lie~</v>
      </c>
      <c r="N175" s="1" t="str">
        <f t="shared" si="43"/>
        <v>[laɪ]</v>
      </c>
      <c r="O175" s="4">
        <f t="shared" si="44"/>
        <v>0.21041093737452468</v>
      </c>
      <c r="P175" s="4">
        <f t="shared" si="45"/>
        <v>1</v>
      </c>
      <c r="Q175" s="4" cm="1">
        <f t="array" ref="Q175">SUM(_xlfn._xlws.FILTER($G$2:$G$1265,_xlfn.MAP($M$2:$M$1265,_xlfn.LAMBDA(_xlpm.x,_xlpm.x=$M175))))</f>
        <v>7.3152889539136799E-4</v>
      </c>
      <c r="R175" s="4">
        <f t="shared" si="46"/>
        <v>1</v>
      </c>
      <c r="S175" s="15" cm="1">
        <f t="array" ref="S175">SUM(_xlfn._xlws.FILTER($G$2:$G$1265,_xlfn.MAP($N$2:$N$1265,_xlfn.LAMBDA(_xlpm.x,_xlpm.x=$N175))))</f>
        <v>7.3152889539136799E-4</v>
      </c>
      <c r="T175" s="4">
        <f t="shared" si="47"/>
        <v>1</v>
      </c>
      <c r="U175" s="4">
        <f t="shared" si="48"/>
        <v>0</v>
      </c>
      <c r="AC175" s="2"/>
      <c r="AH175" s="2"/>
      <c r="AI175" s="2"/>
    </row>
    <row r="176" spans="1:35">
      <c r="A176" s="1" t="str">
        <f t="shared" si="35"/>
        <v>~lay~ : [leɪ]</v>
      </c>
      <c r="B176" s="1">
        <f t="shared" si="50"/>
        <v>0</v>
      </c>
      <c r="C176" s="1">
        <f t="shared" si="50"/>
        <v>0</v>
      </c>
      <c r="D176" s="1">
        <f t="shared" si="50"/>
        <v>0</v>
      </c>
      <c r="E176" s="7">
        <v>1</v>
      </c>
      <c r="F176" s="9" t="s">
        <v>664</v>
      </c>
      <c r="G176" s="4">
        <f t="shared" si="36"/>
        <v>7.3152889539136799E-4</v>
      </c>
      <c r="H176" s="4" t="str">
        <f t="shared" si="37"/>
        <v>leɪ</v>
      </c>
      <c r="I176" s="4" t="str">
        <f t="shared" si="38"/>
        <v>lay</v>
      </c>
      <c r="J176" s="10">
        <f t="shared" si="39"/>
        <v>3</v>
      </c>
      <c r="K176" s="10">
        <f t="shared" si="40"/>
        <v>3</v>
      </c>
      <c r="L176" s="10">
        <f t="shared" si="41"/>
        <v>3</v>
      </c>
      <c r="M176" s="1" t="str">
        <f t="shared" si="42"/>
        <v>~lay~</v>
      </c>
      <c r="N176" s="1" t="str">
        <f t="shared" si="43"/>
        <v>[leɪ]</v>
      </c>
      <c r="O176" s="4">
        <f t="shared" si="44"/>
        <v>0.21041093737452468</v>
      </c>
      <c r="P176" s="4">
        <f t="shared" si="45"/>
        <v>1</v>
      </c>
      <c r="Q176" s="4" cm="1">
        <f t="array" ref="Q176">SUM(_xlfn._xlws.FILTER($G$2:$G$1265,_xlfn.MAP($M$2:$M$1265,_xlfn.LAMBDA(_xlpm.x,_xlpm.x=$M176))))</f>
        <v>7.3152889539136799E-4</v>
      </c>
      <c r="R176" s="4">
        <f t="shared" si="46"/>
        <v>1</v>
      </c>
      <c r="S176" s="15" cm="1">
        <f t="array" ref="S176">SUM(_xlfn._xlws.FILTER($G$2:$G$1265,_xlfn.MAP($N$2:$N$1265,_xlfn.LAMBDA(_xlpm.x,_xlpm.x=$N176))))</f>
        <v>7.3152889539136799E-4</v>
      </c>
      <c r="T176" s="4">
        <f t="shared" si="47"/>
        <v>1</v>
      </c>
      <c r="U176" s="4">
        <f t="shared" si="48"/>
        <v>0</v>
      </c>
      <c r="AC176" s="2"/>
      <c r="AH176" s="2"/>
      <c r="AI176" s="2"/>
    </row>
    <row r="177" spans="1:35">
      <c r="A177" s="1" t="str">
        <f t="shared" si="35"/>
        <v>~low~ : [loʊ]</v>
      </c>
      <c r="B177" s="1">
        <f t="shared" si="50"/>
        <v>0</v>
      </c>
      <c r="C177" s="1">
        <f t="shared" si="50"/>
        <v>0</v>
      </c>
      <c r="D177" s="1">
        <f t="shared" si="50"/>
        <v>0</v>
      </c>
      <c r="E177" s="7">
        <v>1</v>
      </c>
      <c r="F177" s="9" t="s">
        <v>588</v>
      </c>
      <c r="G177" s="4">
        <f t="shared" si="36"/>
        <v>7.3152889539136799E-4</v>
      </c>
      <c r="H177" s="1" t="str">
        <f t="shared" si="37"/>
        <v>loʊ</v>
      </c>
      <c r="I177" s="1" t="str">
        <f t="shared" si="38"/>
        <v>low</v>
      </c>
      <c r="J177" s="10">
        <f t="shared" si="39"/>
        <v>3</v>
      </c>
      <c r="K177" s="10">
        <f t="shared" si="40"/>
        <v>3</v>
      </c>
      <c r="L177" s="10">
        <f t="shared" si="41"/>
        <v>3</v>
      </c>
      <c r="M177" s="1" t="str">
        <f t="shared" si="42"/>
        <v>~low~</v>
      </c>
      <c r="N177" s="1" t="str">
        <f t="shared" si="43"/>
        <v>[loʊ]</v>
      </c>
      <c r="O177" s="4">
        <f t="shared" si="44"/>
        <v>0.21041093737452468</v>
      </c>
      <c r="P177" s="4">
        <f t="shared" si="45"/>
        <v>1</v>
      </c>
      <c r="Q177" s="4" cm="1">
        <f t="array" ref="Q177">SUM(_xlfn._xlws.FILTER($G$2:$G$1265,_xlfn.MAP($M$2:$M$1265,_xlfn.LAMBDA(_xlpm.x,_xlpm.x=$M177))))</f>
        <v>7.3152889539136799E-4</v>
      </c>
      <c r="R177" s="4">
        <f t="shared" si="46"/>
        <v>1</v>
      </c>
      <c r="S177" s="15" cm="1">
        <f t="array" ref="S177">SUM(_xlfn._xlws.FILTER($G$2:$G$1265,_xlfn.MAP($N$2:$N$1265,_xlfn.LAMBDA(_xlpm.x,_xlpm.x=$N177))))</f>
        <v>7.3152889539136799E-4</v>
      </c>
      <c r="T177" s="4">
        <f t="shared" si="47"/>
        <v>1</v>
      </c>
      <c r="U177" s="4">
        <f t="shared" si="48"/>
        <v>0</v>
      </c>
      <c r="AC177" s="2"/>
      <c r="AH177" s="2"/>
      <c r="AI177" s="2"/>
    </row>
    <row r="178" spans="1:35">
      <c r="A178" s="1" t="str">
        <f t="shared" si="35"/>
        <v>~lue~ : [lyu]</v>
      </c>
      <c r="B178" s="1">
        <f t="shared" si="50"/>
        <v>0</v>
      </c>
      <c r="C178" s="1">
        <f t="shared" si="50"/>
        <v>0</v>
      </c>
      <c r="D178" s="1">
        <f t="shared" si="50"/>
        <v>0</v>
      </c>
      <c r="E178" s="7">
        <v>1</v>
      </c>
      <c r="F178" s="9" t="s">
        <v>76</v>
      </c>
      <c r="G178" s="4">
        <f t="shared" si="36"/>
        <v>7.3152889539136799E-4</v>
      </c>
      <c r="H178" s="1" t="str">
        <f t="shared" si="37"/>
        <v>lyu</v>
      </c>
      <c r="I178" s="1" t="str">
        <f t="shared" si="38"/>
        <v>lue</v>
      </c>
      <c r="J178" s="10">
        <f t="shared" si="39"/>
        <v>3</v>
      </c>
      <c r="K178" s="10">
        <f t="shared" si="40"/>
        <v>3</v>
      </c>
      <c r="L178" s="10">
        <f t="shared" si="41"/>
        <v>3</v>
      </c>
      <c r="M178" s="1" t="str">
        <f t="shared" si="42"/>
        <v>~lue~</v>
      </c>
      <c r="N178" s="1" t="str">
        <f t="shared" si="43"/>
        <v>[lyu]</v>
      </c>
      <c r="O178" s="4">
        <f t="shared" si="44"/>
        <v>0.21041093737452468</v>
      </c>
      <c r="P178" s="4">
        <f t="shared" si="45"/>
        <v>1</v>
      </c>
      <c r="Q178" s="4" cm="1">
        <f t="array" ref="Q178">SUM(_xlfn._xlws.FILTER($G$2:$G$1265,_xlfn.MAP($M$2:$M$1265,_xlfn.LAMBDA(_xlpm.x,_xlpm.x=$M178))))</f>
        <v>7.3152889539136799E-4</v>
      </c>
      <c r="R178" s="4">
        <f t="shared" si="46"/>
        <v>1</v>
      </c>
      <c r="S178" s="15" cm="1">
        <f t="array" ref="S178">SUM(_xlfn._xlws.FILTER($G$2:$G$1265,_xlfn.MAP($N$2:$N$1265,_xlfn.LAMBDA(_xlpm.x,_xlpm.x=$N178))))</f>
        <v>7.3152889539136799E-4</v>
      </c>
      <c r="T178" s="4">
        <f t="shared" si="47"/>
        <v>1</v>
      </c>
      <c r="U178" s="4">
        <f t="shared" si="48"/>
        <v>0</v>
      </c>
      <c r="AC178" s="2"/>
      <c r="AH178" s="2"/>
      <c r="AI178" s="2"/>
    </row>
    <row r="179" spans="1:35">
      <c r="A179" s="1" t="str">
        <f t="shared" si="35"/>
        <v>~lop~ : [ləp]</v>
      </c>
      <c r="B179" s="1">
        <f t="shared" si="50"/>
        <v>0</v>
      </c>
      <c r="C179" s="1">
        <f t="shared" si="50"/>
        <v>0</v>
      </c>
      <c r="D179" s="1">
        <f t="shared" si="50"/>
        <v>0</v>
      </c>
      <c r="E179" s="7">
        <v>1</v>
      </c>
      <c r="F179" s="9" t="s">
        <v>1940</v>
      </c>
      <c r="G179" s="4">
        <f t="shared" si="36"/>
        <v>7.3152889539136799E-4</v>
      </c>
      <c r="H179" s="4" t="str">
        <f t="shared" si="37"/>
        <v>ləp</v>
      </c>
      <c r="I179" s="4" t="str">
        <f t="shared" si="38"/>
        <v>lop</v>
      </c>
      <c r="J179" s="10">
        <f t="shared" si="39"/>
        <v>3</v>
      </c>
      <c r="K179" s="10">
        <f t="shared" si="40"/>
        <v>3</v>
      </c>
      <c r="L179" s="10">
        <f t="shared" si="41"/>
        <v>3</v>
      </c>
      <c r="M179" s="1" t="str">
        <f t="shared" si="42"/>
        <v>~lop~</v>
      </c>
      <c r="N179" s="1" t="str">
        <f t="shared" si="43"/>
        <v>[ləp]</v>
      </c>
      <c r="O179" s="4">
        <f t="shared" si="44"/>
        <v>0.21041093737452468</v>
      </c>
      <c r="P179" s="4">
        <f t="shared" si="45"/>
        <v>1</v>
      </c>
      <c r="Q179" s="4" cm="1">
        <f t="array" ref="Q179">SUM(_xlfn._xlws.FILTER($G$2:$G$1265,_xlfn.MAP($M$2:$M$1265,_xlfn.LAMBDA(_xlpm.x,_xlpm.x=$M179))))</f>
        <v>7.3152889539136799E-4</v>
      </c>
      <c r="R179" s="4">
        <f t="shared" si="46"/>
        <v>1</v>
      </c>
      <c r="S179" s="15" cm="1">
        <f t="array" ref="S179">SUM(_xlfn._xlws.FILTER($G$2:$G$1265,_xlfn.MAP($N$2:$N$1265,_xlfn.LAMBDA(_xlpm.x,_xlpm.x=$N179))))</f>
        <v>7.3152889539136799E-4</v>
      </c>
      <c r="T179" s="4">
        <f t="shared" si="47"/>
        <v>1</v>
      </c>
      <c r="U179" s="4">
        <f t="shared" si="48"/>
        <v>0</v>
      </c>
      <c r="AC179" s="2"/>
      <c r="AH179" s="2"/>
      <c r="AI179" s="2"/>
    </row>
    <row r="180" spans="1:35">
      <c r="A180" s="1" t="str">
        <f t="shared" si="35"/>
        <v>~let~ : [lɛt]</v>
      </c>
      <c r="B180" s="1">
        <f t="shared" si="50"/>
        <v>0</v>
      </c>
      <c r="C180" s="1">
        <f t="shared" si="50"/>
        <v>0</v>
      </c>
      <c r="D180" s="1">
        <f t="shared" si="50"/>
        <v>0</v>
      </c>
      <c r="E180" s="7">
        <v>1</v>
      </c>
      <c r="F180" s="9" t="s">
        <v>1939</v>
      </c>
      <c r="G180" s="4">
        <f t="shared" si="36"/>
        <v>7.3152889539136799E-4</v>
      </c>
      <c r="H180" s="4" t="str">
        <f t="shared" si="37"/>
        <v>lɛt</v>
      </c>
      <c r="I180" s="4" t="str">
        <f t="shared" si="38"/>
        <v>let</v>
      </c>
      <c r="J180" s="10">
        <f t="shared" si="39"/>
        <v>3</v>
      </c>
      <c r="K180" s="10">
        <f t="shared" si="40"/>
        <v>3</v>
      </c>
      <c r="L180" s="10">
        <f t="shared" si="41"/>
        <v>3</v>
      </c>
      <c r="M180" s="1" t="str">
        <f t="shared" si="42"/>
        <v>~let~</v>
      </c>
      <c r="N180" s="1" t="str">
        <f t="shared" si="43"/>
        <v>[lɛt]</v>
      </c>
      <c r="O180" s="4">
        <f t="shared" si="44"/>
        <v>0.21041093737452468</v>
      </c>
      <c r="P180" s="4">
        <f t="shared" si="45"/>
        <v>1</v>
      </c>
      <c r="Q180" s="4" cm="1">
        <f t="array" ref="Q180">SUM(_xlfn._xlws.FILTER($G$2:$G$1265,_xlfn.MAP($M$2:$M$1265,_xlfn.LAMBDA(_xlpm.x,_xlpm.x=$M180))))</f>
        <v>7.3152889539136799E-4</v>
      </c>
      <c r="R180" s="4">
        <f t="shared" si="46"/>
        <v>1</v>
      </c>
      <c r="S180" s="15" cm="1">
        <f t="array" ref="S180">SUM(_xlfn._xlws.FILTER($G$2:$G$1265,_xlfn.MAP($N$2:$N$1265,_xlfn.LAMBDA(_xlpm.x,_xlpm.x=$N180))))</f>
        <v>7.3152889539136799E-4</v>
      </c>
      <c r="T180" s="4">
        <f t="shared" si="47"/>
        <v>1</v>
      </c>
      <c r="U180" s="4">
        <f t="shared" si="48"/>
        <v>0</v>
      </c>
      <c r="AC180" s="2"/>
      <c r="AH180" s="2"/>
      <c r="AI180" s="2"/>
    </row>
    <row r="181" spans="1:35">
      <c r="A181" s="1" t="str">
        <f t="shared" si="35"/>
        <v>~lot~ : [lɑt]</v>
      </c>
      <c r="B181" s="1">
        <f t="shared" si="50"/>
        <v>0</v>
      </c>
      <c r="C181" s="1">
        <f t="shared" si="50"/>
        <v>0</v>
      </c>
      <c r="D181" s="1">
        <f t="shared" si="50"/>
        <v>0</v>
      </c>
      <c r="E181" s="7">
        <v>1</v>
      </c>
      <c r="F181" s="9" t="s">
        <v>1938</v>
      </c>
      <c r="G181" s="4">
        <f t="shared" si="36"/>
        <v>7.3152889539136799E-4</v>
      </c>
      <c r="H181" s="1" t="str">
        <f t="shared" si="37"/>
        <v>lɑt</v>
      </c>
      <c r="I181" s="1" t="str">
        <f t="shared" si="38"/>
        <v>lot</v>
      </c>
      <c r="J181" s="10">
        <f t="shared" si="39"/>
        <v>3</v>
      </c>
      <c r="K181" s="10">
        <f t="shared" si="40"/>
        <v>3</v>
      </c>
      <c r="L181" s="10">
        <f t="shared" si="41"/>
        <v>3</v>
      </c>
      <c r="M181" s="1" t="str">
        <f t="shared" si="42"/>
        <v>~lot~</v>
      </c>
      <c r="N181" s="1" t="str">
        <f t="shared" si="43"/>
        <v>[lɑt]</v>
      </c>
      <c r="O181" s="4">
        <f t="shared" si="44"/>
        <v>0.21041093737452468</v>
      </c>
      <c r="P181" s="4">
        <f t="shared" si="45"/>
        <v>1</v>
      </c>
      <c r="Q181" s="4" cm="1">
        <f t="array" ref="Q181">SUM(_xlfn._xlws.FILTER($G$2:$G$1265,_xlfn.MAP($M$2:$M$1265,_xlfn.LAMBDA(_xlpm.x,_xlpm.x=$M181))))</f>
        <v>7.3152889539136799E-4</v>
      </c>
      <c r="R181" s="4">
        <f t="shared" si="46"/>
        <v>1</v>
      </c>
      <c r="S181" s="15" cm="1">
        <f t="array" ref="S181">SUM(_xlfn._xlws.FILTER($G$2:$G$1265,_xlfn.MAP($N$2:$N$1265,_xlfn.LAMBDA(_xlpm.x,_xlpm.x=$N181))))</f>
        <v>7.3152889539136799E-4</v>
      </c>
      <c r="T181" s="4">
        <f t="shared" si="47"/>
        <v>1</v>
      </c>
      <c r="U181" s="4">
        <f t="shared" si="48"/>
        <v>0</v>
      </c>
      <c r="AC181" s="2"/>
      <c r="AH181" s="2"/>
      <c r="AI181" s="2"/>
    </row>
    <row r="182" spans="1:35">
      <c r="A182" s="1" t="str">
        <f t="shared" si="35"/>
        <v>~leg~ : [lɛɡ]</v>
      </c>
      <c r="B182" s="1">
        <f t="shared" ref="B182:D201" si="51">_xlfn.LET(_xlpm.d,$F182,_xlpm.k,_xlfn.CONCAT(LEFT(TRIM(B$1),1),"*"),COUNTIF(_xlpm.d,_xlpm.k))</f>
        <v>0</v>
      </c>
      <c r="C182" s="1">
        <f t="shared" si="51"/>
        <v>0</v>
      </c>
      <c r="D182" s="1">
        <f t="shared" si="51"/>
        <v>0</v>
      </c>
      <c r="E182" s="7">
        <v>1</v>
      </c>
      <c r="F182" s="9" t="s">
        <v>1937</v>
      </c>
      <c r="G182" s="4">
        <f t="shared" si="36"/>
        <v>7.3152889539136799E-4</v>
      </c>
      <c r="H182" s="4" t="str">
        <f t="shared" si="37"/>
        <v>lɛɡ</v>
      </c>
      <c r="I182" s="4" t="str">
        <f t="shared" si="38"/>
        <v>leg</v>
      </c>
      <c r="J182" s="10">
        <f t="shared" si="39"/>
        <v>3</v>
      </c>
      <c r="K182" s="10">
        <f t="shared" si="40"/>
        <v>3</v>
      </c>
      <c r="L182" s="10">
        <f t="shared" si="41"/>
        <v>3</v>
      </c>
      <c r="M182" s="1" t="str">
        <f t="shared" si="42"/>
        <v>~leg~</v>
      </c>
      <c r="N182" s="1" t="str">
        <f t="shared" si="43"/>
        <v>[lɛɡ]</v>
      </c>
      <c r="O182" s="4">
        <f t="shared" si="44"/>
        <v>0.21041093737452468</v>
      </c>
      <c r="P182" s="4">
        <f t="shared" si="45"/>
        <v>1</v>
      </c>
      <c r="Q182" s="4" cm="1">
        <f t="array" ref="Q182">SUM(_xlfn._xlws.FILTER($G$2:$G$1265,_xlfn.MAP($M$2:$M$1265,_xlfn.LAMBDA(_xlpm.x,_xlpm.x=$M182))))</f>
        <v>7.3152889539136799E-4</v>
      </c>
      <c r="R182" s="4">
        <f t="shared" si="46"/>
        <v>1</v>
      </c>
      <c r="S182" s="15" cm="1">
        <f t="array" ref="S182">SUM(_xlfn._xlws.FILTER($G$2:$G$1265,_xlfn.MAP($N$2:$N$1265,_xlfn.LAMBDA(_xlpm.x,_xlpm.x=$N182))))</f>
        <v>7.3152889539136799E-4</v>
      </c>
      <c r="T182" s="4">
        <f t="shared" si="47"/>
        <v>1</v>
      </c>
      <c r="U182" s="4">
        <f t="shared" si="48"/>
        <v>0</v>
      </c>
      <c r="AC182" s="2"/>
      <c r="AH182" s="2"/>
      <c r="AI182" s="2"/>
    </row>
    <row r="183" spans="1:35">
      <c r="A183" s="1" t="str">
        <f t="shared" si="35"/>
        <v>~log~ : [lɔɡ]</v>
      </c>
      <c r="B183" s="1">
        <f t="shared" si="51"/>
        <v>0</v>
      </c>
      <c r="C183" s="1">
        <f t="shared" si="51"/>
        <v>0</v>
      </c>
      <c r="D183" s="1">
        <f t="shared" si="51"/>
        <v>0</v>
      </c>
      <c r="E183" s="7">
        <v>1</v>
      </c>
      <c r="F183" s="9" t="s">
        <v>1936</v>
      </c>
      <c r="G183" s="4">
        <f t="shared" si="36"/>
        <v>7.3152889539136799E-4</v>
      </c>
      <c r="H183" s="4" t="str">
        <f t="shared" si="37"/>
        <v>lɔɡ</v>
      </c>
      <c r="I183" s="4" t="str">
        <f t="shared" si="38"/>
        <v>log</v>
      </c>
      <c r="J183" s="10">
        <f t="shared" si="39"/>
        <v>3</v>
      </c>
      <c r="K183" s="10">
        <f t="shared" si="40"/>
        <v>3</v>
      </c>
      <c r="L183" s="10">
        <f t="shared" si="41"/>
        <v>3</v>
      </c>
      <c r="M183" s="1" t="str">
        <f t="shared" si="42"/>
        <v>~log~</v>
      </c>
      <c r="N183" s="1" t="str">
        <f t="shared" si="43"/>
        <v>[lɔɡ]</v>
      </c>
      <c r="O183" s="4">
        <f t="shared" si="44"/>
        <v>0.21041093737452468</v>
      </c>
      <c r="P183" s="4">
        <f t="shared" si="45"/>
        <v>1</v>
      </c>
      <c r="Q183" s="4" cm="1">
        <f t="array" ref="Q183">SUM(_xlfn._xlws.FILTER($G$2:$G$1265,_xlfn.MAP($M$2:$M$1265,_xlfn.LAMBDA(_xlpm.x,_xlpm.x=$M183))))</f>
        <v>7.3152889539136799E-4</v>
      </c>
      <c r="R183" s="4">
        <f t="shared" si="46"/>
        <v>1</v>
      </c>
      <c r="S183" s="15" cm="1">
        <f t="array" ref="S183">SUM(_xlfn._xlws.FILTER($G$2:$G$1265,_xlfn.MAP($N$2:$N$1265,_xlfn.LAMBDA(_xlpm.x,_xlpm.x=$N183))))</f>
        <v>7.3152889539136799E-4</v>
      </c>
      <c r="T183" s="4">
        <f t="shared" si="47"/>
        <v>1</v>
      </c>
      <c r="U183" s="4">
        <f t="shared" si="48"/>
        <v>0</v>
      </c>
      <c r="AC183" s="2"/>
      <c r="AH183" s="2"/>
      <c r="AI183" s="2"/>
    </row>
    <row r="184" spans="1:35">
      <c r="A184" s="1" t="str">
        <f t="shared" si="35"/>
        <v>~map~ : [mæp]</v>
      </c>
      <c r="B184" s="1">
        <f t="shared" si="51"/>
        <v>0</v>
      </c>
      <c r="C184" s="1">
        <f t="shared" si="51"/>
        <v>1</v>
      </c>
      <c r="D184" s="1">
        <f t="shared" si="51"/>
        <v>0</v>
      </c>
      <c r="E184" s="7">
        <v>1</v>
      </c>
      <c r="F184" s="9" t="s">
        <v>1935</v>
      </c>
      <c r="G184" s="4">
        <f t="shared" si="36"/>
        <v>7.3152889539136799E-4</v>
      </c>
      <c r="H184" s="4" t="str">
        <f t="shared" si="37"/>
        <v>mæp</v>
      </c>
      <c r="I184" s="4" t="str">
        <f t="shared" si="38"/>
        <v>map</v>
      </c>
      <c r="J184" s="10">
        <f t="shared" si="39"/>
        <v>3</v>
      </c>
      <c r="K184" s="10">
        <f t="shared" si="40"/>
        <v>3</v>
      </c>
      <c r="L184" s="10">
        <f t="shared" si="41"/>
        <v>3</v>
      </c>
      <c r="M184" s="1" t="str">
        <f t="shared" si="42"/>
        <v>~map~</v>
      </c>
      <c r="N184" s="1" t="str">
        <f t="shared" si="43"/>
        <v>[mæp]</v>
      </c>
      <c r="O184" s="4">
        <f t="shared" si="44"/>
        <v>0.21041093737452468</v>
      </c>
      <c r="P184" s="4">
        <f t="shared" si="45"/>
        <v>1</v>
      </c>
      <c r="Q184" s="4" cm="1">
        <f t="array" ref="Q184">SUM(_xlfn._xlws.FILTER($G$2:$G$1265,_xlfn.MAP($M$2:$M$1265,_xlfn.LAMBDA(_xlpm.x,_xlpm.x=$M184))))</f>
        <v>7.3152889539136799E-4</v>
      </c>
      <c r="R184" s="4">
        <f t="shared" si="46"/>
        <v>1</v>
      </c>
      <c r="S184" s="15" cm="1">
        <f t="array" ref="S184">SUM(_xlfn._xlws.FILTER($G$2:$G$1265,_xlfn.MAP($N$2:$N$1265,_xlfn.LAMBDA(_xlpm.x,_xlpm.x=$N184))))</f>
        <v>7.3152889539136799E-4</v>
      </c>
      <c r="T184" s="4">
        <f t="shared" si="47"/>
        <v>1</v>
      </c>
      <c r="U184" s="4">
        <f t="shared" si="48"/>
        <v>0</v>
      </c>
      <c r="AC184" s="2"/>
      <c r="AH184" s="2"/>
      <c r="AI184" s="2"/>
    </row>
    <row r="185" spans="1:35">
      <c r="A185" s="1" t="str">
        <f t="shared" si="35"/>
        <v>~may~ : [meɪ]</v>
      </c>
      <c r="B185" s="1">
        <f t="shared" si="51"/>
        <v>0</v>
      </c>
      <c r="C185" s="1">
        <f t="shared" si="51"/>
        <v>1</v>
      </c>
      <c r="D185" s="1">
        <f t="shared" si="51"/>
        <v>0</v>
      </c>
      <c r="E185" s="7">
        <v>1</v>
      </c>
      <c r="F185" s="9" t="s">
        <v>697</v>
      </c>
      <c r="G185" s="4">
        <f t="shared" si="36"/>
        <v>7.3152889539136799E-4</v>
      </c>
      <c r="H185" s="4" t="str">
        <f t="shared" si="37"/>
        <v>meɪ</v>
      </c>
      <c r="I185" s="4" t="str">
        <f t="shared" si="38"/>
        <v>may</v>
      </c>
      <c r="J185" s="10">
        <f t="shared" si="39"/>
        <v>3</v>
      </c>
      <c r="K185" s="10">
        <f t="shared" si="40"/>
        <v>3</v>
      </c>
      <c r="L185" s="10">
        <f t="shared" si="41"/>
        <v>3</v>
      </c>
      <c r="M185" s="1" t="str">
        <f t="shared" si="42"/>
        <v>~may~</v>
      </c>
      <c r="N185" s="1" t="str">
        <f t="shared" si="43"/>
        <v>[meɪ]</v>
      </c>
      <c r="O185" s="4">
        <f t="shared" si="44"/>
        <v>0.21041093737452468</v>
      </c>
      <c r="P185" s="4">
        <f t="shared" si="45"/>
        <v>1</v>
      </c>
      <c r="Q185" s="4" cm="1">
        <f t="array" ref="Q185">SUM(_xlfn._xlws.FILTER($G$2:$G$1265,_xlfn.MAP($M$2:$M$1265,_xlfn.LAMBDA(_xlpm.x,_xlpm.x=$M185))))</f>
        <v>7.3152889539136799E-4</v>
      </c>
      <c r="R185" s="4">
        <f t="shared" si="46"/>
        <v>1</v>
      </c>
      <c r="S185" s="15" cm="1">
        <f t="array" ref="S185">SUM(_xlfn._xlws.FILTER($G$2:$G$1265,_xlfn.MAP($N$2:$N$1265,_xlfn.LAMBDA(_xlpm.x,_xlpm.x=$N185))))</f>
        <v>7.3152889539136799E-4</v>
      </c>
      <c r="T185" s="4">
        <f t="shared" si="47"/>
        <v>1</v>
      </c>
      <c r="U185" s="4">
        <f t="shared" si="48"/>
        <v>0</v>
      </c>
      <c r="AC185" s="2"/>
      <c r="AH185" s="2"/>
      <c r="AI185" s="2"/>
    </row>
    <row r="186" spans="1:35">
      <c r="A186" s="1" t="str">
        <f t="shared" si="35"/>
        <v>~now~ : [naʊ]</v>
      </c>
      <c r="B186" s="1">
        <f t="shared" si="51"/>
        <v>0</v>
      </c>
      <c r="C186" s="1">
        <f t="shared" si="51"/>
        <v>0</v>
      </c>
      <c r="D186" s="1">
        <f t="shared" si="51"/>
        <v>1</v>
      </c>
      <c r="E186" s="7">
        <v>1</v>
      </c>
      <c r="F186" s="9" t="s">
        <v>496</v>
      </c>
      <c r="G186" s="4">
        <f t="shared" si="36"/>
        <v>7.3152889539136799E-4</v>
      </c>
      <c r="H186" s="4" t="str">
        <f t="shared" si="37"/>
        <v>naʊ</v>
      </c>
      <c r="I186" s="4" t="str">
        <f t="shared" si="38"/>
        <v>now</v>
      </c>
      <c r="J186" s="10">
        <f t="shared" si="39"/>
        <v>3</v>
      </c>
      <c r="K186" s="10">
        <f t="shared" si="40"/>
        <v>3</v>
      </c>
      <c r="L186" s="10">
        <f t="shared" si="41"/>
        <v>3</v>
      </c>
      <c r="M186" s="1" t="str">
        <f t="shared" si="42"/>
        <v>~now~</v>
      </c>
      <c r="N186" s="1" t="str">
        <f t="shared" si="43"/>
        <v>[naʊ]</v>
      </c>
      <c r="O186" s="4">
        <f t="shared" si="44"/>
        <v>0.21041093737452468</v>
      </c>
      <c r="P186" s="4">
        <f t="shared" si="45"/>
        <v>1</v>
      </c>
      <c r="Q186" s="4" cm="1">
        <f t="array" ref="Q186">SUM(_xlfn._xlws.FILTER($G$2:$G$1265,_xlfn.MAP($M$2:$M$1265,_xlfn.LAMBDA(_xlpm.x,_xlpm.x=$M186))))</f>
        <v>7.3152889539136799E-4</v>
      </c>
      <c r="R186" s="4">
        <f t="shared" si="46"/>
        <v>1</v>
      </c>
      <c r="S186" s="15" cm="1">
        <f t="array" ref="S186">SUM(_xlfn._xlws.FILTER($G$2:$G$1265,_xlfn.MAP($N$2:$N$1265,_xlfn.LAMBDA(_xlpm.x,_xlpm.x=$N186))))</f>
        <v>7.3152889539136799E-4</v>
      </c>
      <c r="T186" s="4">
        <f t="shared" si="47"/>
        <v>1</v>
      </c>
      <c r="U186" s="4">
        <f t="shared" si="48"/>
        <v>0</v>
      </c>
      <c r="AC186" s="2"/>
      <c r="AH186" s="2"/>
      <c r="AI186" s="2"/>
    </row>
    <row r="187" spans="1:35">
      <c r="A187" s="1" t="str">
        <f t="shared" si="35"/>
        <v>~nly~ : [nlɪ]</v>
      </c>
      <c r="B187" s="1">
        <f t="shared" si="51"/>
        <v>0</v>
      </c>
      <c r="C187" s="1">
        <f t="shared" si="51"/>
        <v>0</v>
      </c>
      <c r="D187" s="1">
        <f t="shared" si="51"/>
        <v>1</v>
      </c>
      <c r="E187" s="7">
        <v>1</v>
      </c>
      <c r="F187" s="9" t="s">
        <v>242</v>
      </c>
      <c r="G187" s="4">
        <f t="shared" si="36"/>
        <v>7.3152889539136799E-4</v>
      </c>
      <c r="H187" s="1" t="str">
        <f t="shared" si="37"/>
        <v>nlɪ</v>
      </c>
      <c r="I187" s="1" t="str">
        <f t="shared" si="38"/>
        <v>nly</v>
      </c>
      <c r="J187" s="10">
        <f t="shared" si="39"/>
        <v>3</v>
      </c>
      <c r="K187" s="10">
        <f t="shared" si="40"/>
        <v>3</v>
      </c>
      <c r="L187" s="10">
        <f t="shared" si="41"/>
        <v>3</v>
      </c>
      <c r="M187" s="1" t="str">
        <f t="shared" si="42"/>
        <v>~nly~</v>
      </c>
      <c r="N187" s="1" t="str">
        <f t="shared" si="43"/>
        <v>[nlɪ]</v>
      </c>
      <c r="O187" s="4">
        <f t="shared" si="44"/>
        <v>0.21041093737452468</v>
      </c>
      <c r="P187" s="4">
        <f t="shared" si="45"/>
        <v>1</v>
      </c>
      <c r="Q187" s="4" cm="1">
        <f t="array" ref="Q187">SUM(_xlfn._xlws.FILTER($G$2:$G$1265,_xlfn.MAP($M$2:$M$1265,_xlfn.LAMBDA(_xlpm.x,_xlpm.x=$M187))))</f>
        <v>7.3152889539136799E-4</v>
      </c>
      <c r="R187" s="4">
        <f t="shared" si="46"/>
        <v>1</v>
      </c>
      <c r="S187" s="15" cm="1">
        <f t="array" ref="S187">SUM(_xlfn._xlws.FILTER($G$2:$G$1265,_xlfn.MAP($N$2:$N$1265,_xlfn.LAMBDA(_xlpm.x,_xlpm.x=$N187))))</f>
        <v>7.3152889539136799E-4</v>
      </c>
      <c r="T187" s="4">
        <f t="shared" si="47"/>
        <v>1</v>
      </c>
      <c r="U187" s="4">
        <f t="shared" si="48"/>
        <v>0</v>
      </c>
      <c r="AC187" s="2"/>
      <c r="AH187" s="2"/>
      <c r="AI187" s="2"/>
    </row>
    <row r="188" spans="1:35">
      <c r="A188" s="1" t="str">
        <f t="shared" si="35"/>
        <v>~nst~ : [nst]</v>
      </c>
      <c r="B188" s="1">
        <f t="shared" si="51"/>
        <v>0</v>
      </c>
      <c r="C188" s="1">
        <f t="shared" si="51"/>
        <v>0</v>
      </c>
      <c r="D188" s="1">
        <f t="shared" si="51"/>
        <v>1</v>
      </c>
      <c r="E188" s="7">
        <v>1</v>
      </c>
      <c r="F188" s="9" t="s">
        <v>100</v>
      </c>
      <c r="G188" s="4">
        <f t="shared" si="36"/>
        <v>7.3152889539136799E-4</v>
      </c>
      <c r="H188" s="4" t="str">
        <f t="shared" si="37"/>
        <v>nst</v>
      </c>
      <c r="I188" s="4" t="str">
        <f t="shared" si="38"/>
        <v>nst</v>
      </c>
      <c r="J188" s="10">
        <f t="shared" si="39"/>
        <v>3</v>
      </c>
      <c r="K188" s="10">
        <f t="shared" si="40"/>
        <v>3</v>
      </c>
      <c r="L188" s="10">
        <f t="shared" si="41"/>
        <v>3</v>
      </c>
      <c r="M188" s="1" t="str">
        <f t="shared" si="42"/>
        <v>~nst~</v>
      </c>
      <c r="N188" s="1" t="str">
        <f t="shared" si="43"/>
        <v>[nst]</v>
      </c>
      <c r="O188" s="4">
        <f t="shared" si="44"/>
        <v>0.21041093737452468</v>
      </c>
      <c r="P188" s="4">
        <f t="shared" si="45"/>
        <v>1</v>
      </c>
      <c r="Q188" s="4" cm="1">
        <f t="array" ref="Q188">SUM(_xlfn._xlws.FILTER($G$2:$G$1265,_xlfn.MAP($M$2:$M$1265,_xlfn.LAMBDA(_xlpm.x,_xlpm.x=$M188))))</f>
        <v>7.3152889539136799E-4</v>
      </c>
      <c r="R188" s="4">
        <f t="shared" si="46"/>
        <v>1</v>
      </c>
      <c r="S188" s="15" cm="1">
        <f t="array" ref="S188">SUM(_xlfn._xlws.FILTER($G$2:$G$1265,_xlfn.MAP($N$2:$N$1265,_xlfn.LAMBDA(_xlpm.x,_xlpm.x=$N188))))</f>
        <v>7.3152889539136799E-4</v>
      </c>
      <c r="T188" s="4">
        <f t="shared" si="47"/>
        <v>1</v>
      </c>
      <c r="U188" s="4">
        <f t="shared" si="48"/>
        <v>0</v>
      </c>
      <c r="AC188" s="2"/>
      <c r="AH188" s="2"/>
      <c r="AI188" s="2"/>
    </row>
    <row r="189" spans="1:35">
      <c r="A189" s="1" t="str">
        <f t="shared" si="35"/>
        <v>~nty~ : [ntɪ]</v>
      </c>
      <c r="B189" s="1">
        <f t="shared" si="51"/>
        <v>0</v>
      </c>
      <c r="C189" s="1">
        <f t="shared" si="51"/>
        <v>0</v>
      </c>
      <c r="D189" s="1">
        <f t="shared" si="51"/>
        <v>1</v>
      </c>
      <c r="E189" s="7">
        <v>1</v>
      </c>
      <c r="F189" s="9" t="s">
        <v>536</v>
      </c>
      <c r="G189" s="4">
        <f t="shared" si="36"/>
        <v>7.3152889539136799E-4</v>
      </c>
      <c r="H189" s="4" t="str">
        <f t="shared" si="37"/>
        <v>ntɪ</v>
      </c>
      <c r="I189" s="4" t="str">
        <f t="shared" si="38"/>
        <v>nty</v>
      </c>
      <c r="J189" s="10">
        <f t="shared" si="39"/>
        <v>3</v>
      </c>
      <c r="K189" s="10">
        <f t="shared" si="40"/>
        <v>3</v>
      </c>
      <c r="L189" s="10">
        <f t="shared" si="41"/>
        <v>3</v>
      </c>
      <c r="M189" s="1" t="str">
        <f t="shared" si="42"/>
        <v>~nty~</v>
      </c>
      <c r="N189" s="1" t="str">
        <f t="shared" si="43"/>
        <v>[ntɪ]</v>
      </c>
      <c r="O189" s="4">
        <f t="shared" si="44"/>
        <v>0.21041093737452468</v>
      </c>
      <c r="P189" s="4">
        <f t="shared" si="45"/>
        <v>1</v>
      </c>
      <c r="Q189" s="4" cm="1">
        <f t="array" ref="Q189">SUM(_xlfn._xlws.FILTER($G$2:$G$1265,_xlfn.MAP($M$2:$M$1265,_xlfn.LAMBDA(_xlpm.x,_xlpm.x=$M189))))</f>
        <v>7.3152889539136799E-4</v>
      </c>
      <c r="R189" s="4">
        <f t="shared" si="46"/>
        <v>1</v>
      </c>
      <c r="S189" s="15" cm="1">
        <f t="array" ref="S189">SUM(_xlfn._xlws.FILTER($G$2:$G$1265,_xlfn.MAP($N$2:$N$1265,_xlfn.LAMBDA(_xlpm.x,_xlpm.x=$N189))))</f>
        <v>7.3152889539136799E-4</v>
      </c>
      <c r="T189" s="4">
        <f t="shared" si="47"/>
        <v>1</v>
      </c>
      <c r="U189" s="4">
        <f t="shared" si="48"/>
        <v>0</v>
      </c>
      <c r="AC189" s="2"/>
      <c r="AH189" s="2"/>
      <c r="AI189" s="2"/>
    </row>
    <row r="190" spans="1:35">
      <c r="A190" s="1" t="str">
        <f t="shared" si="35"/>
        <v>~nue~ : [nyu]</v>
      </c>
      <c r="B190" s="1">
        <f t="shared" si="51"/>
        <v>0</v>
      </c>
      <c r="C190" s="1">
        <f t="shared" si="51"/>
        <v>0</v>
      </c>
      <c r="D190" s="1">
        <f t="shared" si="51"/>
        <v>1</v>
      </c>
      <c r="E190" s="7">
        <v>1</v>
      </c>
      <c r="F190" s="9" t="s">
        <v>107</v>
      </c>
      <c r="G190" s="4">
        <f t="shared" si="36"/>
        <v>7.3152889539136799E-4</v>
      </c>
      <c r="H190" s="4" t="str">
        <f t="shared" si="37"/>
        <v>nyu</v>
      </c>
      <c r="I190" s="4" t="str">
        <f t="shared" si="38"/>
        <v>nue</v>
      </c>
      <c r="J190" s="10">
        <f t="shared" si="39"/>
        <v>3</v>
      </c>
      <c r="K190" s="10">
        <f t="shared" si="40"/>
        <v>3</v>
      </c>
      <c r="L190" s="10">
        <f t="shared" si="41"/>
        <v>3</v>
      </c>
      <c r="M190" s="1" t="str">
        <f t="shared" si="42"/>
        <v>~nue~</v>
      </c>
      <c r="N190" s="1" t="str">
        <f t="shared" si="43"/>
        <v>[nyu]</v>
      </c>
      <c r="O190" s="4">
        <f t="shared" si="44"/>
        <v>0.21041093737452468</v>
      </c>
      <c r="P190" s="4">
        <f t="shared" si="45"/>
        <v>1</v>
      </c>
      <c r="Q190" s="4" cm="1">
        <f t="array" ref="Q190">SUM(_xlfn._xlws.FILTER($G$2:$G$1265,_xlfn.MAP($M$2:$M$1265,_xlfn.LAMBDA(_xlpm.x,_xlpm.x=$M190))))</f>
        <v>7.3152889539136799E-4</v>
      </c>
      <c r="R190" s="4">
        <f t="shared" si="46"/>
        <v>1</v>
      </c>
      <c r="S190" s="15" cm="1">
        <f t="array" ref="S190">SUM(_xlfn._xlws.FILTER($G$2:$G$1265,_xlfn.MAP($N$2:$N$1265,_xlfn.LAMBDA(_xlpm.x,_xlpm.x=$N190))))</f>
        <v>7.3152889539136799E-4</v>
      </c>
      <c r="T190" s="4">
        <f t="shared" si="47"/>
        <v>1</v>
      </c>
      <c r="U190" s="4">
        <f t="shared" si="48"/>
        <v>0</v>
      </c>
      <c r="AC190" s="2"/>
      <c r="AH190" s="2"/>
      <c r="AI190" s="2"/>
    </row>
    <row r="191" spans="1:35">
      <c r="A191" s="1" t="str">
        <f t="shared" si="35"/>
        <v>~nor~ : [nɔɹ]</v>
      </c>
      <c r="B191" s="1">
        <f t="shared" si="51"/>
        <v>0</v>
      </c>
      <c r="C191" s="1">
        <f t="shared" si="51"/>
        <v>0</v>
      </c>
      <c r="D191" s="1">
        <f t="shared" si="51"/>
        <v>1</v>
      </c>
      <c r="E191" s="7">
        <v>1</v>
      </c>
      <c r="F191" s="9" t="s">
        <v>1934</v>
      </c>
      <c r="G191" s="4">
        <f t="shared" si="36"/>
        <v>7.3152889539136799E-4</v>
      </c>
      <c r="H191" s="4" t="str">
        <f t="shared" si="37"/>
        <v>nɔɹ</v>
      </c>
      <c r="I191" s="4" t="str">
        <f t="shared" si="38"/>
        <v>nor</v>
      </c>
      <c r="J191" s="10">
        <f t="shared" si="39"/>
        <v>3</v>
      </c>
      <c r="K191" s="10">
        <f t="shared" si="40"/>
        <v>3</v>
      </c>
      <c r="L191" s="10">
        <f t="shared" si="41"/>
        <v>3</v>
      </c>
      <c r="M191" s="1" t="str">
        <f t="shared" si="42"/>
        <v>~nor~</v>
      </c>
      <c r="N191" s="1" t="str">
        <f t="shared" si="43"/>
        <v>[nɔɹ]</v>
      </c>
      <c r="O191" s="4">
        <f t="shared" si="44"/>
        <v>0.21041093737452468</v>
      </c>
      <c r="P191" s="4">
        <f t="shared" si="45"/>
        <v>1</v>
      </c>
      <c r="Q191" s="4" cm="1">
        <f t="array" ref="Q191">SUM(_xlfn._xlws.FILTER($G$2:$G$1265,_xlfn.MAP($M$2:$M$1265,_xlfn.LAMBDA(_xlpm.x,_xlpm.x=$M191))))</f>
        <v>7.3152889539136799E-4</v>
      </c>
      <c r="R191" s="4">
        <f t="shared" si="46"/>
        <v>1</v>
      </c>
      <c r="S191" s="15" cm="1">
        <f t="array" ref="S191">SUM(_xlfn._xlws.FILTER($G$2:$G$1265,_xlfn.MAP($N$2:$N$1265,_xlfn.LAMBDA(_xlpm.x,_xlpm.x=$N191))))</f>
        <v>7.3152889539136799E-4</v>
      </c>
      <c r="T191" s="4">
        <f t="shared" si="47"/>
        <v>1</v>
      </c>
      <c r="U191" s="4">
        <f t="shared" si="48"/>
        <v>0</v>
      </c>
      <c r="AC191" s="2"/>
      <c r="AH191" s="2"/>
      <c r="AI191" s="2"/>
    </row>
    <row r="192" spans="1:35">
      <c r="A192" s="1" t="str">
        <f t="shared" si="35"/>
        <v>~own~ : [oʊn]</v>
      </c>
      <c r="B192" s="1">
        <f t="shared" si="51"/>
        <v>0</v>
      </c>
      <c r="C192" s="1">
        <f t="shared" si="51"/>
        <v>0</v>
      </c>
      <c r="D192" s="1">
        <f t="shared" si="51"/>
        <v>0</v>
      </c>
      <c r="E192" s="7">
        <v>1</v>
      </c>
      <c r="F192" s="9" t="s">
        <v>1933</v>
      </c>
      <c r="G192" s="4">
        <f t="shared" si="36"/>
        <v>7.3152889539136799E-4</v>
      </c>
      <c r="H192" s="4" t="str">
        <f t="shared" si="37"/>
        <v>oʊn</v>
      </c>
      <c r="I192" s="4" t="str">
        <f t="shared" si="38"/>
        <v>own</v>
      </c>
      <c r="J192" s="10">
        <f t="shared" si="39"/>
        <v>3</v>
      </c>
      <c r="K192" s="10">
        <f t="shared" si="40"/>
        <v>3</v>
      </c>
      <c r="L192" s="10">
        <f t="shared" si="41"/>
        <v>3</v>
      </c>
      <c r="M192" s="1" t="str">
        <f t="shared" si="42"/>
        <v>~own~</v>
      </c>
      <c r="N192" s="1" t="str">
        <f t="shared" si="43"/>
        <v>[oʊn]</v>
      </c>
      <c r="O192" s="4">
        <f t="shared" si="44"/>
        <v>0.21041093737452468</v>
      </c>
      <c r="P192" s="4">
        <f t="shared" si="45"/>
        <v>1</v>
      </c>
      <c r="Q192" s="4" cm="1">
        <f t="array" ref="Q192">SUM(_xlfn._xlws.FILTER($G$2:$G$1265,_xlfn.MAP($M$2:$M$1265,_xlfn.LAMBDA(_xlpm.x,_xlpm.x=$M192))))</f>
        <v>7.3152889539136799E-4</v>
      </c>
      <c r="R192" s="4">
        <f t="shared" si="46"/>
        <v>1</v>
      </c>
      <c r="S192" s="15" cm="1">
        <f t="array" ref="S192">SUM(_xlfn._xlws.FILTER($G$2:$G$1265,_xlfn.MAP($N$2:$N$1265,_xlfn.LAMBDA(_xlpm.x,_xlpm.x=$N192))))</f>
        <v>7.3152889539136799E-4</v>
      </c>
      <c r="T192" s="4">
        <f t="shared" si="47"/>
        <v>1</v>
      </c>
      <c r="U192" s="4">
        <f t="shared" si="48"/>
        <v>0</v>
      </c>
      <c r="AC192" s="2"/>
      <c r="AH192" s="2"/>
      <c r="AI192" s="2"/>
    </row>
    <row r="193" spans="1:35">
      <c r="A193" s="1" t="str">
        <f t="shared" si="35"/>
        <v>~pay~ : [peɪ]</v>
      </c>
      <c r="B193" s="1">
        <f t="shared" si="51"/>
        <v>0</v>
      </c>
      <c r="C193" s="1">
        <f t="shared" si="51"/>
        <v>0</v>
      </c>
      <c r="D193" s="1">
        <f t="shared" si="51"/>
        <v>0</v>
      </c>
      <c r="E193" s="7">
        <v>1</v>
      </c>
      <c r="F193" s="9" t="s">
        <v>398</v>
      </c>
      <c r="G193" s="4">
        <f t="shared" si="36"/>
        <v>7.3152889539136799E-4</v>
      </c>
      <c r="H193" s="4" t="str">
        <f t="shared" si="37"/>
        <v>peɪ</v>
      </c>
      <c r="I193" s="4" t="str">
        <f t="shared" si="38"/>
        <v>pay</v>
      </c>
      <c r="J193" s="10">
        <f t="shared" si="39"/>
        <v>3</v>
      </c>
      <c r="K193" s="10">
        <f t="shared" si="40"/>
        <v>3</v>
      </c>
      <c r="L193" s="10">
        <f t="shared" si="41"/>
        <v>3</v>
      </c>
      <c r="M193" s="1" t="str">
        <f t="shared" si="42"/>
        <v>~pay~</v>
      </c>
      <c r="N193" s="1" t="str">
        <f t="shared" si="43"/>
        <v>[peɪ]</v>
      </c>
      <c r="O193" s="4">
        <f t="shared" si="44"/>
        <v>0.21041093737452468</v>
      </c>
      <c r="P193" s="4">
        <f t="shared" si="45"/>
        <v>1</v>
      </c>
      <c r="Q193" s="4" cm="1">
        <f t="array" ref="Q193">SUM(_xlfn._xlws.FILTER($G$2:$G$1265,_xlfn.MAP($M$2:$M$1265,_xlfn.LAMBDA(_xlpm.x,_xlpm.x=$M193))))</f>
        <v>7.3152889539136799E-4</v>
      </c>
      <c r="R193" s="4">
        <f t="shared" si="46"/>
        <v>1</v>
      </c>
      <c r="S193" s="15" cm="1">
        <f t="array" ref="S193">SUM(_xlfn._xlws.FILTER($G$2:$G$1265,_xlfn.MAP($N$2:$N$1265,_xlfn.LAMBDA(_xlpm.x,_xlpm.x=$N193))))</f>
        <v>7.3152889539136799E-4</v>
      </c>
      <c r="T193" s="4">
        <f t="shared" si="47"/>
        <v>1</v>
      </c>
      <c r="U193" s="4">
        <f t="shared" si="48"/>
        <v>0</v>
      </c>
      <c r="AC193" s="2"/>
      <c r="AH193" s="2"/>
      <c r="AI193" s="2"/>
    </row>
    <row r="194" spans="1:35">
      <c r="A194" s="1" t="str">
        <f t="shared" ref="A194:A257" si="52">_xlfn.LET(_xlpm.sep," : ",CONCATENATE(M194,_xlpm.sep,N194))</f>
        <v>~put~ : [pʊt]</v>
      </c>
      <c r="B194" s="1">
        <f t="shared" si="51"/>
        <v>0</v>
      </c>
      <c r="C194" s="1">
        <f t="shared" si="51"/>
        <v>0</v>
      </c>
      <c r="D194" s="1">
        <f t="shared" si="51"/>
        <v>0</v>
      </c>
      <c r="E194" s="7">
        <v>1</v>
      </c>
      <c r="F194" s="9" t="s">
        <v>1932</v>
      </c>
      <c r="G194" s="4">
        <f t="shared" ref="G194:G257" si="53">E194/freq.sum.r6e</f>
        <v>7.3152889539136799E-4</v>
      </c>
      <c r="H194" s="4" t="str">
        <f t="shared" ref="H194:H257" si="54">_xlfn.LET(_xlpm.sep,":",_xlpm.w,$F194,LEFT(_xlpm.w,FIND(_xlpm.sep,_xlpm.w)-1))</f>
        <v>pʊt</v>
      </c>
      <c r="I194" s="4" t="str">
        <f t="shared" ref="I194:I257" si="55">_xlfn.LET(_xlpm.sep,":",_xlpm.w,$F194,RIGHT(_xlpm.w,LEN(_xlpm.w)-FIND(_xlpm.sep,_xlpm.w)))</f>
        <v>put</v>
      </c>
      <c r="J194" s="10">
        <f t="shared" ref="J194:J257" si="56">_xlfn.LET(_xlpm.w,H194,LEN(_xlpm.w))</f>
        <v>3</v>
      </c>
      <c r="K194" s="10">
        <f t="shared" ref="K194:K257" si="57">_xlfn.LET(_xlpm.w,I194,LEN(_xlpm.w))</f>
        <v>3</v>
      </c>
      <c r="L194" s="10">
        <f t="shared" ref="L194:L257" si="58">_xlfn.LET(_xlpm.a,J194,_xlpm.b,K194,MAX(_xlpm.a,_xlpm.b))</f>
        <v>3</v>
      </c>
      <c r="M194" s="1" t="str">
        <f t="shared" ref="M194:M257" si="59">_xlfn.LET(_xlpm.sep,":",_xlpm.w,$F194,_xlfn.CONCAT("~",RIGHT(_xlpm.w,LEN(_xlpm.w)-FIND(_xlpm.sep,_xlpm.w)),"~"))</f>
        <v>~put~</v>
      </c>
      <c r="N194" s="1" t="str">
        <f t="shared" ref="N194:N257" si="60">_xlfn.LET(_xlpm.sep,":",_xlpm.w,$F194,_xlfn.CONCAT("[",LEFT(_xlpm.w,FIND(_xlpm.sep,_xlpm.w)-1),"]"))</f>
        <v>[pʊt]</v>
      </c>
      <c r="O194" s="4">
        <f t="shared" ref="O194:O257" si="61">_xlfn.LET(_xlpm.freq,E194,_xlpm.size,L194+1,_xlpm.F,P194,LOG(1+_xlpm.freq)*LOG(1+_xlpm.size)*_xlpm.F)</f>
        <v>0.21041093737452468</v>
      </c>
      <c r="P194" s="4">
        <f t="shared" ref="P194:P257" si="62">_xlfn.LET(_xlpm.a,T194,_xlpm.b,R194,2*_xlpm.a*_xlpm.b/(_xlpm.a+_xlpm.b))</f>
        <v>1</v>
      </c>
      <c r="Q194" s="4" cm="1">
        <f t="array" ref="Q194">SUM(_xlfn._xlws.FILTER($G$2:$G$1265,_xlfn.MAP($M$2:$M$1265,_xlfn.LAMBDA(_xlpm.x,_xlpm.x=$M194))))</f>
        <v>7.3152889539136799E-4</v>
      </c>
      <c r="R194" s="4">
        <f t="shared" ref="R194:R257" si="63">$G194/Q194</f>
        <v>1</v>
      </c>
      <c r="S194" s="15" cm="1">
        <f t="array" ref="S194">SUM(_xlfn._xlws.FILTER($G$2:$G$1265,_xlfn.MAP($N$2:$N$1265,_xlfn.LAMBDA(_xlpm.x,_xlpm.x=$N194))))</f>
        <v>7.3152889539136799E-4</v>
      </c>
      <c r="T194" s="4">
        <f t="shared" ref="T194:T257" si="64">$G194/S194</f>
        <v>1</v>
      </c>
      <c r="U194" s="4">
        <f t="shared" ref="U194:U257" si="65">_xlfn.LET(_xlpm.p,R194,_xlpm.q,T194,LOG(_xlpm.p/_xlpm.q))</f>
        <v>0</v>
      </c>
      <c r="AC194" s="2"/>
      <c r="AH194" s="2"/>
      <c r="AI194" s="2"/>
    </row>
    <row r="195" spans="1:35">
      <c r="A195" s="1" t="str">
        <f t="shared" si="52"/>
        <v>~say~ : [seɪ]</v>
      </c>
      <c r="B195" s="1">
        <f t="shared" si="51"/>
        <v>0</v>
      </c>
      <c r="C195" s="1">
        <f t="shared" si="51"/>
        <v>0</v>
      </c>
      <c r="D195" s="1">
        <f t="shared" si="51"/>
        <v>0</v>
      </c>
      <c r="E195" s="7">
        <v>1</v>
      </c>
      <c r="F195" s="9" t="s">
        <v>681</v>
      </c>
      <c r="G195" s="4">
        <f t="shared" si="53"/>
        <v>7.3152889539136799E-4</v>
      </c>
      <c r="H195" s="4" t="str">
        <f t="shared" si="54"/>
        <v>seɪ</v>
      </c>
      <c r="I195" s="4" t="str">
        <f t="shared" si="55"/>
        <v>say</v>
      </c>
      <c r="J195" s="10">
        <f t="shared" si="56"/>
        <v>3</v>
      </c>
      <c r="K195" s="10">
        <f t="shared" si="57"/>
        <v>3</v>
      </c>
      <c r="L195" s="10">
        <f t="shared" si="58"/>
        <v>3</v>
      </c>
      <c r="M195" s="1" t="str">
        <f t="shared" si="59"/>
        <v>~say~</v>
      </c>
      <c r="N195" s="1" t="str">
        <f t="shared" si="60"/>
        <v>[seɪ]</v>
      </c>
      <c r="O195" s="4">
        <f t="shared" si="61"/>
        <v>0.21041093737452468</v>
      </c>
      <c r="P195" s="4">
        <f t="shared" si="62"/>
        <v>1</v>
      </c>
      <c r="Q195" s="4" cm="1">
        <f t="array" ref="Q195">SUM(_xlfn._xlws.FILTER($G$2:$G$1265,_xlfn.MAP($M$2:$M$1265,_xlfn.LAMBDA(_xlpm.x,_xlpm.x=$M195))))</f>
        <v>7.3152889539136799E-4</v>
      </c>
      <c r="R195" s="4">
        <f t="shared" si="63"/>
        <v>1</v>
      </c>
      <c r="S195" s="15" cm="1">
        <f t="array" ref="S195">SUM(_xlfn._xlws.FILTER($G$2:$G$1265,_xlfn.MAP($N$2:$N$1265,_xlfn.LAMBDA(_xlpm.x,_xlpm.x=$N195))))</f>
        <v>7.3152889539136799E-4</v>
      </c>
      <c r="T195" s="4">
        <f t="shared" si="64"/>
        <v>1</v>
      </c>
      <c r="U195" s="4">
        <f t="shared" si="65"/>
        <v>0</v>
      </c>
      <c r="AC195" s="2"/>
      <c r="AH195" s="2"/>
      <c r="AI195" s="2"/>
    </row>
    <row r="196" spans="1:35">
      <c r="A196" s="1" t="str">
        <f t="shared" si="52"/>
        <v>~set~ : [sɛt]</v>
      </c>
      <c r="B196" s="1">
        <f t="shared" si="51"/>
        <v>0</v>
      </c>
      <c r="C196" s="1">
        <f t="shared" si="51"/>
        <v>0</v>
      </c>
      <c r="D196" s="1">
        <f t="shared" si="51"/>
        <v>0</v>
      </c>
      <c r="E196" s="7">
        <v>1</v>
      </c>
      <c r="F196" s="9" t="s">
        <v>1931</v>
      </c>
      <c r="G196" s="4">
        <f t="shared" si="53"/>
        <v>7.3152889539136799E-4</v>
      </c>
      <c r="H196" s="1" t="str">
        <f t="shared" si="54"/>
        <v>sɛt</v>
      </c>
      <c r="I196" s="1" t="str">
        <f t="shared" si="55"/>
        <v>set</v>
      </c>
      <c r="J196" s="10">
        <f t="shared" si="56"/>
        <v>3</v>
      </c>
      <c r="K196" s="10">
        <f t="shared" si="57"/>
        <v>3</v>
      </c>
      <c r="L196" s="10">
        <f t="shared" si="58"/>
        <v>3</v>
      </c>
      <c r="M196" s="1" t="str">
        <f t="shared" si="59"/>
        <v>~set~</v>
      </c>
      <c r="N196" s="1" t="str">
        <f t="shared" si="60"/>
        <v>[sɛt]</v>
      </c>
      <c r="O196" s="4">
        <f t="shared" si="61"/>
        <v>0.21041093737452468</v>
      </c>
      <c r="P196" s="4">
        <f t="shared" si="62"/>
        <v>1</v>
      </c>
      <c r="Q196" s="4" cm="1">
        <f t="array" ref="Q196">SUM(_xlfn._xlws.FILTER($G$2:$G$1265,_xlfn.MAP($M$2:$M$1265,_xlfn.LAMBDA(_xlpm.x,_xlpm.x=$M196))))</f>
        <v>7.3152889539136799E-4</v>
      </c>
      <c r="R196" s="4">
        <f t="shared" si="63"/>
        <v>1</v>
      </c>
      <c r="S196" s="15" cm="1">
        <f t="array" ref="S196">SUM(_xlfn._xlws.FILTER($G$2:$G$1265,_xlfn.MAP($N$2:$N$1265,_xlfn.LAMBDA(_xlpm.x,_xlpm.x=$N196))))</f>
        <v>7.3152889539136799E-4</v>
      </c>
      <c r="T196" s="4">
        <f t="shared" si="64"/>
        <v>1</v>
      </c>
      <c r="U196" s="4">
        <f t="shared" si="65"/>
        <v>0</v>
      </c>
      <c r="AC196" s="2"/>
      <c r="AH196" s="2"/>
      <c r="AI196" s="2"/>
    </row>
    <row r="197" spans="1:35">
      <c r="A197" s="1" t="str">
        <f t="shared" si="52"/>
        <v>~tie~ : [taɪ]</v>
      </c>
      <c r="B197" s="1">
        <f t="shared" si="51"/>
        <v>0</v>
      </c>
      <c r="C197" s="1">
        <f t="shared" si="51"/>
        <v>0</v>
      </c>
      <c r="D197" s="1">
        <f t="shared" si="51"/>
        <v>0</v>
      </c>
      <c r="E197" s="7">
        <v>1</v>
      </c>
      <c r="F197" s="9" t="s">
        <v>822</v>
      </c>
      <c r="G197" s="4">
        <f t="shared" si="53"/>
        <v>7.3152889539136799E-4</v>
      </c>
      <c r="H197" s="1" t="str">
        <f t="shared" si="54"/>
        <v>taɪ</v>
      </c>
      <c r="I197" s="1" t="str">
        <f t="shared" si="55"/>
        <v>tie</v>
      </c>
      <c r="J197" s="10">
        <f t="shared" si="56"/>
        <v>3</v>
      </c>
      <c r="K197" s="10">
        <f t="shared" si="57"/>
        <v>3</v>
      </c>
      <c r="L197" s="10">
        <f t="shared" si="58"/>
        <v>3</v>
      </c>
      <c r="M197" s="1" t="str">
        <f t="shared" si="59"/>
        <v>~tie~</v>
      </c>
      <c r="N197" s="1" t="str">
        <f t="shared" si="60"/>
        <v>[taɪ]</v>
      </c>
      <c r="O197" s="4">
        <f t="shared" si="61"/>
        <v>0.21041093737452468</v>
      </c>
      <c r="P197" s="4">
        <f t="shared" si="62"/>
        <v>1</v>
      </c>
      <c r="Q197" s="4" cm="1">
        <f t="array" ref="Q197">SUM(_xlfn._xlws.FILTER($G$2:$G$1265,_xlfn.MAP($M$2:$M$1265,_xlfn.LAMBDA(_xlpm.x,_xlpm.x=$M197))))</f>
        <v>7.3152889539136799E-4</v>
      </c>
      <c r="R197" s="4">
        <f t="shared" si="63"/>
        <v>1</v>
      </c>
      <c r="S197" s="15" cm="1">
        <f t="array" ref="S197">SUM(_xlfn._xlws.FILTER($G$2:$G$1265,_xlfn.MAP($N$2:$N$1265,_xlfn.LAMBDA(_xlpm.x,_xlpm.x=$N197))))</f>
        <v>7.3152889539136799E-4</v>
      </c>
      <c r="T197" s="4">
        <f t="shared" si="64"/>
        <v>1</v>
      </c>
      <c r="U197" s="4">
        <f t="shared" si="65"/>
        <v>0</v>
      </c>
      <c r="AC197" s="2"/>
      <c r="AH197" s="2"/>
      <c r="AI197" s="2"/>
    </row>
    <row r="198" spans="1:35">
      <c r="A198" s="1" t="str">
        <f t="shared" si="52"/>
        <v>~ten~ : [tɛn]</v>
      </c>
      <c r="B198" s="1">
        <f t="shared" si="51"/>
        <v>0</v>
      </c>
      <c r="C198" s="1">
        <f t="shared" si="51"/>
        <v>0</v>
      </c>
      <c r="D198" s="1">
        <f t="shared" si="51"/>
        <v>0</v>
      </c>
      <c r="E198" s="7">
        <v>1</v>
      </c>
      <c r="F198" s="9" t="s">
        <v>1930</v>
      </c>
      <c r="G198" s="4">
        <f t="shared" si="53"/>
        <v>7.3152889539136799E-4</v>
      </c>
      <c r="H198" s="1" t="str">
        <f t="shared" si="54"/>
        <v>tɛn</v>
      </c>
      <c r="I198" s="1" t="str">
        <f t="shared" si="55"/>
        <v>ten</v>
      </c>
      <c r="J198" s="10">
        <f t="shared" si="56"/>
        <v>3</v>
      </c>
      <c r="K198" s="10">
        <f t="shared" si="57"/>
        <v>3</v>
      </c>
      <c r="L198" s="10">
        <f t="shared" si="58"/>
        <v>3</v>
      </c>
      <c r="M198" s="1" t="str">
        <f t="shared" si="59"/>
        <v>~ten~</v>
      </c>
      <c r="N198" s="1" t="str">
        <f t="shared" si="60"/>
        <v>[tɛn]</v>
      </c>
      <c r="O198" s="4">
        <f t="shared" si="61"/>
        <v>0.21041093737452468</v>
      </c>
      <c r="P198" s="4">
        <f t="shared" si="62"/>
        <v>1</v>
      </c>
      <c r="Q198" s="4" cm="1">
        <f t="array" ref="Q198">SUM(_xlfn._xlws.FILTER($G$2:$G$1265,_xlfn.MAP($M$2:$M$1265,_xlfn.LAMBDA(_xlpm.x,_xlpm.x=$M198))))</f>
        <v>7.3152889539136799E-4</v>
      </c>
      <c r="R198" s="4">
        <f t="shared" si="63"/>
        <v>1</v>
      </c>
      <c r="S198" s="15" cm="1">
        <f t="array" ref="S198">SUM(_xlfn._xlws.FILTER($G$2:$G$1265,_xlfn.MAP($N$2:$N$1265,_xlfn.LAMBDA(_xlpm.x,_xlpm.x=$N198))))</f>
        <v>7.3152889539136799E-4</v>
      </c>
      <c r="T198" s="4">
        <f t="shared" si="64"/>
        <v>1</v>
      </c>
      <c r="U198" s="4">
        <f t="shared" si="65"/>
        <v>0</v>
      </c>
      <c r="AC198" s="2"/>
      <c r="AH198" s="2"/>
      <c r="AI198" s="2"/>
    </row>
    <row r="199" spans="1:35">
      <c r="A199" s="1" t="str">
        <f t="shared" si="52"/>
        <v>~top~ : [tɑp]</v>
      </c>
      <c r="B199" s="1">
        <f t="shared" si="51"/>
        <v>0</v>
      </c>
      <c r="C199" s="1">
        <f t="shared" si="51"/>
        <v>0</v>
      </c>
      <c r="D199" s="1">
        <f t="shared" si="51"/>
        <v>0</v>
      </c>
      <c r="E199" s="7">
        <v>1</v>
      </c>
      <c r="F199" s="9" t="s">
        <v>1929</v>
      </c>
      <c r="G199" s="4">
        <f t="shared" si="53"/>
        <v>7.3152889539136799E-4</v>
      </c>
      <c r="H199" s="1" t="str">
        <f t="shared" si="54"/>
        <v>tɑp</v>
      </c>
      <c r="I199" s="1" t="str">
        <f t="shared" si="55"/>
        <v>top</v>
      </c>
      <c r="J199" s="10">
        <f t="shared" si="56"/>
        <v>3</v>
      </c>
      <c r="K199" s="10">
        <f t="shared" si="57"/>
        <v>3</v>
      </c>
      <c r="L199" s="10">
        <f t="shared" si="58"/>
        <v>3</v>
      </c>
      <c r="M199" s="1" t="str">
        <f t="shared" si="59"/>
        <v>~top~</v>
      </c>
      <c r="N199" s="1" t="str">
        <f t="shared" si="60"/>
        <v>[tɑp]</v>
      </c>
      <c r="O199" s="4">
        <f t="shared" si="61"/>
        <v>0.21041093737452468</v>
      </c>
      <c r="P199" s="4">
        <f t="shared" si="62"/>
        <v>1</v>
      </c>
      <c r="Q199" s="4" cm="1">
        <f t="array" ref="Q199">SUM(_xlfn._xlws.FILTER($G$2:$G$1265,_xlfn.MAP($M$2:$M$1265,_xlfn.LAMBDA(_xlpm.x,_xlpm.x=$M199))))</f>
        <v>7.3152889539136799E-4</v>
      </c>
      <c r="R199" s="4">
        <f t="shared" si="63"/>
        <v>1</v>
      </c>
      <c r="S199" s="15" cm="1">
        <f t="array" ref="S199">SUM(_xlfn._xlws.FILTER($G$2:$G$1265,_xlfn.MAP($N$2:$N$1265,_xlfn.LAMBDA(_xlpm.x,_xlpm.x=$N199))))</f>
        <v>7.3152889539136799E-4</v>
      </c>
      <c r="T199" s="4">
        <f t="shared" si="64"/>
        <v>1</v>
      </c>
      <c r="U199" s="4">
        <f t="shared" si="65"/>
        <v>0</v>
      </c>
      <c r="AC199" s="2"/>
      <c r="AH199" s="2"/>
      <c r="AI199" s="2"/>
    </row>
    <row r="200" spans="1:35">
      <c r="A200" s="1" t="str">
        <f t="shared" si="52"/>
        <v>~way~ : [weɪ]</v>
      </c>
      <c r="B200" s="1">
        <f t="shared" si="51"/>
        <v>0</v>
      </c>
      <c r="C200" s="1">
        <f t="shared" si="51"/>
        <v>0</v>
      </c>
      <c r="D200" s="1">
        <f t="shared" si="51"/>
        <v>0</v>
      </c>
      <c r="E200" s="7">
        <v>1</v>
      </c>
      <c r="F200" s="9" t="s">
        <v>316</v>
      </c>
      <c r="G200" s="4">
        <f t="shared" si="53"/>
        <v>7.3152889539136799E-4</v>
      </c>
      <c r="H200" s="1" t="str">
        <f t="shared" si="54"/>
        <v>weɪ</v>
      </c>
      <c r="I200" s="1" t="str">
        <f t="shared" si="55"/>
        <v>way</v>
      </c>
      <c r="J200" s="10">
        <f t="shared" si="56"/>
        <v>3</v>
      </c>
      <c r="K200" s="10">
        <f t="shared" si="57"/>
        <v>3</v>
      </c>
      <c r="L200" s="10">
        <f t="shared" si="58"/>
        <v>3</v>
      </c>
      <c r="M200" s="1" t="str">
        <f t="shared" si="59"/>
        <v>~way~</v>
      </c>
      <c r="N200" s="1" t="str">
        <f t="shared" si="60"/>
        <v>[weɪ]</v>
      </c>
      <c r="O200" s="4">
        <f t="shared" si="61"/>
        <v>0.21041093737452468</v>
      </c>
      <c r="P200" s="4">
        <f t="shared" si="62"/>
        <v>1</v>
      </c>
      <c r="Q200" s="4" cm="1">
        <f t="array" ref="Q200">SUM(_xlfn._xlws.FILTER($G$2:$G$1265,_xlfn.MAP($M$2:$M$1265,_xlfn.LAMBDA(_xlpm.x,_xlpm.x=$M200))))</f>
        <v>7.3152889539136799E-4</v>
      </c>
      <c r="R200" s="4">
        <f t="shared" si="63"/>
        <v>1</v>
      </c>
      <c r="S200" s="15" cm="1">
        <f t="array" ref="S200">SUM(_xlfn._xlws.FILTER($G$2:$G$1265,_xlfn.MAP($N$2:$N$1265,_xlfn.LAMBDA(_xlpm.x,_xlpm.x=$N200))))</f>
        <v>7.3152889539136799E-4</v>
      </c>
      <c r="T200" s="4">
        <f t="shared" si="64"/>
        <v>1</v>
      </c>
      <c r="U200" s="4">
        <f t="shared" si="65"/>
        <v>0</v>
      </c>
      <c r="AC200" s="2"/>
      <c r="AH200" s="2"/>
      <c r="AI200" s="2"/>
    </row>
    <row r="201" spans="1:35">
      <c r="A201" s="1" t="str">
        <f t="shared" si="52"/>
        <v>~one~ : [wʌn]</v>
      </c>
      <c r="B201" s="1">
        <f t="shared" si="51"/>
        <v>0</v>
      </c>
      <c r="C201" s="1">
        <f t="shared" si="51"/>
        <v>0</v>
      </c>
      <c r="D201" s="1">
        <f t="shared" si="51"/>
        <v>0</v>
      </c>
      <c r="E201" s="7">
        <v>1</v>
      </c>
      <c r="F201" s="9" t="s">
        <v>1928</v>
      </c>
      <c r="G201" s="4">
        <f t="shared" si="53"/>
        <v>7.3152889539136799E-4</v>
      </c>
      <c r="H201" s="1" t="str">
        <f t="shared" si="54"/>
        <v>wʌn</v>
      </c>
      <c r="I201" s="1" t="str">
        <f t="shared" si="55"/>
        <v>one</v>
      </c>
      <c r="J201" s="10">
        <f t="shared" si="56"/>
        <v>3</v>
      </c>
      <c r="K201" s="10">
        <f t="shared" si="57"/>
        <v>3</v>
      </c>
      <c r="L201" s="10">
        <f t="shared" si="58"/>
        <v>3</v>
      </c>
      <c r="M201" s="1" t="str">
        <f t="shared" si="59"/>
        <v>~one~</v>
      </c>
      <c r="N201" s="1" t="str">
        <f t="shared" si="60"/>
        <v>[wʌn]</v>
      </c>
      <c r="O201" s="4">
        <f t="shared" si="61"/>
        <v>0.21041093737452468</v>
      </c>
      <c r="P201" s="4">
        <f t="shared" si="62"/>
        <v>1</v>
      </c>
      <c r="Q201" s="4" cm="1">
        <f t="array" ref="Q201">SUM(_xlfn._xlws.FILTER($G$2:$G$1265,_xlfn.MAP($M$2:$M$1265,_xlfn.LAMBDA(_xlpm.x,_xlpm.x=$M201))))</f>
        <v>7.3152889539136799E-4</v>
      </c>
      <c r="R201" s="4">
        <f t="shared" si="63"/>
        <v>1</v>
      </c>
      <c r="S201" s="15" cm="1">
        <f t="array" ref="S201">SUM(_xlfn._xlws.FILTER($G$2:$G$1265,_xlfn.MAP($N$2:$N$1265,_xlfn.LAMBDA(_xlpm.x,_xlpm.x=$N201))))</f>
        <v>7.3152889539136799E-4</v>
      </c>
      <c r="T201" s="4">
        <f t="shared" si="64"/>
        <v>1</v>
      </c>
      <c r="U201" s="4">
        <f t="shared" si="65"/>
        <v>0</v>
      </c>
      <c r="AC201" s="2"/>
      <c r="AH201" s="2"/>
      <c r="AI201" s="2"/>
    </row>
    <row r="202" spans="1:35">
      <c r="A202" s="1" t="str">
        <f t="shared" si="52"/>
        <v>~win~ : [wɪn]</v>
      </c>
      <c r="B202" s="1">
        <f t="shared" ref="B202:D221" si="66">_xlfn.LET(_xlpm.d,$F202,_xlpm.k,_xlfn.CONCAT(LEFT(TRIM(B$1),1),"*"),COUNTIF(_xlpm.d,_xlpm.k))</f>
        <v>0</v>
      </c>
      <c r="C202" s="1">
        <f t="shared" si="66"/>
        <v>0</v>
      </c>
      <c r="D202" s="1">
        <f t="shared" si="66"/>
        <v>0</v>
      </c>
      <c r="E202" s="7">
        <v>1</v>
      </c>
      <c r="F202" s="9" t="s">
        <v>1927</v>
      </c>
      <c r="G202" s="4">
        <f t="shared" si="53"/>
        <v>7.3152889539136799E-4</v>
      </c>
      <c r="H202" s="1" t="str">
        <f t="shared" si="54"/>
        <v>wɪn</v>
      </c>
      <c r="I202" s="1" t="str">
        <f t="shared" si="55"/>
        <v>win</v>
      </c>
      <c r="J202" s="10">
        <f t="shared" si="56"/>
        <v>3</v>
      </c>
      <c r="K202" s="10">
        <f t="shared" si="57"/>
        <v>3</v>
      </c>
      <c r="L202" s="10">
        <f t="shared" si="58"/>
        <v>3</v>
      </c>
      <c r="M202" s="1" t="str">
        <f t="shared" si="59"/>
        <v>~win~</v>
      </c>
      <c r="N202" s="1" t="str">
        <f t="shared" si="60"/>
        <v>[wɪn]</v>
      </c>
      <c r="O202" s="4">
        <f t="shared" si="61"/>
        <v>0.21041093737452468</v>
      </c>
      <c r="P202" s="4">
        <f t="shared" si="62"/>
        <v>1</v>
      </c>
      <c r="Q202" s="4" cm="1">
        <f t="array" ref="Q202">SUM(_xlfn._xlws.FILTER($G$2:$G$1265,_xlfn.MAP($M$2:$M$1265,_xlfn.LAMBDA(_xlpm.x,_xlpm.x=$M202))))</f>
        <v>7.3152889539136799E-4</v>
      </c>
      <c r="R202" s="4">
        <f t="shared" si="63"/>
        <v>1</v>
      </c>
      <c r="S202" s="15" cm="1">
        <f t="array" ref="S202">SUM(_xlfn._xlws.FILTER($G$2:$G$1265,_xlfn.MAP($N$2:$N$1265,_xlfn.LAMBDA(_xlpm.x,_xlpm.x=$N202))))</f>
        <v>7.3152889539136799E-4</v>
      </c>
      <c r="T202" s="4">
        <f t="shared" si="64"/>
        <v>1</v>
      </c>
      <c r="U202" s="4">
        <f t="shared" si="65"/>
        <v>0</v>
      </c>
      <c r="AC202" s="2"/>
      <c r="AH202" s="2"/>
      <c r="AI202" s="2"/>
    </row>
    <row r="203" spans="1:35">
      <c r="A203" s="1" t="str">
        <f t="shared" si="52"/>
        <v>~was~ : [wɑz]</v>
      </c>
      <c r="B203" s="1">
        <f t="shared" si="66"/>
        <v>0</v>
      </c>
      <c r="C203" s="1">
        <f t="shared" si="66"/>
        <v>0</v>
      </c>
      <c r="D203" s="1">
        <f t="shared" si="66"/>
        <v>0</v>
      </c>
      <c r="E203" s="7">
        <v>1</v>
      </c>
      <c r="F203" s="9" t="s">
        <v>1926</v>
      </c>
      <c r="G203" s="4">
        <f t="shared" si="53"/>
        <v>7.3152889539136799E-4</v>
      </c>
      <c r="H203" s="1" t="str">
        <f t="shared" si="54"/>
        <v>wɑz</v>
      </c>
      <c r="I203" s="1" t="str">
        <f t="shared" si="55"/>
        <v>was</v>
      </c>
      <c r="J203" s="10">
        <f t="shared" si="56"/>
        <v>3</v>
      </c>
      <c r="K203" s="10">
        <f t="shared" si="57"/>
        <v>3</v>
      </c>
      <c r="L203" s="10">
        <f t="shared" si="58"/>
        <v>3</v>
      </c>
      <c r="M203" s="1" t="str">
        <f t="shared" si="59"/>
        <v>~was~</v>
      </c>
      <c r="N203" s="1" t="str">
        <f t="shared" si="60"/>
        <v>[wɑz]</v>
      </c>
      <c r="O203" s="4">
        <f t="shared" si="61"/>
        <v>0.21041093737452468</v>
      </c>
      <c r="P203" s="4">
        <f t="shared" si="62"/>
        <v>1</v>
      </c>
      <c r="Q203" s="4" cm="1">
        <f t="array" ref="Q203">SUM(_xlfn._xlws.FILTER($G$2:$G$1265,_xlfn.MAP($M$2:$M$1265,_xlfn.LAMBDA(_xlpm.x,_xlpm.x=$M203))))</f>
        <v>7.3152889539136799E-4</v>
      </c>
      <c r="R203" s="4">
        <f t="shared" si="63"/>
        <v>1</v>
      </c>
      <c r="S203" s="15" cm="1">
        <f t="array" ref="S203">SUM(_xlfn._xlws.FILTER($G$2:$G$1265,_xlfn.MAP($N$2:$N$1265,_xlfn.LAMBDA(_xlpm.x,_xlpm.x=$N203))))</f>
        <v>7.3152889539136799E-4</v>
      </c>
      <c r="T203" s="4">
        <f t="shared" si="64"/>
        <v>1</v>
      </c>
      <c r="U203" s="4">
        <f t="shared" si="65"/>
        <v>0</v>
      </c>
      <c r="AC203" s="2"/>
      <c r="AH203" s="2"/>
      <c r="AI203" s="2"/>
    </row>
    <row r="204" spans="1:35">
      <c r="A204" s="1" t="str">
        <f t="shared" si="52"/>
        <v>~war~ : [wɔɹ]</v>
      </c>
      <c r="B204" s="1">
        <f t="shared" si="66"/>
        <v>0</v>
      </c>
      <c r="C204" s="1">
        <f t="shared" si="66"/>
        <v>0</v>
      </c>
      <c r="D204" s="1">
        <f t="shared" si="66"/>
        <v>0</v>
      </c>
      <c r="E204" s="7">
        <v>1</v>
      </c>
      <c r="F204" s="9" t="s">
        <v>1925</v>
      </c>
      <c r="G204" s="4">
        <f t="shared" si="53"/>
        <v>7.3152889539136799E-4</v>
      </c>
      <c r="H204" s="1" t="str">
        <f t="shared" si="54"/>
        <v>wɔɹ</v>
      </c>
      <c r="I204" s="1" t="str">
        <f t="shared" si="55"/>
        <v>war</v>
      </c>
      <c r="J204" s="10">
        <f t="shared" si="56"/>
        <v>3</v>
      </c>
      <c r="K204" s="10">
        <f t="shared" si="57"/>
        <v>3</v>
      </c>
      <c r="L204" s="10">
        <f t="shared" si="58"/>
        <v>3</v>
      </c>
      <c r="M204" s="1" t="str">
        <f t="shared" si="59"/>
        <v>~war~</v>
      </c>
      <c r="N204" s="1" t="str">
        <f t="shared" si="60"/>
        <v>[wɔɹ]</v>
      </c>
      <c r="O204" s="4">
        <f t="shared" si="61"/>
        <v>0.21041093737452468</v>
      </c>
      <c r="P204" s="4">
        <f t="shared" si="62"/>
        <v>1</v>
      </c>
      <c r="Q204" s="4" cm="1">
        <f t="array" ref="Q204">SUM(_xlfn._xlws.FILTER($G$2:$G$1265,_xlfn.MAP($M$2:$M$1265,_xlfn.LAMBDA(_xlpm.x,_xlpm.x=$M204))))</f>
        <v>7.3152889539136799E-4</v>
      </c>
      <c r="R204" s="4">
        <f t="shared" si="63"/>
        <v>1</v>
      </c>
      <c r="S204" s="15" cm="1">
        <f t="array" ref="S204">SUM(_xlfn._xlws.FILTER($G$2:$G$1265,_xlfn.MAP($N$2:$N$1265,_xlfn.LAMBDA(_xlpm.x,_xlpm.x=$N204))))</f>
        <v>7.3152889539136799E-4</v>
      </c>
      <c r="T204" s="4">
        <f t="shared" si="64"/>
        <v>1</v>
      </c>
      <c r="U204" s="4">
        <f t="shared" si="65"/>
        <v>0</v>
      </c>
      <c r="AC204" s="2"/>
      <c r="AH204" s="2"/>
      <c r="AI204" s="2"/>
    </row>
    <row r="205" spans="1:35">
      <c r="A205" s="1" t="str">
        <f t="shared" si="52"/>
        <v>~use~ : [yus]</v>
      </c>
      <c r="B205" s="1">
        <f t="shared" si="66"/>
        <v>0</v>
      </c>
      <c r="C205" s="1">
        <f t="shared" si="66"/>
        <v>0</v>
      </c>
      <c r="D205" s="1">
        <f t="shared" si="66"/>
        <v>0</v>
      </c>
      <c r="E205" s="7">
        <v>1</v>
      </c>
      <c r="F205" s="9" t="s">
        <v>1924</v>
      </c>
      <c r="G205" s="4">
        <f t="shared" si="53"/>
        <v>7.3152889539136799E-4</v>
      </c>
      <c r="H205" s="1" t="str">
        <f t="shared" si="54"/>
        <v>yus</v>
      </c>
      <c r="I205" s="1" t="str">
        <f t="shared" si="55"/>
        <v>use</v>
      </c>
      <c r="J205" s="10">
        <f t="shared" si="56"/>
        <v>3</v>
      </c>
      <c r="K205" s="10">
        <f t="shared" si="57"/>
        <v>3</v>
      </c>
      <c r="L205" s="10">
        <f t="shared" si="58"/>
        <v>3</v>
      </c>
      <c r="M205" s="1" t="str">
        <f t="shared" si="59"/>
        <v>~use~</v>
      </c>
      <c r="N205" s="1" t="str">
        <f t="shared" si="60"/>
        <v>[yus]</v>
      </c>
      <c r="O205" s="4">
        <f t="shared" si="61"/>
        <v>0.21041093737452468</v>
      </c>
      <c r="P205" s="4">
        <f t="shared" si="62"/>
        <v>1</v>
      </c>
      <c r="Q205" s="4" cm="1">
        <f t="array" ref="Q205">SUM(_xlfn._xlws.FILTER($G$2:$G$1265,_xlfn.MAP($M$2:$M$1265,_xlfn.LAMBDA(_xlpm.x,_xlpm.x=$M205))))</f>
        <v>7.3152889539136799E-4</v>
      </c>
      <c r="R205" s="4">
        <f t="shared" si="63"/>
        <v>1</v>
      </c>
      <c r="S205" s="15" cm="1">
        <f t="array" ref="S205">SUM(_xlfn._xlws.FILTER($G$2:$G$1265,_xlfn.MAP($N$2:$N$1265,_xlfn.LAMBDA(_xlpm.x,_xlpm.x=$N205))))</f>
        <v>7.3152889539136799E-4</v>
      </c>
      <c r="T205" s="4">
        <f t="shared" si="64"/>
        <v>1</v>
      </c>
      <c r="U205" s="4">
        <f t="shared" si="65"/>
        <v>0</v>
      </c>
      <c r="AC205" s="2"/>
      <c r="AH205" s="2"/>
      <c r="AI205" s="2"/>
    </row>
    <row r="206" spans="1:35">
      <c r="A206" s="1" t="str">
        <f t="shared" si="52"/>
        <v>~yes~ : [yɛs]</v>
      </c>
      <c r="B206" s="1">
        <f t="shared" si="66"/>
        <v>0</v>
      </c>
      <c r="C206" s="1">
        <f t="shared" si="66"/>
        <v>0</v>
      </c>
      <c r="D206" s="1">
        <f t="shared" si="66"/>
        <v>0</v>
      </c>
      <c r="E206" s="7">
        <v>1</v>
      </c>
      <c r="F206" s="9" t="s">
        <v>1923</v>
      </c>
      <c r="G206" s="4">
        <f t="shared" si="53"/>
        <v>7.3152889539136799E-4</v>
      </c>
      <c r="H206" s="1" t="str">
        <f t="shared" si="54"/>
        <v>yɛs</v>
      </c>
      <c r="I206" s="1" t="str">
        <f t="shared" si="55"/>
        <v>yes</v>
      </c>
      <c r="J206" s="10">
        <f t="shared" si="56"/>
        <v>3</v>
      </c>
      <c r="K206" s="10">
        <f t="shared" si="57"/>
        <v>3</v>
      </c>
      <c r="L206" s="10">
        <f t="shared" si="58"/>
        <v>3</v>
      </c>
      <c r="M206" s="1" t="str">
        <f t="shared" si="59"/>
        <v>~yes~</v>
      </c>
      <c r="N206" s="1" t="str">
        <f t="shared" si="60"/>
        <v>[yɛs]</v>
      </c>
      <c r="O206" s="4">
        <f t="shared" si="61"/>
        <v>0.21041093737452468</v>
      </c>
      <c r="P206" s="4">
        <f t="shared" si="62"/>
        <v>1</v>
      </c>
      <c r="Q206" s="4" cm="1">
        <f t="array" ref="Q206">SUM(_xlfn._xlws.FILTER($G$2:$G$1265,_xlfn.MAP($M$2:$M$1265,_xlfn.LAMBDA(_xlpm.x,_xlpm.x=$M206))))</f>
        <v>7.3152889539136799E-4</v>
      </c>
      <c r="R206" s="4">
        <f t="shared" si="63"/>
        <v>1</v>
      </c>
      <c r="S206" s="15" cm="1">
        <f t="array" ref="S206">SUM(_xlfn._xlws.FILTER($G$2:$G$1265,_xlfn.MAP($N$2:$N$1265,_xlfn.LAMBDA(_xlpm.x,_xlpm.x=$N206))))</f>
        <v>7.3152889539136799E-4</v>
      </c>
      <c r="T206" s="4">
        <f t="shared" si="64"/>
        <v>1</v>
      </c>
      <c r="U206" s="4">
        <f t="shared" si="65"/>
        <v>0</v>
      </c>
      <c r="AC206" s="2"/>
      <c r="AH206" s="2"/>
      <c r="AI206" s="2"/>
    </row>
    <row r="207" spans="1:35">
      <c r="A207" s="1" t="str">
        <f t="shared" si="52"/>
        <v>~yet~ : [yɛt]</v>
      </c>
      <c r="B207" s="1">
        <f t="shared" si="66"/>
        <v>0</v>
      </c>
      <c r="C207" s="1">
        <f t="shared" si="66"/>
        <v>0</v>
      </c>
      <c r="D207" s="1">
        <f t="shared" si="66"/>
        <v>0</v>
      </c>
      <c r="E207" s="7">
        <v>1</v>
      </c>
      <c r="F207" s="9" t="s">
        <v>1922</v>
      </c>
      <c r="G207" s="4">
        <f t="shared" si="53"/>
        <v>7.3152889539136799E-4</v>
      </c>
      <c r="H207" s="1" t="str">
        <f t="shared" si="54"/>
        <v>yɛt</v>
      </c>
      <c r="I207" s="1" t="str">
        <f t="shared" si="55"/>
        <v>yet</v>
      </c>
      <c r="J207" s="10">
        <f t="shared" si="56"/>
        <v>3</v>
      </c>
      <c r="K207" s="10">
        <f t="shared" si="57"/>
        <v>3</v>
      </c>
      <c r="L207" s="10">
        <f t="shared" si="58"/>
        <v>3</v>
      </c>
      <c r="M207" s="1" t="str">
        <f t="shared" si="59"/>
        <v>~yet~</v>
      </c>
      <c r="N207" s="1" t="str">
        <f t="shared" si="60"/>
        <v>[yɛt]</v>
      </c>
      <c r="O207" s="4">
        <f t="shared" si="61"/>
        <v>0.21041093737452468</v>
      </c>
      <c r="P207" s="4">
        <f t="shared" si="62"/>
        <v>1</v>
      </c>
      <c r="Q207" s="4" cm="1">
        <f t="array" ref="Q207">SUM(_xlfn._xlws.FILTER($G$2:$G$1265,_xlfn.MAP($M$2:$M$1265,_xlfn.LAMBDA(_xlpm.x,_xlpm.x=$M207))))</f>
        <v>7.3152889539136799E-4</v>
      </c>
      <c r="R207" s="4">
        <f t="shared" si="63"/>
        <v>1</v>
      </c>
      <c r="S207" s="15" cm="1">
        <f t="array" ref="S207">SUM(_xlfn._xlws.FILTER($G$2:$G$1265,_xlfn.MAP($N$2:$N$1265,_xlfn.LAMBDA(_xlpm.x,_xlpm.x=$N207))))</f>
        <v>7.3152889539136799E-4</v>
      </c>
      <c r="T207" s="4">
        <f t="shared" si="64"/>
        <v>1</v>
      </c>
      <c r="U207" s="4">
        <f t="shared" si="65"/>
        <v>0</v>
      </c>
      <c r="AC207" s="2"/>
      <c r="AH207" s="2"/>
      <c r="AI207" s="2"/>
    </row>
    <row r="208" spans="1:35">
      <c r="A208" s="1" t="str">
        <f t="shared" si="52"/>
        <v>~yea~ : [yɪə]</v>
      </c>
      <c r="B208" s="1">
        <f t="shared" si="66"/>
        <v>0</v>
      </c>
      <c r="C208" s="1">
        <f t="shared" si="66"/>
        <v>0</v>
      </c>
      <c r="D208" s="1">
        <f t="shared" si="66"/>
        <v>0</v>
      </c>
      <c r="E208" s="7">
        <v>1</v>
      </c>
      <c r="F208" s="9" t="s">
        <v>1921</v>
      </c>
      <c r="G208" s="4">
        <f t="shared" si="53"/>
        <v>7.3152889539136799E-4</v>
      </c>
      <c r="H208" s="1" t="str">
        <f t="shared" si="54"/>
        <v>yɪə</v>
      </c>
      <c r="I208" s="1" t="str">
        <f t="shared" si="55"/>
        <v>yea</v>
      </c>
      <c r="J208" s="10">
        <f t="shared" si="56"/>
        <v>3</v>
      </c>
      <c r="K208" s="10">
        <f t="shared" si="57"/>
        <v>3</v>
      </c>
      <c r="L208" s="10">
        <f t="shared" si="58"/>
        <v>3</v>
      </c>
      <c r="M208" s="1" t="str">
        <f t="shared" si="59"/>
        <v>~yea~</v>
      </c>
      <c r="N208" s="1" t="str">
        <f t="shared" si="60"/>
        <v>[yɪə]</v>
      </c>
      <c r="O208" s="4">
        <f t="shared" si="61"/>
        <v>0.21041093737452468</v>
      </c>
      <c r="P208" s="4">
        <f t="shared" si="62"/>
        <v>1</v>
      </c>
      <c r="Q208" s="4" cm="1">
        <f t="array" ref="Q208">SUM(_xlfn._xlws.FILTER($G$2:$G$1265,_xlfn.MAP($M$2:$M$1265,_xlfn.LAMBDA(_xlpm.x,_xlpm.x=$M208))))</f>
        <v>7.3152889539136799E-4</v>
      </c>
      <c r="R208" s="4">
        <f t="shared" si="63"/>
        <v>1</v>
      </c>
      <c r="S208" s="15" cm="1">
        <f t="array" ref="S208">SUM(_xlfn._xlws.FILTER($G$2:$G$1265,_xlfn.MAP($N$2:$N$1265,_xlfn.LAMBDA(_xlpm.x,_xlpm.x=$N208))))</f>
        <v>7.3152889539136799E-4</v>
      </c>
      <c r="T208" s="4">
        <f t="shared" si="64"/>
        <v>1</v>
      </c>
      <c r="U208" s="4">
        <f t="shared" si="65"/>
        <v>0</v>
      </c>
      <c r="AC208" s="2"/>
      <c r="AH208" s="2"/>
      <c r="AI208" s="2"/>
    </row>
    <row r="209" spans="1:35">
      <c r="A209" s="1" t="str">
        <f t="shared" si="52"/>
        <v>~gan~ : [ɡæn]</v>
      </c>
      <c r="B209" s="1">
        <f t="shared" si="66"/>
        <v>0</v>
      </c>
      <c r="C209" s="1">
        <f t="shared" si="66"/>
        <v>0</v>
      </c>
      <c r="D209" s="1">
        <f t="shared" si="66"/>
        <v>0</v>
      </c>
      <c r="E209" s="7">
        <v>1</v>
      </c>
      <c r="F209" s="9" t="s">
        <v>1920</v>
      </c>
      <c r="G209" s="4">
        <f t="shared" si="53"/>
        <v>7.3152889539136799E-4</v>
      </c>
      <c r="H209" s="1" t="str">
        <f t="shared" si="54"/>
        <v>ɡæn</v>
      </c>
      <c r="I209" s="1" t="str">
        <f t="shared" si="55"/>
        <v>gan</v>
      </c>
      <c r="J209" s="10">
        <f t="shared" si="56"/>
        <v>3</v>
      </c>
      <c r="K209" s="10">
        <f t="shared" si="57"/>
        <v>3</v>
      </c>
      <c r="L209" s="10">
        <f t="shared" si="58"/>
        <v>3</v>
      </c>
      <c r="M209" s="1" t="str">
        <f t="shared" si="59"/>
        <v>~gan~</v>
      </c>
      <c r="N209" s="1" t="str">
        <f t="shared" si="60"/>
        <v>[ɡæn]</v>
      </c>
      <c r="O209" s="4">
        <f t="shared" si="61"/>
        <v>0.21041093737452468</v>
      </c>
      <c r="P209" s="4">
        <f t="shared" si="62"/>
        <v>1</v>
      </c>
      <c r="Q209" s="4" cm="1">
        <f t="array" ref="Q209">SUM(_xlfn._xlws.FILTER($G$2:$G$1265,_xlfn.MAP($M$2:$M$1265,_xlfn.LAMBDA(_xlpm.x,_xlpm.x=$M209))))</f>
        <v>7.3152889539136799E-4</v>
      </c>
      <c r="R209" s="4">
        <f t="shared" si="63"/>
        <v>1</v>
      </c>
      <c r="S209" s="15" cm="1">
        <f t="array" ref="S209">SUM(_xlfn._xlws.FILTER($G$2:$G$1265,_xlfn.MAP($N$2:$N$1265,_xlfn.LAMBDA(_xlpm.x,_xlpm.x=$N209))))</f>
        <v>7.3152889539136799E-4</v>
      </c>
      <c r="T209" s="4">
        <f t="shared" si="64"/>
        <v>1</v>
      </c>
      <c r="U209" s="4">
        <f t="shared" si="65"/>
        <v>0</v>
      </c>
      <c r="AC209" s="2"/>
      <c r="AH209" s="2"/>
      <c r="AI209" s="2"/>
    </row>
    <row r="210" spans="1:35">
      <c r="A210" s="1" t="str">
        <f t="shared" si="52"/>
        <v>~gas~ : [ɡæs]</v>
      </c>
      <c r="B210" s="1">
        <f t="shared" si="66"/>
        <v>0</v>
      </c>
      <c r="C210" s="1">
        <f t="shared" si="66"/>
        <v>0</v>
      </c>
      <c r="D210" s="1">
        <f t="shared" si="66"/>
        <v>0</v>
      </c>
      <c r="E210" s="7">
        <v>1</v>
      </c>
      <c r="F210" s="9" t="s">
        <v>1919</v>
      </c>
      <c r="G210" s="4">
        <f t="shared" si="53"/>
        <v>7.3152889539136799E-4</v>
      </c>
      <c r="H210" s="1" t="str">
        <f t="shared" si="54"/>
        <v>ɡæs</v>
      </c>
      <c r="I210" s="1" t="str">
        <f t="shared" si="55"/>
        <v>gas</v>
      </c>
      <c r="J210" s="10">
        <f t="shared" si="56"/>
        <v>3</v>
      </c>
      <c r="K210" s="10">
        <f t="shared" si="57"/>
        <v>3</v>
      </c>
      <c r="L210" s="10">
        <f t="shared" si="58"/>
        <v>3</v>
      </c>
      <c r="M210" s="1" t="str">
        <f t="shared" si="59"/>
        <v>~gas~</v>
      </c>
      <c r="N210" s="1" t="str">
        <f t="shared" si="60"/>
        <v>[ɡæs]</v>
      </c>
      <c r="O210" s="4">
        <f t="shared" si="61"/>
        <v>0.21041093737452468</v>
      </c>
      <c r="P210" s="4">
        <f t="shared" si="62"/>
        <v>1</v>
      </c>
      <c r="Q210" s="4" cm="1">
        <f t="array" ref="Q210">SUM(_xlfn._xlws.FILTER($G$2:$G$1265,_xlfn.MAP($M$2:$M$1265,_xlfn.LAMBDA(_xlpm.x,_xlpm.x=$M210))))</f>
        <v>7.3152889539136799E-4</v>
      </c>
      <c r="R210" s="4">
        <f t="shared" si="63"/>
        <v>1</v>
      </c>
      <c r="S210" s="15" cm="1">
        <f t="array" ref="S210">SUM(_xlfn._xlws.FILTER($G$2:$G$1265,_xlfn.MAP($N$2:$N$1265,_xlfn.LAMBDA(_xlpm.x,_xlpm.x=$N210))))</f>
        <v>7.3152889539136799E-4</v>
      </c>
      <c r="T210" s="4">
        <f t="shared" si="64"/>
        <v>1</v>
      </c>
      <c r="U210" s="4">
        <f t="shared" si="65"/>
        <v>0</v>
      </c>
      <c r="AC210" s="2"/>
      <c r="AH210" s="2"/>
      <c r="AI210" s="2"/>
    </row>
    <row r="211" spans="1:35">
      <c r="A211" s="1" t="str">
        <f t="shared" si="52"/>
        <v>~abo~ : [əbʌ]</v>
      </c>
      <c r="B211" s="1">
        <f t="shared" si="66"/>
        <v>0</v>
      </c>
      <c r="C211" s="1">
        <f t="shared" si="66"/>
        <v>0</v>
      </c>
      <c r="D211" s="1">
        <f t="shared" si="66"/>
        <v>0</v>
      </c>
      <c r="E211" s="7">
        <v>1</v>
      </c>
      <c r="F211" s="9" t="s">
        <v>1918</v>
      </c>
      <c r="G211" s="4">
        <f t="shared" si="53"/>
        <v>7.3152889539136799E-4</v>
      </c>
      <c r="H211" s="1" t="str">
        <f t="shared" si="54"/>
        <v>əbʌ</v>
      </c>
      <c r="I211" s="1" t="str">
        <f t="shared" si="55"/>
        <v>abo</v>
      </c>
      <c r="J211" s="10">
        <f t="shared" si="56"/>
        <v>3</v>
      </c>
      <c r="K211" s="10">
        <f t="shared" si="57"/>
        <v>3</v>
      </c>
      <c r="L211" s="10">
        <f t="shared" si="58"/>
        <v>3</v>
      </c>
      <c r="M211" s="1" t="str">
        <f t="shared" si="59"/>
        <v>~abo~</v>
      </c>
      <c r="N211" s="1" t="str">
        <f t="shared" si="60"/>
        <v>[əbʌ]</v>
      </c>
      <c r="O211" s="4">
        <f t="shared" si="61"/>
        <v>0.21041093737452468</v>
      </c>
      <c r="P211" s="4">
        <f t="shared" si="62"/>
        <v>1</v>
      </c>
      <c r="Q211" s="4" cm="1">
        <f t="array" ref="Q211">SUM(_xlfn._xlws.FILTER($G$2:$G$1265,_xlfn.MAP($M$2:$M$1265,_xlfn.LAMBDA(_xlpm.x,_xlpm.x=$M211))))</f>
        <v>7.3152889539136799E-4</v>
      </c>
      <c r="R211" s="4">
        <f t="shared" si="63"/>
        <v>1</v>
      </c>
      <c r="S211" s="15" cm="1">
        <f t="array" ref="S211">SUM(_xlfn._xlws.FILTER($G$2:$G$1265,_xlfn.MAP($N$2:$N$1265,_xlfn.LAMBDA(_xlpm.x,_xlpm.x=$N211))))</f>
        <v>7.3152889539136799E-4</v>
      </c>
      <c r="T211" s="4">
        <f t="shared" si="64"/>
        <v>1</v>
      </c>
      <c r="U211" s="4">
        <f t="shared" si="65"/>
        <v>0</v>
      </c>
      <c r="AC211" s="2"/>
      <c r="AH211" s="2"/>
      <c r="AI211" s="2"/>
    </row>
    <row r="212" spans="1:35">
      <c r="A212" s="1" t="str">
        <f t="shared" si="52"/>
        <v>~rld~ : [ɹld]</v>
      </c>
      <c r="B212" s="1">
        <f t="shared" si="66"/>
        <v>1</v>
      </c>
      <c r="C212" s="1">
        <f t="shared" si="66"/>
        <v>0</v>
      </c>
      <c r="D212" s="1">
        <f t="shared" si="66"/>
        <v>0</v>
      </c>
      <c r="E212" s="7">
        <v>1</v>
      </c>
      <c r="F212" s="9" t="s">
        <v>468</v>
      </c>
      <c r="G212" s="4">
        <f t="shared" si="53"/>
        <v>7.3152889539136799E-4</v>
      </c>
      <c r="H212" s="1" t="str">
        <f t="shared" si="54"/>
        <v>ɹld</v>
      </c>
      <c r="I212" s="1" t="str">
        <f t="shared" si="55"/>
        <v>rld</v>
      </c>
      <c r="J212" s="10">
        <f t="shared" si="56"/>
        <v>3</v>
      </c>
      <c r="K212" s="10">
        <f t="shared" si="57"/>
        <v>3</v>
      </c>
      <c r="L212" s="10">
        <f t="shared" si="58"/>
        <v>3</v>
      </c>
      <c r="M212" s="1" t="str">
        <f t="shared" si="59"/>
        <v>~rld~</v>
      </c>
      <c r="N212" s="1" t="str">
        <f t="shared" si="60"/>
        <v>[ɹld]</v>
      </c>
      <c r="O212" s="4">
        <f t="shared" si="61"/>
        <v>0.21041093737452468</v>
      </c>
      <c r="P212" s="4">
        <f t="shared" si="62"/>
        <v>1</v>
      </c>
      <c r="Q212" s="4" cm="1">
        <f t="array" ref="Q212">SUM(_xlfn._xlws.FILTER($G$2:$G$1265,_xlfn.MAP($M$2:$M$1265,_xlfn.LAMBDA(_xlpm.x,_xlpm.x=$M212))))</f>
        <v>7.3152889539136799E-4</v>
      </c>
      <c r="R212" s="4">
        <f t="shared" si="63"/>
        <v>1</v>
      </c>
      <c r="S212" s="15" cm="1">
        <f t="array" ref="S212">SUM(_xlfn._xlws.FILTER($G$2:$G$1265,_xlfn.MAP($N$2:$N$1265,_xlfn.LAMBDA(_xlpm.x,_xlpm.x=$N212))))</f>
        <v>7.3152889539136799E-4</v>
      </c>
      <c r="T212" s="4">
        <f t="shared" si="64"/>
        <v>1</v>
      </c>
      <c r="U212" s="4">
        <f t="shared" si="65"/>
        <v>0</v>
      </c>
      <c r="AC212" s="2"/>
      <c r="AH212" s="2"/>
      <c r="AI212" s="2"/>
    </row>
    <row r="213" spans="1:35">
      <c r="A213" s="1" t="str">
        <f t="shared" si="52"/>
        <v>~rly~ : [ɹlɪ]</v>
      </c>
      <c r="B213" s="1">
        <f t="shared" si="66"/>
        <v>1</v>
      </c>
      <c r="C213" s="1">
        <f t="shared" si="66"/>
        <v>0</v>
      </c>
      <c r="D213" s="1">
        <f t="shared" si="66"/>
        <v>0</v>
      </c>
      <c r="E213" s="7">
        <v>1</v>
      </c>
      <c r="F213" s="9" t="s">
        <v>230</v>
      </c>
      <c r="G213" s="4">
        <f t="shared" si="53"/>
        <v>7.3152889539136799E-4</v>
      </c>
      <c r="H213" s="1" t="str">
        <f t="shared" si="54"/>
        <v>ɹlɪ</v>
      </c>
      <c r="I213" s="1" t="str">
        <f t="shared" si="55"/>
        <v>rly</v>
      </c>
      <c r="J213" s="10">
        <f t="shared" si="56"/>
        <v>3</v>
      </c>
      <c r="K213" s="10">
        <f t="shared" si="57"/>
        <v>3</v>
      </c>
      <c r="L213" s="10">
        <f t="shared" si="58"/>
        <v>3</v>
      </c>
      <c r="M213" s="1" t="str">
        <f t="shared" si="59"/>
        <v>~rly~</v>
      </c>
      <c r="N213" s="1" t="str">
        <f t="shared" si="60"/>
        <v>[ɹlɪ]</v>
      </c>
      <c r="O213" s="4">
        <f t="shared" si="61"/>
        <v>0.21041093737452468</v>
      </c>
      <c r="P213" s="4">
        <f t="shared" si="62"/>
        <v>1</v>
      </c>
      <c r="Q213" s="4" cm="1">
        <f t="array" ref="Q213">SUM(_xlfn._xlws.FILTER($G$2:$G$1265,_xlfn.MAP($M$2:$M$1265,_xlfn.LAMBDA(_xlpm.x,_xlpm.x=$M213))))</f>
        <v>7.3152889539136799E-4</v>
      </c>
      <c r="R213" s="4">
        <f t="shared" si="63"/>
        <v>1</v>
      </c>
      <c r="S213" s="15" cm="1">
        <f t="array" ref="S213">SUM(_xlfn._xlws.FILTER($G$2:$G$1265,_xlfn.MAP($N$2:$N$1265,_xlfn.LAMBDA(_xlpm.x,_xlpm.x=$N213))))</f>
        <v>7.3152889539136799E-4</v>
      </c>
      <c r="T213" s="4">
        <f t="shared" si="64"/>
        <v>1</v>
      </c>
      <c r="U213" s="4">
        <f t="shared" si="65"/>
        <v>0</v>
      </c>
      <c r="AC213" s="2"/>
      <c r="AH213" s="2"/>
      <c r="AI213" s="2"/>
    </row>
    <row r="214" spans="1:35">
      <c r="A214" s="1" t="str">
        <f t="shared" si="52"/>
        <v>~ima~ : [ɪmæ]</v>
      </c>
      <c r="B214" s="1">
        <f t="shared" si="66"/>
        <v>0</v>
      </c>
      <c r="C214" s="1">
        <f t="shared" si="66"/>
        <v>0</v>
      </c>
      <c r="D214" s="1">
        <f t="shared" si="66"/>
        <v>0</v>
      </c>
      <c r="E214" s="7">
        <v>1</v>
      </c>
      <c r="F214" s="9" t="s">
        <v>1917</v>
      </c>
      <c r="G214" s="4">
        <f t="shared" si="53"/>
        <v>7.3152889539136799E-4</v>
      </c>
      <c r="H214" s="1" t="str">
        <f t="shared" si="54"/>
        <v>ɪmæ</v>
      </c>
      <c r="I214" s="1" t="str">
        <f t="shared" si="55"/>
        <v>ima</v>
      </c>
      <c r="J214" s="10">
        <f t="shared" si="56"/>
        <v>3</v>
      </c>
      <c r="K214" s="10">
        <f t="shared" si="57"/>
        <v>3</v>
      </c>
      <c r="L214" s="10">
        <f t="shared" si="58"/>
        <v>3</v>
      </c>
      <c r="M214" s="1" t="str">
        <f t="shared" si="59"/>
        <v>~ima~</v>
      </c>
      <c r="N214" s="1" t="str">
        <f t="shared" si="60"/>
        <v>[ɪmæ]</v>
      </c>
      <c r="O214" s="4">
        <f t="shared" si="61"/>
        <v>0.21041093737452468</v>
      </c>
      <c r="P214" s="4">
        <f t="shared" si="62"/>
        <v>1</v>
      </c>
      <c r="Q214" s="4" cm="1">
        <f t="array" ref="Q214">SUM(_xlfn._xlws.FILTER($G$2:$G$1265,_xlfn.MAP($M$2:$M$1265,_xlfn.LAMBDA(_xlpm.x,_xlpm.x=$M214))))</f>
        <v>7.3152889539136799E-4</v>
      </c>
      <c r="R214" s="4">
        <f t="shared" si="63"/>
        <v>1</v>
      </c>
      <c r="S214" s="15" cm="1">
        <f t="array" ref="S214">SUM(_xlfn._xlws.FILTER($G$2:$G$1265,_xlfn.MAP($N$2:$N$1265,_xlfn.LAMBDA(_xlpm.x,_xlpm.x=$N214))))</f>
        <v>7.3152889539136799E-4</v>
      </c>
      <c r="T214" s="4">
        <f t="shared" si="64"/>
        <v>1</v>
      </c>
      <c r="U214" s="4">
        <f t="shared" si="65"/>
        <v>0</v>
      </c>
      <c r="AC214" s="2"/>
      <c r="AH214" s="2"/>
      <c r="AI214" s="2"/>
    </row>
    <row r="215" spans="1:35">
      <c r="A215" s="1" t="str">
        <f t="shared" si="52"/>
        <v>~amo~ : [əmʌ]</v>
      </c>
      <c r="B215" s="1">
        <f t="shared" si="66"/>
        <v>0</v>
      </c>
      <c r="C215" s="1">
        <f t="shared" si="66"/>
        <v>0</v>
      </c>
      <c r="D215" s="1">
        <f t="shared" si="66"/>
        <v>0</v>
      </c>
      <c r="E215" s="7">
        <v>1</v>
      </c>
      <c r="F215" s="9" t="s">
        <v>1916</v>
      </c>
      <c r="G215" s="4">
        <f t="shared" si="53"/>
        <v>7.3152889539136799E-4</v>
      </c>
      <c r="H215" s="1" t="str">
        <f t="shared" si="54"/>
        <v>əmʌ</v>
      </c>
      <c r="I215" s="1" t="str">
        <f t="shared" si="55"/>
        <v>amo</v>
      </c>
      <c r="J215" s="10">
        <f t="shared" si="56"/>
        <v>3</v>
      </c>
      <c r="K215" s="10">
        <f t="shared" si="57"/>
        <v>3</v>
      </c>
      <c r="L215" s="10">
        <f t="shared" si="58"/>
        <v>3</v>
      </c>
      <c r="M215" s="1" t="str">
        <f t="shared" si="59"/>
        <v>~amo~</v>
      </c>
      <c r="N215" s="1" t="str">
        <f t="shared" si="60"/>
        <v>[əmʌ]</v>
      </c>
      <c r="O215" s="4">
        <f t="shared" si="61"/>
        <v>0.21041093737452468</v>
      </c>
      <c r="P215" s="4">
        <f t="shared" si="62"/>
        <v>1</v>
      </c>
      <c r="Q215" s="4" cm="1">
        <f t="array" ref="Q215">SUM(_xlfn._xlws.FILTER($G$2:$G$1265,_xlfn.MAP($M$2:$M$1265,_xlfn.LAMBDA(_xlpm.x,_xlpm.x=$M215))))</f>
        <v>7.3152889539136799E-4</v>
      </c>
      <c r="R215" s="4">
        <f t="shared" si="63"/>
        <v>1</v>
      </c>
      <c r="S215" s="15" cm="1">
        <f t="array" ref="S215">SUM(_xlfn._xlws.FILTER($G$2:$G$1265,_xlfn.MAP($N$2:$N$1265,_xlfn.LAMBDA(_xlpm.x,_xlpm.x=$N215))))</f>
        <v>7.3152889539136799E-4</v>
      </c>
      <c r="T215" s="4">
        <f t="shared" si="64"/>
        <v>1</v>
      </c>
      <c r="U215" s="4">
        <f t="shared" si="65"/>
        <v>0</v>
      </c>
      <c r="AC215" s="2"/>
      <c r="AH215" s="2"/>
      <c r="AI215" s="2"/>
    </row>
    <row r="216" spans="1:35">
      <c r="A216" s="1" t="str">
        <f t="shared" si="52"/>
        <v>~end~ : [ɛnd]</v>
      </c>
      <c r="B216" s="1">
        <f t="shared" si="66"/>
        <v>0</v>
      </c>
      <c r="C216" s="1">
        <f t="shared" si="66"/>
        <v>0</v>
      </c>
      <c r="D216" s="1">
        <f t="shared" si="66"/>
        <v>0</v>
      </c>
      <c r="E216" s="7">
        <v>1</v>
      </c>
      <c r="F216" s="9" t="s">
        <v>1915</v>
      </c>
      <c r="G216" s="4">
        <f t="shared" si="53"/>
        <v>7.3152889539136799E-4</v>
      </c>
      <c r="H216" s="1" t="str">
        <f t="shared" si="54"/>
        <v>ɛnd</v>
      </c>
      <c r="I216" s="1" t="str">
        <f t="shared" si="55"/>
        <v>end</v>
      </c>
      <c r="J216" s="10">
        <f t="shared" si="56"/>
        <v>3</v>
      </c>
      <c r="K216" s="10">
        <f t="shared" si="57"/>
        <v>3</v>
      </c>
      <c r="L216" s="10">
        <f t="shared" si="58"/>
        <v>3</v>
      </c>
      <c r="M216" s="1" t="str">
        <f t="shared" si="59"/>
        <v>~end~</v>
      </c>
      <c r="N216" s="1" t="str">
        <f t="shared" si="60"/>
        <v>[ɛnd]</v>
      </c>
      <c r="O216" s="4">
        <f t="shared" si="61"/>
        <v>0.21041093737452468</v>
      </c>
      <c r="P216" s="4">
        <f t="shared" si="62"/>
        <v>1</v>
      </c>
      <c r="Q216" s="4" cm="1">
        <f t="array" ref="Q216">SUM(_xlfn._xlws.FILTER($G$2:$G$1265,_xlfn.MAP($M$2:$M$1265,_xlfn.LAMBDA(_xlpm.x,_xlpm.x=$M216))))</f>
        <v>7.3152889539136799E-4</v>
      </c>
      <c r="R216" s="4">
        <f t="shared" si="63"/>
        <v>1</v>
      </c>
      <c r="S216" s="15" cm="1">
        <f t="array" ref="S216">SUM(_xlfn._xlws.FILTER($G$2:$G$1265,_xlfn.MAP($N$2:$N$1265,_xlfn.LAMBDA(_xlpm.x,_xlpm.x=$N216))))</f>
        <v>7.3152889539136799E-4</v>
      </c>
      <c r="T216" s="4">
        <f t="shared" si="64"/>
        <v>1</v>
      </c>
      <c r="U216" s="4">
        <f t="shared" si="65"/>
        <v>0</v>
      </c>
      <c r="AC216" s="2"/>
      <c r="AH216" s="2"/>
      <c r="AI216" s="2"/>
    </row>
    <row r="217" spans="1:35">
      <c r="A217" s="1" t="str">
        <f t="shared" si="52"/>
        <v>~any~ : [ɛnɪ]</v>
      </c>
      <c r="B217" s="1">
        <f t="shared" si="66"/>
        <v>0</v>
      </c>
      <c r="C217" s="1">
        <f t="shared" si="66"/>
        <v>0</v>
      </c>
      <c r="D217" s="1">
        <f t="shared" si="66"/>
        <v>0</v>
      </c>
      <c r="E217" s="7">
        <v>1</v>
      </c>
      <c r="F217" s="9" t="s">
        <v>1914</v>
      </c>
      <c r="G217" s="4">
        <f t="shared" si="53"/>
        <v>7.3152889539136799E-4</v>
      </c>
      <c r="H217" s="1" t="str">
        <f t="shared" si="54"/>
        <v>ɛnɪ</v>
      </c>
      <c r="I217" s="1" t="str">
        <f t="shared" si="55"/>
        <v>any</v>
      </c>
      <c r="J217" s="10">
        <f t="shared" si="56"/>
        <v>3</v>
      </c>
      <c r="K217" s="10">
        <f t="shared" si="57"/>
        <v>3</v>
      </c>
      <c r="L217" s="10">
        <f t="shared" si="58"/>
        <v>3</v>
      </c>
      <c r="M217" s="1" t="str">
        <f t="shared" si="59"/>
        <v>~any~</v>
      </c>
      <c r="N217" s="1" t="str">
        <f t="shared" si="60"/>
        <v>[ɛnɪ]</v>
      </c>
      <c r="O217" s="4">
        <f t="shared" si="61"/>
        <v>0.21041093737452468</v>
      </c>
      <c r="P217" s="4">
        <f t="shared" si="62"/>
        <v>1</v>
      </c>
      <c r="Q217" s="4" cm="1">
        <f t="array" ref="Q217">SUM(_xlfn._xlws.FILTER($G$2:$G$1265,_xlfn.MAP($M$2:$M$1265,_xlfn.LAMBDA(_xlpm.x,_xlpm.x=$M217))))</f>
        <v>7.3152889539136799E-4</v>
      </c>
      <c r="R217" s="4">
        <f t="shared" si="63"/>
        <v>1</v>
      </c>
      <c r="S217" s="15" cm="1">
        <f t="array" ref="S217">SUM(_xlfn._xlws.FILTER($G$2:$G$1265,_xlfn.MAP($N$2:$N$1265,_xlfn.LAMBDA(_xlpm.x,_xlpm.x=$N217))))</f>
        <v>7.3152889539136799E-4</v>
      </c>
      <c r="T217" s="4">
        <f t="shared" si="64"/>
        <v>1</v>
      </c>
      <c r="U217" s="4">
        <f t="shared" si="65"/>
        <v>0</v>
      </c>
      <c r="AC217" s="2"/>
      <c r="AH217" s="2"/>
      <c r="AI217" s="2"/>
    </row>
    <row r="218" spans="1:35">
      <c r="A218" s="1" t="str">
        <f t="shared" si="52"/>
        <v>~row~ : [ɹoʊ]</v>
      </c>
      <c r="B218" s="1">
        <f t="shared" si="66"/>
        <v>1</v>
      </c>
      <c r="C218" s="1">
        <f t="shared" si="66"/>
        <v>0</v>
      </c>
      <c r="D218" s="1">
        <f t="shared" si="66"/>
        <v>0</v>
      </c>
      <c r="E218" s="7">
        <v>1</v>
      </c>
      <c r="F218" s="9" t="s">
        <v>789</v>
      </c>
      <c r="G218" s="4">
        <f t="shared" si="53"/>
        <v>7.3152889539136799E-4</v>
      </c>
      <c r="H218" s="1" t="str">
        <f t="shared" si="54"/>
        <v>ɹoʊ</v>
      </c>
      <c r="I218" s="1" t="str">
        <f t="shared" si="55"/>
        <v>row</v>
      </c>
      <c r="J218" s="10">
        <f t="shared" si="56"/>
        <v>3</v>
      </c>
      <c r="K218" s="10">
        <f t="shared" si="57"/>
        <v>3</v>
      </c>
      <c r="L218" s="10">
        <f t="shared" si="58"/>
        <v>3</v>
      </c>
      <c r="M218" s="1" t="str">
        <f t="shared" si="59"/>
        <v>~row~</v>
      </c>
      <c r="N218" s="1" t="str">
        <f t="shared" si="60"/>
        <v>[ɹoʊ]</v>
      </c>
      <c r="O218" s="4">
        <f t="shared" si="61"/>
        <v>0.21041093737452468</v>
      </c>
      <c r="P218" s="4">
        <f t="shared" si="62"/>
        <v>1</v>
      </c>
      <c r="Q218" s="4" cm="1">
        <f t="array" ref="Q218">SUM(_xlfn._xlws.FILTER($G$2:$G$1265,_xlfn.MAP($M$2:$M$1265,_xlfn.LAMBDA(_xlpm.x,_xlpm.x=$M218))))</f>
        <v>7.3152889539136799E-4</v>
      </c>
      <c r="R218" s="4">
        <f t="shared" si="63"/>
        <v>1</v>
      </c>
      <c r="S218" s="15" cm="1">
        <f t="array" ref="S218">SUM(_xlfn._xlws.FILTER($G$2:$G$1265,_xlfn.MAP($N$2:$N$1265,_xlfn.LAMBDA(_xlpm.x,_xlpm.x=$N218))))</f>
        <v>7.3152889539136799E-4</v>
      </c>
      <c r="T218" s="4">
        <f t="shared" si="64"/>
        <v>1</v>
      </c>
      <c r="U218" s="4">
        <f t="shared" si="65"/>
        <v>0</v>
      </c>
      <c r="AC218" s="2"/>
      <c r="AH218" s="2"/>
      <c r="AI218" s="2"/>
    </row>
    <row r="219" spans="1:35">
      <c r="A219" s="1" t="str">
        <f t="shared" si="52"/>
        <v>~rst~ : [ɹst]</v>
      </c>
      <c r="B219" s="1">
        <f t="shared" si="66"/>
        <v>1</v>
      </c>
      <c r="C219" s="1">
        <f t="shared" si="66"/>
        <v>0</v>
      </c>
      <c r="D219" s="1">
        <f t="shared" si="66"/>
        <v>0</v>
      </c>
      <c r="E219" s="7">
        <v>1</v>
      </c>
      <c r="F219" s="9" t="s">
        <v>243</v>
      </c>
      <c r="G219" s="4">
        <f t="shared" si="53"/>
        <v>7.3152889539136799E-4</v>
      </c>
      <c r="H219" s="1" t="str">
        <f t="shared" si="54"/>
        <v>ɹst</v>
      </c>
      <c r="I219" s="1" t="str">
        <f t="shared" si="55"/>
        <v>rst</v>
      </c>
      <c r="J219" s="10">
        <f t="shared" si="56"/>
        <v>3</v>
      </c>
      <c r="K219" s="10">
        <f t="shared" si="57"/>
        <v>3</v>
      </c>
      <c r="L219" s="10">
        <f t="shared" si="58"/>
        <v>3</v>
      </c>
      <c r="M219" s="1" t="str">
        <f t="shared" si="59"/>
        <v>~rst~</v>
      </c>
      <c r="N219" s="1" t="str">
        <f t="shared" si="60"/>
        <v>[ɹst]</v>
      </c>
      <c r="O219" s="4">
        <f t="shared" si="61"/>
        <v>0.21041093737452468</v>
      </c>
      <c r="P219" s="4">
        <f t="shared" si="62"/>
        <v>1</v>
      </c>
      <c r="Q219" s="4" cm="1">
        <f t="array" ref="Q219">SUM(_xlfn._xlws.FILTER($G$2:$G$1265,_xlfn.MAP($M$2:$M$1265,_xlfn.LAMBDA(_xlpm.x,_xlpm.x=$M219))))</f>
        <v>7.3152889539136799E-4</v>
      </c>
      <c r="R219" s="4">
        <f t="shared" si="63"/>
        <v>1</v>
      </c>
      <c r="S219" s="15" cm="1">
        <f t="array" ref="S219">SUM(_xlfn._xlws.FILTER($G$2:$G$1265,_xlfn.MAP($N$2:$N$1265,_xlfn.LAMBDA(_xlpm.x,_xlpm.x=$N219))))</f>
        <v>7.3152889539136799E-4</v>
      </c>
      <c r="T219" s="4">
        <f t="shared" si="64"/>
        <v>1</v>
      </c>
      <c r="U219" s="4">
        <f t="shared" si="65"/>
        <v>0</v>
      </c>
      <c r="AC219" s="2"/>
      <c r="AH219" s="2"/>
      <c r="AI219" s="2"/>
    </row>
    <row r="220" spans="1:35">
      <c r="A220" s="1" t="str">
        <f t="shared" si="52"/>
        <v>~rch~ : [ɹtʃ]</v>
      </c>
      <c r="B220" s="1">
        <f t="shared" si="66"/>
        <v>1</v>
      </c>
      <c r="C220" s="1">
        <f t="shared" si="66"/>
        <v>0</v>
      </c>
      <c r="D220" s="1">
        <f t="shared" si="66"/>
        <v>0</v>
      </c>
      <c r="E220" s="7">
        <v>1</v>
      </c>
      <c r="F220" s="9" t="s">
        <v>225</v>
      </c>
      <c r="G220" s="4">
        <f t="shared" si="53"/>
        <v>7.3152889539136799E-4</v>
      </c>
      <c r="H220" s="1" t="str">
        <f t="shared" si="54"/>
        <v>ɹtʃ</v>
      </c>
      <c r="I220" s="1" t="str">
        <f t="shared" si="55"/>
        <v>rch</v>
      </c>
      <c r="J220" s="10">
        <f t="shared" si="56"/>
        <v>3</v>
      </c>
      <c r="K220" s="10">
        <f t="shared" si="57"/>
        <v>3</v>
      </c>
      <c r="L220" s="10">
        <f t="shared" si="58"/>
        <v>3</v>
      </c>
      <c r="M220" s="1" t="str">
        <f t="shared" si="59"/>
        <v>~rch~</v>
      </c>
      <c r="N220" s="1" t="str">
        <f t="shared" si="60"/>
        <v>[ɹtʃ]</v>
      </c>
      <c r="O220" s="4">
        <f t="shared" si="61"/>
        <v>0.21041093737452468</v>
      </c>
      <c r="P220" s="4">
        <f t="shared" si="62"/>
        <v>1</v>
      </c>
      <c r="Q220" s="4" cm="1">
        <f t="array" ref="Q220">SUM(_xlfn._xlws.FILTER($G$2:$G$1265,_xlfn.MAP($M$2:$M$1265,_xlfn.LAMBDA(_xlpm.x,_xlpm.x=$M220))))</f>
        <v>7.3152889539136799E-4</v>
      </c>
      <c r="R220" s="4">
        <f t="shared" si="63"/>
        <v>1</v>
      </c>
      <c r="S220" s="15" cm="1">
        <f t="array" ref="S220">SUM(_xlfn._xlws.FILTER($G$2:$G$1265,_xlfn.MAP($N$2:$N$1265,_xlfn.LAMBDA(_xlpm.x,_xlpm.x=$N220))))</f>
        <v>7.3152889539136799E-4</v>
      </c>
      <c r="T220" s="4">
        <f t="shared" si="64"/>
        <v>1</v>
      </c>
      <c r="U220" s="4">
        <f t="shared" si="65"/>
        <v>0</v>
      </c>
      <c r="AC220" s="2"/>
      <c r="AH220" s="2"/>
      <c r="AI220" s="2"/>
    </row>
    <row r="221" spans="1:35">
      <c r="A221" s="1" t="str">
        <f t="shared" si="52"/>
        <v>~rub~ : [ɹʌb]</v>
      </c>
      <c r="B221" s="1">
        <f t="shared" si="66"/>
        <v>1</v>
      </c>
      <c r="C221" s="1">
        <f t="shared" si="66"/>
        <v>0</v>
      </c>
      <c r="D221" s="1">
        <f t="shared" si="66"/>
        <v>0</v>
      </c>
      <c r="E221" s="7">
        <v>1</v>
      </c>
      <c r="F221" s="9" t="s">
        <v>1913</v>
      </c>
      <c r="G221" s="4">
        <f t="shared" si="53"/>
        <v>7.3152889539136799E-4</v>
      </c>
      <c r="H221" s="1" t="str">
        <f t="shared" si="54"/>
        <v>ɹʌb</v>
      </c>
      <c r="I221" s="1" t="str">
        <f t="shared" si="55"/>
        <v>rub</v>
      </c>
      <c r="J221" s="10">
        <f t="shared" si="56"/>
        <v>3</v>
      </c>
      <c r="K221" s="10">
        <f t="shared" si="57"/>
        <v>3</v>
      </c>
      <c r="L221" s="10">
        <f t="shared" si="58"/>
        <v>3</v>
      </c>
      <c r="M221" s="1" t="str">
        <f t="shared" si="59"/>
        <v>~rub~</v>
      </c>
      <c r="N221" s="1" t="str">
        <f t="shared" si="60"/>
        <v>[ɹʌb]</v>
      </c>
      <c r="O221" s="4">
        <f t="shared" si="61"/>
        <v>0.21041093737452468</v>
      </c>
      <c r="P221" s="4">
        <f t="shared" si="62"/>
        <v>1</v>
      </c>
      <c r="Q221" s="4" cm="1">
        <f t="array" ref="Q221">SUM(_xlfn._xlws.FILTER($G$2:$G$1265,_xlfn.MAP($M$2:$M$1265,_xlfn.LAMBDA(_xlpm.x,_xlpm.x=$M221))))</f>
        <v>7.3152889539136799E-4</v>
      </c>
      <c r="R221" s="4">
        <f t="shared" si="63"/>
        <v>1</v>
      </c>
      <c r="S221" s="15" cm="1">
        <f t="array" ref="S221">SUM(_xlfn._xlws.FILTER($G$2:$G$1265,_xlfn.MAP($N$2:$N$1265,_xlfn.LAMBDA(_xlpm.x,_xlpm.x=$N221))))</f>
        <v>7.3152889539136799E-4</v>
      </c>
      <c r="T221" s="4">
        <f t="shared" si="64"/>
        <v>1</v>
      </c>
      <c r="U221" s="4">
        <f t="shared" si="65"/>
        <v>0</v>
      </c>
      <c r="AC221" s="2"/>
      <c r="AH221" s="2"/>
      <c r="AI221" s="2"/>
    </row>
    <row r="222" spans="1:35">
      <c r="A222" s="1" t="str">
        <f t="shared" si="52"/>
        <v>~oil~ : [ɔɪl]</v>
      </c>
      <c r="B222" s="1">
        <f t="shared" ref="B222:D241" si="67">_xlfn.LET(_xlpm.d,$F222,_xlpm.k,_xlfn.CONCAT(LEFT(TRIM(B$1),1),"*"),COUNTIF(_xlpm.d,_xlpm.k))</f>
        <v>0</v>
      </c>
      <c r="C222" s="1">
        <f t="shared" si="67"/>
        <v>0</v>
      </c>
      <c r="D222" s="1">
        <f t="shared" si="67"/>
        <v>0</v>
      </c>
      <c r="E222" s="7">
        <v>1</v>
      </c>
      <c r="F222" s="9" t="s">
        <v>1912</v>
      </c>
      <c r="G222" s="4">
        <f t="shared" si="53"/>
        <v>7.3152889539136799E-4</v>
      </c>
      <c r="H222" s="1" t="str">
        <f t="shared" si="54"/>
        <v>ɔɪl</v>
      </c>
      <c r="I222" s="1" t="str">
        <f t="shared" si="55"/>
        <v>oil</v>
      </c>
      <c r="J222" s="10">
        <f t="shared" si="56"/>
        <v>3</v>
      </c>
      <c r="K222" s="10">
        <f t="shared" si="57"/>
        <v>3</v>
      </c>
      <c r="L222" s="10">
        <f t="shared" si="58"/>
        <v>3</v>
      </c>
      <c r="M222" s="1" t="str">
        <f t="shared" si="59"/>
        <v>~oil~</v>
      </c>
      <c r="N222" s="1" t="str">
        <f t="shared" si="60"/>
        <v>[ɔɪl]</v>
      </c>
      <c r="O222" s="4">
        <f t="shared" si="61"/>
        <v>0.21041093737452468</v>
      </c>
      <c r="P222" s="4">
        <f t="shared" si="62"/>
        <v>1</v>
      </c>
      <c r="Q222" s="4" cm="1">
        <f t="array" ref="Q222">SUM(_xlfn._xlws.FILTER($G$2:$G$1265,_xlfn.MAP($M$2:$M$1265,_xlfn.LAMBDA(_xlpm.x,_xlpm.x=$M222))))</f>
        <v>7.3152889539136799E-4</v>
      </c>
      <c r="R222" s="4">
        <f t="shared" si="63"/>
        <v>1</v>
      </c>
      <c r="S222" s="15" cm="1">
        <f t="array" ref="S222">SUM(_xlfn._xlws.FILTER($G$2:$G$1265,_xlfn.MAP($N$2:$N$1265,_xlfn.LAMBDA(_xlpm.x,_xlpm.x=$N222))))</f>
        <v>7.3152889539136799E-4</v>
      </c>
      <c r="T222" s="4">
        <f t="shared" si="64"/>
        <v>1</v>
      </c>
      <c r="U222" s="4">
        <f t="shared" si="65"/>
        <v>0</v>
      </c>
      <c r="AC222" s="2"/>
      <c r="AH222" s="2"/>
      <c r="AI222" s="2"/>
    </row>
    <row r="223" spans="1:35">
      <c r="A223" s="1" t="str">
        <f t="shared" si="52"/>
        <v>~arm~ : [ɑɹm]</v>
      </c>
      <c r="B223" s="1">
        <f t="shared" si="67"/>
        <v>0</v>
      </c>
      <c r="C223" s="1">
        <f t="shared" si="67"/>
        <v>0</v>
      </c>
      <c r="D223" s="1">
        <f t="shared" si="67"/>
        <v>0</v>
      </c>
      <c r="E223" s="7">
        <v>1</v>
      </c>
      <c r="F223" s="9" t="s">
        <v>1911</v>
      </c>
      <c r="G223" s="4">
        <f t="shared" si="53"/>
        <v>7.3152889539136799E-4</v>
      </c>
      <c r="H223" s="1" t="str">
        <f t="shared" si="54"/>
        <v>ɑɹm</v>
      </c>
      <c r="I223" s="1" t="str">
        <f t="shared" si="55"/>
        <v>arm</v>
      </c>
      <c r="J223" s="10">
        <f t="shared" si="56"/>
        <v>3</v>
      </c>
      <c r="K223" s="10">
        <f t="shared" si="57"/>
        <v>3</v>
      </c>
      <c r="L223" s="10">
        <f t="shared" si="58"/>
        <v>3</v>
      </c>
      <c r="M223" s="1" t="str">
        <f t="shared" si="59"/>
        <v>~arm~</v>
      </c>
      <c r="N223" s="1" t="str">
        <f t="shared" si="60"/>
        <v>[ɑɹm]</v>
      </c>
      <c r="O223" s="4">
        <f t="shared" si="61"/>
        <v>0.21041093737452468</v>
      </c>
      <c r="P223" s="4">
        <f t="shared" si="62"/>
        <v>1</v>
      </c>
      <c r="Q223" s="4" cm="1">
        <f t="array" ref="Q223">SUM(_xlfn._xlws.FILTER($G$2:$G$1265,_xlfn.MAP($M$2:$M$1265,_xlfn.LAMBDA(_xlpm.x,_xlpm.x=$M223))))</f>
        <v>7.3152889539136799E-4</v>
      </c>
      <c r="R223" s="4">
        <f t="shared" si="63"/>
        <v>1</v>
      </c>
      <c r="S223" s="15" cm="1">
        <f t="array" ref="S223">SUM(_xlfn._xlws.FILTER($G$2:$G$1265,_xlfn.MAP($N$2:$N$1265,_xlfn.LAMBDA(_xlpm.x,_xlpm.x=$N223))))</f>
        <v>7.3152889539136799E-4</v>
      </c>
      <c r="T223" s="4">
        <f t="shared" si="64"/>
        <v>1</v>
      </c>
      <c r="U223" s="4">
        <f t="shared" si="65"/>
        <v>0</v>
      </c>
      <c r="AC223" s="2"/>
      <c r="AH223" s="2"/>
      <c r="AI223" s="2"/>
    </row>
    <row r="224" spans="1:35">
      <c r="A224" s="1" t="str">
        <f t="shared" si="52"/>
        <v>~gin~ : [ɡɪn]</v>
      </c>
      <c r="B224" s="1">
        <f t="shared" si="67"/>
        <v>0</v>
      </c>
      <c r="C224" s="1">
        <f t="shared" si="67"/>
        <v>0</v>
      </c>
      <c r="D224" s="1">
        <f t="shared" si="67"/>
        <v>0</v>
      </c>
      <c r="E224" s="7">
        <v>1</v>
      </c>
      <c r="F224" s="9" t="s">
        <v>1910</v>
      </c>
      <c r="G224" s="4">
        <f t="shared" si="53"/>
        <v>7.3152889539136799E-4</v>
      </c>
      <c r="H224" s="1" t="str">
        <f t="shared" si="54"/>
        <v>ɡɪn</v>
      </c>
      <c r="I224" s="1" t="str">
        <f t="shared" si="55"/>
        <v>gin</v>
      </c>
      <c r="J224" s="10">
        <f t="shared" si="56"/>
        <v>3</v>
      </c>
      <c r="K224" s="10">
        <f t="shared" si="57"/>
        <v>3</v>
      </c>
      <c r="L224" s="10">
        <f t="shared" si="58"/>
        <v>3</v>
      </c>
      <c r="M224" s="1" t="str">
        <f t="shared" si="59"/>
        <v>~gin~</v>
      </c>
      <c r="N224" s="1" t="str">
        <f t="shared" si="60"/>
        <v>[ɡɪn]</v>
      </c>
      <c r="O224" s="4">
        <f t="shared" si="61"/>
        <v>0.21041093737452468</v>
      </c>
      <c r="P224" s="4">
        <f t="shared" si="62"/>
        <v>1</v>
      </c>
      <c r="Q224" s="4" cm="1">
        <f t="array" ref="Q224">SUM(_xlfn._xlws.FILTER($G$2:$G$1265,_xlfn.MAP($M$2:$M$1265,_xlfn.LAMBDA(_xlpm.x,_xlpm.x=$M224))))</f>
        <v>7.3152889539136799E-4</v>
      </c>
      <c r="R224" s="4">
        <f t="shared" si="63"/>
        <v>1</v>
      </c>
      <c r="S224" s="15" cm="1">
        <f t="array" ref="S224">SUM(_xlfn._xlws.FILTER($G$2:$G$1265,_xlfn.MAP($N$2:$N$1265,_xlfn.LAMBDA(_xlpm.x,_xlpm.x=$N224))))</f>
        <v>7.3152889539136799E-4</v>
      </c>
      <c r="T224" s="4">
        <f t="shared" si="64"/>
        <v>1</v>
      </c>
      <c r="U224" s="4">
        <f t="shared" si="65"/>
        <v>0</v>
      </c>
      <c r="AC224" s="2"/>
      <c r="AH224" s="2"/>
      <c r="AI224" s="2"/>
    </row>
    <row r="225" spans="1:35">
      <c r="A225" s="1" t="str">
        <f t="shared" si="52"/>
        <v>~gun~ : [ɡʌn]</v>
      </c>
      <c r="B225" s="1">
        <f t="shared" si="67"/>
        <v>0</v>
      </c>
      <c r="C225" s="1">
        <f t="shared" si="67"/>
        <v>0</v>
      </c>
      <c r="D225" s="1">
        <f t="shared" si="67"/>
        <v>0</v>
      </c>
      <c r="E225" s="7">
        <v>1</v>
      </c>
      <c r="F225" s="9" t="s">
        <v>1909</v>
      </c>
      <c r="G225" s="4">
        <f t="shared" si="53"/>
        <v>7.3152889539136799E-4</v>
      </c>
      <c r="H225" s="1" t="str">
        <f t="shared" si="54"/>
        <v>ɡʌn</v>
      </c>
      <c r="I225" s="1" t="str">
        <f t="shared" si="55"/>
        <v>gun</v>
      </c>
      <c r="J225" s="10">
        <f t="shared" si="56"/>
        <v>3</v>
      </c>
      <c r="K225" s="10">
        <f t="shared" si="57"/>
        <v>3</v>
      </c>
      <c r="L225" s="10">
        <f t="shared" si="58"/>
        <v>3</v>
      </c>
      <c r="M225" s="1" t="str">
        <f t="shared" si="59"/>
        <v>~gun~</v>
      </c>
      <c r="N225" s="1" t="str">
        <f t="shared" si="60"/>
        <v>[ɡʌn]</v>
      </c>
      <c r="O225" s="4">
        <f t="shared" si="61"/>
        <v>0.21041093737452468</v>
      </c>
      <c r="P225" s="4">
        <f t="shared" si="62"/>
        <v>1</v>
      </c>
      <c r="Q225" s="4" cm="1">
        <f t="array" ref="Q225">SUM(_xlfn._xlws.FILTER($G$2:$G$1265,_xlfn.MAP($M$2:$M$1265,_xlfn.LAMBDA(_xlpm.x,_xlpm.x=$M225))))</f>
        <v>7.3152889539136799E-4</v>
      </c>
      <c r="R225" s="4">
        <f t="shared" si="63"/>
        <v>1</v>
      </c>
      <c r="S225" s="15" cm="1">
        <f t="array" ref="S225">SUM(_xlfn._xlws.FILTER($G$2:$G$1265,_xlfn.MAP($N$2:$N$1265,_xlfn.LAMBDA(_xlpm.x,_xlpm.x=$N225))))</f>
        <v>7.3152889539136799E-4</v>
      </c>
      <c r="T225" s="4">
        <f t="shared" si="64"/>
        <v>1</v>
      </c>
      <c r="U225" s="4">
        <f t="shared" si="65"/>
        <v>0</v>
      </c>
      <c r="AC225" s="2"/>
      <c r="AH225" s="2"/>
      <c r="AI225" s="2"/>
    </row>
    <row r="226" spans="1:35">
      <c r="A226" s="1" t="str">
        <f t="shared" si="52"/>
        <v>~run~ : [ɹʌn]</v>
      </c>
      <c r="B226" s="1">
        <f t="shared" si="67"/>
        <v>1</v>
      </c>
      <c r="C226" s="1">
        <f t="shared" si="67"/>
        <v>0</v>
      </c>
      <c r="D226" s="1">
        <f t="shared" si="67"/>
        <v>0</v>
      </c>
      <c r="E226" s="7">
        <v>1</v>
      </c>
      <c r="F226" s="9" t="s">
        <v>1908</v>
      </c>
      <c r="G226" s="4">
        <f t="shared" si="53"/>
        <v>7.3152889539136799E-4</v>
      </c>
      <c r="H226" s="1" t="str">
        <f t="shared" si="54"/>
        <v>ɹʌn</v>
      </c>
      <c r="I226" s="1" t="str">
        <f t="shared" si="55"/>
        <v>run</v>
      </c>
      <c r="J226" s="10">
        <f t="shared" si="56"/>
        <v>3</v>
      </c>
      <c r="K226" s="10">
        <f t="shared" si="57"/>
        <v>3</v>
      </c>
      <c r="L226" s="10">
        <f t="shared" si="58"/>
        <v>3</v>
      </c>
      <c r="M226" s="1" t="str">
        <f t="shared" si="59"/>
        <v>~run~</v>
      </c>
      <c r="N226" s="1" t="str">
        <f t="shared" si="60"/>
        <v>[ɹʌn]</v>
      </c>
      <c r="O226" s="4">
        <f t="shared" si="61"/>
        <v>0.21041093737452468</v>
      </c>
      <c r="P226" s="4">
        <f t="shared" si="62"/>
        <v>1</v>
      </c>
      <c r="Q226" s="4" cm="1">
        <f t="array" ref="Q226">SUM(_xlfn._xlws.FILTER($G$2:$G$1265,_xlfn.MAP($M$2:$M$1265,_xlfn.LAMBDA(_xlpm.x,_xlpm.x=$M226))))</f>
        <v>7.3152889539136799E-4</v>
      </c>
      <c r="R226" s="4">
        <f t="shared" si="63"/>
        <v>1</v>
      </c>
      <c r="S226" s="15" cm="1">
        <f t="array" ref="S226">SUM(_xlfn._xlws.FILTER($G$2:$G$1265,_xlfn.MAP($N$2:$N$1265,_xlfn.LAMBDA(_xlpm.x,_xlpm.x=$N226))))</f>
        <v>7.3152889539136799E-4</v>
      </c>
      <c r="T226" s="4">
        <f t="shared" si="64"/>
        <v>1</v>
      </c>
      <c r="U226" s="4">
        <f t="shared" si="65"/>
        <v>0</v>
      </c>
      <c r="AC226" s="2"/>
      <c r="AH226" s="2"/>
      <c r="AI226" s="2"/>
    </row>
    <row r="227" spans="1:35">
      <c r="A227" s="1" t="str">
        <f t="shared" si="52"/>
        <v>~art~ : [ɑɹt]</v>
      </c>
      <c r="B227" s="1">
        <f t="shared" si="67"/>
        <v>0</v>
      </c>
      <c r="C227" s="1">
        <f t="shared" si="67"/>
        <v>0</v>
      </c>
      <c r="D227" s="1">
        <f t="shared" si="67"/>
        <v>0</v>
      </c>
      <c r="E227" s="7">
        <v>1</v>
      </c>
      <c r="F227" s="9" t="s">
        <v>1907</v>
      </c>
      <c r="G227" s="4">
        <f t="shared" si="53"/>
        <v>7.3152889539136799E-4</v>
      </c>
      <c r="H227" s="1" t="str">
        <f t="shared" si="54"/>
        <v>ɑɹt</v>
      </c>
      <c r="I227" s="1" t="str">
        <f t="shared" si="55"/>
        <v>art</v>
      </c>
      <c r="J227" s="10">
        <f t="shared" si="56"/>
        <v>3</v>
      </c>
      <c r="K227" s="10">
        <f t="shared" si="57"/>
        <v>3</v>
      </c>
      <c r="L227" s="10">
        <f t="shared" si="58"/>
        <v>3</v>
      </c>
      <c r="M227" s="1" t="str">
        <f t="shared" si="59"/>
        <v>~art~</v>
      </c>
      <c r="N227" s="1" t="str">
        <f t="shared" si="60"/>
        <v>[ɑɹt]</v>
      </c>
      <c r="O227" s="4">
        <f t="shared" si="61"/>
        <v>0.21041093737452468</v>
      </c>
      <c r="P227" s="4">
        <f t="shared" si="62"/>
        <v>1</v>
      </c>
      <c r="Q227" s="4" cm="1">
        <f t="array" ref="Q227">SUM(_xlfn._xlws.FILTER($G$2:$G$1265,_xlfn.MAP($M$2:$M$1265,_xlfn.LAMBDA(_xlpm.x,_xlpm.x=$M227))))</f>
        <v>7.3152889539136799E-4</v>
      </c>
      <c r="R227" s="4">
        <f t="shared" si="63"/>
        <v>1</v>
      </c>
      <c r="S227" s="15" cm="1">
        <f t="array" ref="S227">SUM(_xlfn._xlws.FILTER($G$2:$G$1265,_xlfn.MAP($N$2:$N$1265,_xlfn.LAMBDA(_xlpm.x,_xlpm.x=$N227))))</f>
        <v>7.3152889539136799E-4</v>
      </c>
      <c r="T227" s="4">
        <f t="shared" si="64"/>
        <v>1</v>
      </c>
      <c r="U227" s="4">
        <f t="shared" si="65"/>
        <v>0</v>
      </c>
      <c r="AC227" s="2"/>
      <c r="AH227" s="2"/>
      <c r="AI227" s="2"/>
    </row>
    <row r="228" spans="1:35">
      <c r="A228" s="1" t="str">
        <f t="shared" si="52"/>
        <v>~get~ : [ɡɛt]</v>
      </c>
      <c r="B228" s="1">
        <f t="shared" si="67"/>
        <v>0</v>
      </c>
      <c r="C228" s="1">
        <f t="shared" si="67"/>
        <v>0</v>
      </c>
      <c r="D228" s="1">
        <f t="shared" si="67"/>
        <v>0</v>
      </c>
      <c r="E228" s="7">
        <v>1</v>
      </c>
      <c r="F228" s="9" t="s">
        <v>1906</v>
      </c>
      <c r="G228" s="4">
        <f t="shared" si="53"/>
        <v>7.3152889539136799E-4</v>
      </c>
      <c r="H228" s="1" t="str">
        <f t="shared" si="54"/>
        <v>ɡɛt</v>
      </c>
      <c r="I228" s="1" t="str">
        <f t="shared" si="55"/>
        <v>get</v>
      </c>
      <c r="J228" s="10">
        <f t="shared" si="56"/>
        <v>3</v>
      </c>
      <c r="K228" s="10">
        <f t="shared" si="57"/>
        <v>3</v>
      </c>
      <c r="L228" s="10">
        <f t="shared" si="58"/>
        <v>3</v>
      </c>
      <c r="M228" s="1" t="str">
        <f t="shared" si="59"/>
        <v>~get~</v>
      </c>
      <c r="N228" s="1" t="str">
        <f t="shared" si="60"/>
        <v>[ɡɛt]</v>
      </c>
      <c r="O228" s="4">
        <f t="shared" si="61"/>
        <v>0.21041093737452468</v>
      </c>
      <c r="P228" s="4">
        <f t="shared" si="62"/>
        <v>1</v>
      </c>
      <c r="Q228" s="4" cm="1">
        <f t="array" ref="Q228">SUM(_xlfn._xlws.FILTER($G$2:$G$1265,_xlfn.MAP($M$2:$M$1265,_xlfn.LAMBDA(_xlpm.x,_xlpm.x=$M228))))</f>
        <v>7.3152889539136799E-4</v>
      </c>
      <c r="R228" s="4">
        <f t="shared" si="63"/>
        <v>1</v>
      </c>
      <c r="S228" s="15" cm="1">
        <f t="array" ref="S228">SUM(_xlfn._xlws.FILTER($G$2:$G$1265,_xlfn.MAP($N$2:$N$1265,_xlfn.LAMBDA(_xlpm.x,_xlpm.x=$N228))))</f>
        <v>7.3152889539136799E-4</v>
      </c>
      <c r="T228" s="4">
        <f t="shared" si="64"/>
        <v>1</v>
      </c>
      <c r="U228" s="4">
        <f t="shared" si="65"/>
        <v>0</v>
      </c>
      <c r="AC228" s="2"/>
      <c r="AH228" s="2"/>
      <c r="AI228" s="2"/>
    </row>
    <row r="229" spans="1:35">
      <c r="A229" s="1" t="str">
        <f t="shared" si="52"/>
        <v>~got~ : [ɡɑt]</v>
      </c>
      <c r="B229" s="1">
        <f t="shared" si="67"/>
        <v>0</v>
      </c>
      <c r="C229" s="1">
        <f t="shared" si="67"/>
        <v>0</v>
      </c>
      <c r="D229" s="1">
        <f t="shared" si="67"/>
        <v>0</v>
      </c>
      <c r="E229" s="7">
        <v>1</v>
      </c>
      <c r="F229" s="9" t="s">
        <v>1905</v>
      </c>
      <c r="G229" s="4">
        <f t="shared" si="53"/>
        <v>7.3152889539136799E-4</v>
      </c>
      <c r="H229" s="1" t="str">
        <f t="shared" si="54"/>
        <v>ɡɑt</v>
      </c>
      <c r="I229" s="1" t="str">
        <f t="shared" si="55"/>
        <v>got</v>
      </c>
      <c r="J229" s="10">
        <f t="shared" si="56"/>
        <v>3</v>
      </c>
      <c r="K229" s="10">
        <f t="shared" si="57"/>
        <v>3</v>
      </c>
      <c r="L229" s="10">
        <f t="shared" si="58"/>
        <v>3</v>
      </c>
      <c r="M229" s="1" t="str">
        <f t="shared" si="59"/>
        <v>~got~</v>
      </c>
      <c r="N229" s="1" t="str">
        <f t="shared" si="60"/>
        <v>[ɡɑt]</v>
      </c>
      <c r="O229" s="4">
        <f t="shared" si="61"/>
        <v>0.21041093737452468</v>
      </c>
      <c r="P229" s="4">
        <f t="shared" si="62"/>
        <v>1</v>
      </c>
      <c r="Q229" s="4" cm="1">
        <f t="array" ref="Q229">SUM(_xlfn._xlws.FILTER($G$2:$G$1265,_xlfn.MAP($M$2:$M$1265,_xlfn.LAMBDA(_xlpm.x,_xlpm.x=$M229))))</f>
        <v>7.3152889539136799E-4</v>
      </c>
      <c r="R229" s="4">
        <f t="shared" si="63"/>
        <v>1</v>
      </c>
      <c r="S229" s="15" cm="1">
        <f t="array" ref="S229">SUM(_xlfn._xlws.FILTER($G$2:$G$1265,_xlfn.MAP($N$2:$N$1265,_xlfn.LAMBDA(_xlpm.x,_xlpm.x=$N229))))</f>
        <v>7.3152889539136799E-4</v>
      </c>
      <c r="T229" s="4">
        <f t="shared" si="64"/>
        <v>1</v>
      </c>
      <c r="U229" s="4">
        <f t="shared" si="65"/>
        <v>0</v>
      </c>
      <c r="AC229" s="2"/>
      <c r="AH229" s="2"/>
      <c r="AI229" s="2"/>
    </row>
    <row r="230" spans="1:35">
      <c r="A230" s="1" t="str">
        <f t="shared" si="52"/>
        <v>~gar~ : [ɡəɹ]</v>
      </c>
      <c r="B230" s="1">
        <f t="shared" si="67"/>
        <v>0</v>
      </c>
      <c r="C230" s="1">
        <f t="shared" si="67"/>
        <v>0</v>
      </c>
      <c r="D230" s="1">
        <f t="shared" si="67"/>
        <v>0</v>
      </c>
      <c r="E230" s="7">
        <v>1</v>
      </c>
      <c r="F230" s="9" t="s">
        <v>1904</v>
      </c>
      <c r="G230" s="4">
        <f t="shared" si="53"/>
        <v>7.3152889539136799E-4</v>
      </c>
      <c r="H230" s="1" t="str">
        <f t="shared" si="54"/>
        <v>ɡəɹ</v>
      </c>
      <c r="I230" s="1" t="str">
        <f t="shared" si="55"/>
        <v>gar</v>
      </c>
      <c r="J230" s="10">
        <f t="shared" si="56"/>
        <v>3</v>
      </c>
      <c r="K230" s="10">
        <f t="shared" si="57"/>
        <v>3</v>
      </c>
      <c r="L230" s="10">
        <f t="shared" si="58"/>
        <v>3</v>
      </c>
      <c r="M230" s="1" t="str">
        <f t="shared" si="59"/>
        <v>~gar~</v>
      </c>
      <c r="N230" s="1" t="str">
        <f t="shared" si="60"/>
        <v>[ɡəɹ]</v>
      </c>
      <c r="O230" s="4">
        <f t="shared" si="61"/>
        <v>0.21041093737452468</v>
      </c>
      <c r="P230" s="4">
        <f t="shared" si="62"/>
        <v>1</v>
      </c>
      <c r="Q230" s="4" cm="1">
        <f t="array" ref="Q230">SUM(_xlfn._xlws.FILTER($G$2:$G$1265,_xlfn.MAP($M$2:$M$1265,_xlfn.LAMBDA(_xlpm.x,_xlpm.x=$M230))))</f>
        <v>7.3152889539136799E-4</v>
      </c>
      <c r="R230" s="4">
        <f t="shared" si="63"/>
        <v>1</v>
      </c>
      <c r="S230" s="15" cm="1">
        <f t="array" ref="S230">SUM(_xlfn._xlws.FILTER($G$2:$G$1265,_xlfn.MAP($N$2:$N$1265,_xlfn.LAMBDA(_xlpm.x,_xlpm.x=$N230))))</f>
        <v>7.3152889539136799E-4</v>
      </c>
      <c r="T230" s="4">
        <f t="shared" si="64"/>
        <v>1</v>
      </c>
      <c r="U230" s="4">
        <f t="shared" si="65"/>
        <v>0</v>
      </c>
      <c r="AC230" s="2"/>
      <c r="AH230" s="2"/>
      <c r="AI230" s="2"/>
    </row>
    <row r="231" spans="1:35">
      <c r="A231" s="1" t="str">
        <f t="shared" si="52"/>
        <v>~mal~ : [məl]</v>
      </c>
      <c r="B231" s="1">
        <f t="shared" si="67"/>
        <v>0</v>
      </c>
      <c r="C231" s="1">
        <f t="shared" si="67"/>
        <v>1</v>
      </c>
      <c r="D231" s="1">
        <f t="shared" si="67"/>
        <v>0</v>
      </c>
      <c r="E231" s="7">
        <v>2</v>
      </c>
      <c r="F231" s="9" t="s">
        <v>1903</v>
      </c>
      <c r="G231" s="4">
        <f t="shared" si="53"/>
        <v>1.463057790782736E-3</v>
      </c>
      <c r="H231" s="4" t="str">
        <f t="shared" si="54"/>
        <v>məl</v>
      </c>
      <c r="I231" s="4" t="str">
        <f t="shared" si="55"/>
        <v>mal</v>
      </c>
      <c r="J231" s="10">
        <f t="shared" si="56"/>
        <v>3</v>
      </c>
      <c r="K231" s="10">
        <f t="shared" si="57"/>
        <v>3</v>
      </c>
      <c r="L231" s="10">
        <f t="shared" si="58"/>
        <v>3</v>
      </c>
      <c r="M231" s="1" t="str">
        <f t="shared" si="59"/>
        <v>~mal~</v>
      </c>
      <c r="N231" s="1" t="str">
        <f t="shared" si="60"/>
        <v>[məl]</v>
      </c>
      <c r="O231" s="4">
        <f t="shared" si="61"/>
        <v>0.33349344548020921</v>
      </c>
      <c r="P231" s="4">
        <f t="shared" si="62"/>
        <v>1</v>
      </c>
      <c r="Q231" s="4" cm="1">
        <f t="array" ref="Q231">SUM(_xlfn._xlws.FILTER($G$2:$G$1265,_xlfn.MAP($M$2:$M$1265,_xlfn.LAMBDA(_xlpm.x,_xlpm.x=$M231))))</f>
        <v>1.463057790782736E-3</v>
      </c>
      <c r="R231" s="4">
        <f t="shared" si="63"/>
        <v>1</v>
      </c>
      <c r="S231" s="15" cm="1">
        <f t="array" ref="S231">SUM(_xlfn._xlws.FILTER($G$2:$G$1265,_xlfn.MAP($N$2:$N$1265,_xlfn.LAMBDA(_xlpm.x,_xlpm.x=$N231))))</f>
        <v>1.463057790782736E-3</v>
      </c>
      <c r="T231" s="4">
        <f t="shared" si="64"/>
        <v>1</v>
      </c>
      <c r="U231" s="4">
        <f t="shared" si="65"/>
        <v>0</v>
      </c>
      <c r="AC231" s="2"/>
      <c r="AH231" s="2"/>
      <c r="AI231" s="2"/>
    </row>
    <row r="232" spans="1:35">
      <c r="A232" s="1" t="str">
        <f t="shared" si="52"/>
        <v>~nch~ : [ntʃ]</v>
      </c>
      <c r="B232" s="1">
        <f t="shared" si="67"/>
        <v>0</v>
      </c>
      <c r="C232" s="1">
        <f t="shared" si="67"/>
        <v>0</v>
      </c>
      <c r="D232" s="1">
        <f t="shared" si="67"/>
        <v>1</v>
      </c>
      <c r="E232" s="7">
        <v>2</v>
      </c>
      <c r="F232" s="9" t="s">
        <v>199</v>
      </c>
      <c r="G232" s="4">
        <f t="shared" si="53"/>
        <v>1.463057790782736E-3</v>
      </c>
      <c r="H232" s="4" t="str">
        <f t="shared" si="54"/>
        <v>ntʃ</v>
      </c>
      <c r="I232" s="4" t="str">
        <f t="shared" si="55"/>
        <v>nch</v>
      </c>
      <c r="J232" s="10">
        <f t="shared" si="56"/>
        <v>3</v>
      </c>
      <c r="K232" s="10">
        <f t="shared" si="57"/>
        <v>3</v>
      </c>
      <c r="L232" s="10">
        <f t="shared" si="58"/>
        <v>3</v>
      </c>
      <c r="M232" s="1" t="str">
        <f t="shared" si="59"/>
        <v>~nch~</v>
      </c>
      <c r="N232" s="1" t="str">
        <f t="shared" si="60"/>
        <v>[ntʃ]</v>
      </c>
      <c r="O232" s="4">
        <f t="shared" si="61"/>
        <v>0.33349344548020921</v>
      </c>
      <c r="P232" s="4">
        <f t="shared" si="62"/>
        <v>1</v>
      </c>
      <c r="Q232" s="4" cm="1">
        <f t="array" ref="Q232">SUM(_xlfn._xlws.FILTER($G$2:$G$1265,_xlfn.MAP($M$2:$M$1265,_xlfn.LAMBDA(_xlpm.x,_xlpm.x=$M232))))</f>
        <v>1.463057790782736E-3</v>
      </c>
      <c r="R232" s="4">
        <f t="shared" si="63"/>
        <v>1</v>
      </c>
      <c r="S232" s="15" cm="1">
        <f t="array" ref="S232">SUM(_xlfn._xlws.FILTER($G$2:$G$1265,_xlfn.MAP($N$2:$N$1265,_xlfn.LAMBDA(_xlpm.x,_xlpm.x=$N232))))</f>
        <v>1.463057790782736E-3</v>
      </c>
      <c r="T232" s="4">
        <f t="shared" si="64"/>
        <v>1</v>
      </c>
      <c r="U232" s="4">
        <f t="shared" si="65"/>
        <v>0</v>
      </c>
      <c r="AC232" s="2"/>
      <c r="AH232" s="2"/>
      <c r="AI232" s="2"/>
    </row>
    <row r="233" spans="1:35">
      <c r="A233" s="1" t="str">
        <f t="shared" si="52"/>
        <v>~per~ : [pəɹ]</v>
      </c>
      <c r="B233" s="1">
        <f t="shared" si="67"/>
        <v>0</v>
      </c>
      <c r="C233" s="1">
        <f t="shared" si="67"/>
        <v>0</v>
      </c>
      <c r="D233" s="1">
        <f t="shared" si="67"/>
        <v>0</v>
      </c>
      <c r="E233" s="7">
        <v>2</v>
      </c>
      <c r="F233" s="9" t="s">
        <v>1902</v>
      </c>
      <c r="G233" s="4">
        <f t="shared" si="53"/>
        <v>1.463057790782736E-3</v>
      </c>
      <c r="H233" s="4" t="str">
        <f t="shared" si="54"/>
        <v>pəɹ</v>
      </c>
      <c r="I233" s="4" t="str">
        <f t="shared" si="55"/>
        <v>per</v>
      </c>
      <c r="J233" s="10">
        <f t="shared" si="56"/>
        <v>3</v>
      </c>
      <c r="K233" s="10">
        <f t="shared" si="57"/>
        <v>3</v>
      </c>
      <c r="L233" s="10">
        <f t="shared" si="58"/>
        <v>3</v>
      </c>
      <c r="M233" s="1" t="str">
        <f t="shared" si="59"/>
        <v>~per~</v>
      </c>
      <c r="N233" s="1" t="str">
        <f t="shared" si="60"/>
        <v>[pəɹ]</v>
      </c>
      <c r="O233" s="4">
        <f t="shared" si="61"/>
        <v>0.33349344548020921</v>
      </c>
      <c r="P233" s="4">
        <f t="shared" si="62"/>
        <v>1</v>
      </c>
      <c r="Q233" s="4" cm="1">
        <f t="array" ref="Q233">SUM(_xlfn._xlws.FILTER($G$2:$G$1265,_xlfn.MAP($M$2:$M$1265,_xlfn.LAMBDA(_xlpm.x,_xlpm.x=$M233))))</f>
        <v>1.463057790782736E-3</v>
      </c>
      <c r="R233" s="4">
        <f t="shared" si="63"/>
        <v>1</v>
      </c>
      <c r="S233" s="15" cm="1">
        <f t="array" ref="S233">SUM(_xlfn._xlws.FILTER($G$2:$G$1265,_xlfn.MAP($N$2:$N$1265,_xlfn.LAMBDA(_xlpm.x,_xlpm.x=$N233))))</f>
        <v>1.463057790782736E-3</v>
      </c>
      <c r="T233" s="4">
        <f t="shared" si="64"/>
        <v>1</v>
      </c>
      <c r="U233" s="4">
        <f t="shared" si="65"/>
        <v>0</v>
      </c>
      <c r="AC233" s="2"/>
      <c r="AH233" s="2"/>
      <c r="AI233" s="2"/>
    </row>
    <row r="234" spans="1:35">
      <c r="A234" s="1" t="str">
        <f t="shared" si="52"/>
        <v>~wer~ : [wəɹ]</v>
      </c>
      <c r="B234" s="1">
        <f t="shared" si="67"/>
        <v>0</v>
      </c>
      <c r="C234" s="1">
        <f t="shared" si="67"/>
        <v>0</v>
      </c>
      <c r="D234" s="1">
        <f t="shared" si="67"/>
        <v>0</v>
      </c>
      <c r="E234" s="7">
        <v>2</v>
      </c>
      <c r="F234" s="9" t="s">
        <v>1901</v>
      </c>
      <c r="G234" s="4">
        <f t="shared" si="53"/>
        <v>1.463057790782736E-3</v>
      </c>
      <c r="H234" s="1" t="str">
        <f t="shared" si="54"/>
        <v>wəɹ</v>
      </c>
      <c r="I234" s="1" t="str">
        <f t="shared" si="55"/>
        <v>wer</v>
      </c>
      <c r="J234" s="10">
        <f t="shared" si="56"/>
        <v>3</v>
      </c>
      <c r="K234" s="10">
        <f t="shared" si="57"/>
        <v>3</v>
      </c>
      <c r="L234" s="10">
        <f t="shared" si="58"/>
        <v>3</v>
      </c>
      <c r="M234" s="1" t="str">
        <f t="shared" si="59"/>
        <v>~wer~</v>
      </c>
      <c r="N234" s="1" t="str">
        <f t="shared" si="60"/>
        <v>[wəɹ]</v>
      </c>
      <c r="O234" s="4">
        <f t="shared" si="61"/>
        <v>0.33349344548020921</v>
      </c>
      <c r="P234" s="4">
        <f t="shared" si="62"/>
        <v>1</v>
      </c>
      <c r="Q234" s="4" cm="1">
        <f t="array" ref="Q234">SUM(_xlfn._xlws.FILTER($G$2:$G$1265,_xlfn.MAP($M$2:$M$1265,_xlfn.LAMBDA(_xlpm.x,_xlpm.x=$M234))))</f>
        <v>1.463057790782736E-3</v>
      </c>
      <c r="R234" s="4">
        <f t="shared" si="63"/>
        <v>1</v>
      </c>
      <c r="S234" s="15" cm="1">
        <f t="array" ref="S234">SUM(_xlfn._xlws.FILTER($G$2:$G$1265,_xlfn.MAP($N$2:$N$1265,_xlfn.LAMBDA(_xlpm.x,_xlpm.x=$N234))))</f>
        <v>1.463057790782736E-3</v>
      </c>
      <c r="T234" s="4">
        <f t="shared" si="64"/>
        <v>1</v>
      </c>
      <c r="U234" s="4">
        <f t="shared" si="65"/>
        <v>0</v>
      </c>
      <c r="AC234" s="2"/>
      <c r="AH234" s="2"/>
      <c r="AI234" s="2"/>
    </row>
    <row r="235" spans="1:35">
      <c r="A235" s="1" t="str">
        <f t="shared" si="52"/>
        <v>~rge~ : [ɹdʒ]</v>
      </c>
      <c r="B235" s="1">
        <f t="shared" si="67"/>
        <v>1</v>
      </c>
      <c r="C235" s="1">
        <f t="shared" si="67"/>
        <v>0</v>
      </c>
      <c r="D235" s="1">
        <f t="shared" si="67"/>
        <v>0</v>
      </c>
      <c r="E235" s="7">
        <v>2</v>
      </c>
      <c r="F235" s="9" t="s">
        <v>301</v>
      </c>
      <c r="G235" s="4">
        <f t="shared" si="53"/>
        <v>1.463057790782736E-3</v>
      </c>
      <c r="H235" s="1" t="str">
        <f t="shared" si="54"/>
        <v>ɹdʒ</v>
      </c>
      <c r="I235" s="1" t="str">
        <f t="shared" si="55"/>
        <v>rge</v>
      </c>
      <c r="J235" s="10">
        <f t="shared" si="56"/>
        <v>3</v>
      </c>
      <c r="K235" s="10">
        <f t="shared" si="57"/>
        <v>3</v>
      </c>
      <c r="L235" s="10">
        <f t="shared" si="58"/>
        <v>3</v>
      </c>
      <c r="M235" s="1" t="str">
        <f t="shared" si="59"/>
        <v>~rge~</v>
      </c>
      <c r="N235" s="1" t="str">
        <f t="shared" si="60"/>
        <v>[ɹdʒ]</v>
      </c>
      <c r="O235" s="4">
        <f t="shared" si="61"/>
        <v>0.33349344548020921</v>
      </c>
      <c r="P235" s="4">
        <f t="shared" si="62"/>
        <v>1</v>
      </c>
      <c r="Q235" s="4" cm="1">
        <f t="array" ref="Q235">SUM(_xlfn._xlws.FILTER($G$2:$G$1265,_xlfn.MAP($M$2:$M$1265,_xlfn.LAMBDA(_xlpm.x,_xlpm.x=$M235))))</f>
        <v>1.463057790782736E-3</v>
      </c>
      <c r="R235" s="4">
        <f t="shared" si="63"/>
        <v>1</v>
      </c>
      <c r="S235" s="15" cm="1">
        <f t="array" ref="S235">SUM(_xlfn._xlws.FILTER($G$2:$G$1265,_xlfn.MAP($N$2:$N$1265,_xlfn.LAMBDA(_xlpm.x,_xlpm.x=$N235))))</f>
        <v>1.463057790782736E-3</v>
      </c>
      <c r="T235" s="4">
        <f t="shared" si="64"/>
        <v>1</v>
      </c>
      <c r="U235" s="4">
        <f t="shared" si="65"/>
        <v>0</v>
      </c>
      <c r="AC235" s="2"/>
      <c r="AH235" s="2"/>
      <c r="AI235" s="2"/>
    </row>
    <row r="236" spans="1:35">
      <c r="A236" s="1" t="str">
        <f t="shared" si="52"/>
        <v>~ene~ : [ɛnə]</v>
      </c>
      <c r="B236" s="1">
        <f t="shared" si="67"/>
        <v>0</v>
      </c>
      <c r="C236" s="1">
        <f t="shared" si="67"/>
        <v>0</v>
      </c>
      <c r="D236" s="1">
        <f t="shared" si="67"/>
        <v>0</v>
      </c>
      <c r="E236" s="7">
        <v>2</v>
      </c>
      <c r="F236" s="9" t="s">
        <v>1900</v>
      </c>
      <c r="G236" s="4">
        <f t="shared" si="53"/>
        <v>1.463057790782736E-3</v>
      </c>
      <c r="H236" s="1" t="str">
        <f t="shared" si="54"/>
        <v>ɛnə</v>
      </c>
      <c r="I236" s="1" t="str">
        <f t="shared" si="55"/>
        <v>ene</v>
      </c>
      <c r="J236" s="10">
        <f t="shared" si="56"/>
        <v>3</v>
      </c>
      <c r="K236" s="10">
        <f t="shared" si="57"/>
        <v>3</v>
      </c>
      <c r="L236" s="10">
        <f t="shared" si="58"/>
        <v>3</v>
      </c>
      <c r="M236" s="1" t="str">
        <f t="shared" si="59"/>
        <v>~ene~</v>
      </c>
      <c r="N236" s="1" t="str">
        <f t="shared" si="60"/>
        <v>[ɛnə]</v>
      </c>
      <c r="O236" s="4">
        <f t="shared" si="61"/>
        <v>0.33349344548020921</v>
      </c>
      <c r="P236" s="4">
        <f t="shared" si="62"/>
        <v>1</v>
      </c>
      <c r="Q236" s="4" cm="1">
        <f t="array" ref="Q236">SUM(_xlfn._xlws.FILTER($G$2:$G$1265,_xlfn.MAP($M$2:$M$1265,_xlfn.LAMBDA(_xlpm.x,_xlpm.x=$M236))))</f>
        <v>1.463057790782736E-3</v>
      </c>
      <c r="R236" s="4">
        <f t="shared" si="63"/>
        <v>1</v>
      </c>
      <c r="S236" s="15" cm="1">
        <f t="array" ref="S236">SUM(_xlfn._xlws.FILTER($G$2:$G$1265,_xlfn.MAP($N$2:$N$1265,_xlfn.LAMBDA(_xlpm.x,_xlpm.x=$N236))))</f>
        <v>1.463057790782736E-3</v>
      </c>
      <c r="T236" s="4">
        <f t="shared" si="64"/>
        <v>1</v>
      </c>
      <c r="U236" s="4">
        <f t="shared" si="65"/>
        <v>0</v>
      </c>
      <c r="AC236" s="2"/>
      <c r="AH236" s="2"/>
      <c r="AI236" s="2"/>
    </row>
    <row r="237" spans="1:35">
      <c r="A237" s="1" t="str">
        <f t="shared" si="52"/>
        <v>~rty~ : [ɹtɪ]</v>
      </c>
      <c r="B237" s="1">
        <f t="shared" si="67"/>
        <v>1</v>
      </c>
      <c r="C237" s="1">
        <f t="shared" si="67"/>
        <v>0</v>
      </c>
      <c r="D237" s="1">
        <f t="shared" si="67"/>
        <v>0</v>
      </c>
      <c r="E237" s="7">
        <v>2</v>
      </c>
      <c r="F237" s="9" t="s">
        <v>390</v>
      </c>
      <c r="G237" s="4">
        <f t="shared" si="53"/>
        <v>1.463057790782736E-3</v>
      </c>
      <c r="H237" s="1" t="str">
        <f t="shared" si="54"/>
        <v>ɹtɪ</v>
      </c>
      <c r="I237" s="1" t="str">
        <f t="shared" si="55"/>
        <v>rty</v>
      </c>
      <c r="J237" s="10">
        <f t="shared" si="56"/>
        <v>3</v>
      </c>
      <c r="K237" s="10">
        <f t="shared" si="57"/>
        <v>3</v>
      </c>
      <c r="L237" s="10">
        <f t="shared" si="58"/>
        <v>3</v>
      </c>
      <c r="M237" s="1" t="str">
        <f t="shared" si="59"/>
        <v>~rty~</v>
      </c>
      <c r="N237" s="1" t="str">
        <f t="shared" si="60"/>
        <v>[ɹtɪ]</v>
      </c>
      <c r="O237" s="4">
        <f t="shared" si="61"/>
        <v>0.33349344548020921</v>
      </c>
      <c r="P237" s="4">
        <f t="shared" si="62"/>
        <v>1</v>
      </c>
      <c r="Q237" s="4" cm="1">
        <f t="array" ref="Q237">SUM(_xlfn._xlws.FILTER($G$2:$G$1265,_xlfn.MAP($M$2:$M$1265,_xlfn.LAMBDA(_xlpm.x,_xlpm.x=$M237))))</f>
        <v>1.463057790782736E-3</v>
      </c>
      <c r="R237" s="4">
        <f t="shared" si="63"/>
        <v>1</v>
      </c>
      <c r="S237" s="15" cm="1">
        <f t="array" ref="S237">SUM(_xlfn._xlws.FILTER($G$2:$G$1265,_xlfn.MAP($N$2:$N$1265,_xlfn.LAMBDA(_xlpm.x,_xlpm.x=$N237))))</f>
        <v>1.463057790782736E-3</v>
      </c>
      <c r="T237" s="4">
        <f t="shared" si="64"/>
        <v>1</v>
      </c>
      <c r="U237" s="4">
        <f t="shared" si="65"/>
        <v>0</v>
      </c>
      <c r="AC237" s="2"/>
      <c r="AH237" s="2"/>
      <c r="AI237" s="2"/>
    </row>
    <row r="238" spans="1:35">
      <c r="A238" s="1" t="str">
        <f t="shared" si="52"/>
        <v>~ori~ : [əɹɪ]</v>
      </c>
      <c r="B238" s="1">
        <f t="shared" si="67"/>
        <v>0</v>
      </c>
      <c r="C238" s="1">
        <f t="shared" si="67"/>
        <v>0</v>
      </c>
      <c r="D238" s="1">
        <f t="shared" si="67"/>
        <v>0</v>
      </c>
      <c r="E238" s="7">
        <v>2</v>
      </c>
      <c r="F238" s="9" t="s">
        <v>1899</v>
      </c>
      <c r="G238" s="4">
        <f t="shared" si="53"/>
        <v>1.463057790782736E-3</v>
      </c>
      <c r="H238" s="1" t="str">
        <f t="shared" si="54"/>
        <v>əɹɪ</v>
      </c>
      <c r="I238" s="1" t="str">
        <f t="shared" si="55"/>
        <v>ori</v>
      </c>
      <c r="J238" s="10">
        <f t="shared" si="56"/>
        <v>3</v>
      </c>
      <c r="K238" s="10">
        <f t="shared" si="57"/>
        <v>3</v>
      </c>
      <c r="L238" s="10">
        <f t="shared" si="58"/>
        <v>3</v>
      </c>
      <c r="M238" s="1" t="str">
        <f t="shared" si="59"/>
        <v>~ori~</v>
      </c>
      <c r="N238" s="1" t="str">
        <f t="shared" si="60"/>
        <v>[əɹɪ]</v>
      </c>
      <c r="O238" s="4">
        <f t="shared" si="61"/>
        <v>0.33349344548020921</v>
      </c>
      <c r="P238" s="4">
        <f t="shared" si="62"/>
        <v>1</v>
      </c>
      <c r="Q238" s="4" cm="1">
        <f t="array" ref="Q238">SUM(_xlfn._xlws.FILTER($G$2:$G$1265,_xlfn.MAP($M$2:$M$1265,_xlfn.LAMBDA(_xlpm.x,_xlpm.x=$M238))))</f>
        <v>1.463057790782736E-3</v>
      </c>
      <c r="R238" s="4">
        <f t="shared" si="63"/>
        <v>1</v>
      </c>
      <c r="S238" s="15" cm="1">
        <f t="array" ref="S238">SUM(_xlfn._xlws.FILTER($G$2:$G$1265,_xlfn.MAP($N$2:$N$1265,_xlfn.LAMBDA(_xlpm.x,_xlpm.x=$N238))))</f>
        <v>1.463057790782736E-3</v>
      </c>
      <c r="T238" s="4">
        <f t="shared" si="64"/>
        <v>1</v>
      </c>
      <c r="U238" s="4">
        <f t="shared" si="65"/>
        <v>0</v>
      </c>
      <c r="AC238" s="2"/>
      <c r="AH238" s="2"/>
      <c r="AI238" s="2"/>
    </row>
    <row r="239" spans="1:35">
      <c r="A239" s="1" t="str">
        <f t="shared" si="52"/>
        <v>~nal~ : [nəl]</v>
      </c>
      <c r="B239" s="1">
        <f t="shared" si="67"/>
        <v>0</v>
      </c>
      <c r="C239" s="1">
        <f t="shared" si="67"/>
        <v>0</v>
      </c>
      <c r="D239" s="1">
        <f t="shared" si="67"/>
        <v>1</v>
      </c>
      <c r="E239" s="7">
        <v>3</v>
      </c>
      <c r="F239" s="9" t="s">
        <v>1898</v>
      </c>
      <c r="G239" s="4">
        <f t="shared" si="53"/>
        <v>2.1945866861741038E-3</v>
      </c>
      <c r="H239" s="4" t="str">
        <f t="shared" si="54"/>
        <v>nəl</v>
      </c>
      <c r="I239" s="4" t="str">
        <f t="shared" si="55"/>
        <v>nal</v>
      </c>
      <c r="J239" s="10">
        <f t="shared" si="56"/>
        <v>3</v>
      </c>
      <c r="K239" s="10">
        <f t="shared" si="57"/>
        <v>3</v>
      </c>
      <c r="L239" s="10">
        <f t="shared" si="58"/>
        <v>3</v>
      </c>
      <c r="M239" s="1" t="str">
        <f t="shared" si="59"/>
        <v>~nal~</v>
      </c>
      <c r="N239" s="1" t="str">
        <f t="shared" si="60"/>
        <v>[nəl]</v>
      </c>
      <c r="O239" s="4">
        <f t="shared" si="61"/>
        <v>0.42082187474904936</v>
      </c>
      <c r="P239" s="4">
        <f t="shared" si="62"/>
        <v>1</v>
      </c>
      <c r="Q239" s="4" cm="1">
        <f t="array" ref="Q239">SUM(_xlfn._xlws.FILTER($G$2:$G$1265,_xlfn.MAP($M$2:$M$1265,_xlfn.LAMBDA(_xlpm.x,_xlpm.x=$M239))))</f>
        <v>2.1945866861741038E-3</v>
      </c>
      <c r="R239" s="4">
        <f t="shared" si="63"/>
        <v>1</v>
      </c>
      <c r="S239" s="15" cm="1">
        <f t="array" ref="S239">SUM(_xlfn._xlws.FILTER($G$2:$G$1265,_xlfn.MAP($N$2:$N$1265,_xlfn.LAMBDA(_xlpm.x,_xlpm.x=$N239))))</f>
        <v>2.1945866861741038E-3</v>
      </c>
      <c r="T239" s="4">
        <f t="shared" si="64"/>
        <v>1</v>
      </c>
      <c r="U239" s="4">
        <f t="shared" si="65"/>
        <v>0</v>
      </c>
      <c r="AC239" s="2"/>
      <c r="AH239" s="2"/>
      <c r="AI239" s="2"/>
    </row>
    <row r="240" spans="1:35">
      <c r="A240" s="1" t="str">
        <f t="shared" si="52"/>
        <v>~tal~ : [təl]</v>
      </c>
      <c r="B240" s="1">
        <f t="shared" si="67"/>
        <v>0</v>
      </c>
      <c r="C240" s="1">
        <f t="shared" si="67"/>
        <v>0</v>
      </c>
      <c r="D240" s="1">
        <f t="shared" si="67"/>
        <v>0</v>
      </c>
      <c r="E240" s="7">
        <v>3</v>
      </c>
      <c r="F240" s="9" t="s">
        <v>1897</v>
      </c>
      <c r="G240" s="4">
        <f t="shared" si="53"/>
        <v>2.1945866861741038E-3</v>
      </c>
      <c r="H240" s="1" t="str">
        <f t="shared" si="54"/>
        <v>təl</v>
      </c>
      <c r="I240" s="1" t="str">
        <f t="shared" si="55"/>
        <v>tal</v>
      </c>
      <c r="J240" s="10">
        <f t="shared" si="56"/>
        <v>3</v>
      </c>
      <c r="K240" s="10">
        <f t="shared" si="57"/>
        <v>3</v>
      </c>
      <c r="L240" s="10">
        <f t="shared" si="58"/>
        <v>3</v>
      </c>
      <c r="M240" s="1" t="str">
        <f t="shared" si="59"/>
        <v>~tal~</v>
      </c>
      <c r="N240" s="1" t="str">
        <f t="shared" si="60"/>
        <v>[təl]</v>
      </c>
      <c r="O240" s="4">
        <f t="shared" si="61"/>
        <v>0.42082187474904936</v>
      </c>
      <c r="P240" s="4">
        <f t="shared" si="62"/>
        <v>1</v>
      </c>
      <c r="Q240" s="4" cm="1">
        <f t="array" ref="Q240">SUM(_xlfn._xlws.FILTER($G$2:$G$1265,_xlfn.MAP($M$2:$M$1265,_xlfn.LAMBDA(_xlpm.x,_xlpm.x=$M240))))</f>
        <v>2.1945866861741038E-3</v>
      </c>
      <c r="R240" s="4">
        <f t="shared" si="63"/>
        <v>1</v>
      </c>
      <c r="S240" s="15" cm="1">
        <f t="array" ref="S240">SUM(_xlfn._xlws.FILTER($G$2:$G$1265,_xlfn.MAP($N$2:$N$1265,_xlfn.LAMBDA(_xlpm.x,_xlpm.x=$N240))))</f>
        <v>2.1945866861741038E-3</v>
      </c>
      <c r="T240" s="4">
        <f t="shared" si="64"/>
        <v>1</v>
      </c>
      <c r="U240" s="4">
        <f t="shared" si="65"/>
        <v>0</v>
      </c>
      <c r="AC240" s="2"/>
      <c r="AH240" s="2"/>
      <c r="AI240" s="2"/>
    </row>
    <row r="241" spans="1:35">
      <c r="A241" s="1" t="str">
        <f t="shared" si="52"/>
        <v>~ral~ : [ɹəl]</v>
      </c>
      <c r="B241" s="1">
        <f t="shared" si="67"/>
        <v>1</v>
      </c>
      <c r="C241" s="1">
        <f t="shared" si="67"/>
        <v>0</v>
      </c>
      <c r="D241" s="1">
        <f t="shared" si="67"/>
        <v>0</v>
      </c>
      <c r="E241" s="7">
        <v>3</v>
      </c>
      <c r="F241" s="9" t="s">
        <v>1896</v>
      </c>
      <c r="G241" s="4">
        <f t="shared" si="53"/>
        <v>2.1945866861741038E-3</v>
      </c>
      <c r="H241" s="1" t="str">
        <f t="shared" si="54"/>
        <v>ɹəl</v>
      </c>
      <c r="I241" s="1" t="str">
        <f t="shared" si="55"/>
        <v>ral</v>
      </c>
      <c r="J241" s="10">
        <f t="shared" si="56"/>
        <v>3</v>
      </c>
      <c r="K241" s="10">
        <f t="shared" si="57"/>
        <v>3</v>
      </c>
      <c r="L241" s="10">
        <f t="shared" si="58"/>
        <v>3</v>
      </c>
      <c r="M241" s="1" t="str">
        <f t="shared" si="59"/>
        <v>~ral~</v>
      </c>
      <c r="N241" s="1" t="str">
        <f t="shared" si="60"/>
        <v>[ɹəl]</v>
      </c>
      <c r="O241" s="4">
        <f t="shared" si="61"/>
        <v>0.42082187474904936</v>
      </c>
      <c r="P241" s="4">
        <f t="shared" si="62"/>
        <v>1</v>
      </c>
      <c r="Q241" s="4" cm="1">
        <f t="array" ref="Q241">SUM(_xlfn._xlws.FILTER($G$2:$G$1265,_xlfn.MAP($M$2:$M$1265,_xlfn.LAMBDA(_xlpm.x,_xlpm.x=$M241))))</f>
        <v>2.1945866861741038E-3</v>
      </c>
      <c r="R241" s="4">
        <f t="shared" si="63"/>
        <v>1</v>
      </c>
      <c r="S241" s="15" cm="1">
        <f t="array" ref="S241">SUM(_xlfn._xlws.FILTER($G$2:$G$1265,_xlfn.MAP($N$2:$N$1265,_xlfn.LAMBDA(_xlpm.x,_xlpm.x=$N241))))</f>
        <v>2.1945866861741038E-3</v>
      </c>
      <c r="T241" s="4">
        <f t="shared" si="64"/>
        <v>1</v>
      </c>
      <c r="U241" s="4">
        <f t="shared" si="65"/>
        <v>0</v>
      </c>
      <c r="AC241" s="2"/>
      <c r="AH241" s="2"/>
      <c r="AI241" s="2"/>
    </row>
    <row r="242" spans="1:35">
      <c r="A242" s="1" t="str">
        <f t="shared" si="52"/>
        <v>~nge~ : [ndʒ]</v>
      </c>
      <c r="B242" s="1">
        <f t="shared" ref="B242:D261" si="68">_xlfn.LET(_xlpm.d,$F242,_xlpm.k,_xlfn.CONCAT(LEFT(TRIM(B$1),1),"*"),COUNTIF(_xlpm.d,_xlpm.k))</f>
        <v>0</v>
      </c>
      <c r="C242" s="1">
        <f t="shared" si="68"/>
        <v>0</v>
      </c>
      <c r="D242" s="1">
        <f t="shared" si="68"/>
        <v>1</v>
      </c>
      <c r="E242" s="7">
        <v>4</v>
      </c>
      <c r="F242" s="9" t="s">
        <v>270</v>
      </c>
      <c r="G242" s="4">
        <f t="shared" si="53"/>
        <v>2.926115581565472E-3</v>
      </c>
      <c r="H242" s="4" t="str">
        <f t="shared" si="54"/>
        <v>ndʒ</v>
      </c>
      <c r="I242" s="4" t="str">
        <f t="shared" si="55"/>
        <v>nge</v>
      </c>
      <c r="J242" s="10">
        <f t="shared" si="56"/>
        <v>3</v>
      </c>
      <c r="K242" s="10">
        <f t="shared" si="57"/>
        <v>3</v>
      </c>
      <c r="L242" s="10">
        <f t="shared" si="58"/>
        <v>3</v>
      </c>
      <c r="M242" s="1" t="str">
        <f t="shared" si="59"/>
        <v>~nge~</v>
      </c>
      <c r="N242" s="1" t="str">
        <f t="shared" si="60"/>
        <v>[ndʒ]</v>
      </c>
      <c r="O242" s="4">
        <f t="shared" si="61"/>
        <v>0.4885590669614942</v>
      </c>
      <c r="P242" s="4">
        <f t="shared" si="62"/>
        <v>1</v>
      </c>
      <c r="Q242" s="4" cm="1">
        <f t="array" ref="Q242">SUM(_xlfn._xlws.FILTER($G$2:$G$1265,_xlfn.MAP($M$2:$M$1265,_xlfn.LAMBDA(_xlpm.x,_xlpm.x=$M242))))</f>
        <v>2.926115581565472E-3</v>
      </c>
      <c r="R242" s="4">
        <f t="shared" si="63"/>
        <v>1</v>
      </c>
      <c r="S242" s="15" cm="1">
        <f t="array" ref="S242">SUM(_xlfn._xlws.FILTER($G$2:$G$1265,_xlfn.MAP($N$2:$N$1265,_xlfn.LAMBDA(_xlpm.x,_xlpm.x=$N242))))</f>
        <v>2.926115581565472E-3</v>
      </c>
      <c r="T242" s="4">
        <f t="shared" si="64"/>
        <v>1</v>
      </c>
      <c r="U242" s="4">
        <f t="shared" si="65"/>
        <v>0</v>
      </c>
      <c r="AC242" s="2"/>
      <c r="AH242" s="2"/>
      <c r="AI242" s="2"/>
    </row>
    <row r="243" spans="1:35">
      <c r="A243" s="1" t="str">
        <f t="shared" si="52"/>
        <v>~ide~ : [aɪdi]</v>
      </c>
      <c r="B243" s="1">
        <f t="shared" si="68"/>
        <v>0</v>
      </c>
      <c r="C243" s="1">
        <f t="shared" si="68"/>
        <v>0</v>
      </c>
      <c r="D243" s="1">
        <f t="shared" si="68"/>
        <v>0</v>
      </c>
      <c r="E243" s="7">
        <v>1</v>
      </c>
      <c r="F243" s="9" t="s">
        <v>1895</v>
      </c>
      <c r="G243" s="4">
        <f t="shared" si="53"/>
        <v>7.3152889539136799E-4</v>
      </c>
      <c r="H243" s="4" t="str">
        <f t="shared" si="54"/>
        <v>aɪdi</v>
      </c>
      <c r="I243" s="4" t="str">
        <f t="shared" si="55"/>
        <v>ide</v>
      </c>
      <c r="J243" s="10">
        <f t="shared" si="56"/>
        <v>4</v>
      </c>
      <c r="K243" s="10">
        <f t="shared" si="57"/>
        <v>3</v>
      </c>
      <c r="L243" s="10">
        <f t="shared" si="58"/>
        <v>4</v>
      </c>
      <c r="M243" s="1" t="str">
        <f t="shared" si="59"/>
        <v>~ide~</v>
      </c>
      <c r="N243" s="1" t="str">
        <f t="shared" si="60"/>
        <v>[aɪdi]</v>
      </c>
      <c r="O243" s="4">
        <f t="shared" si="61"/>
        <v>0.2342468675289098</v>
      </c>
      <c r="P243" s="4">
        <f t="shared" si="62"/>
        <v>1</v>
      </c>
      <c r="Q243" s="4" cm="1">
        <f t="array" ref="Q243">SUM(_xlfn._xlws.FILTER($G$2:$G$1265,_xlfn.MAP($M$2:$M$1265,_xlfn.LAMBDA(_xlpm.x,_xlpm.x=$M243))))</f>
        <v>7.3152889539136799E-4</v>
      </c>
      <c r="R243" s="4">
        <f t="shared" si="63"/>
        <v>1</v>
      </c>
      <c r="S243" s="15" cm="1">
        <f t="array" ref="S243">SUM(_xlfn._xlws.FILTER($G$2:$G$1265,_xlfn.MAP($N$2:$N$1265,_xlfn.LAMBDA(_xlpm.x,_xlpm.x=$N243))))</f>
        <v>7.3152889539136799E-4</v>
      </c>
      <c r="T243" s="4">
        <f t="shared" si="64"/>
        <v>1</v>
      </c>
      <c r="U243" s="4">
        <f t="shared" si="65"/>
        <v>0</v>
      </c>
      <c r="AC243" s="2"/>
      <c r="AH243" s="2"/>
      <c r="AI243" s="2"/>
    </row>
    <row r="244" spans="1:35">
      <c r="A244" s="1" t="str">
        <f t="shared" si="52"/>
        <v>~box~ : [bɑks]</v>
      </c>
      <c r="B244" s="1">
        <f t="shared" si="68"/>
        <v>0</v>
      </c>
      <c r="C244" s="1">
        <f t="shared" si="68"/>
        <v>0</v>
      </c>
      <c r="D244" s="1">
        <f t="shared" si="68"/>
        <v>0</v>
      </c>
      <c r="E244" s="7">
        <v>1</v>
      </c>
      <c r="F244" s="9" t="s">
        <v>1894</v>
      </c>
      <c r="G244" s="4">
        <f t="shared" si="53"/>
        <v>7.3152889539136799E-4</v>
      </c>
      <c r="H244" s="4" t="str">
        <f t="shared" si="54"/>
        <v>bɑks</v>
      </c>
      <c r="I244" s="4" t="str">
        <f t="shared" si="55"/>
        <v>box</v>
      </c>
      <c r="J244" s="10">
        <f t="shared" si="56"/>
        <v>4</v>
      </c>
      <c r="K244" s="10">
        <f t="shared" si="57"/>
        <v>3</v>
      </c>
      <c r="L244" s="10">
        <f t="shared" si="58"/>
        <v>4</v>
      </c>
      <c r="M244" s="1" t="str">
        <f t="shared" si="59"/>
        <v>~box~</v>
      </c>
      <c r="N244" s="1" t="str">
        <f t="shared" si="60"/>
        <v>[bɑks]</v>
      </c>
      <c r="O244" s="4">
        <f t="shared" si="61"/>
        <v>0.2342468675289098</v>
      </c>
      <c r="P244" s="4">
        <f t="shared" si="62"/>
        <v>1</v>
      </c>
      <c r="Q244" s="4" cm="1">
        <f t="array" ref="Q244">SUM(_xlfn._xlws.FILTER($G$2:$G$1265,_xlfn.MAP($M$2:$M$1265,_xlfn.LAMBDA(_xlpm.x,_xlpm.x=$M244))))</f>
        <v>7.3152889539136799E-4</v>
      </c>
      <c r="R244" s="4">
        <f t="shared" si="63"/>
        <v>1</v>
      </c>
      <c r="S244" s="15" cm="1">
        <f t="array" ref="S244">SUM(_xlfn._xlws.FILTER($G$2:$G$1265,_xlfn.MAP($N$2:$N$1265,_xlfn.LAMBDA(_xlpm.x,_xlpm.x=$N244))))</f>
        <v>7.3152889539136799E-4</v>
      </c>
      <c r="T244" s="4">
        <f t="shared" si="64"/>
        <v>1</v>
      </c>
      <c r="U244" s="4">
        <f t="shared" si="65"/>
        <v>0</v>
      </c>
      <c r="AC244" s="2"/>
      <c r="AH244" s="2"/>
      <c r="AI244" s="2"/>
    </row>
    <row r="245" spans="1:35">
      <c r="A245" s="1" t="str">
        <f t="shared" si="52"/>
        <v>~dry~ : [dɹaɪ]</v>
      </c>
      <c r="B245" s="1">
        <f t="shared" si="68"/>
        <v>0</v>
      </c>
      <c r="C245" s="1">
        <f t="shared" si="68"/>
        <v>0</v>
      </c>
      <c r="D245" s="1">
        <f t="shared" si="68"/>
        <v>0</v>
      </c>
      <c r="E245" s="7">
        <v>1</v>
      </c>
      <c r="F245" s="9" t="s">
        <v>493</v>
      </c>
      <c r="G245" s="4">
        <f t="shared" si="53"/>
        <v>7.3152889539136799E-4</v>
      </c>
      <c r="H245" s="4" t="str">
        <f t="shared" si="54"/>
        <v>dɹaɪ</v>
      </c>
      <c r="I245" s="4" t="str">
        <f t="shared" si="55"/>
        <v>dry</v>
      </c>
      <c r="J245" s="10">
        <f t="shared" si="56"/>
        <v>4</v>
      </c>
      <c r="K245" s="10">
        <f t="shared" si="57"/>
        <v>3</v>
      </c>
      <c r="L245" s="10">
        <f t="shared" si="58"/>
        <v>4</v>
      </c>
      <c r="M245" s="1" t="str">
        <f t="shared" si="59"/>
        <v>~dry~</v>
      </c>
      <c r="N245" s="1" t="str">
        <f t="shared" si="60"/>
        <v>[dɹaɪ]</v>
      </c>
      <c r="O245" s="4">
        <f t="shared" si="61"/>
        <v>0.2342468675289098</v>
      </c>
      <c r="P245" s="4">
        <f t="shared" si="62"/>
        <v>1</v>
      </c>
      <c r="Q245" s="4" cm="1">
        <f t="array" ref="Q245">SUM(_xlfn._xlws.FILTER($G$2:$G$1265,_xlfn.MAP($M$2:$M$1265,_xlfn.LAMBDA(_xlpm.x,_xlpm.x=$M245))))</f>
        <v>7.3152889539136799E-4</v>
      </c>
      <c r="R245" s="4">
        <f t="shared" si="63"/>
        <v>1</v>
      </c>
      <c r="S245" s="15" cm="1">
        <f t="array" ref="S245">SUM(_xlfn._xlws.FILTER($G$2:$G$1265,_xlfn.MAP($N$2:$N$1265,_xlfn.LAMBDA(_xlpm.x,_xlpm.x=$N245))))</f>
        <v>7.3152889539136799E-4</v>
      </c>
      <c r="T245" s="4">
        <f t="shared" si="64"/>
        <v>1</v>
      </c>
      <c r="U245" s="4">
        <f t="shared" si="65"/>
        <v>0</v>
      </c>
      <c r="AC245" s="2"/>
      <c r="AH245" s="2"/>
      <c r="AI245" s="2"/>
    </row>
    <row r="246" spans="1:35">
      <c r="A246" s="1" t="str">
        <f t="shared" si="52"/>
        <v>~dio~ : [dɪoʊ]</v>
      </c>
      <c r="B246" s="1">
        <f t="shared" si="68"/>
        <v>0</v>
      </c>
      <c r="C246" s="1">
        <f t="shared" si="68"/>
        <v>0</v>
      </c>
      <c r="D246" s="1">
        <f t="shared" si="68"/>
        <v>0</v>
      </c>
      <c r="E246" s="7">
        <v>1</v>
      </c>
      <c r="F246" s="9" t="s">
        <v>1893</v>
      </c>
      <c r="G246" s="4">
        <f t="shared" si="53"/>
        <v>7.3152889539136799E-4</v>
      </c>
      <c r="H246" s="4" t="str">
        <f t="shared" si="54"/>
        <v>dɪoʊ</v>
      </c>
      <c r="I246" s="4" t="str">
        <f t="shared" si="55"/>
        <v>dio</v>
      </c>
      <c r="J246" s="10">
        <f t="shared" si="56"/>
        <v>4</v>
      </c>
      <c r="K246" s="10">
        <f t="shared" si="57"/>
        <v>3</v>
      </c>
      <c r="L246" s="10">
        <f t="shared" si="58"/>
        <v>4</v>
      </c>
      <c r="M246" s="1" t="str">
        <f t="shared" si="59"/>
        <v>~dio~</v>
      </c>
      <c r="N246" s="1" t="str">
        <f t="shared" si="60"/>
        <v>[dɪoʊ]</v>
      </c>
      <c r="O246" s="4">
        <f t="shared" si="61"/>
        <v>0.2342468675289098</v>
      </c>
      <c r="P246" s="4">
        <f t="shared" si="62"/>
        <v>1</v>
      </c>
      <c r="Q246" s="4" cm="1">
        <f t="array" ref="Q246">SUM(_xlfn._xlws.FILTER($G$2:$G$1265,_xlfn.MAP($M$2:$M$1265,_xlfn.LAMBDA(_xlpm.x,_xlpm.x=$M246))))</f>
        <v>7.3152889539136799E-4</v>
      </c>
      <c r="R246" s="4">
        <f t="shared" si="63"/>
        <v>1</v>
      </c>
      <c r="S246" s="15" cm="1">
        <f t="array" ref="S246">SUM(_xlfn._xlws.FILTER($G$2:$G$1265,_xlfn.MAP($N$2:$N$1265,_xlfn.LAMBDA(_xlpm.x,_xlpm.x=$N246))))</f>
        <v>7.3152889539136799E-4</v>
      </c>
      <c r="T246" s="4">
        <f t="shared" si="64"/>
        <v>1</v>
      </c>
      <c r="U246" s="4">
        <f t="shared" si="65"/>
        <v>0</v>
      </c>
      <c r="AC246" s="2"/>
      <c r="AH246" s="2"/>
      <c r="AI246" s="2"/>
    </row>
    <row r="247" spans="1:35">
      <c r="A247" s="1" t="str">
        <f t="shared" si="52"/>
        <v>~job~ : [dʒɑb]</v>
      </c>
      <c r="B247" s="1">
        <f t="shared" si="68"/>
        <v>0</v>
      </c>
      <c r="C247" s="1">
        <f t="shared" si="68"/>
        <v>0</v>
      </c>
      <c r="D247" s="1">
        <f t="shared" si="68"/>
        <v>0</v>
      </c>
      <c r="E247" s="7">
        <v>1</v>
      </c>
      <c r="F247" s="9" t="s">
        <v>1892</v>
      </c>
      <c r="G247" s="4">
        <f t="shared" si="53"/>
        <v>7.3152889539136799E-4</v>
      </c>
      <c r="H247" s="4" t="str">
        <f t="shared" si="54"/>
        <v>dʒɑb</v>
      </c>
      <c r="I247" s="4" t="str">
        <f t="shared" si="55"/>
        <v>job</v>
      </c>
      <c r="J247" s="10">
        <f t="shared" si="56"/>
        <v>4</v>
      </c>
      <c r="K247" s="10">
        <f t="shared" si="57"/>
        <v>3</v>
      </c>
      <c r="L247" s="10">
        <f t="shared" si="58"/>
        <v>4</v>
      </c>
      <c r="M247" s="1" t="str">
        <f t="shared" si="59"/>
        <v>~job~</v>
      </c>
      <c r="N247" s="1" t="str">
        <f t="shared" si="60"/>
        <v>[dʒɑb]</v>
      </c>
      <c r="O247" s="4">
        <f t="shared" si="61"/>
        <v>0.2342468675289098</v>
      </c>
      <c r="P247" s="4">
        <f t="shared" si="62"/>
        <v>1</v>
      </c>
      <c r="Q247" s="4" cm="1">
        <f t="array" ref="Q247">SUM(_xlfn._xlws.FILTER($G$2:$G$1265,_xlfn.MAP($M$2:$M$1265,_xlfn.LAMBDA(_xlpm.x,_xlpm.x=$M247))))</f>
        <v>7.3152889539136799E-4</v>
      </c>
      <c r="R247" s="4">
        <f t="shared" si="63"/>
        <v>1</v>
      </c>
      <c r="S247" s="15" cm="1">
        <f t="array" ref="S247">SUM(_xlfn._xlws.FILTER($G$2:$G$1265,_xlfn.MAP($N$2:$N$1265,_xlfn.LAMBDA(_xlpm.x,_xlpm.x=$N247))))</f>
        <v>7.3152889539136799E-4</v>
      </c>
      <c r="T247" s="4">
        <f t="shared" si="64"/>
        <v>1</v>
      </c>
      <c r="U247" s="4">
        <f t="shared" si="65"/>
        <v>0</v>
      </c>
      <c r="AC247" s="2"/>
      <c r="AH247" s="2"/>
      <c r="AI247" s="2"/>
    </row>
    <row r="248" spans="1:35">
      <c r="A248" s="1" t="str">
        <f t="shared" si="52"/>
        <v>~gen~ : [dʒɛn]</v>
      </c>
      <c r="B248" s="1">
        <f t="shared" si="68"/>
        <v>0</v>
      </c>
      <c r="C248" s="1">
        <f t="shared" si="68"/>
        <v>0</v>
      </c>
      <c r="D248" s="1">
        <f t="shared" si="68"/>
        <v>0</v>
      </c>
      <c r="E248" s="7">
        <v>1</v>
      </c>
      <c r="F248" s="9" t="s">
        <v>1891</v>
      </c>
      <c r="G248" s="4">
        <f t="shared" si="53"/>
        <v>7.3152889539136799E-4</v>
      </c>
      <c r="H248" s="1" t="str">
        <f t="shared" si="54"/>
        <v>dʒɛn</v>
      </c>
      <c r="I248" s="1" t="str">
        <f t="shared" si="55"/>
        <v>gen</v>
      </c>
      <c r="J248" s="10">
        <f t="shared" si="56"/>
        <v>4</v>
      </c>
      <c r="K248" s="10">
        <f t="shared" si="57"/>
        <v>3</v>
      </c>
      <c r="L248" s="10">
        <f t="shared" si="58"/>
        <v>4</v>
      </c>
      <c r="M248" s="1" t="str">
        <f t="shared" si="59"/>
        <v>~gen~</v>
      </c>
      <c r="N248" s="1" t="str">
        <f t="shared" si="60"/>
        <v>[dʒɛn]</v>
      </c>
      <c r="O248" s="4">
        <f t="shared" si="61"/>
        <v>0.2342468675289098</v>
      </c>
      <c r="P248" s="4">
        <f t="shared" si="62"/>
        <v>1</v>
      </c>
      <c r="Q248" s="4" cm="1">
        <f t="array" ref="Q248">SUM(_xlfn._xlws.FILTER($G$2:$G$1265,_xlfn.MAP($M$2:$M$1265,_xlfn.LAMBDA(_xlpm.x,_xlpm.x=$M248))))</f>
        <v>7.3152889539136799E-4</v>
      </c>
      <c r="R248" s="4">
        <f t="shared" si="63"/>
        <v>1</v>
      </c>
      <c r="S248" s="15" cm="1">
        <f t="array" ref="S248">SUM(_xlfn._xlws.FILTER($G$2:$G$1265,_xlfn.MAP($N$2:$N$1265,_xlfn.LAMBDA(_xlpm.x,_xlpm.x=$N248))))</f>
        <v>7.3152889539136799E-4</v>
      </c>
      <c r="T248" s="4">
        <f t="shared" si="64"/>
        <v>1</v>
      </c>
      <c r="U248" s="4">
        <f t="shared" si="65"/>
        <v>0</v>
      </c>
      <c r="AC248" s="2"/>
      <c r="AH248" s="2"/>
      <c r="AI248" s="2"/>
    </row>
    <row r="249" spans="1:35">
      <c r="A249" s="1" t="str">
        <f t="shared" si="52"/>
        <v>~jor~ : [dʒəɹ]</v>
      </c>
      <c r="B249" s="1">
        <f t="shared" si="68"/>
        <v>0</v>
      </c>
      <c r="C249" s="1">
        <f t="shared" si="68"/>
        <v>0</v>
      </c>
      <c r="D249" s="1">
        <f t="shared" si="68"/>
        <v>0</v>
      </c>
      <c r="E249" s="7">
        <v>1</v>
      </c>
      <c r="F249" s="9" t="s">
        <v>1890</v>
      </c>
      <c r="G249" s="4">
        <f t="shared" si="53"/>
        <v>7.3152889539136799E-4</v>
      </c>
      <c r="H249" s="4" t="str">
        <f t="shared" si="54"/>
        <v>dʒəɹ</v>
      </c>
      <c r="I249" s="4" t="str">
        <f t="shared" si="55"/>
        <v>jor</v>
      </c>
      <c r="J249" s="10">
        <f t="shared" si="56"/>
        <v>4</v>
      </c>
      <c r="K249" s="10">
        <f t="shared" si="57"/>
        <v>3</v>
      </c>
      <c r="L249" s="10">
        <f t="shared" si="58"/>
        <v>4</v>
      </c>
      <c r="M249" s="1" t="str">
        <f t="shared" si="59"/>
        <v>~jor~</v>
      </c>
      <c r="N249" s="1" t="str">
        <f t="shared" si="60"/>
        <v>[dʒəɹ]</v>
      </c>
      <c r="O249" s="4">
        <f t="shared" si="61"/>
        <v>0.2342468675289098</v>
      </c>
      <c r="P249" s="4">
        <f t="shared" si="62"/>
        <v>1</v>
      </c>
      <c r="Q249" s="4" cm="1">
        <f t="array" ref="Q249">SUM(_xlfn._xlws.FILTER($G$2:$G$1265,_xlfn.MAP($M$2:$M$1265,_xlfn.LAMBDA(_xlpm.x,_xlpm.x=$M249))))</f>
        <v>7.3152889539136799E-4</v>
      </c>
      <c r="R249" s="4">
        <f t="shared" si="63"/>
        <v>1</v>
      </c>
      <c r="S249" s="15" cm="1">
        <f t="array" ref="S249">SUM(_xlfn._xlws.FILTER($G$2:$G$1265,_xlfn.MAP($N$2:$N$1265,_xlfn.LAMBDA(_xlpm.x,_xlpm.x=$N249))))</f>
        <v>7.3152889539136799E-4</v>
      </c>
      <c r="T249" s="4">
        <f t="shared" si="64"/>
        <v>1</v>
      </c>
      <c r="U249" s="4">
        <f t="shared" si="65"/>
        <v>0</v>
      </c>
      <c r="AC249" s="2"/>
      <c r="AH249" s="2"/>
      <c r="AI249" s="2"/>
    </row>
    <row r="250" spans="1:35">
      <c r="A250" s="1" t="str">
        <f t="shared" si="52"/>
        <v>~joy~ : [dʒɔɪ]</v>
      </c>
      <c r="B250" s="1">
        <f t="shared" si="68"/>
        <v>0</v>
      </c>
      <c r="C250" s="1">
        <f t="shared" si="68"/>
        <v>0</v>
      </c>
      <c r="D250" s="1">
        <f t="shared" si="68"/>
        <v>0</v>
      </c>
      <c r="E250" s="7">
        <v>1</v>
      </c>
      <c r="F250" s="9" t="s">
        <v>495</v>
      </c>
      <c r="G250" s="4">
        <f t="shared" si="53"/>
        <v>7.3152889539136799E-4</v>
      </c>
      <c r="H250" s="4" t="str">
        <f t="shared" si="54"/>
        <v>dʒɔɪ</v>
      </c>
      <c r="I250" s="4" t="str">
        <f t="shared" si="55"/>
        <v>joy</v>
      </c>
      <c r="J250" s="10">
        <f t="shared" si="56"/>
        <v>4</v>
      </c>
      <c r="K250" s="10">
        <f t="shared" si="57"/>
        <v>3</v>
      </c>
      <c r="L250" s="10">
        <f t="shared" si="58"/>
        <v>4</v>
      </c>
      <c r="M250" s="1" t="str">
        <f t="shared" si="59"/>
        <v>~joy~</v>
      </c>
      <c r="N250" s="1" t="str">
        <f t="shared" si="60"/>
        <v>[dʒɔɪ]</v>
      </c>
      <c r="O250" s="4">
        <f t="shared" si="61"/>
        <v>0.2342468675289098</v>
      </c>
      <c r="P250" s="4">
        <f t="shared" si="62"/>
        <v>1</v>
      </c>
      <c r="Q250" s="4" cm="1">
        <f t="array" ref="Q250">SUM(_xlfn._xlws.FILTER($G$2:$G$1265,_xlfn.MAP($M$2:$M$1265,_xlfn.LAMBDA(_xlpm.x,_xlpm.x=$M250))))</f>
        <v>7.3152889539136799E-4</v>
      </c>
      <c r="R250" s="4">
        <f t="shared" si="63"/>
        <v>1</v>
      </c>
      <c r="S250" s="15" cm="1">
        <f t="array" ref="S250">SUM(_xlfn._xlws.FILTER($G$2:$G$1265,_xlfn.MAP($N$2:$N$1265,_xlfn.LAMBDA(_xlpm.x,_xlpm.x=$N250))))</f>
        <v>7.3152889539136799E-4</v>
      </c>
      <c r="T250" s="4">
        <f t="shared" si="64"/>
        <v>1</v>
      </c>
      <c r="U250" s="4">
        <f t="shared" si="65"/>
        <v>0</v>
      </c>
      <c r="AC250" s="2"/>
      <c r="AH250" s="2"/>
      <c r="AI250" s="2"/>
    </row>
    <row r="251" spans="1:35">
      <c r="A251" s="1" t="str">
        <f t="shared" si="52"/>
        <v>~age~ : [eɪdʒ]</v>
      </c>
      <c r="B251" s="1">
        <f t="shared" si="68"/>
        <v>0</v>
      </c>
      <c r="C251" s="1">
        <f t="shared" si="68"/>
        <v>0</v>
      </c>
      <c r="D251" s="1">
        <f t="shared" si="68"/>
        <v>0</v>
      </c>
      <c r="E251" s="7">
        <v>1</v>
      </c>
      <c r="F251" s="9" t="s">
        <v>1889</v>
      </c>
      <c r="G251" s="4">
        <f t="shared" si="53"/>
        <v>7.3152889539136799E-4</v>
      </c>
      <c r="H251" s="4" t="str">
        <f t="shared" si="54"/>
        <v>eɪdʒ</v>
      </c>
      <c r="I251" s="4" t="str">
        <f t="shared" si="55"/>
        <v>age</v>
      </c>
      <c r="J251" s="10">
        <f t="shared" si="56"/>
        <v>4</v>
      </c>
      <c r="K251" s="10">
        <f t="shared" si="57"/>
        <v>3</v>
      </c>
      <c r="L251" s="10">
        <f t="shared" si="58"/>
        <v>4</v>
      </c>
      <c r="M251" s="1" t="str">
        <f t="shared" si="59"/>
        <v>~age~</v>
      </c>
      <c r="N251" s="1" t="str">
        <f t="shared" si="60"/>
        <v>[eɪdʒ]</v>
      </c>
      <c r="O251" s="4">
        <f t="shared" si="61"/>
        <v>0.2342468675289098</v>
      </c>
      <c r="P251" s="4">
        <f t="shared" si="62"/>
        <v>1</v>
      </c>
      <c r="Q251" s="4" cm="1">
        <f t="array" ref="Q251">SUM(_xlfn._xlws.FILTER($G$2:$G$1265,_xlfn.MAP($M$2:$M$1265,_xlfn.LAMBDA(_xlpm.x,_xlpm.x=$M251))))</f>
        <v>7.3152889539136799E-4</v>
      </c>
      <c r="R251" s="4">
        <f t="shared" si="63"/>
        <v>1</v>
      </c>
      <c r="S251" s="15" cm="1">
        <f t="array" ref="S251">SUM(_xlfn._xlws.FILTER($G$2:$G$1265,_xlfn.MAP($N$2:$N$1265,_xlfn.LAMBDA(_xlpm.x,_xlpm.x=$N251))))</f>
        <v>7.3152889539136799E-4</v>
      </c>
      <c r="T251" s="4">
        <f t="shared" si="64"/>
        <v>1</v>
      </c>
      <c r="U251" s="4">
        <f t="shared" si="65"/>
        <v>0</v>
      </c>
      <c r="AC251" s="2"/>
      <c r="AH251" s="2"/>
      <c r="AI251" s="2"/>
    </row>
    <row r="252" spans="1:35">
      <c r="A252" s="1" t="str">
        <f t="shared" si="52"/>
        <v>~fly~ : [flaɪ]</v>
      </c>
      <c r="B252" s="1">
        <f t="shared" si="68"/>
        <v>0</v>
      </c>
      <c r="C252" s="1">
        <f t="shared" si="68"/>
        <v>0</v>
      </c>
      <c r="D252" s="1">
        <f t="shared" si="68"/>
        <v>0</v>
      </c>
      <c r="E252" s="7">
        <v>1</v>
      </c>
      <c r="F252" s="9" t="s">
        <v>557</v>
      </c>
      <c r="G252" s="4">
        <f t="shared" si="53"/>
        <v>7.3152889539136799E-4</v>
      </c>
      <c r="H252" s="4" t="str">
        <f t="shared" si="54"/>
        <v>flaɪ</v>
      </c>
      <c r="I252" s="4" t="str">
        <f t="shared" si="55"/>
        <v>fly</v>
      </c>
      <c r="J252" s="10">
        <f t="shared" si="56"/>
        <v>4</v>
      </c>
      <c r="K252" s="10">
        <f t="shared" si="57"/>
        <v>3</v>
      </c>
      <c r="L252" s="10">
        <f t="shared" si="58"/>
        <v>4</v>
      </c>
      <c r="M252" s="1" t="str">
        <f t="shared" si="59"/>
        <v>~fly~</v>
      </c>
      <c r="N252" s="1" t="str">
        <f t="shared" si="60"/>
        <v>[flaɪ]</v>
      </c>
      <c r="O252" s="4">
        <f t="shared" si="61"/>
        <v>0.2342468675289098</v>
      </c>
      <c r="P252" s="4">
        <f t="shared" si="62"/>
        <v>1</v>
      </c>
      <c r="Q252" s="4" cm="1">
        <f t="array" ref="Q252">SUM(_xlfn._xlws.FILTER($G$2:$G$1265,_xlfn.MAP($M$2:$M$1265,_xlfn.LAMBDA(_xlpm.x,_xlpm.x=$M252))))</f>
        <v>7.3152889539136799E-4</v>
      </c>
      <c r="R252" s="4">
        <f t="shared" si="63"/>
        <v>1</v>
      </c>
      <c r="S252" s="15" cm="1">
        <f t="array" ref="S252">SUM(_xlfn._xlws.FILTER($G$2:$G$1265,_xlfn.MAP($N$2:$N$1265,_xlfn.LAMBDA(_xlpm.x,_xlpm.x=$N252))))</f>
        <v>7.3152889539136799E-4</v>
      </c>
      <c r="T252" s="4">
        <f t="shared" si="64"/>
        <v>1</v>
      </c>
      <c r="U252" s="4">
        <f t="shared" si="65"/>
        <v>0</v>
      </c>
      <c r="AC252" s="2"/>
      <c r="AH252" s="2"/>
      <c r="AI252" s="2"/>
    </row>
    <row r="253" spans="1:35">
      <c r="A253" s="1" t="str">
        <f t="shared" si="52"/>
        <v>~cry~ : [kɹaɪ]</v>
      </c>
      <c r="B253" s="1">
        <f t="shared" si="68"/>
        <v>0</v>
      </c>
      <c r="C253" s="1">
        <f t="shared" si="68"/>
        <v>0</v>
      </c>
      <c r="D253" s="1">
        <f t="shared" si="68"/>
        <v>0</v>
      </c>
      <c r="E253" s="7">
        <v>1</v>
      </c>
      <c r="F253" s="9" t="s">
        <v>657</v>
      </c>
      <c r="G253" s="4">
        <f t="shared" si="53"/>
        <v>7.3152889539136799E-4</v>
      </c>
      <c r="H253" s="4" t="str">
        <f t="shared" si="54"/>
        <v>kɹaɪ</v>
      </c>
      <c r="I253" s="4" t="str">
        <f t="shared" si="55"/>
        <v>cry</v>
      </c>
      <c r="J253" s="10">
        <f t="shared" si="56"/>
        <v>4</v>
      </c>
      <c r="K253" s="10">
        <f t="shared" si="57"/>
        <v>3</v>
      </c>
      <c r="L253" s="10">
        <f t="shared" si="58"/>
        <v>4</v>
      </c>
      <c r="M253" s="1" t="str">
        <f t="shared" si="59"/>
        <v>~cry~</v>
      </c>
      <c r="N253" s="1" t="str">
        <f t="shared" si="60"/>
        <v>[kɹaɪ]</v>
      </c>
      <c r="O253" s="4">
        <f t="shared" si="61"/>
        <v>0.2342468675289098</v>
      </c>
      <c r="P253" s="4">
        <f t="shared" si="62"/>
        <v>1</v>
      </c>
      <c r="Q253" s="4" cm="1">
        <f t="array" ref="Q253">SUM(_xlfn._xlws.FILTER($G$2:$G$1265,_xlfn.MAP($M$2:$M$1265,_xlfn.LAMBDA(_xlpm.x,_xlpm.x=$M253))))</f>
        <v>7.3152889539136799E-4</v>
      </c>
      <c r="R253" s="4">
        <f t="shared" si="63"/>
        <v>1</v>
      </c>
      <c r="S253" s="15" cm="1">
        <f t="array" ref="S253">SUM(_xlfn._xlws.FILTER($G$2:$G$1265,_xlfn.MAP($N$2:$N$1265,_xlfn.LAMBDA(_xlpm.x,_xlpm.x=$N253))))</f>
        <v>7.3152889539136799E-4</v>
      </c>
      <c r="T253" s="4">
        <f t="shared" si="64"/>
        <v>1</v>
      </c>
      <c r="U253" s="4">
        <f t="shared" si="65"/>
        <v>0</v>
      </c>
      <c r="AC253" s="2"/>
      <c r="AH253" s="2"/>
      <c r="AI253" s="2"/>
    </row>
    <row r="254" spans="1:35">
      <c r="A254" s="1" t="str">
        <f t="shared" si="52"/>
        <v>~lso~ : [lsəʊ]</v>
      </c>
      <c r="B254" s="1">
        <f t="shared" si="68"/>
        <v>0</v>
      </c>
      <c r="C254" s="1">
        <f t="shared" si="68"/>
        <v>0</v>
      </c>
      <c r="D254" s="1">
        <f t="shared" si="68"/>
        <v>0</v>
      </c>
      <c r="E254" s="7">
        <v>1</v>
      </c>
      <c r="F254" s="9" t="s">
        <v>558</v>
      </c>
      <c r="G254" s="4">
        <f t="shared" si="53"/>
        <v>7.3152889539136799E-4</v>
      </c>
      <c r="H254" s="4" t="str">
        <f t="shared" si="54"/>
        <v>lsəʊ</v>
      </c>
      <c r="I254" s="4" t="str">
        <f t="shared" si="55"/>
        <v>lso</v>
      </c>
      <c r="J254" s="10">
        <f t="shared" si="56"/>
        <v>4</v>
      </c>
      <c r="K254" s="10">
        <f t="shared" si="57"/>
        <v>3</v>
      </c>
      <c r="L254" s="10">
        <f t="shared" si="58"/>
        <v>4</v>
      </c>
      <c r="M254" s="1" t="str">
        <f t="shared" si="59"/>
        <v>~lso~</v>
      </c>
      <c r="N254" s="1" t="str">
        <f t="shared" si="60"/>
        <v>[lsəʊ]</v>
      </c>
      <c r="O254" s="4">
        <f t="shared" si="61"/>
        <v>0.2342468675289098</v>
      </c>
      <c r="P254" s="4">
        <f t="shared" si="62"/>
        <v>1</v>
      </c>
      <c r="Q254" s="4" cm="1">
        <f t="array" ref="Q254">SUM(_xlfn._xlws.FILTER($G$2:$G$1265,_xlfn.MAP($M$2:$M$1265,_xlfn.LAMBDA(_xlpm.x,_xlpm.x=$M254))))</f>
        <v>7.3152889539136799E-4</v>
      </c>
      <c r="R254" s="4">
        <f t="shared" si="63"/>
        <v>1</v>
      </c>
      <c r="S254" s="15" cm="1">
        <f t="array" ref="S254">SUM(_xlfn._xlws.FILTER($G$2:$G$1265,_xlfn.MAP($N$2:$N$1265,_xlfn.LAMBDA(_xlpm.x,_xlpm.x=$N254))))</f>
        <v>7.3152889539136799E-4</v>
      </c>
      <c r="T254" s="4">
        <f t="shared" si="64"/>
        <v>1</v>
      </c>
      <c r="U254" s="4">
        <f t="shared" si="65"/>
        <v>0</v>
      </c>
      <c r="AC254" s="2"/>
      <c r="AH254" s="2"/>
      <c r="AI254" s="2"/>
    </row>
    <row r="255" spans="1:35">
      <c r="A255" s="1" t="str">
        <f t="shared" si="52"/>
        <v>~mix~ : [mɪks]</v>
      </c>
      <c r="B255" s="1">
        <f t="shared" si="68"/>
        <v>0</v>
      </c>
      <c r="C255" s="1">
        <f t="shared" si="68"/>
        <v>1</v>
      </c>
      <c r="D255" s="1">
        <f t="shared" si="68"/>
        <v>0</v>
      </c>
      <c r="E255" s="7">
        <v>1</v>
      </c>
      <c r="F255" s="9" t="s">
        <v>1888</v>
      </c>
      <c r="G255" s="4">
        <f t="shared" si="53"/>
        <v>7.3152889539136799E-4</v>
      </c>
      <c r="H255" s="4" t="str">
        <f t="shared" si="54"/>
        <v>mɪks</v>
      </c>
      <c r="I255" s="4" t="str">
        <f t="shared" si="55"/>
        <v>mix</v>
      </c>
      <c r="J255" s="10">
        <f t="shared" si="56"/>
        <v>4</v>
      </c>
      <c r="K255" s="10">
        <f t="shared" si="57"/>
        <v>3</v>
      </c>
      <c r="L255" s="10">
        <f t="shared" si="58"/>
        <v>4</v>
      </c>
      <c r="M255" s="1" t="str">
        <f t="shared" si="59"/>
        <v>~mix~</v>
      </c>
      <c r="N255" s="1" t="str">
        <f t="shared" si="60"/>
        <v>[mɪks]</v>
      </c>
      <c r="O255" s="4">
        <f t="shared" si="61"/>
        <v>0.2342468675289098</v>
      </c>
      <c r="P255" s="4">
        <f t="shared" si="62"/>
        <v>1</v>
      </c>
      <c r="Q255" s="4" cm="1">
        <f t="array" ref="Q255">SUM(_xlfn._xlws.FILTER($G$2:$G$1265,_xlfn.MAP($M$2:$M$1265,_xlfn.LAMBDA(_xlpm.x,_xlpm.x=$M255))))</f>
        <v>7.3152889539136799E-4</v>
      </c>
      <c r="R255" s="4">
        <f t="shared" si="63"/>
        <v>1</v>
      </c>
      <c r="S255" s="15" cm="1">
        <f t="array" ref="S255">SUM(_xlfn._xlws.FILTER($G$2:$G$1265,_xlfn.MAP($N$2:$N$1265,_xlfn.LAMBDA(_xlpm.x,_xlpm.x=$N255))))</f>
        <v>7.3152889539136799E-4</v>
      </c>
      <c r="T255" s="4">
        <f t="shared" si="64"/>
        <v>1</v>
      </c>
      <c r="U255" s="4">
        <f t="shared" si="65"/>
        <v>0</v>
      </c>
      <c r="AC255" s="2"/>
      <c r="AH255" s="2"/>
      <c r="AI255" s="2"/>
    </row>
    <row r="256" spans="1:35">
      <c r="A256" s="1" t="str">
        <f t="shared" si="52"/>
        <v>~old~ : [oʊld]</v>
      </c>
      <c r="B256" s="1">
        <f t="shared" si="68"/>
        <v>0</v>
      </c>
      <c r="C256" s="1">
        <f t="shared" si="68"/>
        <v>0</v>
      </c>
      <c r="D256" s="1">
        <f t="shared" si="68"/>
        <v>0</v>
      </c>
      <c r="E256" s="7">
        <v>1</v>
      </c>
      <c r="F256" s="9" t="s">
        <v>1887</v>
      </c>
      <c r="G256" s="4">
        <f t="shared" si="53"/>
        <v>7.3152889539136799E-4</v>
      </c>
      <c r="H256" s="4" t="str">
        <f t="shared" si="54"/>
        <v>oʊld</v>
      </c>
      <c r="I256" s="4" t="str">
        <f t="shared" si="55"/>
        <v>old</v>
      </c>
      <c r="J256" s="10">
        <f t="shared" si="56"/>
        <v>4</v>
      </c>
      <c r="K256" s="10">
        <f t="shared" si="57"/>
        <v>3</v>
      </c>
      <c r="L256" s="10">
        <f t="shared" si="58"/>
        <v>4</v>
      </c>
      <c r="M256" s="1" t="str">
        <f t="shared" si="59"/>
        <v>~old~</v>
      </c>
      <c r="N256" s="1" t="str">
        <f t="shared" si="60"/>
        <v>[oʊld]</v>
      </c>
      <c r="O256" s="4">
        <f t="shared" si="61"/>
        <v>0.2342468675289098</v>
      </c>
      <c r="P256" s="4">
        <f t="shared" si="62"/>
        <v>1</v>
      </c>
      <c r="Q256" s="4" cm="1">
        <f t="array" ref="Q256">SUM(_xlfn._xlws.FILTER($G$2:$G$1265,_xlfn.MAP($M$2:$M$1265,_xlfn.LAMBDA(_xlpm.x,_xlpm.x=$M256))))</f>
        <v>7.3152889539136799E-4</v>
      </c>
      <c r="R256" s="4">
        <f t="shared" si="63"/>
        <v>1</v>
      </c>
      <c r="S256" s="15" cm="1">
        <f t="array" ref="S256">SUM(_xlfn._xlws.FILTER($G$2:$G$1265,_xlfn.MAP($N$2:$N$1265,_xlfn.LAMBDA(_xlpm.x,_xlpm.x=$N256))))</f>
        <v>7.3152889539136799E-4</v>
      </c>
      <c r="T256" s="4">
        <f t="shared" si="64"/>
        <v>1</v>
      </c>
      <c r="U256" s="4">
        <f t="shared" si="65"/>
        <v>0</v>
      </c>
      <c r="AC256" s="2"/>
      <c r="AH256" s="2"/>
      <c r="AI256" s="2"/>
    </row>
    <row r="257" spans="1:35">
      <c r="A257" s="1" t="str">
        <f t="shared" si="52"/>
        <v>~ove~ : [oʊvə]</v>
      </c>
      <c r="B257" s="1">
        <f t="shared" si="68"/>
        <v>0</v>
      </c>
      <c r="C257" s="1">
        <f t="shared" si="68"/>
        <v>0</v>
      </c>
      <c r="D257" s="1">
        <f t="shared" si="68"/>
        <v>0</v>
      </c>
      <c r="E257" s="7">
        <v>1</v>
      </c>
      <c r="F257" s="9" t="s">
        <v>1886</v>
      </c>
      <c r="G257" s="4">
        <f t="shared" si="53"/>
        <v>7.3152889539136799E-4</v>
      </c>
      <c r="H257" s="4" t="str">
        <f t="shared" si="54"/>
        <v>oʊvə</v>
      </c>
      <c r="I257" s="4" t="str">
        <f t="shared" si="55"/>
        <v>ove</v>
      </c>
      <c r="J257" s="10">
        <f t="shared" si="56"/>
        <v>4</v>
      </c>
      <c r="K257" s="10">
        <f t="shared" si="57"/>
        <v>3</v>
      </c>
      <c r="L257" s="10">
        <f t="shared" si="58"/>
        <v>4</v>
      </c>
      <c r="M257" s="1" t="str">
        <f t="shared" si="59"/>
        <v>~ove~</v>
      </c>
      <c r="N257" s="1" t="str">
        <f t="shared" si="60"/>
        <v>[oʊvə]</v>
      </c>
      <c r="O257" s="4">
        <f t="shared" si="61"/>
        <v>0.2342468675289098</v>
      </c>
      <c r="P257" s="4">
        <f t="shared" si="62"/>
        <v>1</v>
      </c>
      <c r="Q257" s="4" cm="1">
        <f t="array" ref="Q257">SUM(_xlfn._xlws.FILTER($G$2:$G$1265,_xlfn.MAP($M$2:$M$1265,_xlfn.LAMBDA(_xlpm.x,_xlpm.x=$M257))))</f>
        <v>7.3152889539136799E-4</v>
      </c>
      <c r="R257" s="4">
        <f t="shared" si="63"/>
        <v>1</v>
      </c>
      <c r="S257" s="15" cm="1">
        <f t="array" ref="S257">SUM(_xlfn._xlws.FILTER($G$2:$G$1265,_xlfn.MAP($N$2:$N$1265,_xlfn.LAMBDA(_xlpm.x,_xlpm.x=$N257))))</f>
        <v>7.3152889539136799E-4</v>
      </c>
      <c r="T257" s="4">
        <f t="shared" si="64"/>
        <v>1</v>
      </c>
      <c r="U257" s="4">
        <f t="shared" si="65"/>
        <v>0</v>
      </c>
      <c r="AC257" s="2"/>
      <c r="AH257" s="2"/>
      <c r="AI257" s="2"/>
    </row>
    <row r="258" spans="1:35">
      <c r="A258" s="1" t="str">
        <f t="shared" ref="A258:A321" si="69">_xlfn.LET(_xlpm.sep," : ",CONCATENATE(M258,_xlpm.sep,N258))</f>
        <v>~poe~ : [poʊɛ]</v>
      </c>
      <c r="B258" s="1">
        <f t="shared" si="68"/>
        <v>0</v>
      </c>
      <c r="C258" s="1">
        <f t="shared" si="68"/>
        <v>0</v>
      </c>
      <c r="D258" s="1">
        <f t="shared" si="68"/>
        <v>0</v>
      </c>
      <c r="E258" s="7">
        <v>1</v>
      </c>
      <c r="F258" s="9" t="s">
        <v>1885</v>
      </c>
      <c r="G258" s="4">
        <f t="shared" ref="G258:G321" si="70">E258/freq.sum.r6e</f>
        <v>7.3152889539136799E-4</v>
      </c>
      <c r="H258" s="4" t="str">
        <f t="shared" ref="H258:H321" si="71">_xlfn.LET(_xlpm.sep,":",_xlpm.w,$F258,LEFT(_xlpm.w,FIND(_xlpm.sep,_xlpm.w)-1))</f>
        <v>poʊɛ</v>
      </c>
      <c r="I258" s="4" t="str">
        <f t="shared" ref="I258:I321" si="72">_xlfn.LET(_xlpm.sep,":",_xlpm.w,$F258,RIGHT(_xlpm.w,LEN(_xlpm.w)-FIND(_xlpm.sep,_xlpm.w)))</f>
        <v>poe</v>
      </c>
      <c r="J258" s="10">
        <f t="shared" ref="J258:J321" si="73">_xlfn.LET(_xlpm.w,H258,LEN(_xlpm.w))</f>
        <v>4</v>
      </c>
      <c r="K258" s="10">
        <f t="shared" ref="K258:K321" si="74">_xlfn.LET(_xlpm.w,I258,LEN(_xlpm.w))</f>
        <v>3</v>
      </c>
      <c r="L258" s="10">
        <f t="shared" ref="L258:L321" si="75">_xlfn.LET(_xlpm.a,J258,_xlpm.b,K258,MAX(_xlpm.a,_xlpm.b))</f>
        <v>4</v>
      </c>
      <c r="M258" s="1" t="str">
        <f t="shared" ref="M258:M321" si="76">_xlfn.LET(_xlpm.sep,":",_xlpm.w,$F258,_xlfn.CONCAT("~",RIGHT(_xlpm.w,LEN(_xlpm.w)-FIND(_xlpm.sep,_xlpm.w)),"~"))</f>
        <v>~poe~</v>
      </c>
      <c r="N258" s="1" t="str">
        <f t="shared" ref="N258:N321" si="77">_xlfn.LET(_xlpm.sep,":",_xlpm.w,$F258,_xlfn.CONCAT("[",LEFT(_xlpm.w,FIND(_xlpm.sep,_xlpm.w)-1),"]"))</f>
        <v>[poʊɛ]</v>
      </c>
      <c r="O258" s="4">
        <f t="shared" ref="O258:O321" si="78">_xlfn.LET(_xlpm.freq,E258,_xlpm.size,L258+1,_xlpm.F,P258,LOG(1+_xlpm.freq)*LOG(1+_xlpm.size)*_xlpm.F)</f>
        <v>0.2342468675289098</v>
      </c>
      <c r="P258" s="4">
        <f t="shared" ref="P258:P321" si="79">_xlfn.LET(_xlpm.a,T258,_xlpm.b,R258,2*_xlpm.a*_xlpm.b/(_xlpm.a+_xlpm.b))</f>
        <v>1</v>
      </c>
      <c r="Q258" s="4" cm="1">
        <f t="array" ref="Q258">SUM(_xlfn._xlws.FILTER($G$2:$G$1265,_xlfn.MAP($M$2:$M$1265,_xlfn.LAMBDA(_xlpm.x,_xlpm.x=$M258))))</f>
        <v>7.3152889539136799E-4</v>
      </c>
      <c r="R258" s="4">
        <f t="shared" ref="R258:R321" si="80">$G258/Q258</f>
        <v>1</v>
      </c>
      <c r="S258" s="15" cm="1">
        <f t="array" ref="S258">SUM(_xlfn._xlws.FILTER($G$2:$G$1265,_xlfn.MAP($N$2:$N$1265,_xlfn.LAMBDA(_xlpm.x,_xlpm.x=$N258))))</f>
        <v>7.3152889539136799E-4</v>
      </c>
      <c r="T258" s="4">
        <f t="shared" ref="T258:T321" si="81">$G258/S258</f>
        <v>1</v>
      </c>
      <c r="U258" s="4">
        <f t="shared" ref="U258:U321" si="82">_xlfn.LET(_xlpm.p,R258,_xlpm.q,T258,LOG(_xlpm.p/_xlpm.q))</f>
        <v>0</v>
      </c>
      <c r="AC258" s="2"/>
      <c r="AH258" s="2"/>
      <c r="AI258" s="2"/>
    </row>
    <row r="259" spans="1:35">
      <c r="A259" s="1" t="str">
        <f t="shared" si="69"/>
        <v>~sky~ : [skaɪ]</v>
      </c>
      <c r="B259" s="1">
        <f t="shared" si="68"/>
        <v>0</v>
      </c>
      <c r="C259" s="1">
        <f t="shared" si="68"/>
        <v>0</v>
      </c>
      <c r="D259" s="1">
        <f t="shared" si="68"/>
        <v>0</v>
      </c>
      <c r="E259" s="7">
        <v>1</v>
      </c>
      <c r="F259" s="9" t="s">
        <v>469</v>
      </c>
      <c r="G259" s="4">
        <f t="shared" si="70"/>
        <v>7.3152889539136799E-4</v>
      </c>
      <c r="H259" s="1" t="str">
        <f t="shared" si="71"/>
        <v>skaɪ</v>
      </c>
      <c r="I259" s="1" t="str">
        <f t="shared" si="72"/>
        <v>sky</v>
      </c>
      <c r="J259" s="10">
        <f t="shared" si="73"/>
        <v>4</v>
      </c>
      <c r="K259" s="10">
        <f t="shared" si="74"/>
        <v>3</v>
      </c>
      <c r="L259" s="10">
        <f t="shared" si="75"/>
        <v>4</v>
      </c>
      <c r="M259" s="1" t="str">
        <f t="shared" si="76"/>
        <v>~sky~</v>
      </c>
      <c r="N259" s="1" t="str">
        <f t="shared" si="77"/>
        <v>[skaɪ]</v>
      </c>
      <c r="O259" s="4">
        <f t="shared" si="78"/>
        <v>0.2342468675289098</v>
      </c>
      <c r="P259" s="4">
        <f t="shared" si="79"/>
        <v>1</v>
      </c>
      <c r="Q259" s="4" cm="1">
        <f t="array" ref="Q259">SUM(_xlfn._xlws.FILTER($G$2:$G$1265,_xlfn.MAP($M$2:$M$1265,_xlfn.LAMBDA(_xlpm.x,_xlpm.x=$M259))))</f>
        <v>7.3152889539136799E-4</v>
      </c>
      <c r="R259" s="4">
        <f t="shared" si="80"/>
        <v>1</v>
      </c>
      <c r="S259" s="15" cm="1">
        <f t="array" ref="S259">SUM(_xlfn._xlws.FILTER($G$2:$G$1265,_xlfn.MAP($N$2:$N$1265,_xlfn.LAMBDA(_xlpm.x,_xlpm.x=$N259))))</f>
        <v>7.3152889539136799E-4</v>
      </c>
      <c r="T259" s="4">
        <f t="shared" si="81"/>
        <v>1</v>
      </c>
      <c r="U259" s="4">
        <f t="shared" si="82"/>
        <v>0</v>
      </c>
      <c r="AC259" s="2"/>
      <c r="AH259" s="2"/>
      <c r="AI259" s="2"/>
    </row>
    <row r="260" spans="1:35">
      <c r="A260" s="1" t="str">
        <f t="shared" si="69"/>
        <v>~six~ : [sɪks]</v>
      </c>
      <c r="B260" s="1">
        <f t="shared" si="68"/>
        <v>0</v>
      </c>
      <c r="C260" s="1">
        <f t="shared" si="68"/>
        <v>0</v>
      </c>
      <c r="D260" s="1">
        <f t="shared" si="68"/>
        <v>0</v>
      </c>
      <c r="E260" s="7">
        <v>1</v>
      </c>
      <c r="F260" s="9" t="s">
        <v>1884</v>
      </c>
      <c r="G260" s="4">
        <f t="shared" si="70"/>
        <v>7.3152889539136799E-4</v>
      </c>
      <c r="H260" s="4" t="str">
        <f t="shared" si="71"/>
        <v>sɪks</v>
      </c>
      <c r="I260" s="4" t="str">
        <f t="shared" si="72"/>
        <v>six</v>
      </c>
      <c r="J260" s="10">
        <f t="shared" si="73"/>
        <v>4</v>
      </c>
      <c r="K260" s="10">
        <f t="shared" si="74"/>
        <v>3</v>
      </c>
      <c r="L260" s="10">
        <f t="shared" si="75"/>
        <v>4</v>
      </c>
      <c r="M260" s="1" t="str">
        <f t="shared" si="76"/>
        <v>~six~</v>
      </c>
      <c r="N260" s="1" t="str">
        <f t="shared" si="77"/>
        <v>[sɪks]</v>
      </c>
      <c r="O260" s="4">
        <f t="shared" si="78"/>
        <v>0.2342468675289098</v>
      </c>
      <c r="P260" s="4">
        <f t="shared" si="79"/>
        <v>1</v>
      </c>
      <c r="Q260" s="4" cm="1">
        <f t="array" ref="Q260">SUM(_xlfn._xlws.FILTER($G$2:$G$1265,_xlfn.MAP($M$2:$M$1265,_xlfn.LAMBDA(_xlpm.x,_xlpm.x=$M260))))</f>
        <v>7.3152889539136799E-4</v>
      </c>
      <c r="R260" s="4">
        <f t="shared" si="80"/>
        <v>1</v>
      </c>
      <c r="S260" s="15" cm="1">
        <f t="array" ref="S260">SUM(_xlfn._xlws.FILTER($G$2:$G$1265,_xlfn.MAP($N$2:$N$1265,_xlfn.LAMBDA(_xlpm.x,_xlpm.x=$N260))))</f>
        <v>7.3152889539136799E-4</v>
      </c>
      <c r="T260" s="4">
        <f t="shared" si="81"/>
        <v>1</v>
      </c>
      <c r="U260" s="4">
        <f t="shared" si="82"/>
        <v>0</v>
      </c>
      <c r="AC260" s="2"/>
      <c r="AH260" s="2"/>
      <c r="AI260" s="2"/>
    </row>
    <row r="261" spans="1:35">
      <c r="A261" s="1" t="str">
        <f t="shared" si="69"/>
        <v>~try~ : [tɹaɪ]</v>
      </c>
      <c r="B261" s="1">
        <f t="shared" si="68"/>
        <v>0</v>
      </c>
      <c r="C261" s="1">
        <f t="shared" si="68"/>
        <v>0</v>
      </c>
      <c r="D261" s="1">
        <f t="shared" si="68"/>
        <v>0</v>
      </c>
      <c r="E261" s="7">
        <v>1</v>
      </c>
      <c r="F261" s="9" t="s">
        <v>522</v>
      </c>
      <c r="G261" s="4">
        <f t="shared" si="70"/>
        <v>7.3152889539136799E-4</v>
      </c>
      <c r="H261" s="1" t="str">
        <f t="shared" si="71"/>
        <v>tɹaɪ</v>
      </c>
      <c r="I261" s="1" t="str">
        <f t="shared" si="72"/>
        <v>try</v>
      </c>
      <c r="J261" s="10">
        <f t="shared" si="73"/>
        <v>4</v>
      </c>
      <c r="K261" s="10">
        <f t="shared" si="74"/>
        <v>3</v>
      </c>
      <c r="L261" s="10">
        <f t="shared" si="75"/>
        <v>4</v>
      </c>
      <c r="M261" s="1" t="str">
        <f t="shared" si="76"/>
        <v>~try~</v>
      </c>
      <c r="N261" s="1" t="str">
        <f t="shared" si="77"/>
        <v>[tɹaɪ]</v>
      </c>
      <c r="O261" s="4">
        <f t="shared" si="78"/>
        <v>0.2342468675289098</v>
      </c>
      <c r="P261" s="4">
        <f t="shared" si="79"/>
        <v>1</v>
      </c>
      <c r="Q261" s="4" cm="1">
        <f t="array" ref="Q261">SUM(_xlfn._xlws.FILTER($G$2:$G$1265,_xlfn.MAP($M$2:$M$1265,_xlfn.LAMBDA(_xlpm.x,_xlpm.x=$M261))))</f>
        <v>7.3152889539136799E-4</v>
      </c>
      <c r="R261" s="4">
        <f t="shared" si="80"/>
        <v>1</v>
      </c>
      <c r="S261" s="15" cm="1">
        <f t="array" ref="S261">SUM(_xlfn._xlws.FILTER($G$2:$G$1265,_xlfn.MAP($N$2:$N$1265,_xlfn.LAMBDA(_xlpm.x,_xlpm.x=$N261))))</f>
        <v>7.3152889539136799E-4</v>
      </c>
      <c r="T261" s="4">
        <f t="shared" si="81"/>
        <v>1</v>
      </c>
      <c r="U261" s="4">
        <f t="shared" si="82"/>
        <v>0</v>
      </c>
      <c r="AC261" s="2"/>
      <c r="AH261" s="2"/>
      <c r="AI261" s="2"/>
    </row>
    <row r="262" spans="1:35">
      <c r="A262" s="1" t="str">
        <f t="shared" si="69"/>
        <v>~uni~ : [yunə]</v>
      </c>
      <c r="B262" s="1">
        <f t="shared" ref="B262:D281" si="83">_xlfn.LET(_xlpm.d,$F262,_xlpm.k,_xlfn.CONCAT(LEFT(TRIM(B$1),1),"*"),COUNTIF(_xlpm.d,_xlpm.k))</f>
        <v>0</v>
      </c>
      <c r="C262" s="1">
        <f t="shared" si="83"/>
        <v>0</v>
      </c>
      <c r="D262" s="1">
        <f t="shared" si="83"/>
        <v>0</v>
      </c>
      <c r="E262" s="7">
        <v>1</v>
      </c>
      <c r="F262" s="9" t="s">
        <v>1883</v>
      </c>
      <c r="G262" s="4">
        <f t="shared" si="70"/>
        <v>7.3152889539136799E-4</v>
      </c>
      <c r="H262" s="1" t="str">
        <f t="shared" si="71"/>
        <v>yunə</v>
      </c>
      <c r="I262" s="1" t="str">
        <f t="shared" si="72"/>
        <v>uni</v>
      </c>
      <c r="J262" s="10">
        <f t="shared" si="73"/>
        <v>4</v>
      </c>
      <c r="K262" s="10">
        <f t="shared" si="74"/>
        <v>3</v>
      </c>
      <c r="L262" s="10">
        <f t="shared" si="75"/>
        <v>4</v>
      </c>
      <c r="M262" s="1" t="str">
        <f t="shared" si="76"/>
        <v>~uni~</v>
      </c>
      <c r="N262" s="1" t="str">
        <f t="shared" si="77"/>
        <v>[yunə]</v>
      </c>
      <c r="O262" s="4">
        <f t="shared" si="78"/>
        <v>0.2342468675289098</v>
      </c>
      <c r="P262" s="4">
        <f t="shared" si="79"/>
        <v>1</v>
      </c>
      <c r="Q262" s="4" cm="1">
        <f t="array" ref="Q262">SUM(_xlfn._xlws.FILTER($G$2:$G$1265,_xlfn.MAP($M$2:$M$1265,_xlfn.LAMBDA(_xlpm.x,_xlpm.x=$M262))))</f>
        <v>7.3152889539136799E-4</v>
      </c>
      <c r="R262" s="4">
        <f t="shared" si="80"/>
        <v>1</v>
      </c>
      <c r="S262" s="15" cm="1">
        <f t="array" ref="S262">SUM(_xlfn._xlws.FILTER($G$2:$G$1265,_xlfn.MAP($N$2:$N$1265,_xlfn.LAMBDA(_xlpm.x,_xlpm.x=$N262))))</f>
        <v>7.3152889539136799E-4</v>
      </c>
      <c r="T262" s="4">
        <f t="shared" si="81"/>
        <v>1</v>
      </c>
      <c r="U262" s="4">
        <f t="shared" si="82"/>
        <v>0</v>
      </c>
      <c r="AC262" s="2"/>
      <c r="AH262" s="2"/>
      <c r="AI262" s="2"/>
    </row>
    <row r="263" spans="1:35">
      <c r="A263" s="1" t="str">
        <f t="shared" si="69"/>
        <v>~usu~ : [yuʒu]</v>
      </c>
      <c r="B263" s="1">
        <f t="shared" si="83"/>
        <v>0</v>
      </c>
      <c r="C263" s="1">
        <f t="shared" si="83"/>
        <v>0</v>
      </c>
      <c r="D263" s="1">
        <f t="shared" si="83"/>
        <v>0</v>
      </c>
      <c r="E263" s="7">
        <v>1</v>
      </c>
      <c r="F263" s="9" t="s">
        <v>1882</v>
      </c>
      <c r="G263" s="4">
        <f t="shared" si="70"/>
        <v>7.3152889539136799E-4</v>
      </c>
      <c r="H263" s="1" t="str">
        <f t="shared" si="71"/>
        <v>yuʒu</v>
      </c>
      <c r="I263" s="1" t="str">
        <f t="shared" si="72"/>
        <v>usu</v>
      </c>
      <c r="J263" s="10">
        <f t="shared" si="73"/>
        <v>4</v>
      </c>
      <c r="K263" s="10">
        <f t="shared" si="74"/>
        <v>3</v>
      </c>
      <c r="L263" s="10">
        <f t="shared" si="75"/>
        <v>4</v>
      </c>
      <c r="M263" s="1" t="str">
        <f t="shared" si="76"/>
        <v>~usu~</v>
      </c>
      <c r="N263" s="1" t="str">
        <f t="shared" si="77"/>
        <v>[yuʒu]</v>
      </c>
      <c r="O263" s="4">
        <f t="shared" si="78"/>
        <v>0.2342468675289098</v>
      </c>
      <c r="P263" s="4">
        <f t="shared" si="79"/>
        <v>1</v>
      </c>
      <c r="Q263" s="4" cm="1">
        <f t="array" ref="Q263">SUM(_xlfn._xlws.FILTER($G$2:$G$1265,_xlfn.MAP($M$2:$M$1265,_xlfn.LAMBDA(_xlpm.x,_xlpm.x=$M263))))</f>
        <v>7.3152889539136799E-4</v>
      </c>
      <c r="R263" s="4">
        <f t="shared" si="80"/>
        <v>1</v>
      </c>
      <c r="S263" s="15" cm="1">
        <f t="array" ref="S263">SUM(_xlfn._xlws.FILTER($G$2:$G$1265,_xlfn.MAP($N$2:$N$1265,_xlfn.LAMBDA(_xlpm.x,_xlpm.x=$N263))))</f>
        <v>7.3152889539136799E-4</v>
      </c>
      <c r="T263" s="4">
        <f t="shared" si="81"/>
        <v>1</v>
      </c>
      <c r="U263" s="4">
        <f t="shared" si="82"/>
        <v>0</v>
      </c>
      <c r="AC263" s="2"/>
      <c r="AH263" s="2"/>
      <c r="AI263" s="2"/>
    </row>
    <row r="264" spans="1:35">
      <c r="A264" s="1" t="str">
        <f t="shared" si="69"/>
        <v>~rgy~ : [ɹdʒɪ]</v>
      </c>
      <c r="B264" s="1">
        <f t="shared" si="83"/>
        <v>1</v>
      </c>
      <c r="C264" s="1">
        <f t="shared" si="83"/>
        <v>0</v>
      </c>
      <c r="D264" s="1">
        <f t="shared" si="83"/>
        <v>0</v>
      </c>
      <c r="E264" s="7">
        <v>1</v>
      </c>
      <c r="F264" s="9" t="s">
        <v>387</v>
      </c>
      <c r="G264" s="4">
        <f t="shared" si="70"/>
        <v>7.3152889539136799E-4</v>
      </c>
      <c r="H264" s="1" t="str">
        <f t="shared" si="71"/>
        <v>ɹdʒɪ</v>
      </c>
      <c r="I264" s="1" t="str">
        <f t="shared" si="72"/>
        <v>rgy</v>
      </c>
      <c r="J264" s="10">
        <f t="shared" si="73"/>
        <v>4</v>
      </c>
      <c r="K264" s="10">
        <f t="shared" si="74"/>
        <v>3</v>
      </c>
      <c r="L264" s="10">
        <f t="shared" si="75"/>
        <v>4</v>
      </c>
      <c r="M264" s="1" t="str">
        <f t="shared" si="76"/>
        <v>~rgy~</v>
      </c>
      <c r="N264" s="1" t="str">
        <f t="shared" si="77"/>
        <v>[ɹdʒɪ]</v>
      </c>
      <c r="O264" s="4">
        <f t="shared" si="78"/>
        <v>0.2342468675289098</v>
      </c>
      <c r="P264" s="4">
        <f t="shared" si="79"/>
        <v>1</v>
      </c>
      <c r="Q264" s="4" cm="1">
        <f t="array" ref="Q264">SUM(_xlfn._xlws.FILTER($G$2:$G$1265,_xlfn.MAP($M$2:$M$1265,_xlfn.LAMBDA(_xlpm.x,_xlpm.x=$M264))))</f>
        <v>7.3152889539136799E-4</v>
      </c>
      <c r="R264" s="4">
        <f t="shared" si="80"/>
        <v>1</v>
      </c>
      <c r="S264" s="15" cm="1">
        <f t="array" ref="S264">SUM(_xlfn._xlws.FILTER($G$2:$G$1265,_xlfn.MAP($N$2:$N$1265,_xlfn.LAMBDA(_xlpm.x,_xlpm.x=$N264))))</f>
        <v>7.3152889539136799E-4</v>
      </c>
      <c r="T264" s="4">
        <f t="shared" si="81"/>
        <v>1</v>
      </c>
      <c r="U264" s="4">
        <f t="shared" si="82"/>
        <v>0</v>
      </c>
      <c r="AC264" s="2"/>
      <c r="AH264" s="2"/>
      <c r="AI264" s="2"/>
    </row>
    <row r="265" spans="1:35">
      <c r="A265" s="1" t="str">
        <f t="shared" si="69"/>
        <v>~exe~ : [ɛksə]</v>
      </c>
      <c r="B265" s="1">
        <f t="shared" si="83"/>
        <v>0</v>
      </c>
      <c r="C265" s="1">
        <f t="shared" si="83"/>
        <v>0</v>
      </c>
      <c r="D265" s="1">
        <f t="shared" si="83"/>
        <v>0</v>
      </c>
      <c r="E265" s="7">
        <v>1</v>
      </c>
      <c r="F265" s="9" t="s">
        <v>1881</v>
      </c>
      <c r="G265" s="4">
        <f t="shared" si="70"/>
        <v>7.3152889539136799E-4</v>
      </c>
      <c r="H265" s="1" t="str">
        <f t="shared" si="71"/>
        <v>ɛksə</v>
      </c>
      <c r="I265" s="1" t="str">
        <f t="shared" si="72"/>
        <v>exe</v>
      </c>
      <c r="J265" s="10">
        <f t="shared" si="73"/>
        <v>4</v>
      </c>
      <c r="K265" s="10">
        <f t="shared" si="74"/>
        <v>3</v>
      </c>
      <c r="L265" s="10">
        <f t="shared" si="75"/>
        <v>4</v>
      </c>
      <c r="M265" s="1" t="str">
        <f t="shared" si="76"/>
        <v>~exe~</v>
      </c>
      <c r="N265" s="1" t="str">
        <f t="shared" si="77"/>
        <v>[ɛksə]</v>
      </c>
      <c r="O265" s="4">
        <f t="shared" si="78"/>
        <v>0.2342468675289098</v>
      </c>
      <c r="P265" s="4">
        <f t="shared" si="79"/>
        <v>1</v>
      </c>
      <c r="Q265" s="4" cm="1">
        <f t="array" ref="Q265">SUM(_xlfn._xlws.FILTER($G$2:$G$1265,_xlfn.MAP($M$2:$M$1265,_xlfn.LAMBDA(_xlpm.x,_xlpm.x=$M265))))</f>
        <v>7.3152889539136799E-4</v>
      </c>
      <c r="R265" s="4">
        <f t="shared" si="80"/>
        <v>1</v>
      </c>
      <c r="S265" s="15" cm="1">
        <f t="array" ref="S265">SUM(_xlfn._xlws.FILTER($G$2:$G$1265,_xlfn.MAP($N$2:$N$1265,_xlfn.LAMBDA(_xlpm.x,_xlpm.x=$N265))))</f>
        <v>7.3152889539136799E-4</v>
      </c>
      <c r="T265" s="4">
        <f t="shared" si="81"/>
        <v>1</v>
      </c>
      <c r="U265" s="4">
        <f t="shared" si="82"/>
        <v>0</v>
      </c>
      <c r="AC265" s="2"/>
      <c r="AH265" s="2"/>
      <c r="AI265" s="2"/>
    </row>
    <row r="266" spans="1:35">
      <c r="A266" s="1" t="str">
        <f t="shared" si="69"/>
        <v>~oxy~ : [ɑksə]</v>
      </c>
      <c r="B266" s="1">
        <f t="shared" si="83"/>
        <v>0</v>
      </c>
      <c r="C266" s="1">
        <f t="shared" si="83"/>
        <v>0</v>
      </c>
      <c r="D266" s="1">
        <f t="shared" si="83"/>
        <v>0</v>
      </c>
      <c r="E266" s="7">
        <v>1</v>
      </c>
      <c r="F266" s="9" t="s">
        <v>1880</v>
      </c>
      <c r="G266" s="4">
        <f t="shared" si="70"/>
        <v>7.3152889539136799E-4</v>
      </c>
      <c r="H266" s="1" t="str">
        <f t="shared" si="71"/>
        <v>ɑksə</v>
      </c>
      <c r="I266" s="1" t="str">
        <f t="shared" si="72"/>
        <v>oxy</v>
      </c>
      <c r="J266" s="10">
        <f t="shared" si="73"/>
        <v>4</v>
      </c>
      <c r="K266" s="10">
        <f t="shared" si="74"/>
        <v>3</v>
      </c>
      <c r="L266" s="10">
        <f t="shared" si="75"/>
        <v>4</v>
      </c>
      <c r="M266" s="1" t="str">
        <f t="shared" si="76"/>
        <v>~oxy~</v>
      </c>
      <c r="N266" s="1" t="str">
        <f t="shared" si="77"/>
        <v>[ɑksə]</v>
      </c>
      <c r="O266" s="4">
        <f t="shared" si="78"/>
        <v>0.2342468675289098</v>
      </c>
      <c r="P266" s="4">
        <f t="shared" si="79"/>
        <v>1</v>
      </c>
      <c r="Q266" s="4" cm="1">
        <f t="array" ref="Q266">SUM(_xlfn._xlws.FILTER($G$2:$G$1265,_xlfn.MAP($M$2:$M$1265,_xlfn.LAMBDA(_xlpm.x,_xlpm.x=$M266))))</f>
        <v>7.3152889539136799E-4</v>
      </c>
      <c r="R266" s="4">
        <f t="shared" si="80"/>
        <v>1</v>
      </c>
      <c r="S266" s="15" cm="1">
        <f t="array" ref="S266">SUM(_xlfn._xlws.FILTER($G$2:$G$1265,_xlfn.MAP($N$2:$N$1265,_xlfn.LAMBDA(_xlpm.x,_xlpm.x=$N266))))</f>
        <v>7.3152889539136799E-4</v>
      </c>
      <c r="T266" s="4">
        <f t="shared" si="81"/>
        <v>1</v>
      </c>
      <c r="U266" s="4">
        <f t="shared" si="82"/>
        <v>0</v>
      </c>
      <c r="AC266" s="2"/>
      <c r="AH266" s="2"/>
      <c r="AI266" s="2"/>
    </row>
    <row r="267" spans="1:35">
      <c r="A267" s="1" t="str">
        <f t="shared" si="69"/>
        <v>~sua~ : [ʒuwə]</v>
      </c>
      <c r="B267" s="1">
        <f t="shared" si="83"/>
        <v>0</v>
      </c>
      <c r="C267" s="1">
        <f t="shared" si="83"/>
        <v>0</v>
      </c>
      <c r="D267" s="1">
        <f t="shared" si="83"/>
        <v>0</v>
      </c>
      <c r="E267" s="7">
        <v>1</v>
      </c>
      <c r="F267" s="9" t="s">
        <v>1879</v>
      </c>
      <c r="G267" s="4">
        <f t="shared" si="70"/>
        <v>7.3152889539136799E-4</v>
      </c>
      <c r="H267" s="1" t="str">
        <f t="shared" si="71"/>
        <v>ʒuwə</v>
      </c>
      <c r="I267" s="1" t="str">
        <f t="shared" si="72"/>
        <v>sua</v>
      </c>
      <c r="J267" s="10">
        <f t="shared" si="73"/>
        <v>4</v>
      </c>
      <c r="K267" s="10">
        <f t="shared" si="74"/>
        <v>3</v>
      </c>
      <c r="L267" s="10">
        <f t="shared" si="75"/>
        <v>4</v>
      </c>
      <c r="M267" s="1" t="str">
        <f t="shared" si="76"/>
        <v>~sua~</v>
      </c>
      <c r="N267" s="1" t="str">
        <f t="shared" si="77"/>
        <v>[ʒuwə]</v>
      </c>
      <c r="O267" s="4">
        <f t="shared" si="78"/>
        <v>0.2342468675289098</v>
      </c>
      <c r="P267" s="4">
        <f t="shared" si="79"/>
        <v>1</v>
      </c>
      <c r="Q267" s="4" cm="1">
        <f t="array" ref="Q267">SUM(_xlfn._xlws.FILTER($G$2:$G$1265,_xlfn.MAP($M$2:$M$1265,_xlfn.LAMBDA(_xlpm.x,_xlpm.x=$M267))))</f>
        <v>7.3152889539136799E-4</v>
      </c>
      <c r="R267" s="4">
        <f t="shared" si="80"/>
        <v>1</v>
      </c>
      <c r="S267" s="15" cm="1">
        <f t="array" ref="S267">SUM(_xlfn._xlws.FILTER($G$2:$G$1265,_xlfn.MAP($N$2:$N$1265,_xlfn.LAMBDA(_xlpm.x,_xlpm.x=$N267))))</f>
        <v>7.3152889539136799E-4</v>
      </c>
      <c r="T267" s="4">
        <f t="shared" si="81"/>
        <v>1</v>
      </c>
      <c r="U267" s="4">
        <f t="shared" si="82"/>
        <v>0</v>
      </c>
      <c r="AC267" s="2"/>
      <c r="AH267" s="2"/>
      <c r="AI267" s="2"/>
    </row>
    <row r="268" spans="1:35">
      <c r="A268" s="1" t="str">
        <f t="shared" si="69"/>
        <v>~ago~ : [əɡoʊ]</v>
      </c>
      <c r="B268" s="1">
        <f t="shared" si="83"/>
        <v>0</v>
      </c>
      <c r="C268" s="1">
        <f t="shared" si="83"/>
        <v>0</v>
      </c>
      <c r="D268" s="1">
        <f t="shared" si="83"/>
        <v>0</v>
      </c>
      <c r="E268" s="7">
        <v>1</v>
      </c>
      <c r="F268" s="9" t="s">
        <v>1878</v>
      </c>
      <c r="G268" s="4">
        <f t="shared" si="70"/>
        <v>7.3152889539136799E-4</v>
      </c>
      <c r="H268" s="1" t="str">
        <f t="shared" si="71"/>
        <v>əɡoʊ</v>
      </c>
      <c r="I268" s="1" t="str">
        <f t="shared" si="72"/>
        <v>ago</v>
      </c>
      <c r="J268" s="10">
        <f t="shared" si="73"/>
        <v>4</v>
      </c>
      <c r="K268" s="10">
        <f t="shared" si="74"/>
        <v>3</v>
      </c>
      <c r="L268" s="10">
        <f t="shared" si="75"/>
        <v>4</v>
      </c>
      <c r="M268" s="1" t="str">
        <f t="shared" si="76"/>
        <v>~ago~</v>
      </c>
      <c r="N268" s="1" t="str">
        <f t="shared" si="77"/>
        <v>[əɡoʊ]</v>
      </c>
      <c r="O268" s="4">
        <f t="shared" si="78"/>
        <v>0.2342468675289098</v>
      </c>
      <c r="P268" s="4">
        <f t="shared" si="79"/>
        <v>1</v>
      </c>
      <c r="Q268" s="4" cm="1">
        <f t="array" ref="Q268">SUM(_xlfn._xlws.FILTER($G$2:$G$1265,_xlfn.MAP($M$2:$M$1265,_xlfn.LAMBDA(_xlpm.x,_xlpm.x=$M268))))</f>
        <v>7.3152889539136799E-4</v>
      </c>
      <c r="R268" s="4">
        <f t="shared" si="80"/>
        <v>1</v>
      </c>
      <c r="S268" s="15" cm="1">
        <f t="array" ref="S268">SUM(_xlfn._xlws.FILTER($G$2:$G$1265,_xlfn.MAP($N$2:$N$1265,_xlfn.LAMBDA(_xlpm.x,_xlpm.x=$N268))))</f>
        <v>7.3152889539136799E-4</v>
      </c>
      <c r="T268" s="4">
        <f t="shared" si="81"/>
        <v>1</v>
      </c>
      <c r="U268" s="4">
        <f t="shared" si="82"/>
        <v>0</v>
      </c>
      <c r="AC268" s="2"/>
      <c r="AH268" s="2"/>
      <c r="AI268" s="2"/>
    </row>
    <row r="269" spans="1:35">
      <c r="A269" s="1" t="str">
        <f t="shared" si="69"/>
        <v>~exa~ : [ɪɡzæ]</v>
      </c>
      <c r="B269" s="1">
        <f t="shared" si="83"/>
        <v>0</v>
      </c>
      <c r="C269" s="1">
        <f t="shared" si="83"/>
        <v>0</v>
      </c>
      <c r="D269" s="1">
        <f t="shared" si="83"/>
        <v>0</v>
      </c>
      <c r="E269" s="7">
        <v>2</v>
      </c>
      <c r="F269" s="9" t="s">
        <v>1877</v>
      </c>
      <c r="G269" s="4">
        <f t="shared" si="70"/>
        <v>1.463057790782736E-3</v>
      </c>
      <c r="H269" s="1" t="str">
        <f t="shared" si="71"/>
        <v>ɪɡzæ</v>
      </c>
      <c r="I269" s="1" t="str">
        <f t="shared" si="72"/>
        <v>exa</v>
      </c>
      <c r="J269" s="10">
        <f t="shared" si="73"/>
        <v>4</v>
      </c>
      <c r="K269" s="10">
        <f t="shared" si="74"/>
        <v>3</v>
      </c>
      <c r="L269" s="10">
        <f t="shared" si="75"/>
        <v>4</v>
      </c>
      <c r="M269" s="1" t="str">
        <f t="shared" si="76"/>
        <v>~exa~</v>
      </c>
      <c r="N269" s="1" t="str">
        <f t="shared" si="77"/>
        <v>[ɪɡzæ]</v>
      </c>
      <c r="O269" s="4">
        <f t="shared" si="78"/>
        <v>0.37127250094471825</v>
      </c>
      <c r="P269" s="4">
        <f t="shared" si="79"/>
        <v>1</v>
      </c>
      <c r="Q269" s="4" cm="1">
        <f t="array" ref="Q269">SUM(_xlfn._xlws.FILTER($G$2:$G$1265,_xlfn.MAP($M$2:$M$1265,_xlfn.LAMBDA(_xlpm.x,_xlpm.x=$M269))))</f>
        <v>1.463057790782736E-3</v>
      </c>
      <c r="R269" s="4">
        <f t="shared" si="80"/>
        <v>1</v>
      </c>
      <c r="S269" s="15" cm="1">
        <f t="array" ref="S269">SUM(_xlfn._xlws.FILTER($G$2:$G$1265,_xlfn.MAP($N$2:$N$1265,_xlfn.LAMBDA(_xlpm.x,_xlpm.x=$N269))))</f>
        <v>1.463057790782736E-3</v>
      </c>
      <c r="T269" s="4">
        <f t="shared" si="81"/>
        <v>1</v>
      </c>
      <c r="U269" s="4">
        <f t="shared" si="82"/>
        <v>0</v>
      </c>
      <c r="AC269" s="2"/>
      <c r="AH269" s="2"/>
      <c r="AI269" s="2"/>
    </row>
    <row r="270" spans="1:35">
      <c r="A270" s="1" t="str">
        <f t="shared" si="69"/>
        <v>~ron~ : [ən]</v>
      </c>
      <c r="B270" s="1">
        <f t="shared" si="83"/>
        <v>0</v>
      </c>
      <c r="C270" s="1">
        <f t="shared" si="83"/>
        <v>0</v>
      </c>
      <c r="D270" s="1">
        <f t="shared" si="83"/>
        <v>0</v>
      </c>
      <c r="E270" s="7">
        <v>1</v>
      </c>
      <c r="F270" s="9" t="s">
        <v>1876</v>
      </c>
      <c r="G270" s="4">
        <f t="shared" si="70"/>
        <v>7.3152889539136799E-4</v>
      </c>
      <c r="H270" s="1" t="str">
        <f t="shared" si="71"/>
        <v>ən</v>
      </c>
      <c r="I270" s="1" t="str">
        <f t="shared" si="72"/>
        <v>ron</v>
      </c>
      <c r="J270" s="10">
        <f t="shared" si="73"/>
        <v>2</v>
      </c>
      <c r="K270" s="10">
        <f t="shared" si="74"/>
        <v>3</v>
      </c>
      <c r="L270" s="10">
        <f t="shared" si="75"/>
        <v>3</v>
      </c>
      <c r="M270" s="1" t="str">
        <f t="shared" si="76"/>
        <v>~ron~</v>
      </c>
      <c r="N270" s="1" t="str">
        <f t="shared" si="77"/>
        <v>[ən]</v>
      </c>
      <c r="O270" s="4">
        <f t="shared" si="78"/>
        <v>0.21041093737452468</v>
      </c>
      <c r="P270" s="4">
        <f t="shared" si="79"/>
        <v>1</v>
      </c>
      <c r="Q270" s="4" cm="1">
        <f t="array" ref="Q270">SUM(_xlfn._xlws.FILTER($G$2:$G$1265,_xlfn.MAP($M$2:$M$1265,_xlfn.LAMBDA(_xlpm.x,_xlpm.x=$M270))))</f>
        <v>7.3152889539136799E-4</v>
      </c>
      <c r="R270" s="4">
        <f t="shared" si="80"/>
        <v>1</v>
      </c>
      <c r="S270" s="15" cm="1">
        <f t="array" ref="S270">SUM(_xlfn._xlws.FILTER($G$2:$G$1265,_xlfn.MAP($N$2:$N$1265,_xlfn.LAMBDA(_xlpm.x,_xlpm.x=$N270))))</f>
        <v>7.3152889539136799E-4</v>
      </c>
      <c r="T270" s="4">
        <f t="shared" si="81"/>
        <v>1</v>
      </c>
      <c r="U270" s="4">
        <f t="shared" si="82"/>
        <v>0</v>
      </c>
      <c r="AC270" s="2"/>
      <c r="AH270" s="2"/>
      <c r="AI270" s="2"/>
    </row>
    <row r="271" spans="1:35">
      <c r="A271" s="1" t="str">
        <f t="shared" si="69"/>
        <v>~buy~ : [baɪ]</v>
      </c>
      <c r="B271" s="1">
        <f t="shared" si="83"/>
        <v>0</v>
      </c>
      <c r="C271" s="1">
        <f t="shared" si="83"/>
        <v>0</v>
      </c>
      <c r="D271" s="1">
        <f t="shared" si="83"/>
        <v>0</v>
      </c>
      <c r="E271" s="7">
        <v>1</v>
      </c>
      <c r="F271" s="9" t="s">
        <v>751</v>
      </c>
      <c r="G271" s="4">
        <f t="shared" si="70"/>
        <v>7.3152889539136799E-4</v>
      </c>
      <c r="H271" s="4" t="str">
        <f t="shared" si="71"/>
        <v>baɪ</v>
      </c>
      <c r="I271" s="4" t="str">
        <f t="shared" si="72"/>
        <v>buy</v>
      </c>
      <c r="J271" s="10">
        <f t="shared" si="73"/>
        <v>3</v>
      </c>
      <c r="K271" s="10">
        <f t="shared" si="74"/>
        <v>3</v>
      </c>
      <c r="L271" s="10">
        <f t="shared" si="75"/>
        <v>3</v>
      </c>
      <c r="M271" s="1" t="str">
        <f t="shared" si="76"/>
        <v>~buy~</v>
      </c>
      <c r="N271" s="1" t="str">
        <f t="shared" si="77"/>
        <v>[baɪ]</v>
      </c>
      <c r="O271" s="4">
        <f t="shared" si="78"/>
        <v>0.21041093737452468</v>
      </c>
      <c r="P271" s="4">
        <f t="shared" si="79"/>
        <v>1</v>
      </c>
      <c r="Q271" s="4" cm="1">
        <f t="array" ref="Q271">SUM(_xlfn._xlws.FILTER($G$2:$G$1265,_xlfn.MAP($M$2:$M$1265,_xlfn.LAMBDA(_xlpm.x,_xlpm.x=$M271))))</f>
        <v>7.3152889539136799E-4</v>
      </c>
      <c r="R271" s="4">
        <f t="shared" si="80"/>
        <v>1</v>
      </c>
      <c r="S271" s="15" cm="1">
        <f t="array" ref="S271">SUM(_xlfn._xlws.FILTER($G$2:$G$1265,_xlfn.MAP($N$2:$N$1265,_xlfn.LAMBDA(_xlpm.x,_xlpm.x=$N271))))</f>
        <v>7.3152889539136799E-4</v>
      </c>
      <c r="T271" s="4">
        <f t="shared" si="81"/>
        <v>1</v>
      </c>
      <c r="U271" s="4">
        <f t="shared" si="82"/>
        <v>0</v>
      </c>
      <c r="AC271" s="2"/>
      <c r="AH271" s="2"/>
      <c r="AI271" s="2"/>
    </row>
    <row r="272" spans="1:35">
      <c r="A272" s="1" t="str">
        <f t="shared" si="69"/>
        <v>~rry~ : [ɹɪ]</v>
      </c>
      <c r="B272" s="1">
        <f t="shared" si="83"/>
        <v>1</v>
      </c>
      <c r="C272" s="1">
        <f t="shared" si="83"/>
        <v>0</v>
      </c>
      <c r="D272" s="1">
        <f t="shared" si="83"/>
        <v>0</v>
      </c>
      <c r="E272" s="7">
        <v>2</v>
      </c>
      <c r="F272" s="9" t="s">
        <v>653</v>
      </c>
      <c r="G272" s="4">
        <f t="shared" si="70"/>
        <v>1.463057790782736E-3</v>
      </c>
      <c r="H272" s="1" t="str">
        <f t="shared" si="71"/>
        <v>ɹɪ</v>
      </c>
      <c r="I272" s="1" t="str">
        <f t="shared" si="72"/>
        <v>rry</v>
      </c>
      <c r="J272" s="10">
        <f t="shared" si="73"/>
        <v>2</v>
      </c>
      <c r="K272" s="10">
        <f t="shared" si="74"/>
        <v>3</v>
      </c>
      <c r="L272" s="10">
        <f t="shared" si="75"/>
        <v>3</v>
      </c>
      <c r="M272" s="1" t="str">
        <f t="shared" si="76"/>
        <v>~rry~</v>
      </c>
      <c r="N272" s="1" t="str">
        <f t="shared" si="77"/>
        <v>[ɹɪ]</v>
      </c>
      <c r="O272" s="4">
        <f t="shared" si="78"/>
        <v>0.33349344548020921</v>
      </c>
      <c r="P272" s="4">
        <f t="shared" si="79"/>
        <v>1</v>
      </c>
      <c r="Q272" s="4" cm="1">
        <f t="array" ref="Q272">SUM(_xlfn._xlws.FILTER($G$2:$G$1265,_xlfn.MAP($M$2:$M$1265,_xlfn.LAMBDA(_xlpm.x,_xlpm.x=$M272))))</f>
        <v>1.463057790782736E-3</v>
      </c>
      <c r="R272" s="4">
        <f t="shared" si="80"/>
        <v>1</v>
      </c>
      <c r="S272" s="15" cm="1">
        <f t="array" ref="S272">SUM(_xlfn._xlws.FILTER($G$2:$G$1265,_xlfn.MAP($N$2:$N$1265,_xlfn.LAMBDA(_xlpm.x,_xlpm.x=$N272))))</f>
        <v>1.463057790782736E-3</v>
      </c>
      <c r="T272" s="4">
        <f t="shared" si="81"/>
        <v>1</v>
      </c>
      <c r="U272" s="4">
        <f t="shared" si="82"/>
        <v>0</v>
      </c>
      <c r="AC272" s="2"/>
      <c r="AH272" s="2"/>
      <c r="AI272" s="2"/>
    </row>
    <row r="273" spans="1:35">
      <c r="A273" s="1" t="str">
        <f t="shared" si="69"/>
        <v>~ddle~ : [dl]</v>
      </c>
      <c r="B273" s="1">
        <f t="shared" si="83"/>
        <v>0</v>
      </c>
      <c r="C273" s="1">
        <f t="shared" si="83"/>
        <v>0</v>
      </c>
      <c r="D273" s="1">
        <f t="shared" si="83"/>
        <v>0</v>
      </c>
      <c r="E273" s="7">
        <v>1</v>
      </c>
      <c r="F273" s="9" t="s">
        <v>23</v>
      </c>
      <c r="G273" s="4">
        <f t="shared" si="70"/>
        <v>7.3152889539136799E-4</v>
      </c>
      <c r="H273" s="4" t="str">
        <f t="shared" si="71"/>
        <v>dl</v>
      </c>
      <c r="I273" s="4" t="str">
        <f t="shared" si="72"/>
        <v>ddle</v>
      </c>
      <c r="J273" s="10">
        <f t="shared" si="73"/>
        <v>2</v>
      </c>
      <c r="K273" s="10">
        <f t="shared" si="74"/>
        <v>4</v>
      </c>
      <c r="L273" s="10">
        <f t="shared" si="75"/>
        <v>4</v>
      </c>
      <c r="M273" s="1" t="str">
        <f t="shared" si="76"/>
        <v>~ddle~</v>
      </c>
      <c r="N273" s="1" t="str">
        <f t="shared" si="77"/>
        <v>[dl]</v>
      </c>
      <c r="O273" s="4">
        <f t="shared" si="78"/>
        <v>0.2342468675289098</v>
      </c>
      <c r="P273" s="4">
        <f t="shared" si="79"/>
        <v>1</v>
      </c>
      <c r="Q273" s="4" cm="1">
        <f t="array" ref="Q273">SUM(_xlfn._xlws.FILTER($G$2:$G$1265,_xlfn.MAP($M$2:$M$1265,_xlfn.LAMBDA(_xlpm.x,_xlpm.x=$M273))))</f>
        <v>7.3152889539136799E-4</v>
      </c>
      <c r="R273" s="4">
        <f t="shared" si="80"/>
        <v>1</v>
      </c>
      <c r="S273" s="15" cm="1">
        <f t="array" ref="S273">SUM(_xlfn._xlws.FILTER($G$2:$G$1265,_xlfn.MAP($N$2:$N$1265,_xlfn.LAMBDA(_xlpm.x,_xlpm.x=$N273))))</f>
        <v>7.3152889539136799E-4</v>
      </c>
      <c r="T273" s="4">
        <f t="shared" si="81"/>
        <v>1</v>
      </c>
      <c r="U273" s="4">
        <f t="shared" si="82"/>
        <v>0</v>
      </c>
      <c r="AC273" s="2"/>
      <c r="AH273" s="2"/>
      <c r="AI273" s="2"/>
    </row>
    <row r="274" spans="1:35">
      <c r="A274" s="1" t="str">
        <f t="shared" si="69"/>
        <v>~ease~ : [iz]</v>
      </c>
      <c r="B274" s="1">
        <f t="shared" si="83"/>
        <v>0</v>
      </c>
      <c r="C274" s="1">
        <f t="shared" si="83"/>
        <v>0</v>
      </c>
      <c r="D274" s="1">
        <f t="shared" si="83"/>
        <v>0</v>
      </c>
      <c r="E274" s="7">
        <v>1</v>
      </c>
      <c r="F274" s="9" t="s">
        <v>1875</v>
      </c>
      <c r="G274" s="4">
        <f t="shared" si="70"/>
        <v>7.3152889539136799E-4</v>
      </c>
      <c r="H274" s="4" t="str">
        <f t="shared" si="71"/>
        <v>iz</v>
      </c>
      <c r="I274" s="4" t="str">
        <f t="shared" si="72"/>
        <v>ease</v>
      </c>
      <c r="J274" s="10">
        <f t="shared" si="73"/>
        <v>2</v>
      </c>
      <c r="K274" s="10">
        <f t="shared" si="74"/>
        <v>4</v>
      </c>
      <c r="L274" s="10">
        <f t="shared" si="75"/>
        <v>4</v>
      </c>
      <c r="M274" s="1" t="str">
        <f t="shared" si="76"/>
        <v>~ease~</v>
      </c>
      <c r="N274" s="1" t="str">
        <f t="shared" si="77"/>
        <v>[iz]</v>
      </c>
      <c r="O274" s="4">
        <f t="shared" si="78"/>
        <v>0.2342468675289098</v>
      </c>
      <c r="P274" s="4">
        <f t="shared" si="79"/>
        <v>1</v>
      </c>
      <c r="Q274" s="4" cm="1">
        <f t="array" ref="Q274">SUM(_xlfn._xlws.FILTER($G$2:$G$1265,_xlfn.MAP($M$2:$M$1265,_xlfn.LAMBDA(_xlpm.x,_xlpm.x=$M274))))</f>
        <v>7.3152889539136799E-4</v>
      </c>
      <c r="R274" s="4">
        <f t="shared" si="80"/>
        <v>1</v>
      </c>
      <c r="S274" s="15" cm="1">
        <f t="array" ref="S274">SUM(_xlfn._xlws.FILTER($G$2:$G$1265,_xlfn.MAP($N$2:$N$1265,_xlfn.LAMBDA(_xlpm.x,_xlpm.x=$N274))))</f>
        <v>7.3152889539136799E-4</v>
      </c>
      <c r="T274" s="4">
        <f t="shared" si="81"/>
        <v>1</v>
      </c>
      <c r="U274" s="4">
        <f t="shared" si="82"/>
        <v>0</v>
      </c>
      <c r="AC274" s="2"/>
      <c r="AH274" s="2"/>
      <c r="AI274" s="2"/>
    </row>
    <row r="275" spans="1:35">
      <c r="A275" s="1" t="str">
        <f t="shared" si="69"/>
        <v>~sten~ : [sn]</v>
      </c>
      <c r="B275" s="1">
        <f t="shared" si="83"/>
        <v>0</v>
      </c>
      <c r="C275" s="1">
        <f t="shared" si="83"/>
        <v>0</v>
      </c>
      <c r="D275" s="1">
        <f t="shared" si="83"/>
        <v>0</v>
      </c>
      <c r="E275" s="7">
        <v>1</v>
      </c>
      <c r="F275" s="9" t="s">
        <v>136</v>
      </c>
      <c r="G275" s="4">
        <f t="shared" si="70"/>
        <v>7.3152889539136799E-4</v>
      </c>
      <c r="H275" s="1" t="str">
        <f t="shared" si="71"/>
        <v>sn</v>
      </c>
      <c r="I275" s="1" t="str">
        <f t="shared" si="72"/>
        <v>sten</v>
      </c>
      <c r="J275" s="10">
        <f t="shared" si="73"/>
        <v>2</v>
      </c>
      <c r="K275" s="10">
        <f t="shared" si="74"/>
        <v>4</v>
      </c>
      <c r="L275" s="10">
        <f t="shared" si="75"/>
        <v>4</v>
      </c>
      <c r="M275" s="1" t="str">
        <f t="shared" si="76"/>
        <v>~sten~</v>
      </c>
      <c r="N275" s="1" t="str">
        <f t="shared" si="77"/>
        <v>[sn]</v>
      </c>
      <c r="O275" s="4">
        <f t="shared" si="78"/>
        <v>0.2342468675289098</v>
      </c>
      <c r="P275" s="4">
        <f t="shared" si="79"/>
        <v>1</v>
      </c>
      <c r="Q275" s="4" cm="1">
        <f t="array" ref="Q275">SUM(_xlfn._xlws.FILTER($G$2:$G$1265,_xlfn.MAP($M$2:$M$1265,_xlfn.LAMBDA(_xlpm.x,_xlpm.x=$M275))))</f>
        <v>7.3152889539136799E-4</v>
      </c>
      <c r="R275" s="4">
        <f t="shared" si="80"/>
        <v>1</v>
      </c>
      <c r="S275" s="15" cm="1">
        <f t="array" ref="S275">SUM(_xlfn._xlws.FILTER($G$2:$G$1265,_xlfn.MAP($N$2:$N$1265,_xlfn.LAMBDA(_xlpm.x,_xlpm.x=$N275))))</f>
        <v>7.3152889539136799E-4</v>
      </c>
      <c r="T275" s="4">
        <f t="shared" si="81"/>
        <v>1</v>
      </c>
      <c r="U275" s="4">
        <f t="shared" si="82"/>
        <v>0</v>
      </c>
      <c r="AC275" s="2"/>
      <c r="AH275" s="2"/>
      <c r="AI275" s="2"/>
    </row>
    <row r="276" spans="1:35">
      <c r="A276" s="1" t="str">
        <f t="shared" si="69"/>
        <v>~shoe~ : [ʃu]</v>
      </c>
      <c r="B276" s="1">
        <f t="shared" si="83"/>
        <v>0</v>
      </c>
      <c r="C276" s="1">
        <f t="shared" si="83"/>
        <v>0</v>
      </c>
      <c r="D276" s="1">
        <f t="shared" si="83"/>
        <v>0</v>
      </c>
      <c r="E276" s="7">
        <v>1</v>
      </c>
      <c r="F276" s="9" t="s">
        <v>641</v>
      </c>
      <c r="G276" s="4">
        <f t="shared" si="70"/>
        <v>7.3152889539136799E-4</v>
      </c>
      <c r="H276" s="1" t="str">
        <f t="shared" si="71"/>
        <v>ʃu</v>
      </c>
      <c r="I276" s="1" t="str">
        <f t="shared" si="72"/>
        <v>shoe</v>
      </c>
      <c r="J276" s="10">
        <f t="shared" si="73"/>
        <v>2</v>
      </c>
      <c r="K276" s="10">
        <f t="shared" si="74"/>
        <v>4</v>
      </c>
      <c r="L276" s="10">
        <f t="shared" si="75"/>
        <v>4</v>
      </c>
      <c r="M276" s="1" t="str">
        <f t="shared" si="76"/>
        <v>~shoe~</v>
      </c>
      <c r="N276" s="1" t="str">
        <f t="shared" si="77"/>
        <v>[ʃu]</v>
      </c>
      <c r="O276" s="4">
        <f t="shared" si="78"/>
        <v>0.2342468675289098</v>
      </c>
      <c r="P276" s="4">
        <f t="shared" si="79"/>
        <v>1</v>
      </c>
      <c r="Q276" s="4" cm="1">
        <f t="array" ref="Q276">SUM(_xlfn._xlws.FILTER($G$2:$G$1265,_xlfn.MAP($M$2:$M$1265,_xlfn.LAMBDA(_xlpm.x,_xlpm.x=$M276))))</f>
        <v>7.3152889539136799E-4</v>
      </c>
      <c r="R276" s="4">
        <f t="shared" si="80"/>
        <v>1</v>
      </c>
      <c r="S276" s="15" cm="1">
        <f t="array" ref="S276">SUM(_xlfn._xlws.FILTER($G$2:$G$1265,_xlfn.MAP($N$2:$N$1265,_xlfn.LAMBDA(_xlpm.x,_xlpm.x=$N276))))</f>
        <v>7.3152889539136799E-4</v>
      </c>
      <c r="T276" s="4">
        <f t="shared" si="81"/>
        <v>1</v>
      </c>
      <c r="U276" s="4">
        <f t="shared" si="82"/>
        <v>0</v>
      </c>
      <c r="AC276" s="2"/>
      <c r="AH276" s="2"/>
      <c r="AI276" s="2"/>
    </row>
    <row r="277" spans="1:35">
      <c r="A277" s="1" t="str">
        <f t="shared" si="69"/>
        <v>~ttle~ : [tl]</v>
      </c>
      <c r="B277" s="1">
        <f t="shared" si="83"/>
        <v>0</v>
      </c>
      <c r="C277" s="1">
        <f t="shared" si="83"/>
        <v>0</v>
      </c>
      <c r="D277" s="1">
        <f t="shared" si="83"/>
        <v>0</v>
      </c>
      <c r="E277" s="7">
        <v>2</v>
      </c>
      <c r="F277" s="9" t="s">
        <v>150</v>
      </c>
      <c r="G277" s="4">
        <f t="shared" si="70"/>
        <v>1.463057790782736E-3</v>
      </c>
      <c r="H277" s="1" t="str">
        <f t="shared" si="71"/>
        <v>tl</v>
      </c>
      <c r="I277" s="1" t="str">
        <f t="shared" si="72"/>
        <v>ttle</v>
      </c>
      <c r="J277" s="10">
        <f t="shared" si="73"/>
        <v>2</v>
      </c>
      <c r="K277" s="10">
        <f t="shared" si="74"/>
        <v>4</v>
      </c>
      <c r="L277" s="10">
        <f t="shared" si="75"/>
        <v>4</v>
      </c>
      <c r="M277" s="1" t="str">
        <f t="shared" si="76"/>
        <v>~ttle~</v>
      </c>
      <c r="N277" s="1" t="str">
        <f t="shared" si="77"/>
        <v>[tl]</v>
      </c>
      <c r="O277" s="4">
        <f t="shared" si="78"/>
        <v>0.37127250094471825</v>
      </c>
      <c r="P277" s="4">
        <f t="shared" si="79"/>
        <v>1</v>
      </c>
      <c r="Q277" s="4" cm="1">
        <f t="array" ref="Q277">SUM(_xlfn._xlws.FILTER($G$2:$G$1265,_xlfn.MAP($M$2:$M$1265,_xlfn.LAMBDA(_xlpm.x,_xlpm.x=$M277))))</f>
        <v>1.463057790782736E-3</v>
      </c>
      <c r="R277" s="4">
        <f t="shared" si="80"/>
        <v>1</v>
      </c>
      <c r="S277" s="15" cm="1">
        <f t="array" ref="S277">SUM(_xlfn._xlws.FILTER($G$2:$G$1265,_xlfn.MAP($N$2:$N$1265,_xlfn.LAMBDA(_xlpm.x,_xlpm.x=$N277))))</f>
        <v>1.463057790782736E-3</v>
      </c>
      <c r="T277" s="4">
        <f t="shared" si="81"/>
        <v>1</v>
      </c>
      <c r="U277" s="4">
        <f t="shared" si="82"/>
        <v>0</v>
      </c>
      <c r="AC277" s="2"/>
      <c r="AH277" s="2"/>
      <c r="AI277" s="2"/>
    </row>
    <row r="278" spans="1:35">
      <c r="A278" s="1" t="str">
        <f t="shared" si="69"/>
        <v>~tten~ : [tən]</v>
      </c>
      <c r="B278" s="1">
        <f t="shared" si="83"/>
        <v>0</v>
      </c>
      <c r="C278" s="1">
        <f t="shared" si="83"/>
        <v>0</v>
      </c>
      <c r="D278" s="1">
        <f t="shared" si="83"/>
        <v>0</v>
      </c>
      <c r="E278" s="7">
        <v>1</v>
      </c>
      <c r="F278" s="9" t="s">
        <v>1874</v>
      </c>
      <c r="G278" s="4">
        <f t="shared" si="70"/>
        <v>7.3152889539136799E-4</v>
      </c>
      <c r="H278" s="1" t="str">
        <f t="shared" si="71"/>
        <v>tən</v>
      </c>
      <c r="I278" s="1" t="str">
        <f t="shared" si="72"/>
        <v>tten</v>
      </c>
      <c r="J278" s="10">
        <f t="shared" si="73"/>
        <v>3</v>
      </c>
      <c r="K278" s="10">
        <f t="shared" si="74"/>
        <v>4</v>
      </c>
      <c r="L278" s="10">
        <f t="shared" si="75"/>
        <v>4</v>
      </c>
      <c r="M278" s="1" t="str">
        <f t="shared" si="76"/>
        <v>~tten~</v>
      </c>
      <c r="N278" s="1" t="str">
        <f t="shared" si="77"/>
        <v>[tən]</v>
      </c>
      <c r="O278" s="4">
        <f t="shared" si="78"/>
        <v>0.1171234337644549</v>
      </c>
      <c r="P278" s="4">
        <f t="shared" si="79"/>
        <v>0.5</v>
      </c>
      <c r="Q278" s="4" cm="1">
        <f t="array" ref="Q278">SUM(_xlfn._xlws.FILTER($G$2:$G$1265,_xlfn.MAP($M$2:$M$1265,_xlfn.LAMBDA(_xlpm.x,_xlpm.x=$M278))))</f>
        <v>1.463057790782736E-3</v>
      </c>
      <c r="R278" s="4">
        <f t="shared" si="80"/>
        <v>0.5</v>
      </c>
      <c r="S278" s="15" cm="1">
        <f t="array" ref="S278">SUM(_xlfn._xlws.FILTER($G$2:$G$1265,_xlfn.MAP($N$2:$N$1265,_xlfn.LAMBDA(_xlpm.x,_xlpm.x=$N278))))</f>
        <v>1.463057790782736E-3</v>
      </c>
      <c r="T278" s="4">
        <f t="shared" si="81"/>
        <v>0.5</v>
      </c>
      <c r="U278" s="4">
        <f t="shared" si="82"/>
        <v>0</v>
      </c>
      <c r="AC278" s="2"/>
      <c r="AH278" s="2"/>
      <c r="AI278" s="2"/>
    </row>
    <row r="279" spans="1:35">
      <c r="A279" s="1" t="str">
        <f t="shared" si="69"/>
        <v>~back~ : [bæk]</v>
      </c>
      <c r="B279" s="1">
        <f t="shared" si="83"/>
        <v>0</v>
      </c>
      <c r="C279" s="1">
        <f t="shared" si="83"/>
        <v>0</v>
      </c>
      <c r="D279" s="1">
        <f t="shared" si="83"/>
        <v>0</v>
      </c>
      <c r="E279" s="7">
        <v>1</v>
      </c>
      <c r="F279" s="9" t="s">
        <v>1873</v>
      </c>
      <c r="G279" s="4">
        <f t="shared" si="70"/>
        <v>7.3152889539136799E-4</v>
      </c>
      <c r="H279" s="4" t="str">
        <f t="shared" si="71"/>
        <v>bæk</v>
      </c>
      <c r="I279" s="4" t="str">
        <f t="shared" si="72"/>
        <v>back</v>
      </c>
      <c r="J279" s="10">
        <f t="shared" si="73"/>
        <v>3</v>
      </c>
      <c r="K279" s="10">
        <f t="shared" si="74"/>
        <v>4</v>
      </c>
      <c r="L279" s="10">
        <f t="shared" si="75"/>
        <v>4</v>
      </c>
      <c r="M279" s="1" t="str">
        <f t="shared" si="76"/>
        <v>~back~</v>
      </c>
      <c r="N279" s="1" t="str">
        <f t="shared" si="77"/>
        <v>[bæk]</v>
      </c>
      <c r="O279" s="4">
        <f t="shared" si="78"/>
        <v>0.2342468675289098</v>
      </c>
      <c r="P279" s="4">
        <f t="shared" si="79"/>
        <v>1</v>
      </c>
      <c r="Q279" s="4" cm="1">
        <f t="array" ref="Q279">SUM(_xlfn._xlws.FILTER($G$2:$G$1265,_xlfn.MAP($M$2:$M$1265,_xlfn.LAMBDA(_xlpm.x,_xlpm.x=$M279))))</f>
        <v>7.3152889539136799E-4</v>
      </c>
      <c r="R279" s="4">
        <f t="shared" si="80"/>
        <v>1</v>
      </c>
      <c r="S279" s="15" cm="1">
        <f t="array" ref="S279">SUM(_xlfn._xlws.FILTER($G$2:$G$1265,_xlfn.MAP($N$2:$N$1265,_xlfn.LAMBDA(_xlpm.x,_xlpm.x=$N279))))</f>
        <v>7.3152889539136799E-4</v>
      </c>
      <c r="T279" s="4">
        <f t="shared" si="81"/>
        <v>1</v>
      </c>
      <c r="U279" s="4">
        <f t="shared" si="82"/>
        <v>0</v>
      </c>
      <c r="AC279" s="2"/>
      <c r="AH279" s="2"/>
      <c r="AI279" s="2"/>
    </row>
    <row r="280" spans="1:35">
      <c r="A280" s="1" t="str">
        <f t="shared" si="69"/>
        <v>~beat~ : [bit]</v>
      </c>
      <c r="B280" s="1">
        <f t="shared" si="83"/>
        <v>0</v>
      </c>
      <c r="C280" s="1">
        <f t="shared" si="83"/>
        <v>0</v>
      </c>
      <c r="D280" s="1">
        <f t="shared" si="83"/>
        <v>0</v>
      </c>
      <c r="E280" s="7">
        <v>1</v>
      </c>
      <c r="F280" s="9" t="s">
        <v>1872</v>
      </c>
      <c r="G280" s="4">
        <f t="shared" si="70"/>
        <v>7.3152889539136799E-4</v>
      </c>
      <c r="H280" s="4" t="str">
        <f t="shared" si="71"/>
        <v>bit</v>
      </c>
      <c r="I280" s="4" t="str">
        <f t="shared" si="72"/>
        <v>beat</v>
      </c>
      <c r="J280" s="10">
        <f t="shared" si="73"/>
        <v>3</v>
      </c>
      <c r="K280" s="10">
        <f t="shared" si="74"/>
        <v>4</v>
      </c>
      <c r="L280" s="10">
        <f t="shared" si="75"/>
        <v>4</v>
      </c>
      <c r="M280" s="1" t="str">
        <f t="shared" si="76"/>
        <v>~beat~</v>
      </c>
      <c r="N280" s="1" t="str">
        <f t="shared" si="77"/>
        <v>[bit]</v>
      </c>
      <c r="O280" s="4">
        <f t="shared" si="78"/>
        <v>0.2342468675289098</v>
      </c>
      <c r="P280" s="4">
        <f t="shared" si="79"/>
        <v>1</v>
      </c>
      <c r="Q280" s="4" cm="1">
        <f t="array" ref="Q280">SUM(_xlfn._xlws.FILTER($G$2:$G$1265,_xlfn.MAP($M$2:$M$1265,_xlfn.LAMBDA(_xlpm.x,_xlpm.x=$M280))))</f>
        <v>7.3152889539136799E-4</v>
      </c>
      <c r="R280" s="4">
        <f t="shared" si="80"/>
        <v>1</v>
      </c>
      <c r="S280" s="15" cm="1">
        <f t="array" ref="S280">SUM(_xlfn._xlws.FILTER($G$2:$G$1265,_xlfn.MAP($N$2:$N$1265,_xlfn.LAMBDA(_xlpm.x,_xlpm.x=$N280))))</f>
        <v>7.3152889539136799E-4</v>
      </c>
      <c r="T280" s="4">
        <f t="shared" si="81"/>
        <v>1</v>
      </c>
      <c r="U280" s="4">
        <f t="shared" si="82"/>
        <v>0</v>
      </c>
      <c r="AC280" s="2"/>
      <c r="AH280" s="2"/>
      <c r="AI280" s="2"/>
    </row>
    <row r="281" spans="1:35">
      <c r="A281" s="1" t="str">
        <f t="shared" si="69"/>
        <v>~blue~ : [blu]</v>
      </c>
      <c r="B281" s="1">
        <f t="shared" si="83"/>
        <v>0</v>
      </c>
      <c r="C281" s="1">
        <f t="shared" si="83"/>
        <v>0</v>
      </c>
      <c r="D281" s="1">
        <f t="shared" si="83"/>
        <v>0</v>
      </c>
      <c r="E281" s="7">
        <v>1</v>
      </c>
      <c r="F281" s="9" t="s">
        <v>12</v>
      </c>
      <c r="G281" s="4">
        <f t="shared" si="70"/>
        <v>7.3152889539136799E-4</v>
      </c>
      <c r="H281" s="4" t="str">
        <f t="shared" si="71"/>
        <v>blu</v>
      </c>
      <c r="I281" s="4" t="str">
        <f t="shared" si="72"/>
        <v>blue</v>
      </c>
      <c r="J281" s="10">
        <f t="shared" si="73"/>
        <v>3</v>
      </c>
      <c r="K281" s="10">
        <f t="shared" si="74"/>
        <v>4</v>
      </c>
      <c r="L281" s="10">
        <f t="shared" si="75"/>
        <v>4</v>
      </c>
      <c r="M281" s="1" t="str">
        <f t="shared" si="76"/>
        <v>~blue~</v>
      </c>
      <c r="N281" s="1" t="str">
        <f t="shared" si="77"/>
        <v>[blu]</v>
      </c>
      <c r="O281" s="4">
        <f t="shared" si="78"/>
        <v>0.2342468675289098</v>
      </c>
      <c r="P281" s="4">
        <f t="shared" si="79"/>
        <v>1</v>
      </c>
      <c r="Q281" s="4" cm="1">
        <f t="array" ref="Q281">SUM(_xlfn._xlws.FILTER($G$2:$G$1265,_xlfn.MAP($M$2:$M$1265,_xlfn.LAMBDA(_xlpm.x,_xlpm.x=$M281))))</f>
        <v>7.3152889539136799E-4</v>
      </c>
      <c r="R281" s="4">
        <f t="shared" si="80"/>
        <v>1</v>
      </c>
      <c r="S281" s="15" cm="1">
        <f t="array" ref="S281">SUM(_xlfn._xlws.FILTER($G$2:$G$1265,_xlfn.MAP($N$2:$N$1265,_xlfn.LAMBDA(_xlpm.x,_xlpm.x=$N281))))</f>
        <v>7.3152889539136799E-4</v>
      </c>
      <c r="T281" s="4">
        <f t="shared" si="81"/>
        <v>1</v>
      </c>
      <c r="U281" s="4">
        <f t="shared" si="82"/>
        <v>0</v>
      </c>
      <c r="AC281" s="2"/>
      <c r="AH281" s="2"/>
      <c r="AI281" s="2"/>
    </row>
    <row r="282" spans="1:35">
      <c r="A282" s="1" t="str">
        <f t="shared" si="69"/>
        <v>~book~ : [bʊk]</v>
      </c>
      <c r="B282" s="1">
        <f t="shared" ref="B282:D301" si="84">_xlfn.LET(_xlpm.d,$F282,_xlpm.k,_xlfn.CONCAT(LEFT(TRIM(B$1),1),"*"),COUNTIF(_xlpm.d,_xlpm.k))</f>
        <v>0</v>
      </c>
      <c r="C282" s="1">
        <f t="shared" si="84"/>
        <v>0</v>
      </c>
      <c r="D282" s="1">
        <f t="shared" si="84"/>
        <v>0</v>
      </c>
      <c r="E282" s="7">
        <v>1</v>
      </c>
      <c r="F282" s="9" t="s">
        <v>1871</v>
      </c>
      <c r="G282" s="4">
        <f t="shared" si="70"/>
        <v>7.3152889539136799E-4</v>
      </c>
      <c r="H282" s="4" t="str">
        <f t="shared" si="71"/>
        <v>bʊk</v>
      </c>
      <c r="I282" s="4" t="str">
        <f t="shared" si="72"/>
        <v>book</v>
      </c>
      <c r="J282" s="10">
        <f t="shared" si="73"/>
        <v>3</v>
      </c>
      <c r="K282" s="10">
        <f t="shared" si="74"/>
        <v>4</v>
      </c>
      <c r="L282" s="10">
        <f t="shared" si="75"/>
        <v>4</v>
      </c>
      <c r="M282" s="1" t="str">
        <f t="shared" si="76"/>
        <v>~book~</v>
      </c>
      <c r="N282" s="1" t="str">
        <f t="shared" si="77"/>
        <v>[bʊk]</v>
      </c>
      <c r="O282" s="4">
        <f t="shared" si="78"/>
        <v>0.2342468675289098</v>
      </c>
      <c r="P282" s="4">
        <f t="shared" si="79"/>
        <v>1</v>
      </c>
      <c r="Q282" s="4" cm="1">
        <f t="array" ref="Q282">SUM(_xlfn._xlws.FILTER($G$2:$G$1265,_xlfn.MAP($M$2:$M$1265,_xlfn.LAMBDA(_xlpm.x,_xlpm.x=$M282))))</f>
        <v>7.3152889539136799E-4</v>
      </c>
      <c r="R282" s="4">
        <f t="shared" si="80"/>
        <v>1</v>
      </c>
      <c r="S282" s="15" cm="1">
        <f t="array" ref="S282">SUM(_xlfn._xlws.FILTER($G$2:$G$1265,_xlfn.MAP($N$2:$N$1265,_xlfn.LAMBDA(_xlpm.x,_xlpm.x=$N282))))</f>
        <v>7.3152889539136799E-4</v>
      </c>
      <c r="T282" s="4">
        <f t="shared" si="81"/>
        <v>1</v>
      </c>
      <c r="U282" s="4">
        <f t="shared" si="82"/>
        <v>0</v>
      </c>
      <c r="AC282" s="2"/>
      <c r="AH282" s="2"/>
      <c r="AI282" s="2"/>
    </row>
    <row r="283" spans="1:35">
      <c r="A283" s="1" t="str">
        <f t="shared" si="69"/>
        <v>~ball~ : [bɔl]</v>
      </c>
      <c r="B283" s="1">
        <f t="shared" si="84"/>
        <v>0</v>
      </c>
      <c r="C283" s="1">
        <f t="shared" si="84"/>
        <v>0</v>
      </c>
      <c r="D283" s="1">
        <f t="shared" si="84"/>
        <v>0</v>
      </c>
      <c r="E283" s="7">
        <v>1</v>
      </c>
      <c r="F283" s="9" t="s">
        <v>1870</v>
      </c>
      <c r="G283" s="4">
        <f t="shared" si="70"/>
        <v>7.3152889539136799E-4</v>
      </c>
      <c r="H283" s="4" t="str">
        <f t="shared" si="71"/>
        <v>bɔl</v>
      </c>
      <c r="I283" s="4" t="str">
        <f t="shared" si="72"/>
        <v>ball</v>
      </c>
      <c r="J283" s="10">
        <f t="shared" si="73"/>
        <v>3</v>
      </c>
      <c r="K283" s="10">
        <f t="shared" si="74"/>
        <v>4</v>
      </c>
      <c r="L283" s="10">
        <f t="shared" si="75"/>
        <v>4</v>
      </c>
      <c r="M283" s="1" t="str">
        <f t="shared" si="76"/>
        <v>~ball~</v>
      </c>
      <c r="N283" s="1" t="str">
        <f t="shared" si="77"/>
        <v>[bɔl]</v>
      </c>
      <c r="O283" s="4">
        <f t="shared" si="78"/>
        <v>0.2342468675289098</v>
      </c>
      <c r="P283" s="4">
        <f t="shared" si="79"/>
        <v>1</v>
      </c>
      <c r="Q283" s="4" cm="1">
        <f t="array" ref="Q283">SUM(_xlfn._xlws.FILTER($G$2:$G$1265,_xlfn.MAP($M$2:$M$1265,_xlfn.LAMBDA(_xlpm.x,_xlpm.x=$M283))))</f>
        <v>7.3152889539136799E-4</v>
      </c>
      <c r="R283" s="4">
        <f t="shared" si="80"/>
        <v>1</v>
      </c>
      <c r="S283" s="15" cm="1">
        <f t="array" ref="S283">SUM(_xlfn._xlws.FILTER($G$2:$G$1265,_xlfn.MAP($N$2:$N$1265,_xlfn.LAMBDA(_xlpm.x,_xlpm.x=$N283))))</f>
        <v>7.3152889539136799E-4</v>
      </c>
      <c r="T283" s="4">
        <f t="shared" si="81"/>
        <v>1</v>
      </c>
      <c r="U283" s="4">
        <f t="shared" si="82"/>
        <v>0</v>
      </c>
      <c r="AC283" s="2"/>
      <c r="AH283" s="2"/>
      <c r="AI283" s="2"/>
    </row>
    <row r="284" spans="1:35">
      <c r="A284" s="1" t="str">
        <f t="shared" si="69"/>
        <v>~bell~ : [bɛl]</v>
      </c>
      <c r="B284" s="1">
        <f t="shared" si="84"/>
        <v>0</v>
      </c>
      <c r="C284" s="1">
        <f t="shared" si="84"/>
        <v>0</v>
      </c>
      <c r="D284" s="1">
        <f t="shared" si="84"/>
        <v>0</v>
      </c>
      <c r="E284" s="7">
        <v>1</v>
      </c>
      <c r="F284" s="9" t="s">
        <v>1869</v>
      </c>
      <c r="G284" s="4">
        <f t="shared" si="70"/>
        <v>7.3152889539136799E-4</v>
      </c>
      <c r="H284" s="4" t="str">
        <f t="shared" si="71"/>
        <v>bɛl</v>
      </c>
      <c r="I284" s="4" t="str">
        <f t="shared" si="72"/>
        <v>bell</v>
      </c>
      <c r="J284" s="10">
        <f t="shared" si="73"/>
        <v>3</v>
      </c>
      <c r="K284" s="10">
        <f t="shared" si="74"/>
        <v>4</v>
      </c>
      <c r="L284" s="10">
        <f t="shared" si="75"/>
        <v>4</v>
      </c>
      <c r="M284" s="1" t="str">
        <f t="shared" si="76"/>
        <v>~bell~</v>
      </c>
      <c r="N284" s="1" t="str">
        <f t="shared" si="77"/>
        <v>[bɛl]</v>
      </c>
      <c r="O284" s="4">
        <f t="shared" si="78"/>
        <v>0.2342468675289098</v>
      </c>
      <c r="P284" s="4">
        <f t="shared" si="79"/>
        <v>1</v>
      </c>
      <c r="Q284" s="4" cm="1">
        <f t="array" ref="Q284">SUM(_xlfn._xlws.FILTER($G$2:$G$1265,_xlfn.MAP($M$2:$M$1265,_xlfn.LAMBDA(_xlpm.x,_xlpm.x=$M284))))</f>
        <v>7.3152889539136799E-4</v>
      </c>
      <c r="R284" s="4">
        <f t="shared" si="80"/>
        <v>1</v>
      </c>
      <c r="S284" s="15" cm="1">
        <f t="array" ref="S284">SUM(_xlfn._xlws.FILTER($G$2:$G$1265,_xlfn.MAP($N$2:$N$1265,_xlfn.LAMBDA(_xlpm.x,_xlpm.x=$N284))))</f>
        <v>7.3152889539136799E-4</v>
      </c>
      <c r="T284" s="4">
        <f t="shared" si="81"/>
        <v>1</v>
      </c>
      <c r="U284" s="4">
        <f t="shared" si="82"/>
        <v>0</v>
      </c>
      <c r="AC284" s="2"/>
      <c r="AH284" s="2"/>
      <c r="AI284" s="2"/>
    </row>
    <row r="285" spans="1:35">
      <c r="A285" s="1" t="str">
        <f t="shared" si="69"/>
        <v>~been~ : [bɪn]</v>
      </c>
      <c r="B285" s="1">
        <f t="shared" si="84"/>
        <v>0</v>
      </c>
      <c r="C285" s="1">
        <f t="shared" si="84"/>
        <v>0</v>
      </c>
      <c r="D285" s="1">
        <f t="shared" si="84"/>
        <v>0</v>
      </c>
      <c r="E285" s="7">
        <v>1</v>
      </c>
      <c r="F285" s="9" t="s">
        <v>1868</v>
      </c>
      <c r="G285" s="4">
        <f t="shared" si="70"/>
        <v>7.3152889539136799E-4</v>
      </c>
      <c r="H285" s="4" t="str">
        <f t="shared" si="71"/>
        <v>bɪn</v>
      </c>
      <c r="I285" s="4" t="str">
        <f t="shared" si="72"/>
        <v>been</v>
      </c>
      <c r="J285" s="10">
        <f t="shared" si="73"/>
        <v>3</v>
      </c>
      <c r="K285" s="10">
        <f t="shared" si="74"/>
        <v>4</v>
      </c>
      <c r="L285" s="10">
        <f t="shared" si="75"/>
        <v>4</v>
      </c>
      <c r="M285" s="1" t="str">
        <f t="shared" si="76"/>
        <v>~been~</v>
      </c>
      <c r="N285" s="1" t="str">
        <f t="shared" si="77"/>
        <v>[bɪn]</v>
      </c>
      <c r="O285" s="4">
        <f t="shared" si="78"/>
        <v>0.2342468675289098</v>
      </c>
      <c r="P285" s="4">
        <f t="shared" si="79"/>
        <v>1</v>
      </c>
      <c r="Q285" s="4" cm="1">
        <f t="array" ref="Q285">SUM(_xlfn._xlws.FILTER($G$2:$G$1265,_xlfn.MAP($M$2:$M$1265,_xlfn.LAMBDA(_xlpm.x,_xlpm.x=$M285))))</f>
        <v>7.3152889539136799E-4</v>
      </c>
      <c r="R285" s="4">
        <f t="shared" si="80"/>
        <v>1</v>
      </c>
      <c r="S285" s="15" cm="1">
        <f t="array" ref="S285">SUM(_xlfn._xlws.FILTER($G$2:$G$1265,_xlfn.MAP($N$2:$N$1265,_xlfn.LAMBDA(_xlpm.x,_xlpm.x=$N285))))</f>
        <v>7.3152889539136799E-4</v>
      </c>
      <c r="T285" s="4">
        <f t="shared" si="81"/>
        <v>1</v>
      </c>
      <c r="U285" s="4">
        <f t="shared" si="82"/>
        <v>0</v>
      </c>
      <c r="AC285" s="2"/>
      <c r="AH285" s="2"/>
      <c r="AI285" s="2"/>
    </row>
    <row r="286" spans="1:35">
      <c r="A286" s="1" t="str">
        <f t="shared" si="69"/>
        <v>~bove~ : [bʌv]</v>
      </c>
      <c r="B286" s="1">
        <f t="shared" si="84"/>
        <v>0</v>
      </c>
      <c r="C286" s="1">
        <f t="shared" si="84"/>
        <v>0</v>
      </c>
      <c r="D286" s="1">
        <f t="shared" si="84"/>
        <v>0</v>
      </c>
      <c r="E286" s="7">
        <v>1</v>
      </c>
      <c r="F286" s="9" t="s">
        <v>1867</v>
      </c>
      <c r="G286" s="4">
        <f t="shared" si="70"/>
        <v>7.3152889539136799E-4</v>
      </c>
      <c r="H286" s="4" t="str">
        <f t="shared" si="71"/>
        <v>bʌv</v>
      </c>
      <c r="I286" s="4" t="str">
        <f t="shared" si="72"/>
        <v>bove</v>
      </c>
      <c r="J286" s="10">
        <f t="shared" si="73"/>
        <v>3</v>
      </c>
      <c r="K286" s="10">
        <f t="shared" si="74"/>
        <v>4</v>
      </c>
      <c r="L286" s="10">
        <f t="shared" si="75"/>
        <v>4</v>
      </c>
      <c r="M286" s="1" t="str">
        <f t="shared" si="76"/>
        <v>~bove~</v>
      </c>
      <c r="N286" s="1" t="str">
        <f t="shared" si="77"/>
        <v>[bʌv]</v>
      </c>
      <c r="O286" s="4">
        <f t="shared" si="78"/>
        <v>0.2342468675289098</v>
      </c>
      <c r="P286" s="4">
        <f t="shared" si="79"/>
        <v>1</v>
      </c>
      <c r="Q286" s="4" cm="1">
        <f t="array" ref="Q286">SUM(_xlfn._xlws.FILTER($G$2:$G$1265,_xlfn.MAP($M$2:$M$1265,_xlfn.LAMBDA(_xlpm.x,_xlpm.x=$M286))))</f>
        <v>7.3152889539136799E-4</v>
      </c>
      <c r="R286" s="4">
        <f t="shared" si="80"/>
        <v>1</v>
      </c>
      <c r="S286" s="15" cm="1">
        <f t="array" ref="S286">SUM(_xlfn._xlws.FILTER($G$2:$G$1265,_xlfn.MAP($N$2:$N$1265,_xlfn.LAMBDA(_xlpm.x,_xlpm.x=$N286))))</f>
        <v>7.3152889539136799E-4</v>
      </c>
      <c r="T286" s="4">
        <f t="shared" si="81"/>
        <v>1</v>
      </c>
      <c r="U286" s="4">
        <f t="shared" si="82"/>
        <v>0</v>
      </c>
      <c r="AC286" s="2"/>
      <c r="AH286" s="2"/>
      <c r="AI286" s="2"/>
    </row>
    <row r="287" spans="1:35">
      <c r="A287" s="1" t="str">
        <f t="shared" si="69"/>
        <v>~bear~ : [bɛə]</v>
      </c>
      <c r="B287" s="1">
        <f t="shared" si="84"/>
        <v>0</v>
      </c>
      <c r="C287" s="1">
        <f t="shared" si="84"/>
        <v>0</v>
      </c>
      <c r="D287" s="1">
        <f t="shared" si="84"/>
        <v>0</v>
      </c>
      <c r="E287" s="7">
        <v>1</v>
      </c>
      <c r="F287" s="9" t="s">
        <v>1866</v>
      </c>
      <c r="G287" s="4">
        <f t="shared" si="70"/>
        <v>7.3152889539136799E-4</v>
      </c>
      <c r="H287" s="1" t="str">
        <f t="shared" si="71"/>
        <v>bɛə</v>
      </c>
      <c r="I287" s="1" t="str">
        <f t="shared" si="72"/>
        <v>bear</v>
      </c>
      <c r="J287" s="10">
        <f t="shared" si="73"/>
        <v>3</v>
      </c>
      <c r="K287" s="10">
        <f t="shared" si="74"/>
        <v>4</v>
      </c>
      <c r="L287" s="10">
        <f t="shared" si="75"/>
        <v>4</v>
      </c>
      <c r="M287" s="1" t="str">
        <f t="shared" si="76"/>
        <v>~bear~</v>
      </c>
      <c r="N287" s="1" t="str">
        <f t="shared" si="77"/>
        <v>[bɛə]</v>
      </c>
      <c r="O287" s="4">
        <f t="shared" si="78"/>
        <v>0.2342468675289098</v>
      </c>
      <c r="P287" s="4">
        <f t="shared" si="79"/>
        <v>1</v>
      </c>
      <c r="Q287" s="4" cm="1">
        <f t="array" ref="Q287">SUM(_xlfn._xlws.FILTER($G$2:$G$1265,_xlfn.MAP($M$2:$M$1265,_xlfn.LAMBDA(_xlpm.x,_xlpm.x=$M287))))</f>
        <v>7.3152889539136799E-4</v>
      </c>
      <c r="R287" s="4">
        <f t="shared" si="80"/>
        <v>1</v>
      </c>
      <c r="S287" s="15" cm="1">
        <f t="array" ref="S287">SUM(_xlfn._xlws.FILTER($G$2:$G$1265,_xlfn.MAP($N$2:$N$1265,_xlfn.LAMBDA(_xlpm.x,_xlpm.x=$N287))))</f>
        <v>7.3152889539136799E-4</v>
      </c>
      <c r="T287" s="4">
        <f t="shared" si="81"/>
        <v>1</v>
      </c>
      <c r="U287" s="4">
        <f t="shared" si="82"/>
        <v>0</v>
      </c>
      <c r="AC287" s="2"/>
      <c r="AH287" s="2"/>
      <c r="AI287" s="2"/>
    </row>
    <row r="288" spans="1:35">
      <c r="A288" s="1" t="str">
        <f t="shared" si="69"/>
        <v>~deal~ : [dil]</v>
      </c>
      <c r="B288" s="1">
        <f t="shared" si="84"/>
        <v>0</v>
      </c>
      <c r="C288" s="1">
        <f t="shared" si="84"/>
        <v>0</v>
      </c>
      <c r="D288" s="1">
        <f t="shared" si="84"/>
        <v>0</v>
      </c>
      <c r="E288" s="7">
        <v>1</v>
      </c>
      <c r="F288" s="9" t="s">
        <v>1865</v>
      </c>
      <c r="G288" s="4">
        <f t="shared" si="70"/>
        <v>7.3152889539136799E-4</v>
      </c>
      <c r="H288" s="4" t="str">
        <f t="shared" si="71"/>
        <v>dil</v>
      </c>
      <c r="I288" s="4" t="str">
        <f t="shared" si="72"/>
        <v>deal</v>
      </c>
      <c r="J288" s="10">
        <f t="shared" si="73"/>
        <v>3</v>
      </c>
      <c r="K288" s="10">
        <f t="shared" si="74"/>
        <v>4</v>
      </c>
      <c r="L288" s="10">
        <f t="shared" si="75"/>
        <v>4</v>
      </c>
      <c r="M288" s="1" t="str">
        <f t="shared" si="76"/>
        <v>~deal~</v>
      </c>
      <c r="N288" s="1" t="str">
        <f t="shared" si="77"/>
        <v>[dil]</v>
      </c>
      <c r="O288" s="4">
        <f t="shared" si="78"/>
        <v>0.2342468675289098</v>
      </c>
      <c r="P288" s="4">
        <f t="shared" si="79"/>
        <v>1</v>
      </c>
      <c r="Q288" s="4" cm="1">
        <f t="array" ref="Q288">SUM(_xlfn._xlws.FILTER($G$2:$G$1265,_xlfn.MAP($M$2:$M$1265,_xlfn.LAMBDA(_xlpm.x,_xlpm.x=$M288))))</f>
        <v>7.3152889539136799E-4</v>
      </c>
      <c r="R288" s="4">
        <f t="shared" si="80"/>
        <v>1</v>
      </c>
      <c r="S288" s="15" cm="1">
        <f t="array" ref="S288">SUM(_xlfn._xlws.FILTER($G$2:$G$1265,_xlfn.MAP($N$2:$N$1265,_xlfn.LAMBDA(_xlpm.x,_xlpm.x=$N288))))</f>
        <v>7.3152889539136799E-4</v>
      </c>
      <c r="T288" s="4">
        <f t="shared" si="81"/>
        <v>1</v>
      </c>
      <c r="U288" s="4">
        <f t="shared" si="82"/>
        <v>0</v>
      </c>
      <c r="AC288" s="2"/>
      <c r="AH288" s="2"/>
      <c r="AI288" s="2"/>
    </row>
    <row r="289" spans="1:35">
      <c r="A289" s="1" t="str">
        <f t="shared" si="69"/>
        <v>~deep~ : [dip]</v>
      </c>
      <c r="B289" s="1">
        <f t="shared" si="84"/>
        <v>0</v>
      </c>
      <c r="C289" s="1">
        <f t="shared" si="84"/>
        <v>0</v>
      </c>
      <c r="D289" s="1">
        <f t="shared" si="84"/>
        <v>0</v>
      </c>
      <c r="E289" s="7">
        <v>1</v>
      </c>
      <c r="F289" s="9" t="s">
        <v>1864</v>
      </c>
      <c r="G289" s="4">
        <f t="shared" si="70"/>
        <v>7.3152889539136799E-4</v>
      </c>
      <c r="H289" s="4" t="str">
        <f t="shared" si="71"/>
        <v>dip</v>
      </c>
      <c r="I289" s="4" t="str">
        <f t="shared" si="72"/>
        <v>deep</v>
      </c>
      <c r="J289" s="10">
        <f t="shared" si="73"/>
        <v>3</v>
      </c>
      <c r="K289" s="10">
        <f t="shared" si="74"/>
        <v>4</v>
      </c>
      <c r="L289" s="10">
        <f t="shared" si="75"/>
        <v>4</v>
      </c>
      <c r="M289" s="1" t="str">
        <f t="shared" si="76"/>
        <v>~deep~</v>
      </c>
      <c r="N289" s="1" t="str">
        <f t="shared" si="77"/>
        <v>[dip]</v>
      </c>
      <c r="O289" s="4">
        <f t="shared" si="78"/>
        <v>0.2342468675289098</v>
      </c>
      <c r="P289" s="4">
        <f t="shared" si="79"/>
        <v>1</v>
      </c>
      <c r="Q289" s="4" cm="1">
        <f t="array" ref="Q289">SUM(_xlfn._xlws.FILTER($G$2:$G$1265,_xlfn.MAP($M$2:$M$1265,_xlfn.LAMBDA(_xlpm.x,_xlpm.x=$M289))))</f>
        <v>7.3152889539136799E-4</v>
      </c>
      <c r="R289" s="4">
        <f t="shared" si="80"/>
        <v>1</v>
      </c>
      <c r="S289" s="15" cm="1">
        <f t="array" ref="S289">SUM(_xlfn._xlws.FILTER($G$2:$G$1265,_xlfn.MAP($N$2:$N$1265,_xlfn.LAMBDA(_xlpm.x,_xlpm.x=$N289))))</f>
        <v>7.3152889539136799E-4</v>
      </c>
      <c r="T289" s="4">
        <f t="shared" si="81"/>
        <v>1</v>
      </c>
      <c r="U289" s="4">
        <f t="shared" si="82"/>
        <v>0</v>
      </c>
      <c r="AC289" s="2"/>
      <c r="AH289" s="2"/>
      <c r="AI289" s="2"/>
    </row>
    <row r="290" spans="1:35">
      <c r="A290" s="1" t="str">
        <f t="shared" si="69"/>
        <v>~duce~ : [dus]</v>
      </c>
      <c r="B290" s="1">
        <f t="shared" si="84"/>
        <v>0</v>
      </c>
      <c r="C290" s="1">
        <f t="shared" si="84"/>
        <v>0</v>
      </c>
      <c r="D290" s="1">
        <f t="shared" si="84"/>
        <v>0</v>
      </c>
      <c r="E290" s="7">
        <v>1</v>
      </c>
      <c r="F290" s="9" t="s">
        <v>1863</v>
      </c>
      <c r="G290" s="4">
        <f t="shared" si="70"/>
        <v>7.3152889539136799E-4</v>
      </c>
      <c r="H290" s="1" t="str">
        <f t="shared" si="71"/>
        <v>dus</v>
      </c>
      <c r="I290" s="1" t="str">
        <f t="shared" si="72"/>
        <v>duce</v>
      </c>
      <c r="J290" s="10">
        <f t="shared" si="73"/>
        <v>3</v>
      </c>
      <c r="K290" s="10">
        <f t="shared" si="74"/>
        <v>4</v>
      </c>
      <c r="L290" s="10">
        <f t="shared" si="75"/>
        <v>4</v>
      </c>
      <c r="M290" s="1" t="str">
        <f t="shared" si="76"/>
        <v>~duce~</v>
      </c>
      <c r="N290" s="1" t="str">
        <f t="shared" si="77"/>
        <v>[dus]</v>
      </c>
      <c r="O290" s="4">
        <f t="shared" si="78"/>
        <v>0.2342468675289098</v>
      </c>
      <c r="P290" s="4">
        <f t="shared" si="79"/>
        <v>1</v>
      </c>
      <c r="Q290" s="4" cm="1">
        <f t="array" ref="Q290">SUM(_xlfn._xlws.FILTER($G$2:$G$1265,_xlfn.MAP($M$2:$M$1265,_xlfn.LAMBDA(_xlpm.x,_xlpm.x=$M290))))</f>
        <v>7.3152889539136799E-4</v>
      </c>
      <c r="R290" s="4">
        <f t="shared" si="80"/>
        <v>1</v>
      </c>
      <c r="S290" s="15" cm="1">
        <f t="array" ref="S290">SUM(_xlfn._xlws.FILTER($G$2:$G$1265,_xlfn.MAP($N$2:$N$1265,_xlfn.LAMBDA(_xlpm.x,_xlpm.x=$N290))))</f>
        <v>7.3152889539136799E-4</v>
      </c>
      <c r="T290" s="4">
        <f t="shared" si="81"/>
        <v>1</v>
      </c>
      <c r="U290" s="4">
        <f t="shared" si="82"/>
        <v>0</v>
      </c>
      <c r="AC290" s="2"/>
      <c r="AH290" s="2"/>
      <c r="AI290" s="2"/>
    </row>
    <row r="291" spans="1:35">
      <c r="A291" s="1" t="str">
        <f t="shared" si="69"/>
        <v>~dead~ : [dɛd]</v>
      </c>
      <c r="B291" s="1">
        <f t="shared" si="84"/>
        <v>0</v>
      </c>
      <c r="C291" s="1">
        <f t="shared" si="84"/>
        <v>0</v>
      </c>
      <c r="D291" s="1">
        <f t="shared" si="84"/>
        <v>0</v>
      </c>
      <c r="E291" s="7">
        <v>1</v>
      </c>
      <c r="F291" s="9" t="s">
        <v>1862</v>
      </c>
      <c r="G291" s="4">
        <f t="shared" si="70"/>
        <v>7.3152889539136799E-4</v>
      </c>
      <c r="H291" s="4" t="str">
        <f t="shared" si="71"/>
        <v>dɛd</v>
      </c>
      <c r="I291" s="4" t="str">
        <f t="shared" si="72"/>
        <v>dead</v>
      </c>
      <c r="J291" s="10">
        <f t="shared" si="73"/>
        <v>3</v>
      </c>
      <c r="K291" s="10">
        <f t="shared" si="74"/>
        <v>4</v>
      </c>
      <c r="L291" s="10">
        <f t="shared" si="75"/>
        <v>4</v>
      </c>
      <c r="M291" s="1" t="str">
        <f t="shared" si="76"/>
        <v>~dead~</v>
      </c>
      <c r="N291" s="1" t="str">
        <f t="shared" si="77"/>
        <v>[dɛd]</v>
      </c>
      <c r="O291" s="4">
        <f t="shared" si="78"/>
        <v>0.2342468675289098</v>
      </c>
      <c r="P291" s="4">
        <f t="shared" si="79"/>
        <v>1</v>
      </c>
      <c r="Q291" s="4" cm="1">
        <f t="array" ref="Q291">SUM(_xlfn._xlws.FILTER($G$2:$G$1265,_xlfn.MAP($M$2:$M$1265,_xlfn.LAMBDA(_xlpm.x,_xlpm.x=$M291))))</f>
        <v>7.3152889539136799E-4</v>
      </c>
      <c r="R291" s="4">
        <f t="shared" si="80"/>
        <v>1</v>
      </c>
      <c r="S291" s="15" cm="1">
        <f t="array" ref="S291">SUM(_xlfn._xlws.FILTER($G$2:$G$1265,_xlfn.MAP($N$2:$N$1265,_xlfn.LAMBDA(_xlpm.x,_xlpm.x=$N291))))</f>
        <v>7.3152889539136799E-4</v>
      </c>
      <c r="T291" s="4">
        <f t="shared" si="81"/>
        <v>1</v>
      </c>
      <c r="U291" s="4">
        <f t="shared" si="82"/>
        <v>0</v>
      </c>
      <c r="AC291" s="2"/>
      <c r="AH291" s="2"/>
      <c r="AI291" s="2"/>
    </row>
    <row r="292" spans="1:35">
      <c r="A292" s="1" t="str">
        <f t="shared" si="69"/>
        <v>~duck~ : [dʌk]</v>
      </c>
      <c r="B292" s="1">
        <f t="shared" si="84"/>
        <v>0</v>
      </c>
      <c r="C292" s="1">
        <f t="shared" si="84"/>
        <v>0</v>
      </c>
      <c r="D292" s="1">
        <f t="shared" si="84"/>
        <v>0</v>
      </c>
      <c r="E292" s="7">
        <v>1</v>
      </c>
      <c r="F292" s="9" t="s">
        <v>1861</v>
      </c>
      <c r="G292" s="4">
        <f t="shared" si="70"/>
        <v>7.3152889539136799E-4</v>
      </c>
      <c r="H292" s="4" t="str">
        <f t="shared" si="71"/>
        <v>dʌk</v>
      </c>
      <c r="I292" s="4" t="str">
        <f t="shared" si="72"/>
        <v>duck</v>
      </c>
      <c r="J292" s="10">
        <f t="shared" si="73"/>
        <v>3</v>
      </c>
      <c r="K292" s="10">
        <f t="shared" si="74"/>
        <v>4</v>
      </c>
      <c r="L292" s="10">
        <f t="shared" si="75"/>
        <v>4</v>
      </c>
      <c r="M292" s="1" t="str">
        <f t="shared" si="76"/>
        <v>~duck~</v>
      </c>
      <c r="N292" s="1" t="str">
        <f t="shared" si="77"/>
        <v>[dʌk]</v>
      </c>
      <c r="O292" s="4">
        <f t="shared" si="78"/>
        <v>0.2342468675289098</v>
      </c>
      <c r="P292" s="4">
        <f t="shared" si="79"/>
        <v>1</v>
      </c>
      <c r="Q292" s="4" cm="1">
        <f t="array" ref="Q292">SUM(_xlfn._xlws.FILTER($G$2:$G$1265,_xlfn.MAP($M$2:$M$1265,_xlfn.LAMBDA(_xlpm.x,_xlpm.x=$M292))))</f>
        <v>7.3152889539136799E-4</v>
      </c>
      <c r="R292" s="4">
        <f t="shared" si="80"/>
        <v>1</v>
      </c>
      <c r="S292" s="15" cm="1">
        <f t="array" ref="S292">SUM(_xlfn._xlws.FILTER($G$2:$G$1265,_xlfn.MAP($N$2:$N$1265,_xlfn.LAMBDA(_xlpm.x,_xlpm.x=$N292))))</f>
        <v>7.3152889539136799E-4</v>
      </c>
      <c r="T292" s="4">
        <f t="shared" si="81"/>
        <v>1</v>
      </c>
      <c r="U292" s="4">
        <f t="shared" si="82"/>
        <v>0</v>
      </c>
      <c r="AC292" s="2"/>
      <c r="AH292" s="2"/>
      <c r="AI292" s="2"/>
    </row>
    <row r="293" spans="1:35">
      <c r="A293" s="1" t="str">
        <f t="shared" si="69"/>
        <v>~dden~ : [dən]</v>
      </c>
      <c r="B293" s="1">
        <f t="shared" si="84"/>
        <v>0</v>
      </c>
      <c r="C293" s="1">
        <f t="shared" si="84"/>
        <v>0</v>
      </c>
      <c r="D293" s="1">
        <f t="shared" si="84"/>
        <v>0</v>
      </c>
      <c r="E293" s="7">
        <v>1</v>
      </c>
      <c r="F293" s="9" t="s">
        <v>1860</v>
      </c>
      <c r="G293" s="4">
        <f t="shared" si="70"/>
        <v>7.3152889539136799E-4</v>
      </c>
      <c r="H293" s="4" t="str">
        <f t="shared" si="71"/>
        <v>dən</v>
      </c>
      <c r="I293" s="4" t="str">
        <f t="shared" si="72"/>
        <v>dden</v>
      </c>
      <c r="J293" s="10">
        <f t="shared" si="73"/>
        <v>3</v>
      </c>
      <c r="K293" s="10">
        <f t="shared" si="74"/>
        <v>4</v>
      </c>
      <c r="L293" s="10">
        <f t="shared" si="75"/>
        <v>4</v>
      </c>
      <c r="M293" s="1" t="str">
        <f t="shared" si="76"/>
        <v>~dden~</v>
      </c>
      <c r="N293" s="1" t="str">
        <f t="shared" si="77"/>
        <v>[dən]</v>
      </c>
      <c r="O293" s="4">
        <f t="shared" si="78"/>
        <v>0.2342468675289098</v>
      </c>
      <c r="P293" s="4">
        <f t="shared" si="79"/>
        <v>1</v>
      </c>
      <c r="Q293" s="4" cm="1">
        <f t="array" ref="Q293">SUM(_xlfn._xlws.FILTER($G$2:$G$1265,_xlfn.MAP($M$2:$M$1265,_xlfn.LAMBDA(_xlpm.x,_xlpm.x=$M293))))</f>
        <v>7.3152889539136799E-4</v>
      </c>
      <c r="R293" s="4">
        <f t="shared" si="80"/>
        <v>1</v>
      </c>
      <c r="S293" s="15" cm="1">
        <f t="array" ref="S293">SUM(_xlfn._xlws.FILTER($G$2:$G$1265,_xlfn.MAP($N$2:$N$1265,_xlfn.LAMBDA(_xlpm.x,_xlpm.x=$N293))))</f>
        <v>7.3152889539136799E-4</v>
      </c>
      <c r="T293" s="4">
        <f t="shared" si="81"/>
        <v>1</v>
      </c>
      <c r="U293" s="4">
        <f t="shared" si="82"/>
        <v>0</v>
      </c>
      <c r="AC293" s="2"/>
      <c r="AH293" s="2"/>
      <c r="AI293" s="2"/>
    </row>
    <row r="294" spans="1:35">
      <c r="A294" s="1" t="str">
        <f t="shared" si="69"/>
        <v>~done~ : [dʌn]</v>
      </c>
      <c r="B294" s="1">
        <f t="shared" si="84"/>
        <v>0</v>
      </c>
      <c r="C294" s="1">
        <f t="shared" si="84"/>
        <v>0</v>
      </c>
      <c r="D294" s="1">
        <f t="shared" si="84"/>
        <v>0</v>
      </c>
      <c r="E294" s="7">
        <v>1</v>
      </c>
      <c r="F294" s="9" t="s">
        <v>1859</v>
      </c>
      <c r="G294" s="4">
        <f t="shared" si="70"/>
        <v>7.3152889539136799E-4</v>
      </c>
      <c r="H294" s="4" t="str">
        <f t="shared" si="71"/>
        <v>dʌn</v>
      </c>
      <c r="I294" s="4" t="str">
        <f t="shared" si="72"/>
        <v>done</v>
      </c>
      <c r="J294" s="10">
        <f t="shared" si="73"/>
        <v>3</v>
      </c>
      <c r="K294" s="10">
        <f t="shared" si="74"/>
        <v>4</v>
      </c>
      <c r="L294" s="10">
        <f t="shared" si="75"/>
        <v>4</v>
      </c>
      <c r="M294" s="1" t="str">
        <f t="shared" si="76"/>
        <v>~done~</v>
      </c>
      <c r="N294" s="1" t="str">
        <f t="shared" si="77"/>
        <v>[dʌn]</v>
      </c>
      <c r="O294" s="4">
        <f t="shared" si="78"/>
        <v>0.2342468675289098</v>
      </c>
      <c r="P294" s="4">
        <f t="shared" si="79"/>
        <v>1</v>
      </c>
      <c r="Q294" s="4" cm="1">
        <f t="array" ref="Q294">SUM(_xlfn._xlws.FILTER($G$2:$G$1265,_xlfn.MAP($M$2:$M$1265,_xlfn.LAMBDA(_xlpm.x,_xlpm.x=$M294))))</f>
        <v>7.3152889539136799E-4</v>
      </c>
      <c r="R294" s="4">
        <f t="shared" si="80"/>
        <v>1</v>
      </c>
      <c r="S294" s="15" cm="1">
        <f t="array" ref="S294">SUM(_xlfn._xlws.FILTER($G$2:$G$1265,_xlfn.MAP($N$2:$N$1265,_xlfn.LAMBDA(_xlpm.x,_xlpm.x=$N294))))</f>
        <v>7.3152889539136799E-4</v>
      </c>
      <c r="T294" s="4">
        <f t="shared" si="81"/>
        <v>1</v>
      </c>
      <c r="U294" s="4">
        <f t="shared" si="82"/>
        <v>0</v>
      </c>
      <c r="AC294" s="2"/>
      <c r="AH294" s="2"/>
      <c r="AI294" s="2"/>
    </row>
    <row r="295" spans="1:35">
      <c r="A295" s="1" t="str">
        <f t="shared" si="69"/>
        <v>~does~ : [dʌz]</v>
      </c>
      <c r="B295" s="1">
        <f t="shared" si="84"/>
        <v>0</v>
      </c>
      <c r="C295" s="1">
        <f t="shared" si="84"/>
        <v>0</v>
      </c>
      <c r="D295" s="1">
        <f t="shared" si="84"/>
        <v>0</v>
      </c>
      <c r="E295" s="7">
        <v>1</v>
      </c>
      <c r="F295" s="9" t="s">
        <v>1858</v>
      </c>
      <c r="G295" s="4">
        <f t="shared" si="70"/>
        <v>7.3152889539136799E-4</v>
      </c>
      <c r="H295" s="4" t="str">
        <f t="shared" si="71"/>
        <v>dʌz</v>
      </c>
      <c r="I295" s="4" t="str">
        <f t="shared" si="72"/>
        <v>does</v>
      </c>
      <c r="J295" s="10">
        <f t="shared" si="73"/>
        <v>3</v>
      </c>
      <c r="K295" s="10">
        <f t="shared" si="74"/>
        <v>4</v>
      </c>
      <c r="L295" s="10">
        <f t="shared" si="75"/>
        <v>4</v>
      </c>
      <c r="M295" s="1" t="str">
        <f t="shared" si="76"/>
        <v>~does~</v>
      </c>
      <c r="N295" s="1" t="str">
        <f t="shared" si="77"/>
        <v>[dʌz]</v>
      </c>
      <c r="O295" s="4">
        <f t="shared" si="78"/>
        <v>0.2342468675289098</v>
      </c>
      <c r="P295" s="4">
        <f t="shared" si="79"/>
        <v>1</v>
      </c>
      <c r="Q295" s="4" cm="1">
        <f t="array" ref="Q295">SUM(_xlfn._xlws.FILTER($G$2:$G$1265,_xlfn.MAP($M$2:$M$1265,_xlfn.LAMBDA(_xlpm.x,_xlpm.x=$M295))))</f>
        <v>7.3152889539136799E-4</v>
      </c>
      <c r="R295" s="4">
        <f t="shared" si="80"/>
        <v>1</v>
      </c>
      <c r="S295" s="15" cm="1">
        <f t="array" ref="S295">SUM(_xlfn._xlws.FILTER($G$2:$G$1265,_xlfn.MAP($N$2:$N$1265,_xlfn.LAMBDA(_xlpm.x,_xlpm.x=$N295))))</f>
        <v>7.3152889539136799E-4</v>
      </c>
      <c r="T295" s="4">
        <f t="shared" si="81"/>
        <v>1</v>
      </c>
      <c r="U295" s="4">
        <f t="shared" si="82"/>
        <v>0</v>
      </c>
      <c r="AC295" s="2"/>
      <c r="AH295" s="2"/>
      <c r="AI295" s="2"/>
    </row>
    <row r="296" spans="1:35">
      <c r="A296" s="1" t="str">
        <f t="shared" si="69"/>
        <v>~dear~ : [dɪə]</v>
      </c>
      <c r="B296" s="1">
        <f t="shared" si="84"/>
        <v>0</v>
      </c>
      <c r="C296" s="1">
        <f t="shared" si="84"/>
        <v>0</v>
      </c>
      <c r="D296" s="1">
        <f t="shared" si="84"/>
        <v>0</v>
      </c>
      <c r="E296" s="7">
        <v>1</v>
      </c>
      <c r="F296" s="9" t="s">
        <v>1857</v>
      </c>
      <c r="G296" s="4">
        <f t="shared" si="70"/>
        <v>7.3152889539136799E-4</v>
      </c>
      <c r="H296" s="4" t="str">
        <f t="shared" si="71"/>
        <v>dɪə</v>
      </c>
      <c r="I296" s="4" t="str">
        <f t="shared" si="72"/>
        <v>dear</v>
      </c>
      <c r="J296" s="10">
        <f t="shared" si="73"/>
        <v>3</v>
      </c>
      <c r="K296" s="10">
        <f t="shared" si="74"/>
        <v>4</v>
      </c>
      <c r="L296" s="10">
        <f t="shared" si="75"/>
        <v>4</v>
      </c>
      <c r="M296" s="1" t="str">
        <f t="shared" si="76"/>
        <v>~dear~</v>
      </c>
      <c r="N296" s="1" t="str">
        <f t="shared" si="77"/>
        <v>[dɪə]</v>
      </c>
      <c r="O296" s="4">
        <f t="shared" si="78"/>
        <v>0.2342468675289098</v>
      </c>
      <c r="P296" s="4">
        <f t="shared" si="79"/>
        <v>1</v>
      </c>
      <c r="Q296" s="4" cm="1">
        <f t="array" ref="Q296">SUM(_xlfn._xlws.FILTER($G$2:$G$1265,_xlfn.MAP($M$2:$M$1265,_xlfn.LAMBDA(_xlpm.x,_xlpm.x=$M296))))</f>
        <v>7.3152889539136799E-4</v>
      </c>
      <c r="R296" s="4">
        <f t="shared" si="80"/>
        <v>1</v>
      </c>
      <c r="S296" s="15" cm="1">
        <f t="array" ref="S296">SUM(_xlfn._xlws.FILTER($G$2:$G$1265,_xlfn.MAP($N$2:$N$1265,_xlfn.LAMBDA(_xlpm.x,_xlpm.x=$N296))))</f>
        <v>7.3152889539136799E-4</v>
      </c>
      <c r="T296" s="4">
        <f t="shared" si="81"/>
        <v>1</v>
      </c>
      <c r="U296" s="4">
        <f t="shared" si="82"/>
        <v>0</v>
      </c>
      <c r="AC296" s="2"/>
      <c r="AH296" s="2"/>
      <c r="AI296" s="2"/>
    </row>
    <row r="297" spans="1:35">
      <c r="A297" s="1" t="str">
        <f t="shared" si="69"/>
        <v>~door~ : [dɔɹ]</v>
      </c>
      <c r="B297" s="1">
        <f t="shared" si="84"/>
        <v>0</v>
      </c>
      <c r="C297" s="1">
        <f t="shared" si="84"/>
        <v>0</v>
      </c>
      <c r="D297" s="1">
        <f t="shared" si="84"/>
        <v>0</v>
      </c>
      <c r="E297" s="7">
        <v>1</v>
      </c>
      <c r="F297" s="9" t="s">
        <v>1856</v>
      </c>
      <c r="G297" s="4">
        <f t="shared" si="70"/>
        <v>7.3152889539136799E-4</v>
      </c>
      <c r="H297" s="4" t="str">
        <f t="shared" si="71"/>
        <v>dɔɹ</v>
      </c>
      <c r="I297" s="4" t="str">
        <f t="shared" si="72"/>
        <v>door</v>
      </c>
      <c r="J297" s="10">
        <f t="shared" si="73"/>
        <v>3</v>
      </c>
      <c r="K297" s="10">
        <f t="shared" si="74"/>
        <v>4</v>
      </c>
      <c r="L297" s="10">
        <f t="shared" si="75"/>
        <v>4</v>
      </c>
      <c r="M297" s="1" t="str">
        <f t="shared" si="76"/>
        <v>~door~</v>
      </c>
      <c r="N297" s="1" t="str">
        <f t="shared" si="77"/>
        <v>[dɔɹ]</v>
      </c>
      <c r="O297" s="4">
        <f t="shared" si="78"/>
        <v>0.2342468675289098</v>
      </c>
      <c r="P297" s="4">
        <f t="shared" si="79"/>
        <v>1</v>
      </c>
      <c r="Q297" s="4" cm="1">
        <f t="array" ref="Q297">SUM(_xlfn._xlws.FILTER($G$2:$G$1265,_xlfn.MAP($M$2:$M$1265,_xlfn.LAMBDA(_xlpm.x,_xlpm.x=$M297))))</f>
        <v>7.3152889539136799E-4</v>
      </c>
      <c r="R297" s="4">
        <f t="shared" si="80"/>
        <v>1</v>
      </c>
      <c r="S297" s="15" cm="1">
        <f t="array" ref="S297">SUM(_xlfn._xlws.FILTER($G$2:$G$1265,_xlfn.MAP($N$2:$N$1265,_xlfn.LAMBDA(_xlpm.x,_xlpm.x=$N297))))</f>
        <v>7.3152889539136799E-4</v>
      </c>
      <c r="T297" s="4">
        <f t="shared" si="81"/>
        <v>1</v>
      </c>
      <c r="U297" s="4">
        <f t="shared" si="82"/>
        <v>0</v>
      </c>
      <c r="AC297" s="2"/>
      <c r="AH297" s="2"/>
      <c r="AI297" s="2"/>
    </row>
    <row r="298" spans="1:35">
      <c r="A298" s="1" t="str">
        <f t="shared" si="69"/>
        <v>~draw~ : [dɹɔ]</v>
      </c>
      <c r="B298" s="1">
        <f t="shared" si="84"/>
        <v>0</v>
      </c>
      <c r="C298" s="1">
        <f t="shared" si="84"/>
        <v>0</v>
      </c>
      <c r="D298" s="1">
        <f t="shared" si="84"/>
        <v>0</v>
      </c>
      <c r="E298" s="7">
        <v>1</v>
      </c>
      <c r="F298" s="9" t="s">
        <v>248</v>
      </c>
      <c r="G298" s="4">
        <f t="shared" si="70"/>
        <v>7.3152889539136799E-4</v>
      </c>
      <c r="H298" s="4" t="str">
        <f t="shared" si="71"/>
        <v>dɹɔ</v>
      </c>
      <c r="I298" s="4" t="str">
        <f t="shared" si="72"/>
        <v>draw</v>
      </c>
      <c r="J298" s="10">
        <f t="shared" si="73"/>
        <v>3</v>
      </c>
      <c r="K298" s="10">
        <f t="shared" si="74"/>
        <v>4</v>
      </c>
      <c r="L298" s="10">
        <f t="shared" si="75"/>
        <v>4</v>
      </c>
      <c r="M298" s="1" t="str">
        <f t="shared" si="76"/>
        <v>~draw~</v>
      </c>
      <c r="N298" s="1" t="str">
        <f t="shared" si="77"/>
        <v>[dɹɔ]</v>
      </c>
      <c r="O298" s="4">
        <f t="shared" si="78"/>
        <v>0.2342468675289098</v>
      </c>
      <c r="P298" s="4">
        <f t="shared" si="79"/>
        <v>1</v>
      </c>
      <c r="Q298" s="4" cm="1">
        <f t="array" ref="Q298">SUM(_xlfn._xlws.FILTER($G$2:$G$1265,_xlfn.MAP($M$2:$M$1265,_xlfn.LAMBDA(_xlpm.x,_xlpm.x=$M298))))</f>
        <v>7.3152889539136799E-4</v>
      </c>
      <c r="R298" s="4">
        <f t="shared" si="80"/>
        <v>1</v>
      </c>
      <c r="S298" s="15" cm="1">
        <f t="array" ref="S298">SUM(_xlfn._xlws.FILTER($G$2:$G$1265,_xlfn.MAP($N$2:$N$1265,_xlfn.LAMBDA(_xlpm.x,_xlpm.x=$N298))))</f>
        <v>7.3152889539136799E-4</v>
      </c>
      <c r="T298" s="4">
        <f t="shared" si="81"/>
        <v>1</v>
      </c>
      <c r="U298" s="4">
        <f t="shared" si="82"/>
        <v>0</v>
      </c>
      <c r="AC298" s="2"/>
      <c r="AH298" s="2"/>
      <c r="AI298" s="2"/>
    </row>
    <row r="299" spans="1:35">
      <c r="A299" s="1" t="str">
        <f t="shared" si="69"/>
        <v>~feed~ : [fid]</v>
      </c>
      <c r="B299" s="1">
        <f t="shared" si="84"/>
        <v>0</v>
      </c>
      <c r="C299" s="1">
        <f t="shared" si="84"/>
        <v>0</v>
      </c>
      <c r="D299" s="1">
        <f t="shared" si="84"/>
        <v>0</v>
      </c>
      <c r="E299" s="7">
        <v>1</v>
      </c>
      <c r="F299" s="9" t="s">
        <v>1855</v>
      </c>
      <c r="G299" s="4">
        <f t="shared" si="70"/>
        <v>7.3152889539136799E-4</v>
      </c>
      <c r="H299" s="1" t="str">
        <f t="shared" si="71"/>
        <v>fid</v>
      </c>
      <c r="I299" s="1" t="str">
        <f t="shared" si="72"/>
        <v>feed</v>
      </c>
      <c r="J299" s="10">
        <f t="shared" si="73"/>
        <v>3</v>
      </c>
      <c r="K299" s="10">
        <f t="shared" si="74"/>
        <v>4</v>
      </c>
      <c r="L299" s="10">
        <f t="shared" si="75"/>
        <v>4</v>
      </c>
      <c r="M299" s="1" t="str">
        <f t="shared" si="76"/>
        <v>~feed~</v>
      </c>
      <c r="N299" s="1" t="str">
        <f t="shared" si="77"/>
        <v>[fid]</v>
      </c>
      <c r="O299" s="4">
        <f t="shared" si="78"/>
        <v>0.2342468675289098</v>
      </c>
      <c r="P299" s="4">
        <f t="shared" si="79"/>
        <v>1</v>
      </c>
      <c r="Q299" s="4" cm="1">
        <f t="array" ref="Q299">SUM(_xlfn._xlws.FILTER($G$2:$G$1265,_xlfn.MAP($M$2:$M$1265,_xlfn.LAMBDA(_xlpm.x,_xlpm.x=$M299))))</f>
        <v>7.3152889539136799E-4</v>
      </c>
      <c r="R299" s="4">
        <f t="shared" si="80"/>
        <v>1</v>
      </c>
      <c r="S299" s="15" cm="1">
        <f t="array" ref="S299">SUM(_xlfn._xlws.FILTER($G$2:$G$1265,_xlfn.MAP($N$2:$N$1265,_xlfn.LAMBDA(_xlpm.x,_xlpm.x=$N299))))</f>
        <v>7.3152889539136799E-4</v>
      </c>
      <c r="T299" s="4">
        <f t="shared" si="81"/>
        <v>1</v>
      </c>
      <c r="U299" s="4">
        <f t="shared" si="82"/>
        <v>0</v>
      </c>
      <c r="AC299" s="2"/>
      <c r="AH299" s="2"/>
      <c r="AI299" s="2"/>
    </row>
    <row r="300" spans="1:35">
      <c r="A300" s="1" t="str">
        <f t="shared" si="69"/>
        <v>~feel~ : [fil]</v>
      </c>
      <c r="B300" s="1">
        <f t="shared" si="84"/>
        <v>0</v>
      </c>
      <c r="C300" s="1">
        <f t="shared" si="84"/>
        <v>0</v>
      </c>
      <c r="D300" s="1">
        <f t="shared" si="84"/>
        <v>0</v>
      </c>
      <c r="E300" s="7">
        <v>1</v>
      </c>
      <c r="F300" s="9" t="s">
        <v>1854</v>
      </c>
      <c r="G300" s="4">
        <f t="shared" si="70"/>
        <v>7.3152889539136799E-4</v>
      </c>
      <c r="H300" s="4" t="str">
        <f t="shared" si="71"/>
        <v>fil</v>
      </c>
      <c r="I300" s="4" t="str">
        <f t="shared" si="72"/>
        <v>feel</v>
      </c>
      <c r="J300" s="10">
        <f t="shared" si="73"/>
        <v>3</v>
      </c>
      <c r="K300" s="10">
        <f t="shared" si="74"/>
        <v>4</v>
      </c>
      <c r="L300" s="10">
        <f t="shared" si="75"/>
        <v>4</v>
      </c>
      <c r="M300" s="1" t="str">
        <f t="shared" si="76"/>
        <v>~feel~</v>
      </c>
      <c r="N300" s="1" t="str">
        <f t="shared" si="77"/>
        <v>[fil]</v>
      </c>
      <c r="O300" s="4">
        <f t="shared" si="78"/>
        <v>0.2342468675289098</v>
      </c>
      <c r="P300" s="4">
        <f t="shared" si="79"/>
        <v>1</v>
      </c>
      <c r="Q300" s="4" cm="1">
        <f t="array" ref="Q300">SUM(_xlfn._xlws.FILTER($G$2:$G$1265,_xlfn.MAP($M$2:$M$1265,_xlfn.LAMBDA(_xlpm.x,_xlpm.x=$M300))))</f>
        <v>7.3152889539136799E-4</v>
      </c>
      <c r="R300" s="4">
        <f t="shared" si="80"/>
        <v>1</v>
      </c>
      <c r="S300" s="15" cm="1">
        <f t="array" ref="S300">SUM(_xlfn._xlws.FILTER($G$2:$G$1265,_xlfn.MAP($N$2:$N$1265,_xlfn.LAMBDA(_xlpm.x,_xlpm.x=$N300))))</f>
        <v>7.3152889539136799E-4</v>
      </c>
      <c r="T300" s="4">
        <f t="shared" si="81"/>
        <v>1</v>
      </c>
      <c r="U300" s="4">
        <f t="shared" si="82"/>
        <v>0</v>
      </c>
      <c r="AC300" s="2"/>
      <c r="AH300" s="2"/>
      <c r="AI300" s="2"/>
    </row>
    <row r="301" spans="1:35">
      <c r="A301" s="1" t="str">
        <f t="shared" si="69"/>
        <v>~feet~ : [fit]</v>
      </c>
      <c r="B301" s="1">
        <f t="shared" si="84"/>
        <v>0</v>
      </c>
      <c r="C301" s="1">
        <f t="shared" si="84"/>
        <v>0</v>
      </c>
      <c r="D301" s="1">
        <f t="shared" si="84"/>
        <v>0</v>
      </c>
      <c r="E301" s="7">
        <v>1</v>
      </c>
      <c r="F301" s="9" t="s">
        <v>1853</v>
      </c>
      <c r="G301" s="4">
        <f t="shared" si="70"/>
        <v>7.3152889539136799E-4</v>
      </c>
      <c r="H301" s="4" t="str">
        <f t="shared" si="71"/>
        <v>fit</v>
      </c>
      <c r="I301" s="4" t="str">
        <f t="shared" si="72"/>
        <v>feet</v>
      </c>
      <c r="J301" s="10">
        <f t="shared" si="73"/>
        <v>3</v>
      </c>
      <c r="K301" s="10">
        <f t="shared" si="74"/>
        <v>4</v>
      </c>
      <c r="L301" s="10">
        <f t="shared" si="75"/>
        <v>4</v>
      </c>
      <c r="M301" s="1" t="str">
        <f t="shared" si="76"/>
        <v>~feet~</v>
      </c>
      <c r="N301" s="1" t="str">
        <f t="shared" si="77"/>
        <v>[fit]</v>
      </c>
      <c r="O301" s="4">
        <f t="shared" si="78"/>
        <v>0.2342468675289098</v>
      </c>
      <c r="P301" s="4">
        <f t="shared" si="79"/>
        <v>1</v>
      </c>
      <c r="Q301" s="4" cm="1">
        <f t="array" ref="Q301">SUM(_xlfn._xlws.FILTER($G$2:$G$1265,_xlfn.MAP($M$2:$M$1265,_xlfn.LAMBDA(_xlpm.x,_xlpm.x=$M301))))</f>
        <v>7.3152889539136799E-4</v>
      </c>
      <c r="R301" s="4">
        <f t="shared" si="80"/>
        <v>1</v>
      </c>
      <c r="S301" s="15" cm="1">
        <f t="array" ref="S301">SUM(_xlfn._xlws.FILTER($G$2:$G$1265,_xlfn.MAP($N$2:$N$1265,_xlfn.LAMBDA(_xlpm.x,_xlpm.x=$N301))))</f>
        <v>7.3152889539136799E-4</v>
      </c>
      <c r="T301" s="4">
        <f t="shared" si="81"/>
        <v>1</v>
      </c>
      <c r="U301" s="4">
        <f t="shared" si="82"/>
        <v>0</v>
      </c>
      <c r="AC301" s="2"/>
      <c r="AH301" s="2"/>
      <c r="AI301" s="2"/>
    </row>
    <row r="302" spans="1:35">
      <c r="A302" s="1" t="str">
        <f t="shared" si="69"/>
        <v>~food~ : [fud]</v>
      </c>
      <c r="B302" s="1">
        <f t="shared" ref="B302:D321" si="85">_xlfn.LET(_xlpm.d,$F302,_xlpm.k,_xlfn.CONCAT(LEFT(TRIM(B$1),1),"*"),COUNTIF(_xlpm.d,_xlpm.k))</f>
        <v>0</v>
      </c>
      <c r="C302" s="1">
        <f t="shared" si="85"/>
        <v>0</v>
      </c>
      <c r="D302" s="1">
        <f t="shared" si="85"/>
        <v>0</v>
      </c>
      <c r="E302" s="7">
        <v>1</v>
      </c>
      <c r="F302" s="9" t="s">
        <v>1852</v>
      </c>
      <c r="G302" s="4">
        <f t="shared" si="70"/>
        <v>7.3152889539136799E-4</v>
      </c>
      <c r="H302" s="4" t="str">
        <f t="shared" si="71"/>
        <v>fud</v>
      </c>
      <c r="I302" s="4" t="str">
        <f t="shared" si="72"/>
        <v>food</v>
      </c>
      <c r="J302" s="10">
        <f t="shared" si="73"/>
        <v>3</v>
      </c>
      <c r="K302" s="10">
        <f t="shared" si="74"/>
        <v>4</v>
      </c>
      <c r="L302" s="10">
        <f t="shared" si="75"/>
        <v>4</v>
      </c>
      <c r="M302" s="1" t="str">
        <f t="shared" si="76"/>
        <v>~food~</v>
      </c>
      <c r="N302" s="1" t="str">
        <f t="shared" si="77"/>
        <v>[fud]</v>
      </c>
      <c r="O302" s="4">
        <f t="shared" si="78"/>
        <v>0.2342468675289098</v>
      </c>
      <c r="P302" s="4">
        <f t="shared" si="79"/>
        <v>1</v>
      </c>
      <c r="Q302" s="4" cm="1">
        <f t="array" ref="Q302">SUM(_xlfn._xlws.FILTER($G$2:$G$1265,_xlfn.MAP($M$2:$M$1265,_xlfn.LAMBDA(_xlpm.x,_xlpm.x=$M302))))</f>
        <v>7.3152889539136799E-4</v>
      </c>
      <c r="R302" s="4">
        <f t="shared" si="80"/>
        <v>1</v>
      </c>
      <c r="S302" s="15" cm="1">
        <f t="array" ref="S302">SUM(_xlfn._xlws.FILTER($G$2:$G$1265,_xlfn.MAP($N$2:$N$1265,_xlfn.LAMBDA(_xlpm.x,_xlpm.x=$N302))))</f>
        <v>7.3152889539136799E-4</v>
      </c>
      <c r="T302" s="4">
        <f t="shared" si="81"/>
        <v>1</v>
      </c>
      <c r="U302" s="4">
        <f t="shared" si="82"/>
        <v>0</v>
      </c>
      <c r="AC302" s="2"/>
      <c r="AH302" s="2"/>
      <c r="AI302" s="2"/>
    </row>
    <row r="303" spans="1:35">
      <c r="A303" s="1" t="str">
        <f t="shared" si="69"/>
        <v>~free~ : [fɹi]</v>
      </c>
      <c r="B303" s="1">
        <f t="shared" si="85"/>
        <v>0</v>
      </c>
      <c r="C303" s="1">
        <f t="shared" si="85"/>
        <v>0</v>
      </c>
      <c r="D303" s="1">
        <f t="shared" si="85"/>
        <v>0</v>
      </c>
      <c r="E303" s="7">
        <v>1</v>
      </c>
      <c r="F303" s="9" t="s">
        <v>294</v>
      </c>
      <c r="G303" s="4">
        <f t="shared" si="70"/>
        <v>7.3152889539136799E-4</v>
      </c>
      <c r="H303" s="4" t="str">
        <f t="shared" si="71"/>
        <v>fɹi</v>
      </c>
      <c r="I303" s="4" t="str">
        <f t="shared" si="72"/>
        <v>free</v>
      </c>
      <c r="J303" s="10">
        <f t="shared" si="73"/>
        <v>3</v>
      </c>
      <c r="K303" s="10">
        <f t="shared" si="74"/>
        <v>4</v>
      </c>
      <c r="L303" s="10">
        <f t="shared" si="75"/>
        <v>4</v>
      </c>
      <c r="M303" s="1" t="str">
        <f t="shared" si="76"/>
        <v>~free~</v>
      </c>
      <c r="N303" s="1" t="str">
        <f t="shared" si="77"/>
        <v>[fɹi]</v>
      </c>
      <c r="O303" s="4">
        <f t="shared" si="78"/>
        <v>0.2342468675289098</v>
      </c>
      <c r="P303" s="4">
        <f t="shared" si="79"/>
        <v>1</v>
      </c>
      <c r="Q303" s="4" cm="1">
        <f t="array" ref="Q303">SUM(_xlfn._xlws.FILTER($G$2:$G$1265,_xlfn.MAP($M$2:$M$1265,_xlfn.LAMBDA(_xlpm.x,_xlpm.x=$M303))))</f>
        <v>7.3152889539136799E-4</v>
      </c>
      <c r="R303" s="4">
        <f t="shared" si="80"/>
        <v>1</v>
      </c>
      <c r="S303" s="15" cm="1">
        <f t="array" ref="S303">SUM(_xlfn._xlws.FILTER($G$2:$G$1265,_xlfn.MAP($N$2:$N$1265,_xlfn.LAMBDA(_xlpm.x,_xlpm.x=$N303))))</f>
        <v>7.3152889539136799E-4</v>
      </c>
      <c r="T303" s="4">
        <f t="shared" si="81"/>
        <v>1</v>
      </c>
      <c r="U303" s="4">
        <f t="shared" si="82"/>
        <v>0</v>
      </c>
      <c r="AC303" s="2"/>
      <c r="AH303" s="2"/>
      <c r="AI303" s="2"/>
    </row>
    <row r="304" spans="1:35">
      <c r="A304" s="1" t="str">
        <f t="shared" si="69"/>
        <v>~fall~ : [fɔl]</v>
      </c>
      <c r="B304" s="1">
        <f t="shared" si="85"/>
        <v>0</v>
      </c>
      <c r="C304" s="1">
        <f t="shared" si="85"/>
        <v>0</v>
      </c>
      <c r="D304" s="1">
        <f t="shared" si="85"/>
        <v>0</v>
      </c>
      <c r="E304" s="7">
        <v>1</v>
      </c>
      <c r="F304" s="9" t="s">
        <v>1851</v>
      </c>
      <c r="G304" s="4">
        <f t="shared" si="70"/>
        <v>7.3152889539136799E-4</v>
      </c>
      <c r="H304" s="4" t="str">
        <f t="shared" si="71"/>
        <v>fɔl</v>
      </c>
      <c r="I304" s="4" t="str">
        <f t="shared" si="72"/>
        <v>fall</v>
      </c>
      <c r="J304" s="10">
        <f t="shared" si="73"/>
        <v>3</v>
      </c>
      <c r="K304" s="10">
        <f t="shared" si="74"/>
        <v>4</v>
      </c>
      <c r="L304" s="10">
        <f t="shared" si="75"/>
        <v>4</v>
      </c>
      <c r="M304" s="1" t="str">
        <f t="shared" si="76"/>
        <v>~fall~</v>
      </c>
      <c r="N304" s="1" t="str">
        <f t="shared" si="77"/>
        <v>[fɔl]</v>
      </c>
      <c r="O304" s="4">
        <f t="shared" si="78"/>
        <v>0.2342468675289098</v>
      </c>
      <c r="P304" s="4">
        <f t="shared" si="79"/>
        <v>1</v>
      </c>
      <c r="Q304" s="4" cm="1">
        <f t="array" ref="Q304">SUM(_xlfn._xlws.FILTER($G$2:$G$1265,_xlfn.MAP($M$2:$M$1265,_xlfn.LAMBDA(_xlpm.x,_xlpm.x=$M304))))</f>
        <v>7.3152889539136799E-4</v>
      </c>
      <c r="R304" s="4">
        <f t="shared" si="80"/>
        <v>1</v>
      </c>
      <c r="S304" s="15" cm="1">
        <f t="array" ref="S304">SUM(_xlfn._xlws.FILTER($G$2:$G$1265,_xlfn.MAP($N$2:$N$1265,_xlfn.LAMBDA(_xlpm.x,_xlpm.x=$N304))))</f>
        <v>7.3152889539136799E-4</v>
      </c>
      <c r="T304" s="4">
        <f t="shared" si="81"/>
        <v>1</v>
      </c>
      <c r="U304" s="4">
        <f t="shared" si="82"/>
        <v>0</v>
      </c>
      <c r="AC304" s="2"/>
      <c r="AH304" s="2"/>
      <c r="AI304" s="2"/>
    </row>
    <row r="305" spans="1:35">
      <c r="A305" s="1" t="str">
        <f t="shared" si="69"/>
        <v>~fill~ : [fɪl]</v>
      </c>
      <c r="B305" s="1">
        <f t="shared" si="85"/>
        <v>0</v>
      </c>
      <c r="C305" s="1">
        <f t="shared" si="85"/>
        <v>0</v>
      </c>
      <c r="D305" s="1">
        <f t="shared" si="85"/>
        <v>0</v>
      </c>
      <c r="E305" s="7">
        <v>1</v>
      </c>
      <c r="F305" s="9" t="s">
        <v>1850</v>
      </c>
      <c r="G305" s="4">
        <f t="shared" si="70"/>
        <v>7.3152889539136799E-4</v>
      </c>
      <c r="H305" s="4" t="str">
        <f t="shared" si="71"/>
        <v>fɪl</v>
      </c>
      <c r="I305" s="4" t="str">
        <f t="shared" si="72"/>
        <v>fill</v>
      </c>
      <c r="J305" s="10">
        <f t="shared" si="73"/>
        <v>3</v>
      </c>
      <c r="K305" s="10">
        <f t="shared" si="74"/>
        <v>4</v>
      </c>
      <c r="L305" s="10">
        <f t="shared" si="75"/>
        <v>4</v>
      </c>
      <c r="M305" s="1" t="str">
        <f t="shared" si="76"/>
        <v>~fill~</v>
      </c>
      <c r="N305" s="1" t="str">
        <f t="shared" si="77"/>
        <v>[fɪl]</v>
      </c>
      <c r="O305" s="4">
        <f t="shared" si="78"/>
        <v>0.2342468675289098</v>
      </c>
      <c r="P305" s="4">
        <f t="shared" si="79"/>
        <v>1</v>
      </c>
      <c r="Q305" s="4" cm="1">
        <f t="array" ref="Q305">SUM(_xlfn._xlws.FILTER($G$2:$G$1265,_xlfn.MAP($M$2:$M$1265,_xlfn.LAMBDA(_xlpm.x,_xlpm.x=$M305))))</f>
        <v>7.3152889539136799E-4</v>
      </c>
      <c r="R305" s="4">
        <f t="shared" si="80"/>
        <v>1</v>
      </c>
      <c r="S305" s="15" cm="1">
        <f t="array" ref="S305">SUM(_xlfn._xlws.FILTER($G$2:$G$1265,_xlfn.MAP($N$2:$N$1265,_xlfn.LAMBDA(_xlpm.x,_xlpm.x=$N305))))</f>
        <v>7.3152889539136799E-4</v>
      </c>
      <c r="T305" s="4">
        <f t="shared" si="81"/>
        <v>1</v>
      </c>
      <c r="U305" s="4">
        <f t="shared" si="82"/>
        <v>0</v>
      </c>
      <c r="AC305" s="2"/>
      <c r="AH305" s="2"/>
      <c r="AI305" s="2"/>
    </row>
    <row r="306" spans="1:35">
      <c r="A306" s="1" t="str">
        <f t="shared" si="69"/>
        <v>~full~ : [fʊl]</v>
      </c>
      <c r="B306" s="1">
        <f t="shared" si="85"/>
        <v>0</v>
      </c>
      <c r="C306" s="1">
        <f t="shared" si="85"/>
        <v>0</v>
      </c>
      <c r="D306" s="1">
        <f t="shared" si="85"/>
        <v>0</v>
      </c>
      <c r="E306" s="7">
        <v>1</v>
      </c>
      <c r="F306" s="9" t="s">
        <v>1849</v>
      </c>
      <c r="G306" s="4">
        <f t="shared" si="70"/>
        <v>7.3152889539136799E-4</v>
      </c>
      <c r="H306" s="4" t="str">
        <f t="shared" si="71"/>
        <v>fʊl</v>
      </c>
      <c r="I306" s="4" t="str">
        <f t="shared" si="72"/>
        <v>full</v>
      </c>
      <c r="J306" s="10">
        <f t="shared" si="73"/>
        <v>3</v>
      </c>
      <c r="K306" s="10">
        <f t="shared" si="74"/>
        <v>4</v>
      </c>
      <c r="L306" s="10">
        <f t="shared" si="75"/>
        <v>4</v>
      </c>
      <c r="M306" s="1" t="str">
        <f t="shared" si="76"/>
        <v>~full~</v>
      </c>
      <c r="N306" s="1" t="str">
        <f t="shared" si="77"/>
        <v>[fʊl]</v>
      </c>
      <c r="O306" s="4">
        <f t="shared" si="78"/>
        <v>0.2342468675289098</v>
      </c>
      <c r="P306" s="4">
        <f t="shared" si="79"/>
        <v>1</v>
      </c>
      <c r="Q306" s="4" cm="1">
        <f t="array" ref="Q306">SUM(_xlfn._xlws.FILTER($G$2:$G$1265,_xlfn.MAP($M$2:$M$1265,_xlfn.LAMBDA(_xlpm.x,_xlpm.x=$M306))))</f>
        <v>7.3152889539136799E-4</v>
      </c>
      <c r="R306" s="4">
        <f t="shared" si="80"/>
        <v>1</v>
      </c>
      <c r="S306" s="15" cm="1">
        <f t="array" ref="S306">SUM(_xlfn._xlws.FILTER($G$2:$G$1265,_xlfn.MAP($N$2:$N$1265,_xlfn.LAMBDA(_xlpm.x,_xlpm.x=$N306))))</f>
        <v>7.3152889539136799E-4</v>
      </c>
      <c r="T306" s="4">
        <f t="shared" si="81"/>
        <v>1</v>
      </c>
      <c r="U306" s="4">
        <f t="shared" si="82"/>
        <v>0</v>
      </c>
      <c r="AC306" s="2"/>
      <c r="AH306" s="2"/>
      <c r="AI306" s="2"/>
    </row>
    <row r="307" spans="1:35">
      <c r="A307" s="1" t="str">
        <f t="shared" si="69"/>
        <v>~foot~ : [fʊt]</v>
      </c>
      <c r="B307" s="1">
        <f t="shared" si="85"/>
        <v>0</v>
      </c>
      <c r="C307" s="1">
        <f t="shared" si="85"/>
        <v>0</v>
      </c>
      <c r="D307" s="1">
        <f t="shared" si="85"/>
        <v>0</v>
      </c>
      <c r="E307" s="7">
        <v>1</v>
      </c>
      <c r="F307" s="9" t="s">
        <v>1848</v>
      </c>
      <c r="G307" s="4">
        <f t="shared" si="70"/>
        <v>7.3152889539136799E-4</v>
      </c>
      <c r="H307" s="4" t="str">
        <f t="shared" si="71"/>
        <v>fʊt</v>
      </c>
      <c r="I307" s="4" t="str">
        <f t="shared" si="72"/>
        <v>foot</v>
      </c>
      <c r="J307" s="10">
        <f t="shared" si="73"/>
        <v>3</v>
      </c>
      <c r="K307" s="10">
        <f t="shared" si="74"/>
        <v>4</v>
      </c>
      <c r="L307" s="10">
        <f t="shared" si="75"/>
        <v>4</v>
      </c>
      <c r="M307" s="1" t="str">
        <f t="shared" si="76"/>
        <v>~foot~</v>
      </c>
      <c r="N307" s="1" t="str">
        <f t="shared" si="77"/>
        <v>[fʊt]</v>
      </c>
      <c r="O307" s="4">
        <f t="shared" si="78"/>
        <v>0.2342468675289098</v>
      </c>
      <c r="P307" s="4">
        <f t="shared" si="79"/>
        <v>1</v>
      </c>
      <c r="Q307" s="4" cm="1">
        <f t="array" ref="Q307">SUM(_xlfn._xlws.FILTER($G$2:$G$1265,_xlfn.MAP($M$2:$M$1265,_xlfn.LAMBDA(_xlpm.x,_xlpm.x=$M307))))</f>
        <v>7.3152889539136799E-4</v>
      </c>
      <c r="R307" s="4">
        <f t="shared" si="80"/>
        <v>1</v>
      </c>
      <c r="S307" s="15" cm="1">
        <f t="array" ref="S307">SUM(_xlfn._xlws.FILTER($G$2:$G$1265,_xlfn.MAP($N$2:$N$1265,_xlfn.LAMBDA(_xlpm.x,_xlpm.x=$N307))))</f>
        <v>7.3152889539136799E-4</v>
      </c>
      <c r="T307" s="4">
        <f t="shared" si="81"/>
        <v>1</v>
      </c>
      <c r="U307" s="4">
        <f t="shared" si="82"/>
        <v>0</v>
      </c>
      <c r="AC307" s="2"/>
      <c r="AH307" s="2"/>
      <c r="AI307" s="2"/>
    </row>
    <row r="308" spans="1:35">
      <c r="A308" s="1" t="str">
        <f t="shared" si="69"/>
        <v>~fair~ : [fɛə]</v>
      </c>
      <c r="B308" s="1">
        <f t="shared" si="85"/>
        <v>0</v>
      </c>
      <c r="C308" s="1">
        <f t="shared" si="85"/>
        <v>0</v>
      </c>
      <c r="D308" s="1">
        <f t="shared" si="85"/>
        <v>0</v>
      </c>
      <c r="E308" s="7">
        <v>1</v>
      </c>
      <c r="F308" s="9" t="s">
        <v>1847</v>
      </c>
      <c r="G308" s="4">
        <f t="shared" si="70"/>
        <v>7.3152889539136799E-4</v>
      </c>
      <c r="H308" s="4" t="str">
        <f t="shared" si="71"/>
        <v>fɛə</v>
      </c>
      <c r="I308" s="4" t="str">
        <f t="shared" si="72"/>
        <v>fair</v>
      </c>
      <c r="J308" s="10">
        <f t="shared" si="73"/>
        <v>3</v>
      </c>
      <c r="K308" s="10">
        <f t="shared" si="74"/>
        <v>4</v>
      </c>
      <c r="L308" s="10">
        <f t="shared" si="75"/>
        <v>4</v>
      </c>
      <c r="M308" s="1" t="str">
        <f t="shared" si="76"/>
        <v>~fair~</v>
      </c>
      <c r="N308" s="1" t="str">
        <f t="shared" si="77"/>
        <v>[fɛə]</v>
      </c>
      <c r="O308" s="4">
        <f t="shared" si="78"/>
        <v>0.2342468675289098</v>
      </c>
      <c r="P308" s="4">
        <f t="shared" si="79"/>
        <v>1</v>
      </c>
      <c r="Q308" s="4" cm="1">
        <f t="array" ref="Q308">SUM(_xlfn._xlws.FILTER($G$2:$G$1265,_xlfn.MAP($M$2:$M$1265,_xlfn.LAMBDA(_xlpm.x,_xlpm.x=$M308))))</f>
        <v>7.3152889539136799E-4</v>
      </c>
      <c r="R308" s="4">
        <f t="shared" si="80"/>
        <v>1</v>
      </c>
      <c r="S308" s="15" cm="1">
        <f t="array" ref="S308">SUM(_xlfn._xlws.FILTER($G$2:$G$1265,_xlfn.MAP($N$2:$N$1265,_xlfn.LAMBDA(_xlpm.x,_xlpm.x=$N308))))</f>
        <v>7.3152889539136799E-4</v>
      </c>
      <c r="T308" s="4">
        <f t="shared" si="81"/>
        <v>1</v>
      </c>
      <c r="U308" s="4">
        <f t="shared" si="82"/>
        <v>0</v>
      </c>
      <c r="AC308" s="2"/>
      <c r="AH308" s="2"/>
      <c r="AI308" s="2"/>
    </row>
    <row r="309" spans="1:35">
      <c r="A309" s="1" t="str">
        <f t="shared" si="69"/>
        <v>~fear~ : [fɪə]</v>
      </c>
      <c r="B309" s="1">
        <f t="shared" si="85"/>
        <v>0</v>
      </c>
      <c r="C309" s="1">
        <f t="shared" si="85"/>
        <v>0</v>
      </c>
      <c r="D309" s="1">
        <f t="shared" si="85"/>
        <v>0</v>
      </c>
      <c r="E309" s="7">
        <v>1</v>
      </c>
      <c r="F309" s="9" t="s">
        <v>1846</v>
      </c>
      <c r="G309" s="4">
        <f t="shared" si="70"/>
        <v>7.3152889539136799E-4</v>
      </c>
      <c r="H309" s="4" t="str">
        <f t="shared" si="71"/>
        <v>fɪə</v>
      </c>
      <c r="I309" s="4" t="str">
        <f t="shared" si="72"/>
        <v>fear</v>
      </c>
      <c r="J309" s="10">
        <f t="shared" si="73"/>
        <v>3</v>
      </c>
      <c r="K309" s="10">
        <f t="shared" si="74"/>
        <v>4</v>
      </c>
      <c r="L309" s="10">
        <f t="shared" si="75"/>
        <v>4</v>
      </c>
      <c r="M309" s="1" t="str">
        <f t="shared" si="76"/>
        <v>~fear~</v>
      </c>
      <c r="N309" s="1" t="str">
        <f t="shared" si="77"/>
        <v>[fɪə]</v>
      </c>
      <c r="O309" s="4">
        <f t="shared" si="78"/>
        <v>0.2342468675289098</v>
      </c>
      <c r="P309" s="4">
        <f t="shared" si="79"/>
        <v>1</v>
      </c>
      <c r="Q309" s="4" cm="1">
        <f t="array" ref="Q309">SUM(_xlfn._xlws.FILTER($G$2:$G$1265,_xlfn.MAP($M$2:$M$1265,_xlfn.LAMBDA(_xlpm.x,_xlpm.x=$M309))))</f>
        <v>7.3152889539136799E-4</v>
      </c>
      <c r="R309" s="4">
        <f t="shared" si="80"/>
        <v>1</v>
      </c>
      <c r="S309" s="15" cm="1">
        <f t="array" ref="S309">SUM(_xlfn._xlws.FILTER($G$2:$G$1265,_xlfn.MAP($N$2:$N$1265,_xlfn.LAMBDA(_xlpm.x,_xlpm.x=$N309))))</f>
        <v>7.3152889539136799E-4</v>
      </c>
      <c r="T309" s="4">
        <f t="shared" si="81"/>
        <v>1</v>
      </c>
      <c r="U309" s="4">
        <f t="shared" si="82"/>
        <v>0</v>
      </c>
      <c r="AC309" s="2"/>
      <c r="AH309" s="2"/>
      <c r="AI309" s="2"/>
    </row>
    <row r="310" spans="1:35">
      <c r="A310" s="1" t="str">
        <f t="shared" si="69"/>
        <v>~ffer~ : [fəɹ]</v>
      </c>
      <c r="B310" s="1">
        <f t="shared" si="85"/>
        <v>0</v>
      </c>
      <c r="C310" s="1">
        <f t="shared" si="85"/>
        <v>0</v>
      </c>
      <c r="D310" s="1">
        <f t="shared" si="85"/>
        <v>0</v>
      </c>
      <c r="E310" s="7">
        <v>1</v>
      </c>
      <c r="F310" s="9" t="s">
        <v>1845</v>
      </c>
      <c r="G310" s="4">
        <f t="shared" si="70"/>
        <v>7.3152889539136799E-4</v>
      </c>
      <c r="H310" s="4" t="str">
        <f t="shared" si="71"/>
        <v>fəɹ</v>
      </c>
      <c r="I310" s="4" t="str">
        <f t="shared" si="72"/>
        <v>ffer</v>
      </c>
      <c r="J310" s="10">
        <f t="shared" si="73"/>
        <v>3</v>
      </c>
      <c r="K310" s="10">
        <f t="shared" si="74"/>
        <v>4</v>
      </c>
      <c r="L310" s="10">
        <f t="shared" si="75"/>
        <v>4</v>
      </c>
      <c r="M310" s="1" t="str">
        <f t="shared" si="76"/>
        <v>~ffer~</v>
      </c>
      <c r="N310" s="1" t="str">
        <f t="shared" si="77"/>
        <v>[fəɹ]</v>
      </c>
      <c r="O310" s="4">
        <f t="shared" si="78"/>
        <v>0.2342468675289098</v>
      </c>
      <c r="P310" s="4">
        <f t="shared" si="79"/>
        <v>1</v>
      </c>
      <c r="Q310" s="4" cm="1">
        <f t="array" ref="Q310">SUM(_xlfn._xlws.FILTER($G$2:$G$1265,_xlfn.MAP($M$2:$M$1265,_xlfn.LAMBDA(_xlpm.x,_xlpm.x=$M310))))</f>
        <v>7.3152889539136799E-4</v>
      </c>
      <c r="R310" s="4">
        <f t="shared" si="80"/>
        <v>1</v>
      </c>
      <c r="S310" s="15" cm="1">
        <f t="array" ref="S310">SUM(_xlfn._xlws.FILTER($G$2:$G$1265,_xlfn.MAP($N$2:$N$1265,_xlfn.LAMBDA(_xlpm.x,_xlpm.x=$N310))))</f>
        <v>7.3152889539136799E-4</v>
      </c>
      <c r="T310" s="4">
        <f t="shared" si="81"/>
        <v>1</v>
      </c>
      <c r="U310" s="4">
        <f t="shared" si="82"/>
        <v>0</v>
      </c>
      <c r="AC310" s="2"/>
      <c r="AH310" s="2"/>
      <c r="AI310" s="2"/>
    </row>
    <row r="311" spans="1:35">
      <c r="A311" s="1" t="str">
        <f t="shared" si="69"/>
        <v>~fish~ : [fɪʃ]</v>
      </c>
      <c r="B311" s="1">
        <f t="shared" si="85"/>
        <v>0</v>
      </c>
      <c r="C311" s="1">
        <f t="shared" si="85"/>
        <v>0</v>
      </c>
      <c r="D311" s="1">
        <f t="shared" si="85"/>
        <v>0</v>
      </c>
      <c r="E311" s="7">
        <v>1</v>
      </c>
      <c r="F311" s="9" t="s">
        <v>1844</v>
      </c>
      <c r="G311" s="4">
        <f t="shared" si="70"/>
        <v>7.3152889539136799E-4</v>
      </c>
      <c r="H311" s="4" t="str">
        <f t="shared" si="71"/>
        <v>fɪʃ</v>
      </c>
      <c r="I311" s="4" t="str">
        <f t="shared" si="72"/>
        <v>fish</v>
      </c>
      <c r="J311" s="10">
        <f t="shared" si="73"/>
        <v>3</v>
      </c>
      <c r="K311" s="10">
        <f t="shared" si="74"/>
        <v>4</v>
      </c>
      <c r="L311" s="10">
        <f t="shared" si="75"/>
        <v>4</v>
      </c>
      <c r="M311" s="1" t="str">
        <f t="shared" si="76"/>
        <v>~fish~</v>
      </c>
      <c r="N311" s="1" t="str">
        <f t="shared" si="77"/>
        <v>[fɪʃ]</v>
      </c>
      <c r="O311" s="4">
        <f t="shared" si="78"/>
        <v>0.2342468675289098</v>
      </c>
      <c r="P311" s="4">
        <f t="shared" si="79"/>
        <v>1</v>
      </c>
      <c r="Q311" s="4" cm="1">
        <f t="array" ref="Q311">SUM(_xlfn._xlws.FILTER($G$2:$G$1265,_xlfn.MAP($M$2:$M$1265,_xlfn.LAMBDA(_xlpm.x,_xlpm.x=$M311))))</f>
        <v>7.3152889539136799E-4</v>
      </c>
      <c r="R311" s="4">
        <f t="shared" si="80"/>
        <v>1</v>
      </c>
      <c r="S311" s="15" cm="1">
        <f t="array" ref="S311">SUM(_xlfn._xlws.FILTER($G$2:$G$1265,_xlfn.MAP($N$2:$N$1265,_xlfn.LAMBDA(_xlpm.x,_xlpm.x=$N311))))</f>
        <v>7.3152889539136799E-4</v>
      </c>
      <c r="T311" s="4">
        <f t="shared" si="81"/>
        <v>1</v>
      </c>
      <c r="U311" s="4">
        <f t="shared" si="82"/>
        <v>0</v>
      </c>
      <c r="AC311" s="2"/>
      <c r="AH311" s="2"/>
      <c r="AI311" s="2"/>
    </row>
    <row r="312" spans="1:35">
      <c r="A312" s="1" t="str">
        <f t="shared" si="69"/>
        <v>~half~ : [hæf]</v>
      </c>
      <c r="B312" s="1">
        <f t="shared" si="85"/>
        <v>0</v>
      </c>
      <c r="C312" s="1">
        <f t="shared" si="85"/>
        <v>0</v>
      </c>
      <c r="D312" s="1">
        <f t="shared" si="85"/>
        <v>0</v>
      </c>
      <c r="E312" s="7">
        <v>1</v>
      </c>
      <c r="F312" s="9" t="s">
        <v>1843</v>
      </c>
      <c r="G312" s="4">
        <f t="shared" si="70"/>
        <v>7.3152889539136799E-4</v>
      </c>
      <c r="H312" s="1" t="str">
        <f t="shared" si="71"/>
        <v>hæf</v>
      </c>
      <c r="I312" s="1" t="str">
        <f t="shared" si="72"/>
        <v>half</v>
      </c>
      <c r="J312" s="10">
        <f t="shared" si="73"/>
        <v>3</v>
      </c>
      <c r="K312" s="10">
        <f t="shared" si="74"/>
        <v>4</v>
      </c>
      <c r="L312" s="10">
        <f t="shared" si="75"/>
        <v>4</v>
      </c>
      <c r="M312" s="1" t="str">
        <f t="shared" si="76"/>
        <v>~half~</v>
      </c>
      <c r="N312" s="1" t="str">
        <f t="shared" si="77"/>
        <v>[hæf]</v>
      </c>
      <c r="O312" s="4">
        <f t="shared" si="78"/>
        <v>0.2342468675289098</v>
      </c>
      <c r="P312" s="4">
        <f t="shared" si="79"/>
        <v>1</v>
      </c>
      <c r="Q312" s="4" cm="1">
        <f t="array" ref="Q312">SUM(_xlfn._xlws.FILTER($G$2:$G$1265,_xlfn.MAP($M$2:$M$1265,_xlfn.LAMBDA(_xlpm.x,_xlpm.x=$M312))))</f>
        <v>7.3152889539136799E-4</v>
      </c>
      <c r="R312" s="4">
        <f t="shared" si="80"/>
        <v>1</v>
      </c>
      <c r="S312" s="15" cm="1">
        <f t="array" ref="S312">SUM(_xlfn._xlws.FILTER($G$2:$G$1265,_xlfn.MAP($N$2:$N$1265,_xlfn.LAMBDA(_xlpm.x,_xlpm.x=$N312))))</f>
        <v>7.3152889539136799E-4</v>
      </c>
      <c r="T312" s="4">
        <f t="shared" si="81"/>
        <v>1</v>
      </c>
      <c r="U312" s="4">
        <f t="shared" si="82"/>
        <v>0</v>
      </c>
      <c r="AC312" s="2"/>
      <c r="AH312" s="2"/>
      <c r="AI312" s="2"/>
    </row>
    <row r="313" spans="1:35">
      <c r="A313" s="1" t="str">
        <f t="shared" si="69"/>
        <v>~have~ : [hæv]</v>
      </c>
      <c r="B313" s="1">
        <f t="shared" si="85"/>
        <v>0</v>
      </c>
      <c r="C313" s="1">
        <f t="shared" si="85"/>
        <v>0</v>
      </c>
      <c r="D313" s="1">
        <f t="shared" si="85"/>
        <v>0</v>
      </c>
      <c r="E313" s="7">
        <v>1</v>
      </c>
      <c r="F313" s="9" t="s">
        <v>1842</v>
      </c>
      <c r="G313" s="4">
        <f t="shared" si="70"/>
        <v>7.3152889539136799E-4</v>
      </c>
      <c r="H313" s="1" t="str">
        <f t="shared" si="71"/>
        <v>hæv</v>
      </c>
      <c r="I313" s="1" t="str">
        <f t="shared" si="72"/>
        <v>have</v>
      </c>
      <c r="J313" s="10">
        <f t="shared" si="73"/>
        <v>3</v>
      </c>
      <c r="K313" s="10">
        <f t="shared" si="74"/>
        <v>4</v>
      </c>
      <c r="L313" s="10">
        <f t="shared" si="75"/>
        <v>4</v>
      </c>
      <c r="M313" s="1" t="str">
        <f t="shared" si="76"/>
        <v>~have~</v>
      </c>
      <c r="N313" s="1" t="str">
        <f t="shared" si="77"/>
        <v>[hæv]</v>
      </c>
      <c r="O313" s="4">
        <f t="shared" si="78"/>
        <v>0.2342468675289098</v>
      </c>
      <c r="P313" s="4">
        <f t="shared" si="79"/>
        <v>1</v>
      </c>
      <c r="Q313" s="4" cm="1">
        <f t="array" ref="Q313">SUM(_xlfn._xlws.FILTER($G$2:$G$1265,_xlfn.MAP($M$2:$M$1265,_xlfn.LAMBDA(_xlpm.x,_xlpm.x=$M313))))</f>
        <v>7.3152889539136799E-4</v>
      </c>
      <c r="R313" s="4">
        <f t="shared" si="80"/>
        <v>1</v>
      </c>
      <c r="S313" s="15" cm="1">
        <f t="array" ref="S313">SUM(_xlfn._xlws.FILTER($G$2:$G$1265,_xlfn.MAP($N$2:$N$1265,_xlfn.LAMBDA(_xlpm.x,_xlpm.x=$N313))))</f>
        <v>7.3152889539136799E-4</v>
      </c>
      <c r="T313" s="4">
        <f t="shared" si="81"/>
        <v>1</v>
      </c>
      <c r="U313" s="4">
        <f t="shared" si="82"/>
        <v>0</v>
      </c>
      <c r="AC313" s="2"/>
      <c r="AH313" s="2"/>
      <c r="AI313" s="2"/>
    </row>
    <row r="314" spans="1:35">
      <c r="A314" s="1" t="str">
        <f t="shared" si="69"/>
        <v>~high~ : [haɪ]</v>
      </c>
      <c r="B314" s="1">
        <f t="shared" si="85"/>
        <v>0</v>
      </c>
      <c r="C314" s="1">
        <f t="shared" si="85"/>
        <v>0</v>
      </c>
      <c r="D314" s="1">
        <f t="shared" si="85"/>
        <v>0</v>
      </c>
      <c r="E314" s="7">
        <v>1</v>
      </c>
      <c r="F314" s="9" t="s">
        <v>1841</v>
      </c>
      <c r="G314" s="4">
        <f t="shared" si="70"/>
        <v>7.3152889539136799E-4</v>
      </c>
      <c r="H314" s="4" t="str">
        <f t="shared" si="71"/>
        <v>haɪ</v>
      </c>
      <c r="I314" s="4" t="str">
        <f t="shared" si="72"/>
        <v>high</v>
      </c>
      <c r="J314" s="10">
        <f t="shared" si="73"/>
        <v>3</v>
      </c>
      <c r="K314" s="10">
        <f t="shared" si="74"/>
        <v>4</v>
      </c>
      <c r="L314" s="10">
        <f t="shared" si="75"/>
        <v>4</v>
      </c>
      <c r="M314" s="1" t="str">
        <f t="shared" si="76"/>
        <v>~high~</v>
      </c>
      <c r="N314" s="1" t="str">
        <f t="shared" si="77"/>
        <v>[haɪ]</v>
      </c>
      <c r="O314" s="4">
        <f t="shared" si="78"/>
        <v>0.2342468675289098</v>
      </c>
      <c r="P314" s="4">
        <f t="shared" si="79"/>
        <v>1</v>
      </c>
      <c r="Q314" s="4" cm="1">
        <f t="array" ref="Q314">SUM(_xlfn._xlws.FILTER($G$2:$G$1265,_xlfn.MAP($M$2:$M$1265,_xlfn.LAMBDA(_xlpm.x,_xlpm.x=$M314))))</f>
        <v>7.3152889539136799E-4</v>
      </c>
      <c r="R314" s="4">
        <f t="shared" si="80"/>
        <v>1</v>
      </c>
      <c r="S314" s="15" cm="1">
        <f t="array" ref="S314">SUM(_xlfn._xlws.FILTER($G$2:$G$1265,_xlfn.MAP($N$2:$N$1265,_xlfn.LAMBDA(_xlpm.x,_xlpm.x=$N314))))</f>
        <v>7.3152889539136799E-4</v>
      </c>
      <c r="T314" s="4">
        <f t="shared" si="81"/>
        <v>1</v>
      </c>
      <c r="U314" s="4">
        <f t="shared" si="82"/>
        <v>0</v>
      </c>
      <c r="AC314" s="2"/>
      <c r="AH314" s="2"/>
      <c r="AI314" s="2"/>
    </row>
    <row r="315" spans="1:35">
      <c r="A315" s="1" t="str">
        <f t="shared" si="69"/>
        <v>~heat~ : [hit]</v>
      </c>
      <c r="B315" s="1">
        <f t="shared" si="85"/>
        <v>0</v>
      </c>
      <c r="C315" s="1">
        <f t="shared" si="85"/>
        <v>0</v>
      </c>
      <c r="D315" s="1">
        <f t="shared" si="85"/>
        <v>0</v>
      </c>
      <c r="E315" s="7">
        <v>1</v>
      </c>
      <c r="F315" s="9" t="s">
        <v>1840</v>
      </c>
      <c r="G315" s="4">
        <f t="shared" si="70"/>
        <v>7.3152889539136799E-4</v>
      </c>
      <c r="H315" s="1" t="str">
        <f t="shared" si="71"/>
        <v>hit</v>
      </c>
      <c r="I315" s="1" t="str">
        <f t="shared" si="72"/>
        <v>heat</v>
      </c>
      <c r="J315" s="10">
        <f t="shared" si="73"/>
        <v>3</v>
      </c>
      <c r="K315" s="10">
        <f t="shared" si="74"/>
        <v>4</v>
      </c>
      <c r="L315" s="10">
        <f t="shared" si="75"/>
        <v>4</v>
      </c>
      <c r="M315" s="1" t="str">
        <f t="shared" si="76"/>
        <v>~heat~</v>
      </c>
      <c r="N315" s="1" t="str">
        <f t="shared" si="77"/>
        <v>[hit]</v>
      </c>
      <c r="O315" s="4">
        <f t="shared" si="78"/>
        <v>0.2342468675289098</v>
      </c>
      <c r="P315" s="4">
        <f t="shared" si="79"/>
        <v>1</v>
      </c>
      <c r="Q315" s="4" cm="1">
        <f t="array" ref="Q315">SUM(_xlfn._xlws.FILTER($G$2:$G$1265,_xlfn.MAP($M$2:$M$1265,_xlfn.LAMBDA(_xlpm.x,_xlpm.x=$M315))))</f>
        <v>7.3152889539136799E-4</v>
      </c>
      <c r="R315" s="4">
        <f t="shared" si="80"/>
        <v>1</v>
      </c>
      <c r="S315" s="15" cm="1">
        <f t="array" ref="S315">SUM(_xlfn._xlws.FILTER($G$2:$G$1265,_xlfn.MAP($N$2:$N$1265,_xlfn.LAMBDA(_xlpm.x,_xlpm.x=$N315))))</f>
        <v>7.3152889539136799E-4</v>
      </c>
      <c r="T315" s="4">
        <f t="shared" si="81"/>
        <v>1</v>
      </c>
      <c r="U315" s="4">
        <f t="shared" si="82"/>
        <v>0</v>
      </c>
      <c r="AC315" s="2"/>
      <c r="AH315" s="2"/>
      <c r="AI315" s="2"/>
    </row>
    <row r="316" spans="1:35">
      <c r="A316" s="1" t="str">
        <f t="shared" si="69"/>
        <v>~head~ : [hɛd]</v>
      </c>
      <c r="B316" s="1">
        <f t="shared" si="85"/>
        <v>0</v>
      </c>
      <c r="C316" s="1">
        <f t="shared" si="85"/>
        <v>0</v>
      </c>
      <c r="D316" s="1">
        <f t="shared" si="85"/>
        <v>0</v>
      </c>
      <c r="E316" s="7">
        <v>1</v>
      </c>
      <c r="F316" s="9" t="s">
        <v>1839</v>
      </c>
      <c r="G316" s="4">
        <f t="shared" si="70"/>
        <v>7.3152889539136799E-4</v>
      </c>
      <c r="H316" s="4" t="str">
        <f t="shared" si="71"/>
        <v>hɛd</v>
      </c>
      <c r="I316" s="4" t="str">
        <f t="shared" si="72"/>
        <v>head</v>
      </c>
      <c r="J316" s="10">
        <f t="shared" si="73"/>
        <v>3</v>
      </c>
      <c r="K316" s="10">
        <f t="shared" si="74"/>
        <v>4</v>
      </c>
      <c r="L316" s="10">
        <f t="shared" si="75"/>
        <v>4</v>
      </c>
      <c r="M316" s="1" t="str">
        <f t="shared" si="76"/>
        <v>~head~</v>
      </c>
      <c r="N316" s="1" t="str">
        <f t="shared" si="77"/>
        <v>[hɛd]</v>
      </c>
      <c r="O316" s="4">
        <f t="shared" si="78"/>
        <v>0.2342468675289098</v>
      </c>
      <c r="P316" s="4">
        <f t="shared" si="79"/>
        <v>1</v>
      </c>
      <c r="Q316" s="4" cm="1">
        <f t="array" ref="Q316">SUM(_xlfn._xlws.FILTER($G$2:$G$1265,_xlfn.MAP($M$2:$M$1265,_xlfn.LAMBDA(_xlpm.x,_xlpm.x=$M316))))</f>
        <v>7.3152889539136799E-4</v>
      </c>
      <c r="R316" s="4">
        <f t="shared" si="80"/>
        <v>1</v>
      </c>
      <c r="S316" s="15" cm="1">
        <f t="array" ref="S316">SUM(_xlfn._xlws.FILTER($G$2:$G$1265,_xlfn.MAP($N$2:$N$1265,_xlfn.LAMBDA(_xlpm.x,_xlpm.x=$N316))))</f>
        <v>7.3152889539136799E-4</v>
      </c>
      <c r="T316" s="4">
        <f t="shared" si="81"/>
        <v>1</v>
      </c>
      <c r="U316" s="4">
        <f t="shared" si="82"/>
        <v>0</v>
      </c>
      <c r="AC316" s="2"/>
      <c r="AH316" s="2"/>
      <c r="AI316" s="2"/>
    </row>
    <row r="317" spans="1:35">
      <c r="A317" s="1" t="str">
        <f t="shared" si="69"/>
        <v>~hill~ : [hɪl]</v>
      </c>
      <c r="B317" s="1">
        <f t="shared" si="85"/>
        <v>0</v>
      </c>
      <c r="C317" s="1">
        <f t="shared" si="85"/>
        <v>0</v>
      </c>
      <c r="D317" s="1">
        <f t="shared" si="85"/>
        <v>0</v>
      </c>
      <c r="E317" s="7">
        <v>1</v>
      </c>
      <c r="F317" s="9" t="s">
        <v>1838</v>
      </c>
      <c r="G317" s="4">
        <f t="shared" si="70"/>
        <v>7.3152889539136799E-4</v>
      </c>
      <c r="H317" s="4" t="str">
        <f t="shared" si="71"/>
        <v>hɪl</v>
      </c>
      <c r="I317" s="4" t="str">
        <f t="shared" si="72"/>
        <v>hill</v>
      </c>
      <c r="J317" s="10">
        <f t="shared" si="73"/>
        <v>3</v>
      </c>
      <c r="K317" s="10">
        <f t="shared" si="74"/>
        <v>4</v>
      </c>
      <c r="L317" s="10">
        <f t="shared" si="75"/>
        <v>4</v>
      </c>
      <c r="M317" s="1" t="str">
        <f t="shared" si="76"/>
        <v>~hill~</v>
      </c>
      <c r="N317" s="1" t="str">
        <f t="shared" si="77"/>
        <v>[hɪl]</v>
      </c>
      <c r="O317" s="4">
        <f t="shared" si="78"/>
        <v>0.2342468675289098</v>
      </c>
      <c r="P317" s="4">
        <f t="shared" si="79"/>
        <v>1</v>
      </c>
      <c r="Q317" s="4" cm="1">
        <f t="array" ref="Q317">SUM(_xlfn._xlws.FILTER($G$2:$G$1265,_xlfn.MAP($M$2:$M$1265,_xlfn.LAMBDA(_xlpm.x,_xlpm.x=$M317))))</f>
        <v>7.3152889539136799E-4</v>
      </c>
      <c r="R317" s="4">
        <f t="shared" si="80"/>
        <v>1</v>
      </c>
      <c r="S317" s="15" cm="1">
        <f t="array" ref="S317">SUM(_xlfn._xlws.FILTER($G$2:$G$1265,_xlfn.MAP($N$2:$N$1265,_xlfn.LAMBDA(_xlpm.x,_xlpm.x=$N317))))</f>
        <v>7.3152889539136799E-4</v>
      </c>
      <c r="T317" s="4">
        <f t="shared" si="81"/>
        <v>1</v>
      </c>
      <c r="U317" s="4">
        <f t="shared" si="82"/>
        <v>0</v>
      </c>
      <c r="AC317" s="2"/>
      <c r="AH317" s="2"/>
      <c r="AI317" s="2"/>
    </row>
    <row r="318" spans="1:35">
      <c r="A318" s="1" t="str">
        <f t="shared" si="69"/>
        <v>~hair~ : [hɛə]</v>
      </c>
      <c r="B318" s="1">
        <f t="shared" si="85"/>
        <v>0</v>
      </c>
      <c r="C318" s="1">
        <f t="shared" si="85"/>
        <v>0</v>
      </c>
      <c r="D318" s="1">
        <f t="shared" si="85"/>
        <v>0</v>
      </c>
      <c r="E318" s="7">
        <v>1</v>
      </c>
      <c r="F318" s="9" t="s">
        <v>1837</v>
      </c>
      <c r="G318" s="4">
        <f t="shared" si="70"/>
        <v>7.3152889539136799E-4</v>
      </c>
      <c r="H318" s="4" t="str">
        <f t="shared" si="71"/>
        <v>hɛə</v>
      </c>
      <c r="I318" s="4" t="str">
        <f t="shared" si="72"/>
        <v>hair</v>
      </c>
      <c r="J318" s="10">
        <f t="shared" si="73"/>
        <v>3</v>
      </c>
      <c r="K318" s="10">
        <f t="shared" si="74"/>
        <v>4</v>
      </c>
      <c r="L318" s="10">
        <f t="shared" si="75"/>
        <v>4</v>
      </c>
      <c r="M318" s="1" t="str">
        <f t="shared" si="76"/>
        <v>~hair~</v>
      </c>
      <c r="N318" s="1" t="str">
        <f t="shared" si="77"/>
        <v>[hɛə]</v>
      </c>
      <c r="O318" s="4">
        <f t="shared" si="78"/>
        <v>0.2342468675289098</v>
      </c>
      <c r="P318" s="4">
        <f t="shared" si="79"/>
        <v>1</v>
      </c>
      <c r="Q318" s="4" cm="1">
        <f t="array" ref="Q318">SUM(_xlfn._xlws.FILTER($G$2:$G$1265,_xlfn.MAP($M$2:$M$1265,_xlfn.LAMBDA(_xlpm.x,_xlpm.x=$M318))))</f>
        <v>7.3152889539136799E-4</v>
      </c>
      <c r="R318" s="4">
        <f t="shared" si="80"/>
        <v>1</v>
      </c>
      <c r="S318" s="15" cm="1">
        <f t="array" ref="S318">SUM(_xlfn._xlws.FILTER($G$2:$G$1265,_xlfn.MAP($N$2:$N$1265,_xlfn.LAMBDA(_xlpm.x,_xlpm.x=$N318))))</f>
        <v>7.3152889539136799E-4</v>
      </c>
      <c r="T318" s="4">
        <f t="shared" si="81"/>
        <v>1</v>
      </c>
      <c r="U318" s="4">
        <f t="shared" si="82"/>
        <v>0</v>
      </c>
      <c r="AC318" s="2"/>
      <c r="AH318" s="2"/>
      <c r="AI318" s="2"/>
    </row>
    <row r="319" spans="1:35">
      <c r="A319" s="1" t="str">
        <f t="shared" si="69"/>
        <v>~east~ : [ist]</v>
      </c>
      <c r="B319" s="1">
        <f t="shared" si="85"/>
        <v>0</v>
      </c>
      <c r="C319" s="1">
        <f t="shared" si="85"/>
        <v>0</v>
      </c>
      <c r="D319" s="1">
        <f t="shared" si="85"/>
        <v>0</v>
      </c>
      <c r="E319" s="7">
        <v>1</v>
      </c>
      <c r="F319" s="9" t="s">
        <v>1836</v>
      </c>
      <c r="G319" s="4">
        <f t="shared" si="70"/>
        <v>7.3152889539136799E-4</v>
      </c>
      <c r="H319" s="1" t="str">
        <f t="shared" si="71"/>
        <v>ist</v>
      </c>
      <c r="I319" s="1" t="str">
        <f t="shared" si="72"/>
        <v>east</v>
      </c>
      <c r="J319" s="10">
        <f t="shared" si="73"/>
        <v>3</v>
      </c>
      <c r="K319" s="10">
        <f t="shared" si="74"/>
        <v>4</v>
      </c>
      <c r="L319" s="10">
        <f t="shared" si="75"/>
        <v>4</v>
      </c>
      <c r="M319" s="1" t="str">
        <f t="shared" si="76"/>
        <v>~east~</v>
      </c>
      <c r="N319" s="1" t="str">
        <f t="shared" si="77"/>
        <v>[ist]</v>
      </c>
      <c r="O319" s="4">
        <f t="shared" si="78"/>
        <v>0.2342468675289098</v>
      </c>
      <c r="P319" s="4">
        <f t="shared" si="79"/>
        <v>1</v>
      </c>
      <c r="Q319" s="4" cm="1">
        <f t="array" ref="Q319">SUM(_xlfn._xlws.FILTER($G$2:$G$1265,_xlfn.MAP($M$2:$M$1265,_xlfn.LAMBDA(_xlpm.x,_xlpm.x=$M319))))</f>
        <v>7.3152889539136799E-4</v>
      </c>
      <c r="R319" s="4">
        <f t="shared" si="80"/>
        <v>1</v>
      </c>
      <c r="S319" s="15" cm="1">
        <f t="array" ref="S319">SUM(_xlfn._xlws.FILTER($G$2:$G$1265,_xlfn.MAP($N$2:$N$1265,_xlfn.LAMBDA(_xlpm.x,_xlpm.x=$N319))))</f>
        <v>7.3152889539136799E-4</v>
      </c>
      <c r="T319" s="4">
        <f t="shared" si="81"/>
        <v>1</v>
      </c>
      <c r="U319" s="4">
        <f t="shared" si="82"/>
        <v>0</v>
      </c>
      <c r="AC319" s="2"/>
      <c r="AH319" s="2"/>
      <c r="AI319" s="2"/>
    </row>
    <row r="320" spans="1:35">
      <c r="A320" s="1" t="str">
        <f t="shared" si="69"/>
        <v>~each~ : [itʃ]</v>
      </c>
      <c r="B320" s="1">
        <f t="shared" si="85"/>
        <v>0</v>
      </c>
      <c r="C320" s="1">
        <f t="shared" si="85"/>
        <v>0</v>
      </c>
      <c r="D320" s="1">
        <f t="shared" si="85"/>
        <v>0</v>
      </c>
      <c r="E320" s="7">
        <v>1</v>
      </c>
      <c r="F320" s="9" t="s">
        <v>1835</v>
      </c>
      <c r="G320" s="4">
        <f t="shared" si="70"/>
        <v>7.3152889539136799E-4</v>
      </c>
      <c r="H320" s="4" t="str">
        <f t="shared" si="71"/>
        <v>itʃ</v>
      </c>
      <c r="I320" s="4" t="str">
        <f t="shared" si="72"/>
        <v>each</v>
      </c>
      <c r="J320" s="10">
        <f t="shared" si="73"/>
        <v>3</v>
      </c>
      <c r="K320" s="10">
        <f t="shared" si="74"/>
        <v>4</v>
      </c>
      <c r="L320" s="10">
        <f t="shared" si="75"/>
        <v>4</v>
      </c>
      <c r="M320" s="1" t="str">
        <f t="shared" si="76"/>
        <v>~each~</v>
      </c>
      <c r="N320" s="1" t="str">
        <f t="shared" si="77"/>
        <v>[itʃ]</v>
      </c>
      <c r="O320" s="4">
        <f t="shared" si="78"/>
        <v>0.2342468675289098</v>
      </c>
      <c r="P320" s="4">
        <f t="shared" si="79"/>
        <v>1</v>
      </c>
      <c r="Q320" s="4" cm="1">
        <f t="array" ref="Q320">SUM(_xlfn._xlws.FILTER($G$2:$G$1265,_xlfn.MAP($M$2:$M$1265,_xlfn.LAMBDA(_xlpm.x,_xlpm.x=$M320))))</f>
        <v>7.3152889539136799E-4</v>
      </c>
      <c r="R320" s="4">
        <f t="shared" si="80"/>
        <v>1</v>
      </c>
      <c r="S320" s="15" cm="1">
        <f t="array" ref="S320">SUM(_xlfn._xlws.FILTER($G$2:$G$1265,_xlfn.MAP($N$2:$N$1265,_xlfn.LAMBDA(_xlpm.x,_xlpm.x=$N320))))</f>
        <v>7.3152889539136799E-4</v>
      </c>
      <c r="T320" s="4">
        <f t="shared" si="81"/>
        <v>1</v>
      </c>
      <c r="U320" s="4">
        <f t="shared" si="82"/>
        <v>0</v>
      </c>
      <c r="AC320" s="2"/>
      <c r="AH320" s="2"/>
      <c r="AI320" s="2"/>
    </row>
    <row r="321" spans="1:35">
      <c r="A321" s="1" t="str">
        <f t="shared" si="69"/>
        <v>~even~ : [ivn]</v>
      </c>
      <c r="B321" s="1">
        <f t="shared" si="85"/>
        <v>0</v>
      </c>
      <c r="C321" s="1">
        <f t="shared" si="85"/>
        <v>0</v>
      </c>
      <c r="D321" s="1">
        <f t="shared" si="85"/>
        <v>0</v>
      </c>
      <c r="E321" s="7">
        <v>1</v>
      </c>
      <c r="F321" s="9" t="s">
        <v>1834</v>
      </c>
      <c r="G321" s="4">
        <f t="shared" si="70"/>
        <v>7.3152889539136799E-4</v>
      </c>
      <c r="H321" s="4" t="str">
        <f t="shared" si="71"/>
        <v>ivn</v>
      </c>
      <c r="I321" s="4" t="str">
        <f t="shared" si="72"/>
        <v>even</v>
      </c>
      <c r="J321" s="10">
        <f t="shared" si="73"/>
        <v>3</v>
      </c>
      <c r="K321" s="10">
        <f t="shared" si="74"/>
        <v>4</v>
      </c>
      <c r="L321" s="10">
        <f t="shared" si="75"/>
        <v>4</v>
      </c>
      <c r="M321" s="1" t="str">
        <f t="shared" si="76"/>
        <v>~even~</v>
      </c>
      <c r="N321" s="1" t="str">
        <f t="shared" si="77"/>
        <v>[ivn]</v>
      </c>
      <c r="O321" s="4">
        <f t="shared" si="78"/>
        <v>0.2342468675289098</v>
      </c>
      <c r="P321" s="4">
        <f t="shared" si="79"/>
        <v>1</v>
      </c>
      <c r="Q321" s="4" cm="1">
        <f t="array" ref="Q321">SUM(_xlfn._xlws.FILTER($G$2:$G$1265,_xlfn.MAP($M$2:$M$1265,_xlfn.LAMBDA(_xlpm.x,_xlpm.x=$M321))))</f>
        <v>7.3152889539136799E-4</v>
      </c>
      <c r="R321" s="4">
        <f t="shared" si="80"/>
        <v>1</v>
      </c>
      <c r="S321" s="15" cm="1">
        <f t="array" ref="S321">SUM(_xlfn._xlws.FILTER($G$2:$G$1265,_xlfn.MAP($N$2:$N$1265,_xlfn.LAMBDA(_xlpm.x,_xlpm.x=$N321))))</f>
        <v>7.3152889539136799E-4</v>
      </c>
      <c r="T321" s="4">
        <f t="shared" si="81"/>
        <v>1</v>
      </c>
      <c r="U321" s="4">
        <f t="shared" si="82"/>
        <v>0</v>
      </c>
      <c r="AC321" s="2"/>
      <c r="AH321" s="2"/>
      <c r="AI321" s="2"/>
    </row>
    <row r="322" spans="1:35">
      <c r="A322" s="1" t="str">
        <f t="shared" ref="A322:A385" si="86">_xlfn.LET(_xlpm.sep," : ",CONCATENATE(M322,_xlpm.sep,N322))</f>
        <v>~keep~ : [kip]</v>
      </c>
      <c r="B322" s="1">
        <f t="shared" ref="B322:D341" si="87">_xlfn.LET(_xlpm.d,$F322,_xlpm.k,_xlfn.CONCAT(LEFT(TRIM(B$1),1),"*"),COUNTIF(_xlpm.d,_xlpm.k))</f>
        <v>0</v>
      </c>
      <c r="C322" s="1">
        <f t="shared" si="87"/>
        <v>0</v>
      </c>
      <c r="D322" s="1">
        <f t="shared" si="87"/>
        <v>0</v>
      </c>
      <c r="E322" s="7">
        <v>1</v>
      </c>
      <c r="F322" s="9" t="s">
        <v>1833</v>
      </c>
      <c r="G322" s="4">
        <f t="shared" ref="G322:G385" si="88">E322/freq.sum.r6e</f>
        <v>7.3152889539136799E-4</v>
      </c>
      <c r="H322" s="4" t="str">
        <f t="shared" ref="H322:H385" si="89">_xlfn.LET(_xlpm.sep,":",_xlpm.w,$F322,LEFT(_xlpm.w,FIND(_xlpm.sep,_xlpm.w)-1))</f>
        <v>kip</v>
      </c>
      <c r="I322" s="4" t="str">
        <f t="shared" ref="I322:I385" si="90">_xlfn.LET(_xlpm.sep,":",_xlpm.w,$F322,RIGHT(_xlpm.w,LEN(_xlpm.w)-FIND(_xlpm.sep,_xlpm.w)))</f>
        <v>keep</v>
      </c>
      <c r="J322" s="10">
        <f t="shared" ref="J322:J385" si="91">_xlfn.LET(_xlpm.w,H322,LEN(_xlpm.w))</f>
        <v>3</v>
      </c>
      <c r="K322" s="10">
        <f t="shared" ref="K322:K385" si="92">_xlfn.LET(_xlpm.w,I322,LEN(_xlpm.w))</f>
        <v>4</v>
      </c>
      <c r="L322" s="10">
        <f t="shared" ref="L322:L385" si="93">_xlfn.LET(_xlpm.a,J322,_xlpm.b,K322,MAX(_xlpm.a,_xlpm.b))</f>
        <v>4</v>
      </c>
      <c r="M322" s="1" t="str">
        <f t="shared" ref="M322:M385" si="94">_xlfn.LET(_xlpm.sep,":",_xlpm.w,$F322,_xlfn.CONCAT("~",RIGHT(_xlpm.w,LEN(_xlpm.w)-FIND(_xlpm.sep,_xlpm.w)),"~"))</f>
        <v>~keep~</v>
      </c>
      <c r="N322" s="1" t="str">
        <f t="shared" ref="N322:N385" si="95">_xlfn.LET(_xlpm.sep,":",_xlpm.w,$F322,_xlfn.CONCAT("[",LEFT(_xlpm.w,FIND(_xlpm.sep,_xlpm.w)-1),"]"))</f>
        <v>[kip]</v>
      </c>
      <c r="O322" s="4">
        <f t="shared" ref="O322:O385" si="96">_xlfn.LET(_xlpm.freq,E322,_xlpm.size,L322+1,_xlpm.F,P322,LOG(1+_xlpm.freq)*LOG(1+_xlpm.size)*_xlpm.F)</f>
        <v>0.2342468675289098</v>
      </c>
      <c r="P322" s="4">
        <f t="shared" ref="P322:P385" si="97">_xlfn.LET(_xlpm.a,T322,_xlpm.b,R322,2*_xlpm.a*_xlpm.b/(_xlpm.a+_xlpm.b))</f>
        <v>1</v>
      </c>
      <c r="Q322" s="4" cm="1">
        <f t="array" ref="Q322">SUM(_xlfn._xlws.FILTER($G$2:$G$1265,_xlfn.MAP($M$2:$M$1265,_xlfn.LAMBDA(_xlpm.x,_xlpm.x=$M322))))</f>
        <v>7.3152889539136799E-4</v>
      </c>
      <c r="R322" s="4">
        <f t="shared" ref="R322:R385" si="98">$G322/Q322</f>
        <v>1</v>
      </c>
      <c r="S322" s="15" cm="1">
        <f t="array" ref="S322">SUM(_xlfn._xlws.FILTER($G$2:$G$1265,_xlfn.MAP($N$2:$N$1265,_xlfn.LAMBDA(_xlpm.x,_xlpm.x=$N322))))</f>
        <v>7.3152889539136799E-4</v>
      </c>
      <c r="T322" s="4">
        <f t="shared" ref="T322:T385" si="99">$G322/S322</f>
        <v>1</v>
      </c>
      <c r="U322" s="4">
        <f t="shared" ref="U322:U385" si="100">_xlfn.LET(_xlpm.p,R322,_xlpm.q,T322,LOG(_xlpm.p/_xlpm.q))</f>
        <v>0</v>
      </c>
      <c r="AC322" s="2"/>
      <c r="AH322" s="2"/>
      <c r="AI322" s="2"/>
    </row>
    <row r="323" spans="1:35">
      <c r="A323" s="1" t="str">
        <f t="shared" si="86"/>
        <v>~cool~ : [kul]</v>
      </c>
      <c r="B323" s="1">
        <f t="shared" si="87"/>
        <v>0</v>
      </c>
      <c r="C323" s="1">
        <f t="shared" si="87"/>
        <v>0</v>
      </c>
      <c r="D323" s="1">
        <f t="shared" si="87"/>
        <v>0</v>
      </c>
      <c r="E323" s="7">
        <v>1</v>
      </c>
      <c r="F323" s="9" t="s">
        <v>1832</v>
      </c>
      <c r="G323" s="4">
        <f t="shared" si="88"/>
        <v>7.3152889539136799E-4</v>
      </c>
      <c r="H323" s="4" t="str">
        <f t="shared" si="89"/>
        <v>kul</v>
      </c>
      <c r="I323" s="4" t="str">
        <f t="shared" si="90"/>
        <v>cool</v>
      </c>
      <c r="J323" s="10">
        <f t="shared" si="91"/>
        <v>3</v>
      </c>
      <c r="K323" s="10">
        <f t="shared" si="92"/>
        <v>4</v>
      </c>
      <c r="L323" s="10">
        <f t="shared" si="93"/>
        <v>4</v>
      </c>
      <c r="M323" s="1" t="str">
        <f t="shared" si="94"/>
        <v>~cool~</v>
      </c>
      <c r="N323" s="1" t="str">
        <f t="shared" si="95"/>
        <v>[kul]</v>
      </c>
      <c r="O323" s="4">
        <f t="shared" si="96"/>
        <v>0.2342468675289098</v>
      </c>
      <c r="P323" s="4">
        <f t="shared" si="97"/>
        <v>1</v>
      </c>
      <c r="Q323" s="4" cm="1">
        <f t="array" ref="Q323">SUM(_xlfn._xlws.FILTER($G$2:$G$1265,_xlfn.MAP($M$2:$M$1265,_xlfn.LAMBDA(_xlpm.x,_xlpm.x=$M323))))</f>
        <v>7.3152889539136799E-4</v>
      </c>
      <c r="R323" s="4">
        <f t="shared" si="98"/>
        <v>1</v>
      </c>
      <c r="S323" s="15" cm="1">
        <f t="array" ref="S323">SUM(_xlfn._xlws.FILTER($G$2:$G$1265,_xlfn.MAP($N$2:$N$1265,_xlfn.LAMBDA(_xlpm.x,_xlpm.x=$N323))))</f>
        <v>7.3152889539136799E-4</v>
      </c>
      <c r="T323" s="4">
        <f t="shared" si="99"/>
        <v>1</v>
      </c>
      <c r="U323" s="4">
        <f t="shared" si="100"/>
        <v>0</v>
      </c>
      <c r="AC323" s="2"/>
      <c r="AH323" s="2"/>
      <c r="AI323" s="2"/>
    </row>
    <row r="324" spans="1:35">
      <c r="A324" s="1" t="str">
        <f t="shared" si="86"/>
        <v>~cook~ : [kʊk]</v>
      </c>
      <c r="B324" s="1">
        <f t="shared" si="87"/>
        <v>0</v>
      </c>
      <c r="C324" s="1">
        <f t="shared" si="87"/>
        <v>0</v>
      </c>
      <c r="D324" s="1">
        <f t="shared" si="87"/>
        <v>0</v>
      </c>
      <c r="E324" s="7">
        <v>1</v>
      </c>
      <c r="F324" s="9" t="s">
        <v>1831</v>
      </c>
      <c r="G324" s="4">
        <f t="shared" si="88"/>
        <v>7.3152889539136799E-4</v>
      </c>
      <c r="H324" s="4" t="str">
        <f t="shared" si="89"/>
        <v>kʊk</v>
      </c>
      <c r="I324" s="4" t="str">
        <f t="shared" si="90"/>
        <v>cook</v>
      </c>
      <c r="J324" s="10">
        <f t="shared" si="91"/>
        <v>3</v>
      </c>
      <c r="K324" s="10">
        <f t="shared" si="92"/>
        <v>4</v>
      </c>
      <c r="L324" s="10">
        <f t="shared" si="93"/>
        <v>4</v>
      </c>
      <c r="M324" s="1" t="str">
        <f t="shared" si="94"/>
        <v>~cook~</v>
      </c>
      <c r="N324" s="1" t="str">
        <f t="shared" si="95"/>
        <v>[kʊk]</v>
      </c>
      <c r="O324" s="4">
        <f t="shared" si="96"/>
        <v>0.2342468675289098</v>
      </c>
      <c r="P324" s="4">
        <f t="shared" si="97"/>
        <v>1</v>
      </c>
      <c r="Q324" s="4" cm="1">
        <f t="array" ref="Q324">SUM(_xlfn._xlws.FILTER($G$2:$G$1265,_xlfn.MAP($M$2:$M$1265,_xlfn.LAMBDA(_xlpm.x,_xlpm.x=$M324))))</f>
        <v>7.3152889539136799E-4</v>
      </c>
      <c r="R324" s="4">
        <f t="shared" si="98"/>
        <v>1</v>
      </c>
      <c r="S324" s="15" cm="1">
        <f t="array" ref="S324">SUM(_xlfn._xlws.FILTER($G$2:$G$1265,_xlfn.MAP($N$2:$N$1265,_xlfn.LAMBDA(_xlpm.x,_xlpm.x=$N324))))</f>
        <v>7.3152889539136799E-4</v>
      </c>
      <c r="T324" s="4">
        <f t="shared" si="99"/>
        <v>1</v>
      </c>
      <c r="U324" s="4">
        <f t="shared" si="100"/>
        <v>0</v>
      </c>
      <c r="AC324" s="2"/>
      <c r="AH324" s="2"/>
      <c r="AI324" s="2"/>
    </row>
    <row r="325" spans="1:35">
      <c r="A325" s="1" t="str">
        <f t="shared" si="86"/>
        <v>~call~ : [kɔl]</v>
      </c>
      <c r="B325" s="1">
        <f t="shared" si="87"/>
        <v>0</v>
      </c>
      <c r="C325" s="1">
        <f t="shared" si="87"/>
        <v>0</v>
      </c>
      <c r="D325" s="1">
        <f t="shared" si="87"/>
        <v>0</v>
      </c>
      <c r="E325" s="7">
        <v>1</v>
      </c>
      <c r="F325" s="9" t="s">
        <v>1830</v>
      </c>
      <c r="G325" s="4">
        <f t="shared" si="88"/>
        <v>7.3152889539136799E-4</v>
      </c>
      <c r="H325" s="1" t="str">
        <f t="shared" si="89"/>
        <v>kɔl</v>
      </c>
      <c r="I325" s="1" t="str">
        <f t="shared" si="90"/>
        <v>call</v>
      </c>
      <c r="J325" s="10">
        <f t="shared" si="91"/>
        <v>3</v>
      </c>
      <c r="K325" s="10">
        <f t="shared" si="92"/>
        <v>4</v>
      </c>
      <c r="L325" s="10">
        <f t="shared" si="93"/>
        <v>4</v>
      </c>
      <c r="M325" s="1" t="str">
        <f t="shared" si="94"/>
        <v>~call~</v>
      </c>
      <c r="N325" s="1" t="str">
        <f t="shared" si="95"/>
        <v>[kɔl]</v>
      </c>
      <c r="O325" s="4">
        <f t="shared" si="96"/>
        <v>0.2342468675289098</v>
      </c>
      <c r="P325" s="4">
        <f t="shared" si="97"/>
        <v>1</v>
      </c>
      <c r="Q325" s="4" cm="1">
        <f t="array" ref="Q325">SUM(_xlfn._xlws.FILTER($G$2:$G$1265,_xlfn.MAP($M$2:$M$1265,_xlfn.LAMBDA(_xlpm.x,_xlpm.x=$M325))))</f>
        <v>7.3152889539136799E-4</v>
      </c>
      <c r="R325" s="4">
        <f t="shared" si="98"/>
        <v>1</v>
      </c>
      <c r="S325" s="15" cm="1">
        <f t="array" ref="S325">SUM(_xlfn._xlws.FILTER($G$2:$G$1265,_xlfn.MAP($N$2:$N$1265,_xlfn.LAMBDA(_xlpm.x,_xlpm.x=$N325))))</f>
        <v>7.3152889539136799E-4</v>
      </c>
      <c r="T325" s="4">
        <f t="shared" si="99"/>
        <v>1</v>
      </c>
      <c r="U325" s="4">
        <f t="shared" si="100"/>
        <v>0</v>
      </c>
      <c r="AC325" s="2"/>
      <c r="AH325" s="2"/>
      <c r="AI325" s="2"/>
    </row>
    <row r="326" spans="1:35">
      <c r="A326" s="1" t="str">
        <f t="shared" si="86"/>
        <v>~kill~ : [kɪl]</v>
      </c>
      <c r="B326" s="1">
        <f t="shared" si="87"/>
        <v>0</v>
      </c>
      <c r="C326" s="1">
        <f t="shared" si="87"/>
        <v>0</v>
      </c>
      <c r="D326" s="1">
        <f t="shared" si="87"/>
        <v>0</v>
      </c>
      <c r="E326" s="7">
        <v>1</v>
      </c>
      <c r="F326" s="9" t="s">
        <v>1829</v>
      </c>
      <c r="G326" s="4">
        <f t="shared" si="88"/>
        <v>7.3152889539136799E-4</v>
      </c>
      <c r="H326" s="4" t="str">
        <f t="shared" si="89"/>
        <v>kɪl</v>
      </c>
      <c r="I326" s="4" t="str">
        <f t="shared" si="90"/>
        <v>kill</v>
      </c>
      <c r="J326" s="10">
        <f t="shared" si="91"/>
        <v>3</v>
      </c>
      <c r="K326" s="10">
        <f t="shared" si="92"/>
        <v>4</v>
      </c>
      <c r="L326" s="10">
        <f t="shared" si="93"/>
        <v>4</v>
      </c>
      <c r="M326" s="1" t="str">
        <f t="shared" si="94"/>
        <v>~kill~</v>
      </c>
      <c r="N326" s="1" t="str">
        <f t="shared" si="95"/>
        <v>[kɪl]</v>
      </c>
      <c r="O326" s="4">
        <f t="shared" si="96"/>
        <v>0.2342468675289098</v>
      </c>
      <c r="P326" s="4">
        <f t="shared" si="97"/>
        <v>1</v>
      </c>
      <c r="Q326" s="4" cm="1">
        <f t="array" ref="Q326">SUM(_xlfn._xlws.FILTER($G$2:$G$1265,_xlfn.MAP($M$2:$M$1265,_xlfn.LAMBDA(_xlpm.x,_xlpm.x=$M326))))</f>
        <v>7.3152889539136799E-4</v>
      </c>
      <c r="R326" s="4">
        <f t="shared" si="98"/>
        <v>1</v>
      </c>
      <c r="S326" s="15" cm="1">
        <f t="array" ref="S326">SUM(_xlfn._xlws.FILTER($G$2:$G$1265,_xlfn.MAP($N$2:$N$1265,_xlfn.LAMBDA(_xlpm.x,_xlpm.x=$N326))))</f>
        <v>7.3152889539136799E-4</v>
      </c>
      <c r="T326" s="4">
        <f t="shared" si="99"/>
        <v>1</v>
      </c>
      <c r="U326" s="4">
        <f t="shared" si="100"/>
        <v>0</v>
      </c>
      <c r="AC326" s="2"/>
      <c r="AH326" s="2"/>
      <c r="AI326" s="2"/>
    </row>
    <row r="327" spans="1:35">
      <c r="A327" s="1" t="str">
        <f t="shared" si="86"/>
        <v>~come~ : [kʌm]</v>
      </c>
      <c r="B327" s="1">
        <f t="shared" si="87"/>
        <v>0</v>
      </c>
      <c r="C327" s="1">
        <f t="shared" si="87"/>
        <v>0</v>
      </c>
      <c r="D327" s="1">
        <f t="shared" si="87"/>
        <v>0</v>
      </c>
      <c r="E327" s="7">
        <v>1</v>
      </c>
      <c r="F327" s="9" t="s">
        <v>1828</v>
      </c>
      <c r="G327" s="4">
        <f t="shared" si="88"/>
        <v>7.3152889539136799E-4</v>
      </c>
      <c r="H327" s="4" t="str">
        <f t="shared" si="89"/>
        <v>kʌm</v>
      </c>
      <c r="I327" s="4" t="str">
        <f t="shared" si="90"/>
        <v>come</v>
      </c>
      <c r="J327" s="10">
        <f t="shared" si="91"/>
        <v>3</v>
      </c>
      <c r="K327" s="10">
        <f t="shared" si="92"/>
        <v>4</v>
      </c>
      <c r="L327" s="10">
        <f t="shared" si="93"/>
        <v>4</v>
      </c>
      <c r="M327" s="1" t="str">
        <f t="shared" si="94"/>
        <v>~come~</v>
      </c>
      <c r="N327" s="1" t="str">
        <f t="shared" si="95"/>
        <v>[kʌm]</v>
      </c>
      <c r="O327" s="4">
        <f t="shared" si="96"/>
        <v>0.2342468675289098</v>
      </c>
      <c r="P327" s="4">
        <f t="shared" si="97"/>
        <v>1</v>
      </c>
      <c r="Q327" s="4" cm="1">
        <f t="array" ref="Q327">SUM(_xlfn._xlws.FILTER($G$2:$G$1265,_xlfn.MAP($M$2:$M$1265,_xlfn.LAMBDA(_xlpm.x,_xlpm.x=$M327))))</f>
        <v>7.3152889539136799E-4</v>
      </c>
      <c r="R327" s="4">
        <f t="shared" si="98"/>
        <v>1</v>
      </c>
      <c r="S327" s="15" cm="1">
        <f t="array" ref="S327">SUM(_xlfn._xlws.FILTER($G$2:$G$1265,_xlfn.MAP($N$2:$N$1265,_xlfn.LAMBDA(_xlpm.x,_xlpm.x=$N327))))</f>
        <v>7.3152889539136799E-4</v>
      </c>
      <c r="T327" s="4">
        <f t="shared" si="99"/>
        <v>1</v>
      </c>
      <c r="U327" s="4">
        <f t="shared" si="100"/>
        <v>0</v>
      </c>
      <c r="AC327" s="2"/>
      <c r="AH327" s="2"/>
      <c r="AI327" s="2"/>
    </row>
    <row r="328" spans="1:35">
      <c r="A328" s="1" t="str">
        <f t="shared" si="86"/>
        <v>~care~ : [kɛə]</v>
      </c>
      <c r="B328" s="1">
        <f t="shared" si="87"/>
        <v>0</v>
      </c>
      <c r="C328" s="1">
        <f t="shared" si="87"/>
        <v>0</v>
      </c>
      <c r="D328" s="1">
        <f t="shared" si="87"/>
        <v>0</v>
      </c>
      <c r="E328" s="7">
        <v>1</v>
      </c>
      <c r="F328" s="9" t="s">
        <v>1827</v>
      </c>
      <c r="G328" s="4">
        <f t="shared" si="88"/>
        <v>7.3152889539136799E-4</v>
      </c>
      <c r="H328" s="4" t="str">
        <f t="shared" si="89"/>
        <v>kɛə</v>
      </c>
      <c r="I328" s="4" t="str">
        <f t="shared" si="90"/>
        <v>care</v>
      </c>
      <c r="J328" s="10">
        <f t="shared" si="91"/>
        <v>3</v>
      </c>
      <c r="K328" s="10">
        <f t="shared" si="92"/>
        <v>4</v>
      </c>
      <c r="L328" s="10">
        <f t="shared" si="93"/>
        <v>4</v>
      </c>
      <c r="M328" s="1" t="str">
        <f t="shared" si="94"/>
        <v>~care~</v>
      </c>
      <c r="N328" s="1" t="str">
        <f t="shared" si="95"/>
        <v>[kɛə]</v>
      </c>
      <c r="O328" s="4">
        <f t="shared" si="96"/>
        <v>0.2342468675289098</v>
      </c>
      <c r="P328" s="4">
        <f t="shared" si="97"/>
        <v>1</v>
      </c>
      <c r="Q328" s="4" cm="1">
        <f t="array" ref="Q328">SUM(_xlfn._xlws.FILTER($G$2:$G$1265,_xlfn.MAP($M$2:$M$1265,_xlfn.LAMBDA(_xlpm.x,_xlpm.x=$M328))))</f>
        <v>7.3152889539136799E-4</v>
      </c>
      <c r="R328" s="4">
        <f t="shared" si="98"/>
        <v>1</v>
      </c>
      <c r="S328" s="15" cm="1">
        <f t="array" ref="S328">SUM(_xlfn._xlws.FILTER($G$2:$G$1265,_xlfn.MAP($N$2:$N$1265,_xlfn.LAMBDA(_xlpm.x,_xlpm.x=$N328))))</f>
        <v>7.3152889539136799E-4</v>
      </c>
      <c r="T328" s="4">
        <f t="shared" si="99"/>
        <v>1</v>
      </c>
      <c r="U328" s="4">
        <f t="shared" si="100"/>
        <v>0</v>
      </c>
      <c r="AC328" s="2"/>
      <c r="AH328" s="2"/>
      <c r="AI328" s="2"/>
    </row>
    <row r="329" spans="1:35">
      <c r="A329" s="1" t="str">
        <f t="shared" si="86"/>
        <v>~ccur~ : [kɜɹ]</v>
      </c>
      <c r="B329" s="1">
        <f t="shared" si="87"/>
        <v>0</v>
      </c>
      <c r="C329" s="1">
        <f t="shared" si="87"/>
        <v>0</v>
      </c>
      <c r="D329" s="1">
        <f t="shared" si="87"/>
        <v>0</v>
      </c>
      <c r="E329" s="7">
        <v>1</v>
      </c>
      <c r="F329" s="9" t="s">
        <v>1826</v>
      </c>
      <c r="G329" s="4">
        <f t="shared" si="88"/>
        <v>7.3152889539136799E-4</v>
      </c>
      <c r="H329" s="4" t="str">
        <f t="shared" si="89"/>
        <v>kɜɹ</v>
      </c>
      <c r="I329" s="4" t="str">
        <f t="shared" si="90"/>
        <v>ccur</v>
      </c>
      <c r="J329" s="10">
        <f t="shared" si="91"/>
        <v>3</v>
      </c>
      <c r="K329" s="10">
        <f t="shared" si="92"/>
        <v>4</v>
      </c>
      <c r="L329" s="10">
        <f t="shared" si="93"/>
        <v>4</v>
      </c>
      <c r="M329" s="1" t="str">
        <f t="shared" si="94"/>
        <v>~ccur~</v>
      </c>
      <c r="N329" s="1" t="str">
        <f t="shared" si="95"/>
        <v>[kɜɹ]</v>
      </c>
      <c r="O329" s="4">
        <f t="shared" si="96"/>
        <v>0.2342468675289098</v>
      </c>
      <c r="P329" s="4">
        <f t="shared" si="97"/>
        <v>1</v>
      </c>
      <c r="Q329" s="4" cm="1">
        <f t="array" ref="Q329">SUM(_xlfn._xlws.FILTER($G$2:$G$1265,_xlfn.MAP($M$2:$M$1265,_xlfn.LAMBDA(_xlpm.x,_xlpm.x=$M329))))</f>
        <v>7.3152889539136799E-4</v>
      </c>
      <c r="R329" s="4">
        <f t="shared" si="98"/>
        <v>1</v>
      </c>
      <c r="S329" s="15" cm="1">
        <f t="array" ref="S329">SUM(_xlfn._xlws.FILTER($G$2:$G$1265,_xlfn.MAP($N$2:$N$1265,_xlfn.LAMBDA(_xlpm.x,_xlpm.x=$N329))))</f>
        <v>7.3152889539136799E-4</v>
      </c>
      <c r="T329" s="4">
        <f t="shared" si="99"/>
        <v>1</v>
      </c>
      <c r="U329" s="4">
        <f t="shared" si="100"/>
        <v>0</v>
      </c>
      <c r="AC329" s="2"/>
      <c r="AH329" s="2"/>
      <c r="AI329" s="2"/>
    </row>
    <row r="330" spans="1:35">
      <c r="A330" s="1" t="str">
        <f t="shared" si="86"/>
        <v>~king~ : [kɪŋ]</v>
      </c>
      <c r="B330" s="1">
        <f t="shared" si="87"/>
        <v>0</v>
      </c>
      <c r="C330" s="1">
        <f t="shared" si="87"/>
        <v>0</v>
      </c>
      <c r="D330" s="1">
        <f t="shared" si="87"/>
        <v>0</v>
      </c>
      <c r="E330" s="7">
        <v>1</v>
      </c>
      <c r="F330" s="9" t="s">
        <v>1825</v>
      </c>
      <c r="G330" s="4">
        <f t="shared" si="88"/>
        <v>7.3152889539136799E-4</v>
      </c>
      <c r="H330" s="4" t="str">
        <f t="shared" si="89"/>
        <v>kɪŋ</v>
      </c>
      <c r="I330" s="4" t="str">
        <f t="shared" si="90"/>
        <v>king</v>
      </c>
      <c r="J330" s="10">
        <f t="shared" si="91"/>
        <v>3</v>
      </c>
      <c r="K330" s="10">
        <f t="shared" si="92"/>
        <v>4</v>
      </c>
      <c r="L330" s="10">
        <f t="shared" si="93"/>
        <v>4</v>
      </c>
      <c r="M330" s="1" t="str">
        <f t="shared" si="94"/>
        <v>~king~</v>
      </c>
      <c r="N330" s="1" t="str">
        <f t="shared" si="95"/>
        <v>[kɪŋ]</v>
      </c>
      <c r="O330" s="4">
        <f t="shared" si="96"/>
        <v>0.2342468675289098</v>
      </c>
      <c r="P330" s="4">
        <f t="shared" si="97"/>
        <v>1</v>
      </c>
      <c r="Q330" s="4" cm="1">
        <f t="array" ref="Q330">SUM(_xlfn._xlws.FILTER($G$2:$G$1265,_xlfn.MAP($M$2:$M$1265,_xlfn.LAMBDA(_xlpm.x,_xlpm.x=$M330))))</f>
        <v>7.3152889539136799E-4</v>
      </c>
      <c r="R330" s="4">
        <f t="shared" si="98"/>
        <v>1</v>
      </c>
      <c r="S330" s="15" cm="1">
        <f t="array" ref="S330">SUM(_xlfn._xlws.FILTER($G$2:$G$1265,_xlfn.MAP($N$2:$N$1265,_xlfn.LAMBDA(_xlpm.x,_xlpm.x=$N330))))</f>
        <v>7.3152889539136799E-4</v>
      </c>
      <c r="T330" s="4">
        <f t="shared" si="99"/>
        <v>1</v>
      </c>
      <c r="U330" s="4">
        <f t="shared" si="100"/>
        <v>0</v>
      </c>
      <c r="AC330" s="2"/>
      <c r="AH330" s="2"/>
      <c r="AI330" s="2"/>
    </row>
    <row r="331" spans="1:35">
      <c r="A331" s="1" t="str">
        <f t="shared" si="86"/>
        <v>~look~ : [lʊk]</v>
      </c>
      <c r="B331" s="1">
        <f t="shared" si="87"/>
        <v>0</v>
      </c>
      <c r="C331" s="1">
        <f t="shared" si="87"/>
        <v>0</v>
      </c>
      <c r="D331" s="1">
        <f t="shared" si="87"/>
        <v>0</v>
      </c>
      <c r="E331" s="7">
        <v>1</v>
      </c>
      <c r="F331" s="9" t="s">
        <v>1824</v>
      </c>
      <c r="G331" s="4">
        <f t="shared" si="88"/>
        <v>7.3152889539136799E-4</v>
      </c>
      <c r="H331" s="4" t="str">
        <f t="shared" si="89"/>
        <v>lʊk</v>
      </c>
      <c r="I331" s="4" t="str">
        <f t="shared" si="90"/>
        <v>look</v>
      </c>
      <c r="J331" s="10">
        <f t="shared" si="91"/>
        <v>3</v>
      </c>
      <c r="K331" s="10">
        <f t="shared" si="92"/>
        <v>4</v>
      </c>
      <c r="L331" s="10">
        <f t="shared" si="93"/>
        <v>4</v>
      </c>
      <c r="M331" s="1" t="str">
        <f t="shared" si="94"/>
        <v>~look~</v>
      </c>
      <c r="N331" s="1" t="str">
        <f t="shared" si="95"/>
        <v>[lʊk]</v>
      </c>
      <c r="O331" s="4">
        <f t="shared" si="96"/>
        <v>0.2342468675289098</v>
      </c>
      <c r="P331" s="4">
        <f t="shared" si="97"/>
        <v>1</v>
      </c>
      <c r="Q331" s="4" cm="1">
        <f t="array" ref="Q331">SUM(_xlfn._xlws.FILTER($G$2:$G$1265,_xlfn.MAP($M$2:$M$1265,_xlfn.LAMBDA(_xlpm.x,_xlpm.x=$M331))))</f>
        <v>7.3152889539136799E-4</v>
      </c>
      <c r="R331" s="4">
        <f t="shared" si="98"/>
        <v>1</v>
      </c>
      <c r="S331" s="15" cm="1">
        <f t="array" ref="S331">SUM(_xlfn._xlws.FILTER($G$2:$G$1265,_xlfn.MAP($N$2:$N$1265,_xlfn.LAMBDA(_xlpm.x,_xlpm.x=$N331))))</f>
        <v>7.3152889539136799E-4</v>
      </c>
      <c r="T331" s="4">
        <f t="shared" si="99"/>
        <v>1</v>
      </c>
      <c r="U331" s="4">
        <f t="shared" si="100"/>
        <v>0</v>
      </c>
      <c r="AC331" s="2"/>
      <c r="AH331" s="2"/>
      <c r="AI331" s="2"/>
    </row>
    <row r="332" spans="1:35">
      <c r="A332" s="1" t="str">
        <f t="shared" si="86"/>
        <v>~less~ : [lɛs]</v>
      </c>
      <c r="B332" s="1">
        <f t="shared" si="87"/>
        <v>0</v>
      </c>
      <c r="C332" s="1">
        <f t="shared" si="87"/>
        <v>0</v>
      </c>
      <c r="D332" s="1">
        <f t="shared" si="87"/>
        <v>0</v>
      </c>
      <c r="E332" s="7">
        <v>1</v>
      </c>
      <c r="F332" s="9" t="s">
        <v>1823</v>
      </c>
      <c r="G332" s="4">
        <f t="shared" si="88"/>
        <v>7.3152889539136799E-4</v>
      </c>
      <c r="H332" s="4" t="str">
        <f t="shared" si="89"/>
        <v>lɛs</v>
      </c>
      <c r="I332" s="4" t="str">
        <f t="shared" si="90"/>
        <v>less</v>
      </c>
      <c r="J332" s="10">
        <f t="shared" si="91"/>
        <v>3</v>
      </c>
      <c r="K332" s="10">
        <f t="shared" si="92"/>
        <v>4</v>
      </c>
      <c r="L332" s="10">
        <f t="shared" si="93"/>
        <v>4</v>
      </c>
      <c r="M332" s="1" t="str">
        <f t="shared" si="94"/>
        <v>~less~</v>
      </c>
      <c r="N332" s="1" t="str">
        <f t="shared" si="95"/>
        <v>[lɛs]</v>
      </c>
      <c r="O332" s="4">
        <f t="shared" si="96"/>
        <v>0.2342468675289098</v>
      </c>
      <c r="P332" s="4">
        <f t="shared" si="97"/>
        <v>1</v>
      </c>
      <c r="Q332" s="4" cm="1">
        <f t="array" ref="Q332">SUM(_xlfn._xlws.FILTER($G$2:$G$1265,_xlfn.MAP($M$2:$M$1265,_xlfn.LAMBDA(_xlpm.x,_xlpm.x=$M332))))</f>
        <v>7.3152889539136799E-4</v>
      </c>
      <c r="R332" s="4">
        <f t="shared" si="98"/>
        <v>1</v>
      </c>
      <c r="S332" s="15" cm="1">
        <f t="array" ref="S332">SUM(_xlfn._xlws.FILTER($G$2:$G$1265,_xlfn.MAP($N$2:$N$1265,_xlfn.LAMBDA(_xlpm.x,_xlpm.x=$N332))))</f>
        <v>7.3152889539136799E-4</v>
      </c>
      <c r="T332" s="4">
        <f t="shared" si="99"/>
        <v>1</v>
      </c>
      <c r="U332" s="4">
        <f t="shared" si="100"/>
        <v>0</v>
      </c>
      <c r="AC332" s="2"/>
      <c r="AH332" s="2"/>
      <c r="AI332" s="2"/>
    </row>
    <row r="333" spans="1:35">
      <c r="A333" s="1" t="str">
        <f t="shared" si="86"/>
        <v>~love~ : [lʌv]</v>
      </c>
      <c r="B333" s="1">
        <f t="shared" si="87"/>
        <v>0</v>
      </c>
      <c r="C333" s="1">
        <f t="shared" si="87"/>
        <v>0</v>
      </c>
      <c r="D333" s="1">
        <f t="shared" si="87"/>
        <v>0</v>
      </c>
      <c r="E333" s="7">
        <v>1</v>
      </c>
      <c r="F333" s="9" t="s">
        <v>1822</v>
      </c>
      <c r="G333" s="4">
        <f t="shared" si="88"/>
        <v>7.3152889539136799E-4</v>
      </c>
      <c r="H333" s="4" t="str">
        <f t="shared" si="89"/>
        <v>lʌv</v>
      </c>
      <c r="I333" s="4" t="str">
        <f t="shared" si="90"/>
        <v>love</v>
      </c>
      <c r="J333" s="10">
        <f t="shared" si="91"/>
        <v>3</v>
      </c>
      <c r="K333" s="10">
        <f t="shared" si="92"/>
        <v>4</v>
      </c>
      <c r="L333" s="10">
        <f t="shared" si="93"/>
        <v>4</v>
      </c>
      <c r="M333" s="1" t="str">
        <f t="shared" si="94"/>
        <v>~love~</v>
      </c>
      <c r="N333" s="1" t="str">
        <f t="shared" si="95"/>
        <v>[lʌv]</v>
      </c>
      <c r="O333" s="4">
        <f t="shared" si="96"/>
        <v>0.2342468675289098</v>
      </c>
      <c r="P333" s="4">
        <f t="shared" si="97"/>
        <v>1</v>
      </c>
      <c r="Q333" s="4" cm="1">
        <f t="array" ref="Q333">SUM(_xlfn._xlws.FILTER($G$2:$G$1265,_xlfn.MAP($M$2:$M$1265,_xlfn.LAMBDA(_xlpm.x,_xlpm.x=$M333))))</f>
        <v>7.3152889539136799E-4</v>
      </c>
      <c r="R333" s="4">
        <f t="shared" si="98"/>
        <v>1</v>
      </c>
      <c r="S333" s="15" cm="1">
        <f t="array" ref="S333">SUM(_xlfn._xlws.FILTER($G$2:$G$1265,_xlfn.MAP($N$2:$N$1265,_xlfn.LAMBDA(_xlpm.x,_xlpm.x=$N333))))</f>
        <v>7.3152889539136799E-4</v>
      </c>
      <c r="T333" s="4">
        <f t="shared" si="99"/>
        <v>1</v>
      </c>
      <c r="U333" s="4">
        <f t="shared" si="100"/>
        <v>0</v>
      </c>
      <c r="AC333" s="2"/>
      <c r="AH333" s="2"/>
      <c r="AI333" s="2"/>
    </row>
    <row r="334" spans="1:35">
      <c r="A334" s="1" t="str">
        <f t="shared" si="86"/>
        <v>~llio~ : [lɪə]</v>
      </c>
      <c r="B334" s="1">
        <f t="shared" si="87"/>
        <v>0</v>
      </c>
      <c r="C334" s="1">
        <f t="shared" si="87"/>
        <v>0</v>
      </c>
      <c r="D334" s="1">
        <f t="shared" si="87"/>
        <v>0</v>
      </c>
      <c r="E334" s="7">
        <v>1</v>
      </c>
      <c r="F334" s="9" t="s">
        <v>1821</v>
      </c>
      <c r="G334" s="4">
        <f t="shared" si="88"/>
        <v>7.3152889539136799E-4</v>
      </c>
      <c r="H334" s="4" t="str">
        <f t="shared" si="89"/>
        <v>lɪə</v>
      </c>
      <c r="I334" s="4" t="str">
        <f t="shared" si="90"/>
        <v>llio</v>
      </c>
      <c r="J334" s="10">
        <f t="shared" si="91"/>
        <v>3</v>
      </c>
      <c r="K334" s="10">
        <f t="shared" si="92"/>
        <v>4</v>
      </c>
      <c r="L334" s="10">
        <f t="shared" si="93"/>
        <v>4</v>
      </c>
      <c r="M334" s="1" t="str">
        <f t="shared" si="94"/>
        <v>~llio~</v>
      </c>
      <c r="N334" s="1" t="str">
        <f t="shared" si="95"/>
        <v>[lɪə]</v>
      </c>
      <c r="O334" s="4">
        <f t="shared" si="96"/>
        <v>0.2342468675289098</v>
      </c>
      <c r="P334" s="4">
        <f t="shared" si="97"/>
        <v>1</v>
      </c>
      <c r="Q334" s="4" cm="1">
        <f t="array" ref="Q334">SUM(_xlfn._xlws.FILTER($G$2:$G$1265,_xlfn.MAP($M$2:$M$1265,_xlfn.LAMBDA(_xlpm.x,_xlpm.x=$M334))))</f>
        <v>7.3152889539136799E-4</v>
      </c>
      <c r="R334" s="4">
        <f t="shared" si="98"/>
        <v>1</v>
      </c>
      <c r="S334" s="15" cm="1">
        <f t="array" ref="S334">SUM(_xlfn._xlws.FILTER($G$2:$G$1265,_xlfn.MAP($N$2:$N$1265,_xlfn.LAMBDA(_xlpm.x,_xlpm.x=$N334))))</f>
        <v>7.3152889539136799E-4</v>
      </c>
      <c r="T334" s="4">
        <f t="shared" si="99"/>
        <v>1</v>
      </c>
      <c r="U334" s="4">
        <f t="shared" si="100"/>
        <v>0</v>
      </c>
      <c r="AC334" s="2"/>
      <c r="AH334" s="2"/>
      <c r="AI334" s="2"/>
    </row>
    <row r="335" spans="1:35">
      <c r="A335" s="1" t="str">
        <f t="shared" si="86"/>
        <v>~long~ : [lɔŋ]</v>
      </c>
      <c r="B335" s="1">
        <f t="shared" si="87"/>
        <v>0</v>
      </c>
      <c r="C335" s="1">
        <f t="shared" si="87"/>
        <v>0</v>
      </c>
      <c r="D335" s="1">
        <f t="shared" si="87"/>
        <v>0</v>
      </c>
      <c r="E335" s="7">
        <v>1</v>
      </c>
      <c r="F335" s="9" t="s">
        <v>1820</v>
      </c>
      <c r="G335" s="4">
        <f t="shared" si="88"/>
        <v>7.3152889539136799E-4</v>
      </c>
      <c r="H335" s="1" t="str">
        <f t="shared" si="89"/>
        <v>lɔŋ</v>
      </c>
      <c r="I335" s="1" t="str">
        <f t="shared" si="90"/>
        <v>long</v>
      </c>
      <c r="J335" s="10">
        <f t="shared" si="91"/>
        <v>3</v>
      </c>
      <c r="K335" s="10">
        <f t="shared" si="92"/>
        <v>4</v>
      </c>
      <c r="L335" s="10">
        <f t="shared" si="93"/>
        <v>4</v>
      </c>
      <c r="M335" s="1" t="str">
        <f t="shared" si="94"/>
        <v>~long~</v>
      </c>
      <c r="N335" s="1" t="str">
        <f t="shared" si="95"/>
        <v>[lɔŋ]</v>
      </c>
      <c r="O335" s="4">
        <f t="shared" si="96"/>
        <v>0.2342468675289098</v>
      </c>
      <c r="P335" s="4">
        <f t="shared" si="97"/>
        <v>1</v>
      </c>
      <c r="Q335" s="4" cm="1">
        <f t="array" ref="Q335">SUM(_xlfn._xlws.FILTER($G$2:$G$1265,_xlfn.MAP($M$2:$M$1265,_xlfn.LAMBDA(_xlpm.x,_xlpm.x=$M335))))</f>
        <v>7.3152889539136799E-4</v>
      </c>
      <c r="R335" s="4">
        <f t="shared" si="98"/>
        <v>1</v>
      </c>
      <c r="S335" s="15" cm="1">
        <f t="array" ref="S335">SUM(_xlfn._xlws.FILTER($G$2:$G$1265,_xlfn.MAP($N$2:$N$1265,_xlfn.LAMBDA(_xlpm.x,_xlpm.x=$N335))))</f>
        <v>7.3152889539136799E-4</v>
      </c>
      <c r="T335" s="4">
        <f t="shared" si="99"/>
        <v>1</v>
      </c>
      <c r="U335" s="4">
        <f t="shared" si="100"/>
        <v>0</v>
      </c>
      <c r="AC335" s="2"/>
      <c r="AH335" s="2"/>
      <c r="AI335" s="2"/>
    </row>
    <row r="336" spans="1:35">
      <c r="A336" s="1" t="str">
        <f t="shared" si="86"/>
        <v>~mass~ : [mæs]</v>
      </c>
      <c r="B336" s="1">
        <f t="shared" si="87"/>
        <v>0</v>
      </c>
      <c r="C336" s="1">
        <f t="shared" si="87"/>
        <v>1</v>
      </c>
      <c r="D336" s="1">
        <f t="shared" si="87"/>
        <v>0</v>
      </c>
      <c r="E336" s="7">
        <v>1</v>
      </c>
      <c r="F336" s="9" t="s">
        <v>1819</v>
      </c>
      <c r="G336" s="4">
        <f t="shared" si="88"/>
        <v>7.3152889539136799E-4</v>
      </c>
      <c r="H336" s="4" t="str">
        <f t="shared" si="89"/>
        <v>mæs</v>
      </c>
      <c r="I336" s="4" t="str">
        <f t="shared" si="90"/>
        <v>mass</v>
      </c>
      <c r="J336" s="10">
        <f t="shared" si="91"/>
        <v>3</v>
      </c>
      <c r="K336" s="10">
        <f t="shared" si="92"/>
        <v>4</v>
      </c>
      <c r="L336" s="10">
        <f t="shared" si="93"/>
        <v>4</v>
      </c>
      <c r="M336" s="1" t="str">
        <f t="shared" si="94"/>
        <v>~mass~</v>
      </c>
      <c r="N336" s="1" t="str">
        <f t="shared" si="95"/>
        <v>[mæs]</v>
      </c>
      <c r="O336" s="4">
        <f t="shared" si="96"/>
        <v>0.2342468675289098</v>
      </c>
      <c r="P336" s="4">
        <f t="shared" si="97"/>
        <v>1</v>
      </c>
      <c r="Q336" s="4" cm="1">
        <f t="array" ref="Q336">SUM(_xlfn._xlws.FILTER($G$2:$G$1265,_xlfn.MAP($M$2:$M$1265,_xlfn.LAMBDA(_xlpm.x,_xlpm.x=$M336))))</f>
        <v>7.3152889539136799E-4</v>
      </c>
      <c r="R336" s="4">
        <f t="shared" si="98"/>
        <v>1</v>
      </c>
      <c r="S336" s="15" cm="1">
        <f t="array" ref="S336">SUM(_xlfn._xlws.FILTER($G$2:$G$1265,_xlfn.MAP($N$2:$N$1265,_xlfn.LAMBDA(_xlpm.x,_xlpm.x=$N336))))</f>
        <v>7.3152889539136799E-4</v>
      </c>
      <c r="T336" s="4">
        <f t="shared" si="99"/>
        <v>1</v>
      </c>
      <c r="U336" s="4">
        <f t="shared" si="100"/>
        <v>0</v>
      </c>
      <c r="AC336" s="2"/>
      <c r="AH336" s="2"/>
      <c r="AI336" s="2"/>
    </row>
    <row r="337" spans="1:35">
      <c r="A337" s="1" t="str">
        <f t="shared" si="86"/>
        <v>~mean~ : [min]</v>
      </c>
      <c r="B337" s="1">
        <f t="shared" si="87"/>
        <v>0</v>
      </c>
      <c r="C337" s="1">
        <f t="shared" si="87"/>
        <v>1</v>
      </c>
      <c r="D337" s="1">
        <f t="shared" si="87"/>
        <v>0</v>
      </c>
      <c r="E337" s="7">
        <v>1</v>
      </c>
      <c r="F337" s="9" t="s">
        <v>1818</v>
      </c>
      <c r="G337" s="4">
        <f t="shared" si="88"/>
        <v>7.3152889539136799E-4</v>
      </c>
      <c r="H337" s="4" t="str">
        <f t="shared" si="89"/>
        <v>min</v>
      </c>
      <c r="I337" s="4" t="str">
        <f t="shared" si="90"/>
        <v>mean</v>
      </c>
      <c r="J337" s="10">
        <f t="shared" si="91"/>
        <v>3</v>
      </c>
      <c r="K337" s="10">
        <f t="shared" si="92"/>
        <v>4</v>
      </c>
      <c r="L337" s="10">
        <f t="shared" si="93"/>
        <v>4</v>
      </c>
      <c r="M337" s="1" t="str">
        <f t="shared" si="94"/>
        <v>~mean~</v>
      </c>
      <c r="N337" s="1" t="str">
        <f t="shared" si="95"/>
        <v>[min]</v>
      </c>
      <c r="O337" s="4">
        <f t="shared" si="96"/>
        <v>0.2342468675289098</v>
      </c>
      <c r="P337" s="4">
        <f t="shared" si="97"/>
        <v>1</v>
      </c>
      <c r="Q337" s="4" cm="1">
        <f t="array" ref="Q337">SUM(_xlfn._xlws.FILTER($G$2:$G$1265,_xlfn.MAP($M$2:$M$1265,_xlfn.LAMBDA(_xlpm.x,_xlpm.x=$M337))))</f>
        <v>7.3152889539136799E-4</v>
      </c>
      <c r="R337" s="4">
        <f t="shared" si="98"/>
        <v>1</v>
      </c>
      <c r="S337" s="15" cm="1">
        <f t="array" ref="S337">SUM(_xlfn._xlws.FILTER($G$2:$G$1265,_xlfn.MAP($N$2:$N$1265,_xlfn.LAMBDA(_xlpm.x,_xlpm.x=$N337))))</f>
        <v>7.3152889539136799E-4</v>
      </c>
      <c r="T337" s="4">
        <f t="shared" si="99"/>
        <v>1</v>
      </c>
      <c r="U337" s="4">
        <f t="shared" si="100"/>
        <v>0</v>
      </c>
      <c r="AC337" s="2"/>
      <c r="AH337" s="2"/>
      <c r="AI337" s="2"/>
    </row>
    <row r="338" spans="1:35">
      <c r="A338" s="1" t="str">
        <f t="shared" si="86"/>
        <v>~moon~ : [mun]</v>
      </c>
      <c r="B338" s="1">
        <f t="shared" si="87"/>
        <v>0</v>
      </c>
      <c r="C338" s="1">
        <f t="shared" si="87"/>
        <v>1</v>
      </c>
      <c r="D338" s="1">
        <f t="shared" si="87"/>
        <v>0</v>
      </c>
      <c r="E338" s="7">
        <v>1</v>
      </c>
      <c r="F338" s="9" t="s">
        <v>1817</v>
      </c>
      <c r="G338" s="4">
        <f t="shared" si="88"/>
        <v>7.3152889539136799E-4</v>
      </c>
      <c r="H338" s="4" t="str">
        <f t="shared" si="89"/>
        <v>mun</v>
      </c>
      <c r="I338" s="4" t="str">
        <f t="shared" si="90"/>
        <v>moon</v>
      </c>
      <c r="J338" s="10">
        <f t="shared" si="91"/>
        <v>3</v>
      </c>
      <c r="K338" s="10">
        <f t="shared" si="92"/>
        <v>4</v>
      </c>
      <c r="L338" s="10">
        <f t="shared" si="93"/>
        <v>4</v>
      </c>
      <c r="M338" s="1" t="str">
        <f t="shared" si="94"/>
        <v>~moon~</v>
      </c>
      <c r="N338" s="1" t="str">
        <f t="shared" si="95"/>
        <v>[mun]</v>
      </c>
      <c r="O338" s="4">
        <f t="shared" si="96"/>
        <v>0.2342468675289098</v>
      </c>
      <c r="P338" s="4">
        <f t="shared" si="97"/>
        <v>1</v>
      </c>
      <c r="Q338" s="4" cm="1">
        <f t="array" ref="Q338">SUM(_xlfn._xlws.FILTER($G$2:$G$1265,_xlfn.MAP($M$2:$M$1265,_xlfn.LAMBDA(_xlpm.x,_xlpm.x=$M338))))</f>
        <v>7.3152889539136799E-4</v>
      </c>
      <c r="R338" s="4">
        <f t="shared" si="98"/>
        <v>1</v>
      </c>
      <c r="S338" s="15" cm="1">
        <f t="array" ref="S338">SUM(_xlfn._xlws.FILTER($G$2:$G$1265,_xlfn.MAP($N$2:$N$1265,_xlfn.LAMBDA(_xlpm.x,_xlpm.x=$N338))))</f>
        <v>7.3152889539136799E-4</v>
      </c>
      <c r="T338" s="4">
        <f t="shared" si="99"/>
        <v>1</v>
      </c>
      <c r="U338" s="4">
        <f t="shared" si="100"/>
        <v>0</v>
      </c>
      <c r="AC338" s="2"/>
      <c r="AH338" s="2"/>
      <c r="AI338" s="2"/>
    </row>
    <row r="339" spans="1:35">
      <c r="A339" s="1" t="str">
        <f t="shared" si="86"/>
        <v>~move~ : [muv]</v>
      </c>
      <c r="B339" s="1">
        <f t="shared" si="87"/>
        <v>0</v>
      </c>
      <c r="C339" s="1">
        <f t="shared" si="87"/>
        <v>1</v>
      </c>
      <c r="D339" s="1">
        <f t="shared" si="87"/>
        <v>0</v>
      </c>
      <c r="E339" s="7">
        <v>1</v>
      </c>
      <c r="F339" s="9" t="s">
        <v>1816</v>
      </c>
      <c r="G339" s="4">
        <f t="shared" si="88"/>
        <v>7.3152889539136799E-4</v>
      </c>
      <c r="H339" s="4" t="str">
        <f t="shared" si="89"/>
        <v>muv</v>
      </c>
      <c r="I339" s="4" t="str">
        <f t="shared" si="90"/>
        <v>move</v>
      </c>
      <c r="J339" s="10">
        <f t="shared" si="91"/>
        <v>3</v>
      </c>
      <c r="K339" s="10">
        <f t="shared" si="92"/>
        <v>4</v>
      </c>
      <c r="L339" s="10">
        <f t="shared" si="93"/>
        <v>4</v>
      </c>
      <c r="M339" s="1" t="str">
        <f t="shared" si="94"/>
        <v>~move~</v>
      </c>
      <c r="N339" s="1" t="str">
        <f t="shared" si="95"/>
        <v>[muv]</v>
      </c>
      <c r="O339" s="4">
        <f t="shared" si="96"/>
        <v>0.2342468675289098</v>
      </c>
      <c r="P339" s="4">
        <f t="shared" si="97"/>
        <v>1</v>
      </c>
      <c r="Q339" s="4" cm="1">
        <f t="array" ref="Q339">SUM(_xlfn._xlws.FILTER($G$2:$G$1265,_xlfn.MAP($M$2:$M$1265,_xlfn.LAMBDA(_xlpm.x,_xlpm.x=$M339))))</f>
        <v>7.3152889539136799E-4</v>
      </c>
      <c r="R339" s="4">
        <f t="shared" si="98"/>
        <v>1</v>
      </c>
      <c r="S339" s="15" cm="1">
        <f t="array" ref="S339">SUM(_xlfn._xlws.FILTER($G$2:$G$1265,_xlfn.MAP($N$2:$N$1265,_xlfn.LAMBDA(_xlpm.x,_xlpm.x=$N339))))</f>
        <v>7.3152889539136799E-4</v>
      </c>
      <c r="T339" s="4">
        <f t="shared" si="99"/>
        <v>1</v>
      </c>
      <c r="U339" s="4">
        <f t="shared" si="100"/>
        <v>0</v>
      </c>
      <c r="AC339" s="2"/>
      <c r="AH339" s="2"/>
      <c r="AI339" s="2"/>
    </row>
    <row r="340" spans="1:35">
      <c r="A340" s="1" t="str">
        <f t="shared" si="86"/>
        <v>~miss~ : [mɪs]</v>
      </c>
      <c r="B340" s="1">
        <f t="shared" si="87"/>
        <v>0</v>
      </c>
      <c r="C340" s="1">
        <f t="shared" si="87"/>
        <v>1</v>
      </c>
      <c r="D340" s="1">
        <f t="shared" si="87"/>
        <v>0</v>
      </c>
      <c r="E340" s="7">
        <v>1</v>
      </c>
      <c r="F340" s="9" t="s">
        <v>1815</v>
      </c>
      <c r="G340" s="4">
        <f t="shared" si="88"/>
        <v>7.3152889539136799E-4</v>
      </c>
      <c r="H340" s="4" t="str">
        <f t="shared" si="89"/>
        <v>mɪs</v>
      </c>
      <c r="I340" s="4" t="str">
        <f t="shared" si="90"/>
        <v>miss</v>
      </c>
      <c r="J340" s="10">
        <f t="shared" si="91"/>
        <v>3</v>
      </c>
      <c r="K340" s="10">
        <f t="shared" si="92"/>
        <v>4</v>
      </c>
      <c r="L340" s="10">
        <f t="shared" si="93"/>
        <v>4</v>
      </c>
      <c r="M340" s="1" t="str">
        <f t="shared" si="94"/>
        <v>~miss~</v>
      </c>
      <c r="N340" s="1" t="str">
        <f t="shared" si="95"/>
        <v>[mɪs]</v>
      </c>
      <c r="O340" s="4">
        <f t="shared" si="96"/>
        <v>0.2342468675289098</v>
      </c>
      <c r="P340" s="4">
        <f t="shared" si="97"/>
        <v>1</v>
      </c>
      <c r="Q340" s="4" cm="1">
        <f t="array" ref="Q340">SUM(_xlfn._xlws.FILTER($G$2:$G$1265,_xlfn.MAP($M$2:$M$1265,_xlfn.LAMBDA(_xlpm.x,_xlpm.x=$M340))))</f>
        <v>7.3152889539136799E-4</v>
      </c>
      <c r="R340" s="4">
        <f t="shared" si="98"/>
        <v>1</v>
      </c>
      <c r="S340" s="15" cm="1">
        <f t="array" ref="S340">SUM(_xlfn._xlws.FILTER($G$2:$G$1265,_xlfn.MAP($N$2:$N$1265,_xlfn.LAMBDA(_xlpm.x,_xlpm.x=$N340))))</f>
        <v>7.3152889539136799E-4</v>
      </c>
      <c r="T340" s="4">
        <f t="shared" si="99"/>
        <v>1</v>
      </c>
      <c r="U340" s="4">
        <f t="shared" si="100"/>
        <v>0</v>
      </c>
      <c r="AC340" s="2"/>
      <c r="AH340" s="2"/>
      <c r="AI340" s="2"/>
    </row>
    <row r="341" spans="1:35">
      <c r="A341" s="1" t="str">
        <f t="shared" si="86"/>
        <v>~mous~ : [məs]</v>
      </c>
      <c r="B341" s="1">
        <f t="shared" si="87"/>
        <v>0</v>
      </c>
      <c r="C341" s="1">
        <f t="shared" si="87"/>
        <v>1</v>
      </c>
      <c r="D341" s="1">
        <f t="shared" si="87"/>
        <v>0</v>
      </c>
      <c r="E341" s="7">
        <v>1</v>
      </c>
      <c r="F341" s="9" t="s">
        <v>1814</v>
      </c>
      <c r="G341" s="4">
        <f t="shared" si="88"/>
        <v>7.3152889539136799E-4</v>
      </c>
      <c r="H341" s="4" t="str">
        <f t="shared" si="89"/>
        <v>məs</v>
      </c>
      <c r="I341" s="4" t="str">
        <f t="shared" si="90"/>
        <v>mous</v>
      </c>
      <c r="J341" s="10">
        <f t="shared" si="91"/>
        <v>3</v>
      </c>
      <c r="K341" s="10">
        <f t="shared" si="92"/>
        <v>4</v>
      </c>
      <c r="L341" s="10">
        <f t="shared" si="93"/>
        <v>4</v>
      </c>
      <c r="M341" s="1" t="str">
        <f t="shared" si="94"/>
        <v>~mous~</v>
      </c>
      <c r="N341" s="1" t="str">
        <f t="shared" si="95"/>
        <v>[məs]</v>
      </c>
      <c r="O341" s="4">
        <f t="shared" si="96"/>
        <v>0.2342468675289098</v>
      </c>
      <c r="P341" s="4">
        <f t="shared" si="97"/>
        <v>1</v>
      </c>
      <c r="Q341" s="4" cm="1">
        <f t="array" ref="Q341">SUM(_xlfn._xlws.FILTER($G$2:$G$1265,_xlfn.MAP($M$2:$M$1265,_xlfn.LAMBDA(_xlpm.x,_xlpm.x=$M341))))</f>
        <v>7.3152889539136799E-4</v>
      </c>
      <c r="R341" s="4">
        <f t="shared" si="98"/>
        <v>1</v>
      </c>
      <c r="S341" s="15" cm="1">
        <f t="array" ref="S341">SUM(_xlfn._xlws.FILTER($G$2:$G$1265,_xlfn.MAP($N$2:$N$1265,_xlfn.LAMBDA(_xlpm.x,_xlpm.x=$N341))))</f>
        <v>7.3152889539136799E-4</v>
      </c>
      <c r="T341" s="4">
        <f t="shared" si="99"/>
        <v>1</v>
      </c>
      <c r="U341" s="4">
        <f t="shared" si="100"/>
        <v>0</v>
      </c>
      <c r="AC341" s="2"/>
      <c r="AH341" s="2"/>
      <c r="AI341" s="2"/>
    </row>
    <row r="342" spans="1:35">
      <c r="A342" s="1" t="str">
        <f t="shared" si="86"/>
        <v>~mmer~ : [məɹ]</v>
      </c>
      <c r="B342" s="1">
        <f t="shared" ref="B342:D361" si="101">_xlfn.LET(_xlpm.d,$F342,_xlpm.k,_xlfn.CONCAT(LEFT(TRIM(B$1),1),"*"),COUNTIF(_xlpm.d,_xlpm.k))</f>
        <v>0</v>
      </c>
      <c r="C342" s="1">
        <f t="shared" si="101"/>
        <v>1</v>
      </c>
      <c r="D342" s="1">
        <f t="shared" si="101"/>
        <v>0</v>
      </c>
      <c r="E342" s="7">
        <v>1</v>
      </c>
      <c r="F342" s="9" t="s">
        <v>1813</v>
      </c>
      <c r="G342" s="4">
        <f t="shared" si="88"/>
        <v>7.3152889539136799E-4</v>
      </c>
      <c r="H342" s="4" t="str">
        <f t="shared" si="89"/>
        <v>məɹ</v>
      </c>
      <c r="I342" s="4" t="str">
        <f t="shared" si="90"/>
        <v>mmer</v>
      </c>
      <c r="J342" s="10">
        <f t="shared" si="91"/>
        <v>3</v>
      </c>
      <c r="K342" s="10">
        <f t="shared" si="92"/>
        <v>4</v>
      </c>
      <c r="L342" s="10">
        <f t="shared" si="93"/>
        <v>4</v>
      </c>
      <c r="M342" s="1" t="str">
        <f t="shared" si="94"/>
        <v>~mmer~</v>
      </c>
      <c r="N342" s="1" t="str">
        <f t="shared" si="95"/>
        <v>[məɹ]</v>
      </c>
      <c r="O342" s="4">
        <f t="shared" si="96"/>
        <v>0.2342468675289098</v>
      </c>
      <c r="P342" s="4">
        <f t="shared" si="97"/>
        <v>1</v>
      </c>
      <c r="Q342" s="4" cm="1">
        <f t="array" ref="Q342">SUM(_xlfn._xlws.FILTER($G$2:$G$1265,_xlfn.MAP($M$2:$M$1265,_xlfn.LAMBDA(_xlpm.x,_xlpm.x=$M342))))</f>
        <v>7.3152889539136799E-4</v>
      </c>
      <c r="R342" s="4">
        <f t="shared" si="98"/>
        <v>1</v>
      </c>
      <c r="S342" s="15" cm="1">
        <f t="array" ref="S342">SUM(_xlfn._xlws.FILTER($G$2:$G$1265,_xlfn.MAP($N$2:$N$1265,_xlfn.LAMBDA(_xlpm.x,_xlpm.x=$N342))))</f>
        <v>7.3152889539136799E-4</v>
      </c>
      <c r="T342" s="4">
        <f t="shared" si="99"/>
        <v>1</v>
      </c>
      <c r="U342" s="4">
        <f t="shared" si="100"/>
        <v>0</v>
      </c>
      <c r="AC342" s="2"/>
      <c r="AH342" s="2"/>
      <c r="AI342" s="2"/>
    </row>
    <row r="343" spans="1:35">
      <c r="A343" s="1" t="str">
        <f t="shared" si="86"/>
        <v>~mong~ : [mʌŋ]</v>
      </c>
      <c r="B343" s="1">
        <f t="shared" si="101"/>
        <v>0</v>
      </c>
      <c r="C343" s="1">
        <f t="shared" si="101"/>
        <v>1</v>
      </c>
      <c r="D343" s="1">
        <f t="shared" si="101"/>
        <v>0</v>
      </c>
      <c r="E343" s="7">
        <v>1</v>
      </c>
      <c r="F343" s="9" t="s">
        <v>1812</v>
      </c>
      <c r="G343" s="4">
        <f t="shared" si="88"/>
        <v>7.3152889539136799E-4</v>
      </c>
      <c r="H343" s="4" t="str">
        <f t="shared" si="89"/>
        <v>mʌŋ</v>
      </c>
      <c r="I343" s="4" t="str">
        <f t="shared" si="90"/>
        <v>mong</v>
      </c>
      <c r="J343" s="10">
        <f t="shared" si="91"/>
        <v>3</v>
      </c>
      <c r="K343" s="10">
        <f t="shared" si="92"/>
        <v>4</v>
      </c>
      <c r="L343" s="10">
        <f t="shared" si="93"/>
        <v>4</v>
      </c>
      <c r="M343" s="1" t="str">
        <f t="shared" si="94"/>
        <v>~mong~</v>
      </c>
      <c r="N343" s="1" t="str">
        <f t="shared" si="95"/>
        <v>[mʌŋ]</v>
      </c>
      <c r="O343" s="4">
        <f t="shared" si="96"/>
        <v>0.2342468675289098</v>
      </c>
      <c r="P343" s="4">
        <f t="shared" si="97"/>
        <v>1</v>
      </c>
      <c r="Q343" s="4" cm="1">
        <f t="array" ref="Q343">SUM(_xlfn._xlws.FILTER($G$2:$G$1265,_xlfn.MAP($M$2:$M$1265,_xlfn.LAMBDA(_xlpm.x,_xlpm.x=$M343))))</f>
        <v>7.3152889539136799E-4</v>
      </c>
      <c r="R343" s="4">
        <f t="shared" si="98"/>
        <v>1</v>
      </c>
      <c r="S343" s="15" cm="1">
        <f t="array" ref="S343">SUM(_xlfn._xlws.FILTER($G$2:$G$1265,_xlfn.MAP($N$2:$N$1265,_xlfn.LAMBDA(_xlpm.x,_xlpm.x=$N343))))</f>
        <v>7.3152889539136799E-4</v>
      </c>
      <c r="T343" s="4">
        <f t="shared" si="99"/>
        <v>1</v>
      </c>
      <c r="U343" s="4">
        <f t="shared" si="100"/>
        <v>0</v>
      </c>
      <c r="AC343" s="2"/>
      <c r="AH343" s="2"/>
      <c r="AI343" s="2"/>
    </row>
    <row r="344" spans="1:35">
      <c r="A344" s="1" t="str">
        <f t="shared" si="86"/>
        <v>~more~ : [mɔɹ]</v>
      </c>
      <c r="B344" s="1">
        <f t="shared" si="101"/>
        <v>0</v>
      </c>
      <c r="C344" s="1">
        <f t="shared" si="101"/>
        <v>1</v>
      </c>
      <c r="D344" s="1">
        <f t="shared" si="101"/>
        <v>0</v>
      </c>
      <c r="E344" s="7">
        <v>1</v>
      </c>
      <c r="F344" s="9" t="s">
        <v>1811</v>
      </c>
      <c r="G344" s="4">
        <f t="shared" si="88"/>
        <v>7.3152889539136799E-4</v>
      </c>
      <c r="H344" s="4" t="str">
        <f t="shared" si="89"/>
        <v>mɔɹ</v>
      </c>
      <c r="I344" s="4" t="str">
        <f t="shared" si="90"/>
        <v>more</v>
      </c>
      <c r="J344" s="10">
        <f t="shared" si="91"/>
        <v>3</v>
      </c>
      <c r="K344" s="10">
        <f t="shared" si="92"/>
        <v>4</v>
      </c>
      <c r="L344" s="10">
        <f t="shared" si="93"/>
        <v>4</v>
      </c>
      <c r="M344" s="1" t="str">
        <f t="shared" si="94"/>
        <v>~more~</v>
      </c>
      <c r="N344" s="1" t="str">
        <f t="shared" si="95"/>
        <v>[mɔɹ]</v>
      </c>
      <c r="O344" s="4">
        <f t="shared" si="96"/>
        <v>0.2342468675289098</v>
      </c>
      <c r="P344" s="4">
        <f t="shared" si="97"/>
        <v>1</v>
      </c>
      <c r="Q344" s="4" cm="1">
        <f t="array" ref="Q344">SUM(_xlfn._xlws.FILTER($G$2:$G$1265,_xlfn.MAP($M$2:$M$1265,_xlfn.LAMBDA(_xlpm.x,_xlpm.x=$M344))))</f>
        <v>7.3152889539136799E-4</v>
      </c>
      <c r="R344" s="4">
        <f t="shared" si="98"/>
        <v>1</v>
      </c>
      <c r="S344" s="15" cm="1">
        <f t="array" ref="S344">SUM(_xlfn._xlws.FILTER($G$2:$G$1265,_xlfn.MAP($N$2:$N$1265,_xlfn.LAMBDA(_xlpm.x,_xlpm.x=$N344))))</f>
        <v>7.3152889539136799E-4</v>
      </c>
      <c r="T344" s="4">
        <f t="shared" si="99"/>
        <v>1</v>
      </c>
      <c r="U344" s="4">
        <f t="shared" si="100"/>
        <v>0</v>
      </c>
      <c r="AC344" s="2"/>
      <c r="AH344" s="2"/>
      <c r="AI344" s="2"/>
    </row>
    <row r="345" spans="1:35">
      <c r="A345" s="1" t="str">
        <f t="shared" si="86"/>
        <v>~need~ : [nid]</v>
      </c>
      <c r="B345" s="1">
        <f t="shared" si="101"/>
        <v>0</v>
      </c>
      <c r="C345" s="1">
        <f t="shared" si="101"/>
        <v>0</v>
      </c>
      <c r="D345" s="1">
        <f t="shared" si="101"/>
        <v>1</v>
      </c>
      <c r="E345" s="7">
        <v>1</v>
      </c>
      <c r="F345" s="9" t="s">
        <v>1810</v>
      </c>
      <c r="G345" s="4">
        <f t="shared" si="88"/>
        <v>7.3152889539136799E-4</v>
      </c>
      <c r="H345" s="4" t="str">
        <f t="shared" si="89"/>
        <v>nid</v>
      </c>
      <c r="I345" s="4" t="str">
        <f t="shared" si="90"/>
        <v>need</v>
      </c>
      <c r="J345" s="10">
        <f t="shared" si="91"/>
        <v>3</v>
      </c>
      <c r="K345" s="10">
        <f t="shared" si="92"/>
        <v>4</v>
      </c>
      <c r="L345" s="10">
        <f t="shared" si="93"/>
        <v>4</v>
      </c>
      <c r="M345" s="1" t="str">
        <f t="shared" si="94"/>
        <v>~need~</v>
      </c>
      <c r="N345" s="1" t="str">
        <f t="shared" si="95"/>
        <v>[nid]</v>
      </c>
      <c r="O345" s="4">
        <f t="shared" si="96"/>
        <v>0.2342468675289098</v>
      </c>
      <c r="P345" s="4">
        <f t="shared" si="97"/>
        <v>1</v>
      </c>
      <c r="Q345" s="4" cm="1">
        <f t="array" ref="Q345">SUM(_xlfn._xlws.FILTER($G$2:$G$1265,_xlfn.MAP($M$2:$M$1265,_xlfn.LAMBDA(_xlpm.x,_xlpm.x=$M345))))</f>
        <v>7.3152889539136799E-4</v>
      </c>
      <c r="R345" s="4">
        <f t="shared" si="98"/>
        <v>1</v>
      </c>
      <c r="S345" s="15" cm="1">
        <f t="array" ref="S345">SUM(_xlfn._xlws.FILTER($G$2:$G$1265,_xlfn.MAP($N$2:$N$1265,_xlfn.LAMBDA(_xlpm.x,_xlpm.x=$N345))))</f>
        <v>7.3152889539136799E-4</v>
      </c>
      <c r="T345" s="4">
        <f t="shared" si="99"/>
        <v>1</v>
      </c>
      <c r="U345" s="4">
        <f t="shared" si="100"/>
        <v>0</v>
      </c>
      <c r="AC345" s="2"/>
      <c r="AH345" s="2"/>
      <c r="AI345" s="2"/>
    </row>
    <row r="346" spans="1:35">
      <c r="A346" s="1" t="str">
        <f t="shared" si="86"/>
        <v>~ntle~ : [ntl]</v>
      </c>
      <c r="B346" s="1">
        <f t="shared" si="101"/>
        <v>0</v>
      </c>
      <c r="C346" s="1">
        <f t="shared" si="101"/>
        <v>0</v>
      </c>
      <c r="D346" s="1">
        <f t="shared" si="101"/>
        <v>1</v>
      </c>
      <c r="E346" s="7">
        <v>1</v>
      </c>
      <c r="F346" s="9" t="s">
        <v>102</v>
      </c>
      <c r="G346" s="4">
        <f t="shared" si="88"/>
        <v>7.3152889539136799E-4</v>
      </c>
      <c r="H346" s="4" t="str">
        <f t="shared" si="89"/>
        <v>ntl</v>
      </c>
      <c r="I346" s="4" t="str">
        <f t="shared" si="90"/>
        <v>ntle</v>
      </c>
      <c r="J346" s="10">
        <f t="shared" si="91"/>
        <v>3</v>
      </c>
      <c r="K346" s="10">
        <f t="shared" si="92"/>
        <v>4</v>
      </c>
      <c r="L346" s="10">
        <f t="shared" si="93"/>
        <v>4</v>
      </c>
      <c r="M346" s="1" t="str">
        <f t="shared" si="94"/>
        <v>~ntle~</v>
      </c>
      <c r="N346" s="1" t="str">
        <f t="shared" si="95"/>
        <v>[ntl]</v>
      </c>
      <c r="O346" s="4">
        <f t="shared" si="96"/>
        <v>0.2342468675289098</v>
      </c>
      <c r="P346" s="4">
        <f t="shared" si="97"/>
        <v>1</v>
      </c>
      <c r="Q346" s="4" cm="1">
        <f t="array" ref="Q346">SUM(_xlfn._xlws.FILTER($G$2:$G$1265,_xlfn.MAP($M$2:$M$1265,_xlfn.LAMBDA(_xlpm.x,_xlpm.x=$M346))))</f>
        <v>7.3152889539136799E-4</v>
      </c>
      <c r="R346" s="4">
        <f t="shared" si="98"/>
        <v>1</v>
      </c>
      <c r="S346" s="15" cm="1">
        <f t="array" ref="S346">SUM(_xlfn._xlws.FILTER($G$2:$G$1265,_xlfn.MAP($N$2:$N$1265,_xlfn.LAMBDA(_xlpm.x,_xlpm.x=$N346))))</f>
        <v>7.3152889539136799E-4</v>
      </c>
      <c r="T346" s="4">
        <f t="shared" si="99"/>
        <v>1</v>
      </c>
      <c r="U346" s="4">
        <f t="shared" si="100"/>
        <v>0</v>
      </c>
      <c r="AC346" s="2"/>
      <c r="AH346" s="2"/>
      <c r="AI346" s="2"/>
    </row>
    <row r="347" spans="1:35">
      <c r="A347" s="1" t="str">
        <f t="shared" si="86"/>
        <v>~noon~ : [nun]</v>
      </c>
      <c r="B347" s="1">
        <f t="shared" si="101"/>
        <v>0</v>
      </c>
      <c r="C347" s="1">
        <f t="shared" si="101"/>
        <v>0</v>
      </c>
      <c r="D347" s="1">
        <f t="shared" si="101"/>
        <v>1</v>
      </c>
      <c r="E347" s="7">
        <v>1</v>
      </c>
      <c r="F347" s="9" t="s">
        <v>1809</v>
      </c>
      <c r="G347" s="4">
        <f t="shared" si="88"/>
        <v>7.3152889539136799E-4</v>
      </c>
      <c r="H347" s="4" t="str">
        <f t="shared" si="89"/>
        <v>nun</v>
      </c>
      <c r="I347" s="4" t="str">
        <f t="shared" si="90"/>
        <v>noon</v>
      </c>
      <c r="J347" s="10">
        <f t="shared" si="91"/>
        <v>3</v>
      </c>
      <c r="K347" s="10">
        <f t="shared" si="92"/>
        <v>4</v>
      </c>
      <c r="L347" s="10">
        <f t="shared" si="93"/>
        <v>4</v>
      </c>
      <c r="M347" s="1" t="str">
        <f t="shared" si="94"/>
        <v>~noon~</v>
      </c>
      <c r="N347" s="1" t="str">
        <f t="shared" si="95"/>
        <v>[nun]</v>
      </c>
      <c r="O347" s="4">
        <f t="shared" si="96"/>
        <v>0.2342468675289098</v>
      </c>
      <c r="P347" s="4">
        <f t="shared" si="97"/>
        <v>1</v>
      </c>
      <c r="Q347" s="4" cm="1">
        <f t="array" ref="Q347">SUM(_xlfn._xlws.FILTER($G$2:$G$1265,_xlfn.MAP($M$2:$M$1265,_xlfn.LAMBDA(_xlpm.x,_xlpm.x=$M347))))</f>
        <v>7.3152889539136799E-4</v>
      </c>
      <c r="R347" s="4">
        <f t="shared" si="98"/>
        <v>1</v>
      </c>
      <c r="S347" s="15" cm="1">
        <f t="array" ref="S347">SUM(_xlfn._xlws.FILTER($G$2:$G$1265,_xlfn.MAP($N$2:$N$1265,_xlfn.LAMBDA(_xlpm.x,_xlpm.x=$N347))))</f>
        <v>7.3152889539136799E-4</v>
      </c>
      <c r="T347" s="4">
        <f t="shared" si="99"/>
        <v>1</v>
      </c>
      <c r="U347" s="4">
        <f t="shared" si="100"/>
        <v>0</v>
      </c>
      <c r="AC347" s="2"/>
      <c r="AH347" s="2"/>
      <c r="AI347" s="2"/>
    </row>
    <row r="348" spans="1:35">
      <c r="A348" s="1" t="str">
        <f t="shared" si="86"/>
        <v>~neck~ : [nɛk]</v>
      </c>
      <c r="B348" s="1">
        <f t="shared" si="101"/>
        <v>0</v>
      </c>
      <c r="C348" s="1">
        <f t="shared" si="101"/>
        <v>0</v>
      </c>
      <c r="D348" s="1">
        <f t="shared" si="101"/>
        <v>1</v>
      </c>
      <c r="E348" s="7">
        <v>1</v>
      </c>
      <c r="F348" s="9" t="s">
        <v>1808</v>
      </c>
      <c r="G348" s="4">
        <f t="shared" si="88"/>
        <v>7.3152889539136799E-4</v>
      </c>
      <c r="H348" s="4" t="str">
        <f t="shared" si="89"/>
        <v>nɛk</v>
      </c>
      <c r="I348" s="4" t="str">
        <f t="shared" si="90"/>
        <v>neck</v>
      </c>
      <c r="J348" s="10">
        <f t="shared" si="91"/>
        <v>3</v>
      </c>
      <c r="K348" s="10">
        <f t="shared" si="92"/>
        <v>4</v>
      </c>
      <c r="L348" s="10">
        <f t="shared" si="93"/>
        <v>4</v>
      </c>
      <c r="M348" s="1" t="str">
        <f t="shared" si="94"/>
        <v>~neck~</v>
      </c>
      <c r="N348" s="1" t="str">
        <f t="shared" si="95"/>
        <v>[nɛk]</v>
      </c>
      <c r="O348" s="4">
        <f t="shared" si="96"/>
        <v>0.2342468675289098</v>
      </c>
      <c r="P348" s="4">
        <f t="shared" si="97"/>
        <v>1</v>
      </c>
      <c r="Q348" s="4" cm="1">
        <f t="array" ref="Q348">SUM(_xlfn._xlws.FILTER($G$2:$G$1265,_xlfn.MAP($M$2:$M$1265,_xlfn.LAMBDA(_xlpm.x,_xlpm.x=$M348))))</f>
        <v>7.3152889539136799E-4</v>
      </c>
      <c r="R348" s="4">
        <f t="shared" si="98"/>
        <v>1</v>
      </c>
      <c r="S348" s="15" cm="1">
        <f t="array" ref="S348">SUM(_xlfn._xlws.FILTER($G$2:$G$1265,_xlfn.MAP($N$2:$N$1265,_xlfn.LAMBDA(_xlpm.x,_xlpm.x=$N348))))</f>
        <v>7.3152889539136799E-4</v>
      </c>
      <c r="T348" s="4">
        <f t="shared" si="99"/>
        <v>1</v>
      </c>
      <c r="U348" s="4">
        <f t="shared" si="100"/>
        <v>0</v>
      </c>
      <c r="AC348" s="2"/>
      <c r="AH348" s="2"/>
      <c r="AI348" s="2"/>
    </row>
    <row r="349" spans="1:35">
      <c r="A349" s="1" t="str">
        <f t="shared" si="86"/>
        <v>~near~ : [nɪə]</v>
      </c>
      <c r="B349" s="1">
        <f t="shared" si="101"/>
        <v>0</v>
      </c>
      <c r="C349" s="1">
        <f t="shared" si="101"/>
        <v>0</v>
      </c>
      <c r="D349" s="1">
        <f t="shared" si="101"/>
        <v>1</v>
      </c>
      <c r="E349" s="7">
        <v>1</v>
      </c>
      <c r="F349" s="9" t="s">
        <v>1807</v>
      </c>
      <c r="G349" s="4">
        <f t="shared" si="88"/>
        <v>7.3152889539136799E-4</v>
      </c>
      <c r="H349" s="4" t="str">
        <f t="shared" si="89"/>
        <v>nɪə</v>
      </c>
      <c r="I349" s="4" t="str">
        <f t="shared" si="90"/>
        <v>near</v>
      </c>
      <c r="J349" s="10">
        <f t="shared" si="91"/>
        <v>3</v>
      </c>
      <c r="K349" s="10">
        <f t="shared" si="92"/>
        <v>4</v>
      </c>
      <c r="L349" s="10">
        <f t="shared" si="93"/>
        <v>4</v>
      </c>
      <c r="M349" s="1" t="str">
        <f t="shared" si="94"/>
        <v>~near~</v>
      </c>
      <c r="N349" s="1" t="str">
        <f t="shared" si="95"/>
        <v>[nɪə]</v>
      </c>
      <c r="O349" s="4">
        <f t="shared" si="96"/>
        <v>0.2342468675289098</v>
      </c>
      <c r="P349" s="4">
        <f t="shared" si="97"/>
        <v>1</v>
      </c>
      <c r="Q349" s="4" cm="1">
        <f t="array" ref="Q349">SUM(_xlfn._xlws.FILTER($G$2:$G$1265,_xlfn.MAP($M$2:$M$1265,_xlfn.LAMBDA(_xlpm.x,_xlpm.x=$M349))))</f>
        <v>7.3152889539136799E-4</v>
      </c>
      <c r="R349" s="4">
        <f t="shared" si="98"/>
        <v>1</v>
      </c>
      <c r="S349" s="15" cm="1">
        <f t="array" ref="S349">SUM(_xlfn._xlws.FILTER($G$2:$G$1265,_xlfn.MAP($N$2:$N$1265,_xlfn.LAMBDA(_xlpm.x,_xlpm.x=$N349))))</f>
        <v>7.3152889539136799E-4</v>
      </c>
      <c r="T349" s="4">
        <f t="shared" si="99"/>
        <v>1</v>
      </c>
      <c r="U349" s="4">
        <f t="shared" si="100"/>
        <v>0</v>
      </c>
      <c r="AC349" s="2"/>
      <c r="AH349" s="2"/>
      <c r="AI349" s="2"/>
    </row>
    <row r="350" spans="1:35">
      <c r="A350" s="1" t="str">
        <f t="shared" si="86"/>
        <v>~nish~ : [nɪʃ]</v>
      </c>
      <c r="B350" s="1">
        <f t="shared" si="101"/>
        <v>0</v>
      </c>
      <c r="C350" s="1">
        <f t="shared" si="101"/>
        <v>0</v>
      </c>
      <c r="D350" s="1">
        <f t="shared" si="101"/>
        <v>1</v>
      </c>
      <c r="E350" s="7">
        <v>1</v>
      </c>
      <c r="F350" s="9" t="s">
        <v>1806</v>
      </c>
      <c r="G350" s="4">
        <f t="shared" si="88"/>
        <v>7.3152889539136799E-4</v>
      </c>
      <c r="H350" s="4" t="str">
        <f t="shared" si="89"/>
        <v>nɪʃ</v>
      </c>
      <c r="I350" s="4" t="str">
        <f t="shared" si="90"/>
        <v>nish</v>
      </c>
      <c r="J350" s="10">
        <f t="shared" si="91"/>
        <v>3</v>
      </c>
      <c r="K350" s="10">
        <f t="shared" si="92"/>
        <v>4</v>
      </c>
      <c r="L350" s="10">
        <f t="shared" si="93"/>
        <v>4</v>
      </c>
      <c r="M350" s="1" t="str">
        <f t="shared" si="94"/>
        <v>~nish~</v>
      </c>
      <c r="N350" s="1" t="str">
        <f t="shared" si="95"/>
        <v>[nɪʃ]</v>
      </c>
      <c r="O350" s="4">
        <f t="shared" si="96"/>
        <v>0.2342468675289098</v>
      </c>
      <c r="P350" s="4">
        <f t="shared" si="97"/>
        <v>1</v>
      </c>
      <c r="Q350" s="4" cm="1">
        <f t="array" ref="Q350">SUM(_xlfn._xlws.FILTER($G$2:$G$1265,_xlfn.MAP($M$2:$M$1265,_xlfn.LAMBDA(_xlpm.x,_xlpm.x=$M350))))</f>
        <v>7.3152889539136799E-4</v>
      </c>
      <c r="R350" s="4">
        <f t="shared" si="98"/>
        <v>1</v>
      </c>
      <c r="S350" s="15" cm="1">
        <f t="array" ref="S350">SUM(_xlfn._xlws.FILTER($G$2:$G$1265,_xlfn.MAP($N$2:$N$1265,_xlfn.LAMBDA(_xlpm.x,_xlpm.x=$N350))))</f>
        <v>7.3152889539136799E-4</v>
      </c>
      <c r="T350" s="4">
        <f t="shared" si="99"/>
        <v>1</v>
      </c>
      <c r="U350" s="4">
        <f t="shared" si="100"/>
        <v>0</v>
      </c>
      <c r="AC350" s="2"/>
      <c r="AH350" s="2"/>
      <c r="AI350" s="2"/>
    </row>
    <row r="351" spans="1:35">
      <c r="A351" s="1" t="str">
        <f t="shared" si="86"/>
        <v>~pass~ : [pæs]</v>
      </c>
      <c r="B351" s="1">
        <f t="shared" si="101"/>
        <v>0</v>
      </c>
      <c r="C351" s="1">
        <f t="shared" si="101"/>
        <v>0</v>
      </c>
      <c r="D351" s="1">
        <f t="shared" si="101"/>
        <v>0</v>
      </c>
      <c r="E351" s="7">
        <v>1</v>
      </c>
      <c r="F351" s="9" t="s">
        <v>1805</v>
      </c>
      <c r="G351" s="4">
        <f t="shared" si="88"/>
        <v>7.3152889539136799E-4</v>
      </c>
      <c r="H351" s="4" t="str">
        <f t="shared" si="89"/>
        <v>pæs</v>
      </c>
      <c r="I351" s="4" t="str">
        <f t="shared" si="90"/>
        <v>pass</v>
      </c>
      <c r="J351" s="10">
        <f t="shared" si="91"/>
        <v>3</v>
      </c>
      <c r="K351" s="10">
        <f t="shared" si="92"/>
        <v>4</v>
      </c>
      <c r="L351" s="10">
        <f t="shared" si="93"/>
        <v>4</v>
      </c>
      <c r="M351" s="1" t="str">
        <f t="shared" si="94"/>
        <v>~pass~</v>
      </c>
      <c r="N351" s="1" t="str">
        <f t="shared" si="95"/>
        <v>[pæs]</v>
      </c>
      <c r="O351" s="4">
        <f t="shared" si="96"/>
        <v>0.2342468675289098</v>
      </c>
      <c r="P351" s="4">
        <f t="shared" si="97"/>
        <v>1</v>
      </c>
      <c r="Q351" s="4" cm="1">
        <f t="array" ref="Q351">SUM(_xlfn._xlws.FILTER($G$2:$G$1265,_xlfn.MAP($M$2:$M$1265,_xlfn.LAMBDA(_xlpm.x,_xlpm.x=$M351))))</f>
        <v>7.3152889539136799E-4</v>
      </c>
      <c r="R351" s="4">
        <f t="shared" si="98"/>
        <v>1</v>
      </c>
      <c r="S351" s="15" cm="1">
        <f t="array" ref="S351">SUM(_xlfn._xlws.FILTER($G$2:$G$1265,_xlfn.MAP($N$2:$N$1265,_xlfn.LAMBDA(_xlpm.x,_xlpm.x=$N351))))</f>
        <v>7.3152889539136799E-4</v>
      </c>
      <c r="T351" s="4">
        <f t="shared" si="99"/>
        <v>1</v>
      </c>
      <c r="U351" s="4">
        <f t="shared" si="100"/>
        <v>0</v>
      </c>
      <c r="AC351" s="2"/>
      <c r="AH351" s="2"/>
      <c r="AI351" s="2"/>
    </row>
    <row r="352" spans="1:35">
      <c r="A352" s="1" t="str">
        <f t="shared" si="86"/>
        <v>~path~ : [pæθ]</v>
      </c>
      <c r="B352" s="1">
        <f t="shared" si="101"/>
        <v>0</v>
      </c>
      <c r="C352" s="1">
        <f t="shared" si="101"/>
        <v>0</v>
      </c>
      <c r="D352" s="1">
        <f t="shared" si="101"/>
        <v>0</v>
      </c>
      <c r="E352" s="7">
        <v>1</v>
      </c>
      <c r="F352" s="9" t="s">
        <v>1804</v>
      </c>
      <c r="G352" s="4">
        <f t="shared" si="88"/>
        <v>7.3152889539136799E-4</v>
      </c>
      <c r="H352" s="1" t="str">
        <f t="shared" si="89"/>
        <v>pæθ</v>
      </c>
      <c r="I352" s="1" t="str">
        <f t="shared" si="90"/>
        <v>path</v>
      </c>
      <c r="J352" s="10">
        <f t="shared" si="91"/>
        <v>3</v>
      </c>
      <c r="K352" s="10">
        <f t="shared" si="92"/>
        <v>4</v>
      </c>
      <c r="L352" s="10">
        <f t="shared" si="93"/>
        <v>4</v>
      </c>
      <c r="M352" s="1" t="str">
        <f t="shared" si="94"/>
        <v>~path~</v>
      </c>
      <c r="N352" s="1" t="str">
        <f t="shared" si="95"/>
        <v>[pæθ]</v>
      </c>
      <c r="O352" s="4">
        <f t="shared" si="96"/>
        <v>0.2342468675289098</v>
      </c>
      <c r="P352" s="4">
        <f t="shared" si="97"/>
        <v>1</v>
      </c>
      <c r="Q352" s="4" cm="1">
        <f t="array" ref="Q352">SUM(_xlfn._xlws.FILTER($G$2:$G$1265,_xlfn.MAP($M$2:$M$1265,_xlfn.LAMBDA(_xlpm.x,_xlpm.x=$M352))))</f>
        <v>7.3152889539136799E-4</v>
      </c>
      <c r="R352" s="4">
        <f t="shared" si="98"/>
        <v>1</v>
      </c>
      <c r="S352" s="15" cm="1">
        <f t="array" ref="S352">SUM(_xlfn._xlws.FILTER($G$2:$G$1265,_xlfn.MAP($N$2:$N$1265,_xlfn.LAMBDA(_xlpm.x,_xlpm.x=$N352))))</f>
        <v>7.3152889539136799E-4</v>
      </c>
      <c r="T352" s="4">
        <f t="shared" si="99"/>
        <v>1</v>
      </c>
      <c r="U352" s="4">
        <f t="shared" si="100"/>
        <v>0</v>
      </c>
      <c r="AC352" s="2"/>
      <c r="AH352" s="2"/>
      <c r="AI352" s="2"/>
    </row>
    <row r="353" spans="1:35">
      <c r="A353" s="1" t="str">
        <f t="shared" si="86"/>
        <v>~peat~ : [pit]</v>
      </c>
      <c r="B353" s="1">
        <f t="shared" si="101"/>
        <v>0</v>
      </c>
      <c r="C353" s="1">
        <f t="shared" si="101"/>
        <v>0</v>
      </c>
      <c r="D353" s="1">
        <f t="shared" si="101"/>
        <v>0</v>
      </c>
      <c r="E353" s="7">
        <v>1</v>
      </c>
      <c r="F353" s="9" t="s">
        <v>1803</v>
      </c>
      <c r="G353" s="4">
        <f t="shared" si="88"/>
        <v>7.3152889539136799E-4</v>
      </c>
      <c r="H353" s="4" t="str">
        <f t="shared" si="89"/>
        <v>pit</v>
      </c>
      <c r="I353" s="4" t="str">
        <f t="shared" si="90"/>
        <v>peat</v>
      </c>
      <c r="J353" s="10">
        <f t="shared" si="91"/>
        <v>3</v>
      </c>
      <c r="K353" s="10">
        <f t="shared" si="92"/>
        <v>4</v>
      </c>
      <c r="L353" s="10">
        <f t="shared" si="93"/>
        <v>4</v>
      </c>
      <c r="M353" s="1" t="str">
        <f t="shared" si="94"/>
        <v>~peat~</v>
      </c>
      <c r="N353" s="1" t="str">
        <f t="shared" si="95"/>
        <v>[pit]</v>
      </c>
      <c r="O353" s="4">
        <f t="shared" si="96"/>
        <v>0.2342468675289098</v>
      </c>
      <c r="P353" s="4">
        <f t="shared" si="97"/>
        <v>1</v>
      </c>
      <c r="Q353" s="4" cm="1">
        <f t="array" ref="Q353">SUM(_xlfn._xlws.FILTER($G$2:$G$1265,_xlfn.MAP($M$2:$M$1265,_xlfn.LAMBDA(_xlpm.x,_xlpm.x=$M353))))</f>
        <v>7.3152889539136799E-4</v>
      </c>
      <c r="R353" s="4">
        <f t="shared" si="98"/>
        <v>1</v>
      </c>
      <c r="S353" s="15" cm="1">
        <f t="array" ref="S353">SUM(_xlfn._xlws.FILTER($G$2:$G$1265,_xlfn.MAP($N$2:$N$1265,_xlfn.LAMBDA(_xlpm.x,_xlpm.x=$N353))))</f>
        <v>7.3152889539136799E-4</v>
      </c>
      <c r="T353" s="4">
        <f t="shared" si="99"/>
        <v>1</v>
      </c>
      <c r="U353" s="4">
        <f t="shared" si="100"/>
        <v>0</v>
      </c>
      <c r="AC353" s="2"/>
      <c r="AH353" s="2"/>
      <c r="AI353" s="2"/>
    </row>
    <row r="354" spans="1:35">
      <c r="A354" s="1" t="str">
        <f t="shared" si="86"/>
        <v>~poor~ : [puɹ]</v>
      </c>
      <c r="B354" s="1">
        <f t="shared" si="101"/>
        <v>0</v>
      </c>
      <c r="C354" s="1">
        <f t="shared" si="101"/>
        <v>0</v>
      </c>
      <c r="D354" s="1">
        <f t="shared" si="101"/>
        <v>0</v>
      </c>
      <c r="E354" s="7">
        <v>1</v>
      </c>
      <c r="F354" s="9" t="s">
        <v>1802</v>
      </c>
      <c r="G354" s="4">
        <f t="shared" si="88"/>
        <v>7.3152889539136799E-4</v>
      </c>
      <c r="H354" s="4" t="str">
        <f t="shared" si="89"/>
        <v>puɹ</v>
      </c>
      <c r="I354" s="4" t="str">
        <f t="shared" si="90"/>
        <v>poor</v>
      </c>
      <c r="J354" s="10">
        <f t="shared" si="91"/>
        <v>3</v>
      </c>
      <c r="K354" s="10">
        <f t="shared" si="92"/>
        <v>4</v>
      </c>
      <c r="L354" s="10">
        <f t="shared" si="93"/>
        <v>4</v>
      </c>
      <c r="M354" s="1" t="str">
        <f t="shared" si="94"/>
        <v>~poor~</v>
      </c>
      <c r="N354" s="1" t="str">
        <f t="shared" si="95"/>
        <v>[puɹ]</v>
      </c>
      <c r="O354" s="4">
        <f t="shared" si="96"/>
        <v>0.2342468675289098</v>
      </c>
      <c r="P354" s="4">
        <f t="shared" si="97"/>
        <v>1</v>
      </c>
      <c r="Q354" s="4" cm="1">
        <f t="array" ref="Q354">SUM(_xlfn._xlws.FILTER($G$2:$G$1265,_xlfn.MAP($M$2:$M$1265,_xlfn.LAMBDA(_xlpm.x,_xlpm.x=$M354))))</f>
        <v>7.3152889539136799E-4</v>
      </c>
      <c r="R354" s="4">
        <f t="shared" si="98"/>
        <v>1</v>
      </c>
      <c r="S354" s="15" cm="1">
        <f t="array" ref="S354">SUM(_xlfn._xlws.FILTER($G$2:$G$1265,_xlfn.MAP($N$2:$N$1265,_xlfn.LAMBDA(_xlpm.x,_xlpm.x=$N354))))</f>
        <v>7.3152889539136799E-4</v>
      </c>
      <c r="T354" s="4">
        <f t="shared" si="99"/>
        <v>1</v>
      </c>
      <c r="U354" s="4">
        <f t="shared" si="100"/>
        <v>0</v>
      </c>
      <c r="AC354" s="2"/>
      <c r="AH354" s="2"/>
      <c r="AI354" s="2"/>
    </row>
    <row r="355" spans="1:35">
      <c r="A355" s="1" t="str">
        <f t="shared" si="86"/>
        <v>~pick~ : [pɪk]</v>
      </c>
      <c r="B355" s="1">
        <f t="shared" si="101"/>
        <v>0</v>
      </c>
      <c r="C355" s="1">
        <f t="shared" si="101"/>
        <v>0</v>
      </c>
      <c r="D355" s="1">
        <f t="shared" si="101"/>
        <v>0</v>
      </c>
      <c r="E355" s="7">
        <v>1</v>
      </c>
      <c r="F355" s="9" t="s">
        <v>1801</v>
      </c>
      <c r="G355" s="4">
        <f t="shared" si="88"/>
        <v>7.3152889539136799E-4</v>
      </c>
      <c r="H355" s="1" t="str">
        <f t="shared" si="89"/>
        <v>pɪk</v>
      </c>
      <c r="I355" s="1" t="str">
        <f t="shared" si="90"/>
        <v>pick</v>
      </c>
      <c r="J355" s="10">
        <f t="shared" si="91"/>
        <v>3</v>
      </c>
      <c r="K355" s="10">
        <f t="shared" si="92"/>
        <v>4</v>
      </c>
      <c r="L355" s="10">
        <f t="shared" si="93"/>
        <v>4</v>
      </c>
      <c r="M355" s="1" t="str">
        <f t="shared" si="94"/>
        <v>~pick~</v>
      </c>
      <c r="N355" s="1" t="str">
        <f t="shared" si="95"/>
        <v>[pɪk]</v>
      </c>
      <c r="O355" s="4">
        <f t="shared" si="96"/>
        <v>0.2342468675289098</v>
      </c>
      <c r="P355" s="4">
        <f t="shared" si="97"/>
        <v>1</v>
      </c>
      <c r="Q355" s="4" cm="1">
        <f t="array" ref="Q355">SUM(_xlfn._xlws.FILTER($G$2:$G$1265,_xlfn.MAP($M$2:$M$1265,_xlfn.LAMBDA(_xlpm.x,_xlpm.x=$M355))))</f>
        <v>7.3152889539136799E-4</v>
      </c>
      <c r="R355" s="4">
        <f t="shared" si="98"/>
        <v>1</v>
      </c>
      <c r="S355" s="15" cm="1">
        <f t="array" ref="S355">SUM(_xlfn._xlws.FILTER($G$2:$G$1265,_xlfn.MAP($N$2:$N$1265,_xlfn.LAMBDA(_xlpm.x,_xlpm.x=$N355))))</f>
        <v>7.3152889539136799E-4</v>
      </c>
      <c r="T355" s="4">
        <f t="shared" si="99"/>
        <v>1</v>
      </c>
      <c r="U355" s="4">
        <f t="shared" si="100"/>
        <v>0</v>
      </c>
      <c r="AC355" s="2"/>
      <c r="AH355" s="2"/>
      <c r="AI355" s="2"/>
    </row>
    <row r="356" spans="1:35">
      <c r="A356" s="1" t="str">
        <f t="shared" si="86"/>
        <v>~pull~ : [pʊl]</v>
      </c>
      <c r="B356" s="1">
        <f t="shared" si="101"/>
        <v>0</v>
      </c>
      <c r="C356" s="1">
        <f t="shared" si="101"/>
        <v>0</v>
      </c>
      <c r="D356" s="1">
        <f t="shared" si="101"/>
        <v>0</v>
      </c>
      <c r="E356" s="7">
        <v>1</v>
      </c>
      <c r="F356" s="9" t="s">
        <v>1800</v>
      </c>
      <c r="G356" s="4">
        <f t="shared" si="88"/>
        <v>7.3152889539136799E-4</v>
      </c>
      <c r="H356" s="4" t="str">
        <f t="shared" si="89"/>
        <v>pʊl</v>
      </c>
      <c r="I356" s="4" t="str">
        <f t="shared" si="90"/>
        <v>pull</v>
      </c>
      <c r="J356" s="10">
        <f t="shared" si="91"/>
        <v>3</v>
      </c>
      <c r="K356" s="10">
        <f t="shared" si="92"/>
        <v>4</v>
      </c>
      <c r="L356" s="10">
        <f t="shared" si="93"/>
        <v>4</v>
      </c>
      <c r="M356" s="1" t="str">
        <f t="shared" si="94"/>
        <v>~pull~</v>
      </c>
      <c r="N356" s="1" t="str">
        <f t="shared" si="95"/>
        <v>[pʊl]</v>
      </c>
      <c r="O356" s="4">
        <f t="shared" si="96"/>
        <v>0.2342468675289098</v>
      </c>
      <c r="P356" s="4">
        <f t="shared" si="97"/>
        <v>1</v>
      </c>
      <c r="Q356" s="4" cm="1">
        <f t="array" ref="Q356">SUM(_xlfn._xlws.FILTER($G$2:$G$1265,_xlfn.MAP($M$2:$M$1265,_xlfn.LAMBDA(_xlpm.x,_xlpm.x=$M356))))</f>
        <v>7.3152889539136799E-4</v>
      </c>
      <c r="R356" s="4">
        <f t="shared" si="98"/>
        <v>1</v>
      </c>
      <c r="S356" s="15" cm="1">
        <f t="array" ref="S356">SUM(_xlfn._xlws.FILTER($G$2:$G$1265,_xlfn.MAP($N$2:$N$1265,_xlfn.LAMBDA(_xlpm.x,_xlpm.x=$N356))))</f>
        <v>7.3152889539136799E-4</v>
      </c>
      <c r="T356" s="4">
        <f t="shared" si="99"/>
        <v>1</v>
      </c>
      <c r="U356" s="4">
        <f t="shared" si="100"/>
        <v>0</v>
      </c>
      <c r="AC356" s="2"/>
      <c r="AH356" s="2"/>
      <c r="AI356" s="2"/>
    </row>
    <row r="357" spans="1:35">
      <c r="A357" s="1" t="str">
        <f t="shared" si="86"/>
        <v>~push~ : [pʊʃ]</v>
      </c>
      <c r="B357" s="1">
        <f t="shared" si="101"/>
        <v>0</v>
      </c>
      <c r="C357" s="1">
        <f t="shared" si="101"/>
        <v>0</v>
      </c>
      <c r="D357" s="1">
        <f t="shared" si="101"/>
        <v>0</v>
      </c>
      <c r="E357" s="7">
        <v>1</v>
      </c>
      <c r="F357" s="9" t="s">
        <v>1799</v>
      </c>
      <c r="G357" s="4">
        <f t="shared" si="88"/>
        <v>7.3152889539136799E-4</v>
      </c>
      <c r="H357" s="4" t="str">
        <f t="shared" si="89"/>
        <v>pʊʃ</v>
      </c>
      <c r="I357" s="4" t="str">
        <f t="shared" si="90"/>
        <v>push</v>
      </c>
      <c r="J357" s="10">
        <f t="shared" si="91"/>
        <v>3</v>
      </c>
      <c r="K357" s="10">
        <f t="shared" si="92"/>
        <v>4</v>
      </c>
      <c r="L357" s="10">
        <f t="shared" si="93"/>
        <v>4</v>
      </c>
      <c r="M357" s="1" t="str">
        <f t="shared" si="94"/>
        <v>~push~</v>
      </c>
      <c r="N357" s="1" t="str">
        <f t="shared" si="95"/>
        <v>[pʊʃ]</v>
      </c>
      <c r="O357" s="4">
        <f t="shared" si="96"/>
        <v>0.2342468675289098</v>
      </c>
      <c r="P357" s="4">
        <f t="shared" si="97"/>
        <v>1</v>
      </c>
      <c r="Q357" s="4" cm="1">
        <f t="array" ref="Q357">SUM(_xlfn._xlws.FILTER($G$2:$G$1265,_xlfn.MAP($M$2:$M$1265,_xlfn.LAMBDA(_xlpm.x,_xlpm.x=$M357))))</f>
        <v>7.3152889539136799E-4</v>
      </c>
      <c r="R357" s="4">
        <f t="shared" si="98"/>
        <v>1</v>
      </c>
      <c r="S357" s="15" cm="1">
        <f t="array" ref="S357">SUM(_xlfn._xlws.FILTER($G$2:$G$1265,_xlfn.MAP($N$2:$N$1265,_xlfn.LAMBDA(_xlpm.x,_xlpm.x=$N357))))</f>
        <v>7.3152889539136799E-4</v>
      </c>
      <c r="T357" s="4">
        <f t="shared" si="99"/>
        <v>1</v>
      </c>
      <c r="U357" s="4">
        <f t="shared" si="100"/>
        <v>0</v>
      </c>
      <c r="AC357" s="2"/>
      <c r="AH357" s="2"/>
      <c r="AI357" s="2"/>
    </row>
    <row r="358" spans="1:35">
      <c r="A358" s="1" t="str">
        <f t="shared" si="86"/>
        <v>~seed~ : [sid]</v>
      </c>
      <c r="B358" s="1">
        <f t="shared" si="101"/>
        <v>0</v>
      </c>
      <c r="C358" s="1">
        <f t="shared" si="101"/>
        <v>0</v>
      </c>
      <c r="D358" s="1">
        <f t="shared" si="101"/>
        <v>0</v>
      </c>
      <c r="E358" s="7">
        <v>1</v>
      </c>
      <c r="F358" s="9" t="s">
        <v>1798</v>
      </c>
      <c r="G358" s="4">
        <f t="shared" si="88"/>
        <v>7.3152889539136799E-4</v>
      </c>
      <c r="H358" s="4" t="str">
        <f t="shared" si="89"/>
        <v>sid</v>
      </c>
      <c r="I358" s="4" t="str">
        <f t="shared" si="90"/>
        <v>seed</v>
      </c>
      <c r="J358" s="10">
        <f t="shared" si="91"/>
        <v>3</v>
      </c>
      <c r="K358" s="10">
        <f t="shared" si="92"/>
        <v>4</v>
      </c>
      <c r="L358" s="10">
        <f t="shared" si="93"/>
        <v>4</v>
      </c>
      <c r="M358" s="1" t="str">
        <f t="shared" si="94"/>
        <v>~seed~</v>
      </c>
      <c r="N358" s="1" t="str">
        <f t="shared" si="95"/>
        <v>[sid]</v>
      </c>
      <c r="O358" s="4">
        <f t="shared" si="96"/>
        <v>0.2342468675289098</v>
      </c>
      <c r="P358" s="4">
        <f t="shared" si="97"/>
        <v>1</v>
      </c>
      <c r="Q358" s="4" cm="1">
        <f t="array" ref="Q358">SUM(_xlfn._xlws.FILTER($G$2:$G$1265,_xlfn.MAP($M$2:$M$1265,_xlfn.LAMBDA(_xlpm.x,_xlpm.x=$M358))))</f>
        <v>7.3152889539136799E-4</v>
      </c>
      <c r="R358" s="4">
        <f t="shared" si="98"/>
        <v>1</v>
      </c>
      <c r="S358" s="15" cm="1">
        <f t="array" ref="S358">SUM(_xlfn._xlws.FILTER($G$2:$G$1265,_xlfn.MAP($N$2:$N$1265,_xlfn.LAMBDA(_xlpm.x,_xlpm.x=$N358))))</f>
        <v>7.3152889539136799E-4</v>
      </c>
      <c r="T358" s="4">
        <f t="shared" si="99"/>
        <v>1</v>
      </c>
      <c r="U358" s="4">
        <f t="shared" si="100"/>
        <v>0</v>
      </c>
      <c r="AC358" s="2"/>
      <c r="AH358" s="2"/>
      <c r="AI358" s="2"/>
    </row>
    <row r="359" spans="1:35">
      <c r="A359" s="1" t="str">
        <f t="shared" si="86"/>
        <v>~seem~ : [sim]</v>
      </c>
      <c r="B359" s="1">
        <f t="shared" si="101"/>
        <v>0</v>
      </c>
      <c r="C359" s="1">
        <f t="shared" si="101"/>
        <v>0</v>
      </c>
      <c r="D359" s="1">
        <f t="shared" si="101"/>
        <v>0</v>
      </c>
      <c r="E359" s="7">
        <v>1</v>
      </c>
      <c r="F359" s="9" t="s">
        <v>1797</v>
      </c>
      <c r="G359" s="4">
        <f t="shared" si="88"/>
        <v>7.3152889539136799E-4</v>
      </c>
      <c r="H359" s="4" t="str">
        <f t="shared" si="89"/>
        <v>sim</v>
      </c>
      <c r="I359" s="4" t="str">
        <f t="shared" si="90"/>
        <v>seem</v>
      </c>
      <c r="J359" s="10">
        <f t="shared" si="91"/>
        <v>3</v>
      </c>
      <c r="K359" s="10">
        <f t="shared" si="92"/>
        <v>4</v>
      </c>
      <c r="L359" s="10">
        <f t="shared" si="93"/>
        <v>4</v>
      </c>
      <c r="M359" s="1" t="str">
        <f t="shared" si="94"/>
        <v>~seem~</v>
      </c>
      <c r="N359" s="1" t="str">
        <f t="shared" si="95"/>
        <v>[sim]</v>
      </c>
      <c r="O359" s="4">
        <f t="shared" si="96"/>
        <v>0.2342468675289098</v>
      </c>
      <c r="P359" s="4">
        <f t="shared" si="97"/>
        <v>1</v>
      </c>
      <c r="Q359" s="4" cm="1">
        <f t="array" ref="Q359">SUM(_xlfn._xlws.FILTER($G$2:$G$1265,_xlfn.MAP($M$2:$M$1265,_xlfn.LAMBDA(_xlpm.x,_xlpm.x=$M359))))</f>
        <v>7.3152889539136799E-4</v>
      </c>
      <c r="R359" s="4">
        <f t="shared" si="98"/>
        <v>1</v>
      </c>
      <c r="S359" s="15" cm="1">
        <f t="array" ref="S359">SUM(_xlfn._xlws.FILTER($G$2:$G$1265,_xlfn.MAP($N$2:$N$1265,_xlfn.LAMBDA(_xlpm.x,_xlpm.x=$N359))))</f>
        <v>7.3152889539136799E-4</v>
      </c>
      <c r="T359" s="4">
        <f t="shared" si="99"/>
        <v>1</v>
      </c>
      <c r="U359" s="4">
        <f t="shared" si="100"/>
        <v>0</v>
      </c>
      <c r="AC359" s="2"/>
      <c r="AH359" s="2"/>
      <c r="AI359" s="2"/>
    </row>
    <row r="360" spans="1:35">
      <c r="A360" s="1" t="str">
        <f t="shared" si="86"/>
        <v>~seat~ : [sit]</v>
      </c>
      <c r="B360" s="1">
        <f t="shared" si="101"/>
        <v>0</v>
      </c>
      <c r="C360" s="1">
        <f t="shared" si="101"/>
        <v>0</v>
      </c>
      <c r="D360" s="1">
        <f t="shared" si="101"/>
        <v>0</v>
      </c>
      <c r="E360" s="7">
        <v>1</v>
      </c>
      <c r="F360" s="9" t="s">
        <v>1796</v>
      </c>
      <c r="G360" s="4">
        <f t="shared" si="88"/>
        <v>7.3152889539136799E-4</v>
      </c>
      <c r="H360" s="4" t="str">
        <f t="shared" si="89"/>
        <v>sit</v>
      </c>
      <c r="I360" s="4" t="str">
        <f t="shared" si="90"/>
        <v>seat</v>
      </c>
      <c r="J360" s="10">
        <f t="shared" si="91"/>
        <v>3</v>
      </c>
      <c r="K360" s="10">
        <f t="shared" si="92"/>
        <v>4</v>
      </c>
      <c r="L360" s="10">
        <f t="shared" si="93"/>
        <v>4</v>
      </c>
      <c r="M360" s="1" t="str">
        <f t="shared" si="94"/>
        <v>~seat~</v>
      </c>
      <c r="N360" s="1" t="str">
        <f t="shared" si="95"/>
        <v>[sit]</v>
      </c>
      <c r="O360" s="4">
        <f t="shared" si="96"/>
        <v>0.2342468675289098</v>
      </c>
      <c r="P360" s="4">
        <f t="shared" si="97"/>
        <v>1</v>
      </c>
      <c r="Q360" s="4" cm="1">
        <f t="array" ref="Q360">SUM(_xlfn._xlws.FILTER($G$2:$G$1265,_xlfn.MAP($M$2:$M$1265,_xlfn.LAMBDA(_xlpm.x,_xlpm.x=$M360))))</f>
        <v>7.3152889539136799E-4</v>
      </c>
      <c r="R360" s="4">
        <f t="shared" si="98"/>
        <v>1</v>
      </c>
      <c r="S360" s="15" cm="1">
        <f t="array" ref="S360">SUM(_xlfn._xlws.FILTER($G$2:$G$1265,_xlfn.MAP($N$2:$N$1265,_xlfn.LAMBDA(_xlpm.x,_xlpm.x=$N360))))</f>
        <v>7.3152889539136799E-4</v>
      </c>
      <c r="T360" s="4">
        <f t="shared" si="99"/>
        <v>1</v>
      </c>
      <c r="U360" s="4">
        <f t="shared" si="100"/>
        <v>0</v>
      </c>
      <c r="AC360" s="2"/>
      <c r="AH360" s="2"/>
      <c r="AI360" s="2"/>
    </row>
    <row r="361" spans="1:35">
      <c r="A361" s="1" t="str">
        <f t="shared" si="86"/>
        <v>~soon~ : [sun]</v>
      </c>
      <c r="B361" s="1">
        <f t="shared" si="101"/>
        <v>0</v>
      </c>
      <c r="C361" s="1">
        <f t="shared" si="101"/>
        <v>0</v>
      </c>
      <c r="D361" s="1">
        <f t="shared" si="101"/>
        <v>0</v>
      </c>
      <c r="E361" s="7">
        <v>1</v>
      </c>
      <c r="F361" s="9" t="s">
        <v>1795</v>
      </c>
      <c r="G361" s="4">
        <f t="shared" si="88"/>
        <v>7.3152889539136799E-4</v>
      </c>
      <c r="H361" s="4" t="str">
        <f t="shared" si="89"/>
        <v>sun</v>
      </c>
      <c r="I361" s="4" t="str">
        <f t="shared" si="90"/>
        <v>soon</v>
      </c>
      <c r="J361" s="10">
        <f t="shared" si="91"/>
        <v>3</v>
      </c>
      <c r="K361" s="10">
        <f t="shared" si="92"/>
        <v>4</v>
      </c>
      <c r="L361" s="10">
        <f t="shared" si="93"/>
        <v>4</v>
      </c>
      <c r="M361" s="1" t="str">
        <f t="shared" si="94"/>
        <v>~soon~</v>
      </c>
      <c r="N361" s="1" t="str">
        <f t="shared" si="95"/>
        <v>[sun]</v>
      </c>
      <c r="O361" s="4">
        <f t="shared" si="96"/>
        <v>0.2342468675289098</v>
      </c>
      <c r="P361" s="4">
        <f t="shared" si="97"/>
        <v>1</v>
      </c>
      <c r="Q361" s="4" cm="1">
        <f t="array" ref="Q361">SUM(_xlfn._xlws.FILTER($G$2:$G$1265,_xlfn.MAP($M$2:$M$1265,_xlfn.LAMBDA(_xlpm.x,_xlpm.x=$M361))))</f>
        <v>7.3152889539136799E-4</v>
      </c>
      <c r="R361" s="4">
        <f t="shared" si="98"/>
        <v>1</v>
      </c>
      <c r="S361" s="15" cm="1">
        <f t="array" ref="S361">SUM(_xlfn._xlws.FILTER($G$2:$G$1265,_xlfn.MAP($N$2:$N$1265,_xlfn.LAMBDA(_xlpm.x,_xlpm.x=$N361))))</f>
        <v>7.3152889539136799E-4</v>
      </c>
      <c r="T361" s="4">
        <f t="shared" si="99"/>
        <v>1</v>
      </c>
      <c r="U361" s="4">
        <f t="shared" si="100"/>
        <v>0</v>
      </c>
      <c r="AC361" s="2"/>
      <c r="AH361" s="2"/>
      <c r="AI361" s="2"/>
    </row>
    <row r="362" spans="1:35">
      <c r="A362" s="1" t="str">
        <f t="shared" si="86"/>
        <v>~suit~ : [sut]</v>
      </c>
      <c r="B362" s="1">
        <f t="shared" ref="B362:D381" si="102">_xlfn.LET(_xlpm.d,$F362,_xlpm.k,_xlfn.CONCAT(LEFT(TRIM(B$1),1),"*"),COUNTIF(_xlpm.d,_xlpm.k))</f>
        <v>0</v>
      </c>
      <c r="C362" s="1">
        <f t="shared" si="102"/>
        <v>0</v>
      </c>
      <c r="D362" s="1">
        <f t="shared" si="102"/>
        <v>0</v>
      </c>
      <c r="E362" s="7">
        <v>1</v>
      </c>
      <c r="F362" s="9" t="s">
        <v>1794</v>
      </c>
      <c r="G362" s="4">
        <f t="shared" si="88"/>
        <v>7.3152889539136799E-4</v>
      </c>
      <c r="H362" s="4" t="str">
        <f t="shared" si="89"/>
        <v>sut</v>
      </c>
      <c r="I362" s="4" t="str">
        <f t="shared" si="90"/>
        <v>suit</v>
      </c>
      <c r="J362" s="10">
        <f t="shared" si="91"/>
        <v>3</v>
      </c>
      <c r="K362" s="10">
        <f t="shared" si="92"/>
        <v>4</v>
      </c>
      <c r="L362" s="10">
        <f t="shared" si="93"/>
        <v>4</v>
      </c>
      <c r="M362" s="1" t="str">
        <f t="shared" si="94"/>
        <v>~suit~</v>
      </c>
      <c r="N362" s="1" t="str">
        <f t="shared" si="95"/>
        <v>[sut]</v>
      </c>
      <c r="O362" s="4">
        <f t="shared" si="96"/>
        <v>0.2342468675289098</v>
      </c>
      <c r="P362" s="4">
        <f t="shared" si="97"/>
        <v>1</v>
      </c>
      <c r="Q362" s="4" cm="1">
        <f t="array" ref="Q362">SUM(_xlfn._xlws.FILTER($G$2:$G$1265,_xlfn.MAP($M$2:$M$1265,_xlfn.LAMBDA(_xlpm.x,_xlpm.x=$M362))))</f>
        <v>7.3152889539136799E-4</v>
      </c>
      <c r="R362" s="4">
        <f t="shared" si="98"/>
        <v>1</v>
      </c>
      <c r="S362" s="15" cm="1">
        <f t="array" ref="S362">SUM(_xlfn._xlws.FILTER($G$2:$G$1265,_xlfn.MAP($N$2:$N$1265,_xlfn.LAMBDA(_xlpm.x,_xlpm.x=$N362))))</f>
        <v>7.3152889539136799E-4</v>
      </c>
      <c r="T362" s="4">
        <f t="shared" si="99"/>
        <v>1</v>
      </c>
      <c r="U362" s="4">
        <f t="shared" si="100"/>
        <v>0</v>
      </c>
      <c r="AC362" s="2"/>
      <c r="AH362" s="2"/>
      <c r="AI362" s="2"/>
    </row>
    <row r="363" spans="1:35">
      <c r="A363" s="1" t="str">
        <f t="shared" si="86"/>
        <v>~said~ : [sɛd]</v>
      </c>
      <c r="B363" s="1">
        <f t="shared" si="102"/>
        <v>0</v>
      </c>
      <c r="C363" s="1">
        <f t="shared" si="102"/>
        <v>0</v>
      </c>
      <c r="D363" s="1">
        <f t="shared" si="102"/>
        <v>0</v>
      </c>
      <c r="E363" s="7">
        <v>1</v>
      </c>
      <c r="F363" s="9" t="s">
        <v>1793</v>
      </c>
      <c r="G363" s="4">
        <f t="shared" si="88"/>
        <v>7.3152889539136799E-4</v>
      </c>
      <c r="H363" s="4" t="str">
        <f t="shared" si="89"/>
        <v>sɛd</v>
      </c>
      <c r="I363" s="4" t="str">
        <f t="shared" si="90"/>
        <v>said</v>
      </c>
      <c r="J363" s="10">
        <f t="shared" si="91"/>
        <v>3</v>
      </c>
      <c r="K363" s="10">
        <f t="shared" si="92"/>
        <v>4</v>
      </c>
      <c r="L363" s="10">
        <f t="shared" si="93"/>
        <v>4</v>
      </c>
      <c r="M363" s="1" t="str">
        <f t="shared" si="94"/>
        <v>~said~</v>
      </c>
      <c r="N363" s="1" t="str">
        <f t="shared" si="95"/>
        <v>[sɛd]</v>
      </c>
      <c r="O363" s="4">
        <f t="shared" si="96"/>
        <v>0.2342468675289098</v>
      </c>
      <c r="P363" s="4">
        <f t="shared" si="97"/>
        <v>1</v>
      </c>
      <c r="Q363" s="4" cm="1">
        <f t="array" ref="Q363">SUM(_xlfn._xlws.FILTER($G$2:$G$1265,_xlfn.MAP($M$2:$M$1265,_xlfn.LAMBDA(_xlpm.x,_xlpm.x=$M363))))</f>
        <v>7.3152889539136799E-4</v>
      </c>
      <c r="R363" s="4">
        <f t="shared" si="98"/>
        <v>1</v>
      </c>
      <c r="S363" s="15" cm="1">
        <f t="array" ref="S363">SUM(_xlfn._xlws.FILTER($G$2:$G$1265,_xlfn.MAP($N$2:$N$1265,_xlfn.LAMBDA(_xlpm.x,_xlpm.x=$N363))))</f>
        <v>7.3152889539136799E-4</v>
      </c>
      <c r="T363" s="4">
        <f t="shared" si="99"/>
        <v>1</v>
      </c>
      <c r="U363" s="4">
        <f t="shared" si="100"/>
        <v>0</v>
      </c>
      <c r="AC363" s="2"/>
      <c r="AH363" s="2"/>
      <c r="AI363" s="2"/>
    </row>
    <row r="364" spans="1:35">
      <c r="A364" s="1" t="str">
        <f t="shared" si="86"/>
        <v>~some~ : [sʌm]</v>
      </c>
      <c r="B364" s="1">
        <f t="shared" si="102"/>
        <v>0</v>
      </c>
      <c r="C364" s="1">
        <f t="shared" si="102"/>
        <v>0</v>
      </c>
      <c r="D364" s="1">
        <f t="shared" si="102"/>
        <v>0</v>
      </c>
      <c r="E364" s="7">
        <v>1</v>
      </c>
      <c r="F364" s="9" t="s">
        <v>1792</v>
      </c>
      <c r="G364" s="4">
        <f t="shared" si="88"/>
        <v>7.3152889539136799E-4</v>
      </c>
      <c r="H364" s="4" t="str">
        <f t="shared" si="89"/>
        <v>sʌm</v>
      </c>
      <c r="I364" s="4" t="str">
        <f t="shared" si="90"/>
        <v>some</v>
      </c>
      <c r="J364" s="10">
        <f t="shared" si="91"/>
        <v>3</v>
      </c>
      <c r="K364" s="10">
        <f t="shared" si="92"/>
        <v>4</v>
      </c>
      <c r="L364" s="10">
        <f t="shared" si="93"/>
        <v>4</v>
      </c>
      <c r="M364" s="1" t="str">
        <f t="shared" si="94"/>
        <v>~some~</v>
      </c>
      <c r="N364" s="1" t="str">
        <f t="shared" si="95"/>
        <v>[sʌm]</v>
      </c>
      <c r="O364" s="4">
        <f t="shared" si="96"/>
        <v>0.2342468675289098</v>
      </c>
      <c r="P364" s="4">
        <f t="shared" si="97"/>
        <v>1</v>
      </c>
      <c r="Q364" s="4" cm="1">
        <f t="array" ref="Q364">SUM(_xlfn._xlws.FILTER($G$2:$G$1265,_xlfn.MAP($M$2:$M$1265,_xlfn.LAMBDA(_xlpm.x,_xlpm.x=$M364))))</f>
        <v>7.3152889539136799E-4</v>
      </c>
      <c r="R364" s="4">
        <f t="shared" si="98"/>
        <v>1</v>
      </c>
      <c r="S364" s="15" cm="1">
        <f t="array" ref="S364">SUM(_xlfn._xlws.FILTER($G$2:$G$1265,_xlfn.MAP($N$2:$N$1265,_xlfn.LAMBDA(_xlpm.x,_xlpm.x=$N364))))</f>
        <v>7.3152889539136799E-4</v>
      </c>
      <c r="T364" s="4">
        <f t="shared" si="99"/>
        <v>1</v>
      </c>
      <c r="U364" s="4">
        <f t="shared" si="100"/>
        <v>0</v>
      </c>
      <c r="AC364" s="2"/>
      <c r="AH364" s="2"/>
      <c r="AI364" s="2"/>
    </row>
    <row r="365" spans="1:35">
      <c r="A365" s="1" t="str">
        <f t="shared" si="86"/>
        <v>~cess~ : [sɛs]</v>
      </c>
      <c r="B365" s="1">
        <f t="shared" si="102"/>
        <v>0</v>
      </c>
      <c r="C365" s="1">
        <f t="shared" si="102"/>
        <v>0</v>
      </c>
      <c r="D365" s="1">
        <f t="shared" si="102"/>
        <v>0</v>
      </c>
      <c r="E365" s="7">
        <v>1</v>
      </c>
      <c r="F365" s="9" t="s">
        <v>1791</v>
      </c>
      <c r="G365" s="4">
        <f t="shared" si="88"/>
        <v>7.3152889539136799E-4</v>
      </c>
      <c r="H365" s="1" t="str">
        <f t="shared" si="89"/>
        <v>sɛs</v>
      </c>
      <c r="I365" s="1" t="str">
        <f t="shared" si="90"/>
        <v>cess</v>
      </c>
      <c r="J365" s="10">
        <f t="shared" si="91"/>
        <v>3</v>
      </c>
      <c r="K365" s="10">
        <f t="shared" si="92"/>
        <v>4</v>
      </c>
      <c r="L365" s="10">
        <f t="shared" si="93"/>
        <v>4</v>
      </c>
      <c r="M365" s="1" t="str">
        <f t="shared" si="94"/>
        <v>~cess~</v>
      </c>
      <c r="N365" s="1" t="str">
        <f t="shared" si="95"/>
        <v>[sɛs]</v>
      </c>
      <c r="O365" s="4">
        <f t="shared" si="96"/>
        <v>0.2342468675289098</v>
      </c>
      <c r="P365" s="4">
        <f t="shared" si="97"/>
        <v>1</v>
      </c>
      <c r="Q365" s="4" cm="1">
        <f t="array" ref="Q365">SUM(_xlfn._xlws.FILTER($G$2:$G$1265,_xlfn.MAP($M$2:$M$1265,_xlfn.LAMBDA(_xlpm.x,_xlpm.x=$M365))))</f>
        <v>7.3152889539136799E-4</v>
      </c>
      <c r="R365" s="4">
        <f t="shared" si="98"/>
        <v>1</v>
      </c>
      <c r="S365" s="15" cm="1">
        <f t="array" ref="S365">SUM(_xlfn._xlws.FILTER($G$2:$G$1265,_xlfn.MAP($N$2:$N$1265,_xlfn.LAMBDA(_xlpm.x,_xlpm.x=$N365))))</f>
        <v>7.3152889539136799E-4</v>
      </c>
      <c r="T365" s="4">
        <f t="shared" si="99"/>
        <v>1</v>
      </c>
      <c r="U365" s="4">
        <f t="shared" si="100"/>
        <v>0</v>
      </c>
      <c r="AC365" s="2"/>
      <c r="AH365" s="2"/>
      <c r="AI365" s="2"/>
    </row>
    <row r="366" spans="1:35">
      <c r="A366" s="1" t="str">
        <f t="shared" si="86"/>
        <v>~sing~ : [sɪŋ]</v>
      </c>
      <c r="B366" s="1">
        <f t="shared" si="102"/>
        <v>0</v>
      </c>
      <c r="C366" s="1">
        <f t="shared" si="102"/>
        <v>0</v>
      </c>
      <c r="D366" s="1">
        <f t="shared" si="102"/>
        <v>0</v>
      </c>
      <c r="E366" s="7">
        <v>1</v>
      </c>
      <c r="F366" s="9" t="s">
        <v>1790</v>
      </c>
      <c r="G366" s="4">
        <f t="shared" si="88"/>
        <v>7.3152889539136799E-4</v>
      </c>
      <c r="H366" s="1" t="str">
        <f t="shared" si="89"/>
        <v>sɪŋ</v>
      </c>
      <c r="I366" s="1" t="str">
        <f t="shared" si="90"/>
        <v>sing</v>
      </c>
      <c r="J366" s="10">
        <f t="shared" si="91"/>
        <v>3</v>
      </c>
      <c r="K366" s="10">
        <f t="shared" si="92"/>
        <v>4</v>
      </c>
      <c r="L366" s="10">
        <f t="shared" si="93"/>
        <v>4</v>
      </c>
      <c r="M366" s="1" t="str">
        <f t="shared" si="94"/>
        <v>~sing~</v>
      </c>
      <c r="N366" s="1" t="str">
        <f t="shared" si="95"/>
        <v>[sɪŋ]</v>
      </c>
      <c r="O366" s="4">
        <f t="shared" si="96"/>
        <v>0.2342468675289098</v>
      </c>
      <c r="P366" s="4">
        <f t="shared" si="97"/>
        <v>1</v>
      </c>
      <c r="Q366" s="4" cm="1">
        <f t="array" ref="Q366">SUM(_xlfn._xlws.FILTER($G$2:$G$1265,_xlfn.MAP($M$2:$M$1265,_xlfn.LAMBDA(_xlpm.x,_xlpm.x=$M366))))</f>
        <v>7.3152889539136799E-4</v>
      </c>
      <c r="R366" s="4">
        <f t="shared" si="98"/>
        <v>1</v>
      </c>
      <c r="S366" s="15" cm="1">
        <f t="array" ref="S366">SUM(_xlfn._xlws.FILTER($G$2:$G$1265,_xlfn.MAP($N$2:$N$1265,_xlfn.LAMBDA(_xlpm.x,_xlpm.x=$N366))))</f>
        <v>7.3152889539136799E-4</v>
      </c>
      <c r="T366" s="4">
        <f t="shared" si="99"/>
        <v>1</v>
      </c>
      <c r="U366" s="4">
        <f t="shared" si="100"/>
        <v>0</v>
      </c>
      <c r="AC366" s="2"/>
      <c r="AH366" s="2"/>
      <c r="AI366" s="2"/>
    </row>
    <row r="367" spans="1:35">
      <c r="A367" s="1" t="str">
        <f t="shared" si="86"/>
        <v>~song~ : [sɔŋ]</v>
      </c>
      <c r="B367" s="1">
        <f t="shared" si="102"/>
        <v>0</v>
      </c>
      <c r="C367" s="1">
        <f t="shared" si="102"/>
        <v>0</v>
      </c>
      <c r="D367" s="1">
        <f t="shared" si="102"/>
        <v>0</v>
      </c>
      <c r="E367" s="7">
        <v>1</v>
      </c>
      <c r="F367" s="9" t="s">
        <v>1789</v>
      </c>
      <c r="G367" s="4">
        <f t="shared" si="88"/>
        <v>7.3152889539136799E-4</v>
      </c>
      <c r="H367" s="1" t="str">
        <f t="shared" si="89"/>
        <v>sɔŋ</v>
      </c>
      <c r="I367" s="1" t="str">
        <f t="shared" si="90"/>
        <v>song</v>
      </c>
      <c r="J367" s="10">
        <f t="shared" si="91"/>
        <v>3</v>
      </c>
      <c r="K367" s="10">
        <f t="shared" si="92"/>
        <v>4</v>
      </c>
      <c r="L367" s="10">
        <f t="shared" si="93"/>
        <v>4</v>
      </c>
      <c r="M367" s="1" t="str">
        <f t="shared" si="94"/>
        <v>~song~</v>
      </c>
      <c r="N367" s="1" t="str">
        <f t="shared" si="95"/>
        <v>[sɔŋ]</v>
      </c>
      <c r="O367" s="4">
        <f t="shared" si="96"/>
        <v>0.2342468675289098</v>
      </c>
      <c r="P367" s="4">
        <f t="shared" si="97"/>
        <v>1</v>
      </c>
      <c r="Q367" s="4" cm="1">
        <f t="array" ref="Q367">SUM(_xlfn._xlws.FILTER($G$2:$G$1265,_xlfn.MAP($M$2:$M$1265,_xlfn.LAMBDA(_xlpm.x,_xlpm.x=$M367))))</f>
        <v>7.3152889539136799E-4</v>
      </c>
      <c r="R367" s="4">
        <f t="shared" si="98"/>
        <v>1</v>
      </c>
      <c r="S367" s="15" cm="1">
        <f t="array" ref="S367">SUM(_xlfn._xlws.FILTER($G$2:$G$1265,_xlfn.MAP($N$2:$N$1265,_xlfn.LAMBDA(_xlpm.x,_xlpm.x=$N367))))</f>
        <v>7.3152889539136799E-4</v>
      </c>
      <c r="T367" s="4">
        <f t="shared" si="99"/>
        <v>1</v>
      </c>
      <c r="U367" s="4">
        <f t="shared" si="100"/>
        <v>0</v>
      </c>
      <c r="AC367" s="2"/>
      <c r="AH367" s="2"/>
      <c r="AI367" s="2"/>
    </row>
    <row r="368" spans="1:35">
      <c r="A368" s="1" t="str">
        <f t="shared" si="86"/>
        <v>~team~ : [tim]</v>
      </c>
      <c r="B368" s="1">
        <f t="shared" si="102"/>
        <v>0</v>
      </c>
      <c r="C368" s="1">
        <f t="shared" si="102"/>
        <v>0</v>
      </c>
      <c r="D368" s="1">
        <f t="shared" si="102"/>
        <v>0</v>
      </c>
      <c r="E368" s="7">
        <v>1</v>
      </c>
      <c r="F368" s="9" t="s">
        <v>1788</v>
      </c>
      <c r="G368" s="4">
        <f t="shared" si="88"/>
        <v>7.3152889539136799E-4</v>
      </c>
      <c r="H368" s="1" t="str">
        <f t="shared" si="89"/>
        <v>tim</v>
      </c>
      <c r="I368" s="1" t="str">
        <f t="shared" si="90"/>
        <v>team</v>
      </c>
      <c r="J368" s="10">
        <f t="shared" si="91"/>
        <v>3</v>
      </c>
      <c r="K368" s="10">
        <f t="shared" si="92"/>
        <v>4</v>
      </c>
      <c r="L368" s="10">
        <f t="shared" si="93"/>
        <v>4</v>
      </c>
      <c r="M368" s="1" t="str">
        <f t="shared" si="94"/>
        <v>~team~</v>
      </c>
      <c r="N368" s="1" t="str">
        <f t="shared" si="95"/>
        <v>[tim]</v>
      </c>
      <c r="O368" s="4">
        <f t="shared" si="96"/>
        <v>0.2342468675289098</v>
      </c>
      <c r="P368" s="4">
        <f t="shared" si="97"/>
        <v>1</v>
      </c>
      <c r="Q368" s="4" cm="1">
        <f t="array" ref="Q368">SUM(_xlfn._xlws.FILTER($G$2:$G$1265,_xlfn.MAP($M$2:$M$1265,_xlfn.LAMBDA(_xlpm.x,_xlpm.x=$M368))))</f>
        <v>7.3152889539136799E-4</v>
      </c>
      <c r="R368" s="4">
        <f t="shared" si="98"/>
        <v>1</v>
      </c>
      <c r="S368" s="15" cm="1">
        <f t="array" ref="S368">SUM(_xlfn._xlws.FILTER($G$2:$G$1265,_xlfn.MAP($N$2:$N$1265,_xlfn.LAMBDA(_xlpm.x,_xlpm.x=$N368))))</f>
        <v>7.3152889539136799E-4</v>
      </c>
      <c r="T368" s="4">
        <f t="shared" si="99"/>
        <v>1</v>
      </c>
      <c r="U368" s="4">
        <f t="shared" si="100"/>
        <v>0</v>
      </c>
      <c r="AC368" s="2"/>
      <c r="AH368" s="2"/>
      <c r="AI368" s="2"/>
    </row>
    <row r="369" spans="1:35">
      <c r="A369" s="1" t="str">
        <f t="shared" si="86"/>
        <v>~tube~ : [tub]</v>
      </c>
      <c r="B369" s="1">
        <f t="shared" si="102"/>
        <v>0</v>
      </c>
      <c r="C369" s="1">
        <f t="shared" si="102"/>
        <v>0</v>
      </c>
      <c r="D369" s="1">
        <f t="shared" si="102"/>
        <v>0</v>
      </c>
      <c r="E369" s="7">
        <v>1</v>
      </c>
      <c r="F369" s="9" t="s">
        <v>1787</v>
      </c>
      <c r="G369" s="4">
        <f t="shared" si="88"/>
        <v>7.3152889539136799E-4</v>
      </c>
      <c r="H369" s="1" t="str">
        <f t="shared" si="89"/>
        <v>tub</v>
      </c>
      <c r="I369" s="1" t="str">
        <f t="shared" si="90"/>
        <v>tube</v>
      </c>
      <c r="J369" s="10">
        <f t="shared" si="91"/>
        <v>3</v>
      </c>
      <c r="K369" s="10">
        <f t="shared" si="92"/>
        <v>4</v>
      </c>
      <c r="L369" s="10">
        <f t="shared" si="93"/>
        <v>4</v>
      </c>
      <c r="M369" s="1" t="str">
        <f t="shared" si="94"/>
        <v>~tube~</v>
      </c>
      <c r="N369" s="1" t="str">
        <f t="shared" si="95"/>
        <v>[tub]</v>
      </c>
      <c r="O369" s="4">
        <f t="shared" si="96"/>
        <v>0.2342468675289098</v>
      </c>
      <c r="P369" s="4">
        <f t="shared" si="97"/>
        <v>1</v>
      </c>
      <c r="Q369" s="4" cm="1">
        <f t="array" ref="Q369">SUM(_xlfn._xlws.FILTER($G$2:$G$1265,_xlfn.MAP($M$2:$M$1265,_xlfn.LAMBDA(_xlpm.x,_xlpm.x=$M369))))</f>
        <v>7.3152889539136799E-4</v>
      </c>
      <c r="R369" s="4">
        <f t="shared" si="98"/>
        <v>1</v>
      </c>
      <c r="S369" s="15" cm="1">
        <f t="array" ref="S369">SUM(_xlfn._xlws.FILTER($G$2:$G$1265,_xlfn.MAP($N$2:$N$1265,_xlfn.LAMBDA(_xlpm.x,_xlpm.x=$N369))))</f>
        <v>7.3152889539136799E-4</v>
      </c>
      <c r="T369" s="4">
        <f t="shared" si="99"/>
        <v>1</v>
      </c>
      <c r="U369" s="4">
        <f t="shared" si="100"/>
        <v>0</v>
      </c>
      <c r="AC369" s="2"/>
      <c r="AH369" s="2"/>
      <c r="AI369" s="2"/>
    </row>
    <row r="370" spans="1:35">
      <c r="A370" s="1" t="str">
        <f t="shared" si="86"/>
        <v>~tool~ : [tul]</v>
      </c>
      <c r="B370" s="1">
        <f t="shared" si="102"/>
        <v>0</v>
      </c>
      <c r="C370" s="1">
        <f t="shared" si="102"/>
        <v>0</v>
      </c>
      <c r="D370" s="1">
        <f t="shared" si="102"/>
        <v>0</v>
      </c>
      <c r="E370" s="7">
        <v>1</v>
      </c>
      <c r="F370" s="9" t="s">
        <v>1786</v>
      </c>
      <c r="G370" s="4">
        <f t="shared" si="88"/>
        <v>7.3152889539136799E-4</v>
      </c>
      <c r="H370" s="1" t="str">
        <f t="shared" si="89"/>
        <v>tul</v>
      </c>
      <c r="I370" s="1" t="str">
        <f t="shared" si="90"/>
        <v>tool</v>
      </c>
      <c r="J370" s="10">
        <f t="shared" si="91"/>
        <v>3</v>
      </c>
      <c r="K370" s="10">
        <f t="shared" si="92"/>
        <v>4</v>
      </c>
      <c r="L370" s="10">
        <f t="shared" si="93"/>
        <v>4</v>
      </c>
      <c r="M370" s="1" t="str">
        <f t="shared" si="94"/>
        <v>~tool~</v>
      </c>
      <c r="N370" s="1" t="str">
        <f t="shared" si="95"/>
        <v>[tul]</v>
      </c>
      <c r="O370" s="4">
        <f t="shared" si="96"/>
        <v>0.2342468675289098</v>
      </c>
      <c r="P370" s="4">
        <f t="shared" si="97"/>
        <v>1</v>
      </c>
      <c r="Q370" s="4" cm="1">
        <f t="array" ref="Q370">SUM(_xlfn._xlws.FILTER($G$2:$G$1265,_xlfn.MAP($M$2:$M$1265,_xlfn.LAMBDA(_xlpm.x,_xlpm.x=$M370))))</f>
        <v>7.3152889539136799E-4</v>
      </c>
      <c r="R370" s="4">
        <f t="shared" si="98"/>
        <v>1</v>
      </c>
      <c r="S370" s="15" cm="1">
        <f t="array" ref="S370">SUM(_xlfn._xlws.FILTER($G$2:$G$1265,_xlfn.MAP($N$2:$N$1265,_xlfn.LAMBDA(_xlpm.x,_xlpm.x=$N370))))</f>
        <v>7.3152889539136799E-4</v>
      </c>
      <c r="T370" s="4">
        <f t="shared" si="99"/>
        <v>1</v>
      </c>
      <c r="U370" s="4">
        <f t="shared" si="100"/>
        <v>0</v>
      </c>
      <c r="AC370" s="2"/>
      <c r="AH370" s="2"/>
      <c r="AI370" s="2"/>
    </row>
    <row r="371" spans="1:35">
      <c r="A371" s="1" t="str">
        <f t="shared" si="86"/>
        <v>~tree~ : [tɹi]</v>
      </c>
      <c r="B371" s="1">
        <f t="shared" si="102"/>
        <v>0</v>
      </c>
      <c r="C371" s="1">
        <f t="shared" si="102"/>
        <v>0</v>
      </c>
      <c r="D371" s="1">
        <f t="shared" si="102"/>
        <v>0</v>
      </c>
      <c r="E371" s="7">
        <v>1</v>
      </c>
      <c r="F371" s="9" t="s">
        <v>505</v>
      </c>
      <c r="G371" s="4">
        <f t="shared" si="88"/>
        <v>7.3152889539136799E-4</v>
      </c>
      <c r="H371" s="1" t="str">
        <f t="shared" si="89"/>
        <v>tɹi</v>
      </c>
      <c r="I371" s="1" t="str">
        <f t="shared" si="90"/>
        <v>tree</v>
      </c>
      <c r="J371" s="10">
        <f t="shared" si="91"/>
        <v>3</v>
      </c>
      <c r="K371" s="10">
        <f t="shared" si="92"/>
        <v>4</v>
      </c>
      <c r="L371" s="10">
        <f t="shared" si="93"/>
        <v>4</v>
      </c>
      <c r="M371" s="1" t="str">
        <f t="shared" si="94"/>
        <v>~tree~</v>
      </c>
      <c r="N371" s="1" t="str">
        <f t="shared" si="95"/>
        <v>[tɹi]</v>
      </c>
      <c r="O371" s="4">
        <f t="shared" si="96"/>
        <v>0.2342468675289098</v>
      </c>
      <c r="P371" s="4">
        <f t="shared" si="97"/>
        <v>1</v>
      </c>
      <c r="Q371" s="4" cm="1">
        <f t="array" ref="Q371">SUM(_xlfn._xlws.FILTER($G$2:$G$1265,_xlfn.MAP($M$2:$M$1265,_xlfn.LAMBDA(_xlpm.x,_xlpm.x=$M371))))</f>
        <v>7.3152889539136799E-4</v>
      </c>
      <c r="R371" s="4">
        <f t="shared" si="98"/>
        <v>1</v>
      </c>
      <c r="S371" s="15" cm="1">
        <f t="array" ref="S371">SUM(_xlfn._xlws.FILTER($G$2:$G$1265,_xlfn.MAP($N$2:$N$1265,_xlfn.LAMBDA(_xlpm.x,_xlpm.x=$N371))))</f>
        <v>7.3152889539136799E-4</v>
      </c>
      <c r="T371" s="4">
        <f t="shared" si="99"/>
        <v>1</v>
      </c>
      <c r="U371" s="4">
        <f t="shared" si="100"/>
        <v>0</v>
      </c>
      <c r="AC371" s="2"/>
      <c r="AH371" s="2"/>
      <c r="AI371" s="2"/>
    </row>
    <row r="372" spans="1:35">
      <c r="A372" s="1" t="str">
        <f t="shared" si="86"/>
        <v>~talk~ : [tɔk]</v>
      </c>
      <c r="B372" s="1">
        <f t="shared" si="102"/>
        <v>0</v>
      </c>
      <c r="C372" s="1">
        <f t="shared" si="102"/>
        <v>0</v>
      </c>
      <c r="D372" s="1">
        <f t="shared" si="102"/>
        <v>0</v>
      </c>
      <c r="E372" s="7">
        <v>1</v>
      </c>
      <c r="F372" s="9" t="s">
        <v>1785</v>
      </c>
      <c r="G372" s="4">
        <f t="shared" si="88"/>
        <v>7.3152889539136799E-4</v>
      </c>
      <c r="H372" s="1" t="str">
        <f t="shared" si="89"/>
        <v>tɔk</v>
      </c>
      <c r="I372" s="1" t="str">
        <f t="shared" si="90"/>
        <v>talk</v>
      </c>
      <c r="J372" s="10">
        <f t="shared" si="91"/>
        <v>3</v>
      </c>
      <c r="K372" s="10">
        <f t="shared" si="92"/>
        <v>4</v>
      </c>
      <c r="L372" s="10">
        <f t="shared" si="93"/>
        <v>4</v>
      </c>
      <c r="M372" s="1" t="str">
        <f t="shared" si="94"/>
        <v>~talk~</v>
      </c>
      <c r="N372" s="1" t="str">
        <f t="shared" si="95"/>
        <v>[tɔk]</v>
      </c>
      <c r="O372" s="4">
        <f t="shared" si="96"/>
        <v>0.2342468675289098</v>
      </c>
      <c r="P372" s="4">
        <f t="shared" si="97"/>
        <v>1</v>
      </c>
      <c r="Q372" s="4" cm="1">
        <f t="array" ref="Q372">SUM(_xlfn._xlws.FILTER($G$2:$G$1265,_xlfn.MAP($M$2:$M$1265,_xlfn.LAMBDA(_xlpm.x,_xlpm.x=$M372))))</f>
        <v>7.3152889539136799E-4</v>
      </c>
      <c r="R372" s="4">
        <f t="shared" si="98"/>
        <v>1</v>
      </c>
      <c r="S372" s="15" cm="1">
        <f t="array" ref="S372">SUM(_xlfn._xlws.FILTER($G$2:$G$1265,_xlfn.MAP($N$2:$N$1265,_xlfn.LAMBDA(_xlpm.x,_xlpm.x=$N372))))</f>
        <v>7.3152889539136799E-4</v>
      </c>
      <c r="T372" s="4">
        <f t="shared" si="99"/>
        <v>1</v>
      </c>
      <c r="U372" s="4">
        <f t="shared" si="100"/>
        <v>0</v>
      </c>
      <c r="AC372" s="2"/>
      <c r="AH372" s="2"/>
      <c r="AI372" s="2"/>
    </row>
    <row r="373" spans="1:35">
      <c r="A373" s="1" t="str">
        <f t="shared" si="86"/>
        <v>~took~ : [tʊk]</v>
      </c>
      <c r="B373" s="1">
        <f t="shared" si="102"/>
        <v>0</v>
      </c>
      <c r="C373" s="1">
        <f t="shared" si="102"/>
        <v>0</v>
      </c>
      <c r="D373" s="1">
        <f t="shared" si="102"/>
        <v>0</v>
      </c>
      <c r="E373" s="7">
        <v>1</v>
      </c>
      <c r="F373" s="9" t="s">
        <v>1784</v>
      </c>
      <c r="G373" s="4">
        <f t="shared" si="88"/>
        <v>7.3152889539136799E-4</v>
      </c>
      <c r="H373" s="1" t="str">
        <f t="shared" si="89"/>
        <v>tʊk</v>
      </c>
      <c r="I373" s="1" t="str">
        <f t="shared" si="90"/>
        <v>took</v>
      </c>
      <c r="J373" s="10">
        <f t="shared" si="91"/>
        <v>3</v>
      </c>
      <c r="K373" s="10">
        <f t="shared" si="92"/>
        <v>4</v>
      </c>
      <c r="L373" s="10">
        <f t="shared" si="93"/>
        <v>4</v>
      </c>
      <c r="M373" s="1" t="str">
        <f t="shared" si="94"/>
        <v>~took~</v>
      </c>
      <c r="N373" s="1" t="str">
        <f t="shared" si="95"/>
        <v>[tʊk]</v>
      </c>
      <c r="O373" s="4">
        <f t="shared" si="96"/>
        <v>0.2342468675289098</v>
      </c>
      <c r="P373" s="4">
        <f t="shared" si="97"/>
        <v>1</v>
      </c>
      <c r="Q373" s="4" cm="1">
        <f t="array" ref="Q373">SUM(_xlfn._xlws.FILTER($G$2:$G$1265,_xlfn.MAP($M$2:$M$1265,_xlfn.LAMBDA(_xlpm.x,_xlpm.x=$M373))))</f>
        <v>7.3152889539136799E-4</v>
      </c>
      <c r="R373" s="4">
        <f t="shared" si="98"/>
        <v>1</v>
      </c>
      <c r="S373" s="15" cm="1">
        <f t="array" ref="S373">SUM(_xlfn._xlws.FILTER($G$2:$G$1265,_xlfn.MAP($N$2:$N$1265,_xlfn.LAMBDA(_xlpm.x,_xlpm.x=$N373))))</f>
        <v>7.3152889539136799E-4</v>
      </c>
      <c r="T373" s="4">
        <f t="shared" si="99"/>
        <v>1</v>
      </c>
      <c r="U373" s="4">
        <f t="shared" si="100"/>
        <v>0</v>
      </c>
      <c r="AC373" s="2"/>
      <c r="AH373" s="2"/>
      <c r="AI373" s="2"/>
    </row>
    <row r="374" spans="1:35">
      <c r="A374" s="1" t="str">
        <f t="shared" si="86"/>
        <v>~tall~ : [tɔl]</v>
      </c>
      <c r="B374" s="1">
        <f t="shared" si="102"/>
        <v>0</v>
      </c>
      <c r="C374" s="1">
        <f t="shared" si="102"/>
        <v>0</v>
      </c>
      <c r="D374" s="1">
        <f t="shared" si="102"/>
        <v>0</v>
      </c>
      <c r="E374" s="7">
        <v>1</v>
      </c>
      <c r="F374" s="9" t="s">
        <v>1783</v>
      </c>
      <c r="G374" s="4">
        <f t="shared" si="88"/>
        <v>7.3152889539136799E-4</v>
      </c>
      <c r="H374" s="1" t="str">
        <f t="shared" si="89"/>
        <v>tɔl</v>
      </c>
      <c r="I374" s="1" t="str">
        <f t="shared" si="90"/>
        <v>tall</v>
      </c>
      <c r="J374" s="10">
        <f t="shared" si="91"/>
        <v>3</v>
      </c>
      <c r="K374" s="10">
        <f t="shared" si="92"/>
        <v>4</v>
      </c>
      <c r="L374" s="10">
        <f t="shared" si="93"/>
        <v>4</v>
      </c>
      <c r="M374" s="1" t="str">
        <f t="shared" si="94"/>
        <v>~tall~</v>
      </c>
      <c r="N374" s="1" t="str">
        <f t="shared" si="95"/>
        <v>[tɔl]</v>
      </c>
      <c r="O374" s="4">
        <f t="shared" si="96"/>
        <v>0.2342468675289098</v>
      </c>
      <c r="P374" s="4">
        <f t="shared" si="97"/>
        <v>1</v>
      </c>
      <c r="Q374" s="4" cm="1">
        <f t="array" ref="Q374">SUM(_xlfn._xlws.FILTER($G$2:$G$1265,_xlfn.MAP($M$2:$M$1265,_xlfn.LAMBDA(_xlpm.x,_xlpm.x=$M374))))</f>
        <v>7.3152889539136799E-4</v>
      </c>
      <c r="R374" s="4">
        <f t="shared" si="98"/>
        <v>1</v>
      </c>
      <c r="S374" s="15" cm="1">
        <f t="array" ref="S374">SUM(_xlfn._xlws.FILTER($G$2:$G$1265,_xlfn.MAP($N$2:$N$1265,_xlfn.LAMBDA(_xlpm.x,_xlpm.x=$N374))))</f>
        <v>7.3152889539136799E-4</v>
      </c>
      <c r="T374" s="4">
        <f t="shared" si="99"/>
        <v>1</v>
      </c>
      <c r="U374" s="4">
        <f t="shared" si="100"/>
        <v>0</v>
      </c>
      <c r="AC374" s="2"/>
      <c r="AH374" s="2"/>
      <c r="AI374" s="2"/>
    </row>
    <row r="375" spans="1:35">
      <c r="A375" s="1" t="str">
        <f t="shared" si="86"/>
        <v>~tell~ : [tɛl]</v>
      </c>
      <c r="B375" s="1">
        <f t="shared" si="102"/>
        <v>0</v>
      </c>
      <c r="C375" s="1">
        <f t="shared" si="102"/>
        <v>0</v>
      </c>
      <c r="D375" s="1">
        <f t="shared" si="102"/>
        <v>0</v>
      </c>
      <c r="E375" s="7">
        <v>1</v>
      </c>
      <c r="F375" s="9" t="s">
        <v>1782</v>
      </c>
      <c r="G375" s="4">
        <f t="shared" si="88"/>
        <v>7.3152889539136799E-4</v>
      </c>
      <c r="H375" s="1" t="str">
        <f t="shared" si="89"/>
        <v>tɛl</v>
      </c>
      <c r="I375" s="1" t="str">
        <f t="shared" si="90"/>
        <v>tell</v>
      </c>
      <c r="J375" s="10">
        <f t="shared" si="91"/>
        <v>3</v>
      </c>
      <c r="K375" s="10">
        <f t="shared" si="92"/>
        <v>4</v>
      </c>
      <c r="L375" s="10">
        <f t="shared" si="93"/>
        <v>4</v>
      </c>
      <c r="M375" s="1" t="str">
        <f t="shared" si="94"/>
        <v>~tell~</v>
      </c>
      <c r="N375" s="1" t="str">
        <f t="shared" si="95"/>
        <v>[tɛl]</v>
      </c>
      <c r="O375" s="4">
        <f t="shared" si="96"/>
        <v>0.2342468675289098</v>
      </c>
      <c r="P375" s="4">
        <f t="shared" si="97"/>
        <v>1</v>
      </c>
      <c r="Q375" s="4" cm="1">
        <f t="array" ref="Q375">SUM(_xlfn._xlws.FILTER($G$2:$G$1265,_xlfn.MAP($M$2:$M$1265,_xlfn.LAMBDA(_xlpm.x,_xlpm.x=$M375))))</f>
        <v>7.3152889539136799E-4</v>
      </c>
      <c r="R375" s="4">
        <f t="shared" si="98"/>
        <v>1</v>
      </c>
      <c r="S375" s="15" cm="1">
        <f t="array" ref="S375">SUM(_xlfn._xlws.FILTER($G$2:$G$1265,_xlfn.MAP($N$2:$N$1265,_xlfn.LAMBDA(_xlpm.x,_xlpm.x=$N375))))</f>
        <v>7.3152889539136799E-4</v>
      </c>
      <c r="T375" s="4">
        <f t="shared" si="99"/>
        <v>1</v>
      </c>
      <c r="U375" s="4">
        <f t="shared" si="100"/>
        <v>0</v>
      </c>
      <c r="AC375" s="2"/>
      <c r="AH375" s="2"/>
      <c r="AI375" s="2"/>
    </row>
    <row r="376" spans="1:35">
      <c r="A376" s="1" t="str">
        <f t="shared" si="86"/>
        <v>~tice~ : [təs]</v>
      </c>
      <c r="B376" s="1">
        <f t="shared" si="102"/>
        <v>0</v>
      </c>
      <c r="C376" s="1">
        <f t="shared" si="102"/>
        <v>0</v>
      </c>
      <c r="D376" s="1">
        <f t="shared" si="102"/>
        <v>0</v>
      </c>
      <c r="E376" s="7">
        <v>1</v>
      </c>
      <c r="F376" s="9" t="s">
        <v>1781</v>
      </c>
      <c r="G376" s="4">
        <f t="shared" si="88"/>
        <v>7.3152889539136799E-4</v>
      </c>
      <c r="H376" s="1" t="str">
        <f t="shared" si="89"/>
        <v>təs</v>
      </c>
      <c r="I376" s="1" t="str">
        <f t="shared" si="90"/>
        <v>tice</v>
      </c>
      <c r="J376" s="10">
        <f t="shared" si="91"/>
        <v>3</v>
      </c>
      <c r="K376" s="10">
        <f t="shared" si="92"/>
        <v>4</v>
      </c>
      <c r="L376" s="10">
        <f t="shared" si="93"/>
        <v>4</v>
      </c>
      <c r="M376" s="1" t="str">
        <f t="shared" si="94"/>
        <v>~tice~</v>
      </c>
      <c r="N376" s="1" t="str">
        <f t="shared" si="95"/>
        <v>[təs]</v>
      </c>
      <c r="O376" s="4">
        <f t="shared" si="96"/>
        <v>0.2342468675289098</v>
      </c>
      <c r="P376" s="4">
        <f t="shared" si="97"/>
        <v>1</v>
      </c>
      <c r="Q376" s="4" cm="1">
        <f t="array" ref="Q376">SUM(_xlfn._xlws.FILTER($G$2:$G$1265,_xlfn.MAP($M$2:$M$1265,_xlfn.LAMBDA(_xlpm.x,_xlpm.x=$M376))))</f>
        <v>7.3152889539136799E-4</v>
      </c>
      <c r="R376" s="4">
        <f t="shared" si="98"/>
        <v>1</v>
      </c>
      <c r="S376" s="15" cm="1">
        <f t="array" ref="S376">SUM(_xlfn._xlws.FILTER($G$2:$G$1265,_xlfn.MAP($N$2:$N$1265,_xlfn.LAMBDA(_xlpm.x,_xlpm.x=$N376))))</f>
        <v>7.3152889539136799E-4</v>
      </c>
      <c r="T376" s="4">
        <f t="shared" si="99"/>
        <v>1</v>
      </c>
      <c r="U376" s="4">
        <f t="shared" si="100"/>
        <v>0</v>
      </c>
      <c r="AC376" s="2"/>
      <c r="AH376" s="2"/>
      <c r="AI376" s="2"/>
    </row>
    <row r="377" spans="1:35">
      <c r="A377" s="1" t="str">
        <f t="shared" si="86"/>
        <v>~true~ : [tɹu]</v>
      </c>
      <c r="B377" s="1">
        <f t="shared" si="102"/>
        <v>0</v>
      </c>
      <c r="C377" s="1">
        <f t="shared" si="102"/>
        <v>0</v>
      </c>
      <c r="D377" s="1">
        <f t="shared" si="102"/>
        <v>0</v>
      </c>
      <c r="E377" s="7">
        <v>1</v>
      </c>
      <c r="F377" s="9" t="s">
        <v>360</v>
      </c>
      <c r="G377" s="4">
        <f t="shared" si="88"/>
        <v>7.3152889539136799E-4</v>
      </c>
      <c r="H377" s="1" t="str">
        <f t="shared" si="89"/>
        <v>tɹu</v>
      </c>
      <c r="I377" s="1" t="str">
        <f t="shared" si="90"/>
        <v>true</v>
      </c>
      <c r="J377" s="10">
        <f t="shared" si="91"/>
        <v>3</v>
      </c>
      <c r="K377" s="10">
        <f t="shared" si="92"/>
        <v>4</v>
      </c>
      <c r="L377" s="10">
        <f t="shared" si="93"/>
        <v>4</v>
      </c>
      <c r="M377" s="1" t="str">
        <f t="shared" si="94"/>
        <v>~true~</v>
      </c>
      <c r="N377" s="1" t="str">
        <f t="shared" si="95"/>
        <v>[tɹu]</v>
      </c>
      <c r="O377" s="4">
        <f t="shared" si="96"/>
        <v>0.2342468675289098</v>
      </c>
      <c r="P377" s="4">
        <f t="shared" si="97"/>
        <v>1</v>
      </c>
      <c r="Q377" s="4" cm="1">
        <f t="array" ref="Q377">SUM(_xlfn._xlws.FILTER($G$2:$G$1265,_xlfn.MAP($M$2:$M$1265,_xlfn.LAMBDA(_xlpm.x,_xlpm.x=$M377))))</f>
        <v>7.3152889539136799E-4</v>
      </c>
      <c r="R377" s="4">
        <f t="shared" si="98"/>
        <v>1</v>
      </c>
      <c r="S377" s="15" cm="1">
        <f t="array" ref="S377">SUM(_xlfn._xlws.FILTER($G$2:$G$1265,_xlfn.MAP($N$2:$N$1265,_xlfn.LAMBDA(_xlpm.x,_xlpm.x=$N377))))</f>
        <v>7.3152889539136799E-4</v>
      </c>
      <c r="T377" s="4">
        <f t="shared" si="99"/>
        <v>1</v>
      </c>
      <c r="U377" s="4">
        <f t="shared" si="100"/>
        <v>0</v>
      </c>
      <c r="AC377" s="2"/>
      <c r="AH377" s="2"/>
      <c r="AI377" s="2"/>
    </row>
    <row r="378" spans="1:35">
      <c r="A378" s="1" t="str">
        <f t="shared" si="86"/>
        <v>~view~ : [vyu]</v>
      </c>
      <c r="B378" s="1">
        <f t="shared" si="102"/>
        <v>0</v>
      </c>
      <c r="C378" s="1">
        <f t="shared" si="102"/>
        <v>0</v>
      </c>
      <c r="D378" s="1">
        <f t="shared" si="102"/>
        <v>0</v>
      </c>
      <c r="E378" s="7">
        <v>1</v>
      </c>
      <c r="F378" s="9" t="s">
        <v>160</v>
      </c>
      <c r="G378" s="4">
        <f t="shared" si="88"/>
        <v>7.3152889539136799E-4</v>
      </c>
      <c r="H378" s="1" t="str">
        <f t="shared" si="89"/>
        <v>vyu</v>
      </c>
      <c r="I378" s="1" t="str">
        <f t="shared" si="90"/>
        <v>view</v>
      </c>
      <c r="J378" s="10">
        <f t="shared" si="91"/>
        <v>3</v>
      </c>
      <c r="K378" s="10">
        <f t="shared" si="92"/>
        <v>4</v>
      </c>
      <c r="L378" s="10">
        <f t="shared" si="93"/>
        <v>4</v>
      </c>
      <c r="M378" s="1" t="str">
        <f t="shared" si="94"/>
        <v>~view~</v>
      </c>
      <c r="N378" s="1" t="str">
        <f t="shared" si="95"/>
        <v>[vyu]</v>
      </c>
      <c r="O378" s="4">
        <f t="shared" si="96"/>
        <v>0.2342468675289098</v>
      </c>
      <c r="P378" s="4">
        <f t="shared" si="97"/>
        <v>1</v>
      </c>
      <c r="Q378" s="4" cm="1">
        <f t="array" ref="Q378">SUM(_xlfn._xlws.FILTER($G$2:$G$1265,_xlfn.MAP($M$2:$M$1265,_xlfn.LAMBDA(_xlpm.x,_xlpm.x=$M378))))</f>
        <v>7.3152889539136799E-4</v>
      </c>
      <c r="R378" s="4">
        <f t="shared" si="98"/>
        <v>1</v>
      </c>
      <c r="S378" s="15" cm="1">
        <f t="array" ref="S378">SUM(_xlfn._xlws.FILTER($G$2:$G$1265,_xlfn.MAP($N$2:$N$1265,_xlfn.LAMBDA(_xlpm.x,_xlpm.x=$N378))))</f>
        <v>7.3152889539136799E-4</v>
      </c>
      <c r="T378" s="4">
        <f t="shared" si="99"/>
        <v>1</v>
      </c>
      <c r="U378" s="4">
        <f t="shared" si="100"/>
        <v>0</v>
      </c>
      <c r="AC378" s="2"/>
      <c r="AH378" s="2"/>
      <c r="AI378" s="2"/>
    </row>
    <row r="379" spans="1:35">
      <c r="A379" s="1" t="str">
        <f t="shared" si="86"/>
        <v>~week~ : [wik]</v>
      </c>
      <c r="B379" s="1">
        <f t="shared" si="102"/>
        <v>0</v>
      </c>
      <c r="C379" s="1">
        <f t="shared" si="102"/>
        <v>0</v>
      </c>
      <c r="D379" s="1">
        <f t="shared" si="102"/>
        <v>0</v>
      </c>
      <c r="E379" s="7">
        <v>1</v>
      </c>
      <c r="F379" s="9" t="s">
        <v>1780</v>
      </c>
      <c r="G379" s="4">
        <f t="shared" si="88"/>
        <v>7.3152889539136799E-4</v>
      </c>
      <c r="H379" s="1" t="str">
        <f t="shared" si="89"/>
        <v>wik</v>
      </c>
      <c r="I379" s="1" t="str">
        <f t="shared" si="90"/>
        <v>week</v>
      </c>
      <c r="J379" s="10">
        <f t="shared" si="91"/>
        <v>3</v>
      </c>
      <c r="K379" s="10">
        <f t="shared" si="92"/>
        <v>4</v>
      </c>
      <c r="L379" s="10">
        <f t="shared" si="93"/>
        <v>4</v>
      </c>
      <c r="M379" s="1" t="str">
        <f t="shared" si="94"/>
        <v>~week~</v>
      </c>
      <c r="N379" s="1" t="str">
        <f t="shared" si="95"/>
        <v>[wik]</v>
      </c>
      <c r="O379" s="4">
        <f t="shared" si="96"/>
        <v>0.2342468675289098</v>
      </c>
      <c r="P379" s="4">
        <f t="shared" si="97"/>
        <v>1</v>
      </c>
      <c r="Q379" s="4" cm="1">
        <f t="array" ref="Q379">SUM(_xlfn._xlws.FILTER($G$2:$G$1265,_xlfn.MAP($M$2:$M$1265,_xlfn.LAMBDA(_xlpm.x,_xlpm.x=$M379))))</f>
        <v>7.3152889539136799E-4</v>
      </c>
      <c r="R379" s="4">
        <f t="shared" si="98"/>
        <v>1</v>
      </c>
      <c r="S379" s="15" cm="1">
        <f t="array" ref="S379">SUM(_xlfn._xlws.FILTER($G$2:$G$1265,_xlfn.MAP($N$2:$N$1265,_xlfn.LAMBDA(_xlpm.x,_xlpm.x=$N379))))</f>
        <v>7.3152889539136799E-4</v>
      </c>
      <c r="T379" s="4">
        <f t="shared" si="99"/>
        <v>1</v>
      </c>
      <c r="U379" s="4">
        <f t="shared" si="100"/>
        <v>0</v>
      </c>
      <c r="AC379" s="2"/>
      <c r="AH379" s="2"/>
      <c r="AI379" s="2"/>
    </row>
    <row r="380" spans="1:35">
      <c r="A380" s="1" t="str">
        <f t="shared" si="86"/>
        <v>~walk~ : [wɔk]</v>
      </c>
      <c r="B380" s="1">
        <f t="shared" si="102"/>
        <v>0</v>
      </c>
      <c r="C380" s="1">
        <f t="shared" si="102"/>
        <v>0</v>
      </c>
      <c r="D380" s="1">
        <f t="shared" si="102"/>
        <v>0</v>
      </c>
      <c r="E380" s="7">
        <v>1</v>
      </c>
      <c r="F380" s="9" t="s">
        <v>1779</v>
      </c>
      <c r="G380" s="4">
        <f t="shared" si="88"/>
        <v>7.3152889539136799E-4</v>
      </c>
      <c r="H380" s="1" t="str">
        <f t="shared" si="89"/>
        <v>wɔk</v>
      </c>
      <c r="I380" s="1" t="str">
        <f t="shared" si="90"/>
        <v>walk</v>
      </c>
      <c r="J380" s="10">
        <f t="shared" si="91"/>
        <v>3</v>
      </c>
      <c r="K380" s="10">
        <f t="shared" si="92"/>
        <v>4</v>
      </c>
      <c r="L380" s="10">
        <f t="shared" si="93"/>
        <v>4</v>
      </c>
      <c r="M380" s="1" t="str">
        <f t="shared" si="94"/>
        <v>~walk~</v>
      </c>
      <c r="N380" s="1" t="str">
        <f t="shared" si="95"/>
        <v>[wɔk]</v>
      </c>
      <c r="O380" s="4">
        <f t="shared" si="96"/>
        <v>0.2342468675289098</v>
      </c>
      <c r="P380" s="4">
        <f t="shared" si="97"/>
        <v>1</v>
      </c>
      <c r="Q380" s="4" cm="1">
        <f t="array" ref="Q380">SUM(_xlfn._xlws.FILTER($G$2:$G$1265,_xlfn.MAP($M$2:$M$1265,_xlfn.LAMBDA(_xlpm.x,_xlpm.x=$M380))))</f>
        <v>7.3152889539136799E-4</v>
      </c>
      <c r="R380" s="4">
        <f t="shared" si="98"/>
        <v>1</v>
      </c>
      <c r="S380" s="15" cm="1">
        <f t="array" ref="S380">SUM(_xlfn._xlws.FILTER($G$2:$G$1265,_xlfn.MAP($N$2:$N$1265,_xlfn.LAMBDA(_xlpm.x,_xlpm.x=$N380))))</f>
        <v>7.3152889539136799E-4</v>
      </c>
      <c r="T380" s="4">
        <f t="shared" si="99"/>
        <v>1</v>
      </c>
      <c r="U380" s="4">
        <f t="shared" si="100"/>
        <v>0</v>
      </c>
      <c r="AC380" s="2"/>
      <c r="AH380" s="2"/>
      <c r="AI380" s="2"/>
    </row>
    <row r="381" spans="1:35">
      <c r="A381" s="1" t="str">
        <f t="shared" si="86"/>
        <v>~wall~ : [wɔl]</v>
      </c>
      <c r="B381" s="1">
        <f t="shared" si="102"/>
        <v>0</v>
      </c>
      <c r="C381" s="1">
        <f t="shared" si="102"/>
        <v>0</v>
      </c>
      <c r="D381" s="1">
        <f t="shared" si="102"/>
        <v>0</v>
      </c>
      <c r="E381" s="7">
        <v>1</v>
      </c>
      <c r="F381" s="9" t="s">
        <v>1778</v>
      </c>
      <c r="G381" s="4">
        <f t="shared" si="88"/>
        <v>7.3152889539136799E-4</v>
      </c>
      <c r="H381" s="1" t="str">
        <f t="shared" si="89"/>
        <v>wɔl</v>
      </c>
      <c r="I381" s="1" t="str">
        <f t="shared" si="90"/>
        <v>wall</v>
      </c>
      <c r="J381" s="10">
        <f t="shared" si="91"/>
        <v>3</v>
      </c>
      <c r="K381" s="10">
        <f t="shared" si="92"/>
        <v>4</v>
      </c>
      <c r="L381" s="10">
        <f t="shared" si="93"/>
        <v>4</v>
      </c>
      <c r="M381" s="1" t="str">
        <f t="shared" si="94"/>
        <v>~wall~</v>
      </c>
      <c r="N381" s="1" t="str">
        <f t="shared" si="95"/>
        <v>[wɔl]</v>
      </c>
      <c r="O381" s="4">
        <f t="shared" si="96"/>
        <v>0.2342468675289098</v>
      </c>
      <c r="P381" s="4">
        <f t="shared" si="97"/>
        <v>1</v>
      </c>
      <c r="Q381" s="4" cm="1">
        <f t="array" ref="Q381">SUM(_xlfn._xlws.FILTER($G$2:$G$1265,_xlfn.MAP($M$2:$M$1265,_xlfn.LAMBDA(_xlpm.x,_xlpm.x=$M381))))</f>
        <v>7.3152889539136799E-4</v>
      </c>
      <c r="R381" s="4">
        <f t="shared" si="98"/>
        <v>1</v>
      </c>
      <c r="S381" s="15" cm="1">
        <f t="array" ref="S381">SUM(_xlfn._xlws.FILTER($G$2:$G$1265,_xlfn.MAP($N$2:$N$1265,_xlfn.LAMBDA(_xlpm.x,_xlpm.x=$N381))))</f>
        <v>7.3152889539136799E-4</v>
      </c>
      <c r="T381" s="4">
        <f t="shared" si="99"/>
        <v>1</v>
      </c>
      <c r="U381" s="4">
        <f t="shared" si="100"/>
        <v>0</v>
      </c>
      <c r="AC381" s="2"/>
      <c r="AH381" s="2"/>
      <c r="AI381" s="2"/>
    </row>
    <row r="382" spans="1:35">
      <c r="A382" s="1" t="str">
        <f t="shared" si="86"/>
        <v>~will~ : [wɪl]</v>
      </c>
      <c r="B382" s="1">
        <f t="shared" ref="B382:D401" si="103">_xlfn.LET(_xlpm.d,$F382,_xlpm.k,_xlfn.CONCAT(LEFT(TRIM(B$1),1),"*"),COUNTIF(_xlpm.d,_xlpm.k))</f>
        <v>0</v>
      </c>
      <c r="C382" s="1">
        <f t="shared" si="103"/>
        <v>0</v>
      </c>
      <c r="D382" s="1">
        <f t="shared" si="103"/>
        <v>0</v>
      </c>
      <c r="E382" s="7">
        <v>1</v>
      </c>
      <c r="F382" s="9" t="s">
        <v>1777</v>
      </c>
      <c r="G382" s="4">
        <f t="shared" si="88"/>
        <v>7.3152889539136799E-4</v>
      </c>
      <c r="H382" s="1" t="str">
        <f t="shared" si="89"/>
        <v>wɪl</v>
      </c>
      <c r="I382" s="1" t="str">
        <f t="shared" si="90"/>
        <v>will</v>
      </c>
      <c r="J382" s="10">
        <f t="shared" si="91"/>
        <v>3</v>
      </c>
      <c r="K382" s="10">
        <f t="shared" si="92"/>
        <v>4</v>
      </c>
      <c r="L382" s="10">
        <f t="shared" si="93"/>
        <v>4</v>
      </c>
      <c r="M382" s="1" t="str">
        <f t="shared" si="94"/>
        <v>~will~</v>
      </c>
      <c r="N382" s="1" t="str">
        <f t="shared" si="95"/>
        <v>[wɪl]</v>
      </c>
      <c r="O382" s="4">
        <f t="shared" si="96"/>
        <v>0.2342468675289098</v>
      </c>
      <c r="P382" s="4">
        <f t="shared" si="97"/>
        <v>1</v>
      </c>
      <c r="Q382" s="4" cm="1">
        <f t="array" ref="Q382">SUM(_xlfn._xlws.FILTER($G$2:$G$1265,_xlfn.MAP($M$2:$M$1265,_xlfn.LAMBDA(_xlpm.x,_xlpm.x=$M382))))</f>
        <v>7.3152889539136799E-4</v>
      </c>
      <c r="R382" s="4">
        <f t="shared" si="98"/>
        <v>1</v>
      </c>
      <c r="S382" s="15" cm="1">
        <f t="array" ref="S382">SUM(_xlfn._xlws.FILTER($G$2:$G$1265,_xlfn.MAP($N$2:$N$1265,_xlfn.LAMBDA(_xlpm.x,_xlpm.x=$N382))))</f>
        <v>7.3152889539136799E-4</v>
      </c>
      <c r="T382" s="4">
        <f t="shared" si="99"/>
        <v>1</v>
      </c>
      <c r="U382" s="4">
        <f t="shared" si="100"/>
        <v>0</v>
      </c>
      <c r="AC382" s="2"/>
      <c r="AH382" s="2"/>
      <c r="AI382" s="2"/>
    </row>
    <row r="383" spans="1:35">
      <c r="A383" s="1" t="str">
        <f t="shared" si="86"/>
        <v>~with~ : [wɪð]</v>
      </c>
      <c r="B383" s="1">
        <f t="shared" si="103"/>
        <v>0</v>
      </c>
      <c r="C383" s="1">
        <f t="shared" si="103"/>
        <v>0</v>
      </c>
      <c r="D383" s="1">
        <f t="shared" si="103"/>
        <v>0</v>
      </c>
      <c r="E383" s="7">
        <v>1</v>
      </c>
      <c r="F383" s="9" t="s">
        <v>1776</v>
      </c>
      <c r="G383" s="4">
        <f t="shared" si="88"/>
        <v>7.3152889539136799E-4</v>
      </c>
      <c r="H383" s="1" t="str">
        <f t="shared" si="89"/>
        <v>wɪð</v>
      </c>
      <c r="I383" s="1" t="str">
        <f t="shared" si="90"/>
        <v>with</v>
      </c>
      <c r="J383" s="10">
        <f t="shared" si="91"/>
        <v>3</v>
      </c>
      <c r="K383" s="10">
        <f t="shared" si="92"/>
        <v>4</v>
      </c>
      <c r="L383" s="10">
        <f t="shared" si="93"/>
        <v>4</v>
      </c>
      <c r="M383" s="1" t="str">
        <f t="shared" si="94"/>
        <v>~with~</v>
      </c>
      <c r="N383" s="1" t="str">
        <f t="shared" si="95"/>
        <v>[wɪð]</v>
      </c>
      <c r="O383" s="4">
        <f t="shared" si="96"/>
        <v>0.2342468675289098</v>
      </c>
      <c r="P383" s="4">
        <f t="shared" si="97"/>
        <v>1</v>
      </c>
      <c r="Q383" s="4" cm="1">
        <f t="array" ref="Q383">SUM(_xlfn._xlws.FILTER($G$2:$G$1265,_xlfn.MAP($M$2:$M$1265,_xlfn.LAMBDA(_xlpm.x,_xlpm.x=$M383))))</f>
        <v>7.3152889539136799E-4</v>
      </c>
      <c r="R383" s="4">
        <f t="shared" si="98"/>
        <v>1</v>
      </c>
      <c r="S383" s="15" cm="1">
        <f t="array" ref="S383">SUM(_xlfn._xlws.FILTER($G$2:$G$1265,_xlfn.MAP($N$2:$N$1265,_xlfn.LAMBDA(_xlpm.x,_xlpm.x=$N383))))</f>
        <v>7.3152889539136799E-4</v>
      </c>
      <c r="T383" s="4">
        <f t="shared" si="99"/>
        <v>1</v>
      </c>
      <c r="U383" s="4">
        <f t="shared" si="100"/>
        <v>0</v>
      </c>
      <c r="AC383" s="2"/>
      <c r="AH383" s="2"/>
      <c r="AI383" s="2"/>
    </row>
    <row r="384" spans="1:35">
      <c r="A384" s="1" t="str">
        <f t="shared" si="86"/>
        <v>~wash~ : [wɑʃ]</v>
      </c>
      <c r="B384" s="1">
        <f t="shared" si="103"/>
        <v>0</v>
      </c>
      <c r="C384" s="1">
        <f t="shared" si="103"/>
        <v>0</v>
      </c>
      <c r="D384" s="1">
        <f t="shared" si="103"/>
        <v>0</v>
      </c>
      <c r="E384" s="7">
        <v>1</v>
      </c>
      <c r="F384" s="9" t="s">
        <v>1775</v>
      </c>
      <c r="G384" s="4">
        <f t="shared" si="88"/>
        <v>7.3152889539136799E-4</v>
      </c>
      <c r="H384" s="1" t="str">
        <f t="shared" si="89"/>
        <v>wɑʃ</v>
      </c>
      <c r="I384" s="1" t="str">
        <f t="shared" si="90"/>
        <v>wash</v>
      </c>
      <c r="J384" s="10">
        <f t="shared" si="91"/>
        <v>3</v>
      </c>
      <c r="K384" s="10">
        <f t="shared" si="92"/>
        <v>4</v>
      </c>
      <c r="L384" s="10">
        <f t="shared" si="93"/>
        <v>4</v>
      </c>
      <c r="M384" s="1" t="str">
        <f t="shared" si="94"/>
        <v>~wash~</v>
      </c>
      <c r="N384" s="1" t="str">
        <f t="shared" si="95"/>
        <v>[wɑʃ]</v>
      </c>
      <c r="O384" s="4">
        <f t="shared" si="96"/>
        <v>0.2342468675289098</v>
      </c>
      <c r="P384" s="4">
        <f t="shared" si="97"/>
        <v>1</v>
      </c>
      <c r="Q384" s="4" cm="1">
        <f t="array" ref="Q384">SUM(_xlfn._xlws.FILTER($G$2:$G$1265,_xlfn.MAP($M$2:$M$1265,_xlfn.LAMBDA(_xlpm.x,_xlpm.x=$M384))))</f>
        <v>7.3152889539136799E-4</v>
      </c>
      <c r="R384" s="4">
        <f t="shared" si="98"/>
        <v>1</v>
      </c>
      <c r="S384" s="15" cm="1">
        <f t="array" ref="S384">SUM(_xlfn._xlws.FILTER($G$2:$G$1265,_xlfn.MAP($N$2:$N$1265,_xlfn.LAMBDA(_xlpm.x,_xlpm.x=$N384))))</f>
        <v>7.3152889539136799E-4</v>
      </c>
      <c r="T384" s="4">
        <f t="shared" si="99"/>
        <v>1</v>
      </c>
      <c r="U384" s="4">
        <f t="shared" si="100"/>
        <v>0</v>
      </c>
      <c r="AC384" s="2"/>
      <c r="AH384" s="2"/>
      <c r="AI384" s="2"/>
    </row>
    <row r="385" spans="1:35">
      <c r="A385" s="1" t="str">
        <f t="shared" si="86"/>
        <v>~were~ : [wɜɹ]</v>
      </c>
      <c r="B385" s="1">
        <f t="shared" si="103"/>
        <v>0</v>
      </c>
      <c r="C385" s="1">
        <f t="shared" si="103"/>
        <v>0</v>
      </c>
      <c r="D385" s="1">
        <f t="shared" si="103"/>
        <v>0</v>
      </c>
      <c r="E385" s="7">
        <v>1</v>
      </c>
      <c r="F385" s="9" t="s">
        <v>1774</v>
      </c>
      <c r="G385" s="4">
        <f t="shared" si="88"/>
        <v>7.3152889539136799E-4</v>
      </c>
      <c r="H385" s="1" t="str">
        <f t="shared" si="89"/>
        <v>wɜɹ</v>
      </c>
      <c r="I385" s="1" t="str">
        <f t="shared" si="90"/>
        <v>were</v>
      </c>
      <c r="J385" s="10">
        <f t="shared" si="91"/>
        <v>3</v>
      </c>
      <c r="K385" s="10">
        <f t="shared" si="92"/>
        <v>4</v>
      </c>
      <c r="L385" s="10">
        <f t="shared" si="93"/>
        <v>4</v>
      </c>
      <c r="M385" s="1" t="str">
        <f t="shared" si="94"/>
        <v>~were~</v>
      </c>
      <c r="N385" s="1" t="str">
        <f t="shared" si="95"/>
        <v>[wɜɹ]</v>
      </c>
      <c r="O385" s="4">
        <f t="shared" si="96"/>
        <v>0.2342468675289098</v>
      </c>
      <c r="P385" s="4">
        <f t="shared" si="97"/>
        <v>1</v>
      </c>
      <c r="Q385" s="4" cm="1">
        <f t="array" ref="Q385">SUM(_xlfn._xlws.FILTER($G$2:$G$1265,_xlfn.MAP($M$2:$M$1265,_xlfn.LAMBDA(_xlpm.x,_xlpm.x=$M385))))</f>
        <v>7.3152889539136799E-4</v>
      </c>
      <c r="R385" s="4">
        <f t="shared" si="98"/>
        <v>1</v>
      </c>
      <c r="S385" s="15" cm="1">
        <f t="array" ref="S385">SUM(_xlfn._xlws.FILTER($G$2:$G$1265,_xlfn.MAP($N$2:$N$1265,_xlfn.LAMBDA(_xlpm.x,_xlpm.x=$N385))))</f>
        <v>7.3152889539136799E-4</v>
      </c>
      <c r="T385" s="4">
        <f t="shared" si="99"/>
        <v>1</v>
      </c>
      <c r="U385" s="4">
        <f t="shared" si="100"/>
        <v>0</v>
      </c>
      <c r="AC385" s="2"/>
      <c r="AH385" s="2"/>
      <c r="AI385" s="2"/>
    </row>
    <row r="386" spans="1:35">
      <c r="A386" s="1" t="str">
        <f t="shared" ref="A386:A449" si="104">_xlfn.LET(_xlpm.sep," : ",CONCATENATE(M386,_xlpm.sep,N386))</f>
        <v>~wing~ : [wɪŋ]</v>
      </c>
      <c r="B386" s="1">
        <f t="shared" si="103"/>
        <v>0</v>
      </c>
      <c r="C386" s="1">
        <f t="shared" si="103"/>
        <v>0</v>
      </c>
      <c r="D386" s="1">
        <f t="shared" si="103"/>
        <v>0</v>
      </c>
      <c r="E386" s="7">
        <v>1</v>
      </c>
      <c r="F386" s="9" t="s">
        <v>1773</v>
      </c>
      <c r="G386" s="4">
        <f t="shared" ref="G386:G449" si="105">E386/freq.sum.r6e</f>
        <v>7.3152889539136799E-4</v>
      </c>
      <c r="H386" s="1" t="str">
        <f t="shared" ref="H386:H449" si="106">_xlfn.LET(_xlpm.sep,":",_xlpm.w,$F386,LEFT(_xlpm.w,FIND(_xlpm.sep,_xlpm.w)-1))</f>
        <v>wɪŋ</v>
      </c>
      <c r="I386" s="1" t="str">
        <f t="shared" ref="I386:I449" si="107">_xlfn.LET(_xlpm.sep,":",_xlpm.w,$F386,RIGHT(_xlpm.w,LEN(_xlpm.w)-FIND(_xlpm.sep,_xlpm.w)))</f>
        <v>wing</v>
      </c>
      <c r="J386" s="10">
        <f t="shared" ref="J386:J449" si="108">_xlfn.LET(_xlpm.w,H386,LEN(_xlpm.w))</f>
        <v>3</v>
      </c>
      <c r="K386" s="10">
        <f t="shared" ref="K386:K449" si="109">_xlfn.LET(_xlpm.w,I386,LEN(_xlpm.w))</f>
        <v>4</v>
      </c>
      <c r="L386" s="10">
        <f t="shared" ref="L386:L449" si="110">_xlfn.LET(_xlpm.a,J386,_xlpm.b,K386,MAX(_xlpm.a,_xlpm.b))</f>
        <v>4</v>
      </c>
      <c r="M386" s="1" t="str">
        <f t="shared" ref="M386:M449" si="111">_xlfn.LET(_xlpm.sep,":",_xlpm.w,$F386,_xlfn.CONCAT("~",RIGHT(_xlpm.w,LEN(_xlpm.w)-FIND(_xlpm.sep,_xlpm.w)),"~"))</f>
        <v>~wing~</v>
      </c>
      <c r="N386" s="1" t="str">
        <f t="shared" ref="N386:N449" si="112">_xlfn.LET(_xlpm.sep,":",_xlpm.w,$F386,_xlfn.CONCAT("[",LEFT(_xlpm.w,FIND(_xlpm.sep,_xlpm.w)-1),"]"))</f>
        <v>[wɪŋ]</v>
      </c>
      <c r="O386" s="4">
        <f t="shared" ref="O386:O449" si="113">_xlfn.LET(_xlpm.freq,E386,_xlpm.size,L386+1,_xlpm.F,P386,LOG(1+_xlpm.freq)*LOG(1+_xlpm.size)*_xlpm.F)</f>
        <v>0.2342468675289098</v>
      </c>
      <c r="P386" s="4">
        <f t="shared" ref="P386:P449" si="114">_xlfn.LET(_xlpm.a,T386,_xlpm.b,R386,2*_xlpm.a*_xlpm.b/(_xlpm.a+_xlpm.b))</f>
        <v>1</v>
      </c>
      <c r="Q386" s="4" cm="1">
        <f t="array" ref="Q386">SUM(_xlfn._xlws.FILTER($G$2:$G$1265,_xlfn.MAP($M$2:$M$1265,_xlfn.LAMBDA(_xlpm.x,_xlpm.x=$M386))))</f>
        <v>7.3152889539136799E-4</v>
      </c>
      <c r="R386" s="4">
        <f t="shared" ref="R386:R449" si="115">$G386/Q386</f>
        <v>1</v>
      </c>
      <c r="S386" s="15" cm="1">
        <f t="array" ref="S386">SUM(_xlfn._xlws.FILTER($G$2:$G$1265,_xlfn.MAP($N$2:$N$1265,_xlfn.LAMBDA(_xlpm.x,_xlpm.x=$N386))))</f>
        <v>7.3152889539136799E-4</v>
      </c>
      <c r="T386" s="4">
        <f t="shared" ref="T386:T449" si="116">$G386/S386</f>
        <v>1</v>
      </c>
      <c r="U386" s="4">
        <f t="shared" ref="U386:U449" si="117">_xlfn.LET(_xlpm.p,R386,_xlpm.q,T386,LOG(_xlpm.p/_xlpm.q))</f>
        <v>0</v>
      </c>
      <c r="AC386" s="2"/>
      <c r="AH386" s="2"/>
      <c r="AI386" s="2"/>
    </row>
    <row r="387" spans="1:35">
      <c r="A387" s="1" t="str">
        <f t="shared" si="104"/>
        <v>~wish~ : [wɪʃ]</v>
      </c>
      <c r="B387" s="1">
        <f t="shared" si="103"/>
        <v>0</v>
      </c>
      <c r="C387" s="1">
        <f t="shared" si="103"/>
        <v>0</v>
      </c>
      <c r="D387" s="1">
        <f t="shared" si="103"/>
        <v>0</v>
      </c>
      <c r="E387" s="7">
        <v>1</v>
      </c>
      <c r="F387" s="9" t="s">
        <v>1772</v>
      </c>
      <c r="G387" s="4">
        <f t="shared" si="105"/>
        <v>7.3152889539136799E-4</v>
      </c>
      <c r="H387" s="1" t="str">
        <f t="shared" si="106"/>
        <v>wɪʃ</v>
      </c>
      <c r="I387" s="1" t="str">
        <f t="shared" si="107"/>
        <v>wish</v>
      </c>
      <c r="J387" s="10">
        <f t="shared" si="108"/>
        <v>3</v>
      </c>
      <c r="K387" s="10">
        <f t="shared" si="109"/>
        <v>4</v>
      </c>
      <c r="L387" s="10">
        <f t="shared" si="110"/>
        <v>4</v>
      </c>
      <c r="M387" s="1" t="str">
        <f t="shared" si="111"/>
        <v>~wish~</v>
      </c>
      <c r="N387" s="1" t="str">
        <f t="shared" si="112"/>
        <v>[wɪʃ]</v>
      </c>
      <c r="O387" s="4">
        <f t="shared" si="113"/>
        <v>0.2342468675289098</v>
      </c>
      <c r="P387" s="4">
        <f t="shared" si="114"/>
        <v>1</v>
      </c>
      <c r="Q387" s="4" cm="1">
        <f t="array" ref="Q387">SUM(_xlfn._xlws.FILTER($G$2:$G$1265,_xlfn.MAP($M$2:$M$1265,_xlfn.LAMBDA(_xlpm.x,_xlpm.x=$M387))))</f>
        <v>7.3152889539136799E-4</v>
      </c>
      <c r="R387" s="4">
        <f t="shared" si="115"/>
        <v>1</v>
      </c>
      <c r="S387" s="15" cm="1">
        <f t="array" ref="S387">SUM(_xlfn._xlws.FILTER($G$2:$G$1265,_xlfn.MAP($N$2:$N$1265,_xlfn.LAMBDA(_xlpm.x,_xlpm.x=$N387))))</f>
        <v>7.3152889539136799E-4</v>
      </c>
      <c r="T387" s="4">
        <f t="shared" si="116"/>
        <v>1</v>
      </c>
      <c r="U387" s="4">
        <f t="shared" si="117"/>
        <v>0</v>
      </c>
      <c r="AC387" s="2"/>
      <c r="AH387" s="2"/>
      <c r="AI387" s="2"/>
    </row>
    <row r="388" spans="1:35">
      <c r="A388" s="1" t="str">
        <f t="shared" si="104"/>
        <v>~your~ : [yʊə]</v>
      </c>
      <c r="B388" s="1">
        <f t="shared" si="103"/>
        <v>0</v>
      </c>
      <c r="C388" s="1">
        <f t="shared" si="103"/>
        <v>0</v>
      </c>
      <c r="D388" s="1">
        <f t="shared" si="103"/>
        <v>0</v>
      </c>
      <c r="E388" s="7">
        <v>1</v>
      </c>
      <c r="F388" s="9" t="s">
        <v>1771</v>
      </c>
      <c r="G388" s="4">
        <f t="shared" si="105"/>
        <v>7.3152889539136799E-4</v>
      </c>
      <c r="H388" s="1" t="str">
        <f t="shared" si="106"/>
        <v>yʊə</v>
      </c>
      <c r="I388" s="1" t="str">
        <f t="shared" si="107"/>
        <v>your</v>
      </c>
      <c r="J388" s="10">
        <f t="shared" si="108"/>
        <v>3</v>
      </c>
      <c r="K388" s="10">
        <f t="shared" si="109"/>
        <v>4</v>
      </c>
      <c r="L388" s="10">
        <f t="shared" si="110"/>
        <v>4</v>
      </c>
      <c r="M388" s="1" t="str">
        <f t="shared" si="111"/>
        <v>~your~</v>
      </c>
      <c r="N388" s="1" t="str">
        <f t="shared" si="112"/>
        <v>[yʊə]</v>
      </c>
      <c r="O388" s="4">
        <f t="shared" si="113"/>
        <v>0.2342468675289098</v>
      </c>
      <c r="P388" s="4">
        <f t="shared" si="114"/>
        <v>1</v>
      </c>
      <c r="Q388" s="4" cm="1">
        <f t="array" ref="Q388">SUM(_xlfn._xlws.FILTER($G$2:$G$1265,_xlfn.MAP($M$2:$M$1265,_xlfn.LAMBDA(_xlpm.x,_xlpm.x=$M388))))</f>
        <v>7.3152889539136799E-4</v>
      </c>
      <c r="R388" s="4">
        <f t="shared" si="115"/>
        <v>1</v>
      </c>
      <c r="S388" s="15" cm="1">
        <f t="array" ref="S388">SUM(_xlfn._xlws.FILTER($G$2:$G$1265,_xlfn.MAP($N$2:$N$1265,_xlfn.LAMBDA(_xlpm.x,_xlpm.x=$N388))))</f>
        <v>7.3152889539136799E-4</v>
      </c>
      <c r="T388" s="4">
        <f t="shared" si="116"/>
        <v>1</v>
      </c>
      <c r="U388" s="4">
        <f t="shared" si="117"/>
        <v>0</v>
      </c>
      <c r="AC388" s="2"/>
      <c r="AH388" s="2"/>
      <c r="AI388" s="2"/>
    </row>
    <row r="389" spans="1:35">
      <c r="A389" s="1" t="str">
        <f t="shared" si="104"/>
        <v>~than~ : [ðæn]</v>
      </c>
      <c r="B389" s="1">
        <f t="shared" si="103"/>
        <v>0</v>
      </c>
      <c r="C389" s="1">
        <f t="shared" si="103"/>
        <v>0</v>
      </c>
      <c r="D389" s="1">
        <f t="shared" si="103"/>
        <v>0</v>
      </c>
      <c r="E389" s="7">
        <v>1</v>
      </c>
      <c r="F389" s="9" t="s">
        <v>1770</v>
      </c>
      <c r="G389" s="4">
        <f t="shared" si="105"/>
        <v>7.3152889539136799E-4</v>
      </c>
      <c r="H389" s="1" t="str">
        <f t="shared" si="106"/>
        <v>ðæn</v>
      </c>
      <c r="I389" s="1" t="str">
        <f t="shared" si="107"/>
        <v>than</v>
      </c>
      <c r="J389" s="10">
        <f t="shared" si="108"/>
        <v>3</v>
      </c>
      <c r="K389" s="10">
        <f t="shared" si="109"/>
        <v>4</v>
      </c>
      <c r="L389" s="10">
        <f t="shared" si="110"/>
        <v>4</v>
      </c>
      <c r="M389" s="1" t="str">
        <f t="shared" si="111"/>
        <v>~than~</v>
      </c>
      <c r="N389" s="1" t="str">
        <f t="shared" si="112"/>
        <v>[ðæn]</v>
      </c>
      <c r="O389" s="4">
        <f t="shared" si="113"/>
        <v>0.2342468675289098</v>
      </c>
      <c r="P389" s="4">
        <f t="shared" si="114"/>
        <v>1</v>
      </c>
      <c r="Q389" s="4" cm="1">
        <f t="array" ref="Q389">SUM(_xlfn._xlws.FILTER($G$2:$G$1265,_xlfn.MAP($M$2:$M$1265,_xlfn.LAMBDA(_xlpm.x,_xlpm.x=$M389))))</f>
        <v>7.3152889539136799E-4</v>
      </c>
      <c r="R389" s="4">
        <f t="shared" si="115"/>
        <v>1</v>
      </c>
      <c r="S389" s="15" cm="1">
        <f t="array" ref="S389">SUM(_xlfn._xlws.FILTER($G$2:$G$1265,_xlfn.MAP($N$2:$N$1265,_xlfn.LAMBDA(_xlpm.x,_xlpm.x=$N389))))</f>
        <v>7.3152889539136799E-4</v>
      </c>
      <c r="T389" s="4">
        <f t="shared" si="116"/>
        <v>1</v>
      </c>
      <c r="U389" s="4">
        <f t="shared" si="117"/>
        <v>0</v>
      </c>
      <c r="AC389" s="2"/>
      <c r="AH389" s="2"/>
      <c r="AI389" s="2"/>
    </row>
    <row r="390" spans="1:35">
      <c r="A390" s="1" t="str">
        <f t="shared" si="104"/>
        <v>~that~ : [ðæt]</v>
      </c>
      <c r="B390" s="1">
        <f t="shared" si="103"/>
        <v>0</v>
      </c>
      <c r="C390" s="1">
        <f t="shared" si="103"/>
        <v>0</v>
      </c>
      <c r="D390" s="1">
        <f t="shared" si="103"/>
        <v>0</v>
      </c>
      <c r="E390" s="7">
        <v>1</v>
      </c>
      <c r="F390" s="9" t="s">
        <v>1769</v>
      </c>
      <c r="G390" s="4">
        <f t="shared" si="105"/>
        <v>7.3152889539136799E-4</v>
      </c>
      <c r="H390" s="1" t="str">
        <f t="shared" si="106"/>
        <v>ðæt</v>
      </c>
      <c r="I390" s="1" t="str">
        <f t="shared" si="107"/>
        <v>that</v>
      </c>
      <c r="J390" s="10">
        <f t="shared" si="108"/>
        <v>3</v>
      </c>
      <c r="K390" s="10">
        <f t="shared" si="109"/>
        <v>4</v>
      </c>
      <c r="L390" s="10">
        <f t="shared" si="110"/>
        <v>4</v>
      </c>
      <c r="M390" s="1" t="str">
        <f t="shared" si="111"/>
        <v>~that~</v>
      </c>
      <c r="N390" s="1" t="str">
        <f t="shared" si="112"/>
        <v>[ðæt]</v>
      </c>
      <c r="O390" s="4">
        <f t="shared" si="113"/>
        <v>0.2342468675289098</v>
      </c>
      <c r="P390" s="4">
        <f t="shared" si="114"/>
        <v>1</v>
      </c>
      <c r="Q390" s="4" cm="1">
        <f t="array" ref="Q390">SUM(_xlfn._xlws.FILTER($G$2:$G$1265,_xlfn.MAP($M$2:$M$1265,_xlfn.LAMBDA(_xlpm.x,_xlpm.x=$M390))))</f>
        <v>7.3152889539136799E-4</v>
      </c>
      <c r="R390" s="4">
        <f t="shared" si="115"/>
        <v>1</v>
      </c>
      <c r="S390" s="15" cm="1">
        <f t="array" ref="S390">SUM(_xlfn._xlws.FILTER($G$2:$G$1265,_xlfn.MAP($N$2:$N$1265,_xlfn.LAMBDA(_xlpm.x,_xlpm.x=$N390))))</f>
        <v>7.3152889539136799E-4</v>
      </c>
      <c r="T390" s="4">
        <f t="shared" si="116"/>
        <v>1</v>
      </c>
      <c r="U390" s="4">
        <f t="shared" si="117"/>
        <v>0</v>
      </c>
      <c r="AC390" s="2"/>
      <c r="AH390" s="2"/>
      <c r="AI390" s="2"/>
    </row>
    <row r="391" spans="1:35">
      <c r="A391" s="1" t="str">
        <f t="shared" si="104"/>
        <v>~they~ : [ðeɪ]</v>
      </c>
      <c r="B391" s="1">
        <f t="shared" si="103"/>
        <v>0</v>
      </c>
      <c r="C391" s="1">
        <f t="shared" si="103"/>
        <v>0</v>
      </c>
      <c r="D391" s="1">
        <f t="shared" si="103"/>
        <v>0</v>
      </c>
      <c r="E391" s="7">
        <v>1</v>
      </c>
      <c r="F391" s="9" t="s">
        <v>428</v>
      </c>
      <c r="G391" s="4">
        <f t="shared" si="105"/>
        <v>7.3152889539136799E-4</v>
      </c>
      <c r="H391" s="1" t="str">
        <f t="shared" si="106"/>
        <v>ðeɪ</v>
      </c>
      <c r="I391" s="1" t="str">
        <f t="shared" si="107"/>
        <v>they</v>
      </c>
      <c r="J391" s="10">
        <f t="shared" si="108"/>
        <v>3</v>
      </c>
      <c r="K391" s="10">
        <f t="shared" si="109"/>
        <v>4</v>
      </c>
      <c r="L391" s="10">
        <f t="shared" si="110"/>
        <v>4</v>
      </c>
      <c r="M391" s="1" t="str">
        <f t="shared" si="111"/>
        <v>~they~</v>
      </c>
      <c r="N391" s="1" t="str">
        <f t="shared" si="112"/>
        <v>[ðeɪ]</v>
      </c>
      <c r="O391" s="4">
        <f t="shared" si="113"/>
        <v>0.2342468675289098</v>
      </c>
      <c r="P391" s="4">
        <f t="shared" si="114"/>
        <v>1</v>
      </c>
      <c r="Q391" s="4" cm="1">
        <f t="array" ref="Q391">SUM(_xlfn._xlws.FILTER($G$2:$G$1265,_xlfn.MAP($M$2:$M$1265,_xlfn.LAMBDA(_xlpm.x,_xlpm.x=$M391))))</f>
        <v>7.3152889539136799E-4</v>
      </c>
      <c r="R391" s="4">
        <f t="shared" si="115"/>
        <v>1</v>
      </c>
      <c r="S391" s="15" cm="1">
        <f t="array" ref="S391">SUM(_xlfn._xlws.FILTER($G$2:$G$1265,_xlfn.MAP($N$2:$N$1265,_xlfn.LAMBDA(_xlpm.x,_xlpm.x=$N391))))</f>
        <v>7.3152889539136799E-4</v>
      </c>
      <c r="T391" s="4">
        <f t="shared" si="116"/>
        <v>1</v>
      </c>
      <c r="U391" s="4">
        <f t="shared" si="117"/>
        <v>0</v>
      </c>
      <c r="AC391" s="2"/>
      <c r="AH391" s="2"/>
      <c r="AI391" s="2"/>
    </row>
    <row r="392" spans="1:35">
      <c r="A392" s="1" t="str">
        <f t="shared" si="104"/>
        <v>~them~ : [ðɛm]</v>
      </c>
      <c r="B392" s="1">
        <f t="shared" si="103"/>
        <v>0</v>
      </c>
      <c r="C392" s="1">
        <f t="shared" si="103"/>
        <v>0</v>
      </c>
      <c r="D392" s="1">
        <f t="shared" si="103"/>
        <v>0</v>
      </c>
      <c r="E392" s="7">
        <v>1</v>
      </c>
      <c r="F392" s="9" t="s">
        <v>1768</v>
      </c>
      <c r="G392" s="4">
        <f t="shared" si="105"/>
        <v>7.3152889539136799E-4</v>
      </c>
      <c r="H392" s="1" t="str">
        <f t="shared" si="106"/>
        <v>ðɛm</v>
      </c>
      <c r="I392" s="1" t="str">
        <f t="shared" si="107"/>
        <v>them</v>
      </c>
      <c r="J392" s="10">
        <f t="shared" si="108"/>
        <v>3</v>
      </c>
      <c r="K392" s="10">
        <f t="shared" si="109"/>
        <v>4</v>
      </c>
      <c r="L392" s="10">
        <f t="shared" si="110"/>
        <v>4</v>
      </c>
      <c r="M392" s="1" t="str">
        <f t="shared" si="111"/>
        <v>~them~</v>
      </c>
      <c r="N392" s="1" t="str">
        <f t="shared" si="112"/>
        <v>[ðɛm]</v>
      </c>
      <c r="O392" s="4">
        <f t="shared" si="113"/>
        <v>0.2342468675289098</v>
      </c>
      <c r="P392" s="4">
        <f t="shared" si="114"/>
        <v>1</v>
      </c>
      <c r="Q392" s="4" cm="1">
        <f t="array" ref="Q392">SUM(_xlfn._xlws.FILTER($G$2:$G$1265,_xlfn.MAP($M$2:$M$1265,_xlfn.LAMBDA(_xlpm.x,_xlpm.x=$M392))))</f>
        <v>7.3152889539136799E-4</v>
      </c>
      <c r="R392" s="4">
        <f t="shared" si="115"/>
        <v>1</v>
      </c>
      <c r="S392" s="15" cm="1">
        <f t="array" ref="S392">SUM(_xlfn._xlws.FILTER($G$2:$G$1265,_xlfn.MAP($N$2:$N$1265,_xlfn.LAMBDA(_xlpm.x,_xlpm.x=$N392))))</f>
        <v>7.3152889539136799E-4</v>
      </c>
      <c r="T392" s="4">
        <f t="shared" si="116"/>
        <v>1</v>
      </c>
      <c r="U392" s="4">
        <f t="shared" si="117"/>
        <v>0</v>
      </c>
      <c r="AC392" s="2"/>
      <c r="AH392" s="2"/>
      <c r="AI392" s="2"/>
    </row>
    <row r="393" spans="1:35">
      <c r="A393" s="1" t="str">
        <f t="shared" si="104"/>
        <v>~then~ : [ðɛn]</v>
      </c>
      <c r="B393" s="1">
        <f t="shared" si="103"/>
        <v>0</v>
      </c>
      <c r="C393" s="1">
        <f t="shared" si="103"/>
        <v>0</v>
      </c>
      <c r="D393" s="1">
        <f t="shared" si="103"/>
        <v>0</v>
      </c>
      <c r="E393" s="7">
        <v>1</v>
      </c>
      <c r="F393" s="9" t="s">
        <v>1767</v>
      </c>
      <c r="G393" s="4">
        <f t="shared" si="105"/>
        <v>7.3152889539136799E-4</v>
      </c>
      <c r="H393" s="1" t="str">
        <f t="shared" si="106"/>
        <v>ðɛn</v>
      </c>
      <c r="I393" s="1" t="str">
        <f t="shared" si="107"/>
        <v>then</v>
      </c>
      <c r="J393" s="10">
        <f t="shared" si="108"/>
        <v>3</v>
      </c>
      <c r="K393" s="10">
        <f t="shared" si="109"/>
        <v>4</v>
      </c>
      <c r="L393" s="10">
        <f t="shared" si="110"/>
        <v>4</v>
      </c>
      <c r="M393" s="1" t="str">
        <f t="shared" si="111"/>
        <v>~then~</v>
      </c>
      <c r="N393" s="1" t="str">
        <f t="shared" si="112"/>
        <v>[ðɛn]</v>
      </c>
      <c r="O393" s="4">
        <f t="shared" si="113"/>
        <v>0.2342468675289098</v>
      </c>
      <c r="P393" s="4">
        <f t="shared" si="114"/>
        <v>1</v>
      </c>
      <c r="Q393" s="4" cm="1">
        <f t="array" ref="Q393">SUM(_xlfn._xlws.FILTER($G$2:$G$1265,_xlfn.MAP($M$2:$M$1265,_xlfn.LAMBDA(_xlpm.x,_xlpm.x=$M393))))</f>
        <v>7.3152889539136799E-4</v>
      </c>
      <c r="R393" s="4">
        <f t="shared" si="115"/>
        <v>1</v>
      </c>
      <c r="S393" s="15" cm="1">
        <f t="array" ref="S393">SUM(_xlfn._xlws.FILTER($G$2:$G$1265,_xlfn.MAP($N$2:$N$1265,_xlfn.LAMBDA(_xlpm.x,_xlpm.x=$N393))))</f>
        <v>7.3152889539136799E-4</v>
      </c>
      <c r="T393" s="4">
        <f t="shared" si="116"/>
        <v>1</v>
      </c>
      <c r="U393" s="4">
        <f t="shared" si="117"/>
        <v>0</v>
      </c>
      <c r="AC393" s="2"/>
      <c r="AH393" s="2"/>
      <c r="AI393" s="2"/>
    </row>
    <row r="394" spans="1:35">
      <c r="A394" s="1" t="str">
        <f t="shared" si="104"/>
        <v>~this~ : [ðɪs]</v>
      </c>
      <c r="B394" s="1">
        <f t="shared" si="103"/>
        <v>0</v>
      </c>
      <c r="C394" s="1">
        <f t="shared" si="103"/>
        <v>0</v>
      </c>
      <c r="D394" s="1">
        <f t="shared" si="103"/>
        <v>0</v>
      </c>
      <c r="E394" s="7">
        <v>1</v>
      </c>
      <c r="F394" s="9" t="s">
        <v>1766</v>
      </c>
      <c r="G394" s="4">
        <f t="shared" si="105"/>
        <v>7.3152889539136799E-4</v>
      </c>
      <c r="H394" s="1" t="str">
        <f t="shared" si="106"/>
        <v>ðɪs</v>
      </c>
      <c r="I394" s="1" t="str">
        <f t="shared" si="107"/>
        <v>this</v>
      </c>
      <c r="J394" s="10">
        <f t="shared" si="108"/>
        <v>3</v>
      </c>
      <c r="K394" s="10">
        <f t="shared" si="109"/>
        <v>4</v>
      </c>
      <c r="L394" s="10">
        <f t="shared" si="110"/>
        <v>4</v>
      </c>
      <c r="M394" s="1" t="str">
        <f t="shared" si="111"/>
        <v>~this~</v>
      </c>
      <c r="N394" s="1" t="str">
        <f t="shared" si="112"/>
        <v>[ðɪs]</v>
      </c>
      <c r="O394" s="4">
        <f t="shared" si="113"/>
        <v>0.2342468675289098</v>
      </c>
      <c r="P394" s="4">
        <f t="shared" si="114"/>
        <v>1</v>
      </c>
      <c r="Q394" s="4" cm="1">
        <f t="array" ref="Q394">SUM(_xlfn._xlws.FILTER($G$2:$G$1265,_xlfn.MAP($M$2:$M$1265,_xlfn.LAMBDA(_xlpm.x,_xlpm.x=$M394))))</f>
        <v>7.3152889539136799E-4</v>
      </c>
      <c r="R394" s="4">
        <f t="shared" si="115"/>
        <v>1</v>
      </c>
      <c r="S394" s="15" cm="1">
        <f t="array" ref="S394">SUM(_xlfn._xlws.FILTER($G$2:$G$1265,_xlfn.MAP($N$2:$N$1265,_xlfn.LAMBDA(_xlpm.x,_xlpm.x=$N394))))</f>
        <v>7.3152889539136799E-4</v>
      </c>
      <c r="T394" s="4">
        <f t="shared" si="116"/>
        <v>1</v>
      </c>
      <c r="U394" s="4">
        <f t="shared" si="117"/>
        <v>0</v>
      </c>
      <c r="AC394" s="2"/>
      <c r="AH394" s="2"/>
      <c r="AI394" s="2"/>
    </row>
    <row r="395" spans="1:35">
      <c r="A395" s="1" t="str">
        <f t="shared" si="104"/>
        <v>~thus~ : [ðʌs]</v>
      </c>
      <c r="B395" s="1">
        <f t="shared" si="103"/>
        <v>0</v>
      </c>
      <c r="C395" s="1">
        <f t="shared" si="103"/>
        <v>0</v>
      </c>
      <c r="D395" s="1">
        <f t="shared" si="103"/>
        <v>0</v>
      </c>
      <c r="E395" s="7">
        <v>1</v>
      </c>
      <c r="F395" s="9" t="s">
        <v>1765</v>
      </c>
      <c r="G395" s="4">
        <f t="shared" si="105"/>
        <v>7.3152889539136799E-4</v>
      </c>
      <c r="H395" s="1" t="str">
        <f t="shared" si="106"/>
        <v>ðʌs</v>
      </c>
      <c r="I395" s="1" t="str">
        <f t="shared" si="107"/>
        <v>thus</v>
      </c>
      <c r="J395" s="10">
        <f t="shared" si="108"/>
        <v>3</v>
      </c>
      <c r="K395" s="10">
        <f t="shared" si="109"/>
        <v>4</v>
      </c>
      <c r="L395" s="10">
        <f t="shared" si="110"/>
        <v>4</v>
      </c>
      <c r="M395" s="1" t="str">
        <f t="shared" si="111"/>
        <v>~thus~</v>
      </c>
      <c r="N395" s="1" t="str">
        <f t="shared" si="112"/>
        <v>[ðʌs]</v>
      </c>
      <c r="O395" s="4">
        <f t="shared" si="113"/>
        <v>0.2342468675289098</v>
      </c>
      <c r="P395" s="4">
        <f t="shared" si="114"/>
        <v>1</v>
      </c>
      <c r="Q395" s="4" cm="1">
        <f t="array" ref="Q395">SUM(_xlfn._xlws.FILTER($G$2:$G$1265,_xlfn.MAP($M$2:$M$1265,_xlfn.LAMBDA(_xlpm.x,_xlpm.x=$M395))))</f>
        <v>7.3152889539136799E-4</v>
      </c>
      <c r="R395" s="4">
        <f t="shared" si="115"/>
        <v>1</v>
      </c>
      <c r="S395" s="15" cm="1">
        <f t="array" ref="S395">SUM(_xlfn._xlws.FILTER($G$2:$G$1265,_xlfn.MAP($N$2:$N$1265,_xlfn.LAMBDA(_xlpm.x,_xlpm.x=$N395))))</f>
        <v>7.3152889539136799E-4</v>
      </c>
      <c r="T395" s="4">
        <f t="shared" si="116"/>
        <v>1</v>
      </c>
      <c r="U395" s="4">
        <f t="shared" si="117"/>
        <v>0</v>
      </c>
      <c r="AC395" s="2"/>
      <c r="AH395" s="2"/>
      <c r="AI395" s="2"/>
    </row>
    <row r="396" spans="1:35">
      <c r="A396" s="1" t="str">
        <f t="shared" si="104"/>
        <v>~edge~ : [ɛdʒ]</v>
      </c>
      <c r="B396" s="1">
        <f t="shared" si="103"/>
        <v>0</v>
      </c>
      <c r="C396" s="1">
        <f t="shared" si="103"/>
        <v>0</v>
      </c>
      <c r="D396" s="1">
        <f t="shared" si="103"/>
        <v>0</v>
      </c>
      <c r="E396" s="7">
        <v>1</v>
      </c>
      <c r="F396" s="9" t="s">
        <v>1764</v>
      </c>
      <c r="G396" s="4">
        <f t="shared" si="105"/>
        <v>7.3152889539136799E-4</v>
      </c>
      <c r="H396" s="1" t="str">
        <f t="shared" si="106"/>
        <v>ɛdʒ</v>
      </c>
      <c r="I396" s="1" t="str">
        <f t="shared" si="107"/>
        <v>edge</v>
      </c>
      <c r="J396" s="10">
        <f t="shared" si="108"/>
        <v>3</v>
      </c>
      <c r="K396" s="10">
        <f t="shared" si="109"/>
        <v>4</v>
      </c>
      <c r="L396" s="10">
        <f t="shared" si="110"/>
        <v>4</v>
      </c>
      <c r="M396" s="1" t="str">
        <f t="shared" si="111"/>
        <v>~edge~</v>
      </c>
      <c r="N396" s="1" t="str">
        <f t="shared" si="112"/>
        <v>[ɛdʒ]</v>
      </c>
      <c r="O396" s="4">
        <f t="shared" si="113"/>
        <v>0.2342468675289098</v>
      </c>
      <c r="P396" s="4">
        <f t="shared" si="114"/>
        <v>1</v>
      </c>
      <c r="Q396" s="4" cm="1">
        <f t="array" ref="Q396">SUM(_xlfn._xlws.FILTER($G$2:$G$1265,_xlfn.MAP($M$2:$M$1265,_xlfn.LAMBDA(_xlpm.x,_xlpm.x=$M396))))</f>
        <v>7.3152889539136799E-4</v>
      </c>
      <c r="R396" s="4">
        <f t="shared" si="115"/>
        <v>1</v>
      </c>
      <c r="S396" s="15" cm="1">
        <f t="array" ref="S396">SUM(_xlfn._xlws.FILTER($G$2:$G$1265,_xlfn.MAP($N$2:$N$1265,_xlfn.LAMBDA(_xlpm.x,_xlpm.x=$N396))))</f>
        <v>7.3152889539136799E-4</v>
      </c>
      <c r="T396" s="4">
        <f t="shared" si="116"/>
        <v>1</v>
      </c>
      <c r="U396" s="4">
        <f t="shared" si="117"/>
        <v>0</v>
      </c>
      <c r="AC396" s="2"/>
      <c r="AH396" s="2"/>
      <c r="AI396" s="2"/>
    </row>
    <row r="397" spans="1:35">
      <c r="A397" s="1" t="str">
        <f t="shared" si="104"/>
        <v>~effe~ : [ɪfɛ]</v>
      </c>
      <c r="B397" s="1">
        <f t="shared" si="103"/>
        <v>0</v>
      </c>
      <c r="C397" s="1">
        <f t="shared" si="103"/>
        <v>0</v>
      </c>
      <c r="D397" s="1">
        <f t="shared" si="103"/>
        <v>0</v>
      </c>
      <c r="E397" s="7">
        <v>1</v>
      </c>
      <c r="F397" s="9" t="s">
        <v>1763</v>
      </c>
      <c r="G397" s="4">
        <f t="shared" si="105"/>
        <v>7.3152889539136799E-4</v>
      </c>
      <c r="H397" s="1" t="str">
        <f t="shared" si="106"/>
        <v>ɪfɛ</v>
      </c>
      <c r="I397" s="1" t="str">
        <f t="shared" si="107"/>
        <v>effe</v>
      </c>
      <c r="J397" s="10">
        <f t="shared" si="108"/>
        <v>3</v>
      </c>
      <c r="K397" s="10">
        <f t="shared" si="109"/>
        <v>4</v>
      </c>
      <c r="L397" s="10">
        <f t="shared" si="110"/>
        <v>4</v>
      </c>
      <c r="M397" s="1" t="str">
        <f t="shared" si="111"/>
        <v>~effe~</v>
      </c>
      <c r="N397" s="1" t="str">
        <f t="shared" si="112"/>
        <v>[ɪfɛ]</v>
      </c>
      <c r="O397" s="4">
        <f t="shared" si="113"/>
        <v>0.2342468675289098</v>
      </c>
      <c r="P397" s="4">
        <f t="shared" si="114"/>
        <v>1</v>
      </c>
      <c r="Q397" s="4" cm="1">
        <f t="array" ref="Q397">SUM(_xlfn._xlws.FILTER($G$2:$G$1265,_xlfn.MAP($M$2:$M$1265,_xlfn.LAMBDA(_xlpm.x,_xlpm.x=$M397))))</f>
        <v>7.3152889539136799E-4</v>
      </c>
      <c r="R397" s="4">
        <f t="shared" si="115"/>
        <v>1</v>
      </c>
      <c r="S397" s="15" cm="1">
        <f t="array" ref="S397">SUM(_xlfn._xlws.FILTER($G$2:$G$1265,_xlfn.MAP($N$2:$N$1265,_xlfn.LAMBDA(_xlpm.x,_xlpm.x=$N397))))</f>
        <v>7.3152889539136799E-4</v>
      </c>
      <c r="T397" s="4">
        <f t="shared" si="116"/>
        <v>1</v>
      </c>
      <c r="U397" s="4">
        <f t="shared" si="117"/>
        <v>0</v>
      </c>
      <c r="AC397" s="2"/>
      <c r="AH397" s="2"/>
      <c r="AI397" s="2"/>
    </row>
    <row r="398" spans="1:35">
      <c r="A398" s="1" t="str">
        <f t="shared" si="104"/>
        <v>~ngth~ : [ŋgθ]</v>
      </c>
      <c r="B398" s="1">
        <f t="shared" si="103"/>
        <v>0</v>
      </c>
      <c r="C398" s="1">
        <f t="shared" si="103"/>
        <v>0</v>
      </c>
      <c r="D398" s="1">
        <f t="shared" si="103"/>
        <v>0</v>
      </c>
      <c r="E398" s="7">
        <v>1</v>
      </c>
      <c r="F398" s="9" t="s">
        <v>1762</v>
      </c>
      <c r="G398" s="4">
        <f t="shared" si="105"/>
        <v>7.3152889539136799E-4</v>
      </c>
      <c r="H398" s="1" t="str">
        <f t="shared" si="106"/>
        <v>ŋgθ</v>
      </c>
      <c r="I398" s="1" t="str">
        <f t="shared" si="107"/>
        <v>ngth</v>
      </c>
      <c r="J398" s="10">
        <f t="shared" si="108"/>
        <v>3</v>
      </c>
      <c r="K398" s="10">
        <f t="shared" si="109"/>
        <v>4</v>
      </c>
      <c r="L398" s="10">
        <f t="shared" si="110"/>
        <v>4</v>
      </c>
      <c r="M398" s="1" t="str">
        <f t="shared" si="111"/>
        <v>~ngth~</v>
      </c>
      <c r="N398" s="1" t="str">
        <f t="shared" si="112"/>
        <v>[ŋgθ]</v>
      </c>
      <c r="O398" s="4">
        <f t="shared" si="113"/>
        <v>0.2342468675289098</v>
      </c>
      <c r="P398" s="4">
        <f t="shared" si="114"/>
        <v>1</v>
      </c>
      <c r="Q398" s="4" cm="1">
        <f t="array" ref="Q398">SUM(_xlfn._xlws.FILTER($G$2:$G$1265,_xlfn.MAP($M$2:$M$1265,_xlfn.LAMBDA(_xlpm.x,_xlpm.x=$M398))))</f>
        <v>7.3152889539136799E-4</v>
      </c>
      <c r="R398" s="4">
        <f t="shared" si="115"/>
        <v>1</v>
      </c>
      <c r="S398" s="15" cm="1">
        <f t="array" ref="S398">SUM(_xlfn._xlws.FILTER($G$2:$G$1265,_xlfn.MAP($N$2:$N$1265,_xlfn.LAMBDA(_xlpm.x,_xlpm.x=$N398))))</f>
        <v>7.3152889539136799E-4</v>
      </c>
      <c r="T398" s="4">
        <f t="shared" si="116"/>
        <v>1</v>
      </c>
      <c r="U398" s="4">
        <f t="shared" si="117"/>
        <v>0</v>
      </c>
      <c r="AC398" s="2"/>
      <c r="AH398" s="2"/>
      <c r="AI398" s="2"/>
    </row>
    <row r="399" spans="1:35">
      <c r="A399" s="1" t="str">
        <f t="shared" si="104"/>
        <v>~occu~ : [əkɜ]</v>
      </c>
      <c r="B399" s="1">
        <f t="shared" si="103"/>
        <v>0</v>
      </c>
      <c r="C399" s="1">
        <f t="shared" si="103"/>
        <v>0</v>
      </c>
      <c r="D399" s="1">
        <f t="shared" si="103"/>
        <v>0</v>
      </c>
      <c r="E399" s="7">
        <v>1</v>
      </c>
      <c r="F399" s="9" t="s">
        <v>1761</v>
      </c>
      <c r="G399" s="4">
        <f t="shared" si="105"/>
        <v>7.3152889539136799E-4</v>
      </c>
      <c r="H399" s="1" t="str">
        <f t="shared" si="106"/>
        <v>əkɜ</v>
      </c>
      <c r="I399" s="1" t="str">
        <f t="shared" si="107"/>
        <v>occu</v>
      </c>
      <c r="J399" s="10">
        <f t="shared" si="108"/>
        <v>3</v>
      </c>
      <c r="K399" s="10">
        <f t="shared" si="109"/>
        <v>4</v>
      </c>
      <c r="L399" s="10">
        <f t="shared" si="110"/>
        <v>4</v>
      </c>
      <c r="M399" s="1" t="str">
        <f t="shared" si="111"/>
        <v>~occu~</v>
      </c>
      <c r="N399" s="1" t="str">
        <f t="shared" si="112"/>
        <v>[əkɜ]</v>
      </c>
      <c r="O399" s="4">
        <f t="shared" si="113"/>
        <v>0.2342468675289098</v>
      </c>
      <c r="P399" s="4">
        <f t="shared" si="114"/>
        <v>1</v>
      </c>
      <c r="Q399" s="4" cm="1">
        <f t="array" ref="Q399">SUM(_xlfn._xlws.FILTER($G$2:$G$1265,_xlfn.MAP($M$2:$M$1265,_xlfn.LAMBDA(_xlpm.x,_xlpm.x=$M399))))</f>
        <v>7.3152889539136799E-4</v>
      </c>
      <c r="R399" s="4">
        <f t="shared" si="115"/>
        <v>1</v>
      </c>
      <c r="S399" s="15" cm="1">
        <f t="array" ref="S399">SUM(_xlfn._xlws.FILTER($G$2:$G$1265,_xlfn.MAP($N$2:$N$1265,_xlfn.LAMBDA(_xlpm.x,_xlpm.x=$N399))))</f>
        <v>7.3152889539136799E-4</v>
      </c>
      <c r="T399" s="4">
        <f t="shared" si="116"/>
        <v>1</v>
      </c>
      <c r="U399" s="4">
        <f t="shared" si="117"/>
        <v>0</v>
      </c>
      <c r="AC399" s="2"/>
      <c r="AH399" s="2"/>
      <c r="AI399" s="2"/>
    </row>
    <row r="400" spans="1:35">
      <c r="A400" s="1" t="str">
        <f t="shared" si="104"/>
        <v>~else~ : [ɛls]</v>
      </c>
      <c r="B400" s="1">
        <f t="shared" si="103"/>
        <v>0</v>
      </c>
      <c r="C400" s="1">
        <f t="shared" si="103"/>
        <v>0</v>
      </c>
      <c r="D400" s="1">
        <f t="shared" si="103"/>
        <v>0</v>
      </c>
      <c r="E400" s="7">
        <v>1</v>
      </c>
      <c r="F400" s="9" t="s">
        <v>1760</v>
      </c>
      <c r="G400" s="4">
        <f t="shared" si="105"/>
        <v>7.3152889539136799E-4</v>
      </c>
      <c r="H400" s="1" t="str">
        <f t="shared" si="106"/>
        <v>ɛls</v>
      </c>
      <c r="I400" s="1" t="str">
        <f t="shared" si="107"/>
        <v>else</v>
      </c>
      <c r="J400" s="10">
        <f t="shared" si="108"/>
        <v>3</v>
      </c>
      <c r="K400" s="10">
        <f t="shared" si="109"/>
        <v>4</v>
      </c>
      <c r="L400" s="10">
        <f t="shared" si="110"/>
        <v>4</v>
      </c>
      <c r="M400" s="1" t="str">
        <f t="shared" si="111"/>
        <v>~else~</v>
      </c>
      <c r="N400" s="1" t="str">
        <f t="shared" si="112"/>
        <v>[ɛls]</v>
      </c>
      <c r="O400" s="4">
        <f t="shared" si="113"/>
        <v>0.2342468675289098</v>
      </c>
      <c r="P400" s="4">
        <f t="shared" si="114"/>
        <v>1</v>
      </c>
      <c r="Q400" s="4" cm="1">
        <f t="array" ref="Q400">SUM(_xlfn._xlws.FILTER($G$2:$G$1265,_xlfn.MAP($M$2:$M$1265,_xlfn.LAMBDA(_xlpm.x,_xlpm.x=$M400))))</f>
        <v>7.3152889539136799E-4</v>
      </c>
      <c r="R400" s="4">
        <f t="shared" si="115"/>
        <v>1</v>
      </c>
      <c r="S400" s="15" cm="1">
        <f t="array" ref="S400">SUM(_xlfn._xlws.FILTER($G$2:$G$1265,_xlfn.MAP($N$2:$N$1265,_xlfn.LAMBDA(_xlpm.x,_xlpm.x=$N400))))</f>
        <v>7.3152889539136799E-4</v>
      </c>
      <c r="T400" s="4">
        <f t="shared" si="116"/>
        <v>1</v>
      </c>
      <c r="U400" s="4">
        <f t="shared" si="117"/>
        <v>0</v>
      </c>
      <c r="AC400" s="2"/>
      <c r="AH400" s="2"/>
      <c r="AI400" s="2"/>
    </row>
    <row r="401" spans="1:35">
      <c r="A401" s="1" t="str">
        <f t="shared" si="104"/>
        <v>~enou~ : [ɪnʌ]</v>
      </c>
      <c r="B401" s="1">
        <f t="shared" si="103"/>
        <v>0</v>
      </c>
      <c r="C401" s="1">
        <f t="shared" si="103"/>
        <v>0</v>
      </c>
      <c r="D401" s="1">
        <f t="shared" si="103"/>
        <v>0</v>
      </c>
      <c r="E401" s="7">
        <v>1</v>
      </c>
      <c r="F401" s="9" t="s">
        <v>1759</v>
      </c>
      <c r="G401" s="4">
        <f t="shared" si="105"/>
        <v>7.3152889539136799E-4</v>
      </c>
      <c r="H401" s="1" t="str">
        <f t="shared" si="106"/>
        <v>ɪnʌ</v>
      </c>
      <c r="I401" s="1" t="str">
        <f t="shared" si="107"/>
        <v>enou</v>
      </c>
      <c r="J401" s="10">
        <f t="shared" si="108"/>
        <v>3</v>
      </c>
      <c r="K401" s="10">
        <f t="shared" si="109"/>
        <v>4</v>
      </c>
      <c r="L401" s="10">
        <f t="shared" si="110"/>
        <v>4</v>
      </c>
      <c r="M401" s="1" t="str">
        <f t="shared" si="111"/>
        <v>~enou~</v>
      </c>
      <c r="N401" s="1" t="str">
        <f t="shared" si="112"/>
        <v>[ɪnʌ]</v>
      </c>
      <c r="O401" s="4">
        <f t="shared" si="113"/>
        <v>0.2342468675289098</v>
      </c>
      <c r="P401" s="4">
        <f t="shared" si="114"/>
        <v>1</v>
      </c>
      <c r="Q401" s="4" cm="1">
        <f t="array" ref="Q401">SUM(_xlfn._xlws.FILTER($G$2:$G$1265,_xlfn.MAP($M$2:$M$1265,_xlfn.LAMBDA(_xlpm.x,_xlpm.x=$M401))))</f>
        <v>7.3152889539136799E-4</v>
      </c>
      <c r="R401" s="4">
        <f t="shared" si="115"/>
        <v>1</v>
      </c>
      <c r="S401" s="15" cm="1">
        <f t="array" ref="S401">SUM(_xlfn._xlws.FILTER($G$2:$G$1265,_xlfn.MAP($N$2:$N$1265,_xlfn.LAMBDA(_xlpm.x,_xlpm.x=$N401))))</f>
        <v>7.3152889539136799E-4</v>
      </c>
      <c r="T401" s="4">
        <f t="shared" si="116"/>
        <v>1</v>
      </c>
      <c r="U401" s="4">
        <f t="shared" si="117"/>
        <v>0</v>
      </c>
      <c r="AC401" s="2"/>
      <c r="AH401" s="2"/>
      <c r="AI401" s="2"/>
    </row>
    <row r="402" spans="1:35">
      <c r="A402" s="1" t="str">
        <f t="shared" si="104"/>
        <v>~show~ : [ʃoʊ]</v>
      </c>
      <c r="B402" s="1">
        <f t="shared" ref="B402:D421" si="118">_xlfn.LET(_xlpm.d,$F402,_xlpm.k,_xlfn.CONCAT(LEFT(TRIM(B$1),1),"*"),COUNTIF(_xlpm.d,_xlpm.k))</f>
        <v>0</v>
      </c>
      <c r="C402" s="1">
        <f t="shared" si="118"/>
        <v>0</v>
      </c>
      <c r="D402" s="1">
        <f t="shared" si="118"/>
        <v>0</v>
      </c>
      <c r="E402" s="7">
        <v>1</v>
      </c>
      <c r="F402" s="9" t="s">
        <v>238</v>
      </c>
      <c r="G402" s="4">
        <f t="shared" si="105"/>
        <v>7.3152889539136799E-4</v>
      </c>
      <c r="H402" s="1" t="str">
        <f t="shared" si="106"/>
        <v>ʃoʊ</v>
      </c>
      <c r="I402" s="1" t="str">
        <f t="shared" si="107"/>
        <v>show</v>
      </c>
      <c r="J402" s="10">
        <f t="shared" si="108"/>
        <v>3</v>
      </c>
      <c r="K402" s="10">
        <f t="shared" si="109"/>
        <v>4</v>
      </c>
      <c r="L402" s="10">
        <f t="shared" si="110"/>
        <v>4</v>
      </c>
      <c r="M402" s="1" t="str">
        <f t="shared" si="111"/>
        <v>~show~</v>
      </c>
      <c r="N402" s="1" t="str">
        <f t="shared" si="112"/>
        <v>[ʃoʊ]</v>
      </c>
      <c r="O402" s="4">
        <f t="shared" si="113"/>
        <v>0.2342468675289098</v>
      </c>
      <c r="P402" s="4">
        <f t="shared" si="114"/>
        <v>1</v>
      </c>
      <c r="Q402" s="4" cm="1">
        <f t="array" ref="Q402">SUM(_xlfn._xlws.FILTER($G$2:$G$1265,_xlfn.MAP($M$2:$M$1265,_xlfn.LAMBDA(_xlpm.x,_xlpm.x=$M402))))</f>
        <v>7.3152889539136799E-4</v>
      </c>
      <c r="R402" s="4">
        <f t="shared" si="115"/>
        <v>1</v>
      </c>
      <c r="S402" s="15" cm="1">
        <f t="array" ref="S402">SUM(_xlfn._xlws.FILTER($G$2:$G$1265,_xlfn.MAP($N$2:$N$1265,_xlfn.LAMBDA(_xlpm.x,_xlpm.x=$N402))))</f>
        <v>7.3152889539136799E-4</v>
      </c>
      <c r="T402" s="4">
        <f t="shared" si="116"/>
        <v>1</v>
      </c>
      <c r="U402" s="4">
        <f t="shared" si="117"/>
        <v>0</v>
      </c>
      <c r="AC402" s="2"/>
      <c r="AH402" s="2"/>
      <c r="AI402" s="2"/>
    </row>
    <row r="403" spans="1:35">
      <c r="A403" s="1" t="str">
        <f t="shared" si="104"/>
        <v>~rule~ : [ɹul]</v>
      </c>
      <c r="B403" s="1">
        <f t="shared" si="118"/>
        <v>1</v>
      </c>
      <c r="C403" s="1">
        <f t="shared" si="118"/>
        <v>0</v>
      </c>
      <c r="D403" s="1">
        <f t="shared" si="118"/>
        <v>0</v>
      </c>
      <c r="E403" s="7">
        <v>1</v>
      </c>
      <c r="F403" s="9" t="s">
        <v>1758</v>
      </c>
      <c r="G403" s="4">
        <f t="shared" si="105"/>
        <v>7.3152889539136799E-4</v>
      </c>
      <c r="H403" s="1" t="str">
        <f t="shared" si="106"/>
        <v>ɹul</v>
      </c>
      <c r="I403" s="1" t="str">
        <f t="shared" si="107"/>
        <v>rule</v>
      </c>
      <c r="J403" s="10">
        <f t="shared" si="108"/>
        <v>3</v>
      </c>
      <c r="K403" s="10">
        <f t="shared" si="109"/>
        <v>4</v>
      </c>
      <c r="L403" s="10">
        <f t="shared" si="110"/>
        <v>4</v>
      </c>
      <c r="M403" s="1" t="str">
        <f t="shared" si="111"/>
        <v>~rule~</v>
      </c>
      <c r="N403" s="1" t="str">
        <f t="shared" si="112"/>
        <v>[ɹul]</v>
      </c>
      <c r="O403" s="4">
        <f t="shared" si="113"/>
        <v>0.2342468675289098</v>
      </c>
      <c r="P403" s="4">
        <f t="shared" si="114"/>
        <v>1</v>
      </c>
      <c r="Q403" s="4" cm="1">
        <f t="array" ref="Q403">SUM(_xlfn._xlws.FILTER($G$2:$G$1265,_xlfn.MAP($M$2:$M$1265,_xlfn.LAMBDA(_xlpm.x,_xlpm.x=$M403))))</f>
        <v>7.3152889539136799E-4</v>
      </c>
      <c r="R403" s="4">
        <f t="shared" si="115"/>
        <v>1</v>
      </c>
      <c r="S403" s="15" cm="1">
        <f t="array" ref="S403">SUM(_xlfn._xlws.FILTER($G$2:$G$1265,_xlfn.MAP($N$2:$N$1265,_xlfn.LAMBDA(_xlpm.x,_xlpm.x=$N403))))</f>
        <v>7.3152889539136799E-4</v>
      </c>
      <c r="T403" s="4">
        <f t="shared" si="116"/>
        <v>1</v>
      </c>
      <c r="U403" s="4">
        <f t="shared" si="117"/>
        <v>0</v>
      </c>
      <c r="AC403" s="2"/>
      <c r="AH403" s="2"/>
      <c r="AI403" s="2"/>
    </row>
    <row r="404" spans="1:35">
      <c r="A404" s="1" t="str">
        <f t="shared" si="104"/>
        <v>~room~ : [ɹum]</v>
      </c>
      <c r="B404" s="1">
        <f t="shared" si="118"/>
        <v>1</v>
      </c>
      <c r="C404" s="1">
        <f t="shared" si="118"/>
        <v>0</v>
      </c>
      <c r="D404" s="1">
        <f t="shared" si="118"/>
        <v>0</v>
      </c>
      <c r="E404" s="7">
        <v>1</v>
      </c>
      <c r="F404" s="9" t="s">
        <v>1757</v>
      </c>
      <c r="G404" s="4">
        <f t="shared" si="105"/>
        <v>7.3152889539136799E-4</v>
      </c>
      <c r="H404" s="1" t="str">
        <f t="shared" si="106"/>
        <v>ɹum</v>
      </c>
      <c r="I404" s="1" t="str">
        <f t="shared" si="107"/>
        <v>room</v>
      </c>
      <c r="J404" s="10">
        <f t="shared" si="108"/>
        <v>3</v>
      </c>
      <c r="K404" s="10">
        <f t="shared" si="109"/>
        <v>4</v>
      </c>
      <c r="L404" s="10">
        <f t="shared" si="110"/>
        <v>4</v>
      </c>
      <c r="M404" s="1" t="str">
        <f t="shared" si="111"/>
        <v>~room~</v>
      </c>
      <c r="N404" s="1" t="str">
        <f t="shared" si="112"/>
        <v>[ɹum]</v>
      </c>
      <c r="O404" s="4">
        <f t="shared" si="113"/>
        <v>0.2342468675289098</v>
      </c>
      <c r="P404" s="4">
        <f t="shared" si="114"/>
        <v>1</v>
      </c>
      <c r="Q404" s="4" cm="1">
        <f t="array" ref="Q404">SUM(_xlfn._xlws.FILTER($G$2:$G$1265,_xlfn.MAP($M$2:$M$1265,_xlfn.LAMBDA(_xlpm.x,_xlpm.x=$M404))))</f>
        <v>7.3152889539136799E-4</v>
      </c>
      <c r="R404" s="4">
        <f t="shared" si="115"/>
        <v>1</v>
      </c>
      <c r="S404" s="15" cm="1">
        <f t="array" ref="S404">SUM(_xlfn._xlws.FILTER($G$2:$G$1265,_xlfn.MAP($N$2:$N$1265,_xlfn.LAMBDA(_xlpm.x,_xlpm.x=$N404))))</f>
        <v>7.3152889539136799E-4</v>
      </c>
      <c r="T404" s="4">
        <f t="shared" si="116"/>
        <v>1</v>
      </c>
      <c r="U404" s="4">
        <f t="shared" si="117"/>
        <v>0</v>
      </c>
      <c r="AC404" s="2"/>
      <c r="AH404" s="2"/>
      <c r="AI404" s="2"/>
    </row>
    <row r="405" spans="1:35">
      <c r="A405" s="1" t="str">
        <f t="shared" si="104"/>
        <v>~root~ : [ɹut]</v>
      </c>
      <c r="B405" s="1">
        <f t="shared" si="118"/>
        <v>1</v>
      </c>
      <c r="C405" s="1">
        <f t="shared" si="118"/>
        <v>0</v>
      </c>
      <c r="D405" s="1">
        <f t="shared" si="118"/>
        <v>0</v>
      </c>
      <c r="E405" s="7">
        <v>1</v>
      </c>
      <c r="F405" s="9" t="s">
        <v>1756</v>
      </c>
      <c r="G405" s="4">
        <f t="shared" si="105"/>
        <v>7.3152889539136799E-4</v>
      </c>
      <c r="H405" s="1" t="str">
        <f t="shared" si="106"/>
        <v>ɹut</v>
      </c>
      <c r="I405" s="1" t="str">
        <f t="shared" si="107"/>
        <v>root</v>
      </c>
      <c r="J405" s="10">
        <f t="shared" si="108"/>
        <v>3</v>
      </c>
      <c r="K405" s="10">
        <f t="shared" si="109"/>
        <v>4</v>
      </c>
      <c r="L405" s="10">
        <f t="shared" si="110"/>
        <v>4</v>
      </c>
      <c r="M405" s="1" t="str">
        <f t="shared" si="111"/>
        <v>~root~</v>
      </c>
      <c r="N405" s="1" t="str">
        <f t="shared" si="112"/>
        <v>[ɹut]</v>
      </c>
      <c r="O405" s="4">
        <f t="shared" si="113"/>
        <v>0.2342468675289098</v>
      </c>
      <c r="P405" s="4">
        <f t="shared" si="114"/>
        <v>1</v>
      </c>
      <c r="Q405" s="4" cm="1">
        <f t="array" ref="Q405">SUM(_xlfn._xlws.FILTER($G$2:$G$1265,_xlfn.MAP($M$2:$M$1265,_xlfn.LAMBDA(_xlpm.x,_xlpm.x=$M405))))</f>
        <v>7.3152889539136799E-4</v>
      </c>
      <c r="R405" s="4">
        <f t="shared" si="115"/>
        <v>1</v>
      </c>
      <c r="S405" s="15" cm="1">
        <f t="array" ref="S405">SUM(_xlfn._xlws.FILTER($G$2:$G$1265,_xlfn.MAP($N$2:$N$1265,_xlfn.LAMBDA(_xlpm.x,_xlpm.x=$N405))))</f>
        <v>7.3152889539136799E-4</v>
      </c>
      <c r="T405" s="4">
        <f t="shared" si="116"/>
        <v>1</v>
      </c>
      <c r="U405" s="4">
        <f t="shared" si="117"/>
        <v>0</v>
      </c>
      <c r="AC405" s="2"/>
      <c r="AH405" s="2"/>
      <c r="AI405" s="2"/>
    </row>
    <row r="406" spans="1:35">
      <c r="A406" s="1" t="str">
        <f t="shared" si="104"/>
        <v>~othe~ : [ʌðə]</v>
      </c>
      <c r="B406" s="1">
        <f t="shared" si="118"/>
        <v>0</v>
      </c>
      <c r="C406" s="1">
        <f t="shared" si="118"/>
        <v>0</v>
      </c>
      <c r="D406" s="1">
        <f t="shared" si="118"/>
        <v>0</v>
      </c>
      <c r="E406" s="7">
        <v>1</v>
      </c>
      <c r="F406" s="9" t="s">
        <v>1755</v>
      </c>
      <c r="G406" s="4">
        <f t="shared" si="105"/>
        <v>7.3152889539136799E-4</v>
      </c>
      <c r="H406" s="1" t="str">
        <f t="shared" si="106"/>
        <v>ʌðə</v>
      </c>
      <c r="I406" s="1" t="str">
        <f t="shared" si="107"/>
        <v>othe</v>
      </c>
      <c r="J406" s="10">
        <f t="shared" si="108"/>
        <v>3</v>
      </c>
      <c r="K406" s="10">
        <f t="shared" si="109"/>
        <v>4</v>
      </c>
      <c r="L406" s="10">
        <f t="shared" si="110"/>
        <v>4</v>
      </c>
      <c r="M406" s="1" t="str">
        <f t="shared" si="111"/>
        <v>~othe~</v>
      </c>
      <c r="N406" s="1" t="str">
        <f t="shared" si="112"/>
        <v>[ʌðə]</v>
      </c>
      <c r="O406" s="4">
        <f t="shared" si="113"/>
        <v>0.2342468675289098</v>
      </c>
      <c r="P406" s="4">
        <f t="shared" si="114"/>
        <v>1</v>
      </c>
      <c r="Q406" s="4" cm="1">
        <f t="array" ref="Q406">SUM(_xlfn._xlws.FILTER($G$2:$G$1265,_xlfn.MAP($M$2:$M$1265,_xlfn.LAMBDA(_xlpm.x,_xlpm.x=$M406))))</f>
        <v>7.3152889539136799E-4</v>
      </c>
      <c r="R406" s="4">
        <f t="shared" si="115"/>
        <v>1</v>
      </c>
      <c r="S406" s="15" cm="1">
        <f t="array" ref="S406">SUM(_xlfn._xlws.FILTER($G$2:$G$1265,_xlfn.MAP($N$2:$N$1265,_xlfn.LAMBDA(_xlpm.x,_xlpm.x=$N406))))</f>
        <v>7.3152889539136799E-4</v>
      </c>
      <c r="T406" s="4">
        <f t="shared" si="116"/>
        <v>1</v>
      </c>
      <c r="U406" s="4">
        <f t="shared" si="117"/>
        <v>0</v>
      </c>
      <c r="AC406" s="2"/>
      <c r="AH406" s="2"/>
      <c r="AI406" s="2"/>
    </row>
    <row r="407" spans="1:35">
      <c r="A407" s="1" t="str">
        <f t="shared" si="104"/>
        <v>~good~ : [ɡʊd]</v>
      </c>
      <c r="B407" s="1">
        <f t="shared" si="118"/>
        <v>0</v>
      </c>
      <c r="C407" s="1">
        <f t="shared" si="118"/>
        <v>0</v>
      </c>
      <c r="D407" s="1">
        <f t="shared" si="118"/>
        <v>0</v>
      </c>
      <c r="E407" s="7">
        <v>1</v>
      </c>
      <c r="F407" s="9" t="s">
        <v>1754</v>
      </c>
      <c r="G407" s="4">
        <f t="shared" si="105"/>
        <v>7.3152889539136799E-4</v>
      </c>
      <c r="H407" s="1" t="str">
        <f t="shared" si="106"/>
        <v>ɡʊd</v>
      </c>
      <c r="I407" s="1" t="str">
        <f t="shared" si="107"/>
        <v>good</v>
      </c>
      <c r="J407" s="10">
        <f t="shared" si="108"/>
        <v>3</v>
      </c>
      <c r="K407" s="10">
        <f t="shared" si="109"/>
        <v>4</v>
      </c>
      <c r="L407" s="10">
        <f t="shared" si="110"/>
        <v>4</v>
      </c>
      <c r="M407" s="1" t="str">
        <f t="shared" si="111"/>
        <v>~good~</v>
      </c>
      <c r="N407" s="1" t="str">
        <f t="shared" si="112"/>
        <v>[ɡʊd]</v>
      </c>
      <c r="O407" s="4">
        <f t="shared" si="113"/>
        <v>0.2342468675289098</v>
      </c>
      <c r="P407" s="4">
        <f t="shared" si="114"/>
        <v>1</v>
      </c>
      <c r="Q407" s="4" cm="1">
        <f t="array" ref="Q407">SUM(_xlfn._xlws.FILTER($G$2:$G$1265,_xlfn.MAP($M$2:$M$1265,_xlfn.LAMBDA(_xlpm.x,_xlpm.x=$M407))))</f>
        <v>7.3152889539136799E-4</v>
      </c>
      <c r="R407" s="4">
        <f t="shared" si="115"/>
        <v>1</v>
      </c>
      <c r="S407" s="15" cm="1">
        <f t="array" ref="S407">SUM(_xlfn._xlws.FILTER($G$2:$G$1265,_xlfn.MAP($N$2:$N$1265,_xlfn.LAMBDA(_xlpm.x,_xlpm.x=$N407))))</f>
        <v>7.3152889539136799E-4</v>
      </c>
      <c r="T407" s="4">
        <f t="shared" si="116"/>
        <v>1</v>
      </c>
      <c r="U407" s="4">
        <f t="shared" si="117"/>
        <v>0</v>
      </c>
      <c r="AC407" s="2"/>
      <c r="AH407" s="2"/>
      <c r="AI407" s="2"/>
    </row>
    <row r="408" spans="1:35">
      <c r="A408" s="1" t="str">
        <f t="shared" si="104"/>
        <v>~thod~ : [θəd]</v>
      </c>
      <c r="B408" s="1">
        <f t="shared" si="118"/>
        <v>0</v>
      </c>
      <c r="C408" s="1">
        <f t="shared" si="118"/>
        <v>0</v>
      </c>
      <c r="D408" s="1">
        <f t="shared" si="118"/>
        <v>0</v>
      </c>
      <c r="E408" s="7">
        <v>1</v>
      </c>
      <c r="F408" s="9" t="s">
        <v>1753</v>
      </c>
      <c r="G408" s="4">
        <f t="shared" si="105"/>
        <v>7.3152889539136799E-4</v>
      </c>
      <c r="H408" s="1" t="str">
        <f t="shared" si="106"/>
        <v>θəd</v>
      </c>
      <c r="I408" s="1" t="str">
        <f t="shared" si="107"/>
        <v>thod</v>
      </c>
      <c r="J408" s="10">
        <f t="shared" si="108"/>
        <v>3</v>
      </c>
      <c r="K408" s="10">
        <f t="shared" si="109"/>
        <v>4</v>
      </c>
      <c r="L408" s="10">
        <f t="shared" si="110"/>
        <v>4</v>
      </c>
      <c r="M408" s="1" t="str">
        <f t="shared" si="111"/>
        <v>~thod~</v>
      </c>
      <c r="N408" s="1" t="str">
        <f t="shared" si="112"/>
        <v>[θəd]</v>
      </c>
      <c r="O408" s="4">
        <f t="shared" si="113"/>
        <v>0.2342468675289098</v>
      </c>
      <c r="P408" s="4">
        <f t="shared" si="114"/>
        <v>1</v>
      </c>
      <c r="Q408" s="4" cm="1">
        <f t="array" ref="Q408">SUM(_xlfn._xlws.FILTER($G$2:$G$1265,_xlfn.MAP($M$2:$M$1265,_xlfn.LAMBDA(_xlpm.x,_xlpm.x=$M408))))</f>
        <v>7.3152889539136799E-4</v>
      </c>
      <c r="R408" s="4">
        <f t="shared" si="115"/>
        <v>1</v>
      </c>
      <c r="S408" s="15" cm="1">
        <f t="array" ref="S408">SUM(_xlfn._xlws.FILTER($G$2:$G$1265,_xlfn.MAP($N$2:$N$1265,_xlfn.LAMBDA(_xlpm.x,_xlpm.x=$N408))))</f>
        <v>7.3152889539136799E-4</v>
      </c>
      <c r="T408" s="4">
        <f t="shared" si="116"/>
        <v>1</v>
      </c>
      <c r="U408" s="4">
        <f t="shared" si="117"/>
        <v>0</v>
      </c>
      <c r="AC408" s="2"/>
      <c r="AH408" s="2"/>
      <c r="AI408" s="2"/>
    </row>
    <row r="409" spans="1:35">
      <c r="A409" s="1" t="str">
        <f t="shared" si="104"/>
        <v>~rock~ : [ɹɑk]</v>
      </c>
      <c r="B409" s="1">
        <f t="shared" si="118"/>
        <v>1</v>
      </c>
      <c r="C409" s="1">
        <f t="shared" si="118"/>
        <v>0</v>
      </c>
      <c r="D409" s="1">
        <f t="shared" si="118"/>
        <v>0</v>
      </c>
      <c r="E409" s="7">
        <v>1</v>
      </c>
      <c r="F409" s="9" t="s">
        <v>1752</v>
      </c>
      <c r="G409" s="4">
        <f t="shared" si="105"/>
        <v>7.3152889539136799E-4</v>
      </c>
      <c r="H409" s="1" t="str">
        <f t="shared" si="106"/>
        <v>ɹɑk</v>
      </c>
      <c r="I409" s="1" t="str">
        <f t="shared" si="107"/>
        <v>rock</v>
      </c>
      <c r="J409" s="10">
        <f t="shared" si="108"/>
        <v>3</v>
      </c>
      <c r="K409" s="10">
        <f t="shared" si="109"/>
        <v>4</v>
      </c>
      <c r="L409" s="10">
        <f t="shared" si="110"/>
        <v>4</v>
      </c>
      <c r="M409" s="1" t="str">
        <f t="shared" si="111"/>
        <v>~rock~</v>
      </c>
      <c r="N409" s="1" t="str">
        <f t="shared" si="112"/>
        <v>[ɹɑk]</v>
      </c>
      <c r="O409" s="4">
        <f t="shared" si="113"/>
        <v>0.2342468675289098</v>
      </c>
      <c r="P409" s="4">
        <f t="shared" si="114"/>
        <v>1</v>
      </c>
      <c r="Q409" s="4" cm="1">
        <f t="array" ref="Q409">SUM(_xlfn._xlws.FILTER($G$2:$G$1265,_xlfn.MAP($M$2:$M$1265,_xlfn.LAMBDA(_xlpm.x,_xlpm.x=$M409))))</f>
        <v>7.3152889539136799E-4</v>
      </c>
      <c r="R409" s="4">
        <f t="shared" si="115"/>
        <v>1</v>
      </c>
      <c r="S409" s="15" cm="1">
        <f t="array" ref="S409">SUM(_xlfn._xlws.FILTER($G$2:$G$1265,_xlfn.MAP($N$2:$N$1265,_xlfn.LAMBDA(_xlpm.x,_xlpm.x=$N409))))</f>
        <v>7.3152889539136799E-4</v>
      </c>
      <c r="T409" s="4">
        <f t="shared" si="116"/>
        <v>1</v>
      </c>
      <c r="U409" s="4">
        <f t="shared" si="117"/>
        <v>0</v>
      </c>
      <c r="AC409" s="2"/>
      <c r="AH409" s="2"/>
      <c r="AI409" s="2"/>
    </row>
    <row r="410" spans="1:35">
      <c r="A410" s="1" t="str">
        <f t="shared" si="104"/>
        <v>~cial~ : [ʃəl]</v>
      </c>
      <c r="B410" s="1">
        <f t="shared" si="118"/>
        <v>0</v>
      </c>
      <c r="C410" s="1">
        <f t="shared" si="118"/>
        <v>0</v>
      </c>
      <c r="D410" s="1">
        <f t="shared" si="118"/>
        <v>0</v>
      </c>
      <c r="E410" s="7">
        <v>1</v>
      </c>
      <c r="F410" s="9" t="s">
        <v>1751</v>
      </c>
      <c r="G410" s="4">
        <f t="shared" si="105"/>
        <v>7.3152889539136799E-4</v>
      </c>
      <c r="H410" s="1" t="str">
        <f t="shared" si="106"/>
        <v>ʃəl</v>
      </c>
      <c r="I410" s="1" t="str">
        <f t="shared" si="107"/>
        <v>cial</v>
      </c>
      <c r="J410" s="10">
        <f t="shared" si="108"/>
        <v>3</v>
      </c>
      <c r="K410" s="10">
        <f t="shared" si="109"/>
        <v>4</v>
      </c>
      <c r="L410" s="10">
        <f t="shared" si="110"/>
        <v>4</v>
      </c>
      <c r="M410" s="1" t="str">
        <f t="shared" si="111"/>
        <v>~cial~</v>
      </c>
      <c r="N410" s="1" t="str">
        <f t="shared" si="112"/>
        <v>[ʃəl]</v>
      </c>
      <c r="O410" s="4">
        <f t="shared" si="113"/>
        <v>0.2342468675289098</v>
      </c>
      <c r="P410" s="4">
        <f t="shared" si="114"/>
        <v>1</v>
      </c>
      <c r="Q410" s="4" cm="1">
        <f t="array" ref="Q410">SUM(_xlfn._xlws.FILTER($G$2:$G$1265,_xlfn.MAP($M$2:$M$1265,_xlfn.LAMBDA(_xlpm.x,_xlpm.x=$M410))))</f>
        <v>7.3152889539136799E-4</v>
      </c>
      <c r="R410" s="4">
        <f t="shared" si="115"/>
        <v>1</v>
      </c>
      <c r="S410" s="15" cm="1">
        <f t="array" ref="S410">SUM(_xlfn._xlws.FILTER($G$2:$G$1265,_xlfn.MAP($N$2:$N$1265,_xlfn.LAMBDA(_xlpm.x,_xlpm.x=$N410))))</f>
        <v>7.3152889539136799E-4</v>
      </c>
      <c r="T410" s="4">
        <f t="shared" si="116"/>
        <v>1</v>
      </c>
      <c r="U410" s="4">
        <f t="shared" si="117"/>
        <v>0</v>
      </c>
      <c r="AC410" s="2"/>
      <c r="AH410" s="2"/>
      <c r="AI410" s="2"/>
    </row>
    <row r="411" spans="1:35">
      <c r="A411" s="1" t="str">
        <f t="shared" si="104"/>
        <v>~ngle~ : [ŋɡl]</v>
      </c>
      <c r="B411" s="1">
        <f t="shared" si="118"/>
        <v>0</v>
      </c>
      <c r="C411" s="1">
        <f t="shared" si="118"/>
        <v>0</v>
      </c>
      <c r="D411" s="1">
        <f t="shared" si="118"/>
        <v>0</v>
      </c>
      <c r="E411" s="7">
        <v>1</v>
      </c>
      <c r="F411" s="9" t="s">
        <v>311</v>
      </c>
      <c r="G411" s="4">
        <f t="shared" si="105"/>
        <v>7.3152889539136799E-4</v>
      </c>
      <c r="H411" s="1" t="str">
        <f t="shared" si="106"/>
        <v>ŋɡl</v>
      </c>
      <c r="I411" s="1" t="str">
        <f t="shared" si="107"/>
        <v>ngle</v>
      </c>
      <c r="J411" s="10">
        <f t="shared" si="108"/>
        <v>3</v>
      </c>
      <c r="K411" s="10">
        <f t="shared" si="109"/>
        <v>4</v>
      </c>
      <c r="L411" s="10">
        <f t="shared" si="110"/>
        <v>4</v>
      </c>
      <c r="M411" s="1" t="str">
        <f t="shared" si="111"/>
        <v>~ngle~</v>
      </c>
      <c r="N411" s="1" t="str">
        <f t="shared" si="112"/>
        <v>[ŋɡl]</v>
      </c>
      <c r="O411" s="4">
        <f t="shared" si="113"/>
        <v>0.2342468675289098</v>
      </c>
      <c r="P411" s="4">
        <f t="shared" si="114"/>
        <v>1</v>
      </c>
      <c r="Q411" s="4" cm="1">
        <f t="array" ref="Q411">SUM(_xlfn._xlws.FILTER($G$2:$G$1265,_xlfn.MAP($M$2:$M$1265,_xlfn.LAMBDA(_xlpm.x,_xlpm.x=$M411))))</f>
        <v>7.3152889539136799E-4</v>
      </c>
      <c r="R411" s="4">
        <f t="shared" si="115"/>
        <v>1</v>
      </c>
      <c r="S411" s="15" cm="1">
        <f t="array" ref="S411">SUM(_xlfn._xlws.FILTER($G$2:$G$1265,_xlfn.MAP($N$2:$N$1265,_xlfn.LAMBDA(_xlpm.x,_xlpm.x=$N411))))</f>
        <v>7.3152889539136799E-4</v>
      </c>
      <c r="T411" s="4">
        <f t="shared" si="116"/>
        <v>1</v>
      </c>
      <c r="U411" s="4">
        <f t="shared" si="117"/>
        <v>0</v>
      </c>
      <c r="AC411" s="2"/>
      <c r="AH411" s="2"/>
      <c r="AI411" s="2"/>
    </row>
    <row r="412" spans="1:35">
      <c r="A412" s="1" t="str">
        <f t="shared" si="104"/>
        <v>~gain~ : [ɡɛn]</v>
      </c>
      <c r="B412" s="1">
        <f t="shared" si="118"/>
        <v>0</v>
      </c>
      <c r="C412" s="1">
        <f t="shared" si="118"/>
        <v>0</v>
      </c>
      <c r="D412" s="1">
        <f t="shared" si="118"/>
        <v>0</v>
      </c>
      <c r="E412" s="7">
        <v>1</v>
      </c>
      <c r="F412" s="9" t="s">
        <v>1750</v>
      </c>
      <c r="G412" s="4">
        <f t="shared" si="105"/>
        <v>7.3152889539136799E-4</v>
      </c>
      <c r="H412" s="1" t="str">
        <f t="shared" si="106"/>
        <v>ɡɛn</v>
      </c>
      <c r="I412" s="1" t="str">
        <f t="shared" si="107"/>
        <v>gain</v>
      </c>
      <c r="J412" s="10">
        <f t="shared" si="108"/>
        <v>3</v>
      </c>
      <c r="K412" s="10">
        <f t="shared" si="109"/>
        <v>4</v>
      </c>
      <c r="L412" s="10">
        <f t="shared" si="110"/>
        <v>4</v>
      </c>
      <c r="M412" s="1" t="str">
        <f t="shared" si="111"/>
        <v>~gain~</v>
      </c>
      <c r="N412" s="1" t="str">
        <f t="shared" si="112"/>
        <v>[ɡɛn]</v>
      </c>
      <c r="O412" s="4">
        <f t="shared" si="113"/>
        <v>0.2342468675289098</v>
      </c>
      <c r="P412" s="4">
        <f t="shared" si="114"/>
        <v>1</v>
      </c>
      <c r="Q412" s="4" cm="1">
        <f t="array" ref="Q412">SUM(_xlfn._xlws.FILTER($G$2:$G$1265,_xlfn.MAP($M$2:$M$1265,_xlfn.LAMBDA(_xlpm.x,_xlpm.x=$M412))))</f>
        <v>7.3152889539136799E-4</v>
      </c>
      <c r="R412" s="4">
        <f t="shared" si="115"/>
        <v>1</v>
      </c>
      <c r="S412" s="15" cm="1">
        <f t="array" ref="S412">SUM(_xlfn._xlws.FILTER($G$2:$G$1265,_xlfn.MAP($N$2:$N$1265,_xlfn.LAMBDA(_xlpm.x,_xlpm.x=$N412))))</f>
        <v>7.3152889539136799E-4</v>
      </c>
      <c r="T412" s="4">
        <f t="shared" si="116"/>
        <v>1</v>
      </c>
      <c r="U412" s="4">
        <f t="shared" si="117"/>
        <v>0</v>
      </c>
      <c r="AC412" s="2"/>
      <c r="AH412" s="2"/>
      <c r="AI412" s="2"/>
    </row>
    <row r="413" spans="1:35">
      <c r="A413" s="1" t="str">
        <f t="shared" si="104"/>
        <v>~gone~ : [ɡɔn]</v>
      </c>
      <c r="B413" s="1">
        <f t="shared" si="118"/>
        <v>0</v>
      </c>
      <c r="C413" s="1">
        <f t="shared" si="118"/>
        <v>0</v>
      </c>
      <c r="D413" s="1">
        <f t="shared" si="118"/>
        <v>0</v>
      </c>
      <c r="E413" s="7">
        <v>1</v>
      </c>
      <c r="F413" s="9" t="s">
        <v>1749</v>
      </c>
      <c r="G413" s="4">
        <f t="shared" si="105"/>
        <v>7.3152889539136799E-4</v>
      </c>
      <c r="H413" s="1" t="str">
        <f t="shared" si="106"/>
        <v>ɡɔn</v>
      </c>
      <c r="I413" s="1" t="str">
        <f t="shared" si="107"/>
        <v>gone</v>
      </c>
      <c r="J413" s="10">
        <f t="shared" si="108"/>
        <v>3</v>
      </c>
      <c r="K413" s="10">
        <f t="shared" si="109"/>
        <v>4</v>
      </c>
      <c r="L413" s="10">
        <f t="shared" si="110"/>
        <v>4</v>
      </c>
      <c r="M413" s="1" t="str">
        <f t="shared" si="111"/>
        <v>~gone~</v>
      </c>
      <c r="N413" s="1" t="str">
        <f t="shared" si="112"/>
        <v>[ɡɔn]</v>
      </c>
      <c r="O413" s="4">
        <f t="shared" si="113"/>
        <v>0.2342468675289098</v>
      </c>
      <c r="P413" s="4">
        <f t="shared" si="114"/>
        <v>1</v>
      </c>
      <c r="Q413" s="4" cm="1">
        <f t="array" ref="Q413">SUM(_xlfn._xlws.FILTER($G$2:$G$1265,_xlfn.MAP($M$2:$M$1265,_xlfn.LAMBDA(_xlpm.x,_xlpm.x=$M413))))</f>
        <v>7.3152889539136799E-4</v>
      </c>
      <c r="R413" s="4">
        <f t="shared" si="115"/>
        <v>1</v>
      </c>
      <c r="S413" s="15" cm="1">
        <f t="array" ref="S413">SUM(_xlfn._xlws.FILTER($G$2:$G$1265,_xlfn.MAP($N$2:$N$1265,_xlfn.LAMBDA(_xlpm.x,_xlpm.x=$N413))))</f>
        <v>7.3152889539136799E-4</v>
      </c>
      <c r="T413" s="4">
        <f t="shared" si="116"/>
        <v>1</v>
      </c>
      <c r="U413" s="4">
        <f t="shared" si="117"/>
        <v>0</v>
      </c>
      <c r="AC413" s="2"/>
      <c r="AH413" s="2"/>
      <c r="AI413" s="2"/>
    </row>
    <row r="414" spans="1:35">
      <c r="A414" s="1" t="str">
        <f t="shared" si="104"/>
        <v>~sion~ : [ʒən]</v>
      </c>
      <c r="B414" s="1">
        <f t="shared" si="118"/>
        <v>0</v>
      </c>
      <c r="C414" s="1">
        <f t="shared" si="118"/>
        <v>0</v>
      </c>
      <c r="D414" s="1">
        <f t="shared" si="118"/>
        <v>0</v>
      </c>
      <c r="E414" s="7">
        <v>1</v>
      </c>
      <c r="F414" s="9" t="s">
        <v>1748</v>
      </c>
      <c r="G414" s="4">
        <f t="shared" si="105"/>
        <v>7.3152889539136799E-4</v>
      </c>
      <c r="H414" s="1" t="str">
        <f t="shared" si="106"/>
        <v>ʒən</v>
      </c>
      <c r="I414" s="1" t="str">
        <f t="shared" si="107"/>
        <v>sion</v>
      </c>
      <c r="J414" s="10">
        <f t="shared" si="108"/>
        <v>3</v>
      </c>
      <c r="K414" s="10">
        <f t="shared" si="109"/>
        <v>4</v>
      </c>
      <c r="L414" s="10">
        <f t="shared" si="110"/>
        <v>4</v>
      </c>
      <c r="M414" s="1" t="str">
        <f t="shared" si="111"/>
        <v>~sion~</v>
      </c>
      <c r="N414" s="1" t="str">
        <f t="shared" si="112"/>
        <v>[ʒən]</v>
      </c>
      <c r="O414" s="4">
        <f t="shared" si="113"/>
        <v>0.2342468675289098</v>
      </c>
      <c r="P414" s="4">
        <f t="shared" si="114"/>
        <v>1</v>
      </c>
      <c r="Q414" s="4" cm="1">
        <f t="array" ref="Q414">SUM(_xlfn._xlws.FILTER($G$2:$G$1265,_xlfn.MAP($M$2:$M$1265,_xlfn.LAMBDA(_xlpm.x,_xlpm.x=$M414))))</f>
        <v>7.3152889539136799E-4</v>
      </c>
      <c r="R414" s="4">
        <f t="shared" si="115"/>
        <v>1</v>
      </c>
      <c r="S414" s="15" cm="1">
        <f t="array" ref="S414">SUM(_xlfn._xlws.FILTER($G$2:$G$1265,_xlfn.MAP($N$2:$N$1265,_xlfn.LAMBDA(_xlpm.x,_xlpm.x=$N414))))</f>
        <v>7.3152889539136799E-4</v>
      </c>
      <c r="T414" s="4">
        <f t="shared" si="116"/>
        <v>1</v>
      </c>
      <c r="U414" s="4">
        <f t="shared" si="117"/>
        <v>0</v>
      </c>
      <c r="AC414" s="2"/>
      <c r="AH414" s="2"/>
      <c r="AI414" s="2"/>
    </row>
    <row r="415" spans="1:35">
      <c r="A415" s="1" t="str">
        <f t="shared" si="104"/>
        <v>~thin~ : [θɪn]</v>
      </c>
      <c r="B415" s="1">
        <f t="shared" si="118"/>
        <v>0</v>
      </c>
      <c r="C415" s="1">
        <f t="shared" si="118"/>
        <v>0</v>
      </c>
      <c r="D415" s="1">
        <f t="shared" si="118"/>
        <v>0</v>
      </c>
      <c r="E415" s="7">
        <v>1</v>
      </c>
      <c r="F415" s="9" t="s">
        <v>1747</v>
      </c>
      <c r="G415" s="4">
        <f t="shared" si="105"/>
        <v>7.3152889539136799E-4</v>
      </c>
      <c r="H415" s="1" t="str">
        <f t="shared" si="106"/>
        <v>θɪn</v>
      </c>
      <c r="I415" s="1" t="str">
        <f t="shared" si="107"/>
        <v>thin</v>
      </c>
      <c r="J415" s="10">
        <f t="shared" si="108"/>
        <v>3</v>
      </c>
      <c r="K415" s="10">
        <f t="shared" si="109"/>
        <v>4</v>
      </c>
      <c r="L415" s="10">
        <f t="shared" si="110"/>
        <v>4</v>
      </c>
      <c r="M415" s="1" t="str">
        <f t="shared" si="111"/>
        <v>~thin~</v>
      </c>
      <c r="N415" s="1" t="str">
        <f t="shared" si="112"/>
        <v>[θɪn]</v>
      </c>
      <c r="O415" s="4">
        <f t="shared" si="113"/>
        <v>0.2342468675289098</v>
      </c>
      <c r="P415" s="4">
        <f t="shared" si="114"/>
        <v>1</v>
      </c>
      <c r="Q415" s="4" cm="1">
        <f t="array" ref="Q415">SUM(_xlfn._xlws.FILTER($G$2:$G$1265,_xlfn.MAP($M$2:$M$1265,_xlfn.LAMBDA(_xlpm.x,_xlpm.x=$M415))))</f>
        <v>7.3152889539136799E-4</v>
      </c>
      <c r="R415" s="4">
        <f t="shared" si="115"/>
        <v>1</v>
      </c>
      <c r="S415" s="15" cm="1">
        <f t="array" ref="S415">SUM(_xlfn._xlws.FILTER($G$2:$G$1265,_xlfn.MAP($N$2:$N$1265,_xlfn.LAMBDA(_xlpm.x,_xlpm.x=$N415))))</f>
        <v>7.3152889539136799E-4</v>
      </c>
      <c r="T415" s="4">
        <f t="shared" si="116"/>
        <v>1</v>
      </c>
      <c r="U415" s="4">
        <f t="shared" si="117"/>
        <v>0</v>
      </c>
      <c r="AC415" s="2"/>
      <c r="AH415" s="2"/>
      <c r="AI415" s="2"/>
    </row>
    <row r="416" spans="1:35">
      <c r="A416" s="1" t="str">
        <f t="shared" si="104"/>
        <v>~ship~ : [ʃɪp]</v>
      </c>
      <c r="B416" s="1">
        <f t="shared" si="118"/>
        <v>0</v>
      </c>
      <c r="C416" s="1">
        <f t="shared" si="118"/>
        <v>0</v>
      </c>
      <c r="D416" s="1">
        <f t="shared" si="118"/>
        <v>0</v>
      </c>
      <c r="E416" s="7">
        <v>1</v>
      </c>
      <c r="F416" s="9" t="s">
        <v>1746</v>
      </c>
      <c r="G416" s="4">
        <f t="shared" si="105"/>
        <v>7.3152889539136799E-4</v>
      </c>
      <c r="H416" s="1" t="str">
        <f t="shared" si="106"/>
        <v>ʃɪp</v>
      </c>
      <c r="I416" s="1" t="str">
        <f t="shared" si="107"/>
        <v>ship</v>
      </c>
      <c r="J416" s="10">
        <f t="shared" si="108"/>
        <v>3</v>
      </c>
      <c r="K416" s="10">
        <f t="shared" si="109"/>
        <v>4</v>
      </c>
      <c r="L416" s="10">
        <f t="shared" si="110"/>
        <v>4</v>
      </c>
      <c r="M416" s="1" t="str">
        <f t="shared" si="111"/>
        <v>~ship~</v>
      </c>
      <c r="N416" s="1" t="str">
        <f t="shared" si="112"/>
        <v>[ʃɪp]</v>
      </c>
      <c r="O416" s="4">
        <f t="shared" si="113"/>
        <v>0.2342468675289098</v>
      </c>
      <c r="P416" s="4">
        <f t="shared" si="114"/>
        <v>1</v>
      </c>
      <c r="Q416" s="4" cm="1">
        <f t="array" ref="Q416">SUM(_xlfn._xlws.FILTER($G$2:$G$1265,_xlfn.MAP($M$2:$M$1265,_xlfn.LAMBDA(_xlpm.x,_xlpm.x=$M416))))</f>
        <v>7.3152889539136799E-4</v>
      </c>
      <c r="R416" s="4">
        <f t="shared" si="115"/>
        <v>1</v>
      </c>
      <c r="S416" s="15" cm="1">
        <f t="array" ref="S416">SUM(_xlfn._xlws.FILTER($G$2:$G$1265,_xlfn.MAP($N$2:$N$1265,_xlfn.LAMBDA(_xlpm.x,_xlpm.x=$N416))))</f>
        <v>7.3152889539136799E-4</v>
      </c>
      <c r="T416" s="4">
        <f t="shared" si="116"/>
        <v>1</v>
      </c>
      <c r="U416" s="4">
        <f t="shared" si="117"/>
        <v>0</v>
      </c>
      <c r="AC416" s="2"/>
      <c r="AH416" s="2"/>
      <c r="AI416" s="2"/>
    </row>
    <row r="417" spans="1:35">
      <c r="A417" s="1" t="str">
        <f t="shared" si="104"/>
        <v>~shop~ : [ʃɑp]</v>
      </c>
      <c r="B417" s="1">
        <f t="shared" si="118"/>
        <v>0</v>
      </c>
      <c r="C417" s="1">
        <f t="shared" si="118"/>
        <v>0</v>
      </c>
      <c r="D417" s="1">
        <f t="shared" si="118"/>
        <v>0</v>
      </c>
      <c r="E417" s="7">
        <v>1</v>
      </c>
      <c r="F417" s="9" t="s">
        <v>1745</v>
      </c>
      <c r="G417" s="4">
        <f t="shared" si="105"/>
        <v>7.3152889539136799E-4</v>
      </c>
      <c r="H417" s="1" t="str">
        <f t="shared" si="106"/>
        <v>ʃɑp</v>
      </c>
      <c r="I417" s="1" t="str">
        <f t="shared" si="107"/>
        <v>shop</v>
      </c>
      <c r="J417" s="10">
        <f t="shared" si="108"/>
        <v>3</v>
      </c>
      <c r="K417" s="10">
        <f t="shared" si="109"/>
        <v>4</v>
      </c>
      <c r="L417" s="10">
        <f t="shared" si="110"/>
        <v>4</v>
      </c>
      <c r="M417" s="1" t="str">
        <f t="shared" si="111"/>
        <v>~shop~</v>
      </c>
      <c r="N417" s="1" t="str">
        <f t="shared" si="112"/>
        <v>[ʃɑp]</v>
      </c>
      <c r="O417" s="4">
        <f t="shared" si="113"/>
        <v>0.2342468675289098</v>
      </c>
      <c r="P417" s="4">
        <f t="shared" si="114"/>
        <v>1</v>
      </c>
      <c r="Q417" s="4" cm="1">
        <f t="array" ref="Q417">SUM(_xlfn._xlws.FILTER($G$2:$G$1265,_xlfn.MAP($M$2:$M$1265,_xlfn.LAMBDA(_xlpm.x,_xlpm.x=$M417))))</f>
        <v>7.3152889539136799E-4</v>
      </c>
      <c r="R417" s="4">
        <f t="shared" si="115"/>
        <v>1</v>
      </c>
      <c r="S417" s="15" cm="1">
        <f t="array" ref="S417">SUM(_xlfn._xlws.FILTER($G$2:$G$1265,_xlfn.MAP($N$2:$N$1265,_xlfn.LAMBDA(_xlpm.x,_xlpm.x=$N417))))</f>
        <v>7.3152889539136799E-4</v>
      </c>
      <c r="T417" s="4">
        <f t="shared" si="116"/>
        <v>1</v>
      </c>
      <c r="U417" s="4">
        <f t="shared" si="117"/>
        <v>0</v>
      </c>
      <c r="AC417" s="2"/>
      <c r="AH417" s="2"/>
      <c r="AI417" s="2"/>
    </row>
    <row r="418" spans="1:35">
      <c r="A418" s="1" t="str">
        <f t="shared" si="104"/>
        <v>~grew~ : [ɡɹu]</v>
      </c>
      <c r="B418" s="1">
        <f t="shared" si="118"/>
        <v>0</v>
      </c>
      <c r="C418" s="1">
        <f t="shared" si="118"/>
        <v>0</v>
      </c>
      <c r="D418" s="1">
        <f t="shared" si="118"/>
        <v>0</v>
      </c>
      <c r="E418" s="7">
        <v>1</v>
      </c>
      <c r="F418" s="9" t="s">
        <v>674</v>
      </c>
      <c r="G418" s="4">
        <f t="shared" si="105"/>
        <v>7.3152889539136799E-4</v>
      </c>
      <c r="H418" s="1" t="str">
        <f t="shared" si="106"/>
        <v>ɡɹu</v>
      </c>
      <c r="I418" s="1" t="str">
        <f t="shared" si="107"/>
        <v>grew</v>
      </c>
      <c r="J418" s="10">
        <f t="shared" si="108"/>
        <v>3</v>
      </c>
      <c r="K418" s="10">
        <f t="shared" si="109"/>
        <v>4</v>
      </c>
      <c r="L418" s="10">
        <f t="shared" si="110"/>
        <v>4</v>
      </c>
      <c r="M418" s="1" t="str">
        <f t="shared" si="111"/>
        <v>~grew~</v>
      </c>
      <c r="N418" s="1" t="str">
        <f t="shared" si="112"/>
        <v>[ɡɹu]</v>
      </c>
      <c r="O418" s="4">
        <f t="shared" si="113"/>
        <v>0.2342468675289098</v>
      </c>
      <c r="P418" s="4">
        <f t="shared" si="114"/>
        <v>1</v>
      </c>
      <c r="Q418" s="4" cm="1">
        <f t="array" ref="Q418">SUM(_xlfn._xlws.FILTER($G$2:$G$1265,_xlfn.MAP($M$2:$M$1265,_xlfn.LAMBDA(_xlpm.x,_xlpm.x=$M418))))</f>
        <v>7.3152889539136799E-4</v>
      </c>
      <c r="R418" s="4">
        <f t="shared" si="115"/>
        <v>1</v>
      </c>
      <c r="S418" s="15" cm="1">
        <f t="array" ref="S418">SUM(_xlfn._xlws.FILTER($G$2:$G$1265,_xlfn.MAP($N$2:$N$1265,_xlfn.LAMBDA(_xlpm.x,_xlpm.x=$N418))))</f>
        <v>7.3152889539136799E-4</v>
      </c>
      <c r="T418" s="4">
        <f t="shared" si="116"/>
        <v>1</v>
      </c>
      <c r="U418" s="4">
        <f t="shared" si="117"/>
        <v>0</v>
      </c>
      <c r="AC418" s="2"/>
      <c r="AH418" s="2"/>
      <c r="AI418" s="2"/>
    </row>
    <row r="419" spans="1:35">
      <c r="A419" s="1" t="str">
        <f t="shared" si="104"/>
        <v>~give~ : [ɡɪv]</v>
      </c>
      <c r="B419" s="1">
        <f t="shared" si="118"/>
        <v>0</v>
      </c>
      <c r="C419" s="1">
        <f t="shared" si="118"/>
        <v>0</v>
      </c>
      <c r="D419" s="1">
        <f t="shared" si="118"/>
        <v>0</v>
      </c>
      <c r="E419" s="7">
        <v>1</v>
      </c>
      <c r="F419" s="9" t="s">
        <v>1744</v>
      </c>
      <c r="G419" s="4">
        <f t="shared" si="105"/>
        <v>7.3152889539136799E-4</v>
      </c>
      <c r="H419" s="1" t="str">
        <f t="shared" si="106"/>
        <v>ɡɪv</v>
      </c>
      <c r="I419" s="1" t="str">
        <f t="shared" si="107"/>
        <v>give</v>
      </c>
      <c r="J419" s="10">
        <f t="shared" si="108"/>
        <v>3</v>
      </c>
      <c r="K419" s="10">
        <f t="shared" si="109"/>
        <v>4</v>
      </c>
      <c r="L419" s="10">
        <f t="shared" si="110"/>
        <v>4</v>
      </c>
      <c r="M419" s="1" t="str">
        <f t="shared" si="111"/>
        <v>~give~</v>
      </c>
      <c r="N419" s="1" t="str">
        <f t="shared" si="112"/>
        <v>[ɡɪv]</v>
      </c>
      <c r="O419" s="4">
        <f t="shared" si="113"/>
        <v>0.2342468675289098</v>
      </c>
      <c r="P419" s="4">
        <f t="shared" si="114"/>
        <v>1</v>
      </c>
      <c r="Q419" s="4" cm="1">
        <f t="array" ref="Q419">SUM(_xlfn._xlws.FILTER($G$2:$G$1265,_xlfn.MAP($M$2:$M$1265,_xlfn.LAMBDA(_xlpm.x,_xlpm.x=$M419))))</f>
        <v>7.3152889539136799E-4</v>
      </c>
      <c r="R419" s="4">
        <f t="shared" si="115"/>
        <v>1</v>
      </c>
      <c r="S419" s="15" cm="1">
        <f t="array" ref="S419">SUM(_xlfn._xlws.FILTER($G$2:$G$1265,_xlfn.MAP($N$2:$N$1265,_xlfn.LAMBDA(_xlpm.x,_xlpm.x=$N419))))</f>
        <v>7.3152889539136799E-4</v>
      </c>
      <c r="T419" s="4">
        <f t="shared" si="116"/>
        <v>1</v>
      </c>
      <c r="U419" s="4">
        <f t="shared" si="117"/>
        <v>0</v>
      </c>
      <c r="AC419" s="2"/>
      <c r="AH419" s="2"/>
      <c r="AI419" s="2"/>
    </row>
    <row r="420" spans="1:35">
      <c r="A420" s="1" t="str">
        <f t="shared" si="104"/>
        <v>~mple~ : [mpl]</v>
      </c>
      <c r="B420" s="1">
        <f t="shared" si="118"/>
        <v>0</v>
      </c>
      <c r="C420" s="1">
        <f t="shared" si="118"/>
        <v>1</v>
      </c>
      <c r="D420" s="1">
        <f t="shared" si="118"/>
        <v>0</v>
      </c>
      <c r="E420" s="7">
        <v>2</v>
      </c>
      <c r="F420" s="9" t="s">
        <v>85</v>
      </c>
      <c r="G420" s="4">
        <f t="shared" si="105"/>
        <v>1.463057790782736E-3</v>
      </c>
      <c r="H420" s="4" t="str">
        <f t="shared" si="106"/>
        <v>mpl</v>
      </c>
      <c r="I420" s="4" t="str">
        <f t="shared" si="107"/>
        <v>mple</v>
      </c>
      <c r="J420" s="10">
        <f t="shared" si="108"/>
        <v>3</v>
      </c>
      <c r="K420" s="10">
        <f t="shared" si="109"/>
        <v>4</v>
      </c>
      <c r="L420" s="10">
        <f t="shared" si="110"/>
        <v>4</v>
      </c>
      <c r="M420" s="1" t="str">
        <f t="shared" si="111"/>
        <v>~mple~</v>
      </c>
      <c r="N420" s="1" t="str">
        <f t="shared" si="112"/>
        <v>[mpl]</v>
      </c>
      <c r="O420" s="4">
        <f t="shared" si="113"/>
        <v>0.37127250094471825</v>
      </c>
      <c r="P420" s="4">
        <f t="shared" si="114"/>
        <v>1</v>
      </c>
      <c r="Q420" s="4" cm="1">
        <f t="array" ref="Q420">SUM(_xlfn._xlws.FILTER($G$2:$G$1265,_xlfn.MAP($M$2:$M$1265,_xlfn.LAMBDA(_xlpm.x,_xlpm.x=$M420))))</f>
        <v>1.463057790782736E-3</v>
      </c>
      <c r="R420" s="4">
        <f t="shared" si="115"/>
        <v>1</v>
      </c>
      <c r="S420" s="15" cm="1">
        <f t="array" ref="S420">SUM(_xlfn._xlws.FILTER($G$2:$G$1265,_xlfn.MAP($N$2:$N$1265,_xlfn.LAMBDA(_xlpm.x,_xlpm.x=$N420))))</f>
        <v>1.463057790782736E-3</v>
      </c>
      <c r="T420" s="4">
        <f t="shared" si="116"/>
        <v>1</v>
      </c>
      <c r="U420" s="4">
        <f t="shared" si="117"/>
        <v>0</v>
      </c>
      <c r="AC420" s="2"/>
      <c r="AH420" s="2"/>
      <c r="AI420" s="2"/>
    </row>
    <row r="421" spans="1:35">
      <c r="A421" s="1" t="str">
        <f t="shared" si="104"/>
        <v>~gree~ : [ɡɹi]</v>
      </c>
      <c r="B421" s="1">
        <f t="shared" si="118"/>
        <v>0</v>
      </c>
      <c r="C421" s="1">
        <f t="shared" si="118"/>
        <v>0</v>
      </c>
      <c r="D421" s="1">
        <f t="shared" si="118"/>
        <v>0</v>
      </c>
      <c r="E421" s="7">
        <v>2</v>
      </c>
      <c r="F421" s="9" t="s">
        <v>197</v>
      </c>
      <c r="G421" s="4">
        <f t="shared" si="105"/>
        <v>1.463057790782736E-3</v>
      </c>
      <c r="H421" s="1" t="str">
        <f t="shared" si="106"/>
        <v>ɡɹi</v>
      </c>
      <c r="I421" s="1" t="str">
        <f t="shared" si="107"/>
        <v>gree</v>
      </c>
      <c r="J421" s="10">
        <f t="shared" si="108"/>
        <v>3</v>
      </c>
      <c r="K421" s="10">
        <f t="shared" si="109"/>
        <v>4</v>
      </c>
      <c r="L421" s="10">
        <f t="shared" si="110"/>
        <v>4</v>
      </c>
      <c r="M421" s="1" t="str">
        <f t="shared" si="111"/>
        <v>~gree~</v>
      </c>
      <c r="N421" s="1" t="str">
        <f t="shared" si="112"/>
        <v>[ɡɹi]</v>
      </c>
      <c r="O421" s="4">
        <f t="shared" si="113"/>
        <v>0.37127250094471825</v>
      </c>
      <c r="P421" s="4">
        <f t="shared" si="114"/>
        <v>1</v>
      </c>
      <c r="Q421" s="4" cm="1">
        <f t="array" ref="Q421">SUM(_xlfn._xlws.FILTER($G$2:$G$1265,_xlfn.MAP($M$2:$M$1265,_xlfn.LAMBDA(_xlpm.x,_xlpm.x=$M421))))</f>
        <v>1.463057790782736E-3</v>
      </c>
      <c r="R421" s="4">
        <f t="shared" si="115"/>
        <v>1</v>
      </c>
      <c r="S421" s="15" cm="1">
        <f t="array" ref="S421">SUM(_xlfn._xlws.FILTER($G$2:$G$1265,_xlfn.MAP($N$2:$N$1265,_xlfn.LAMBDA(_xlpm.x,_xlpm.x=$N421))))</f>
        <v>1.463057790782736E-3</v>
      </c>
      <c r="T421" s="4">
        <f t="shared" si="116"/>
        <v>1</v>
      </c>
      <c r="U421" s="4">
        <f t="shared" si="117"/>
        <v>0</v>
      </c>
      <c r="AC421" s="2"/>
      <c r="AH421" s="2"/>
      <c r="AI421" s="2"/>
    </row>
    <row r="422" spans="1:35">
      <c r="A422" s="1" t="str">
        <f t="shared" si="104"/>
        <v>~agai~ : [əɡɛ]</v>
      </c>
      <c r="B422" s="1">
        <f t="shared" ref="B422:D441" si="119">_xlfn.LET(_xlpm.d,$F422,_xlpm.k,_xlfn.CONCAT(LEFT(TRIM(B$1),1),"*"),COUNTIF(_xlpm.d,_xlpm.k))</f>
        <v>0</v>
      </c>
      <c r="C422" s="1">
        <f t="shared" si="119"/>
        <v>0</v>
      </c>
      <c r="D422" s="1">
        <f t="shared" si="119"/>
        <v>0</v>
      </c>
      <c r="E422" s="7">
        <v>2</v>
      </c>
      <c r="F422" s="9" t="s">
        <v>1743</v>
      </c>
      <c r="G422" s="4">
        <f t="shared" si="105"/>
        <v>1.463057790782736E-3</v>
      </c>
      <c r="H422" s="1" t="str">
        <f t="shared" si="106"/>
        <v>əɡɛ</v>
      </c>
      <c r="I422" s="1" t="str">
        <f t="shared" si="107"/>
        <v>agai</v>
      </c>
      <c r="J422" s="10">
        <f t="shared" si="108"/>
        <v>3</v>
      </c>
      <c r="K422" s="10">
        <f t="shared" si="109"/>
        <v>4</v>
      </c>
      <c r="L422" s="10">
        <f t="shared" si="110"/>
        <v>4</v>
      </c>
      <c r="M422" s="1" t="str">
        <f t="shared" si="111"/>
        <v>~agai~</v>
      </c>
      <c r="N422" s="1" t="str">
        <f t="shared" si="112"/>
        <v>[əɡɛ]</v>
      </c>
      <c r="O422" s="4">
        <f t="shared" si="113"/>
        <v>0.37127250094471825</v>
      </c>
      <c r="P422" s="4">
        <f t="shared" si="114"/>
        <v>1</v>
      </c>
      <c r="Q422" s="4" cm="1">
        <f t="array" ref="Q422">SUM(_xlfn._xlws.FILTER($G$2:$G$1265,_xlfn.MAP($M$2:$M$1265,_xlfn.LAMBDA(_xlpm.x,_xlpm.x=$M422))))</f>
        <v>1.463057790782736E-3</v>
      </c>
      <c r="R422" s="4">
        <f t="shared" si="115"/>
        <v>1</v>
      </c>
      <c r="S422" s="15" cm="1">
        <f t="array" ref="S422">SUM(_xlfn._xlws.FILTER($G$2:$G$1265,_xlfn.MAP($N$2:$N$1265,_xlfn.LAMBDA(_xlpm.x,_xlpm.x=$N422))))</f>
        <v>1.463057790782736E-3</v>
      </c>
      <c r="T422" s="4">
        <f t="shared" si="116"/>
        <v>1</v>
      </c>
      <c r="U422" s="4">
        <f t="shared" si="117"/>
        <v>0</v>
      </c>
      <c r="AC422" s="2"/>
      <c r="AH422" s="2"/>
      <c r="AI422" s="2"/>
    </row>
    <row r="423" spans="1:35">
      <c r="A423" s="1" t="str">
        <f t="shared" si="104"/>
        <v>~ring~ : [ɹɪŋ]</v>
      </c>
      <c r="B423" s="1">
        <f t="shared" si="119"/>
        <v>1</v>
      </c>
      <c r="C423" s="1">
        <f t="shared" si="119"/>
        <v>0</v>
      </c>
      <c r="D423" s="1">
        <f t="shared" si="119"/>
        <v>0</v>
      </c>
      <c r="E423" s="7">
        <v>2</v>
      </c>
      <c r="F423" s="9" t="s">
        <v>1742</v>
      </c>
      <c r="G423" s="4">
        <f t="shared" si="105"/>
        <v>1.463057790782736E-3</v>
      </c>
      <c r="H423" s="1" t="str">
        <f t="shared" si="106"/>
        <v>ɹɪŋ</v>
      </c>
      <c r="I423" s="1" t="str">
        <f t="shared" si="107"/>
        <v>ring</v>
      </c>
      <c r="J423" s="10">
        <f t="shared" si="108"/>
        <v>3</v>
      </c>
      <c r="K423" s="10">
        <f t="shared" si="109"/>
        <v>4</v>
      </c>
      <c r="L423" s="10">
        <f t="shared" si="110"/>
        <v>4</v>
      </c>
      <c r="M423" s="1" t="str">
        <f t="shared" si="111"/>
        <v>~ring~</v>
      </c>
      <c r="N423" s="1" t="str">
        <f t="shared" si="112"/>
        <v>[ɹɪŋ]</v>
      </c>
      <c r="O423" s="4">
        <f t="shared" si="113"/>
        <v>0.37127250094471825</v>
      </c>
      <c r="P423" s="4">
        <f t="shared" si="114"/>
        <v>1</v>
      </c>
      <c r="Q423" s="4" cm="1">
        <f t="array" ref="Q423">SUM(_xlfn._xlws.FILTER($G$2:$G$1265,_xlfn.MAP($M$2:$M$1265,_xlfn.LAMBDA(_xlpm.x,_xlpm.x=$M423))))</f>
        <v>1.463057790782736E-3</v>
      </c>
      <c r="R423" s="4">
        <f t="shared" si="115"/>
        <v>1</v>
      </c>
      <c r="S423" s="15" cm="1">
        <f t="array" ref="S423">SUM(_xlfn._xlws.FILTER($G$2:$G$1265,_xlfn.MAP($N$2:$N$1265,_xlfn.LAMBDA(_xlpm.x,_xlpm.x=$N423))))</f>
        <v>1.463057790782736E-3</v>
      </c>
      <c r="T423" s="4">
        <f t="shared" si="116"/>
        <v>1</v>
      </c>
      <c r="U423" s="4">
        <f t="shared" si="117"/>
        <v>0</v>
      </c>
      <c r="AC423" s="2"/>
      <c r="AH423" s="2"/>
      <c r="AI423" s="2"/>
    </row>
    <row r="424" spans="1:35">
      <c r="A424" s="1" t="str">
        <f t="shared" si="104"/>
        <v>~very~ : [vɛɹɪ]</v>
      </c>
      <c r="B424" s="1">
        <f t="shared" si="119"/>
        <v>0</v>
      </c>
      <c r="C424" s="1">
        <f t="shared" si="119"/>
        <v>0</v>
      </c>
      <c r="D424" s="1">
        <f t="shared" si="119"/>
        <v>0</v>
      </c>
      <c r="E424" s="7">
        <v>1</v>
      </c>
      <c r="F424" s="9" t="s">
        <v>1741</v>
      </c>
      <c r="G424" s="4">
        <f t="shared" si="105"/>
        <v>7.3152889539136799E-4</v>
      </c>
      <c r="H424" s="1" t="str">
        <f t="shared" si="106"/>
        <v>vɛɹɪ</v>
      </c>
      <c r="I424" s="1" t="str">
        <f t="shared" si="107"/>
        <v>very</v>
      </c>
      <c r="J424" s="10">
        <f t="shared" si="108"/>
        <v>4</v>
      </c>
      <c r="K424" s="10">
        <f t="shared" si="109"/>
        <v>4</v>
      </c>
      <c r="L424" s="10">
        <f t="shared" si="110"/>
        <v>4</v>
      </c>
      <c r="M424" s="1" t="str">
        <f t="shared" si="111"/>
        <v>~very~</v>
      </c>
      <c r="N424" s="1" t="str">
        <f t="shared" si="112"/>
        <v>[vɛɹɪ]</v>
      </c>
      <c r="O424" s="4">
        <f t="shared" si="113"/>
        <v>0.1171234337644549</v>
      </c>
      <c r="P424" s="4">
        <f t="shared" si="114"/>
        <v>0.5</v>
      </c>
      <c r="Q424" s="4" cm="1">
        <f t="array" ref="Q424">SUM(_xlfn._xlws.FILTER($G$2:$G$1265,_xlfn.MAP($M$2:$M$1265,_xlfn.LAMBDA(_xlpm.x,_xlpm.x=$M424))))</f>
        <v>1.463057790782736E-3</v>
      </c>
      <c r="R424" s="4">
        <f t="shared" si="115"/>
        <v>0.5</v>
      </c>
      <c r="S424" s="15" cm="1">
        <f t="array" ref="S424">SUM(_xlfn._xlws.FILTER($G$2:$G$1265,_xlfn.MAP($N$2:$N$1265,_xlfn.LAMBDA(_xlpm.x,_xlpm.x=$N424))))</f>
        <v>1.463057790782736E-3</v>
      </c>
      <c r="T424" s="4">
        <f t="shared" si="116"/>
        <v>0.5</v>
      </c>
      <c r="U424" s="4">
        <f t="shared" si="117"/>
        <v>0</v>
      </c>
      <c r="AC424" s="2"/>
      <c r="AH424" s="2"/>
      <c r="AI424" s="2"/>
    </row>
    <row r="425" spans="1:35">
      <c r="A425" s="1" t="str">
        <f t="shared" si="104"/>
        <v>~afte~ : [æftə]</v>
      </c>
      <c r="B425" s="1">
        <f t="shared" si="119"/>
        <v>0</v>
      </c>
      <c r="C425" s="1">
        <f t="shared" si="119"/>
        <v>0</v>
      </c>
      <c r="D425" s="1">
        <f t="shared" si="119"/>
        <v>0</v>
      </c>
      <c r="E425" s="7">
        <v>1</v>
      </c>
      <c r="F425" s="9" t="s">
        <v>1740</v>
      </c>
      <c r="G425" s="4">
        <f t="shared" si="105"/>
        <v>7.3152889539136799E-4</v>
      </c>
      <c r="H425" s="1" t="str">
        <f t="shared" si="106"/>
        <v>æftə</v>
      </c>
      <c r="I425" s="1" t="str">
        <f t="shared" si="107"/>
        <v>afte</v>
      </c>
      <c r="J425" s="10">
        <f t="shared" si="108"/>
        <v>4</v>
      </c>
      <c r="K425" s="10">
        <f t="shared" si="109"/>
        <v>4</v>
      </c>
      <c r="L425" s="10">
        <f t="shared" si="110"/>
        <v>4</v>
      </c>
      <c r="M425" s="1" t="str">
        <f t="shared" si="111"/>
        <v>~afte~</v>
      </c>
      <c r="N425" s="1" t="str">
        <f t="shared" si="112"/>
        <v>[æftə]</v>
      </c>
      <c r="O425" s="4">
        <f t="shared" si="113"/>
        <v>0.2342468675289098</v>
      </c>
      <c r="P425" s="4">
        <f t="shared" si="114"/>
        <v>1</v>
      </c>
      <c r="Q425" s="4" cm="1">
        <f t="array" ref="Q425">SUM(_xlfn._xlws.FILTER($G$2:$G$1265,_xlfn.MAP($M$2:$M$1265,_xlfn.LAMBDA(_xlpm.x,_xlpm.x=$M425))))</f>
        <v>7.3152889539136799E-4</v>
      </c>
      <c r="R425" s="4">
        <f t="shared" si="115"/>
        <v>1</v>
      </c>
      <c r="S425" s="15" cm="1">
        <f t="array" ref="S425">SUM(_xlfn._xlws.FILTER($G$2:$G$1265,_xlfn.MAP($N$2:$N$1265,_xlfn.LAMBDA(_xlpm.x,_xlpm.x=$N425))))</f>
        <v>7.3152889539136799E-4</v>
      </c>
      <c r="T425" s="4">
        <f t="shared" si="116"/>
        <v>1</v>
      </c>
      <c r="U425" s="4">
        <f t="shared" si="117"/>
        <v>0</v>
      </c>
      <c r="AC425" s="2"/>
      <c r="AH425" s="2"/>
      <c r="AI425" s="2"/>
    </row>
    <row r="426" spans="1:35">
      <c r="A426" s="1" t="str">
        <f t="shared" si="104"/>
        <v>~isla~ : [aɪlə]</v>
      </c>
      <c r="B426" s="1">
        <f t="shared" si="119"/>
        <v>0</v>
      </c>
      <c r="C426" s="1">
        <f t="shared" si="119"/>
        <v>0</v>
      </c>
      <c r="D426" s="1">
        <f t="shared" si="119"/>
        <v>0</v>
      </c>
      <c r="E426" s="7">
        <v>1</v>
      </c>
      <c r="F426" s="9" t="s">
        <v>1739</v>
      </c>
      <c r="G426" s="4">
        <f t="shared" si="105"/>
        <v>7.3152889539136799E-4</v>
      </c>
      <c r="H426" s="4" t="str">
        <f t="shared" si="106"/>
        <v>aɪlə</v>
      </c>
      <c r="I426" s="4" t="str">
        <f t="shared" si="107"/>
        <v>isla</v>
      </c>
      <c r="J426" s="10">
        <f t="shared" si="108"/>
        <v>4</v>
      </c>
      <c r="K426" s="10">
        <f t="shared" si="109"/>
        <v>4</v>
      </c>
      <c r="L426" s="10">
        <f t="shared" si="110"/>
        <v>4</v>
      </c>
      <c r="M426" s="1" t="str">
        <f t="shared" si="111"/>
        <v>~isla~</v>
      </c>
      <c r="N426" s="1" t="str">
        <f t="shared" si="112"/>
        <v>[aɪlə]</v>
      </c>
      <c r="O426" s="4">
        <f t="shared" si="113"/>
        <v>0.2342468675289098</v>
      </c>
      <c r="P426" s="4">
        <f t="shared" si="114"/>
        <v>1</v>
      </c>
      <c r="Q426" s="4" cm="1">
        <f t="array" ref="Q426">SUM(_xlfn._xlws.FILTER($G$2:$G$1265,_xlfn.MAP($M$2:$M$1265,_xlfn.LAMBDA(_xlpm.x,_xlpm.x=$M426))))</f>
        <v>7.3152889539136799E-4</v>
      </c>
      <c r="R426" s="4">
        <f t="shared" si="115"/>
        <v>1</v>
      </c>
      <c r="S426" s="15" cm="1">
        <f t="array" ref="S426">SUM(_xlfn._xlws.FILTER($G$2:$G$1265,_xlfn.MAP($N$2:$N$1265,_xlfn.LAMBDA(_xlpm.x,_xlpm.x=$N426))))</f>
        <v>7.3152889539136799E-4</v>
      </c>
      <c r="T426" s="4">
        <f t="shared" si="116"/>
        <v>1</v>
      </c>
      <c r="U426" s="4">
        <f t="shared" si="117"/>
        <v>0</v>
      </c>
      <c r="AC426" s="2"/>
      <c r="AH426" s="2"/>
      <c r="AI426" s="2"/>
    </row>
    <row r="427" spans="1:35">
      <c r="A427" s="1" t="str">
        <f t="shared" si="104"/>
        <v>~ange~ : [æŋɡə]</v>
      </c>
      <c r="B427" s="1">
        <f t="shared" si="119"/>
        <v>0</v>
      </c>
      <c r="C427" s="1">
        <f t="shared" si="119"/>
        <v>0</v>
      </c>
      <c r="D427" s="1">
        <f t="shared" si="119"/>
        <v>0</v>
      </c>
      <c r="E427" s="7">
        <v>1</v>
      </c>
      <c r="F427" s="9" t="s">
        <v>1738</v>
      </c>
      <c r="G427" s="4">
        <f t="shared" si="105"/>
        <v>7.3152889539136799E-4</v>
      </c>
      <c r="H427" s="4" t="str">
        <f t="shared" si="106"/>
        <v>æŋɡə</v>
      </c>
      <c r="I427" s="4" t="str">
        <f t="shared" si="107"/>
        <v>ange</v>
      </c>
      <c r="J427" s="10">
        <f t="shared" si="108"/>
        <v>4</v>
      </c>
      <c r="K427" s="10">
        <f t="shared" si="109"/>
        <v>4</v>
      </c>
      <c r="L427" s="10">
        <f t="shared" si="110"/>
        <v>4</v>
      </c>
      <c r="M427" s="1" t="str">
        <f t="shared" si="111"/>
        <v>~ange~</v>
      </c>
      <c r="N427" s="1" t="str">
        <f t="shared" si="112"/>
        <v>[æŋɡə]</v>
      </c>
      <c r="O427" s="4">
        <f t="shared" si="113"/>
        <v>0.2342468675289098</v>
      </c>
      <c r="P427" s="4">
        <f t="shared" si="114"/>
        <v>1</v>
      </c>
      <c r="Q427" s="4" cm="1">
        <f t="array" ref="Q427">SUM(_xlfn._xlws.FILTER($G$2:$G$1265,_xlfn.MAP($M$2:$M$1265,_xlfn.LAMBDA(_xlpm.x,_xlpm.x=$M427))))</f>
        <v>7.3152889539136799E-4</v>
      </c>
      <c r="R427" s="4">
        <f t="shared" si="115"/>
        <v>1</v>
      </c>
      <c r="S427" s="15" cm="1">
        <f t="array" ref="S427">SUM(_xlfn._xlws.FILTER($G$2:$G$1265,_xlfn.MAP($N$2:$N$1265,_xlfn.LAMBDA(_xlpm.x,_xlpm.x=$N427))))</f>
        <v>7.3152889539136799E-4</v>
      </c>
      <c r="T427" s="4">
        <f t="shared" si="116"/>
        <v>1</v>
      </c>
      <c r="U427" s="4">
        <f t="shared" si="117"/>
        <v>0</v>
      </c>
      <c r="AC427" s="2"/>
      <c r="AH427" s="2"/>
      <c r="AI427" s="2"/>
    </row>
    <row r="428" spans="1:35">
      <c r="A428" s="1" t="str">
        <f t="shared" si="104"/>
        <v>~band~ : [bænd]</v>
      </c>
      <c r="B428" s="1">
        <f t="shared" si="119"/>
        <v>0</v>
      </c>
      <c r="C428" s="1">
        <f t="shared" si="119"/>
        <v>0</v>
      </c>
      <c r="D428" s="1">
        <f t="shared" si="119"/>
        <v>0</v>
      </c>
      <c r="E428" s="7">
        <v>1</v>
      </c>
      <c r="F428" s="9" t="s">
        <v>1737</v>
      </c>
      <c r="G428" s="4">
        <f t="shared" si="105"/>
        <v>7.3152889539136799E-4</v>
      </c>
      <c r="H428" s="4" t="str">
        <f t="shared" si="106"/>
        <v>bænd</v>
      </c>
      <c r="I428" s="4" t="str">
        <f t="shared" si="107"/>
        <v>band</v>
      </c>
      <c r="J428" s="10">
        <f t="shared" si="108"/>
        <v>4</v>
      </c>
      <c r="K428" s="10">
        <f t="shared" si="109"/>
        <v>4</v>
      </c>
      <c r="L428" s="10">
        <f t="shared" si="110"/>
        <v>4</v>
      </c>
      <c r="M428" s="1" t="str">
        <f t="shared" si="111"/>
        <v>~band~</v>
      </c>
      <c r="N428" s="1" t="str">
        <f t="shared" si="112"/>
        <v>[bænd]</v>
      </c>
      <c r="O428" s="4">
        <f t="shared" si="113"/>
        <v>0.2342468675289098</v>
      </c>
      <c r="P428" s="4">
        <f t="shared" si="114"/>
        <v>1</v>
      </c>
      <c r="Q428" s="4" cm="1">
        <f t="array" ref="Q428">SUM(_xlfn._xlws.FILTER($G$2:$G$1265,_xlfn.MAP($M$2:$M$1265,_xlfn.LAMBDA(_xlpm.x,_xlpm.x=$M428))))</f>
        <v>7.3152889539136799E-4</v>
      </c>
      <c r="R428" s="4">
        <f t="shared" si="115"/>
        <v>1</v>
      </c>
      <c r="S428" s="15" cm="1">
        <f t="array" ref="S428">SUM(_xlfn._xlws.FILTER($G$2:$G$1265,_xlfn.MAP($N$2:$N$1265,_xlfn.LAMBDA(_xlpm.x,_xlpm.x=$N428))))</f>
        <v>7.3152889539136799E-4</v>
      </c>
      <c r="T428" s="4">
        <f t="shared" si="116"/>
        <v>1</v>
      </c>
      <c r="U428" s="4">
        <f t="shared" si="117"/>
        <v>0</v>
      </c>
      <c r="AC428" s="2"/>
      <c r="AH428" s="2"/>
      <c r="AI428" s="2"/>
    </row>
    <row r="429" spans="1:35">
      <c r="A429" s="1" t="str">
        <f t="shared" si="104"/>
        <v>~bank~ : [bæŋk]</v>
      </c>
      <c r="B429" s="1">
        <f t="shared" si="119"/>
        <v>0</v>
      </c>
      <c r="C429" s="1">
        <f t="shared" si="119"/>
        <v>0</v>
      </c>
      <c r="D429" s="1">
        <f t="shared" si="119"/>
        <v>0</v>
      </c>
      <c r="E429" s="7">
        <v>1</v>
      </c>
      <c r="F429" s="9" t="s">
        <v>1736</v>
      </c>
      <c r="G429" s="4">
        <f t="shared" si="105"/>
        <v>7.3152889539136799E-4</v>
      </c>
      <c r="H429" s="4" t="str">
        <f t="shared" si="106"/>
        <v>bæŋk</v>
      </c>
      <c r="I429" s="4" t="str">
        <f t="shared" si="107"/>
        <v>bank</v>
      </c>
      <c r="J429" s="10">
        <f t="shared" si="108"/>
        <v>4</v>
      </c>
      <c r="K429" s="10">
        <f t="shared" si="109"/>
        <v>4</v>
      </c>
      <c r="L429" s="10">
        <f t="shared" si="110"/>
        <v>4</v>
      </c>
      <c r="M429" s="1" t="str">
        <f t="shared" si="111"/>
        <v>~bank~</v>
      </c>
      <c r="N429" s="1" t="str">
        <f t="shared" si="112"/>
        <v>[bæŋk]</v>
      </c>
      <c r="O429" s="4">
        <f t="shared" si="113"/>
        <v>0.2342468675289098</v>
      </c>
      <c r="P429" s="4">
        <f t="shared" si="114"/>
        <v>1</v>
      </c>
      <c r="Q429" s="4" cm="1">
        <f t="array" ref="Q429">SUM(_xlfn._xlws.FILTER($G$2:$G$1265,_xlfn.MAP($M$2:$M$1265,_xlfn.LAMBDA(_xlpm.x,_xlpm.x=$M429))))</f>
        <v>7.3152889539136799E-4</v>
      </c>
      <c r="R429" s="4">
        <f t="shared" si="115"/>
        <v>1</v>
      </c>
      <c r="S429" s="15" cm="1">
        <f t="array" ref="S429">SUM(_xlfn._xlws.FILTER($G$2:$G$1265,_xlfn.MAP($N$2:$N$1265,_xlfn.LAMBDA(_xlpm.x,_xlpm.x=$N429))))</f>
        <v>7.3152889539136799E-4</v>
      </c>
      <c r="T429" s="4">
        <f t="shared" si="116"/>
        <v>1</v>
      </c>
      <c r="U429" s="4">
        <f t="shared" si="117"/>
        <v>0</v>
      </c>
      <c r="AC429" s="2"/>
      <c r="AH429" s="2"/>
      <c r="AI429" s="2"/>
    </row>
    <row r="430" spans="1:35">
      <c r="A430" s="1" t="str">
        <f t="shared" si="104"/>
        <v>~bout~ : [baʊt]</v>
      </c>
      <c r="B430" s="1">
        <f t="shared" si="119"/>
        <v>0</v>
      </c>
      <c r="C430" s="1">
        <f t="shared" si="119"/>
        <v>0</v>
      </c>
      <c r="D430" s="1">
        <f t="shared" si="119"/>
        <v>0</v>
      </c>
      <c r="E430" s="7">
        <v>1</v>
      </c>
      <c r="F430" s="9" t="s">
        <v>1735</v>
      </c>
      <c r="G430" s="4">
        <f t="shared" si="105"/>
        <v>7.3152889539136799E-4</v>
      </c>
      <c r="H430" s="4" t="str">
        <f t="shared" si="106"/>
        <v>baʊt</v>
      </c>
      <c r="I430" s="4" t="str">
        <f t="shared" si="107"/>
        <v>bout</v>
      </c>
      <c r="J430" s="10">
        <f t="shared" si="108"/>
        <v>4</v>
      </c>
      <c r="K430" s="10">
        <f t="shared" si="109"/>
        <v>4</v>
      </c>
      <c r="L430" s="10">
        <f t="shared" si="110"/>
        <v>4</v>
      </c>
      <c r="M430" s="1" t="str">
        <f t="shared" si="111"/>
        <v>~bout~</v>
      </c>
      <c r="N430" s="1" t="str">
        <f t="shared" si="112"/>
        <v>[baʊt]</v>
      </c>
      <c r="O430" s="4">
        <f t="shared" si="113"/>
        <v>0.2342468675289098</v>
      </c>
      <c r="P430" s="4">
        <f t="shared" si="114"/>
        <v>1</v>
      </c>
      <c r="Q430" s="4" cm="1">
        <f t="array" ref="Q430">SUM(_xlfn._xlws.FILTER($G$2:$G$1265,_xlfn.MAP($M$2:$M$1265,_xlfn.LAMBDA(_xlpm.x,_xlpm.x=$M430))))</f>
        <v>7.3152889539136799E-4</v>
      </c>
      <c r="R430" s="4">
        <f t="shared" si="115"/>
        <v>1</v>
      </c>
      <c r="S430" s="15" cm="1">
        <f t="array" ref="S430">SUM(_xlfn._xlws.FILTER($G$2:$G$1265,_xlfn.MAP($N$2:$N$1265,_xlfn.LAMBDA(_xlpm.x,_xlpm.x=$N430))))</f>
        <v>7.3152889539136799E-4</v>
      </c>
      <c r="T430" s="4">
        <f t="shared" si="116"/>
        <v>1</v>
      </c>
      <c r="U430" s="4">
        <f t="shared" si="117"/>
        <v>0</v>
      </c>
      <c r="AC430" s="2"/>
      <c r="AH430" s="2"/>
      <c r="AI430" s="2"/>
    </row>
    <row r="431" spans="1:35">
      <c r="A431" s="1" t="str">
        <f t="shared" si="104"/>
        <v>~base~ : [beɪs]</v>
      </c>
      <c r="B431" s="1">
        <f t="shared" si="119"/>
        <v>0</v>
      </c>
      <c r="C431" s="1">
        <f t="shared" si="119"/>
        <v>0</v>
      </c>
      <c r="D431" s="1">
        <f t="shared" si="119"/>
        <v>0</v>
      </c>
      <c r="E431" s="7">
        <v>1</v>
      </c>
      <c r="F431" s="9" t="s">
        <v>1734</v>
      </c>
      <c r="G431" s="4">
        <f t="shared" si="105"/>
        <v>7.3152889539136799E-4</v>
      </c>
      <c r="H431" s="4" t="str">
        <f t="shared" si="106"/>
        <v>beɪs</v>
      </c>
      <c r="I431" s="4" t="str">
        <f t="shared" si="107"/>
        <v>base</v>
      </c>
      <c r="J431" s="10">
        <f t="shared" si="108"/>
        <v>4</v>
      </c>
      <c r="K431" s="10">
        <f t="shared" si="109"/>
        <v>4</v>
      </c>
      <c r="L431" s="10">
        <f t="shared" si="110"/>
        <v>4</v>
      </c>
      <c r="M431" s="1" t="str">
        <f t="shared" si="111"/>
        <v>~base~</v>
      </c>
      <c r="N431" s="1" t="str">
        <f t="shared" si="112"/>
        <v>[beɪs]</v>
      </c>
      <c r="O431" s="4">
        <f t="shared" si="113"/>
        <v>0.2342468675289098</v>
      </c>
      <c r="P431" s="4">
        <f t="shared" si="114"/>
        <v>1</v>
      </c>
      <c r="Q431" s="4" cm="1">
        <f t="array" ref="Q431">SUM(_xlfn._xlws.FILTER($G$2:$G$1265,_xlfn.MAP($M$2:$M$1265,_xlfn.LAMBDA(_xlpm.x,_xlpm.x=$M431))))</f>
        <v>7.3152889539136799E-4</v>
      </c>
      <c r="R431" s="4">
        <f t="shared" si="115"/>
        <v>1</v>
      </c>
      <c r="S431" s="15" cm="1">
        <f t="array" ref="S431">SUM(_xlfn._xlws.FILTER($G$2:$G$1265,_xlfn.MAP($N$2:$N$1265,_xlfn.LAMBDA(_xlpm.x,_xlpm.x=$N431))))</f>
        <v>7.3152889539136799E-4</v>
      </c>
      <c r="T431" s="4">
        <f t="shared" si="116"/>
        <v>1</v>
      </c>
      <c r="U431" s="4">
        <f t="shared" si="117"/>
        <v>0</v>
      </c>
      <c r="AC431" s="2"/>
      <c r="AH431" s="2"/>
      <c r="AI431" s="2"/>
    </row>
    <row r="432" spans="1:35">
      <c r="A432" s="1" t="str">
        <f t="shared" si="104"/>
        <v>~blow~ : [bloʊ]</v>
      </c>
      <c r="B432" s="1">
        <f t="shared" si="119"/>
        <v>0</v>
      </c>
      <c r="C432" s="1">
        <f t="shared" si="119"/>
        <v>0</v>
      </c>
      <c r="D432" s="1">
        <f t="shared" si="119"/>
        <v>0</v>
      </c>
      <c r="E432" s="7">
        <v>1</v>
      </c>
      <c r="F432" s="9" t="s">
        <v>417</v>
      </c>
      <c r="G432" s="4">
        <f t="shared" si="105"/>
        <v>7.3152889539136799E-4</v>
      </c>
      <c r="H432" s="1" t="str">
        <f t="shared" si="106"/>
        <v>bloʊ</v>
      </c>
      <c r="I432" s="1" t="str">
        <f t="shared" si="107"/>
        <v>blow</v>
      </c>
      <c r="J432" s="10">
        <f t="shared" si="108"/>
        <v>4</v>
      </c>
      <c r="K432" s="10">
        <f t="shared" si="109"/>
        <v>4</v>
      </c>
      <c r="L432" s="10">
        <f t="shared" si="110"/>
        <v>4</v>
      </c>
      <c r="M432" s="1" t="str">
        <f t="shared" si="111"/>
        <v>~blow~</v>
      </c>
      <c r="N432" s="1" t="str">
        <f t="shared" si="112"/>
        <v>[bloʊ]</v>
      </c>
      <c r="O432" s="4">
        <f t="shared" si="113"/>
        <v>0.2342468675289098</v>
      </c>
      <c r="P432" s="4">
        <f t="shared" si="114"/>
        <v>1</v>
      </c>
      <c r="Q432" s="4" cm="1">
        <f t="array" ref="Q432">SUM(_xlfn._xlws.FILTER($G$2:$G$1265,_xlfn.MAP($M$2:$M$1265,_xlfn.LAMBDA(_xlpm.x,_xlpm.x=$M432))))</f>
        <v>7.3152889539136799E-4</v>
      </c>
      <c r="R432" s="4">
        <f t="shared" si="115"/>
        <v>1</v>
      </c>
      <c r="S432" s="15" cm="1">
        <f t="array" ref="S432">SUM(_xlfn._xlws.FILTER($G$2:$G$1265,_xlfn.MAP($N$2:$N$1265,_xlfn.LAMBDA(_xlpm.x,_xlpm.x=$N432))))</f>
        <v>7.3152889539136799E-4</v>
      </c>
      <c r="T432" s="4">
        <f t="shared" si="116"/>
        <v>1</v>
      </c>
      <c r="U432" s="4">
        <f t="shared" si="117"/>
        <v>0</v>
      </c>
      <c r="AC432" s="2"/>
      <c r="AH432" s="2"/>
      <c r="AI432" s="2"/>
    </row>
    <row r="433" spans="1:35">
      <c r="A433" s="1" t="str">
        <f t="shared" si="104"/>
        <v>~blem~ : [bləm]</v>
      </c>
      <c r="B433" s="1">
        <f t="shared" si="119"/>
        <v>0</v>
      </c>
      <c r="C433" s="1">
        <f t="shared" si="119"/>
        <v>0</v>
      </c>
      <c r="D433" s="1">
        <f t="shared" si="119"/>
        <v>0</v>
      </c>
      <c r="E433" s="7">
        <v>1</v>
      </c>
      <c r="F433" s="9" t="s">
        <v>1733</v>
      </c>
      <c r="G433" s="4">
        <f t="shared" si="105"/>
        <v>7.3152889539136799E-4</v>
      </c>
      <c r="H433" s="1" t="str">
        <f t="shared" si="106"/>
        <v>bləm</v>
      </c>
      <c r="I433" s="1" t="str">
        <f t="shared" si="107"/>
        <v>blem</v>
      </c>
      <c r="J433" s="10">
        <f t="shared" si="108"/>
        <v>4</v>
      </c>
      <c r="K433" s="10">
        <f t="shared" si="109"/>
        <v>4</v>
      </c>
      <c r="L433" s="10">
        <f t="shared" si="110"/>
        <v>4</v>
      </c>
      <c r="M433" s="1" t="str">
        <f t="shared" si="111"/>
        <v>~blem~</v>
      </c>
      <c r="N433" s="1" t="str">
        <f t="shared" si="112"/>
        <v>[bləm]</v>
      </c>
      <c r="O433" s="4">
        <f t="shared" si="113"/>
        <v>0.2342468675289098</v>
      </c>
      <c r="P433" s="4">
        <f t="shared" si="114"/>
        <v>1</v>
      </c>
      <c r="Q433" s="4" cm="1">
        <f t="array" ref="Q433">SUM(_xlfn._xlws.FILTER($G$2:$G$1265,_xlfn.MAP($M$2:$M$1265,_xlfn.LAMBDA(_xlpm.x,_xlpm.x=$M433))))</f>
        <v>7.3152889539136799E-4</v>
      </c>
      <c r="R433" s="4">
        <f t="shared" si="115"/>
        <v>1</v>
      </c>
      <c r="S433" s="15" cm="1">
        <f t="array" ref="S433">SUM(_xlfn._xlws.FILTER($G$2:$G$1265,_xlfn.MAP($N$2:$N$1265,_xlfn.LAMBDA(_xlpm.x,_xlpm.x=$N433))))</f>
        <v>7.3152889539136799E-4</v>
      </c>
      <c r="T433" s="4">
        <f t="shared" si="116"/>
        <v>1</v>
      </c>
      <c r="U433" s="4">
        <f t="shared" si="117"/>
        <v>0</v>
      </c>
      <c r="AC433" s="2"/>
      <c r="AH433" s="2"/>
      <c r="AI433" s="2"/>
    </row>
    <row r="434" spans="1:35">
      <c r="A434" s="1" t="str">
        <f t="shared" si="104"/>
        <v>~bone~ : [boʊn]</v>
      </c>
      <c r="B434" s="1">
        <f t="shared" si="119"/>
        <v>0</v>
      </c>
      <c r="C434" s="1">
        <f t="shared" si="119"/>
        <v>0</v>
      </c>
      <c r="D434" s="1">
        <f t="shared" si="119"/>
        <v>0</v>
      </c>
      <c r="E434" s="7">
        <v>1</v>
      </c>
      <c r="F434" s="9" t="s">
        <v>1732</v>
      </c>
      <c r="G434" s="4">
        <f t="shared" si="105"/>
        <v>7.3152889539136799E-4</v>
      </c>
      <c r="H434" s="1" t="str">
        <f t="shared" si="106"/>
        <v>boʊn</v>
      </c>
      <c r="I434" s="1" t="str">
        <f t="shared" si="107"/>
        <v>bone</v>
      </c>
      <c r="J434" s="10">
        <f t="shared" si="108"/>
        <v>4</v>
      </c>
      <c r="K434" s="10">
        <f t="shared" si="109"/>
        <v>4</v>
      </c>
      <c r="L434" s="10">
        <f t="shared" si="110"/>
        <v>4</v>
      </c>
      <c r="M434" s="1" t="str">
        <f t="shared" si="111"/>
        <v>~bone~</v>
      </c>
      <c r="N434" s="1" t="str">
        <f t="shared" si="112"/>
        <v>[boʊn]</v>
      </c>
      <c r="O434" s="4">
        <f t="shared" si="113"/>
        <v>0.2342468675289098</v>
      </c>
      <c r="P434" s="4">
        <f t="shared" si="114"/>
        <v>1</v>
      </c>
      <c r="Q434" s="4" cm="1">
        <f t="array" ref="Q434">SUM(_xlfn._xlws.FILTER($G$2:$G$1265,_xlfn.MAP($M$2:$M$1265,_xlfn.LAMBDA(_xlpm.x,_xlpm.x=$M434))))</f>
        <v>7.3152889539136799E-4</v>
      </c>
      <c r="R434" s="4">
        <f t="shared" si="115"/>
        <v>1</v>
      </c>
      <c r="S434" s="15" cm="1">
        <f t="array" ref="S434">SUM(_xlfn._xlws.FILTER($G$2:$G$1265,_xlfn.MAP($N$2:$N$1265,_xlfn.LAMBDA(_xlpm.x,_xlpm.x=$N434))))</f>
        <v>7.3152889539136799E-4</v>
      </c>
      <c r="T434" s="4">
        <f t="shared" si="116"/>
        <v>1</v>
      </c>
      <c r="U434" s="4">
        <f t="shared" si="117"/>
        <v>0</v>
      </c>
      <c r="AC434" s="2"/>
      <c r="AH434" s="2"/>
      <c r="AI434" s="2"/>
    </row>
    <row r="435" spans="1:35">
      <c r="A435" s="1" t="str">
        <f t="shared" si="104"/>
        <v>~boat~ : [boʊt]</v>
      </c>
      <c r="B435" s="1">
        <f t="shared" si="119"/>
        <v>0</v>
      </c>
      <c r="C435" s="1">
        <f t="shared" si="119"/>
        <v>0</v>
      </c>
      <c r="D435" s="1">
        <f t="shared" si="119"/>
        <v>0</v>
      </c>
      <c r="E435" s="7">
        <v>1</v>
      </c>
      <c r="F435" s="9" t="s">
        <v>1731</v>
      </c>
      <c r="G435" s="4">
        <f t="shared" si="105"/>
        <v>7.3152889539136799E-4</v>
      </c>
      <c r="H435" s="1" t="str">
        <f t="shared" si="106"/>
        <v>boʊt</v>
      </c>
      <c r="I435" s="1" t="str">
        <f t="shared" si="107"/>
        <v>boat</v>
      </c>
      <c r="J435" s="10">
        <f t="shared" si="108"/>
        <v>4</v>
      </c>
      <c r="K435" s="10">
        <f t="shared" si="109"/>
        <v>4</v>
      </c>
      <c r="L435" s="10">
        <f t="shared" si="110"/>
        <v>4</v>
      </c>
      <c r="M435" s="1" t="str">
        <f t="shared" si="111"/>
        <v>~boat~</v>
      </c>
      <c r="N435" s="1" t="str">
        <f t="shared" si="112"/>
        <v>[boʊt]</v>
      </c>
      <c r="O435" s="4">
        <f t="shared" si="113"/>
        <v>0.2342468675289098</v>
      </c>
      <c r="P435" s="4">
        <f t="shared" si="114"/>
        <v>1</v>
      </c>
      <c r="Q435" s="4" cm="1">
        <f t="array" ref="Q435">SUM(_xlfn._xlws.FILTER($G$2:$G$1265,_xlfn.MAP($M$2:$M$1265,_xlfn.LAMBDA(_xlpm.x,_xlpm.x=$M435))))</f>
        <v>7.3152889539136799E-4</v>
      </c>
      <c r="R435" s="4">
        <f t="shared" si="115"/>
        <v>1</v>
      </c>
      <c r="S435" s="15" cm="1">
        <f t="array" ref="S435">SUM(_xlfn._xlws.FILTER($G$2:$G$1265,_xlfn.MAP($N$2:$N$1265,_xlfn.LAMBDA(_xlpm.x,_xlpm.x=$N435))))</f>
        <v>7.3152889539136799E-4</v>
      </c>
      <c r="T435" s="4">
        <f t="shared" si="116"/>
        <v>1</v>
      </c>
      <c r="U435" s="4">
        <f t="shared" si="117"/>
        <v>0</v>
      </c>
      <c r="AC435" s="2"/>
      <c r="AH435" s="2"/>
      <c r="AI435" s="2"/>
    </row>
    <row r="436" spans="1:35">
      <c r="A436" s="1" t="str">
        <f t="shared" si="104"/>
        <v>~both~ : [boʊθ]</v>
      </c>
      <c r="B436" s="1">
        <f t="shared" si="119"/>
        <v>0</v>
      </c>
      <c r="C436" s="1">
        <f t="shared" si="119"/>
        <v>0</v>
      </c>
      <c r="D436" s="1">
        <f t="shared" si="119"/>
        <v>0</v>
      </c>
      <c r="E436" s="7">
        <v>1</v>
      </c>
      <c r="F436" s="9" t="s">
        <v>1730</v>
      </c>
      <c r="G436" s="4">
        <f t="shared" si="105"/>
        <v>7.3152889539136799E-4</v>
      </c>
      <c r="H436" s="4" t="str">
        <f t="shared" si="106"/>
        <v>boʊθ</v>
      </c>
      <c r="I436" s="4" t="str">
        <f t="shared" si="107"/>
        <v>both</v>
      </c>
      <c r="J436" s="10">
        <f t="shared" si="108"/>
        <v>4</v>
      </c>
      <c r="K436" s="10">
        <f t="shared" si="109"/>
        <v>4</v>
      </c>
      <c r="L436" s="10">
        <f t="shared" si="110"/>
        <v>4</v>
      </c>
      <c r="M436" s="1" t="str">
        <f t="shared" si="111"/>
        <v>~both~</v>
      </c>
      <c r="N436" s="1" t="str">
        <f t="shared" si="112"/>
        <v>[boʊθ]</v>
      </c>
      <c r="O436" s="4">
        <f t="shared" si="113"/>
        <v>0.2342468675289098</v>
      </c>
      <c r="P436" s="4">
        <f t="shared" si="114"/>
        <v>1</v>
      </c>
      <c r="Q436" s="4" cm="1">
        <f t="array" ref="Q436">SUM(_xlfn._xlws.FILTER($G$2:$G$1265,_xlfn.MAP($M$2:$M$1265,_xlfn.LAMBDA(_xlpm.x,_xlpm.x=$M436))))</f>
        <v>7.3152889539136799E-4</v>
      </c>
      <c r="R436" s="4">
        <f t="shared" si="115"/>
        <v>1</v>
      </c>
      <c r="S436" s="15" cm="1">
        <f t="array" ref="S436">SUM(_xlfn._xlws.FILTER($G$2:$G$1265,_xlfn.MAP($N$2:$N$1265,_xlfn.LAMBDA(_xlpm.x,_xlpm.x=$N436))))</f>
        <v>7.3152889539136799E-4</v>
      </c>
      <c r="T436" s="4">
        <f t="shared" si="116"/>
        <v>1</v>
      </c>
      <c r="U436" s="4">
        <f t="shared" si="117"/>
        <v>0</v>
      </c>
      <c r="AC436" s="2"/>
      <c r="AH436" s="2"/>
      <c r="AI436" s="2"/>
    </row>
    <row r="437" spans="1:35">
      <c r="A437" s="1" t="str">
        <f t="shared" si="104"/>
        <v>~bsta~ : [bstə]</v>
      </c>
      <c r="B437" s="1">
        <f t="shared" si="119"/>
        <v>0</v>
      </c>
      <c r="C437" s="1">
        <f t="shared" si="119"/>
        <v>0</v>
      </c>
      <c r="D437" s="1">
        <f t="shared" si="119"/>
        <v>0</v>
      </c>
      <c r="E437" s="7">
        <v>1</v>
      </c>
      <c r="F437" s="9" t="s">
        <v>1729</v>
      </c>
      <c r="G437" s="4">
        <f t="shared" si="105"/>
        <v>7.3152889539136799E-4</v>
      </c>
      <c r="H437" s="1" t="str">
        <f t="shared" si="106"/>
        <v>bstə</v>
      </c>
      <c r="I437" s="1" t="str">
        <f t="shared" si="107"/>
        <v>bsta</v>
      </c>
      <c r="J437" s="10">
        <f t="shared" si="108"/>
        <v>4</v>
      </c>
      <c r="K437" s="10">
        <f t="shared" si="109"/>
        <v>4</v>
      </c>
      <c r="L437" s="10">
        <f t="shared" si="110"/>
        <v>4</v>
      </c>
      <c r="M437" s="1" t="str">
        <f t="shared" si="111"/>
        <v>~bsta~</v>
      </c>
      <c r="N437" s="1" t="str">
        <f t="shared" si="112"/>
        <v>[bstə]</v>
      </c>
      <c r="O437" s="4">
        <f t="shared" si="113"/>
        <v>0.2342468675289098</v>
      </c>
      <c r="P437" s="4">
        <f t="shared" si="114"/>
        <v>1</v>
      </c>
      <c r="Q437" s="4" cm="1">
        <f t="array" ref="Q437">SUM(_xlfn._xlws.FILTER($G$2:$G$1265,_xlfn.MAP($M$2:$M$1265,_xlfn.LAMBDA(_xlpm.x,_xlpm.x=$M437))))</f>
        <v>7.3152889539136799E-4</v>
      </c>
      <c r="R437" s="4">
        <f t="shared" si="115"/>
        <v>1</v>
      </c>
      <c r="S437" s="15" cm="1">
        <f t="array" ref="S437">SUM(_xlfn._xlws.FILTER($G$2:$G$1265,_xlfn.MAP($N$2:$N$1265,_xlfn.LAMBDA(_xlpm.x,_xlpm.x=$N437))))</f>
        <v>7.3152889539136799E-4</v>
      </c>
      <c r="T437" s="4">
        <f t="shared" si="116"/>
        <v>1</v>
      </c>
      <c r="U437" s="4">
        <f t="shared" si="117"/>
        <v>0</v>
      </c>
      <c r="AC437" s="2"/>
      <c r="AH437" s="2"/>
      <c r="AI437" s="2"/>
    </row>
    <row r="438" spans="1:35">
      <c r="A438" s="1" t="str">
        <f t="shared" si="104"/>
        <v>~btra~ : [btɹæ]</v>
      </c>
      <c r="B438" s="1">
        <f t="shared" si="119"/>
        <v>0</v>
      </c>
      <c r="C438" s="1">
        <f t="shared" si="119"/>
        <v>0</v>
      </c>
      <c r="D438" s="1">
        <f t="shared" si="119"/>
        <v>0</v>
      </c>
      <c r="E438" s="7">
        <v>1</v>
      </c>
      <c r="F438" s="9" t="s">
        <v>1728</v>
      </c>
      <c r="G438" s="4">
        <f t="shared" si="105"/>
        <v>7.3152889539136799E-4</v>
      </c>
      <c r="H438" s="4" t="str">
        <f t="shared" si="106"/>
        <v>btɹæ</v>
      </c>
      <c r="I438" s="4" t="str">
        <f t="shared" si="107"/>
        <v>btra</v>
      </c>
      <c r="J438" s="10">
        <f t="shared" si="108"/>
        <v>4</v>
      </c>
      <c r="K438" s="10">
        <f t="shared" si="109"/>
        <v>4</v>
      </c>
      <c r="L438" s="10">
        <f t="shared" si="110"/>
        <v>4</v>
      </c>
      <c r="M438" s="1" t="str">
        <f t="shared" si="111"/>
        <v>~btra~</v>
      </c>
      <c r="N438" s="1" t="str">
        <f t="shared" si="112"/>
        <v>[btɹæ]</v>
      </c>
      <c r="O438" s="4">
        <f t="shared" si="113"/>
        <v>0.2342468675289098</v>
      </c>
      <c r="P438" s="4">
        <f t="shared" si="114"/>
        <v>1</v>
      </c>
      <c r="Q438" s="4" cm="1">
        <f t="array" ref="Q438">SUM(_xlfn._xlws.FILTER($G$2:$G$1265,_xlfn.MAP($M$2:$M$1265,_xlfn.LAMBDA(_xlpm.x,_xlpm.x=$M438))))</f>
        <v>7.3152889539136799E-4</v>
      </c>
      <c r="R438" s="4">
        <f t="shared" si="115"/>
        <v>1</v>
      </c>
      <c r="S438" s="15" cm="1">
        <f t="array" ref="S438">SUM(_xlfn._xlws.FILTER($G$2:$G$1265,_xlfn.MAP($N$2:$N$1265,_xlfn.LAMBDA(_xlpm.x,_xlpm.x=$N438))))</f>
        <v>7.3152889539136799E-4</v>
      </c>
      <c r="T438" s="4">
        <f t="shared" si="116"/>
        <v>1</v>
      </c>
      <c r="U438" s="4">
        <f t="shared" si="117"/>
        <v>0</v>
      </c>
      <c r="AC438" s="2"/>
      <c r="AH438" s="2"/>
      <c r="AI438" s="2"/>
    </row>
    <row r="439" spans="1:35">
      <c r="A439" s="1" t="str">
        <f t="shared" si="104"/>
        <v>~body~ : [bɑdɪ]</v>
      </c>
      <c r="B439" s="1">
        <f t="shared" si="119"/>
        <v>0</v>
      </c>
      <c r="C439" s="1">
        <f t="shared" si="119"/>
        <v>0</v>
      </c>
      <c r="D439" s="1">
        <f t="shared" si="119"/>
        <v>0</v>
      </c>
      <c r="E439" s="7">
        <v>1</v>
      </c>
      <c r="F439" s="9" t="s">
        <v>1727</v>
      </c>
      <c r="G439" s="4">
        <f t="shared" si="105"/>
        <v>7.3152889539136799E-4</v>
      </c>
      <c r="H439" s="4" t="str">
        <f t="shared" si="106"/>
        <v>bɑdɪ</v>
      </c>
      <c r="I439" s="4" t="str">
        <f t="shared" si="107"/>
        <v>body</v>
      </c>
      <c r="J439" s="10">
        <f t="shared" si="108"/>
        <v>4</v>
      </c>
      <c r="K439" s="10">
        <f t="shared" si="109"/>
        <v>4</v>
      </c>
      <c r="L439" s="10">
        <f t="shared" si="110"/>
        <v>4</v>
      </c>
      <c r="M439" s="1" t="str">
        <f t="shared" si="111"/>
        <v>~body~</v>
      </c>
      <c r="N439" s="1" t="str">
        <f t="shared" si="112"/>
        <v>[bɑdɪ]</v>
      </c>
      <c r="O439" s="4">
        <f t="shared" si="113"/>
        <v>0.2342468675289098</v>
      </c>
      <c r="P439" s="4">
        <f t="shared" si="114"/>
        <v>1</v>
      </c>
      <c r="Q439" s="4" cm="1">
        <f t="array" ref="Q439">SUM(_xlfn._xlws.FILTER($G$2:$G$1265,_xlfn.MAP($M$2:$M$1265,_xlfn.LAMBDA(_xlpm.x,_xlpm.x=$M439))))</f>
        <v>7.3152889539136799E-4</v>
      </c>
      <c r="R439" s="4">
        <f t="shared" si="115"/>
        <v>1</v>
      </c>
      <c r="S439" s="15" cm="1">
        <f t="array" ref="S439">SUM(_xlfn._xlws.FILTER($G$2:$G$1265,_xlfn.MAP($N$2:$N$1265,_xlfn.LAMBDA(_xlpm.x,_xlpm.x=$N439))))</f>
        <v>7.3152889539136799E-4</v>
      </c>
      <c r="T439" s="4">
        <f t="shared" si="116"/>
        <v>1</v>
      </c>
      <c r="U439" s="4">
        <f t="shared" si="117"/>
        <v>0</v>
      </c>
      <c r="AC439" s="2"/>
      <c r="AH439" s="2"/>
      <c r="AI439" s="2"/>
    </row>
    <row r="440" spans="1:35">
      <c r="A440" s="1" t="str">
        <f t="shared" si="104"/>
        <v>~befo~ : [bɪfɔ]</v>
      </c>
      <c r="B440" s="1">
        <f t="shared" si="119"/>
        <v>0</v>
      </c>
      <c r="C440" s="1">
        <f t="shared" si="119"/>
        <v>0</v>
      </c>
      <c r="D440" s="1">
        <f t="shared" si="119"/>
        <v>0</v>
      </c>
      <c r="E440" s="7">
        <v>1</v>
      </c>
      <c r="F440" s="9" t="s">
        <v>1726</v>
      </c>
      <c r="G440" s="4">
        <f t="shared" si="105"/>
        <v>7.3152889539136799E-4</v>
      </c>
      <c r="H440" s="4" t="str">
        <f t="shared" si="106"/>
        <v>bɪfɔ</v>
      </c>
      <c r="I440" s="4" t="str">
        <f t="shared" si="107"/>
        <v>befo</v>
      </c>
      <c r="J440" s="10">
        <f t="shared" si="108"/>
        <v>4</v>
      </c>
      <c r="K440" s="10">
        <f t="shared" si="109"/>
        <v>4</v>
      </c>
      <c r="L440" s="10">
        <f t="shared" si="110"/>
        <v>4</v>
      </c>
      <c r="M440" s="1" t="str">
        <f t="shared" si="111"/>
        <v>~befo~</v>
      </c>
      <c r="N440" s="1" t="str">
        <f t="shared" si="112"/>
        <v>[bɪfɔ]</v>
      </c>
      <c r="O440" s="4">
        <f t="shared" si="113"/>
        <v>0.2342468675289098</v>
      </c>
      <c r="P440" s="4">
        <f t="shared" si="114"/>
        <v>1</v>
      </c>
      <c r="Q440" s="4" cm="1">
        <f t="array" ref="Q440">SUM(_xlfn._xlws.FILTER($G$2:$G$1265,_xlfn.MAP($M$2:$M$1265,_xlfn.LAMBDA(_xlpm.x,_xlpm.x=$M440))))</f>
        <v>7.3152889539136799E-4</v>
      </c>
      <c r="R440" s="4">
        <f t="shared" si="115"/>
        <v>1</v>
      </c>
      <c r="S440" s="15" cm="1">
        <f t="array" ref="S440">SUM(_xlfn._xlws.FILTER($G$2:$G$1265,_xlfn.MAP($N$2:$N$1265,_xlfn.LAMBDA(_xlpm.x,_xlpm.x=$N440))))</f>
        <v>7.3152889539136799E-4</v>
      </c>
      <c r="T440" s="4">
        <f t="shared" si="116"/>
        <v>1</v>
      </c>
      <c r="U440" s="4">
        <f t="shared" si="117"/>
        <v>0</v>
      </c>
      <c r="AC440" s="2"/>
      <c r="AH440" s="2"/>
      <c r="AI440" s="2"/>
    </row>
    <row r="441" spans="1:35">
      <c r="A441" s="1" t="str">
        <f t="shared" si="104"/>
        <v>~best~ : [bɛst]</v>
      </c>
      <c r="B441" s="1">
        <f t="shared" si="119"/>
        <v>0</v>
      </c>
      <c r="C441" s="1">
        <f t="shared" si="119"/>
        <v>0</v>
      </c>
      <c r="D441" s="1">
        <f t="shared" si="119"/>
        <v>0</v>
      </c>
      <c r="E441" s="7">
        <v>1</v>
      </c>
      <c r="F441" s="9" t="s">
        <v>1725</v>
      </c>
      <c r="G441" s="4">
        <f t="shared" si="105"/>
        <v>7.3152889539136799E-4</v>
      </c>
      <c r="H441" s="1" t="str">
        <f t="shared" si="106"/>
        <v>bɛst</v>
      </c>
      <c r="I441" s="1" t="str">
        <f t="shared" si="107"/>
        <v>best</v>
      </c>
      <c r="J441" s="10">
        <f t="shared" si="108"/>
        <v>4</v>
      </c>
      <c r="K441" s="10">
        <f t="shared" si="109"/>
        <v>4</v>
      </c>
      <c r="L441" s="10">
        <f t="shared" si="110"/>
        <v>4</v>
      </c>
      <c r="M441" s="1" t="str">
        <f t="shared" si="111"/>
        <v>~best~</v>
      </c>
      <c r="N441" s="1" t="str">
        <f t="shared" si="112"/>
        <v>[bɛst]</v>
      </c>
      <c r="O441" s="4">
        <f t="shared" si="113"/>
        <v>0.2342468675289098</v>
      </c>
      <c r="P441" s="4">
        <f t="shared" si="114"/>
        <v>1</v>
      </c>
      <c r="Q441" s="4" cm="1">
        <f t="array" ref="Q441">SUM(_xlfn._xlws.FILTER($G$2:$G$1265,_xlfn.MAP($M$2:$M$1265,_xlfn.LAMBDA(_xlpm.x,_xlpm.x=$M441))))</f>
        <v>7.3152889539136799E-4</v>
      </c>
      <c r="R441" s="4">
        <f t="shared" si="115"/>
        <v>1</v>
      </c>
      <c r="S441" s="15" cm="1">
        <f t="array" ref="S441">SUM(_xlfn._xlws.FILTER($G$2:$G$1265,_xlfn.MAP($N$2:$N$1265,_xlfn.LAMBDA(_xlpm.x,_xlpm.x=$N441))))</f>
        <v>7.3152889539136799E-4</v>
      </c>
      <c r="T441" s="4">
        <f t="shared" si="116"/>
        <v>1</v>
      </c>
      <c r="U441" s="4">
        <f t="shared" si="117"/>
        <v>0</v>
      </c>
      <c r="AC441" s="2"/>
      <c r="AH441" s="2"/>
      <c r="AI441" s="2"/>
    </row>
    <row r="442" spans="1:35">
      <c r="A442" s="1" t="str">
        <f t="shared" si="104"/>
        <v>~busy~ : [bɪzɪ]</v>
      </c>
      <c r="B442" s="1">
        <f t="shared" ref="B442:D461" si="120">_xlfn.LET(_xlpm.d,$F442,_xlpm.k,_xlfn.CONCAT(LEFT(TRIM(B$1),1),"*"),COUNTIF(_xlpm.d,_xlpm.k))</f>
        <v>0</v>
      </c>
      <c r="C442" s="1">
        <f t="shared" si="120"/>
        <v>0</v>
      </c>
      <c r="D442" s="1">
        <f t="shared" si="120"/>
        <v>0</v>
      </c>
      <c r="E442" s="7">
        <v>1</v>
      </c>
      <c r="F442" s="9" t="s">
        <v>1724</v>
      </c>
      <c r="G442" s="4">
        <f t="shared" si="105"/>
        <v>7.3152889539136799E-4</v>
      </c>
      <c r="H442" s="4" t="str">
        <f t="shared" si="106"/>
        <v>bɪzɪ</v>
      </c>
      <c r="I442" s="4" t="str">
        <f t="shared" si="107"/>
        <v>busy</v>
      </c>
      <c r="J442" s="10">
        <f t="shared" si="108"/>
        <v>4</v>
      </c>
      <c r="K442" s="10">
        <f t="shared" si="109"/>
        <v>4</v>
      </c>
      <c r="L442" s="10">
        <f t="shared" si="110"/>
        <v>4</v>
      </c>
      <c r="M442" s="1" t="str">
        <f t="shared" si="111"/>
        <v>~busy~</v>
      </c>
      <c r="N442" s="1" t="str">
        <f t="shared" si="112"/>
        <v>[bɪzɪ]</v>
      </c>
      <c r="O442" s="4">
        <f t="shared" si="113"/>
        <v>0.2342468675289098</v>
      </c>
      <c r="P442" s="4">
        <f t="shared" si="114"/>
        <v>1</v>
      </c>
      <c r="Q442" s="4" cm="1">
        <f t="array" ref="Q442">SUM(_xlfn._xlws.FILTER($G$2:$G$1265,_xlfn.MAP($M$2:$M$1265,_xlfn.LAMBDA(_xlpm.x,_xlpm.x=$M442))))</f>
        <v>7.3152889539136799E-4</v>
      </c>
      <c r="R442" s="4">
        <f t="shared" si="115"/>
        <v>1</v>
      </c>
      <c r="S442" s="15" cm="1">
        <f t="array" ref="S442">SUM(_xlfn._xlws.FILTER($G$2:$G$1265,_xlfn.MAP($N$2:$N$1265,_xlfn.LAMBDA(_xlpm.x,_xlpm.x=$N442))))</f>
        <v>7.3152889539136799E-4</v>
      </c>
      <c r="T442" s="4">
        <f t="shared" si="116"/>
        <v>1</v>
      </c>
      <c r="U442" s="4">
        <f t="shared" si="117"/>
        <v>0</v>
      </c>
      <c r="AC442" s="2"/>
      <c r="AH442" s="2"/>
      <c r="AI442" s="2"/>
    </row>
    <row r="443" spans="1:35">
      <c r="A443" s="1" t="str">
        <f t="shared" si="104"/>
        <v>~bega~ : [bɪɡæ]</v>
      </c>
      <c r="B443" s="1">
        <f t="shared" si="120"/>
        <v>0</v>
      </c>
      <c r="C443" s="1">
        <f t="shared" si="120"/>
        <v>0</v>
      </c>
      <c r="D443" s="1">
        <f t="shared" si="120"/>
        <v>0</v>
      </c>
      <c r="E443" s="7">
        <v>1</v>
      </c>
      <c r="F443" s="9" t="s">
        <v>1723</v>
      </c>
      <c r="G443" s="4">
        <f t="shared" si="105"/>
        <v>7.3152889539136799E-4</v>
      </c>
      <c r="H443" s="1" t="str">
        <f t="shared" si="106"/>
        <v>bɪɡæ</v>
      </c>
      <c r="I443" s="1" t="str">
        <f t="shared" si="107"/>
        <v>bega</v>
      </c>
      <c r="J443" s="10">
        <f t="shared" si="108"/>
        <v>4</v>
      </c>
      <c r="K443" s="10">
        <f t="shared" si="109"/>
        <v>4</v>
      </c>
      <c r="L443" s="10">
        <f t="shared" si="110"/>
        <v>4</v>
      </c>
      <c r="M443" s="1" t="str">
        <f t="shared" si="111"/>
        <v>~bega~</v>
      </c>
      <c r="N443" s="1" t="str">
        <f t="shared" si="112"/>
        <v>[bɪɡæ]</v>
      </c>
      <c r="O443" s="4">
        <f t="shared" si="113"/>
        <v>0.2342468675289098</v>
      </c>
      <c r="P443" s="4">
        <f t="shared" si="114"/>
        <v>1</v>
      </c>
      <c r="Q443" s="4" cm="1">
        <f t="array" ref="Q443">SUM(_xlfn._xlws.FILTER($G$2:$G$1265,_xlfn.MAP($M$2:$M$1265,_xlfn.LAMBDA(_xlpm.x,_xlpm.x=$M443))))</f>
        <v>7.3152889539136799E-4</v>
      </c>
      <c r="R443" s="4">
        <f t="shared" si="115"/>
        <v>1</v>
      </c>
      <c r="S443" s="15" cm="1">
        <f t="array" ref="S443">SUM(_xlfn._xlws.FILTER($G$2:$G$1265,_xlfn.MAP($N$2:$N$1265,_xlfn.LAMBDA(_xlpm.x,_xlpm.x=$N443))))</f>
        <v>7.3152889539136799E-4</v>
      </c>
      <c r="T443" s="4">
        <f t="shared" si="116"/>
        <v>1</v>
      </c>
      <c r="U443" s="4">
        <f t="shared" si="117"/>
        <v>0</v>
      </c>
      <c r="AC443" s="2"/>
      <c r="AH443" s="2"/>
      <c r="AI443" s="2"/>
    </row>
    <row r="444" spans="1:35">
      <c r="A444" s="1" t="str">
        <f t="shared" si="104"/>
        <v>~bird~ : [bɜɹd]</v>
      </c>
      <c r="B444" s="1">
        <f t="shared" si="120"/>
        <v>0</v>
      </c>
      <c r="C444" s="1">
        <f t="shared" si="120"/>
        <v>0</v>
      </c>
      <c r="D444" s="1">
        <f t="shared" si="120"/>
        <v>0</v>
      </c>
      <c r="E444" s="7">
        <v>1</v>
      </c>
      <c r="F444" s="9" t="s">
        <v>1722</v>
      </c>
      <c r="G444" s="4">
        <f t="shared" si="105"/>
        <v>7.3152889539136799E-4</v>
      </c>
      <c r="H444" s="4" t="str">
        <f t="shared" si="106"/>
        <v>bɜɹd</v>
      </c>
      <c r="I444" s="4" t="str">
        <f t="shared" si="107"/>
        <v>bird</v>
      </c>
      <c r="J444" s="10">
        <f t="shared" si="108"/>
        <v>4</v>
      </c>
      <c r="K444" s="10">
        <f t="shared" si="109"/>
        <v>4</v>
      </c>
      <c r="L444" s="10">
        <f t="shared" si="110"/>
        <v>4</v>
      </c>
      <c r="M444" s="1" t="str">
        <f t="shared" si="111"/>
        <v>~bird~</v>
      </c>
      <c r="N444" s="1" t="str">
        <f t="shared" si="112"/>
        <v>[bɜɹd]</v>
      </c>
      <c r="O444" s="4">
        <f t="shared" si="113"/>
        <v>0.2342468675289098</v>
      </c>
      <c r="P444" s="4">
        <f t="shared" si="114"/>
        <v>1</v>
      </c>
      <c r="Q444" s="4" cm="1">
        <f t="array" ref="Q444">SUM(_xlfn._xlws.FILTER($G$2:$G$1265,_xlfn.MAP($M$2:$M$1265,_xlfn.LAMBDA(_xlpm.x,_xlpm.x=$M444))))</f>
        <v>7.3152889539136799E-4</v>
      </c>
      <c r="R444" s="4">
        <f t="shared" si="115"/>
        <v>1</v>
      </c>
      <c r="S444" s="15" cm="1">
        <f t="array" ref="S444">SUM(_xlfn._xlws.FILTER($G$2:$G$1265,_xlfn.MAP($N$2:$N$1265,_xlfn.LAMBDA(_xlpm.x,_xlpm.x=$N444))))</f>
        <v>7.3152889539136799E-4</v>
      </c>
      <c r="T444" s="4">
        <f t="shared" si="116"/>
        <v>1</v>
      </c>
      <c r="U444" s="4">
        <f t="shared" si="117"/>
        <v>0</v>
      </c>
      <c r="AC444" s="2"/>
      <c r="AH444" s="2"/>
      <c r="AI444" s="2"/>
    </row>
    <row r="445" spans="1:35">
      <c r="A445" s="1" t="str">
        <f t="shared" si="104"/>
        <v>~born~ : [bɔɹn]</v>
      </c>
      <c r="B445" s="1">
        <f t="shared" si="120"/>
        <v>0</v>
      </c>
      <c r="C445" s="1">
        <f t="shared" si="120"/>
        <v>0</v>
      </c>
      <c r="D445" s="1">
        <f t="shared" si="120"/>
        <v>0</v>
      </c>
      <c r="E445" s="7">
        <v>1</v>
      </c>
      <c r="F445" s="9" t="s">
        <v>1721</v>
      </c>
      <c r="G445" s="4">
        <f t="shared" si="105"/>
        <v>7.3152889539136799E-4</v>
      </c>
      <c r="H445" s="4" t="str">
        <f t="shared" si="106"/>
        <v>bɔɹn</v>
      </c>
      <c r="I445" s="4" t="str">
        <f t="shared" si="107"/>
        <v>born</v>
      </c>
      <c r="J445" s="10">
        <f t="shared" si="108"/>
        <v>4</v>
      </c>
      <c r="K445" s="10">
        <f t="shared" si="109"/>
        <v>4</v>
      </c>
      <c r="L445" s="10">
        <f t="shared" si="110"/>
        <v>4</v>
      </c>
      <c r="M445" s="1" t="str">
        <f t="shared" si="111"/>
        <v>~born~</v>
      </c>
      <c r="N445" s="1" t="str">
        <f t="shared" si="112"/>
        <v>[bɔɹn]</v>
      </c>
      <c r="O445" s="4">
        <f t="shared" si="113"/>
        <v>0.2342468675289098</v>
      </c>
      <c r="P445" s="4">
        <f t="shared" si="114"/>
        <v>1</v>
      </c>
      <c r="Q445" s="4" cm="1">
        <f t="array" ref="Q445">SUM(_xlfn._xlws.FILTER($G$2:$G$1265,_xlfn.MAP($M$2:$M$1265,_xlfn.LAMBDA(_xlpm.x,_xlpm.x=$M445))))</f>
        <v>7.3152889539136799E-4</v>
      </c>
      <c r="R445" s="4">
        <f t="shared" si="115"/>
        <v>1</v>
      </c>
      <c r="S445" s="15" cm="1">
        <f t="array" ref="S445">SUM(_xlfn._xlws.FILTER($G$2:$G$1265,_xlfn.MAP($N$2:$N$1265,_xlfn.LAMBDA(_xlpm.x,_xlpm.x=$N445))))</f>
        <v>7.3152889539136799E-4</v>
      </c>
      <c r="T445" s="4">
        <f t="shared" si="116"/>
        <v>1</v>
      </c>
      <c r="U445" s="4">
        <f t="shared" si="117"/>
        <v>0</v>
      </c>
      <c r="AC445" s="2"/>
      <c r="AH445" s="2"/>
      <c r="AI445" s="2"/>
    </row>
    <row r="446" spans="1:35">
      <c r="A446" s="1" t="str">
        <f t="shared" si="104"/>
        <v>~burn~ : [bɜɹn]</v>
      </c>
      <c r="B446" s="1">
        <f t="shared" si="120"/>
        <v>0</v>
      </c>
      <c r="C446" s="1">
        <f t="shared" si="120"/>
        <v>0</v>
      </c>
      <c r="D446" s="1">
        <f t="shared" si="120"/>
        <v>0</v>
      </c>
      <c r="E446" s="7">
        <v>1</v>
      </c>
      <c r="F446" s="9" t="s">
        <v>1720</v>
      </c>
      <c r="G446" s="4">
        <f t="shared" si="105"/>
        <v>7.3152889539136799E-4</v>
      </c>
      <c r="H446" s="4" t="str">
        <f t="shared" si="106"/>
        <v>bɜɹn</v>
      </c>
      <c r="I446" s="4" t="str">
        <f t="shared" si="107"/>
        <v>burn</v>
      </c>
      <c r="J446" s="10">
        <f t="shared" si="108"/>
        <v>4</v>
      </c>
      <c r="K446" s="10">
        <f t="shared" si="109"/>
        <v>4</v>
      </c>
      <c r="L446" s="10">
        <f t="shared" si="110"/>
        <v>4</v>
      </c>
      <c r="M446" s="1" t="str">
        <f t="shared" si="111"/>
        <v>~burn~</v>
      </c>
      <c r="N446" s="1" t="str">
        <f t="shared" si="112"/>
        <v>[bɜɹn]</v>
      </c>
      <c r="O446" s="4">
        <f t="shared" si="113"/>
        <v>0.2342468675289098</v>
      </c>
      <c r="P446" s="4">
        <f t="shared" si="114"/>
        <v>1</v>
      </c>
      <c r="Q446" s="4" cm="1">
        <f t="array" ref="Q446">SUM(_xlfn._xlws.FILTER($G$2:$G$1265,_xlfn.MAP($M$2:$M$1265,_xlfn.LAMBDA(_xlpm.x,_xlpm.x=$M446))))</f>
        <v>7.3152889539136799E-4</v>
      </c>
      <c r="R446" s="4">
        <f t="shared" si="115"/>
        <v>1</v>
      </c>
      <c r="S446" s="15" cm="1">
        <f t="array" ref="S446">SUM(_xlfn._xlws.FILTER($G$2:$G$1265,_xlfn.MAP($N$2:$N$1265,_xlfn.LAMBDA(_xlpm.x,_xlpm.x=$N446))))</f>
        <v>7.3152889539136799E-4</v>
      </c>
      <c r="T446" s="4">
        <f t="shared" si="116"/>
        <v>1</v>
      </c>
      <c r="U446" s="4">
        <f t="shared" si="117"/>
        <v>0</v>
      </c>
      <c r="AC446" s="2"/>
      <c r="AH446" s="2"/>
      <c r="AI446" s="2"/>
    </row>
    <row r="447" spans="1:35">
      <c r="A447" s="1" t="str">
        <f t="shared" si="104"/>
        <v>~begi~ : [bɪɡɪ]</v>
      </c>
      <c r="B447" s="1">
        <f t="shared" si="120"/>
        <v>0</v>
      </c>
      <c r="C447" s="1">
        <f t="shared" si="120"/>
        <v>0</v>
      </c>
      <c r="D447" s="1">
        <f t="shared" si="120"/>
        <v>0</v>
      </c>
      <c r="E447" s="7">
        <v>1</v>
      </c>
      <c r="F447" s="9" t="s">
        <v>1719</v>
      </c>
      <c r="G447" s="4">
        <f t="shared" si="105"/>
        <v>7.3152889539136799E-4</v>
      </c>
      <c r="H447" s="4" t="str">
        <f t="shared" si="106"/>
        <v>bɪɡɪ</v>
      </c>
      <c r="I447" s="4" t="str">
        <f t="shared" si="107"/>
        <v>begi</v>
      </c>
      <c r="J447" s="10">
        <f t="shared" si="108"/>
        <v>4</v>
      </c>
      <c r="K447" s="10">
        <f t="shared" si="109"/>
        <v>4</v>
      </c>
      <c r="L447" s="10">
        <f t="shared" si="110"/>
        <v>4</v>
      </c>
      <c r="M447" s="1" t="str">
        <f t="shared" si="111"/>
        <v>~begi~</v>
      </c>
      <c r="N447" s="1" t="str">
        <f t="shared" si="112"/>
        <v>[bɪɡɪ]</v>
      </c>
      <c r="O447" s="4">
        <f t="shared" si="113"/>
        <v>0.2342468675289098</v>
      </c>
      <c r="P447" s="4">
        <f t="shared" si="114"/>
        <v>1</v>
      </c>
      <c r="Q447" s="4" cm="1">
        <f t="array" ref="Q447">SUM(_xlfn._xlws.FILTER($G$2:$G$1265,_xlfn.MAP($M$2:$M$1265,_xlfn.LAMBDA(_xlpm.x,_xlpm.x=$M447))))</f>
        <v>7.3152889539136799E-4</v>
      </c>
      <c r="R447" s="4">
        <f t="shared" si="115"/>
        <v>1</v>
      </c>
      <c r="S447" s="15" cm="1">
        <f t="array" ref="S447">SUM(_xlfn._xlws.FILTER($G$2:$G$1265,_xlfn.MAP($N$2:$N$1265,_xlfn.LAMBDA(_xlpm.x,_xlpm.x=$N447))))</f>
        <v>7.3152889539136799E-4</v>
      </c>
      <c r="T447" s="4">
        <f t="shared" si="116"/>
        <v>1</v>
      </c>
      <c r="U447" s="4">
        <f t="shared" si="117"/>
        <v>0</v>
      </c>
      <c r="AC447" s="2"/>
      <c r="AH447" s="2"/>
      <c r="AI447" s="2"/>
    </row>
    <row r="448" spans="1:35">
      <c r="A448" s="1" t="str">
        <f t="shared" si="104"/>
        <v>~down~ : [daʊn]</v>
      </c>
      <c r="B448" s="1">
        <f t="shared" si="120"/>
        <v>0</v>
      </c>
      <c r="C448" s="1">
        <f t="shared" si="120"/>
        <v>0</v>
      </c>
      <c r="D448" s="1">
        <f t="shared" si="120"/>
        <v>0</v>
      </c>
      <c r="E448" s="7">
        <v>1</v>
      </c>
      <c r="F448" s="9" t="s">
        <v>1718</v>
      </c>
      <c r="G448" s="4">
        <f t="shared" si="105"/>
        <v>7.3152889539136799E-4</v>
      </c>
      <c r="H448" s="1" t="str">
        <f t="shared" si="106"/>
        <v>daʊn</v>
      </c>
      <c r="I448" s="1" t="str">
        <f t="shared" si="107"/>
        <v>down</v>
      </c>
      <c r="J448" s="10">
        <f t="shared" si="108"/>
        <v>4</v>
      </c>
      <c r="K448" s="10">
        <f t="shared" si="109"/>
        <v>4</v>
      </c>
      <c r="L448" s="10">
        <f t="shared" si="110"/>
        <v>4</v>
      </c>
      <c r="M448" s="1" t="str">
        <f t="shared" si="111"/>
        <v>~down~</v>
      </c>
      <c r="N448" s="1" t="str">
        <f t="shared" si="112"/>
        <v>[daʊn]</v>
      </c>
      <c r="O448" s="4">
        <f t="shared" si="113"/>
        <v>0.2342468675289098</v>
      </c>
      <c r="P448" s="4">
        <f t="shared" si="114"/>
        <v>1</v>
      </c>
      <c r="Q448" s="4" cm="1">
        <f t="array" ref="Q448">SUM(_xlfn._xlws.FILTER($G$2:$G$1265,_xlfn.MAP($M$2:$M$1265,_xlfn.LAMBDA(_xlpm.x,_xlpm.x=$M448))))</f>
        <v>7.3152889539136799E-4</v>
      </c>
      <c r="R448" s="4">
        <f t="shared" si="115"/>
        <v>1</v>
      </c>
      <c r="S448" s="15" cm="1">
        <f t="array" ref="S448">SUM(_xlfn._xlws.FILTER($G$2:$G$1265,_xlfn.MAP($N$2:$N$1265,_xlfn.LAMBDA(_xlpm.x,_xlpm.x=$N448))))</f>
        <v>7.3152889539136799E-4</v>
      </c>
      <c r="T448" s="4">
        <f t="shared" si="116"/>
        <v>1</v>
      </c>
      <c r="U448" s="4">
        <f t="shared" si="117"/>
        <v>0</v>
      </c>
      <c r="AC448" s="2"/>
      <c r="AH448" s="2"/>
      <c r="AI448" s="2"/>
    </row>
    <row r="449" spans="1:35">
      <c r="A449" s="1" t="str">
        <f t="shared" si="104"/>
        <v>~duct~ : [dəkt]</v>
      </c>
      <c r="B449" s="1">
        <f t="shared" si="120"/>
        <v>0</v>
      </c>
      <c r="C449" s="1">
        <f t="shared" si="120"/>
        <v>0</v>
      </c>
      <c r="D449" s="1">
        <f t="shared" si="120"/>
        <v>0</v>
      </c>
      <c r="E449" s="7">
        <v>1</v>
      </c>
      <c r="F449" s="9" t="s">
        <v>1717</v>
      </c>
      <c r="G449" s="4">
        <f t="shared" si="105"/>
        <v>7.3152889539136799E-4</v>
      </c>
      <c r="H449" s="4" t="str">
        <f t="shared" si="106"/>
        <v>dəkt</v>
      </c>
      <c r="I449" s="4" t="str">
        <f t="shared" si="107"/>
        <v>duct</v>
      </c>
      <c r="J449" s="10">
        <f t="shared" si="108"/>
        <v>4</v>
      </c>
      <c r="K449" s="10">
        <f t="shared" si="109"/>
        <v>4</v>
      </c>
      <c r="L449" s="10">
        <f t="shared" si="110"/>
        <v>4</v>
      </c>
      <c r="M449" s="1" t="str">
        <f t="shared" si="111"/>
        <v>~duct~</v>
      </c>
      <c r="N449" s="1" t="str">
        <f t="shared" si="112"/>
        <v>[dəkt]</v>
      </c>
      <c r="O449" s="4">
        <f t="shared" si="113"/>
        <v>0.2342468675289098</v>
      </c>
      <c r="P449" s="4">
        <f t="shared" si="114"/>
        <v>1</v>
      </c>
      <c r="Q449" s="4" cm="1">
        <f t="array" ref="Q449">SUM(_xlfn._xlws.FILTER($G$2:$G$1265,_xlfn.MAP($M$2:$M$1265,_xlfn.LAMBDA(_xlpm.x,_xlpm.x=$M449))))</f>
        <v>7.3152889539136799E-4</v>
      </c>
      <c r="R449" s="4">
        <f t="shared" si="115"/>
        <v>1</v>
      </c>
      <c r="S449" s="15" cm="1">
        <f t="array" ref="S449">SUM(_xlfn._xlws.FILTER($G$2:$G$1265,_xlfn.MAP($N$2:$N$1265,_xlfn.LAMBDA(_xlpm.x,_xlpm.x=$N449))))</f>
        <v>7.3152889539136799E-4</v>
      </c>
      <c r="T449" s="4">
        <f t="shared" si="116"/>
        <v>1</v>
      </c>
      <c r="U449" s="4">
        <f t="shared" si="117"/>
        <v>0</v>
      </c>
      <c r="AC449" s="2"/>
      <c r="AH449" s="2"/>
      <c r="AI449" s="2"/>
    </row>
    <row r="450" spans="1:35">
      <c r="A450" s="1" t="str">
        <f t="shared" ref="A450:A513" si="121">_xlfn.LET(_xlpm.sep," : ",CONCATENATE(M450,_xlpm.sep,N450))</f>
        <v>~dent~ : [dənt]</v>
      </c>
      <c r="B450" s="1">
        <f t="shared" si="120"/>
        <v>0</v>
      </c>
      <c r="C450" s="1">
        <f t="shared" si="120"/>
        <v>0</v>
      </c>
      <c r="D450" s="1">
        <f t="shared" si="120"/>
        <v>0</v>
      </c>
      <c r="E450" s="7">
        <v>1</v>
      </c>
      <c r="F450" s="9" t="s">
        <v>1716</v>
      </c>
      <c r="G450" s="4">
        <f t="shared" ref="G450:G513" si="122">E450/freq.sum.r6e</f>
        <v>7.3152889539136799E-4</v>
      </c>
      <c r="H450" s="1" t="str">
        <f t="shared" ref="H450:H513" si="123">_xlfn.LET(_xlpm.sep,":",_xlpm.w,$F450,LEFT(_xlpm.w,FIND(_xlpm.sep,_xlpm.w)-1))</f>
        <v>dənt</v>
      </c>
      <c r="I450" s="1" t="str">
        <f t="shared" ref="I450:I513" si="124">_xlfn.LET(_xlpm.sep,":",_xlpm.w,$F450,RIGHT(_xlpm.w,LEN(_xlpm.w)-FIND(_xlpm.sep,_xlpm.w)))</f>
        <v>dent</v>
      </c>
      <c r="J450" s="10">
        <f t="shared" ref="J450:J513" si="125">_xlfn.LET(_xlpm.w,H450,LEN(_xlpm.w))</f>
        <v>4</v>
      </c>
      <c r="K450" s="10">
        <f t="shared" ref="K450:K513" si="126">_xlfn.LET(_xlpm.w,I450,LEN(_xlpm.w))</f>
        <v>4</v>
      </c>
      <c r="L450" s="10">
        <f t="shared" ref="L450:L513" si="127">_xlfn.LET(_xlpm.a,J450,_xlpm.b,K450,MAX(_xlpm.a,_xlpm.b))</f>
        <v>4</v>
      </c>
      <c r="M450" s="1" t="str">
        <f t="shared" ref="M450:M513" si="128">_xlfn.LET(_xlpm.sep,":",_xlpm.w,$F450,_xlfn.CONCAT("~",RIGHT(_xlpm.w,LEN(_xlpm.w)-FIND(_xlpm.sep,_xlpm.w)),"~"))</f>
        <v>~dent~</v>
      </c>
      <c r="N450" s="1" t="str">
        <f t="shared" ref="N450:N513" si="129">_xlfn.LET(_xlpm.sep,":",_xlpm.w,$F450,_xlfn.CONCAT("[",LEFT(_xlpm.w,FIND(_xlpm.sep,_xlpm.w)-1),"]"))</f>
        <v>[dənt]</v>
      </c>
      <c r="O450" s="4">
        <f t="shared" ref="O450:O513" si="130">_xlfn.LET(_xlpm.freq,E450,_xlpm.size,L450+1,_xlpm.F,P450,LOG(1+_xlpm.freq)*LOG(1+_xlpm.size)*_xlpm.F)</f>
        <v>0.2342468675289098</v>
      </c>
      <c r="P450" s="4">
        <f t="shared" ref="P450:P513" si="131">_xlfn.LET(_xlpm.a,T450,_xlpm.b,R450,2*_xlpm.a*_xlpm.b/(_xlpm.a+_xlpm.b))</f>
        <v>1</v>
      </c>
      <c r="Q450" s="4" cm="1">
        <f t="array" ref="Q450">SUM(_xlfn._xlws.FILTER($G$2:$G$1265,_xlfn.MAP($M$2:$M$1265,_xlfn.LAMBDA(_xlpm.x,_xlpm.x=$M450))))</f>
        <v>7.3152889539136799E-4</v>
      </c>
      <c r="R450" s="4">
        <f t="shared" ref="R450:R513" si="132">$G450/Q450</f>
        <v>1</v>
      </c>
      <c r="S450" s="15" cm="1">
        <f t="array" ref="S450">SUM(_xlfn._xlws.FILTER($G$2:$G$1265,_xlfn.MAP($N$2:$N$1265,_xlfn.LAMBDA(_xlpm.x,_xlpm.x=$N450))))</f>
        <v>7.3152889539136799E-4</v>
      </c>
      <c r="T450" s="4">
        <f t="shared" ref="T450:T513" si="133">$G450/S450</f>
        <v>1</v>
      </c>
      <c r="U450" s="4">
        <f t="shared" ref="U450:U513" si="134">_xlfn.LET(_xlpm.p,R450,_xlpm.q,T450,LOG(_xlpm.p/_xlpm.q))</f>
        <v>0</v>
      </c>
      <c r="AC450" s="2"/>
      <c r="AH450" s="2"/>
      <c r="AI450" s="2"/>
    </row>
    <row r="451" spans="1:35">
      <c r="A451" s="1" t="str">
        <f t="shared" si="121"/>
        <v>~depe~ : [dɪpɛ]</v>
      </c>
      <c r="B451" s="1">
        <f t="shared" si="120"/>
        <v>0</v>
      </c>
      <c r="C451" s="1">
        <f t="shared" si="120"/>
        <v>0</v>
      </c>
      <c r="D451" s="1">
        <f t="shared" si="120"/>
        <v>0</v>
      </c>
      <c r="E451" s="7">
        <v>1</v>
      </c>
      <c r="F451" s="9" t="s">
        <v>1715</v>
      </c>
      <c r="G451" s="4">
        <f t="shared" si="122"/>
        <v>7.3152889539136799E-4</v>
      </c>
      <c r="H451" s="4" t="str">
        <f t="shared" si="123"/>
        <v>dɪpɛ</v>
      </c>
      <c r="I451" s="4" t="str">
        <f t="shared" si="124"/>
        <v>depe</v>
      </c>
      <c r="J451" s="10">
        <f t="shared" si="125"/>
        <v>4</v>
      </c>
      <c r="K451" s="10">
        <f t="shared" si="126"/>
        <v>4</v>
      </c>
      <c r="L451" s="10">
        <f t="shared" si="127"/>
        <v>4</v>
      </c>
      <c r="M451" s="1" t="str">
        <f t="shared" si="128"/>
        <v>~depe~</v>
      </c>
      <c r="N451" s="1" t="str">
        <f t="shared" si="129"/>
        <v>[dɪpɛ]</v>
      </c>
      <c r="O451" s="4">
        <f t="shared" si="130"/>
        <v>0.2342468675289098</v>
      </c>
      <c r="P451" s="4">
        <f t="shared" si="131"/>
        <v>1</v>
      </c>
      <c r="Q451" s="4" cm="1">
        <f t="array" ref="Q451">SUM(_xlfn._xlws.FILTER($G$2:$G$1265,_xlfn.MAP($M$2:$M$1265,_xlfn.LAMBDA(_xlpm.x,_xlpm.x=$M451))))</f>
        <v>7.3152889539136799E-4</v>
      </c>
      <c r="R451" s="4">
        <f t="shared" si="132"/>
        <v>1</v>
      </c>
      <c r="S451" s="15" cm="1">
        <f t="array" ref="S451">SUM(_xlfn._xlws.FILTER($G$2:$G$1265,_xlfn.MAP($N$2:$N$1265,_xlfn.LAMBDA(_xlpm.x,_xlpm.x=$N451))))</f>
        <v>7.3152889539136799E-4</v>
      </c>
      <c r="T451" s="4">
        <f t="shared" si="133"/>
        <v>1</v>
      </c>
      <c r="U451" s="4">
        <f t="shared" si="134"/>
        <v>0</v>
      </c>
      <c r="AC451" s="2"/>
      <c r="AH451" s="2"/>
      <c r="AI451" s="2"/>
    </row>
    <row r="452" spans="1:35">
      <c r="A452" s="1" t="str">
        <f t="shared" si="121"/>
        <v>~dete~ : [dətɜ]</v>
      </c>
      <c r="B452" s="1">
        <f t="shared" si="120"/>
        <v>0</v>
      </c>
      <c r="C452" s="1">
        <f t="shared" si="120"/>
        <v>0</v>
      </c>
      <c r="D452" s="1">
        <f t="shared" si="120"/>
        <v>0</v>
      </c>
      <c r="E452" s="7">
        <v>1</v>
      </c>
      <c r="F452" s="9" t="s">
        <v>1714</v>
      </c>
      <c r="G452" s="4">
        <f t="shared" si="122"/>
        <v>7.3152889539136799E-4</v>
      </c>
      <c r="H452" s="4" t="str">
        <f t="shared" si="123"/>
        <v>dətɜ</v>
      </c>
      <c r="I452" s="4" t="str">
        <f t="shared" si="124"/>
        <v>dete</v>
      </c>
      <c r="J452" s="10">
        <f t="shared" si="125"/>
        <v>4</v>
      </c>
      <c r="K452" s="10">
        <f t="shared" si="126"/>
        <v>4</v>
      </c>
      <c r="L452" s="10">
        <f t="shared" si="127"/>
        <v>4</v>
      </c>
      <c r="M452" s="1" t="str">
        <f t="shared" si="128"/>
        <v>~dete~</v>
      </c>
      <c r="N452" s="1" t="str">
        <f t="shared" si="129"/>
        <v>[dətɜ]</v>
      </c>
      <c r="O452" s="4">
        <f t="shared" si="130"/>
        <v>0.2342468675289098</v>
      </c>
      <c r="P452" s="4">
        <f t="shared" si="131"/>
        <v>1</v>
      </c>
      <c r="Q452" s="4" cm="1">
        <f t="array" ref="Q452">SUM(_xlfn._xlws.FILTER($G$2:$G$1265,_xlfn.MAP($M$2:$M$1265,_xlfn.LAMBDA(_xlpm.x,_xlpm.x=$M452))))</f>
        <v>7.3152889539136799E-4</v>
      </c>
      <c r="R452" s="4">
        <f t="shared" si="132"/>
        <v>1</v>
      </c>
      <c r="S452" s="15" cm="1">
        <f t="array" ref="S452">SUM(_xlfn._xlws.FILTER($G$2:$G$1265,_xlfn.MAP($N$2:$N$1265,_xlfn.LAMBDA(_xlpm.x,_xlpm.x=$N452))))</f>
        <v>7.3152889539136799E-4</v>
      </c>
      <c r="T452" s="4">
        <f t="shared" si="133"/>
        <v>1</v>
      </c>
      <c r="U452" s="4">
        <f t="shared" si="134"/>
        <v>0</v>
      </c>
      <c r="AC452" s="2"/>
      <c r="AH452" s="2"/>
      <c r="AI452" s="2"/>
    </row>
    <row r="453" spans="1:35">
      <c r="A453" s="1" t="str">
        <f t="shared" si="121"/>
        <v>~deve~ : [dɪvɛ]</v>
      </c>
      <c r="B453" s="1">
        <f t="shared" si="120"/>
        <v>0</v>
      </c>
      <c r="C453" s="1">
        <f t="shared" si="120"/>
        <v>0</v>
      </c>
      <c r="D453" s="1">
        <f t="shared" si="120"/>
        <v>0</v>
      </c>
      <c r="E453" s="7">
        <v>1</v>
      </c>
      <c r="F453" s="9" t="s">
        <v>1713</v>
      </c>
      <c r="G453" s="4">
        <f t="shared" si="122"/>
        <v>7.3152889539136799E-4</v>
      </c>
      <c r="H453" s="4" t="str">
        <f t="shared" si="123"/>
        <v>dɪvɛ</v>
      </c>
      <c r="I453" s="4" t="str">
        <f t="shared" si="124"/>
        <v>deve</v>
      </c>
      <c r="J453" s="10">
        <f t="shared" si="125"/>
        <v>4</v>
      </c>
      <c r="K453" s="10">
        <f t="shared" si="126"/>
        <v>4</v>
      </c>
      <c r="L453" s="10">
        <f t="shared" si="127"/>
        <v>4</v>
      </c>
      <c r="M453" s="1" t="str">
        <f t="shared" si="128"/>
        <v>~deve~</v>
      </c>
      <c r="N453" s="1" t="str">
        <f t="shared" si="129"/>
        <v>[dɪvɛ]</v>
      </c>
      <c r="O453" s="4">
        <f t="shared" si="130"/>
        <v>0.2342468675289098</v>
      </c>
      <c r="P453" s="4">
        <f t="shared" si="131"/>
        <v>1</v>
      </c>
      <c r="Q453" s="4" cm="1">
        <f t="array" ref="Q453">SUM(_xlfn._xlws.FILTER($G$2:$G$1265,_xlfn.MAP($M$2:$M$1265,_xlfn.LAMBDA(_xlpm.x,_xlpm.x=$M453))))</f>
        <v>7.3152889539136799E-4</v>
      </c>
      <c r="R453" s="4">
        <f t="shared" si="132"/>
        <v>1</v>
      </c>
      <c r="S453" s="15" cm="1">
        <f t="array" ref="S453">SUM(_xlfn._xlws.FILTER($G$2:$G$1265,_xlfn.MAP($N$2:$N$1265,_xlfn.LAMBDA(_xlpm.x,_xlpm.x=$N453))))</f>
        <v>7.3152889539136799E-4</v>
      </c>
      <c r="T453" s="4">
        <f t="shared" si="133"/>
        <v>1</v>
      </c>
      <c r="U453" s="4">
        <f t="shared" si="134"/>
        <v>0</v>
      </c>
      <c r="AC453" s="2"/>
      <c r="AH453" s="2"/>
      <c r="AI453" s="2"/>
    </row>
    <row r="454" spans="1:35">
      <c r="A454" s="1" t="str">
        <f t="shared" si="121"/>
        <v>~dese~ : [dɛzə]</v>
      </c>
      <c r="B454" s="1">
        <f t="shared" si="120"/>
        <v>0</v>
      </c>
      <c r="C454" s="1">
        <f t="shared" si="120"/>
        <v>0</v>
      </c>
      <c r="D454" s="1">
        <f t="shared" si="120"/>
        <v>0</v>
      </c>
      <c r="E454" s="7">
        <v>1</v>
      </c>
      <c r="F454" s="9" t="s">
        <v>1712</v>
      </c>
      <c r="G454" s="4">
        <f t="shared" si="122"/>
        <v>7.3152889539136799E-4</v>
      </c>
      <c r="H454" s="4" t="str">
        <f t="shared" si="123"/>
        <v>dɛzə</v>
      </c>
      <c r="I454" s="4" t="str">
        <f t="shared" si="124"/>
        <v>dese</v>
      </c>
      <c r="J454" s="10">
        <f t="shared" si="125"/>
        <v>4</v>
      </c>
      <c r="K454" s="10">
        <f t="shared" si="126"/>
        <v>4</v>
      </c>
      <c r="L454" s="10">
        <f t="shared" si="127"/>
        <v>4</v>
      </c>
      <c r="M454" s="1" t="str">
        <f t="shared" si="128"/>
        <v>~dese~</v>
      </c>
      <c r="N454" s="1" t="str">
        <f t="shared" si="129"/>
        <v>[dɛzə]</v>
      </c>
      <c r="O454" s="4">
        <f t="shared" si="130"/>
        <v>0.2342468675289098</v>
      </c>
      <c r="P454" s="4">
        <f t="shared" si="131"/>
        <v>1</v>
      </c>
      <c r="Q454" s="4" cm="1">
        <f t="array" ref="Q454">SUM(_xlfn._xlws.FILTER($G$2:$G$1265,_xlfn.MAP($M$2:$M$1265,_xlfn.LAMBDA(_xlpm.x,_xlpm.x=$M454))))</f>
        <v>7.3152889539136799E-4</v>
      </c>
      <c r="R454" s="4">
        <f t="shared" si="132"/>
        <v>1</v>
      </c>
      <c r="S454" s="15" cm="1">
        <f t="array" ref="S454">SUM(_xlfn._xlws.FILTER($G$2:$G$1265,_xlfn.MAP($N$2:$N$1265,_xlfn.LAMBDA(_xlpm.x,_xlpm.x=$N454))))</f>
        <v>7.3152889539136799E-4</v>
      </c>
      <c r="T454" s="4">
        <f t="shared" si="133"/>
        <v>1</v>
      </c>
      <c r="U454" s="4">
        <f t="shared" si="134"/>
        <v>0</v>
      </c>
      <c r="AC454" s="2"/>
      <c r="AH454" s="2"/>
      <c r="AI454" s="2"/>
    </row>
    <row r="455" spans="1:35">
      <c r="A455" s="1" t="str">
        <f t="shared" si="121"/>
        <v>~dark~ : [dɑɹk]</v>
      </c>
      <c r="B455" s="1">
        <f t="shared" si="120"/>
        <v>0</v>
      </c>
      <c r="C455" s="1">
        <f t="shared" si="120"/>
        <v>0</v>
      </c>
      <c r="D455" s="1">
        <f t="shared" si="120"/>
        <v>0</v>
      </c>
      <c r="E455" s="7">
        <v>1</v>
      </c>
      <c r="F455" s="9" t="s">
        <v>1711</v>
      </c>
      <c r="G455" s="4">
        <f t="shared" si="122"/>
        <v>7.3152889539136799E-4</v>
      </c>
      <c r="H455" s="1" t="str">
        <f t="shared" si="123"/>
        <v>dɑɹk</v>
      </c>
      <c r="I455" s="1" t="str">
        <f t="shared" si="124"/>
        <v>dark</v>
      </c>
      <c r="J455" s="10">
        <f t="shared" si="125"/>
        <v>4</v>
      </c>
      <c r="K455" s="10">
        <f t="shared" si="126"/>
        <v>4</v>
      </c>
      <c r="L455" s="10">
        <f t="shared" si="127"/>
        <v>4</v>
      </c>
      <c r="M455" s="1" t="str">
        <f t="shared" si="128"/>
        <v>~dark~</v>
      </c>
      <c r="N455" s="1" t="str">
        <f t="shared" si="129"/>
        <v>[dɑɹk]</v>
      </c>
      <c r="O455" s="4">
        <f t="shared" si="130"/>
        <v>0.2342468675289098</v>
      </c>
      <c r="P455" s="4">
        <f t="shared" si="131"/>
        <v>1</v>
      </c>
      <c r="Q455" s="4" cm="1">
        <f t="array" ref="Q455">SUM(_xlfn._xlws.FILTER($G$2:$G$1265,_xlfn.MAP($M$2:$M$1265,_xlfn.LAMBDA(_xlpm.x,_xlpm.x=$M455))))</f>
        <v>7.3152889539136799E-4</v>
      </c>
      <c r="R455" s="4">
        <f t="shared" si="132"/>
        <v>1</v>
      </c>
      <c r="S455" s="15" cm="1">
        <f t="array" ref="S455">SUM(_xlfn._xlws.FILTER($G$2:$G$1265,_xlfn.MAP($N$2:$N$1265,_xlfn.LAMBDA(_xlpm.x,_xlpm.x=$N455))))</f>
        <v>7.3152889539136799E-4</v>
      </c>
      <c r="T455" s="4">
        <f t="shared" si="133"/>
        <v>1</v>
      </c>
      <c r="U455" s="4">
        <f t="shared" si="134"/>
        <v>0</v>
      </c>
      <c r="AC455" s="2"/>
      <c r="AH455" s="2"/>
      <c r="AI455" s="2"/>
    </row>
    <row r="456" spans="1:35">
      <c r="A456" s="1" t="str">
        <f t="shared" si="121"/>
        <v>~dern~ : [dəɹn]</v>
      </c>
      <c r="B456" s="1">
        <f t="shared" si="120"/>
        <v>0</v>
      </c>
      <c r="C456" s="1">
        <f t="shared" si="120"/>
        <v>0</v>
      </c>
      <c r="D456" s="1">
        <f t="shared" si="120"/>
        <v>0</v>
      </c>
      <c r="E456" s="7">
        <v>1</v>
      </c>
      <c r="F456" s="9" t="s">
        <v>1710</v>
      </c>
      <c r="G456" s="4">
        <f t="shared" si="122"/>
        <v>7.3152889539136799E-4</v>
      </c>
      <c r="H456" s="1" t="str">
        <f t="shared" si="123"/>
        <v>dəɹn</v>
      </c>
      <c r="I456" s="1" t="str">
        <f t="shared" si="124"/>
        <v>dern</v>
      </c>
      <c r="J456" s="10">
        <f t="shared" si="125"/>
        <v>4</v>
      </c>
      <c r="K456" s="10">
        <f t="shared" si="126"/>
        <v>4</v>
      </c>
      <c r="L456" s="10">
        <f t="shared" si="127"/>
        <v>4</v>
      </c>
      <c r="M456" s="1" t="str">
        <f t="shared" si="128"/>
        <v>~dern~</v>
      </c>
      <c r="N456" s="1" t="str">
        <f t="shared" si="129"/>
        <v>[dəɹn]</v>
      </c>
      <c r="O456" s="4">
        <f t="shared" si="130"/>
        <v>0.2342468675289098</v>
      </c>
      <c r="P456" s="4">
        <f t="shared" si="131"/>
        <v>1</v>
      </c>
      <c r="Q456" s="4" cm="1">
        <f t="array" ref="Q456">SUM(_xlfn._xlws.FILTER($G$2:$G$1265,_xlfn.MAP($M$2:$M$1265,_xlfn.LAMBDA(_xlpm.x,_xlpm.x=$M456))))</f>
        <v>7.3152889539136799E-4</v>
      </c>
      <c r="R456" s="4">
        <f t="shared" si="132"/>
        <v>1</v>
      </c>
      <c r="S456" s="15" cm="1">
        <f t="array" ref="S456">SUM(_xlfn._xlws.FILTER($G$2:$G$1265,_xlfn.MAP($N$2:$N$1265,_xlfn.LAMBDA(_xlpm.x,_xlpm.x=$N456))))</f>
        <v>7.3152889539136799E-4</v>
      </c>
      <c r="T456" s="4">
        <f t="shared" si="133"/>
        <v>1</v>
      </c>
      <c r="U456" s="4">
        <f t="shared" si="134"/>
        <v>0</v>
      </c>
      <c r="AC456" s="2"/>
      <c r="AH456" s="2"/>
      <c r="AI456" s="2"/>
    </row>
    <row r="457" spans="1:35">
      <c r="A457" s="1" t="str">
        <f t="shared" si="121"/>
        <v>~drop~ : [dɹɑp]</v>
      </c>
      <c r="B457" s="1">
        <f t="shared" si="120"/>
        <v>0</v>
      </c>
      <c r="C457" s="1">
        <f t="shared" si="120"/>
        <v>0</v>
      </c>
      <c r="D457" s="1">
        <f t="shared" si="120"/>
        <v>0</v>
      </c>
      <c r="E457" s="7">
        <v>1</v>
      </c>
      <c r="F457" s="9" t="s">
        <v>1709</v>
      </c>
      <c r="G457" s="4">
        <f t="shared" si="122"/>
        <v>7.3152889539136799E-4</v>
      </c>
      <c r="H457" s="4" t="str">
        <f t="shared" si="123"/>
        <v>dɹɑp</v>
      </c>
      <c r="I457" s="4" t="str">
        <f t="shared" si="124"/>
        <v>drop</v>
      </c>
      <c r="J457" s="10">
        <f t="shared" si="125"/>
        <v>4</v>
      </c>
      <c r="K457" s="10">
        <f t="shared" si="126"/>
        <v>4</v>
      </c>
      <c r="L457" s="10">
        <f t="shared" si="127"/>
        <v>4</v>
      </c>
      <c r="M457" s="1" t="str">
        <f t="shared" si="128"/>
        <v>~drop~</v>
      </c>
      <c r="N457" s="1" t="str">
        <f t="shared" si="129"/>
        <v>[dɹɑp]</v>
      </c>
      <c r="O457" s="4">
        <f t="shared" si="130"/>
        <v>0.2342468675289098</v>
      </c>
      <c r="P457" s="4">
        <f t="shared" si="131"/>
        <v>1</v>
      </c>
      <c r="Q457" s="4" cm="1">
        <f t="array" ref="Q457">SUM(_xlfn._xlws.FILTER($G$2:$G$1265,_xlfn.MAP($M$2:$M$1265,_xlfn.LAMBDA(_xlpm.x,_xlpm.x=$M457))))</f>
        <v>7.3152889539136799E-4</v>
      </c>
      <c r="R457" s="4">
        <f t="shared" si="132"/>
        <v>1</v>
      </c>
      <c r="S457" s="15" cm="1">
        <f t="array" ref="S457">SUM(_xlfn._xlws.FILTER($G$2:$G$1265,_xlfn.MAP($N$2:$N$1265,_xlfn.LAMBDA(_xlpm.x,_xlpm.x=$N457))))</f>
        <v>7.3152889539136799E-4</v>
      </c>
      <c r="T457" s="4">
        <f t="shared" si="133"/>
        <v>1</v>
      </c>
      <c r="U457" s="4">
        <f t="shared" si="134"/>
        <v>0</v>
      </c>
      <c r="AC457" s="2"/>
      <c r="AH457" s="2"/>
      <c r="AI457" s="2"/>
    </row>
    <row r="458" spans="1:35">
      <c r="A458" s="1" t="str">
        <f t="shared" si="121"/>
        <v>~duri~ : [dʊɹɪ]</v>
      </c>
      <c r="B458" s="1">
        <f t="shared" si="120"/>
        <v>0</v>
      </c>
      <c r="C458" s="1">
        <f t="shared" si="120"/>
        <v>0</v>
      </c>
      <c r="D458" s="1">
        <f t="shared" si="120"/>
        <v>0</v>
      </c>
      <c r="E458" s="7">
        <v>1</v>
      </c>
      <c r="F458" s="9" t="s">
        <v>1708</v>
      </c>
      <c r="G458" s="4">
        <f t="shared" si="122"/>
        <v>7.3152889539136799E-4</v>
      </c>
      <c r="H458" s="4" t="str">
        <f t="shared" si="123"/>
        <v>dʊɹɪ</v>
      </c>
      <c r="I458" s="4" t="str">
        <f t="shared" si="124"/>
        <v>duri</v>
      </c>
      <c r="J458" s="10">
        <f t="shared" si="125"/>
        <v>4</v>
      </c>
      <c r="K458" s="10">
        <f t="shared" si="126"/>
        <v>4</v>
      </c>
      <c r="L458" s="10">
        <f t="shared" si="127"/>
        <v>4</v>
      </c>
      <c r="M458" s="1" t="str">
        <f t="shared" si="128"/>
        <v>~duri~</v>
      </c>
      <c r="N458" s="1" t="str">
        <f t="shared" si="129"/>
        <v>[dʊɹɪ]</v>
      </c>
      <c r="O458" s="4">
        <f t="shared" si="130"/>
        <v>0.2342468675289098</v>
      </c>
      <c r="P458" s="4">
        <f t="shared" si="131"/>
        <v>1</v>
      </c>
      <c r="Q458" s="4" cm="1">
        <f t="array" ref="Q458">SUM(_xlfn._xlws.FILTER($G$2:$G$1265,_xlfn.MAP($M$2:$M$1265,_xlfn.LAMBDA(_xlpm.x,_xlpm.x=$M458))))</f>
        <v>7.3152889539136799E-4</v>
      </c>
      <c r="R458" s="4">
        <f t="shared" si="132"/>
        <v>1</v>
      </c>
      <c r="S458" s="15" cm="1">
        <f t="array" ref="S458">SUM(_xlfn._xlws.FILTER($G$2:$G$1265,_xlfn.MAP($N$2:$N$1265,_xlfn.LAMBDA(_xlpm.x,_xlpm.x=$N458))))</f>
        <v>7.3152889539136799E-4</v>
      </c>
      <c r="T458" s="4">
        <f t="shared" si="133"/>
        <v>1</v>
      </c>
      <c r="U458" s="4">
        <f t="shared" si="134"/>
        <v>0</v>
      </c>
      <c r="AC458" s="2"/>
      <c r="AH458" s="2"/>
      <c r="AI458" s="2"/>
    </row>
    <row r="459" spans="1:35">
      <c r="A459" s="1" t="str">
        <f t="shared" si="121"/>
        <v>~able~ : [eɪbl]</v>
      </c>
      <c r="B459" s="1">
        <f t="shared" si="120"/>
        <v>0</v>
      </c>
      <c r="C459" s="1">
        <f t="shared" si="120"/>
        <v>0</v>
      </c>
      <c r="D459" s="1">
        <f t="shared" si="120"/>
        <v>0</v>
      </c>
      <c r="E459" s="7">
        <v>1</v>
      </c>
      <c r="F459" s="9" t="s">
        <v>1707</v>
      </c>
      <c r="G459" s="4">
        <f t="shared" si="122"/>
        <v>7.3152889539136799E-4</v>
      </c>
      <c r="H459" s="1" t="str">
        <f t="shared" si="123"/>
        <v>eɪbl</v>
      </c>
      <c r="I459" s="1" t="str">
        <f t="shared" si="124"/>
        <v>able</v>
      </c>
      <c r="J459" s="10">
        <f t="shared" si="125"/>
        <v>4</v>
      </c>
      <c r="K459" s="10">
        <f t="shared" si="126"/>
        <v>4</v>
      </c>
      <c r="L459" s="10">
        <f t="shared" si="127"/>
        <v>4</v>
      </c>
      <c r="M459" s="1" t="str">
        <f t="shared" si="128"/>
        <v>~able~</v>
      </c>
      <c r="N459" s="1" t="str">
        <f t="shared" si="129"/>
        <v>[eɪbl]</v>
      </c>
      <c r="O459" s="4">
        <f t="shared" si="130"/>
        <v>0.2342468675289098</v>
      </c>
      <c r="P459" s="4">
        <f t="shared" si="131"/>
        <v>1</v>
      </c>
      <c r="Q459" s="4" cm="1">
        <f t="array" ref="Q459">SUM(_xlfn._xlws.FILTER($G$2:$G$1265,_xlfn.MAP($M$2:$M$1265,_xlfn.LAMBDA(_xlpm.x,_xlpm.x=$M459))))</f>
        <v>7.3152889539136799E-4</v>
      </c>
      <c r="R459" s="4">
        <f t="shared" si="132"/>
        <v>1</v>
      </c>
      <c r="S459" s="15" cm="1">
        <f t="array" ref="S459">SUM(_xlfn._xlws.FILTER($G$2:$G$1265,_xlfn.MAP($N$2:$N$1265,_xlfn.LAMBDA(_xlpm.x,_xlpm.x=$N459))))</f>
        <v>7.3152889539136799E-4</v>
      </c>
      <c r="T459" s="4">
        <f t="shared" si="133"/>
        <v>1</v>
      </c>
      <c r="U459" s="4">
        <f t="shared" si="134"/>
        <v>0</v>
      </c>
      <c r="AC459" s="2"/>
      <c r="AH459" s="2"/>
      <c r="AI459" s="2"/>
    </row>
    <row r="460" spans="1:35">
      <c r="A460" s="1" t="str">
        <f t="shared" si="121"/>
        <v>~fact~ : [fækt]</v>
      </c>
      <c r="B460" s="1">
        <f t="shared" si="120"/>
        <v>0</v>
      </c>
      <c r="C460" s="1">
        <f t="shared" si="120"/>
        <v>0</v>
      </c>
      <c r="D460" s="1">
        <f t="shared" si="120"/>
        <v>0</v>
      </c>
      <c r="E460" s="7">
        <v>1</v>
      </c>
      <c r="F460" s="9" t="s">
        <v>1706</v>
      </c>
      <c r="G460" s="4">
        <f t="shared" si="122"/>
        <v>7.3152889539136799E-4</v>
      </c>
      <c r="H460" s="4" t="str">
        <f t="shared" si="123"/>
        <v>fækt</v>
      </c>
      <c r="I460" s="4" t="str">
        <f t="shared" si="124"/>
        <v>fact</v>
      </c>
      <c r="J460" s="10">
        <f t="shared" si="125"/>
        <v>4</v>
      </c>
      <c r="K460" s="10">
        <f t="shared" si="126"/>
        <v>4</v>
      </c>
      <c r="L460" s="10">
        <f t="shared" si="127"/>
        <v>4</v>
      </c>
      <c r="M460" s="1" t="str">
        <f t="shared" si="128"/>
        <v>~fact~</v>
      </c>
      <c r="N460" s="1" t="str">
        <f t="shared" si="129"/>
        <v>[fækt]</v>
      </c>
      <c r="O460" s="4">
        <f t="shared" si="130"/>
        <v>0.2342468675289098</v>
      </c>
      <c r="P460" s="4">
        <f t="shared" si="131"/>
        <v>1</v>
      </c>
      <c r="Q460" s="4" cm="1">
        <f t="array" ref="Q460">SUM(_xlfn._xlws.FILTER($G$2:$G$1265,_xlfn.MAP($M$2:$M$1265,_xlfn.LAMBDA(_xlpm.x,_xlpm.x=$M460))))</f>
        <v>7.3152889539136799E-4</v>
      </c>
      <c r="R460" s="4">
        <f t="shared" si="132"/>
        <v>1</v>
      </c>
      <c r="S460" s="15" cm="1">
        <f t="array" ref="S460">SUM(_xlfn._xlws.FILTER($G$2:$G$1265,_xlfn.MAP($N$2:$N$1265,_xlfn.LAMBDA(_xlpm.x,_xlpm.x=$N460))))</f>
        <v>7.3152889539136799E-4</v>
      </c>
      <c r="T460" s="4">
        <f t="shared" si="133"/>
        <v>1</v>
      </c>
      <c r="U460" s="4">
        <f t="shared" si="134"/>
        <v>0</v>
      </c>
      <c r="AC460" s="2"/>
      <c r="AH460" s="2"/>
      <c r="AI460" s="2"/>
    </row>
    <row r="461" spans="1:35">
      <c r="A461" s="1" t="str">
        <f t="shared" si="121"/>
        <v>~fami~ : [fæmə]</v>
      </c>
      <c r="B461" s="1">
        <f t="shared" si="120"/>
        <v>0</v>
      </c>
      <c r="C461" s="1">
        <f t="shared" si="120"/>
        <v>0</v>
      </c>
      <c r="D461" s="1">
        <f t="shared" si="120"/>
        <v>0</v>
      </c>
      <c r="E461" s="7">
        <v>1</v>
      </c>
      <c r="F461" s="9" t="s">
        <v>1705</v>
      </c>
      <c r="G461" s="4">
        <f t="shared" si="122"/>
        <v>7.3152889539136799E-4</v>
      </c>
      <c r="H461" s="4" t="str">
        <f t="shared" si="123"/>
        <v>fæmə</v>
      </c>
      <c r="I461" s="4" t="str">
        <f t="shared" si="124"/>
        <v>fami</v>
      </c>
      <c r="J461" s="10">
        <f t="shared" si="125"/>
        <v>4</v>
      </c>
      <c r="K461" s="10">
        <f t="shared" si="126"/>
        <v>4</v>
      </c>
      <c r="L461" s="10">
        <f t="shared" si="127"/>
        <v>4</v>
      </c>
      <c r="M461" s="1" t="str">
        <f t="shared" si="128"/>
        <v>~fami~</v>
      </c>
      <c r="N461" s="1" t="str">
        <f t="shared" si="129"/>
        <v>[fæmə]</v>
      </c>
      <c r="O461" s="4">
        <f t="shared" si="130"/>
        <v>0.2342468675289098</v>
      </c>
      <c r="P461" s="4">
        <f t="shared" si="131"/>
        <v>1</v>
      </c>
      <c r="Q461" s="4" cm="1">
        <f t="array" ref="Q461">SUM(_xlfn._xlws.FILTER($G$2:$G$1265,_xlfn.MAP($M$2:$M$1265,_xlfn.LAMBDA(_xlpm.x,_xlpm.x=$M461))))</f>
        <v>7.3152889539136799E-4</v>
      </c>
      <c r="R461" s="4">
        <f t="shared" si="132"/>
        <v>1</v>
      </c>
      <c r="S461" s="15" cm="1">
        <f t="array" ref="S461">SUM(_xlfn._xlws.FILTER($G$2:$G$1265,_xlfn.MAP($N$2:$N$1265,_xlfn.LAMBDA(_xlpm.x,_xlpm.x=$N461))))</f>
        <v>7.3152889539136799E-4</v>
      </c>
      <c r="T461" s="4">
        <f t="shared" si="133"/>
        <v>1</v>
      </c>
      <c r="U461" s="4">
        <f t="shared" si="134"/>
        <v>0</v>
      </c>
      <c r="AC461" s="2"/>
      <c r="AH461" s="2"/>
      <c r="AI461" s="2"/>
    </row>
    <row r="462" spans="1:35">
      <c r="A462" s="1" t="str">
        <f t="shared" si="121"/>
        <v>~fast~ : [fæst]</v>
      </c>
      <c r="B462" s="1">
        <f t="shared" ref="B462:D481" si="135">_xlfn.LET(_xlpm.d,$F462,_xlpm.k,_xlfn.CONCAT(LEFT(TRIM(B$1),1),"*"),COUNTIF(_xlpm.d,_xlpm.k))</f>
        <v>0</v>
      </c>
      <c r="C462" s="1">
        <f t="shared" si="135"/>
        <v>0</v>
      </c>
      <c r="D462" s="1">
        <f t="shared" si="135"/>
        <v>0</v>
      </c>
      <c r="E462" s="7">
        <v>1</v>
      </c>
      <c r="F462" s="9" t="s">
        <v>1704</v>
      </c>
      <c r="G462" s="4">
        <f t="shared" si="122"/>
        <v>7.3152889539136799E-4</v>
      </c>
      <c r="H462" s="1" t="str">
        <f t="shared" si="123"/>
        <v>fæst</v>
      </c>
      <c r="I462" s="1" t="str">
        <f t="shared" si="124"/>
        <v>fast</v>
      </c>
      <c r="J462" s="10">
        <f t="shared" si="125"/>
        <v>4</v>
      </c>
      <c r="K462" s="10">
        <f t="shared" si="126"/>
        <v>4</v>
      </c>
      <c r="L462" s="10">
        <f t="shared" si="127"/>
        <v>4</v>
      </c>
      <c r="M462" s="1" t="str">
        <f t="shared" si="128"/>
        <v>~fast~</v>
      </c>
      <c r="N462" s="1" t="str">
        <f t="shared" si="129"/>
        <v>[fæst]</v>
      </c>
      <c r="O462" s="4">
        <f t="shared" si="130"/>
        <v>0.2342468675289098</v>
      </c>
      <c r="P462" s="4">
        <f t="shared" si="131"/>
        <v>1</v>
      </c>
      <c r="Q462" s="4" cm="1">
        <f t="array" ref="Q462">SUM(_xlfn._xlws.FILTER($G$2:$G$1265,_xlfn.MAP($M$2:$M$1265,_xlfn.LAMBDA(_xlpm.x,_xlpm.x=$M462))))</f>
        <v>7.3152889539136799E-4</v>
      </c>
      <c r="R462" s="4">
        <f t="shared" si="132"/>
        <v>1</v>
      </c>
      <c r="S462" s="15" cm="1">
        <f t="array" ref="S462">SUM(_xlfn._xlws.FILTER($G$2:$G$1265,_xlfn.MAP($N$2:$N$1265,_xlfn.LAMBDA(_xlpm.x,_xlpm.x=$N462))))</f>
        <v>7.3152889539136799E-4</v>
      </c>
      <c r="T462" s="4">
        <f t="shared" si="133"/>
        <v>1</v>
      </c>
      <c r="U462" s="4">
        <f t="shared" si="134"/>
        <v>0</v>
      </c>
      <c r="AC462" s="2"/>
      <c r="AH462" s="2"/>
      <c r="AI462" s="2"/>
    </row>
    <row r="463" spans="1:35">
      <c r="A463" s="1" t="str">
        <f t="shared" si="121"/>
        <v>~fine~ : [faɪn]</v>
      </c>
      <c r="B463" s="1">
        <f t="shared" si="135"/>
        <v>0</v>
      </c>
      <c r="C463" s="1">
        <f t="shared" si="135"/>
        <v>0</v>
      </c>
      <c r="D463" s="1">
        <f t="shared" si="135"/>
        <v>0</v>
      </c>
      <c r="E463" s="7">
        <v>1</v>
      </c>
      <c r="F463" s="9" t="s">
        <v>1703</v>
      </c>
      <c r="G463" s="4">
        <f t="shared" si="122"/>
        <v>7.3152889539136799E-4</v>
      </c>
      <c r="H463" s="1" t="str">
        <f t="shared" si="123"/>
        <v>faɪn</v>
      </c>
      <c r="I463" s="1" t="str">
        <f t="shared" si="124"/>
        <v>fine</v>
      </c>
      <c r="J463" s="10">
        <f t="shared" si="125"/>
        <v>4</v>
      </c>
      <c r="K463" s="10">
        <f t="shared" si="126"/>
        <v>4</v>
      </c>
      <c r="L463" s="10">
        <f t="shared" si="127"/>
        <v>4</v>
      </c>
      <c r="M463" s="1" t="str">
        <f t="shared" si="128"/>
        <v>~fine~</v>
      </c>
      <c r="N463" s="1" t="str">
        <f t="shared" si="129"/>
        <v>[faɪn]</v>
      </c>
      <c r="O463" s="4">
        <f t="shared" si="130"/>
        <v>0.2342468675289098</v>
      </c>
      <c r="P463" s="4">
        <f t="shared" si="131"/>
        <v>1</v>
      </c>
      <c r="Q463" s="4" cm="1">
        <f t="array" ref="Q463">SUM(_xlfn._xlws.FILTER($G$2:$G$1265,_xlfn.MAP($M$2:$M$1265,_xlfn.LAMBDA(_xlpm.x,_xlpm.x=$M463))))</f>
        <v>7.3152889539136799E-4</v>
      </c>
      <c r="R463" s="4">
        <f t="shared" si="132"/>
        <v>1</v>
      </c>
      <c r="S463" s="15" cm="1">
        <f t="array" ref="S463">SUM(_xlfn._xlws.FILTER($G$2:$G$1265,_xlfn.MAP($N$2:$N$1265,_xlfn.LAMBDA(_xlpm.x,_xlpm.x=$N463))))</f>
        <v>7.3152889539136799E-4</v>
      </c>
      <c r="T463" s="4">
        <f t="shared" si="133"/>
        <v>1</v>
      </c>
      <c r="U463" s="4">
        <f t="shared" si="134"/>
        <v>0</v>
      </c>
      <c r="AC463" s="2"/>
      <c r="AH463" s="2"/>
      <c r="AI463" s="2"/>
    </row>
    <row r="464" spans="1:35">
      <c r="A464" s="1" t="str">
        <f t="shared" si="121"/>
        <v>~five~ : [faɪv]</v>
      </c>
      <c r="B464" s="1">
        <f t="shared" si="135"/>
        <v>0</v>
      </c>
      <c r="C464" s="1">
        <f t="shared" si="135"/>
        <v>0</v>
      </c>
      <c r="D464" s="1">
        <f t="shared" si="135"/>
        <v>0</v>
      </c>
      <c r="E464" s="7">
        <v>1</v>
      </c>
      <c r="F464" s="9" t="s">
        <v>1702</v>
      </c>
      <c r="G464" s="4">
        <f t="shared" si="122"/>
        <v>7.3152889539136799E-4</v>
      </c>
      <c r="H464" s="4" t="str">
        <f t="shared" si="123"/>
        <v>faɪv</v>
      </c>
      <c r="I464" s="4" t="str">
        <f t="shared" si="124"/>
        <v>five</v>
      </c>
      <c r="J464" s="10">
        <f t="shared" si="125"/>
        <v>4</v>
      </c>
      <c r="K464" s="10">
        <f t="shared" si="126"/>
        <v>4</v>
      </c>
      <c r="L464" s="10">
        <f t="shared" si="127"/>
        <v>4</v>
      </c>
      <c r="M464" s="1" t="str">
        <f t="shared" si="128"/>
        <v>~five~</v>
      </c>
      <c r="N464" s="1" t="str">
        <f t="shared" si="129"/>
        <v>[faɪv]</v>
      </c>
      <c r="O464" s="4">
        <f t="shared" si="130"/>
        <v>0.2342468675289098</v>
      </c>
      <c r="P464" s="4">
        <f t="shared" si="131"/>
        <v>1</v>
      </c>
      <c r="Q464" s="4" cm="1">
        <f t="array" ref="Q464">SUM(_xlfn._xlws.FILTER($G$2:$G$1265,_xlfn.MAP($M$2:$M$1265,_xlfn.LAMBDA(_xlpm.x,_xlpm.x=$M464))))</f>
        <v>7.3152889539136799E-4</v>
      </c>
      <c r="R464" s="4">
        <f t="shared" si="132"/>
        <v>1</v>
      </c>
      <c r="S464" s="15" cm="1">
        <f t="array" ref="S464">SUM(_xlfn._xlws.FILTER($G$2:$G$1265,_xlfn.MAP($N$2:$N$1265,_xlfn.LAMBDA(_xlpm.x,_xlpm.x=$N464))))</f>
        <v>7.3152889539136799E-4</v>
      </c>
      <c r="T464" s="4">
        <f t="shared" si="133"/>
        <v>1</v>
      </c>
      <c r="U464" s="4">
        <f t="shared" si="134"/>
        <v>0</v>
      </c>
      <c r="AC464" s="2"/>
      <c r="AH464" s="2"/>
      <c r="AI464" s="2"/>
    </row>
    <row r="465" spans="1:35">
      <c r="A465" s="1" t="str">
        <f t="shared" si="121"/>
        <v>~fire~ : [faɪə]</v>
      </c>
      <c r="B465" s="1">
        <f t="shared" si="135"/>
        <v>0</v>
      </c>
      <c r="C465" s="1">
        <f t="shared" si="135"/>
        <v>0</v>
      </c>
      <c r="D465" s="1">
        <f t="shared" si="135"/>
        <v>0</v>
      </c>
      <c r="E465" s="7">
        <v>1</v>
      </c>
      <c r="F465" s="9" t="s">
        <v>1701</v>
      </c>
      <c r="G465" s="4">
        <f t="shared" si="122"/>
        <v>7.3152889539136799E-4</v>
      </c>
      <c r="H465" s="1" t="str">
        <f t="shared" si="123"/>
        <v>faɪə</v>
      </c>
      <c r="I465" s="1" t="str">
        <f t="shared" si="124"/>
        <v>fire</v>
      </c>
      <c r="J465" s="10">
        <f t="shared" si="125"/>
        <v>4</v>
      </c>
      <c r="K465" s="10">
        <f t="shared" si="126"/>
        <v>4</v>
      </c>
      <c r="L465" s="10">
        <f t="shared" si="127"/>
        <v>4</v>
      </c>
      <c r="M465" s="1" t="str">
        <f t="shared" si="128"/>
        <v>~fire~</v>
      </c>
      <c r="N465" s="1" t="str">
        <f t="shared" si="129"/>
        <v>[faɪə]</v>
      </c>
      <c r="O465" s="4">
        <f t="shared" si="130"/>
        <v>0.2342468675289098</v>
      </c>
      <c r="P465" s="4">
        <f t="shared" si="131"/>
        <v>1</v>
      </c>
      <c r="Q465" s="4" cm="1">
        <f t="array" ref="Q465">SUM(_xlfn._xlws.FILTER($G$2:$G$1265,_xlfn.MAP($M$2:$M$1265,_xlfn.LAMBDA(_xlpm.x,_xlpm.x=$M465))))</f>
        <v>7.3152889539136799E-4</v>
      </c>
      <c r="R465" s="4">
        <f t="shared" si="132"/>
        <v>1</v>
      </c>
      <c r="S465" s="15" cm="1">
        <f t="array" ref="S465">SUM(_xlfn._xlws.FILTER($G$2:$G$1265,_xlfn.MAP($N$2:$N$1265,_xlfn.LAMBDA(_xlpm.x,_xlpm.x=$N465))))</f>
        <v>7.3152889539136799E-4</v>
      </c>
      <c r="T465" s="4">
        <f t="shared" si="133"/>
        <v>1</v>
      </c>
      <c r="U465" s="4">
        <f t="shared" si="134"/>
        <v>0</v>
      </c>
      <c r="AC465" s="2"/>
      <c r="AH465" s="2"/>
      <c r="AI465" s="2"/>
    </row>
    <row r="466" spans="1:35">
      <c r="A466" s="1" t="str">
        <f t="shared" si="121"/>
        <v>~face~ : [feɪs]</v>
      </c>
      <c r="B466" s="1">
        <f t="shared" si="135"/>
        <v>0</v>
      </c>
      <c r="C466" s="1">
        <f t="shared" si="135"/>
        <v>0</v>
      </c>
      <c r="D466" s="1">
        <f t="shared" si="135"/>
        <v>0</v>
      </c>
      <c r="E466" s="7">
        <v>1</v>
      </c>
      <c r="F466" s="9" t="s">
        <v>1700</v>
      </c>
      <c r="G466" s="4">
        <f t="shared" si="122"/>
        <v>7.3152889539136799E-4</v>
      </c>
      <c r="H466" s="4" t="str">
        <f t="shared" si="123"/>
        <v>feɪs</v>
      </c>
      <c r="I466" s="4" t="str">
        <f t="shared" si="124"/>
        <v>face</v>
      </c>
      <c r="J466" s="10">
        <f t="shared" si="125"/>
        <v>4</v>
      </c>
      <c r="K466" s="10">
        <f t="shared" si="126"/>
        <v>4</v>
      </c>
      <c r="L466" s="10">
        <f t="shared" si="127"/>
        <v>4</v>
      </c>
      <c r="M466" s="1" t="str">
        <f t="shared" si="128"/>
        <v>~face~</v>
      </c>
      <c r="N466" s="1" t="str">
        <f t="shared" si="129"/>
        <v>[feɪs]</v>
      </c>
      <c r="O466" s="4">
        <f t="shared" si="130"/>
        <v>0.2342468675289098</v>
      </c>
      <c r="P466" s="4">
        <f t="shared" si="131"/>
        <v>1</v>
      </c>
      <c r="Q466" s="4" cm="1">
        <f t="array" ref="Q466">SUM(_xlfn._xlws.FILTER($G$2:$G$1265,_xlfn.MAP($M$2:$M$1265,_xlfn.LAMBDA(_xlpm.x,_xlpm.x=$M466))))</f>
        <v>7.3152889539136799E-4</v>
      </c>
      <c r="R466" s="4">
        <f t="shared" si="132"/>
        <v>1</v>
      </c>
      <c r="S466" s="15" cm="1">
        <f t="array" ref="S466">SUM(_xlfn._xlws.FILTER($G$2:$G$1265,_xlfn.MAP($N$2:$N$1265,_xlfn.LAMBDA(_xlpm.x,_xlpm.x=$N466))))</f>
        <v>7.3152889539136799E-4</v>
      </c>
      <c r="T466" s="4">
        <f t="shared" si="133"/>
        <v>1</v>
      </c>
      <c r="U466" s="4">
        <f t="shared" si="134"/>
        <v>0</v>
      </c>
      <c r="AC466" s="2"/>
      <c r="AH466" s="2"/>
      <c r="AI466" s="2"/>
    </row>
    <row r="467" spans="1:35">
      <c r="A467" s="1" t="str">
        <f t="shared" si="121"/>
        <v>~flat~ : [flæt]</v>
      </c>
      <c r="B467" s="1">
        <f t="shared" si="135"/>
        <v>0</v>
      </c>
      <c r="C467" s="1">
        <f t="shared" si="135"/>
        <v>0</v>
      </c>
      <c r="D467" s="1">
        <f t="shared" si="135"/>
        <v>0</v>
      </c>
      <c r="E467" s="7">
        <v>1</v>
      </c>
      <c r="F467" s="9" t="s">
        <v>1699</v>
      </c>
      <c r="G467" s="4">
        <f t="shared" si="122"/>
        <v>7.3152889539136799E-4</v>
      </c>
      <c r="H467" s="1" t="str">
        <f t="shared" si="123"/>
        <v>flæt</v>
      </c>
      <c r="I467" s="1" t="str">
        <f t="shared" si="124"/>
        <v>flat</v>
      </c>
      <c r="J467" s="10">
        <f t="shared" si="125"/>
        <v>4</v>
      </c>
      <c r="K467" s="10">
        <f t="shared" si="126"/>
        <v>4</v>
      </c>
      <c r="L467" s="10">
        <f t="shared" si="127"/>
        <v>4</v>
      </c>
      <c r="M467" s="1" t="str">
        <f t="shared" si="128"/>
        <v>~flat~</v>
      </c>
      <c r="N467" s="1" t="str">
        <f t="shared" si="129"/>
        <v>[flæt]</v>
      </c>
      <c r="O467" s="4">
        <f t="shared" si="130"/>
        <v>0.2342468675289098</v>
      </c>
      <c r="P467" s="4">
        <f t="shared" si="131"/>
        <v>1</v>
      </c>
      <c r="Q467" s="4" cm="1">
        <f t="array" ref="Q467">SUM(_xlfn._xlws.FILTER($G$2:$G$1265,_xlfn.MAP($M$2:$M$1265,_xlfn.LAMBDA(_xlpm.x,_xlpm.x=$M467))))</f>
        <v>7.3152889539136799E-4</v>
      </c>
      <c r="R467" s="4">
        <f t="shared" si="132"/>
        <v>1</v>
      </c>
      <c r="S467" s="15" cm="1">
        <f t="array" ref="S467">SUM(_xlfn._xlws.FILTER($G$2:$G$1265,_xlfn.MAP($N$2:$N$1265,_xlfn.LAMBDA(_xlpm.x,_xlpm.x=$N467))))</f>
        <v>7.3152889539136799E-4</v>
      </c>
      <c r="T467" s="4">
        <f t="shared" si="133"/>
        <v>1</v>
      </c>
      <c r="U467" s="4">
        <f t="shared" si="134"/>
        <v>0</v>
      </c>
      <c r="AC467" s="2"/>
      <c r="AH467" s="2"/>
      <c r="AI467" s="2"/>
    </row>
    <row r="468" spans="1:35">
      <c r="A468" s="1" t="str">
        <f t="shared" si="121"/>
        <v>~flow~ : [floʊ]</v>
      </c>
      <c r="B468" s="1">
        <f t="shared" si="135"/>
        <v>0</v>
      </c>
      <c r="C468" s="1">
        <f t="shared" si="135"/>
        <v>0</v>
      </c>
      <c r="D468" s="1">
        <f t="shared" si="135"/>
        <v>0</v>
      </c>
      <c r="E468" s="7">
        <v>1</v>
      </c>
      <c r="F468" s="9" t="s">
        <v>458</v>
      </c>
      <c r="G468" s="4">
        <f t="shared" si="122"/>
        <v>7.3152889539136799E-4</v>
      </c>
      <c r="H468" s="4" t="str">
        <f t="shared" si="123"/>
        <v>floʊ</v>
      </c>
      <c r="I468" s="4" t="str">
        <f t="shared" si="124"/>
        <v>flow</v>
      </c>
      <c r="J468" s="10">
        <f t="shared" si="125"/>
        <v>4</v>
      </c>
      <c r="K468" s="10">
        <f t="shared" si="126"/>
        <v>4</v>
      </c>
      <c r="L468" s="10">
        <f t="shared" si="127"/>
        <v>4</v>
      </c>
      <c r="M468" s="1" t="str">
        <f t="shared" si="128"/>
        <v>~flow~</v>
      </c>
      <c r="N468" s="1" t="str">
        <f t="shared" si="129"/>
        <v>[floʊ]</v>
      </c>
      <c r="O468" s="4">
        <f t="shared" si="130"/>
        <v>0.2342468675289098</v>
      </c>
      <c r="P468" s="4">
        <f t="shared" si="131"/>
        <v>1</v>
      </c>
      <c r="Q468" s="4" cm="1">
        <f t="array" ref="Q468">SUM(_xlfn._xlws.FILTER($G$2:$G$1265,_xlfn.MAP($M$2:$M$1265,_xlfn.LAMBDA(_xlpm.x,_xlpm.x=$M468))))</f>
        <v>7.3152889539136799E-4</v>
      </c>
      <c r="R468" s="4">
        <f t="shared" si="132"/>
        <v>1</v>
      </c>
      <c r="S468" s="15" cm="1">
        <f t="array" ref="S468">SUM(_xlfn._xlws.FILTER($G$2:$G$1265,_xlfn.MAP($N$2:$N$1265,_xlfn.LAMBDA(_xlpm.x,_xlpm.x=$N468))))</f>
        <v>7.3152889539136799E-4</v>
      </c>
      <c r="T468" s="4">
        <f t="shared" si="133"/>
        <v>1</v>
      </c>
      <c r="U468" s="4">
        <f t="shared" si="134"/>
        <v>0</v>
      </c>
      <c r="AC468" s="2"/>
      <c r="AH468" s="2"/>
      <c r="AI468" s="2"/>
    </row>
    <row r="469" spans="1:35">
      <c r="A469" s="1" t="str">
        <f t="shared" si="121"/>
        <v>~fter~ : [ftəɹ]</v>
      </c>
      <c r="B469" s="1">
        <f t="shared" si="135"/>
        <v>0</v>
      </c>
      <c r="C469" s="1">
        <f t="shared" si="135"/>
        <v>0</v>
      </c>
      <c r="D469" s="1">
        <f t="shared" si="135"/>
        <v>0</v>
      </c>
      <c r="E469" s="7">
        <v>1</v>
      </c>
      <c r="F469" s="9" t="s">
        <v>1698</v>
      </c>
      <c r="G469" s="4">
        <f t="shared" si="122"/>
        <v>7.3152889539136799E-4</v>
      </c>
      <c r="H469" s="4" t="str">
        <f t="shared" si="123"/>
        <v>ftəɹ</v>
      </c>
      <c r="I469" s="4" t="str">
        <f t="shared" si="124"/>
        <v>fter</v>
      </c>
      <c r="J469" s="10">
        <f t="shared" si="125"/>
        <v>4</v>
      </c>
      <c r="K469" s="10">
        <f t="shared" si="126"/>
        <v>4</v>
      </c>
      <c r="L469" s="10">
        <f t="shared" si="127"/>
        <v>4</v>
      </c>
      <c r="M469" s="1" t="str">
        <f t="shared" si="128"/>
        <v>~fter~</v>
      </c>
      <c r="N469" s="1" t="str">
        <f t="shared" si="129"/>
        <v>[ftəɹ]</v>
      </c>
      <c r="O469" s="4">
        <f t="shared" si="130"/>
        <v>0.2342468675289098</v>
      </c>
      <c r="P469" s="4">
        <f t="shared" si="131"/>
        <v>1</v>
      </c>
      <c r="Q469" s="4" cm="1">
        <f t="array" ref="Q469">SUM(_xlfn._xlws.FILTER($G$2:$G$1265,_xlfn.MAP($M$2:$M$1265,_xlfn.LAMBDA(_xlpm.x,_xlpm.x=$M469))))</f>
        <v>7.3152889539136799E-4</v>
      </c>
      <c r="R469" s="4">
        <f t="shared" si="132"/>
        <v>1</v>
      </c>
      <c r="S469" s="15" cm="1">
        <f t="array" ref="S469">SUM(_xlfn._xlws.FILTER($G$2:$G$1265,_xlfn.MAP($N$2:$N$1265,_xlfn.LAMBDA(_xlpm.x,_xlpm.x=$N469))))</f>
        <v>7.3152889539136799E-4</v>
      </c>
      <c r="T469" s="4">
        <f t="shared" si="133"/>
        <v>1</v>
      </c>
      <c r="U469" s="4">
        <f t="shared" si="134"/>
        <v>0</v>
      </c>
      <c r="AC469" s="2"/>
      <c r="AH469" s="2"/>
      <c r="AI469" s="2"/>
    </row>
    <row r="470" spans="1:35">
      <c r="A470" s="1" t="str">
        <f t="shared" si="121"/>
        <v>~felt~ : [fɛlt]</v>
      </c>
      <c r="B470" s="1">
        <f t="shared" si="135"/>
        <v>0</v>
      </c>
      <c r="C470" s="1">
        <f t="shared" si="135"/>
        <v>0</v>
      </c>
      <c r="D470" s="1">
        <f t="shared" si="135"/>
        <v>0</v>
      </c>
      <c r="E470" s="7">
        <v>1</v>
      </c>
      <c r="F470" s="9" t="s">
        <v>1697</v>
      </c>
      <c r="G470" s="4">
        <f t="shared" si="122"/>
        <v>7.3152889539136799E-4</v>
      </c>
      <c r="H470" s="4" t="str">
        <f t="shared" si="123"/>
        <v>fɛlt</v>
      </c>
      <c r="I470" s="4" t="str">
        <f t="shared" si="124"/>
        <v>felt</v>
      </c>
      <c r="J470" s="10">
        <f t="shared" si="125"/>
        <v>4</v>
      </c>
      <c r="K470" s="10">
        <f t="shared" si="126"/>
        <v>4</v>
      </c>
      <c r="L470" s="10">
        <f t="shared" si="127"/>
        <v>4</v>
      </c>
      <c r="M470" s="1" t="str">
        <f t="shared" si="128"/>
        <v>~felt~</v>
      </c>
      <c r="N470" s="1" t="str">
        <f t="shared" si="129"/>
        <v>[fɛlt]</v>
      </c>
      <c r="O470" s="4">
        <f t="shared" si="130"/>
        <v>0.2342468675289098</v>
      </c>
      <c r="P470" s="4">
        <f t="shared" si="131"/>
        <v>1</v>
      </c>
      <c r="Q470" s="4" cm="1">
        <f t="array" ref="Q470">SUM(_xlfn._xlws.FILTER($G$2:$G$1265,_xlfn.MAP($M$2:$M$1265,_xlfn.LAMBDA(_xlpm.x,_xlpm.x=$M470))))</f>
        <v>7.3152889539136799E-4</v>
      </c>
      <c r="R470" s="4">
        <f t="shared" si="132"/>
        <v>1</v>
      </c>
      <c r="S470" s="15" cm="1">
        <f t="array" ref="S470">SUM(_xlfn._xlws.FILTER($G$2:$G$1265,_xlfn.MAP($N$2:$N$1265,_xlfn.LAMBDA(_xlpm.x,_xlpm.x=$N470))))</f>
        <v>7.3152889539136799E-4</v>
      </c>
      <c r="T470" s="4">
        <f t="shared" si="133"/>
        <v>1</v>
      </c>
      <c r="U470" s="4">
        <f t="shared" si="134"/>
        <v>0</v>
      </c>
      <c r="AC470" s="2"/>
      <c r="AH470" s="2"/>
      <c r="AI470" s="2"/>
    </row>
    <row r="471" spans="1:35">
      <c r="A471" s="1" t="str">
        <f t="shared" si="121"/>
        <v>~fini~ : [fɪnɪ]</v>
      </c>
      <c r="B471" s="1">
        <f t="shared" si="135"/>
        <v>0</v>
      </c>
      <c r="C471" s="1">
        <f t="shared" si="135"/>
        <v>0</v>
      </c>
      <c r="D471" s="1">
        <f t="shared" si="135"/>
        <v>0</v>
      </c>
      <c r="E471" s="7">
        <v>1</v>
      </c>
      <c r="F471" s="9" t="s">
        <v>1696</v>
      </c>
      <c r="G471" s="4">
        <f t="shared" si="122"/>
        <v>7.3152889539136799E-4</v>
      </c>
      <c r="H471" s="4" t="str">
        <f t="shared" si="123"/>
        <v>fɪnɪ</v>
      </c>
      <c r="I471" s="4" t="str">
        <f t="shared" si="124"/>
        <v>fini</v>
      </c>
      <c r="J471" s="10">
        <f t="shared" si="125"/>
        <v>4</v>
      </c>
      <c r="K471" s="10">
        <f t="shared" si="126"/>
        <v>4</v>
      </c>
      <c r="L471" s="10">
        <f t="shared" si="127"/>
        <v>4</v>
      </c>
      <c r="M471" s="1" t="str">
        <f t="shared" si="128"/>
        <v>~fini~</v>
      </c>
      <c r="N471" s="1" t="str">
        <f t="shared" si="129"/>
        <v>[fɪnɪ]</v>
      </c>
      <c r="O471" s="4">
        <f t="shared" si="130"/>
        <v>0.2342468675289098</v>
      </c>
      <c r="P471" s="4">
        <f t="shared" si="131"/>
        <v>1</v>
      </c>
      <c r="Q471" s="4" cm="1">
        <f t="array" ref="Q471">SUM(_xlfn._xlws.FILTER($G$2:$G$1265,_xlfn.MAP($M$2:$M$1265,_xlfn.LAMBDA(_xlpm.x,_xlpm.x=$M471))))</f>
        <v>7.3152889539136799E-4</v>
      </c>
      <c r="R471" s="4">
        <f t="shared" si="132"/>
        <v>1</v>
      </c>
      <c r="S471" s="15" cm="1">
        <f t="array" ref="S471">SUM(_xlfn._xlws.FILTER($G$2:$G$1265,_xlfn.MAP($N$2:$N$1265,_xlfn.LAMBDA(_xlpm.x,_xlpm.x=$N471))))</f>
        <v>7.3152889539136799E-4</v>
      </c>
      <c r="T471" s="4">
        <f t="shared" si="133"/>
        <v>1</v>
      </c>
      <c r="U471" s="4">
        <f t="shared" si="134"/>
        <v>0</v>
      </c>
      <c r="AC471" s="2"/>
      <c r="AH471" s="2"/>
      <c r="AI471" s="2"/>
    </row>
    <row r="472" spans="1:35">
      <c r="A472" s="1" t="str">
        <f t="shared" si="121"/>
        <v>~farm~ : [fɑɹm]</v>
      </c>
      <c r="B472" s="1">
        <f t="shared" si="135"/>
        <v>0</v>
      </c>
      <c r="C472" s="1">
        <f t="shared" si="135"/>
        <v>0</v>
      </c>
      <c r="D472" s="1">
        <f t="shared" si="135"/>
        <v>0</v>
      </c>
      <c r="E472" s="7">
        <v>1</v>
      </c>
      <c r="F472" s="9" t="s">
        <v>1695</v>
      </c>
      <c r="G472" s="4">
        <f t="shared" si="122"/>
        <v>7.3152889539136799E-4</v>
      </c>
      <c r="H472" s="4" t="str">
        <f t="shared" si="123"/>
        <v>fɑɹm</v>
      </c>
      <c r="I472" s="4" t="str">
        <f t="shared" si="124"/>
        <v>farm</v>
      </c>
      <c r="J472" s="10">
        <f t="shared" si="125"/>
        <v>4</v>
      </c>
      <c r="K472" s="10">
        <f t="shared" si="126"/>
        <v>4</v>
      </c>
      <c r="L472" s="10">
        <f t="shared" si="127"/>
        <v>4</v>
      </c>
      <c r="M472" s="1" t="str">
        <f t="shared" si="128"/>
        <v>~farm~</v>
      </c>
      <c r="N472" s="1" t="str">
        <f t="shared" si="129"/>
        <v>[fɑɹm]</v>
      </c>
      <c r="O472" s="4">
        <f t="shared" si="130"/>
        <v>0.2342468675289098</v>
      </c>
      <c r="P472" s="4">
        <f t="shared" si="131"/>
        <v>1</v>
      </c>
      <c r="Q472" s="4" cm="1">
        <f t="array" ref="Q472">SUM(_xlfn._xlws.FILTER($G$2:$G$1265,_xlfn.MAP($M$2:$M$1265,_xlfn.LAMBDA(_xlpm.x,_xlpm.x=$M472))))</f>
        <v>7.3152889539136799E-4</v>
      </c>
      <c r="R472" s="4">
        <f t="shared" si="132"/>
        <v>1</v>
      </c>
      <c r="S472" s="15" cm="1">
        <f t="array" ref="S472">SUM(_xlfn._xlws.FILTER($G$2:$G$1265,_xlfn.MAP($N$2:$N$1265,_xlfn.LAMBDA(_xlpm.x,_xlpm.x=$N472))))</f>
        <v>7.3152889539136799E-4</v>
      </c>
      <c r="T472" s="4">
        <f t="shared" si="133"/>
        <v>1</v>
      </c>
      <c r="U472" s="4">
        <f t="shared" si="134"/>
        <v>0</v>
      </c>
      <c r="AC472" s="2"/>
      <c r="AH472" s="2"/>
      <c r="AI472" s="2"/>
    </row>
    <row r="473" spans="1:35">
      <c r="A473" s="1" t="str">
        <f t="shared" si="121"/>
        <v>~form~ : [fɔɹm]</v>
      </c>
      <c r="B473" s="1">
        <f t="shared" si="135"/>
        <v>0</v>
      </c>
      <c r="C473" s="1">
        <f t="shared" si="135"/>
        <v>0</v>
      </c>
      <c r="D473" s="1">
        <f t="shared" si="135"/>
        <v>0</v>
      </c>
      <c r="E473" s="7">
        <v>1</v>
      </c>
      <c r="F473" s="9" t="s">
        <v>1694</v>
      </c>
      <c r="G473" s="4">
        <f t="shared" si="122"/>
        <v>7.3152889539136799E-4</v>
      </c>
      <c r="H473" s="4" t="str">
        <f t="shared" si="123"/>
        <v>fɔɹm</v>
      </c>
      <c r="I473" s="4" t="str">
        <f t="shared" si="124"/>
        <v>form</v>
      </c>
      <c r="J473" s="10">
        <f t="shared" si="125"/>
        <v>4</v>
      </c>
      <c r="K473" s="10">
        <f t="shared" si="126"/>
        <v>4</v>
      </c>
      <c r="L473" s="10">
        <f t="shared" si="127"/>
        <v>4</v>
      </c>
      <c r="M473" s="1" t="str">
        <f t="shared" si="128"/>
        <v>~form~</v>
      </c>
      <c r="N473" s="1" t="str">
        <f t="shared" si="129"/>
        <v>[fɔɹm]</v>
      </c>
      <c r="O473" s="4">
        <f t="shared" si="130"/>
        <v>0.2342468675289098</v>
      </c>
      <c r="P473" s="4">
        <f t="shared" si="131"/>
        <v>1</v>
      </c>
      <c r="Q473" s="4" cm="1">
        <f t="array" ref="Q473">SUM(_xlfn._xlws.FILTER($G$2:$G$1265,_xlfn.MAP($M$2:$M$1265,_xlfn.LAMBDA(_xlpm.x,_xlpm.x=$M473))))</f>
        <v>7.3152889539136799E-4</v>
      </c>
      <c r="R473" s="4">
        <f t="shared" si="132"/>
        <v>1</v>
      </c>
      <c r="S473" s="15" cm="1">
        <f t="array" ref="S473">SUM(_xlfn._xlws.FILTER($G$2:$G$1265,_xlfn.MAP($N$2:$N$1265,_xlfn.LAMBDA(_xlpm.x,_xlpm.x=$N473))))</f>
        <v>7.3152889539136799E-4</v>
      </c>
      <c r="T473" s="4">
        <f t="shared" si="133"/>
        <v>1</v>
      </c>
      <c r="U473" s="4">
        <f t="shared" si="134"/>
        <v>0</v>
      </c>
      <c r="AC473" s="2"/>
      <c r="AH473" s="2"/>
      <c r="AI473" s="2"/>
    </row>
    <row r="474" spans="1:35">
      <c r="A474" s="1" t="str">
        <f t="shared" si="121"/>
        <v>~from~ : [fɹʌm]</v>
      </c>
      <c r="B474" s="1">
        <f t="shared" si="135"/>
        <v>0</v>
      </c>
      <c r="C474" s="1">
        <f t="shared" si="135"/>
        <v>0</v>
      </c>
      <c r="D474" s="1">
        <f t="shared" si="135"/>
        <v>0</v>
      </c>
      <c r="E474" s="7">
        <v>1</v>
      </c>
      <c r="F474" s="9" t="s">
        <v>1693</v>
      </c>
      <c r="G474" s="4">
        <f t="shared" si="122"/>
        <v>7.3152889539136799E-4</v>
      </c>
      <c r="H474" s="4" t="str">
        <f t="shared" si="123"/>
        <v>fɹʌm</v>
      </c>
      <c r="I474" s="4" t="str">
        <f t="shared" si="124"/>
        <v>from</v>
      </c>
      <c r="J474" s="10">
        <f t="shared" si="125"/>
        <v>4</v>
      </c>
      <c r="K474" s="10">
        <f t="shared" si="126"/>
        <v>4</v>
      </c>
      <c r="L474" s="10">
        <f t="shared" si="127"/>
        <v>4</v>
      </c>
      <c r="M474" s="1" t="str">
        <f t="shared" si="128"/>
        <v>~from~</v>
      </c>
      <c r="N474" s="1" t="str">
        <f t="shared" si="129"/>
        <v>[fɹʌm]</v>
      </c>
      <c r="O474" s="4">
        <f t="shared" si="130"/>
        <v>0.2342468675289098</v>
      </c>
      <c r="P474" s="4">
        <f t="shared" si="131"/>
        <v>1</v>
      </c>
      <c r="Q474" s="4" cm="1">
        <f t="array" ref="Q474">SUM(_xlfn._xlws.FILTER($G$2:$G$1265,_xlfn.MAP($M$2:$M$1265,_xlfn.LAMBDA(_xlpm.x,_xlpm.x=$M474))))</f>
        <v>7.3152889539136799E-4</v>
      </c>
      <c r="R474" s="4">
        <f t="shared" si="132"/>
        <v>1</v>
      </c>
      <c r="S474" s="15" cm="1">
        <f t="array" ref="S474">SUM(_xlfn._xlws.FILTER($G$2:$G$1265,_xlfn.MAP($N$2:$N$1265,_xlfn.LAMBDA(_xlpm.x,_xlpm.x=$N474))))</f>
        <v>7.3152889539136799E-4</v>
      </c>
      <c r="T474" s="4">
        <f t="shared" si="133"/>
        <v>1</v>
      </c>
      <c r="U474" s="4">
        <f t="shared" si="134"/>
        <v>0</v>
      </c>
      <c r="AC474" s="2"/>
      <c r="AH474" s="2"/>
      <c r="AI474" s="2"/>
    </row>
    <row r="475" spans="1:35">
      <c r="A475" s="1" t="str">
        <f t="shared" si="121"/>
        <v>~hand~ : [hænd]</v>
      </c>
      <c r="B475" s="1">
        <f t="shared" si="135"/>
        <v>0</v>
      </c>
      <c r="C475" s="1">
        <f t="shared" si="135"/>
        <v>0</v>
      </c>
      <c r="D475" s="1">
        <f t="shared" si="135"/>
        <v>0</v>
      </c>
      <c r="E475" s="7">
        <v>1</v>
      </c>
      <c r="F475" s="9" t="s">
        <v>1692</v>
      </c>
      <c r="G475" s="4">
        <f t="shared" si="122"/>
        <v>7.3152889539136799E-4</v>
      </c>
      <c r="H475" s="4" t="str">
        <f t="shared" si="123"/>
        <v>hænd</v>
      </c>
      <c r="I475" s="4" t="str">
        <f t="shared" si="124"/>
        <v>hand</v>
      </c>
      <c r="J475" s="10">
        <f t="shared" si="125"/>
        <v>4</v>
      </c>
      <c r="K475" s="10">
        <f t="shared" si="126"/>
        <v>4</v>
      </c>
      <c r="L475" s="10">
        <f t="shared" si="127"/>
        <v>4</v>
      </c>
      <c r="M475" s="1" t="str">
        <f t="shared" si="128"/>
        <v>~hand~</v>
      </c>
      <c r="N475" s="1" t="str">
        <f t="shared" si="129"/>
        <v>[hænd]</v>
      </c>
      <c r="O475" s="4">
        <f t="shared" si="130"/>
        <v>0.2342468675289098</v>
      </c>
      <c r="P475" s="4">
        <f t="shared" si="131"/>
        <v>1</v>
      </c>
      <c r="Q475" s="4" cm="1">
        <f t="array" ref="Q475">SUM(_xlfn._xlws.FILTER($G$2:$G$1265,_xlfn.MAP($M$2:$M$1265,_xlfn.LAMBDA(_xlpm.x,_xlpm.x=$M475))))</f>
        <v>7.3152889539136799E-4</v>
      </c>
      <c r="R475" s="4">
        <f t="shared" si="132"/>
        <v>1</v>
      </c>
      <c r="S475" s="15" cm="1">
        <f t="array" ref="S475">SUM(_xlfn._xlws.FILTER($G$2:$G$1265,_xlfn.MAP($N$2:$N$1265,_xlfn.LAMBDA(_xlpm.x,_xlpm.x=$N475))))</f>
        <v>7.3152889539136799E-4</v>
      </c>
      <c r="T475" s="4">
        <f t="shared" si="133"/>
        <v>1</v>
      </c>
      <c r="U475" s="4">
        <f t="shared" si="134"/>
        <v>0</v>
      </c>
      <c r="AC475" s="2"/>
      <c r="AH475" s="2"/>
      <c r="AI475" s="2"/>
    </row>
    <row r="476" spans="1:35">
      <c r="A476" s="1" t="str">
        <f t="shared" si="121"/>
        <v>~home~ : [hoʊm]</v>
      </c>
      <c r="B476" s="1">
        <f t="shared" si="135"/>
        <v>0</v>
      </c>
      <c r="C476" s="1">
        <f t="shared" si="135"/>
        <v>0</v>
      </c>
      <c r="D476" s="1">
        <f t="shared" si="135"/>
        <v>0</v>
      </c>
      <c r="E476" s="7">
        <v>1</v>
      </c>
      <c r="F476" s="9" t="s">
        <v>1691</v>
      </c>
      <c r="G476" s="4">
        <f t="shared" si="122"/>
        <v>7.3152889539136799E-4</v>
      </c>
      <c r="H476" s="4" t="str">
        <f t="shared" si="123"/>
        <v>hoʊm</v>
      </c>
      <c r="I476" s="4" t="str">
        <f t="shared" si="124"/>
        <v>home</v>
      </c>
      <c r="J476" s="10">
        <f t="shared" si="125"/>
        <v>4</v>
      </c>
      <c r="K476" s="10">
        <f t="shared" si="126"/>
        <v>4</v>
      </c>
      <c r="L476" s="10">
        <f t="shared" si="127"/>
        <v>4</v>
      </c>
      <c r="M476" s="1" t="str">
        <f t="shared" si="128"/>
        <v>~home~</v>
      </c>
      <c r="N476" s="1" t="str">
        <f t="shared" si="129"/>
        <v>[hoʊm]</v>
      </c>
      <c r="O476" s="4">
        <f t="shared" si="130"/>
        <v>0.2342468675289098</v>
      </c>
      <c r="P476" s="4">
        <f t="shared" si="131"/>
        <v>1</v>
      </c>
      <c r="Q476" s="4" cm="1">
        <f t="array" ref="Q476">SUM(_xlfn._xlws.FILTER($G$2:$G$1265,_xlfn.MAP($M$2:$M$1265,_xlfn.LAMBDA(_xlpm.x,_xlpm.x=$M476))))</f>
        <v>7.3152889539136799E-4</v>
      </c>
      <c r="R476" s="4">
        <f t="shared" si="132"/>
        <v>1</v>
      </c>
      <c r="S476" s="15" cm="1">
        <f t="array" ref="S476">SUM(_xlfn._xlws.FILTER($G$2:$G$1265,_xlfn.MAP($N$2:$N$1265,_xlfn.LAMBDA(_xlpm.x,_xlpm.x=$N476))))</f>
        <v>7.3152889539136799E-4</v>
      </c>
      <c r="T476" s="4">
        <f t="shared" si="133"/>
        <v>1</v>
      </c>
      <c r="U476" s="4">
        <f t="shared" si="134"/>
        <v>0</v>
      </c>
      <c r="AC476" s="2"/>
      <c r="AH476" s="2"/>
      <c r="AI476" s="2"/>
    </row>
    <row r="477" spans="1:35">
      <c r="A477" s="1" t="str">
        <f t="shared" si="121"/>
        <v>~hope~ : [hoʊp]</v>
      </c>
      <c r="B477" s="1">
        <f t="shared" si="135"/>
        <v>0</v>
      </c>
      <c r="C477" s="1">
        <f t="shared" si="135"/>
        <v>0</v>
      </c>
      <c r="D477" s="1">
        <f t="shared" si="135"/>
        <v>0</v>
      </c>
      <c r="E477" s="7">
        <v>1</v>
      </c>
      <c r="F477" s="9" t="s">
        <v>1690</v>
      </c>
      <c r="G477" s="4">
        <f t="shared" si="122"/>
        <v>7.3152889539136799E-4</v>
      </c>
      <c r="H477" s="4" t="str">
        <f t="shared" si="123"/>
        <v>hoʊp</v>
      </c>
      <c r="I477" s="4" t="str">
        <f t="shared" si="124"/>
        <v>hope</v>
      </c>
      <c r="J477" s="10">
        <f t="shared" si="125"/>
        <v>4</v>
      </c>
      <c r="K477" s="10">
        <f t="shared" si="126"/>
        <v>4</v>
      </c>
      <c r="L477" s="10">
        <f t="shared" si="127"/>
        <v>4</v>
      </c>
      <c r="M477" s="1" t="str">
        <f t="shared" si="128"/>
        <v>~hope~</v>
      </c>
      <c r="N477" s="1" t="str">
        <f t="shared" si="129"/>
        <v>[hoʊp]</v>
      </c>
      <c r="O477" s="4">
        <f t="shared" si="130"/>
        <v>0.2342468675289098</v>
      </c>
      <c r="P477" s="4">
        <f t="shared" si="131"/>
        <v>1</v>
      </c>
      <c r="Q477" s="4" cm="1">
        <f t="array" ref="Q477">SUM(_xlfn._xlws.FILTER($G$2:$G$1265,_xlfn.MAP($M$2:$M$1265,_xlfn.LAMBDA(_xlpm.x,_xlpm.x=$M477))))</f>
        <v>7.3152889539136799E-4</v>
      </c>
      <c r="R477" s="4">
        <f t="shared" si="132"/>
        <v>1</v>
      </c>
      <c r="S477" s="15" cm="1">
        <f t="array" ref="S477">SUM(_xlfn._xlws.FILTER($G$2:$G$1265,_xlfn.MAP($N$2:$N$1265,_xlfn.LAMBDA(_xlpm.x,_xlpm.x=$N477))))</f>
        <v>7.3152889539136799E-4</v>
      </c>
      <c r="T477" s="4">
        <f t="shared" si="133"/>
        <v>1</v>
      </c>
      <c r="U477" s="4">
        <f t="shared" si="134"/>
        <v>0</v>
      </c>
      <c r="AC477" s="2"/>
      <c r="AH477" s="2"/>
      <c r="AI477" s="2"/>
    </row>
    <row r="478" spans="1:35">
      <c r="A478" s="1" t="str">
        <f t="shared" si="121"/>
        <v>~held~ : [hɛld]</v>
      </c>
      <c r="B478" s="1">
        <f t="shared" si="135"/>
        <v>0</v>
      </c>
      <c r="C478" s="1">
        <f t="shared" si="135"/>
        <v>0</v>
      </c>
      <c r="D478" s="1">
        <f t="shared" si="135"/>
        <v>0</v>
      </c>
      <c r="E478" s="7">
        <v>1</v>
      </c>
      <c r="F478" s="9" t="s">
        <v>1689</v>
      </c>
      <c r="G478" s="4">
        <f t="shared" si="122"/>
        <v>7.3152889539136799E-4</v>
      </c>
      <c r="H478" s="4" t="str">
        <f t="shared" si="123"/>
        <v>hɛld</v>
      </c>
      <c r="I478" s="4" t="str">
        <f t="shared" si="124"/>
        <v>held</v>
      </c>
      <c r="J478" s="10">
        <f t="shared" si="125"/>
        <v>4</v>
      </c>
      <c r="K478" s="10">
        <f t="shared" si="126"/>
        <v>4</v>
      </c>
      <c r="L478" s="10">
        <f t="shared" si="127"/>
        <v>4</v>
      </c>
      <c r="M478" s="1" t="str">
        <f t="shared" si="128"/>
        <v>~held~</v>
      </c>
      <c r="N478" s="1" t="str">
        <f t="shared" si="129"/>
        <v>[hɛld]</v>
      </c>
      <c r="O478" s="4">
        <f t="shared" si="130"/>
        <v>0.2342468675289098</v>
      </c>
      <c r="P478" s="4">
        <f t="shared" si="131"/>
        <v>1</v>
      </c>
      <c r="Q478" s="4" cm="1">
        <f t="array" ref="Q478">SUM(_xlfn._xlws.FILTER($G$2:$G$1265,_xlfn.MAP($M$2:$M$1265,_xlfn.LAMBDA(_xlpm.x,_xlpm.x=$M478))))</f>
        <v>7.3152889539136799E-4</v>
      </c>
      <c r="R478" s="4">
        <f t="shared" si="132"/>
        <v>1</v>
      </c>
      <c r="S478" s="15" cm="1">
        <f t="array" ref="S478">SUM(_xlfn._xlws.FILTER($G$2:$G$1265,_xlfn.MAP($N$2:$N$1265,_xlfn.LAMBDA(_xlpm.x,_xlpm.x=$N478))))</f>
        <v>7.3152889539136799E-4</v>
      </c>
      <c r="T478" s="4">
        <f t="shared" si="133"/>
        <v>1</v>
      </c>
      <c r="U478" s="4">
        <f t="shared" si="134"/>
        <v>0</v>
      </c>
      <c r="AC478" s="2"/>
      <c r="AH478" s="2"/>
      <c r="AI478" s="2"/>
    </row>
    <row r="479" spans="1:35">
      <c r="A479" s="1" t="str">
        <f t="shared" si="121"/>
        <v>~help~ : [hɛlp]</v>
      </c>
      <c r="B479" s="1">
        <f t="shared" si="135"/>
        <v>0</v>
      </c>
      <c r="C479" s="1">
        <f t="shared" si="135"/>
        <v>0</v>
      </c>
      <c r="D479" s="1">
        <f t="shared" si="135"/>
        <v>0</v>
      </c>
      <c r="E479" s="7">
        <v>1</v>
      </c>
      <c r="F479" s="9" t="s">
        <v>1688</v>
      </c>
      <c r="G479" s="4">
        <f t="shared" si="122"/>
        <v>7.3152889539136799E-4</v>
      </c>
      <c r="H479" s="4" t="str">
        <f t="shared" si="123"/>
        <v>hɛlp</v>
      </c>
      <c r="I479" s="4" t="str">
        <f t="shared" si="124"/>
        <v>help</v>
      </c>
      <c r="J479" s="10">
        <f t="shared" si="125"/>
        <v>4</v>
      </c>
      <c r="K479" s="10">
        <f t="shared" si="126"/>
        <v>4</v>
      </c>
      <c r="L479" s="10">
        <f t="shared" si="127"/>
        <v>4</v>
      </c>
      <c r="M479" s="1" t="str">
        <f t="shared" si="128"/>
        <v>~help~</v>
      </c>
      <c r="N479" s="1" t="str">
        <f t="shared" si="129"/>
        <v>[hɛlp]</v>
      </c>
      <c r="O479" s="4">
        <f t="shared" si="130"/>
        <v>0.2342468675289098</v>
      </c>
      <c r="P479" s="4">
        <f t="shared" si="131"/>
        <v>1</v>
      </c>
      <c r="Q479" s="4" cm="1">
        <f t="array" ref="Q479">SUM(_xlfn._xlws.FILTER($G$2:$G$1265,_xlfn.MAP($M$2:$M$1265,_xlfn.LAMBDA(_xlpm.x,_xlpm.x=$M479))))</f>
        <v>7.3152889539136799E-4</v>
      </c>
      <c r="R479" s="4">
        <f t="shared" si="132"/>
        <v>1</v>
      </c>
      <c r="S479" s="15" cm="1">
        <f t="array" ref="S479">SUM(_xlfn._xlws.FILTER($G$2:$G$1265,_xlfn.MAP($N$2:$N$1265,_xlfn.LAMBDA(_xlpm.x,_xlpm.x=$N479))))</f>
        <v>7.3152889539136799E-4</v>
      </c>
      <c r="T479" s="4">
        <f t="shared" si="133"/>
        <v>1</v>
      </c>
      <c r="U479" s="4">
        <f t="shared" si="134"/>
        <v>0</v>
      </c>
      <c r="AC479" s="2"/>
      <c r="AH479" s="2"/>
      <c r="AI479" s="2"/>
    </row>
    <row r="480" spans="1:35">
      <c r="A480" s="1" t="str">
        <f t="shared" si="121"/>
        <v>~hunt~ : [hʌnt]</v>
      </c>
      <c r="B480" s="1">
        <f t="shared" si="135"/>
        <v>0</v>
      </c>
      <c r="C480" s="1">
        <f t="shared" si="135"/>
        <v>0</v>
      </c>
      <c r="D480" s="1">
        <f t="shared" si="135"/>
        <v>0</v>
      </c>
      <c r="E480" s="7">
        <v>1</v>
      </c>
      <c r="F480" s="9" t="s">
        <v>1687</v>
      </c>
      <c r="G480" s="4">
        <f t="shared" si="122"/>
        <v>7.3152889539136799E-4</v>
      </c>
      <c r="H480" s="4" t="str">
        <f t="shared" si="123"/>
        <v>hʌnt</v>
      </c>
      <c r="I480" s="4" t="str">
        <f t="shared" si="124"/>
        <v>hunt</v>
      </c>
      <c r="J480" s="10">
        <f t="shared" si="125"/>
        <v>4</v>
      </c>
      <c r="K480" s="10">
        <f t="shared" si="126"/>
        <v>4</v>
      </c>
      <c r="L480" s="10">
        <f t="shared" si="127"/>
        <v>4</v>
      </c>
      <c r="M480" s="1" t="str">
        <f t="shared" si="128"/>
        <v>~hunt~</v>
      </c>
      <c r="N480" s="1" t="str">
        <f t="shared" si="129"/>
        <v>[hʌnt]</v>
      </c>
      <c r="O480" s="4">
        <f t="shared" si="130"/>
        <v>0.2342468675289098</v>
      </c>
      <c r="P480" s="4">
        <f t="shared" si="131"/>
        <v>1</v>
      </c>
      <c r="Q480" s="4" cm="1">
        <f t="array" ref="Q480">SUM(_xlfn._xlws.FILTER($G$2:$G$1265,_xlfn.MAP($M$2:$M$1265,_xlfn.LAMBDA(_xlpm.x,_xlpm.x=$M480))))</f>
        <v>7.3152889539136799E-4</v>
      </c>
      <c r="R480" s="4">
        <f t="shared" si="132"/>
        <v>1</v>
      </c>
      <c r="S480" s="15" cm="1">
        <f t="array" ref="S480">SUM(_xlfn._xlws.FILTER($G$2:$G$1265,_xlfn.MAP($N$2:$N$1265,_xlfn.LAMBDA(_xlpm.x,_xlpm.x=$N480))))</f>
        <v>7.3152889539136799E-4</v>
      </c>
      <c r="T480" s="4">
        <f t="shared" si="133"/>
        <v>1</v>
      </c>
      <c r="U480" s="4">
        <f t="shared" si="134"/>
        <v>0</v>
      </c>
      <c r="AC480" s="2"/>
      <c r="AH480" s="2"/>
      <c r="AI480" s="2"/>
    </row>
    <row r="481" spans="1:35">
      <c r="A481" s="1" t="str">
        <f t="shared" si="121"/>
        <v>~hard~ : [hɑɹd]</v>
      </c>
      <c r="B481" s="1">
        <f t="shared" si="135"/>
        <v>0</v>
      </c>
      <c r="C481" s="1">
        <f t="shared" si="135"/>
        <v>0</v>
      </c>
      <c r="D481" s="1">
        <f t="shared" si="135"/>
        <v>0</v>
      </c>
      <c r="E481" s="7">
        <v>1</v>
      </c>
      <c r="F481" s="9" t="s">
        <v>1686</v>
      </c>
      <c r="G481" s="4">
        <f t="shared" si="122"/>
        <v>7.3152889539136799E-4</v>
      </c>
      <c r="H481" s="4" t="str">
        <f t="shared" si="123"/>
        <v>hɑɹd</v>
      </c>
      <c r="I481" s="4" t="str">
        <f t="shared" si="124"/>
        <v>hard</v>
      </c>
      <c r="J481" s="10">
        <f t="shared" si="125"/>
        <v>4</v>
      </c>
      <c r="K481" s="10">
        <f t="shared" si="126"/>
        <v>4</v>
      </c>
      <c r="L481" s="10">
        <f t="shared" si="127"/>
        <v>4</v>
      </c>
      <c r="M481" s="1" t="str">
        <f t="shared" si="128"/>
        <v>~hard~</v>
      </c>
      <c r="N481" s="1" t="str">
        <f t="shared" si="129"/>
        <v>[hɑɹd]</v>
      </c>
      <c r="O481" s="4">
        <f t="shared" si="130"/>
        <v>0.2342468675289098</v>
      </c>
      <c r="P481" s="4">
        <f t="shared" si="131"/>
        <v>1</v>
      </c>
      <c r="Q481" s="4" cm="1">
        <f t="array" ref="Q481">SUM(_xlfn._xlws.FILTER($G$2:$G$1265,_xlfn.MAP($M$2:$M$1265,_xlfn.LAMBDA(_xlpm.x,_xlpm.x=$M481))))</f>
        <v>7.3152889539136799E-4</v>
      </c>
      <c r="R481" s="4">
        <f t="shared" si="132"/>
        <v>1</v>
      </c>
      <c r="S481" s="15" cm="1">
        <f t="array" ref="S481">SUM(_xlfn._xlws.FILTER($G$2:$G$1265,_xlfn.MAP($N$2:$N$1265,_xlfn.LAMBDA(_xlpm.x,_xlpm.x=$N481))))</f>
        <v>7.3152889539136799E-4</v>
      </c>
      <c r="T481" s="4">
        <f t="shared" si="133"/>
        <v>1</v>
      </c>
      <c r="U481" s="4">
        <f t="shared" si="134"/>
        <v>0</v>
      </c>
      <c r="AC481" s="2"/>
      <c r="AH481" s="2"/>
      <c r="AI481" s="2"/>
    </row>
    <row r="482" spans="1:35">
      <c r="A482" s="1" t="str">
        <f t="shared" si="121"/>
        <v>~equa~ : [ikwɔ]</v>
      </c>
      <c r="B482" s="1">
        <f t="shared" ref="B482:D501" si="136">_xlfn.LET(_xlpm.d,$F482,_xlpm.k,_xlfn.CONCAT(LEFT(TRIM(B$1),1),"*"),COUNTIF(_xlpm.d,_xlpm.k))</f>
        <v>0</v>
      </c>
      <c r="C482" s="1">
        <f t="shared" si="136"/>
        <v>0</v>
      </c>
      <c r="D482" s="1">
        <f t="shared" si="136"/>
        <v>0</v>
      </c>
      <c r="E482" s="7">
        <v>1</v>
      </c>
      <c r="F482" s="9" t="s">
        <v>1685</v>
      </c>
      <c r="G482" s="4">
        <f t="shared" si="122"/>
        <v>7.3152889539136799E-4</v>
      </c>
      <c r="H482" s="4" t="str">
        <f t="shared" si="123"/>
        <v>ikwɔ</v>
      </c>
      <c r="I482" s="4" t="str">
        <f t="shared" si="124"/>
        <v>equa</v>
      </c>
      <c r="J482" s="10">
        <f t="shared" si="125"/>
        <v>4</v>
      </c>
      <c r="K482" s="10">
        <f t="shared" si="126"/>
        <v>4</v>
      </c>
      <c r="L482" s="10">
        <f t="shared" si="127"/>
        <v>4</v>
      </c>
      <c r="M482" s="1" t="str">
        <f t="shared" si="128"/>
        <v>~equa~</v>
      </c>
      <c r="N482" s="1" t="str">
        <f t="shared" si="129"/>
        <v>[ikwɔ]</v>
      </c>
      <c r="O482" s="4">
        <f t="shared" si="130"/>
        <v>0.2342468675289098</v>
      </c>
      <c r="P482" s="4">
        <f t="shared" si="131"/>
        <v>1</v>
      </c>
      <c r="Q482" s="4" cm="1">
        <f t="array" ref="Q482">SUM(_xlfn._xlws.FILTER($G$2:$G$1265,_xlfn.MAP($M$2:$M$1265,_xlfn.LAMBDA(_xlpm.x,_xlpm.x=$M482))))</f>
        <v>7.3152889539136799E-4</v>
      </c>
      <c r="R482" s="4">
        <f t="shared" si="132"/>
        <v>1</v>
      </c>
      <c r="S482" s="15" cm="1">
        <f t="array" ref="S482">SUM(_xlfn._xlws.FILTER($G$2:$G$1265,_xlfn.MAP($N$2:$N$1265,_xlfn.LAMBDA(_xlpm.x,_xlpm.x=$N482))))</f>
        <v>7.3152889539136799E-4</v>
      </c>
      <c r="T482" s="4">
        <f t="shared" si="133"/>
        <v>1</v>
      </c>
      <c r="U482" s="4">
        <f t="shared" si="134"/>
        <v>0</v>
      </c>
      <c r="AC482" s="2"/>
      <c r="AH482" s="2"/>
      <c r="AI482" s="2"/>
    </row>
    <row r="483" spans="1:35">
      <c r="A483" s="1" t="str">
        <f t="shared" si="121"/>
        <v>~camp~ : [kæmp]</v>
      </c>
      <c r="B483" s="1">
        <f t="shared" si="136"/>
        <v>0</v>
      </c>
      <c r="C483" s="1">
        <f t="shared" si="136"/>
        <v>0</v>
      </c>
      <c r="D483" s="1">
        <f t="shared" si="136"/>
        <v>0</v>
      </c>
      <c r="E483" s="7">
        <v>1</v>
      </c>
      <c r="F483" s="9" t="s">
        <v>1684</v>
      </c>
      <c r="G483" s="4">
        <f t="shared" si="122"/>
        <v>7.3152889539136799E-4</v>
      </c>
      <c r="H483" s="1" t="str">
        <f t="shared" si="123"/>
        <v>kæmp</v>
      </c>
      <c r="I483" s="1" t="str">
        <f t="shared" si="124"/>
        <v>camp</v>
      </c>
      <c r="J483" s="10">
        <f t="shared" si="125"/>
        <v>4</v>
      </c>
      <c r="K483" s="10">
        <f t="shared" si="126"/>
        <v>4</v>
      </c>
      <c r="L483" s="10">
        <f t="shared" si="127"/>
        <v>4</v>
      </c>
      <c r="M483" s="1" t="str">
        <f t="shared" si="128"/>
        <v>~camp~</v>
      </c>
      <c r="N483" s="1" t="str">
        <f t="shared" si="129"/>
        <v>[kæmp]</v>
      </c>
      <c r="O483" s="4">
        <f t="shared" si="130"/>
        <v>0.2342468675289098</v>
      </c>
      <c r="P483" s="4">
        <f t="shared" si="131"/>
        <v>1</v>
      </c>
      <c r="Q483" s="4" cm="1">
        <f t="array" ref="Q483">SUM(_xlfn._xlws.FILTER($G$2:$G$1265,_xlfn.MAP($M$2:$M$1265,_xlfn.LAMBDA(_xlpm.x,_xlpm.x=$M483))))</f>
        <v>7.3152889539136799E-4</v>
      </c>
      <c r="R483" s="4">
        <f t="shared" si="132"/>
        <v>1</v>
      </c>
      <c r="S483" s="15" cm="1">
        <f t="array" ref="S483">SUM(_xlfn._xlws.FILTER($G$2:$G$1265,_xlfn.MAP($N$2:$N$1265,_xlfn.LAMBDA(_xlpm.x,_xlpm.x=$N483))))</f>
        <v>7.3152889539136799E-4</v>
      </c>
      <c r="T483" s="4">
        <f t="shared" si="133"/>
        <v>1</v>
      </c>
      <c r="U483" s="4">
        <f t="shared" si="134"/>
        <v>0</v>
      </c>
      <c r="AC483" s="2"/>
      <c r="AH483" s="2"/>
      <c r="AI483" s="2"/>
    </row>
    <row r="484" spans="1:35">
      <c r="A484" s="1" t="str">
        <f t="shared" si="121"/>
        <v>~capi~ : [kæpɪ]</v>
      </c>
      <c r="B484" s="1">
        <f t="shared" si="136"/>
        <v>0</v>
      </c>
      <c r="C484" s="1">
        <f t="shared" si="136"/>
        <v>0</v>
      </c>
      <c r="D484" s="1">
        <f t="shared" si="136"/>
        <v>0</v>
      </c>
      <c r="E484" s="7">
        <v>1</v>
      </c>
      <c r="F484" s="9" t="s">
        <v>1683</v>
      </c>
      <c r="G484" s="4">
        <f t="shared" si="122"/>
        <v>7.3152889539136799E-4</v>
      </c>
      <c r="H484" s="4" t="str">
        <f t="shared" si="123"/>
        <v>kæpɪ</v>
      </c>
      <c r="I484" s="4" t="str">
        <f t="shared" si="124"/>
        <v>capi</v>
      </c>
      <c r="J484" s="10">
        <f t="shared" si="125"/>
        <v>4</v>
      </c>
      <c r="K484" s="10">
        <f t="shared" si="126"/>
        <v>4</v>
      </c>
      <c r="L484" s="10">
        <f t="shared" si="127"/>
        <v>4</v>
      </c>
      <c r="M484" s="1" t="str">
        <f t="shared" si="128"/>
        <v>~capi~</v>
      </c>
      <c r="N484" s="1" t="str">
        <f t="shared" si="129"/>
        <v>[kæpɪ]</v>
      </c>
      <c r="O484" s="4">
        <f t="shared" si="130"/>
        <v>0.2342468675289098</v>
      </c>
      <c r="P484" s="4">
        <f t="shared" si="131"/>
        <v>1</v>
      </c>
      <c r="Q484" s="4" cm="1">
        <f t="array" ref="Q484">SUM(_xlfn._xlws.FILTER($G$2:$G$1265,_xlfn.MAP($M$2:$M$1265,_xlfn.LAMBDA(_xlpm.x,_xlpm.x=$M484))))</f>
        <v>7.3152889539136799E-4</v>
      </c>
      <c r="R484" s="4">
        <f t="shared" si="132"/>
        <v>1</v>
      </c>
      <c r="S484" s="15" cm="1">
        <f t="array" ref="S484">SUM(_xlfn._xlws.FILTER($G$2:$G$1265,_xlfn.MAP($N$2:$N$1265,_xlfn.LAMBDA(_xlpm.x,_xlpm.x=$N484))))</f>
        <v>7.3152889539136799E-4</v>
      </c>
      <c r="T484" s="4">
        <f t="shared" si="133"/>
        <v>1</v>
      </c>
      <c r="U484" s="4">
        <f t="shared" si="134"/>
        <v>0</v>
      </c>
      <c r="AC484" s="2"/>
      <c r="AH484" s="2"/>
      <c r="AI484" s="2"/>
    </row>
    <row r="485" spans="1:35">
      <c r="A485" s="1" t="str">
        <f t="shared" si="121"/>
        <v>~came~ : [keɪm]</v>
      </c>
      <c r="B485" s="1">
        <f t="shared" si="136"/>
        <v>0</v>
      </c>
      <c r="C485" s="1">
        <f t="shared" si="136"/>
        <v>0</v>
      </c>
      <c r="D485" s="1">
        <f t="shared" si="136"/>
        <v>0</v>
      </c>
      <c r="E485" s="7">
        <v>1</v>
      </c>
      <c r="F485" s="9" t="s">
        <v>1682</v>
      </c>
      <c r="G485" s="4">
        <f t="shared" si="122"/>
        <v>7.3152889539136799E-4</v>
      </c>
      <c r="H485" s="4" t="str">
        <f t="shared" si="123"/>
        <v>keɪm</v>
      </c>
      <c r="I485" s="4" t="str">
        <f t="shared" si="124"/>
        <v>came</v>
      </c>
      <c r="J485" s="10">
        <f t="shared" si="125"/>
        <v>4</v>
      </c>
      <c r="K485" s="10">
        <f t="shared" si="126"/>
        <v>4</v>
      </c>
      <c r="L485" s="10">
        <f t="shared" si="127"/>
        <v>4</v>
      </c>
      <c r="M485" s="1" t="str">
        <f t="shared" si="128"/>
        <v>~came~</v>
      </c>
      <c r="N485" s="1" t="str">
        <f t="shared" si="129"/>
        <v>[keɪm]</v>
      </c>
      <c r="O485" s="4">
        <f t="shared" si="130"/>
        <v>0.2342468675289098</v>
      </c>
      <c r="P485" s="4">
        <f t="shared" si="131"/>
        <v>1</v>
      </c>
      <c r="Q485" s="4" cm="1">
        <f t="array" ref="Q485">SUM(_xlfn._xlws.FILTER($G$2:$G$1265,_xlfn.MAP($M$2:$M$1265,_xlfn.LAMBDA(_xlpm.x,_xlpm.x=$M485))))</f>
        <v>7.3152889539136799E-4</v>
      </c>
      <c r="R485" s="4">
        <f t="shared" si="132"/>
        <v>1</v>
      </c>
      <c r="S485" s="15" cm="1">
        <f t="array" ref="S485">SUM(_xlfn._xlws.FILTER($G$2:$G$1265,_xlfn.MAP($N$2:$N$1265,_xlfn.LAMBDA(_xlpm.x,_xlpm.x=$N485))))</f>
        <v>7.3152889539136799E-4</v>
      </c>
      <c r="T485" s="4">
        <f t="shared" si="133"/>
        <v>1</v>
      </c>
      <c r="U485" s="4">
        <f t="shared" si="134"/>
        <v>0</v>
      </c>
      <c r="AC485" s="2"/>
      <c r="AH485" s="2"/>
      <c r="AI485" s="2"/>
    </row>
    <row r="486" spans="1:35">
      <c r="A486" s="1" t="str">
        <f t="shared" si="121"/>
        <v>~case~ : [keɪs]</v>
      </c>
      <c r="B486" s="1">
        <f t="shared" si="136"/>
        <v>0</v>
      </c>
      <c r="C486" s="1">
        <f t="shared" si="136"/>
        <v>0</v>
      </c>
      <c r="D486" s="1">
        <f t="shared" si="136"/>
        <v>0</v>
      </c>
      <c r="E486" s="7">
        <v>1</v>
      </c>
      <c r="F486" s="9" t="s">
        <v>1681</v>
      </c>
      <c r="G486" s="4">
        <f t="shared" si="122"/>
        <v>7.3152889539136799E-4</v>
      </c>
      <c r="H486" s="4" t="str">
        <f t="shared" si="123"/>
        <v>keɪs</v>
      </c>
      <c r="I486" s="4" t="str">
        <f t="shared" si="124"/>
        <v>case</v>
      </c>
      <c r="J486" s="10">
        <f t="shared" si="125"/>
        <v>4</v>
      </c>
      <c r="K486" s="10">
        <f t="shared" si="126"/>
        <v>4</v>
      </c>
      <c r="L486" s="10">
        <f t="shared" si="127"/>
        <v>4</v>
      </c>
      <c r="M486" s="1" t="str">
        <f t="shared" si="128"/>
        <v>~case~</v>
      </c>
      <c r="N486" s="1" t="str">
        <f t="shared" si="129"/>
        <v>[keɪs]</v>
      </c>
      <c r="O486" s="4">
        <f t="shared" si="130"/>
        <v>0.2342468675289098</v>
      </c>
      <c r="P486" s="4">
        <f t="shared" si="131"/>
        <v>1</v>
      </c>
      <c r="Q486" s="4" cm="1">
        <f t="array" ref="Q486">SUM(_xlfn._xlws.FILTER($G$2:$G$1265,_xlfn.MAP($M$2:$M$1265,_xlfn.LAMBDA(_xlpm.x,_xlpm.x=$M486))))</f>
        <v>7.3152889539136799E-4</v>
      </c>
      <c r="R486" s="4">
        <f t="shared" si="132"/>
        <v>1</v>
      </c>
      <c r="S486" s="15" cm="1">
        <f t="array" ref="S486">SUM(_xlfn._xlws.FILTER($G$2:$G$1265,_xlfn.MAP($N$2:$N$1265,_xlfn.LAMBDA(_xlpm.x,_xlpm.x=$N486))))</f>
        <v>7.3152889539136799E-4</v>
      </c>
      <c r="T486" s="4">
        <f t="shared" si="133"/>
        <v>1</v>
      </c>
      <c r="U486" s="4">
        <f t="shared" si="134"/>
        <v>0</v>
      </c>
      <c r="AC486" s="2"/>
      <c r="AH486" s="2"/>
      <c r="AI486" s="2"/>
    </row>
    <row r="487" spans="1:35">
      <c r="A487" s="1" t="str">
        <f t="shared" si="121"/>
        <v>~coat~ : [koʊt]</v>
      </c>
      <c r="B487" s="1">
        <f t="shared" si="136"/>
        <v>0</v>
      </c>
      <c r="C487" s="1">
        <f t="shared" si="136"/>
        <v>0</v>
      </c>
      <c r="D487" s="1">
        <f t="shared" si="136"/>
        <v>0</v>
      </c>
      <c r="E487" s="7">
        <v>1</v>
      </c>
      <c r="F487" s="9" t="s">
        <v>1680</v>
      </c>
      <c r="G487" s="4">
        <f t="shared" si="122"/>
        <v>7.3152889539136799E-4</v>
      </c>
      <c r="H487" s="1" t="str">
        <f t="shared" si="123"/>
        <v>koʊt</v>
      </c>
      <c r="I487" s="1" t="str">
        <f t="shared" si="124"/>
        <v>coat</v>
      </c>
      <c r="J487" s="10">
        <f t="shared" si="125"/>
        <v>4</v>
      </c>
      <c r="K487" s="10">
        <f t="shared" si="126"/>
        <v>4</v>
      </c>
      <c r="L487" s="10">
        <f t="shared" si="127"/>
        <v>4</v>
      </c>
      <c r="M487" s="1" t="str">
        <f t="shared" si="128"/>
        <v>~coat~</v>
      </c>
      <c r="N487" s="1" t="str">
        <f t="shared" si="129"/>
        <v>[koʊt]</v>
      </c>
      <c r="O487" s="4">
        <f t="shared" si="130"/>
        <v>0.2342468675289098</v>
      </c>
      <c r="P487" s="4">
        <f t="shared" si="131"/>
        <v>1</v>
      </c>
      <c r="Q487" s="4" cm="1">
        <f t="array" ref="Q487">SUM(_xlfn._xlws.FILTER($G$2:$G$1265,_xlfn.MAP($M$2:$M$1265,_xlfn.LAMBDA(_xlpm.x,_xlpm.x=$M487))))</f>
        <v>7.3152889539136799E-4</v>
      </c>
      <c r="R487" s="4">
        <f t="shared" si="132"/>
        <v>1</v>
      </c>
      <c r="S487" s="15" cm="1">
        <f t="array" ref="S487">SUM(_xlfn._xlws.FILTER($G$2:$G$1265,_xlfn.MAP($N$2:$N$1265,_xlfn.LAMBDA(_xlpm.x,_xlpm.x=$N487))))</f>
        <v>7.3152889539136799E-4</v>
      </c>
      <c r="T487" s="4">
        <f t="shared" si="133"/>
        <v>1</v>
      </c>
      <c r="U487" s="4">
        <f t="shared" si="134"/>
        <v>0</v>
      </c>
      <c r="AC487" s="2"/>
      <c r="AH487" s="2"/>
      <c r="AI487" s="2"/>
    </row>
    <row r="488" spans="1:35">
      <c r="A488" s="1" t="str">
        <f t="shared" si="121"/>
        <v>~quid~ : [kwɪd]</v>
      </c>
      <c r="B488" s="1">
        <f t="shared" si="136"/>
        <v>0</v>
      </c>
      <c r="C488" s="1">
        <f t="shared" si="136"/>
        <v>0</v>
      </c>
      <c r="D488" s="1">
        <f t="shared" si="136"/>
        <v>0</v>
      </c>
      <c r="E488" s="7">
        <v>1</v>
      </c>
      <c r="F488" s="9" t="s">
        <v>1679</v>
      </c>
      <c r="G488" s="4">
        <f t="shared" si="122"/>
        <v>7.3152889539136799E-4</v>
      </c>
      <c r="H488" s="4" t="str">
        <f t="shared" si="123"/>
        <v>kwɪd</v>
      </c>
      <c r="I488" s="4" t="str">
        <f t="shared" si="124"/>
        <v>quid</v>
      </c>
      <c r="J488" s="10">
        <f t="shared" si="125"/>
        <v>4</v>
      </c>
      <c r="K488" s="10">
        <f t="shared" si="126"/>
        <v>4</v>
      </c>
      <c r="L488" s="10">
        <f t="shared" si="127"/>
        <v>4</v>
      </c>
      <c r="M488" s="1" t="str">
        <f t="shared" si="128"/>
        <v>~quid~</v>
      </c>
      <c r="N488" s="1" t="str">
        <f t="shared" si="129"/>
        <v>[kwɪd]</v>
      </c>
      <c r="O488" s="4">
        <f t="shared" si="130"/>
        <v>0.2342468675289098</v>
      </c>
      <c r="P488" s="4">
        <f t="shared" si="131"/>
        <v>1</v>
      </c>
      <c r="Q488" s="4" cm="1">
        <f t="array" ref="Q488">SUM(_xlfn._xlws.FILTER($G$2:$G$1265,_xlfn.MAP($M$2:$M$1265,_xlfn.LAMBDA(_xlpm.x,_xlpm.x=$M488))))</f>
        <v>7.3152889539136799E-4</v>
      </c>
      <c r="R488" s="4">
        <f t="shared" si="132"/>
        <v>1</v>
      </c>
      <c r="S488" s="15" cm="1">
        <f t="array" ref="S488">SUM(_xlfn._xlws.FILTER($G$2:$G$1265,_xlfn.MAP($N$2:$N$1265,_xlfn.LAMBDA(_xlpm.x,_xlpm.x=$N488))))</f>
        <v>7.3152889539136799E-4</v>
      </c>
      <c r="T488" s="4">
        <f t="shared" si="133"/>
        <v>1</v>
      </c>
      <c r="U488" s="4">
        <f t="shared" si="134"/>
        <v>0</v>
      </c>
      <c r="AC488" s="2"/>
      <c r="AH488" s="2"/>
      <c r="AI488" s="2"/>
    </row>
    <row r="489" spans="1:35">
      <c r="A489" s="1" t="str">
        <f t="shared" si="121"/>
        <v>~qual~ : [kwɔl]</v>
      </c>
      <c r="B489" s="1">
        <f t="shared" si="136"/>
        <v>0</v>
      </c>
      <c r="C489" s="1">
        <f t="shared" si="136"/>
        <v>0</v>
      </c>
      <c r="D489" s="1">
        <f t="shared" si="136"/>
        <v>0</v>
      </c>
      <c r="E489" s="7">
        <v>1</v>
      </c>
      <c r="F489" s="9" t="s">
        <v>1678</v>
      </c>
      <c r="G489" s="4">
        <f t="shared" si="122"/>
        <v>7.3152889539136799E-4</v>
      </c>
      <c r="H489" s="4" t="str">
        <f t="shared" si="123"/>
        <v>kwɔl</v>
      </c>
      <c r="I489" s="4" t="str">
        <f t="shared" si="124"/>
        <v>qual</v>
      </c>
      <c r="J489" s="10">
        <f t="shared" si="125"/>
        <v>4</v>
      </c>
      <c r="K489" s="10">
        <f t="shared" si="126"/>
        <v>4</v>
      </c>
      <c r="L489" s="10">
        <f t="shared" si="127"/>
        <v>4</v>
      </c>
      <c r="M489" s="1" t="str">
        <f t="shared" si="128"/>
        <v>~qual~</v>
      </c>
      <c r="N489" s="1" t="str">
        <f t="shared" si="129"/>
        <v>[kwɔl]</v>
      </c>
      <c r="O489" s="4">
        <f t="shared" si="130"/>
        <v>0.2342468675289098</v>
      </c>
      <c r="P489" s="4">
        <f t="shared" si="131"/>
        <v>1</v>
      </c>
      <c r="Q489" s="4" cm="1">
        <f t="array" ref="Q489">SUM(_xlfn._xlws.FILTER($G$2:$G$1265,_xlfn.MAP($M$2:$M$1265,_xlfn.LAMBDA(_xlpm.x,_xlpm.x=$M489))))</f>
        <v>7.3152889539136799E-4</v>
      </c>
      <c r="R489" s="4">
        <f t="shared" si="132"/>
        <v>1</v>
      </c>
      <c r="S489" s="15" cm="1">
        <f t="array" ref="S489">SUM(_xlfn._xlws.FILTER($G$2:$G$1265,_xlfn.MAP($N$2:$N$1265,_xlfn.LAMBDA(_xlpm.x,_xlpm.x=$N489))))</f>
        <v>7.3152889539136799E-4</v>
      </c>
      <c r="T489" s="4">
        <f t="shared" si="133"/>
        <v>1</v>
      </c>
      <c r="U489" s="4">
        <f t="shared" si="134"/>
        <v>0</v>
      </c>
      <c r="AC489" s="2"/>
      <c r="AH489" s="2"/>
      <c r="AI489" s="2"/>
    </row>
    <row r="490" spans="1:35">
      <c r="A490" s="1" t="str">
        <f t="shared" si="121"/>
        <v>~cult~ : [kəlt]</v>
      </c>
      <c r="B490" s="1">
        <f t="shared" si="136"/>
        <v>0</v>
      </c>
      <c r="C490" s="1">
        <f t="shared" si="136"/>
        <v>0</v>
      </c>
      <c r="D490" s="1">
        <f t="shared" si="136"/>
        <v>0</v>
      </c>
      <c r="E490" s="7">
        <v>1</v>
      </c>
      <c r="F490" s="9" t="s">
        <v>1677</v>
      </c>
      <c r="G490" s="4">
        <f t="shared" si="122"/>
        <v>7.3152889539136799E-4</v>
      </c>
      <c r="H490" s="4" t="str">
        <f t="shared" si="123"/>
        <v>kəlt</v>
      </c>
      <c r="I490" s="4" t="str">
        <f t="shared" si="124"/>
        <v>cult</v>
      </c>
      <c r="J490" s="10">
        <f t="shared" si="125"/>
        <v>4</v>
      </c>
      <c r="K490" s="10">
        <f t="shared" si="126"/>
        <v>4</v>
      </c>
      <c r="L490" s="10">
        <f t="shared" si="127"/>
        <v>4</v>
      </c>
      <c r="M490" s="1" t="str">
        <f t="shared" si="128"/>
        <v>~cult~</v>
      </c>
      <c r="N490" s="1" t="str">
        <f t="shared" si="129"/>
        <v>[kəlt]</v>
      </c>
      <c r="O490" s="4">
        <f t="shared" si="130"/>
        <v>0.2342468675289098</v>
      </c>
      <c r="P490" s="4">
        <f t="shared" si="131"/>
        <v>1</v>
      </c>
      <c r="Q490" s="4" cm="1">
        <f t="array" ref="Q490">SUM(_xlfn._xlws.FILTER($G$2:$G$1265,_xlfn.MAP($M$2:$M$1265,_xlfn.LAMBDA(_xlpm.x,_xlpm.x=$M490))))</f>
        <v>7.3152889539136799E-4</v>
      </c>
      <c r="R490" s="4">
        <f t="shared" si="132"/>
        <v>1</v>
      </c>
      <c r="S490" s="15" cm="1">
        <f t="array" ref="S490">SUM(_xlfn._xlws.FILTER($G$2:$G$1265,_xlfn.MAP($N$2:$N$1265,_xlfn.LAMBDA(_xlpm.x,_xlpm.x=$N490))))</f>
        <v>7.3152889539136799E-4</v>
      </c>
      <c r="T490" s="4">
        <f t="shared" si="133"/>
        <v>1</v>
      </c>
      <c r="U490" s="4">
        <f t="shared" si="134"/>
        <v>0</v>
      </c>
      <c r="AC490" s="2"/>
      <c r="AH490" s="2"/>
      <c r="AI490" s="2"/>
    </row>
    <row r="491" spans="1:35">
      <c r="A491" s="1" t="str">
        <f t="shared" si="121"/>
        <v>~cond~ : [kənd]</v>
      </c>
      <c r="B491" s="1">
        <f t="shared" si="136"/>
        <v>0</v>
      </c>
      <c r="C491" s="1">
        <f t="shared" si="136"/>
        <v>0</v>
      </c>
      <c r="D491" s="1">
        <f t="shared" si="136"/>
        <v>0</v>
      </c>
      <c r="E491" s="7">
        <v>1</v>
      </c>
      <c r="F491" s="9" t="s">
        <v>1676</v>
      </c>
      <c r="G491" s="4">
        <f t="shared" si="122"/>
        <v>7.3152889539136799E-4</v>
      </c>
      <c r="H491" s="4" t="str">
        <f t="shared" si="123"/>
        <v>kənd</v>
      </c>
      <c r="I491" s="4" t="str">
        <f t="shared" si="124"/>
        <v>cond</v>
      </c>
      <c r="J491" s="10">
        <f t="shared" si="125"/>
        <v>4</v>
      </c>
      <c r="K491" s="10">
        <f t="shared" si="126"/>
        <v>4</v>
      </c>
      <c r="L491" s="10">
        <f t="shared" si="127"/>
        <v>4</v>
      </c>
      <c r="M491" s="1" t="str">
        <f t="shared" si="128"/>
        <v>~cond~</v>
      </c>
      <c r="N491" s="1" t="str">
        <f t="shared" si="129"/>
        <v>[kənd]</v>
      </c>
      <c r="O491" s="4">
        <f t="shared" si="130"/>
        <v>0.2342468675289098</v>
      </c>
      <c r="P491" s="4">
        <f t="shared" si="131"/>
        <v>1</v>
      </c>
      <c r="Q491" s="4" cm="1">
        <f t="array" ref="Q491">SUM(_xlfn._xlws.FILTER($G$2:$G$1265,_xlfn.MAP($M$2:$M$1265,_xlfn.LAMBDA(_xlpm.x,_xlpm.x=$M491))))</f>
        <v>7.3152889539136799E-4</v>
      </c>
      <c r="R491" s="4">
        <f t="shared" si="132"/>
        <v>1</v>
      </c>
      <c r="S491" s="15" cm="1">
        <f t="array" ref="S491">SUM(_xlfn._xlws.FILTER($G$2:$G$1265,_xlfn.MAP($N$2:$N$1265,_xlfn.LAMBDA(_xlpm.x,_xlpm.x=$N491))))</f>
        <v>7.3152889539136799E-4</v>
      </c>
      <c r="T491" s="4">
        <f t="shared" si="133"/>
        <v>1</v>
      </c>
      <c r="U491" s="4">
        <f t="shared" si="134"/>
        <v>0</v>
      </c>
      <c r="AC491" s="2"/>
      <c r="AH491" s="2"/>
      <c r="AI491" s="2"/>
    </row>
    <row r="492" spans="1:35">
      <c r="A492" s="1" t="str">
        <f t="shared" si="121"/>
        <v>~copy~ : [kɑpɪ]</v>
      </c>
      <c r="B492" s="1">
        <f t="shared" si="136"/>
        <v>0</v>
      </c>
      <c r="C492" s="1">
        <f t="shared" si="136"/>
        <v>0</v>
      </c>
      <c r="D492" s="1">
        <f t="shared" si="136"/>
        <v>0</v>
      </c>
      <c r="E492" s="7">
        <v>1</v>
      </c>
      <c r="F492" s="9" t="s">
        <v>1675</v>
      </c>
      <c r="G492" s="4">
        <f t="shared" si="122"/>
        <v>7.3152889539136799E-4</v>
      </c>
      <c r="H492" s="4" t="str">
        <f t="shared" si="123"/>
        <v>kɑpɪ</v>
      </c>
      <c r="I492" s="4" t="str">
        <f t="shared" si="124"/>
        <v>copy</v>
      </c>
      <c r="J492" s="10">
        <f t="shared" si="125"/>
        <v>4</v>
      </c>
      <c r="K492" s="10">
        <f t="shared" si="126"/>
        <v>4</v>
      </c>
      <c r="L492" s="10">
        <f t="shared" si="127"/>
        <v>4</v>
      </c>
      <c r="M492" s="1" t="str">
        <f t="shared" si="128"/>
        <v>~copy~</v>
      </c>
      <c r="N492" s="1" t="str">
        <f t="shared" si="129"/>
        <v>[kɑpɪ]</v>
      </c>
      <c r="O492" s="4">
        <f t="shared" si="130"/>
        <v>0.2342468675289098</v>
      </c>
      <c r="P492" s="4">
        <f t="shared" si="131"/>
        <v>1</v>
      </c>
      <c r="Q492" s="4" cm="1">
        <f t="array" ref="Q492">SUM(_xlfn._xlws.FILTER($G$2:$G$1265,_xlfn.MAP($M$2:$M$1265,_xlfn.LAMBDA(_xlpm.x,_xlpm.x=$M492))))</f>
        <v>7.3152889539136799E-4</v>
      </c>
      <c r="R492" s="4">
        <f t="shared" si="132"/>
        <v>1</v>
      </c>
      <c r="S492" s="15" cm="1">
        <f t="array" ref="S492">SUM(_xlfn._xlws.FILTER($G$2:$G$1265,_xlfn.MAP($N$2:$N$1265,_xlfn.LAMBDA(_xlpm.x,_xlpm.x=$N492))))</f>
        <v>7.3152889539136799E-4</v>
      </c>
      <c r="T492" s="4">
        <f t="shared" si="133"/>
        <v>1</v>
      </c>
      <c r="U492" s="4">
        <f t="shared" si="134"/>
        <v>0</v>
      </c>
      <c r="AC492" s="2"/>
      <c r="AH492" s="2"/>
      <c r="AI492" s="2"/>
    </row>
    <row r="493" spans="1:35">
      <c r="A493" s="1" t="str">
        <f t="shared" si="121"/>
        <v>~cost~ : [kɑst]</v>
      </c>
      <c r="B493" s="1">
        <f t="shared" si="136"/>
        <v>0</v>
      </c>
      <c r="C493" s="1">
        <f t="shared" si="136"/>
        <v>0</v>
      </c>
      <c r="D493" s="1">
        <f t="shared" si="136"/>
        <v>0</v>
      </c>
      <c r="E493" s="7">
        <v>1</v>
      </c>
      <c r="F493" s="9" t="s">
        <v>1674</v>
      </c>
      <c r="G493" s="4">
        <f t="shared" si="122"/>
        <v>7.3152889539136799E-4</v>
      </c>
      <c r="H493" s="4" t="str">
        <f t="shared" si="123"/>
        <v>kɑst</v>
      </c>
      <c r="I493" s="4" t="str">
        <f t="shared" si="124"/>
        <v>cost</v>
      </c>
      <c r="J493" s="10">
        <f t="shared" si="125"/>
        <v>4</v>
      </c>
      <c r="K493" s="10">
        <f t="shared" si="126"/>
        <v>4</v>
      </c>
      <c r="L493" s="10">
        <f t="shared" si="127"/>
        <v>4</v>
      </c>
      <c r="M493" s="1" t="str">
        <f t="shared" si="128"/>
        <v>~cost~</v>
      </c>
      <c r="N493" s="1" t="str">
        <f t="shared" si="129"/>
        <v>[kɑst]</v>
      </c>
      <c r="O493" s="4">
        <f t="shared" si="130"/>
        <v>0.2342468675289098</v>
      </c>
      <c r="P493" s="4">
        <f t="shared" si="131"/>
        <v>1</v>
      </c>
      <c r="Q493" s="4" cm="1">
        <f t="array" ref="Q493">SUM(_xlfn._xlws.FILTER($G$2:$G$1265,_xlfn.MAP($M$2:$M$1265,_xlfn.LAMBDA(_xlpm.x,_xlpm.x=$M493))))</f>
        <v>7.3152889539136799E-4</v>
      </c>
      <c r="R493" s="4">
        <f t="shared" si="132"/>
        <v>1</v>
      </c>
      <c r="S493" s="15" cm="1">
        <f t="array" ref="S493">SUM(_xlfn._xlws.FILTER($G$2:$G$1265,_xlfn.MAP($N$2:$N$1265,_xlfn.LAMBDA(_xlpm.x,_xlpm.x=$N493))))</f>
        <v>7.3152889539136799E-4</v>
      </c>
      <c r="T493" s="4">
        <f t="shared" si="133"/>
        <v>1</v>
      </c>
      <c r="U493" s="4">
        <f t="shared" si="134"/>
        <v>0</v>
      </c>
      <c r="AC493" s="2"/>
      <c r="AH493" s="2"/>
      <c r="AI493" s="2"/>
    </row>
    <row r="494" spans="1:35">
      <c r="A494" s="1" t="str">
        <f t="shared" si="121"/>
        <v>~cove~ : [kʌvə]</v>
      </c>
      <c r="B494" s="1">
        <f t="shared" si="136"/>
        <v>0</v>
      </c>
      <c r="C494" s="1">
        <f t="shared" si="136"/>
        <v>0</v>
      </c>
      <c r="D494" s="1">
        <f t="shared" si="136"/>
        <v>0</v>
      </c>
      <c r="E494" s="7">
        <v>1</v>
      </c>
      <c r="F494" s="9" t="s">
        <v>1673</v>
      </c>
      <c r="G494" s="4">
        <f t="shared" si="122"/>
        <v>7.3152889539136799E-4</v>
      </c>
      <c r="H494" s="4" t="str">
        <f t="shared" si="123"/>
        <v>kʌvə</v>
      </c>
      <c r="I494" s="4" t="str">
        <f t="shared" si="124"/>
        <v>cove</v>
      </c>
      <c r="J494" s="10">
        <f t="shared" si="125"/>
        <v>4</v>
      </c>
      <c r="K494" s="10">
        <f t="shared" si="126"/>
        <v>4</v>
      </c>
      <c r="L494" s="10">
        <f t="shared" si="127"/>
        <v>4</v>
      </c>
      <c r="M494" s="1" t="str">
        <f t="shared" si="128"/>
        <v>~cove~</v>
      </c>
      <c r="N494" s="1" t="str">
        <f t="shared" si="129"/>
        <v>[kʌvə]</v>
      </c>
      <c r="O494" s="4">
        <f t="shared" si="130"/>
        <v>0.2342468675289098</v>
      </c>
      <c r="P494" s="4">
        <f t="shared" si="131"/>
        <v>1</v>
      </c>
      <c r="Q494" s="4" cm="1">
        <f t="array" ref="Q494">SUM(_xlfn._xlws.FILTER($G$2:$G$1265,_xlfn.MAP($M$2:$M$1265,_xlfn.LAMBDA(_xlpm.x,_xlpm.x=$M494))))</f>
        <v>7.3152889539136799E-4</v>
      </c>
      <c r="R494" s="4">
        <f t="shared" si="132"/>
        <v>1</v>
      </c>
      <c r="S494" s="15" cm="1">
        <f t="array" ref="S494">SUM(_xlfn._xlws.FILTER($G$2:$G$1265,_xlfn.MAP($N$2:$N$1265,_xlfn.LAMBDA(_xlpm.x,_xlpm.x=$N494))))</f>
        <v>7.3152889539136799E-4</v>
      </c>
      <c r="T494" s="4">
        <f t="shared" si="133"/>
        <v>1</v>
      </c>
      <c r="U494" s="4">
        <f t="shared" si="134"/>
        <v>0</v>
      </c>
      <c r="AC494" s="2"/>
      <c r="AH494" s="2"/>
      <c r="AI494" s="2"/>
    </row>
    <row r="495" spans="1:35">
      <c r="A495" s="1" t="str">
        <f t="shared" si="121"/>
        <v>~card~ : [kɑɹd]</v>
      </c>
      <c r="B495" s="1">
        <f t="shared" si="136"/>
        <v>0</v>
      </c>
      <c r="C495" s="1">
        <f t="shared" si="136"/>
        <v>0</v>
      </c>
      <c r="D495" s="1">
        <f t="shared" si="136"/>
        <v>0</v>
      </c>
      <c r="E495" s="7">
        <v>1</v>
      </c>
      <c r="F495" s="9" t="s">
        <v>1672</v>
      </c>
      <c r="G495" s="4">
        <f t="shared" si="122"/>
        <v>7.3152889539136799E-4</v>
      </c>
      <c r="H495" s="4" t="str">
        <f t="shared" si="123"/>
        <v>kɑɹd</v>
      </c>
      <c r="I495" s="4" t="str">
        <f t="shared" si="124"/>
        <v>card</v>
      </c>
      <c r="J495" s="10">
        <f t="shared" si="125"/>
        <v>4</v>
      </c>
      <c r="K495" s="10">
        <f t="shared" si="126"/>
        <v>4</v>
      </c>
      <c r="L495" s="10">
        <f t="shared" si="127"/>
        <v>4</v>
      </c>
      <c r="M495" s="1" t="str">
        <f t="shared" si="128"/>
        <v>~card~</v>
      </c>
      <c r="N495" s="1" t="str">
        <f t="shared" si="129"/>
        <v>[kɑɹd]</v>
      </c>
      <c r="O495" s="4">
        <f t="shared" si="130"/>
        <v>0.2342468675289098</v>
      </c>
      <c r="P495" s="4">
        <f t="shared" si="131"/>
        <v>1</v>
      </c>
      <c r="Q495" s="4" cm="1">
        <f t="array" ref="Q495">SUM(_xlfn._xlws.FILTER($G$2:$G$1265,_xlfn.MAP($M$2:$M$1265,_xlfn.LAMBDA(_xlpm.x,_xlpm.x=$M495))))</f>
        <v>7.3152889539136799E-4</v>
      </c>
      <c r="R495" s="4">
        <f t="shared" si="132"/>
        <v>1</v>
      </c>
      <c r="S495" s="15" cm="1">
        <f t="array" ref="S495">SUM(_xlfn._xlws.FILTER($G$2:$G$1265,_xlfn.MAP($N$2:$N$1265,_xlfn.LAMBDA(_xlpm.x,_xlpm.x=$N495))))</f>
        <v>7.3152889539136799E-4</v>
      </c>
      <c r="T495" s="4">
        <f t="shared" si="133"/>
        <v>1</v>
      </c>
      <c r="U495" s="4">
        <f t="shared" si="134"/>
        <v>0</v>
      </c>
      <c r="AC495" s="2"/>
      <c r="AH495" s="2"/>
      <c r="AI495" s="2"/>
    </row>
    <row r="496" spans="1:35">
      <c r="A496" s="1" t="str">
        <f t="shared" si="121"/>
        <v>~cord~ : [kɔɹd]</v>
      </c>
      <c r="B496" s="1">
        <f t="shared" si="136"/>
        <v>0</v>
      </c>
      <c r="C496" s="1">
        <f t="shared" si="136"/>
        <v>0</v>
      </c>
      <c r="D496" s="1">
        <f t="shared" si="136"/>
        <v>0</v>
      </c>
      <c r="E496" s="7">
        <v>1</v>
      </c>
      <c r="F496" s="9" t="s">
        <v>1671</v>
      </c>
      <c r="G496" s="4">
        <f t="shared" si="122"/>
        <v>7.3152889539136799E-4</v>
      </c>
      <c r="H496" s="4" t="str">
        <f t="shared" si="123"/>
        <v>kɔɹd</v>
      </c>
      <c r="I496" s="4" t="str">
        <f t="shared" si="124"/>
        <v>cord</v>
      </c>
      <c r="J496" s="10">
        <f t="shared" si="125"/>
        <v>4</v>
      </c>
      <c r="K496" s="10">
        <f t="shared" si="126"/>
        <v>4</v>
      </c>
      <c r="L496" s="10">
        <f t="shared" si="127"/>
        <v>4</v>
      </c>
      <c r="M496" s="1" t="str">
        <f t="shared" si="128"/>
        <v>~cord~</v>
      </c>
      <c r="N496" s="1" t="str">
        <f t="shared" si="129"/>
        <v>[kɔɹd]</v>
      </c>
      <c r="O496" s="4">
        <f t="shared" si="130"/>
        <v>0.2342468675289098</v>
      </c>
      <c r="P496" s="4">
        <f t="shared" si="131"/>
        <v>1</v>
      </c>
      <c r="Q496" s="4" cm="1">
        <f t="array" ref="Q496">SUM(_xlfn._xlws.FILTER($G$2:$G$1265,_xlfn.MAP($M$2:$M$1265,_xlfn.LAMBDA(_xlpm.x,_xlpm.x=$M496))))</f>
        <v>7.3152889539136799E-4</v>
      </c>
      <c r="R496" s="4">
        <f t="shared" si="132"/>
        <v>1</v>
      </c>
      <c r="S496" s="15" cm="1">
        <f t="array" ref="S496">SUM(_xlfn._xlws.FILTER($G$2:$G$1265,_xlfn.MAP($N$2:$N$1265,_xlfn.LAMBDA(_xlpm.x,_xlpm.x=$N496))))</f>
        <v>7.3152889539136799E-4</v>
      </c>
      <c r="T496" s="4">
        <f t="shared" si="133"/>
        <v>1</v>
      </c>
      <c r="U496" s="4">
        <f t="shared" si="134"/>
        <v>0</v>
      </c>
      <c r="AC496" s="2"/>
      <c r="AH496" s="2"/>
      <c r="AI496" s="2"/>
    </row>
    <row r="497" spans="1:35">
      <c r="A497" s="1" t="str">
        <f t="shared" si="121"/>
        <v>~corn~ : [kɔɹn]</v>
      </c>
      <c r="B497" s="1">
        <f t="shared" si="136"/>
        <v>0</v>
      </c>
      <c r="C497" s="1">
        <f t="shared" si="136"/>
        <v>0</v>
      </c>
      <c r="D497" s="1">
        <f t="shared" si="136"/>
        <v>0</v>
      </c>
      <c r="E497" s="7">
        <v>1</v>
      </c>
      <c r="F497" s="9" t="s">
        <v>1670</v>
      </c>
      <c r="G497" s="4">
        <f t="shared" si="122"/>
        <v>7.3152889539136799E-4</v>
      </c>
      <c r="H497" s="4" t="str">
        <f t="shared" si="123"/>
        <v>kɔɹn</v>
      </c>
      <c r="I497" s="4" t="str">
        <f t="shared" si="124"/>
        <v>corn</v>
      </c>
      <c r="J497" s="10">
        <f t="shared" si="125"/>
        <v>4</v>
      </c>
      <c r="K497" s="10">
        <f t="shared" si="126"/>
        <v>4</v>
      </c>
      <c r="L497" s="10">
        <f t="shared" si="127"/>
        <v>4</v>
      </c>
      <c r="M497" s="1" t="str">
        <f t="shared" si="128"/>
        <v>~corn~</v>
      </c>
      <c r="N497" s="1" t="str">
        <f t="shared" si="129"/>
        <v>[kɔɹn]</v>
      </c>
      <c r="O497" s="4">
        <f t="shared" si="130"/>
        <v>0.2342468675289098</v>
      </c>
      <c r="P497" s="4">
        <f t="shared" si="131"/>
        <v>1</v>
      </c>
      <c r="Q497" s="4" cm="1">
        <f t="array" ref="Q497">SUM(_xlfn._xlws.FILTER($G$2:$G$1265,_xlfn.MAP($M$2:$M$1265,_xlfn.LAMBDA(_xlpm.x,_xlpm.x=$M497))))</f>
        <v>7.3152889539136799E-4</v>
      </c>
      <c r="R497" s="4">
        <f t="shared" si="132"/>
        <v>1</v>
      </c>
      <c r="S497" s="15" cm="1">
        <f t="array" ref="S497">SUM(_xlfn._xlws.FILTER($G$2:$G$1265,_xlfn.MAP($N$2:$N$1265,_xlfn.LAMBDA(_xlpm.x,_xlpm.x=$N497))))</f>
        <v>7.3152889539136799E-4</v>
      </c>
      <c r="T497" s="4">
        <f t="shared" si="133"/>
        <v>1</v>
      </c>
      <c r="U497" s="4">
        <f t="shared" si="134"/>
        <v>0</v>
      </c>
      <c r="AC497" s="2"/>
      <c r="AH497" s="2"/>
      <c r="AI497" s="2"/>
    </row>
    <row r="498" spans="1:35">
      <c r="A498" s="1" t="str">
        <f t="shared" si="121"/>
        <v>~crop~ : [kɹɑp]</v>
      </c>
      <c r="B498" s="1">
        <f t="shared" si="136"/>
        <v>0</v>
      </c>
      <c r="C498" s="1">
        <f t="shared" si="136"/>
        <v>0</v>
      </c>
      <c r="D498" s="1">
        <f t="shared" si="136"/>
        <v>0</v>
      </c>
      <c r="E498" s="7">
        <v>1</v>
      </c>
      <c r="F498" s="9" t="s">
        <v>1669</v>
      </c>
      <c r="G498" s="4">
        <f t="shared" si="122"/>
        <v>7.3152889539136799E-4</v>
      </c>
      <c r="H498" s="4" t="str">
        <f t="shared" si="123"/>
        <v>kɹɑp</v>
      </c>
      <c r="I498" s="4" t="str">
        <f t="shared" si="124"/>
        <v>crop</v>
      </c>
      <c r="J498" s="10">
        <f t="shared" si="125"/>
        <v>4</v>
      </c>
      <c r="K498" s="10">
        <f t="shared" si="126"/>
        <v>4</v>
      </c>
      <c r="L498" s="10">
        <f t="shared" si="127"/>
        <v>4</v>
      </c>
      <c r="M498" s="1" t="str">
        <f t="shared" si="128"/>
        <v>~crop~</v>
      </c>
      <c r="N498" s="1" t="str">
        <f t="shared" si="129"/>
        <v>[kɹɑp]</v>
      </c>
      <c r="O498" s="4">
        <f t="shared" si="130"/>
        <v>0.2342468675289098</v>
      </c>
      <c r="P498" s="4">
        <f t="shared" si="131"/>
        <v>1</v>
      </c>
      <c r="Q498" s="4" cm="1">
        <f t="array" ref="Q498">SUM(_xlfn._xlws.FILTER($G$2:$G$1265,_xlfn.MAP($M$2:$M$1265,_xlfn.LAMBDA(_xlpm.x,_xlpm.x=$M498))))</f>
        <v>7.3152889539136799E-4</v>
      </c>
      <c r="R498" s="4">
        <f t="shared" si="132"/>
        <v>1</v>
      </c>
      <c r="S498" s="15" cm="1">
        <f t="array" ref="S498">SUM(_xlfn._xlws.FILTER($G$2:$G$1265,_xlfn.MAP($N$2:$N$1265,_xlfn.LAMBDA(_xlpm.x,_xlpm.x=$N498))))</f>
        <v>7.3152889539136799E-4</v>
      </c>
      <c r="T498" s="4">
        <f t="shared" si="133"/>
        <v>1</v>
      </c>
      <c r="U498" s="4">
        <f t="shared" si="134"/>
        <v>0</v>
      </c>
      <c r="AC498" s="2"/>
      <c r="AH498" s="2"/>
      <c r="AI498" s="2"/>
    </row>
    <row r="499" spans="1:35">
      <c r="A499" s="1" t="str">
        <f t="shared" si="121"/>
        <v>~land~ : [lænd]</v>
      </c>
      <c r="B499" s="1">
        <f t="shared" si="136"/>
        <v>0</v>
      </c>
      <c r="C499" s="1">
        <f t="shared" si="136"/>
        <v>0</v>
      </c>
      <c r="D499" s="1">
        <f t="shared" si="136"/>
        <v>0</v>
      </c>
      <c r="E499" s="7">
        <v>1</v>
      </c>
      <c r="F499" s="9" t="s">
        <v>1668</v>
      </c>
      <c r="G499" s="4">
        <f t="shared" si="122"/>
        <v>7.3152889539136799E-4</v>
      </c>
      <c r="H499" s="4" t="str">
        <f t="shared" si="123"/>
        <v>lænd</v>
      </c>
      <c r="I499" s="4" t="str">
        <f t="shared" si="124"/>
        <v>land</v>
      </c>
      <c r="J499" s="10">
        <f t="shared" si="125"/>
        <v>4</v>
      </c>
      <c r="K499" s="10">
        <f t="shared" si="126"/>
        <v>4</v>
      </c>
      <c r="L499" s="10">
        <f t="shared" si="127"/>
        <v>4</v>
      </c>
      <c r="M499" s="1" t="str">
        <f t="shared" si="128"/>
        <v>~land~</v>
      </c>
      <c r="N499" s="1" t="str">
        <f t="shared" si="129"/>
        <v>[lænd]</v>
      </c>
      <c r="O499" s="4">
        <f t="shared" si="130"/>
        <v>0.2342468675289098</v>
      </c>
      <c r="P499" s="4">
        <f t="shared" si="131"/>
        <v>1</v>
      </c>
      <c r="Q499" s="4" cm="1">
        <f t="array" ref="Q499">SUM(_xlfn._xlws.FILTER($G$2:$G$1265,_xlfn.MAP($M$2:$M$1265,_xlfn.LAMBDA(_xlpm.x,_xlpm.x=$M499))))</f>
        <v>7.3152889539136799E-4</v>
      </c>
      <c r="R499" s="4">
        <f t="shared" si="132"/>
        <v>1</v>
      </c>
      <c r="S499" s="15" cm="1">
        <f t="array" ref="S499">SUM(_xlfn._xlws.FILTER($G$2:$G$1265,_xlfn.MAP($N$2:$N$1265,_xlfn.LAMBDA(_xlpm.x,_xlpm.x=$N499))))</f>
        <v>7.3152889539136799E-4</v>
      </c>
      <c r="T499" s="4">
        <f t="shared" si="133"/>
        <v>1</v>
      </c>
      <c r="U499" s="4">
        <f t="shared" si="134"/>
        <v>0</v>
      </c>
      <c r="AC499" s="2"/>
      <c r="AH499" s="2"/>
      <c r="AI499" s="2"/>
    </row>
    <row r="500" spans="1:35">
      <c r="A500" s="1" t="str">
        <f t="shared" si="121"/>
        <v>~last~ : [læst]</v>
      </c>
      <c r="B500" s="1">
        <f t="shared" si="136"/>
        <v>0</v>
      </c>
      <c r="C500" s="1">
        <f t="shared" si="136"/>
        <v>0</v>
      </c>
      <c r="D500" s="1">
        <f t="shared" si="136"/>
        <v>0</v>
      </c>
      <c r="E500" s="7">
        <v>1</v>
      </c>
      <c r="F500" s="9" t="s">
        <v>1667</v>
      </c>
      <c r="G500" s="4">
        <f t="shared" si="122"/>
        <v>7.3152889539136799E-4</v>
      </c>
      <c r="H500" s="1" t="str">
        <f t="shared" si="123"/>
        <v>læst</v>
      </c>
      <c r="I500" s="1" t="str">
        <f t="shared" si="124"/>
        <v>last</v>
      </c>
      <c r="J500" s="10">
        <f t="shared" si="125"/>
        <v>4</v>
      </c>
      <c r="K500" s="10">
        <f t="shared" si="126"/>
        <v>4</v>
      </c>
      <c r="L500" s="10">
        <f t="shared" si="127"/>
        <v>4</v>
      </c>
      <c r="M500" s="1" t="str">
        <f t="shared" si="128"/>
        <v>~last~</v>
      </c>
      <c r="N500" s="1" t="str">
        <f t="shared" si="129"/>
        <v>[læst]</v>
      </c>
      <c r="O500" s="4">
        <f t="shared" si="130"/>
        <v>0.2342468675289098</v>
      </c>
      <c r="P500" s="4">
        <f t="shared" si="131"/>
        <v>1</v>
      </c>
      <c r="Q500" s="4" cm="1">
        <f t="array" ref="Q500">SUM(_xlfn._xlws.FILTER($G$2:$G$1265,_xlfn.MAP($M$2:$M$1265,_xlfn.LAMBDA(_xlpm.x,_xlpm.x=$M500))))</f>
        <v>7.3152889539136799E-4</v>
      </c>
      <c r="R500" s="4">
        <f t="shared" si="132"/>
        <v>1</v>
      </c>
      <c r="S500" s="15" cm="1">
        <f t="array" ref="S500">SUM(_xlfn._xlws.FILTER($G$2:$G$1265,_xlfn.MAP($N$2:$N$1265,_xlfn.LAMBDA(_xlpm.x,_xlpm.x=$N500))))</f>
        <v>7.3152889539136799E-4</v>
      </c>
      <c r="T500" s="4">
        <f t="shared" si="133"/>
        <v>1</v>
      </c>
      <c r="U500" s="4">
        <f t="shared" si="134"/>
        <v>0</v>
      </c>
      <c r="AC500" s="2"/>
      <c r="AH500" s="2"/>
      <c r="AI500" s="2"/>
    </row>
    <row r="501" spans="1:35">
      <c r="A501" s="1" t="str">
        <f t="shared" si="121"/>
        <v>~loud~ : [laʊd]</v>
      </c>
      <c r="B501" s="1">
        <f t="shared" si="136"/>
        <v>0</v>
      </c>
      <c r="C501" s="1">
        <f t="shared" si="136"/>
        <v>0</v>
      </c>
      <c r="D501" s="1">
        <f t="shared" si="136"/>
        <v>0</v>
      </c>
      <c r="E501" s="7">
        <v>1</v>
      </c>
      <c r="F501" s="9" t="s">
        <v>1666</v>
      </c>
      <c r="G501" s="4">
        <f t="shared" si="122"/>
        <v>7.3152889539136799E-4</v>
      </c>
      <c r="H501" s="1" t="str">
        <f t="shared" si="123"/>
        <v>laʊd</v>
      </c>
      <c r="I501" s="1" t="str">
        <f t="shared" si="124"/>
        <v>loud</v>
      </c>
      <c r="J501" s="10">
        <f t="shared" si="125"/>
        <v>4</v>
      </c>
      <c r="K501" s="10">
        <f t="shared" si="126"/>
        <v>4</v>
      </c>
      <c r="L501" s="10">
        <f t="shared" si="127"/>
        <v>4</v>
      </c>
      <c r="M501" s="1" t="str">
        <f t="shared" si="128"/>
        <v>~loud~</v>
      </c>
      <c r="N501" s="1" t="str">
        <f t="shared" si="129"/>
        <v>[laʊd]</v>
      </c>
      <c r="O501" s="4">
        <f t="shared" si="130"/>
        <v>0.2342468675289098</v>
      </c>
      <c r="P501" s="4">
        <f t="shared" si="131"/>
        <v>1</v>
      </c>
      <c r="Q501" s="4" cm="1">
        <f t="array" ref="Q501">SUM(_xlfn._xlws.FILTER($G$2:$G$1265,_xlfn.MAP($M$2:$M$1265,_xlfn.LAMBDA(_xlpm.x,_xlpm.x=$M501))))</f>
        <v>7.3152889539136799E-4</v>
      </c>
      <c r="R501" s="4">
        <f t="shared" si="132"/>
        <v>1</v>
      </c>
      <c r="S501" s="15" cm="1">
        <f t="array" ref="S501">SUM(_xlfn._xlws.FILTER($G$2:$G$1265,_xlfn.MAP($N$2:$N$1265,_xlfn.LAMBDA(_xlpm.x,_xlpm.x=$N501))))</f>
        <v>7.3152889539136799E-4</v>
      </c>
      <c r="T501" s="4">
        <f t="shared" si="133"/>
        <v>1</v>
      </c>
      <c r="U501" s="4">
        <f t="shared" si="134"/>
        <v>0</v>
      </c>
      <c r="AC501" s="2"/>
      <c r="AH501" s="2"/>
      <c r="AI501" s="2"/>
    </row>
    <row r="502" spans="1:35">
      <c r="A502" s="1" t="str">
        <f t="shared" si="121"/>
        <v>~life~ : [laɪf]</v>
      </c>
      <c r="B502" s="1">
        <f t="shared" ref="B502:D521" si="137">_xlfn.LET(_xlpm.d,$F502,_xlpm.k,_xlfn.CONCAT(LEFT(TRIM(B$1),1),"*"),COUNTIF(_xlpm.d,_xlpm.k))</f>
        <v>0</v>
      </c>
      <c r="C502" s="1">
        <f t="shared" si="137"/>
        <v>0</v>
      </c>
      <c r="D502" s="1">
        <f t="shared" si="137"/>
        <v>0</v>
      </c>
      <c r="E502" s="7">
        <v>1</v>
      </c>
      <c r="F502" s="9" t="s">
        <v>1665</v>
      </c>
      <c r="G502" s="4">
        <f t="shared" si="122"/>
        <v>7.3152889539136799E-4</v>
      </c>
      <c r="H502" s="1" t="str">
        <f t="shared" si="123"/>
        <v>laɪf</v>
      </c>
      <c r="I502" s="1" t="str">
        <f t="shared" si="124"/>
        <v>life</v>
      </c>
      <c r="J502" s="10">
        <f t="shared" si="125"/>
        <v>4</v>
      </c>
      <c r="K502" s="10">
        <f t="shared" si="126"/>
        <v>4</v>
      </c>
      <c r="L502" s="10">
        <f t="shared" si="127"/>
        <v>4</v>
      </c>
      <c r="M502" s="1" t="str">
        <f t="shared" si="128"/>
        <v>~life~</v>
      </c>
      <c r="N502" s="1" t="str">
        <f t="shared" si="129"/>
        <v>[laɪf]</v>
      </c>
      <c r="O502" s="4">
        <f t="shared" si="130"/>
        <v>0.2342468675289098</v>
      </c>
      <c r="P502" s="4">
        <f t="shared" si="131"/>
        <v>1</v>
      </c>
      <c r="Q502" s="4" cm="1">
        <f t="array" ref="Q502">SUM(_xlfn._xlws.FILTER($G$2:$G$1265,_xlfn.MAP($M$2:$M$1265,_xlfn.LAMBDA(_xlpm.x,_xlpm.x=$M502))))</f>
        <v>7.3152889539136799E-4</v>
      </c>
      <c r="R502" s="4">
        <f t="shared" si="132"/>
        <v>1</v>
      </c>
      <c r="S502" s="15" cm="1">
        <f t="array" ref="S502">SUM(_xlfn._xlws.FILTER($G$2:$G$1265,_xlfn.MAP($N$2:$N$1265,_xlfn.LAMBDA(_xlpm.x,_xlpm.x=$N502))))</f>
        <v>7.3152889539136799E-4</v>
      </c>
      <c r="T502" s="4">
        <f t="shared" si="133"/>
        <v>1</v>
      </c>
      <c r="U502" s="4">
        <f t="shared" si="134"/>
        <v>0</v>
      </c>
      <c r="AC502" s="2"/>
      <c r="AH502" s="2"/>
      <c r="AI502" s="2"/>
    </row>
    <row r="503" spans="1:35">
      <c r="A503" s="1" t="str">
        <f t="shared" si="121"/>
        <v>~like~ : [laɪk]</v>
      </c>
      <c r="B503" s="1">
        <f t="shared" si="137"/>
        <v>0</v>
      </c>
      <c r="C503" s="1">
        <f t="shared" si="137"/>
        <v>0</v>
      </c>
      <c r="D503" s="1">
        <f t="shared" si="137"/>
        <v>0</v>
      </c>
      <c r="E503" s="7">
        <v>1</v>
      </c>
      <c r="F503" s="9" t="s">
        <v>1664</v>
      </c>
      <c r="G503" s="4">
        <f t="shared" si="122"/>
        <v>7.3152889539136799E-4</v>
      </c>
      <c r="H503" s="1" t="str">
        <f t="shared" si="123"/>
        <v>laɪk</v>
      </c>
      <c r="I503" s="1" t="str">
        <f t="shared" si="124"/>
        <v>like</v>
      </c>
      <c r="J503" s="10">
        <f t="shared" si="125"/>
        <v>4</v>
      </c>
      <c r="K503" s="10">
        <f t="shared" si="126"/>
        <v>4</v>
      </c>
      <c r="L503" s="10">
        <f t="shared" si="127"/>
        <v>4</v>
      </c>
      <c r="M503" s="1" t="str">
        <f t="shared" si="128"/>
        <v>~like~</v>
      </c>
      <c r="N503" s="1" t="str">
        <f t="shared" si="129"/>
        <v>[laɪk]</v>
      </c>
      <c r="O503" s="4">
        <f t="shared" si="130"/>
        <v>0.2342468675289098</v>
      </c>
      <c r="P503" s="4">
        <f t="shared" si="131"/>
        <v>1</v>
      </c>
      <c r="Q503" s="4" cm="1">
        <f t="array" ref="Q503">SUM(_xlfn._xlws.FILTER($G$2:$G$1265,_xlfn.MAP($M$2:$M$1265,_xlfn.LAMBDA(_xlpm.x,_xlpm.x=$M503))))</f>
        <v>7.3152889539136799E-4</v>
      </c>
      <c r="R503" s="4">
        <f t="shared" si="132"/>
        <v>1</v>
      </c>
      <c r="S503" s="15" cm="1">
        <f t="array" ref="S503">SUM(_xlfn._xlws.FILTER($G$2:$G$1265,_xlfn.MAP($N$2:$N$1265,_xlfn.LAMBDA(_xlpm.x,_xlpm.x=$N503))))</f>
        <v>7.3152889539136799E-4</v>
      </c>
      <c r="T503" s="4">
        <f t="shared" si="133"/>
        <v>1</v>
      </c>
      <c r="U503" s="4">
        <f t="shared" si="134"/>
        <v>0</v>
      </c>
      <c r="AC503" s="2"/>
      <c r="AH503" s="2"/>
      <c r="AI503" s="2"/>
    </row>
    <row r="504" spans="1:35">
      <c r="A504" s="1" t="str">
        <f t="shared" si="121"/>
        <v>~line~ : [laɪn]</v>
      </c>
      <c r="B504" s="1">
        <f t="shared" si="137"/>
        <v>0</v>
      </c>
      <c r="C504" s="1">
        <f t="shared" si="137"/>
        <v>0</v>
      </c>
      <c r="D504" s="1">
        <f t="shared" si="137"/>
        <v>0</v>
      </c>
      <c r="E504" s="7">
        <v>1</v>
      </c>
      <c r="F504" s="9" t="s">
        <v>1663</v>
      </c>
      <c r="G504" s="4">
        <f t="shared" si="122"/>
        <v>7.3152889539136799E-4</v>
      </c>
      <c r="H504" s="4" t="str">
        <f t="shared" si="123"/>
        <v>laɪn</v>
      </c>
      <c r="I504" s="4" t="str">
        <f t="shared" si="124"/>
        <v>line</v>
      </c>
      <c r="J504" s="10">
        <f t="shared" si="125"/>
        <v>4</v>
      </c>
      <c r="K504" s="10">
        <f t="shared" si="126"/>
        <v>4</v>
      </c>
      <c r="L504" s="10">
        <f t="shared" si="127"/>
        <v>4</v>
      </c>
      <c r="M504" s="1" t="str">
        <f t="shared" si="128"/>
        <v>~line~</v>
      </c>
      <c r="N504" s="1" t="str">
        <f t="shared" si="129"/>
        <v>[laɪn]</v>
      </c>
      <c r="O504" s="4">
        <f t="shared" si="130"/>
        <v>0.2342468675289098</v>
      </c>
      <c r="P504" s="4">
        <f t="shared" si="131"/>
        <v>1</v>
      </c>
      <c r="Q504" s="4" cm="1">
        <f t="array" ref="Q504">SUM(_xlfn._xlws.FILTER($G$2:$G$1265,_xlfn.MAP($M$2:$M$1265,_xlfn.LAMBDA(_xlpm.x,_xlpm.x=$M504))))</f>
        <v>7.3152889539136799E-4</v>
      </c>
      <c r="R504" s="4">
        <f t="shared" si="132"/>
        <v>1</v>
      </c>
      <c r="S504" s="15" cm="1">
        <f t="array" ref="S504">SUM(_xlfn._xlws.FILTER($G$2:$G$1265,_xlfn.MAP($N$2:$N$1265,_xlfn.LAMBDA(_xlpm.x,_xlpm.x=$N504))))</f>
        <v>7.3152889539136799E-4</v>
      </c>
      <c r="T504" s="4">
        <f t="shared" si="133"/>
        <v>1</v>
      </c>
      <c r="U504" s="4">
        <f t="shared" si="134"/>
        <v>0</v>
      </c>
      <c r="AC504" s="2"/>
      <c r="AH504" s="2"/>
      <c r="AI504" s="2"/>
    </row>
    <row r="505" spans="1:35">
      <c r="A505" s="1" t="str">
        <f t="shared" si="121"/>
        <v>~live~ : [laɪv]</v>
      </c>
      <c r="B505" s="1">
        <f t="shared" si="137"/>
        <v>0</v>
      </c>
      <c r="C505" s="1">
        <f t="shared" si="137"/>
        <v>0</v>
      </c>
      <c r="D505" s="1">
        <f t="shared" si="137"/>
        <v>0</v>
      </c>
      <c r="E505" s="7">
        <v>1</v>
      </c>
      <c r="F505" s="9" t="s">
        <v>1662</v>
      </c>
      <c r="G505" s="4">
        <f t="shared" si="122"/>
        <v>7.3152889539136799E-4</v>
      </c>
      <c r="H505" s="4" t="str">
        <f t="shared" si="123"/>
        <v>laɪv</v>
      </c>
      <c r="I505" s="4" t="str">
        <f t="shared" si="124"/>
        <v>live</v>
      </c>
      <c r="J505" s="10">
        <f t="shared" si="125"/>
        <v>4</v>
      </c>
      <c r="K505" s="10">
        <f t="shared" si="126"/>
        <v>4</v>
      </c>
      <c r="L505" s="10">
        <f t="shared" si="127"/>
        <v>4</v>
      </c>
      <c r="M505" s="1" t="str">
        <f t="shared" si="128"/>
        <v>~live~</v>
      </c>
      <c r="N505" s="1" t="str">
        <f t="shared" si="129"/>
        <v>[laɪv]</v>
      </c>
      <c r="O505" s="4">
        <f t="shared" si="130"/>
        <v>0.2342468675289098</v>
      </c>
      <c r="P505" s="4">
        <f t="shared" si="131"/>
        <v>1</v>
      </c>
      <c r="Q505" s="4" cm="1">
        <f t="array" ref="Q505">SUM(_xlfn._xlws.FILTER($G$2:$G$1265,_xlfn.MAP($M$2:$M$1265,_xlfn.LAMBDA(_xlpm.x,_xlpm.x=$M505))))</f>
        <v>7.3152889539136799E-4</v>
      </c>
      <c r="R505" s="4">
        <f t="shared" si="132"/>
        <v>1</v>
      </c>
      <c r="S505" s="15" cm="1">
        <f t="array" ref="S505">SUM(_xlfn._xlws.FILTER($G$2:$G$1265,_xlfn.MAP($N$2:$N$1265,_xlfn.LAMBDA(_xlpm.x,_xlpm.x=$N505))))</f>
        <v>7.3152889539136799E-4</v>
      </c>
      <c r="T505" s="4">
        <f t="shared" si="133"/>
        <v>1</v>
      </c>
      <c r="U505" s="4">
        <f t="shared" si="134"/>
        <v>0</v>
      </c>
      <c r="AC505" s="2"/>
      <c r="AH505" s="2"/>
      <c r="AI505" s="2"/>
    </row>
    <row r="506" spans="1:35">
      <c r="A506" s="1" t="str">
        <f t="shared" si="121"/>
        <v>~lder~ : [ldəɹ]</v>
      </c>
      <c r="B506" s="1">
        <f t="shared" si="137"/>
        <v>0</v>
      </c>
      <c r="C506" s="1">
        <f t="shared" si="137"/>
        <v>0</v>
      </c>
      <c r="D506" s="1">
        <f t="shared" si="137"/>
        <v>0</v>
      </c>
      <c r="E506" s="7">
        <v>1</v>
      </c>
      <c r="F506" s="9" t="s">
        <v>1661</v>
      </c>
      <c r="G506" s="4">
        <f t="shared" si="122"/>
        <v>7.3152889539136799E-4</v>
      </c>
      <c r="H506" s="4" t="str">
        <f t="shared" si="123"/>
        <v>ldəɹ</v>
      </c>
      <c r="I506" s="4" t="str">
        <f t="shared" si="124"/>
        <v>lder</v>
      </c>
      <c r="J506" s="10">
        <f t="shared" si="125"/>
        <v>4</v>
      </c>
      <c r="K506" s="10">
        <f t="shared" si="126"/>
        <v>4</v>
      </c>
      <c r="L506" s="10">
        <f t="shared" si="127"/>
        <v>4</v>
      </c>
      <c r="M506" s="1" t="str">
        <f t="shared" si="128"/>
        <v>~lder~</v>
      </c>
      <c r="N506" s="1" t="str">
        <f t="shared" si="129"/>
        <v>[ldəɹ]</v>
      </c>
      <c r="O506" s="4">
        <f t="shared" si="130"/>
        <v>0.2342468675289098</v>
      </c>
      <c r="P506" s="4">
        <f t="shared" si="131"/>
        <v>1</v>
      </c>
      <c r="Q506" s="4" cm="1">
        <f t="array" ref="Q506">SUM(_xlfn._xlws.FILTER($G$2:$G$1265,_xlfn.MAP($M$2:$M$1265,_xlfn.LAMBDA(_xlpm.x,_xlpm.x=$M506))))</f>
        <v>7.3152889539136799E-4</v>
      </c>
      <c r="R506" s="4">
        <f t="shared" si="132"/>
        <v>1</v>
      </c>
      <c r="S506" s="15" cm="1">
        <f t="array" ref="S506">SUM(_xlfn._xlws.FILTER($G$2:$G$1265,_xlfn.MAP($N$2:$N$1265,_xlfn.LAMBDA(_xlpm.x,_xlpm.x=$N506))))</f>
        <v>7.3152889539136799E-4</v>
      </c>
      <c r="T506" s="4">
        <f t="shared" si="133"/>
        <v>1</v>
      </c>
      <c r="U506" s="4">
        <f t="shared" si="134"/>
        <v>0</v>
      </c>
      <c r="AC506" s="2"/>
      <c r="AH506" s="2"/>
      <c r="AI506" s="2"/>
    </row>
    <row r="507" spans="1:35">
      <c r="A507" s="1" t="str">
        <f t="shared" si="121"/>
        <v>~lake~ : [leɪk]</v>
      </c>
      <c r="B507" s="1">
        <f t="shared" si="137"/>
        <v>0</v>
      </c>
      <c r="C507" s="1">
        <f t="shared" si="137"/>
        <v>0</v>
      </c>
      <c r="D507" s="1">
        <f t="shared" si="137"/>
        <v>0</v>
      </c>
      <c r="E507" s="7">
        <v>1</v>
      </c>
      <c r="F507" s="9" t="s">
        <v>1660</v>
      </c>
      <c r="G507" s="4">
        <f t="shared" si="122"/>
        <v>7.3152889539136799E-4</v>
      </c>
      <c r="H507" s="4" t="str">
        <f t="shared" si="123"/>
        <v>leɪk</v>
      </c>
      <c r="I507" s="4" t="str">
        <f t="shared" si="124"/>
        <v>lake</v>
      </c>
      <c r="J507" s="10">
        <f t="shared" si="125"/>
        <v>4</v>
      </c>
      <c r="K507" s="10">
        <f t="shared" si="126"/>
        <v>4</v>
      </c>
      <c r="L507" s="10">
        <f t="shared" si="127"/>
        <v>4</v>
      </c>
      <c r="M507" s="1" t="str">
        <f t="shared" si="128"/>
        <v>~lake~</v>
      </c>
      <c r="N507" s="1" t="str">
        <f t="shared" si="129"/>
        <v>[leɪk]</v>
      </c>
      <c r="O507" s="4">
        <f t="shared" si="130"/>
        <v>0.2342468675289098</v>
      </c>
      <c r="P507" s="4">
        <f t="shared" si="131"/>
        <v>1</v>
      </c>
      <c r="Q507" s="4" cm="1">
        <f t="array" ref="Q507">SUM(_xlfn._xlws.FILTER($G$2:$G$1265,_xlfn.MAP($M$2:$M$1265,_xlfn.LAMBDA(_xlpm.x,_xlpm.x=$M507))))</f>
        <v>7.3152889539136799E-4</v>
      </c>
      <c r="R507" s="4">
        <f t="shared" si="132"/>
        <v>1</v>
      </c>
      <c r="S507" s="15" cm="1">
        <f t="array" ref="S507">SUM(_xlfn._xlws.FILTER($G$2:$G$1265,_xlfn.MAP($N$2:$N$1265,_xlfn.LAMBDA(_xlpm.x,_xlpm.x=$N507))))</f>
        <v>7.3152889539136799E-4</v>
      </c>
      <c r="T507" s="4">
        <f t="shared" si="133"/>
        <v>1</v>
      </c>
      <c r="U507" s="4">
        <f t="shared" si="134"/>
        <v>0</v>
      </c>
      <c r="AC507" s="2"/>
      <c r="AH507" s="2"/>
      <c r="AI507" s="2"/>
    </row>
    <row r="508" spans="1:35">
      <c r="A508" s="1" t="str">
        <f t="shared" si="121"/>
        <v>~late~ : [leɪt]</v>
      </c>
      <c r="B508" s="1">
        <f t="shared" si="137"/>
        <v>0</v>
      </c>
      <c r="C508" s="1">
        <f t="shared" si="137"/>
        <v>0</v>
      </c>
      <c r="D508" s="1">
        <f t="shared" si="137"/>
        <v>0</v>
      </c>
      <c r="E508" s="7">
        <v>1</v>
      </c>
      <c r="F508" s="9" t="s">
        <v>1659</v>
      </c>
      <c r="G508" s="4">
        <f t="shared" si="122"/>
        <v>7.3152889539136799E-4</v>
      </c>
      <c r="H508" s="4" t="str">
        <f t="shared" si="123"/>
        <v>leɪt</v>
      </c>
      <c r="I508" s="4" t="str">
        <f t="shared" si="124"/>
        <v>late</v>
      </c>
      <c r="J508" s="10">
        <f t="shared" si="125"/>
        <v>4</v>
      </c>
      <c r="K508" s="10">
        <f t="shared" si="126"/>
        <v>4</v>
      </c>
      <c r="L508" s="10">
        <f t="shared" si="127"/>
        <v>4</v>
      </c>
      <c r="M508" s="1" t="str">
        <f t="shared" si="128"/>
        <v>~late~</v>
      </c>
      <c r="N508" s="1" t="str">
        <f t="shared" si="129"/>
        <v>[leɪt]</v>
      </c>
      <c r="O508" s="4">
        <f t="shared" si="130"/>
        <v>0.2342468675289098</v>
      </c>
      <c r="P508" s="4">
        <f t="shared" si="131"/>
        <v>1</v>
      </c>
      <c r="Q508" s="4" cm="1">
        <f t="array" ref="Q508">SUM(_xlfn._xlws.FILTER($G$2:$G$1265,_xlfn.MAP($M$2:$M$1265,_xlfn.LAMBDA(_xlpm.x,_xlpm.x=$M508))))</f>
        <v>7.3152889539136799E-4</v>
      </c>
      <c r="R508" s="4">
        <f t="shared" si="132"/>
        <v>1</v>
      </c>
      <c r="S508" s="15" cm="1">
        <f t="array" ref="S508">SUM(_xlfn._xlws.FILTER($G$2:$G$1265,_xlfn.MAP($N$2:$N$1265,_xlfn.LAMBDA(_xlpm.x,_xlpm.x=$N508))))</f>
        <v>7.3152889539136799E-4</v>
      </c>
      <c r="T508" s="4">
        <f t="shared" si="133"/>
        <v>1</v>
      </c>
      <c r="U508" s="4">
        <f t="shared" si="134"/>
        <v>0</v>
      </c>
      <c r="AC508" s="2"/>
      <c r="AH508" s="2"/>
      <c r="AI508" s="2"/>
    </row>
    <row r="509" spans="1:35">
      <c r="A509" s="1" t="str">
        <f t="shared" si="121"/>
        <v>~lver~ : [lvəɹ]</v>
      </c>
      <c r="B509" s="1">
        <f t="shared" si="137"/>
        <v>0</v>
      </c>
      <c r="C509" s="1">
        <f t="shared" si="137"/>
        <v>0</v>
      </c>
      <c r="D509" s="1">
        <f t="shared" si="137"/>
        <v>0</v>
      </c>
      <c r="E509" s="7">
        <v>1</v>
      </c>
      <c r="F509" s="9" t="s">
        <v>1658</v>
      </c>
      <c r="G509" s="4">
        <f t="shared" si="122"/>
        <v>7.3152889539136799E-4</v>
      </c>
      <c r="H509" s="1" t="str">
        <f t="shared" si="123"/>
        <v>lvəɹ</v>
      </c>
      <c r="I509" s="1" t="str">
        <f t="shared" si="124"/>
        <v>lver</v>
      </c>
      <c r="J509" s="10">
        <f t="shared" si="125"/>
        <v>4</v>
      </c>
      <c r="K509" s="10">
        <f t="shared" si="126"/>
        <v>4</v>
      </c>
      <c r="L509" s="10">
        <f t="shared" si="127"/>
        <v>4</v>
      </c>
      <c r="M509" s="1" t="str">
        <f t="shared" si="128"/>
        <v>~lver~</v>
      </c>
      <c r="N509" s="1" t="str">
        <f t="shared" si="129"/>
        <v>[lvəɹ]</v>
      </c>
      <c r="O509" s="4">
        <f t="shared" si="130"/>
        <v>0.2342468675289098</v>
      </c>
      <c r="P509" s="4">
        <f t="shared" si="131"/>
        <v>1</v>
      </c>
      <c r="Q509" s="4" cm="1">
        <f t="array" ref="Q509">SUM(_xlfn._xlws.FILTER($G$2:$G$1265,_xlfn.MAP($M$2:$M$1265,_xlfn.LAMBDA(_xlpm.x,_xlpm.x=$M509))))</f>
        <v>7.3152889539136799E-4</v>
      </c>
      <c r="R509" s="4">
        <f t="shared" si="132"/>
        <v>1</v>
      </c>
      <c r="S509" s="15" cm="1">
        <f t="array" ref="S509">SUM(_xlfn._xlws.FILTER($G$2:$G$1265,_xlfn.MAP($N$2:$N$1265,_xlfn.LAMBDA(_xlpm.x,_xlpm.x=$N509))))</f>
        <v>7.3152889539136799E-4</v>
      </c>
      <c r="T509" s="4">
        <f t="shared" si="133"/>
        <v>1</v>
      </c>
      <c r="U509" s="4">
        <f t="shared" si="134"/>
        <v>0</v>
      </c>
      <c r="AC509" s="2"/>
      <c r="AH509" s="2"/>
      <c r="AI509" s="2"/>
    </row>
    <row r="510" spans="1:35">
      <c r="A510" s="1" t="str">
        <f t="shared" si="121"/>
        <v>~left~ : [lɛft]</v>
      </c>
      <c r="B510" s="1">
        <f t="shared" si="137"/>
        <v>0</v>
      </c>
      <c r="C510" s="1">
        <f t="shared" si="137"/>
        <v>0</v>
      </c>
      <c r="D510" s="1">
        <f t="shared" si="137"/>
        <v>0</v>
      </c>
      <c r="E510" s="7">
        <v>1</v>
      </c>
      <c r="F510" s="9" t="s">
        <v>1657</v>
      </c>
      <c r="G510" s="4">
        <f t="shared" si="122"/>
        <v>7.3152889539136799E-4</v>
      </c>
      <c r="H510" s="4" t="str">
        <f t="shared" si="123"/>
        <v>lɛft</v>
      </c>
      <c r="I510" s="4" t="str">
        <f t="shared" si="124"/>
        <v>left</v>
      </c>
      <c r="J510" s="10">
        <f t="shared" si="125"/>
        <v>4</v>
      </c>
      <c r="K510" s="10">
        <f t="shared" si="126"/>
        <v>4</v>
      </c>
      <c r="L510" s="10">
        <f t="shared" si="127"/>
        <v>4</v>
      </c>
      <c r="M510" s="1" t="str">
        <f t="shared" si="128"/>
        <v>~left~</v>
      </c>
      <c r="N510" s="1" t="str">
        <f t="shared" si="129"/>
        <v>[lɛft]</v>
      </c>
      <c r="O510" s="4">
        <f t="shared" si="130"/>
        <v>0.2342468675289098</v>
      </c>
      <c r="P510" s="4">
        <f t="shared" si="131"/>
        <v>1</v>
      </c>
      <c r="Q510" s="4" cm="1">
        <f t="array" ref="Q510">SUM(_xlfn._xlws.FILTER($G$2:$G$1265,_xlfn.MAP($M$2:$M$1265,_xlfn.LAMBDA(_xlpm.x,_xlpm.x=$M510))))</f>
        <v>7.3152889539136799E-4</v>
      </c>
      <c r="R510" s="4">
        <f t="shared" si="132"/>
        <v>1</v>
      </c>
      <c r="S510" s="15" cm="1">
        <f t="array" ref="S510">SUM(_xlfn._xlws.FILTER($G$2:$G$1265,_xlfn.MAP($N$2:$N$1265,_xlfn.LAMBDA(_xlpm.x,_xlpm.x=$N510))))</f>
        <v>7.3152889539136799E-4</v>
      </c>
      <c r="T510" s="4">
        <f t="shared" si="133"/>
        <v>1</v>
      </c>
      <c r="U510" s="4">
        <f t="shared" si="134"/>
        <v>0</v>
      </c>
      <c r="AC510" s="2"/>
      <c r="AH510" s="2"/>
      <c r="AI510" s="2"/>
    </row>
    <row r="511" spans="1:35">
      <c r="A511" s="1" t="str">
        <f t="shared" si="121"/>
        <v>~lift~ : [lɪft]</v>
      </c>
      <c r="B511" s="1">
        <f t="shared" si="137"/>
        <v>0</v>
      </c>
      <c r="C511" s="1">
        <f t="shared" si="137"/>
        <v>0</v>
      </c>
      <c r="D511" s="1">
        <f t="shared" si="137"/>
        <v>0</v>
      </c>
      <c r="E511" s="7">
        <v>1</v>
      </c>
      <c r="F511" s="9" t="s">
        <v>1656</v>
      </c>
      <c r="G511" s="4">
        <f t="shared" si="122"/>
        <v>7.3152889539136799E-4</v>
      </c>
      <c r="H511" s="1" t="str">
        <f t="shared" si="123"/>
        <v>lɪft</v>
      </c>
      <c r="I511" s="1" t="str">
        <f t="shared" si="124"/>
        <v>lift</v>
      </c>
      <c r="J511" s="10">
        <f t="shared" si="125"/>
        <v>4</v>
      </c>
      <c r="K511" s="10">
        <f t="shared" si="126"/>
        <v>4</v>
      </c>
      <c r="L511" s="10">
        <f t="shared" si="127"/>
        <v>4</v>
      </c>
      <c r="M511" s="1" t="str">
        <f t="shared" si="128"/>
        <v>~lift~</v>
      </c>
      <c r="N511" s="1" t="str">
        <f t="shared" si="129"/>
        <v>[lɪft]</v>
      </c>
      <c r="O511" s="4">
        <f t="shared" si="130"/>
        <v>0.2342468675289098</v>
      </c>
      <c r="P511" s="4">
        <f t="shared" si="131"/>
        <v>1</v>
      </c>
      <c r="Q511" s="4" cm="1">
        <f t="array" ref="Q511">SUM(_xlfn._xlws.FILTER($G$2:$G$1265,_xlfn.MAP($M$2:$M$1265,_xlfn.LAMBDA(_xlpm.x,_xlpm.x=$M511))))</f>
        <v>7.3152889539136799E-4</v>
      </c>
      <c r="R511" s="4">
        <f t="shared" si="132"/>
        <v>1</v>
      </c>
      <c r="S511" s="15" cm="1">
        <f t="array" ref="S511">SUM(_xlfn._xlws.FILTER($G$2:$G$1265,_xlfn.MAP($N$2:$N$1265,_xlfn.LAMBDA(_xlpm.x,_xlpm.x=$N511))))</f>
        <v>7.3152889539136799E-4</v>
      </c>
      <c r="T511" s="4">
        <f t="shared" si="133"/>
        <v>1</v>
      </c>
      <c r="U511" s="4">
        <f t="shared" si="134"/>
        <v>0</v>
      </c>
      <c r="AC511" s="2"/>
      <c r="AH511" s="2"/>
      <c r="AI511" s="2"/>
    </row>
    <row r="512" spans="1:35">
      <c r="A512" s="1" t="str">
        <f t="shared" si="121"/>
        <v>~leme~ : [ləmə]</v>
      </c>
      <c r="B512" s="1">
        <f t="shared" si="137"/>
        <v>0</v>
      </c>
      <c r="C512" s="1">
        <f t="shared" si="137"/>
        <v>0</v>
      </c>
      <c r="D512" s="1">
        <f t="shared" si="137"/>
        <v>0</v>
      </c>
      <c r="E512" s="7">
        <v>1</v>
      </c>
      <c r="F512" s="9" t="s">
        <v>1655</v>
      </c>
      <c r="G512" s="4">
        <f t="shared" si="122"/>
        <v>7.3152889539136799E-4</v>
      </c>
      <c r="H512" s="4" t="str">
        <f t="shared" si="123"/>
        <v>ləmə</v>
      </c>
      <c r="I512" s="4" t="str">
        <f t="shared" si="124"/>
        <v>leme</v>
      </c>
      <c r="J512" s="10">
        <f t="shared" si="125"/>
        <v>4</v>
      </c>
      <c r="K512" s="10">
        <f t="shared" si="126"/>
        <v>4</v>
      </c>
      <c r="L512" s="10">
        <f t="shared" si="127"/>
        <v>4</v>
      </c>
      <c r="M512" s="1" t="str">
        <f t="shared" si="128"/>
        <v>~leme~</v>
      </c>
      <c r="N512" s="1" t="str">
        <f t="shared" si="129"/>
        <v>[ləmə]</v>
      </c>
      <c r="O512" s="4">
        <f t="shared" si="130"/>
        <v>0.2342468675289098</v>
      </c>
      <c r="P512" s="4">
        <f t="shared" si="131"/>
        <v>1</v>
      </c>
      <c r="Q512" s="4" cm="1">
        <f t="array" ref="Q512">SUM(_xlfn._xlws.FILTER($G$2:$G$1265,_xlfn.MAP($M$2:$M$1265,_xlfn.LAMBDA(_xlpm.x,_xlpm.x=$M512))))</f>
        <v>7.3152889539136799E-4</v>
      </c>
      <c r="R512" s="4">
        <f t="shared" si="132"/>
        <v>1</v>
      </c>
      <c r="S512" s="15" cm="1">
        <f t="array" ref="S512">SUM(_xlfn._xlws.FILTER($G$2:$G$1265,_xlfn.MAP($N$2:$N$1265,_xlfn.LAMBDA(_xlpm.x,_xlpm.x=$N512))))</f>
        <v>7.3152889539136799E-4</v>
      </c>
      <c r="T512" s="4">
        <f t="shared" si="133"/>
        <v>1</v>
      </c>
      <c r="U512" s="4">
        <f t="shared" si="134"/>
        <v>0</v>
      </c>
      <c r="AC512" s="2"/>
      <c r="AH512" s="2"/>
      <c r="AI512" s="2"/>
    </row>
    <row r="513" spans="1:35">
      <c r="A513" s="1" t="str">
        <f t="shared" si="121"/>
        <v>~lent~ : [lənt]</v>
      </c>
      <c r="B513" s="1">
        <f t="shared" si="137"/>
        <v>0</v>
      </c>
      <c r="C513" s="1">
        <f t="shared" si="137"/>
        <v>0</v>
      </c>
      <c r="D513" s="1">
        <f t="shared" si="137"/>
        <v>0</v>
      </c>
      <c r="E513" s="7">
        <v>1</v>
      </c>
      <c r="F513" s="9" t="s">
        <v>1654</v>
      </c>
      <c r="G513" s="4">
        <f t="shared" si="122"/>
        <v>7.3152889539136799E-4</v>
      </c>
      <c r="H513" s="4" t="str">
        <f t="shared" si="123"/>
        <v>lənt</v>
      </c>
      <c r="I513" s="4" t="str">
        <f t="shared" si="124"/>
        <v>lent</v>
      </c>
      <c r="J513" s="10">
        <f t="shared" si="125"/>
        <v>4</v>
      </c>
      <c r="K513" s="10">
        <f t="shared" si="126"/>
        <v>4</v>
      </c>
      <c r="L513" s="10">
        <f t="shared" si="127"/>
        <v>4</v>
      </c>
      <c r="M513" s="1" t="str">
        <f t="shared" si="128"/>
        <v>~lent~</v>
      </c>
      <c r="N513" s="1" t="str">
        <f t="shared" si="129"/>
        <v>[lənt]</v>
      </c>
      <c r="O513" s="4">
        <f t="shared" si="130"/>
        <v>0.2342468675289098</v>
      </c>
      <c r="P513" s="4">
        <f t="shared" si="131"/>
        <v>1</v>
      </c>
      <c r="Q513" s="4" cm="1">
        <f t="array" ref="Q513">SUM(_xlfn._xlws.FILTER($G$2:$G$1265,_xlfn.MAP($M$2:$M$1265,_xlfn.LAMBDA(_xlpm.x,_xlpm.x=$M513))))</f>
        <v>7.3152889539136799E-4</v>
      </c>
      <c r="R513" s="4">
        <f t="shared" si="132"/>
        <v>1</v>
      </c>
      <c r="S513" s="15" cm="1">
        <f t="array" ref="S513">SUM(_xlfn._xlws.FILTER($G$2:$G$1265,_xlfn.MAP($N$2:$N$1265,_xlfn.LAMBDA(_xlpm.x,_xlpm.x=$N513))))</f>
        <v>7.3152889539136799E-4</v>
      </c>
      <c r="T513" s="4">
        <f t="shared" si="133"/>
        <v>1</v>
      </c>
      <c r="U513" s="4">
        <f t="shared" si="134"/>
        <v>0</v>
      </c>
      <c r="AC513" s="2"/>
      <c r="AH513" s="2"/>
      <c r="AI513" s="2"/>
    </row>
    <row r="514" spans="1:35">
      <c r="A514" s="1" t="str">
        <f t="shared" ref="A514:A577" si="138">_xlfn.LET(_xlpm.sep," : ",CONCATENATE(M514,_xlpm.sep,N514))</f>
        <v>~lony~ : [lənɪ]</v>
      </c>
      <c r="B514" s="1">
        <f t="shared" si="137"/>
        <v>0</v>
      </c>
      <c r="C514" s="1">
        <f t="shared" si="137"/>
        <v>0</v>
      </c>
      <c r="D514" s="1">
        <f t="shared" si="137"/>
        <v>0</v>
      </c>
      <c r="E514" s="7">
        <v>1</v>
      </c>
      <c r="F514" s="9" t="s">
        <v>1653</v>
      </c>
      <c r="G514" s="4">
        <f t="shared" ref="G514:G577" si="139">E514/freq.sum.r6e</f>
        <v>7.3152889539136799E-4</v>
      </c>
      <c r="H514" s="4" t="str">
        <f t="shared" ref="H514:H577" si="140">_xlfn.LET(_xlpm.sep,":",_xlpm.w,$F514,LEFT(_xlpm.w,FIND(_xlpm.sep,_xlpm.w)-1))</f>
        <v>lənɪ</v>
      </c>
      <c r="I514" s="4" t="str">
        <f t="shared" ref="I514:I577" si="141">_xlfn.LET(_xlpm.sep,":",_xlpm.w,$F514,RIGHT(_xlpm.w,LEN(_xlpm.w)-FIND(_xlpm.sep,_xlpm.w)))</f>
        <v>lony</v>
      </c>
      <c r="J514" s="10">
        <f t="shared" ref="J514:J577" si="142">_xlfn.LET(_xlpm.w,H514,LEN(_xlpm.w))</f>
        <v>4</v>
      </c>
      <c r="K514" s="10">
        <f t="shared" ref="K514:K577" si="143">_xlfn.LET(_xlpm.w,I514,LEN(_xlpm.w))</f>
        <v>4</v>
      </c>
      <c r="L514" s="10">
        <f t="shared" ref="L514:L577" si="144">_xlfn.LET(_xlpm.a,J514,_xlpm.b,K514,MAX(_xlpm.a,_xlpm.b))</f>
        <v>4</v>
      </c>
      <c r="M514" s="1" t="str">
        <f t="shared" ref="M514:M577" si="145">_xlfn.LET(_xlpm.sep,":",_xlpm.w,$F514,_xlfn.CONCAT("~",RIGHT(_xlpm.w,LEN(_xlpm.w)-FIND(_xlpm.sep,_xlpm.w)),"~"))</f>
        <v>~lony~</v>
      </c>
      <c r="N514" s="1" t="str">
        <f t="shared" ref="N514:N577" si="146">_xlfn.LET(_xlpm.sep,":",_xlpm.w,$F514,_xlfn.CONCAT("[",LEFT(_xlpm.w,FIND(_xlpm.sep,_xlpm.w)-1),"]"))</f>
        <v>[lənɪ]</v>
      </c>
      <c r="O514" s="4">
        <f t="shared" ref="O514:O577" si="147">_xlfn.LET(_xlpm.freq,E514,_xlpm.size,L514+1,_xlpm.F,P514,LOG(1+_xlpm.freq)*LOG(1+_xlpm.size)*_xlpm.F)</f>
        <v>0.2342468675289098</v>
      </c>
      <c r="P514" s="4">
        <f t="shared" ref="P514:P577" si="148">_xlfn.LET(_xlpm.a,T514,_xlpm.b,R514,2*_xlpm.a*_xlpm.b/(_xlpm.a+_xlpm.b))</f>
        <v>1</v>
      </c>
      <c r="Q514" s="4" cm="1">
        <f t="array" ref="Q514">SUM(_xlfn._xlws.FILTER($G$2:$G$1265,_xlfn.MAP($M$2:$M$1265,_xlfn.LAMBDA(_xlpm.x,_xlpm.x=$M514))))</f>
        <v>7.3152889539136799E-4</v>
      </c>
      <c r="R514" s="4">
        <f t="shared" ref="R514:R577" si="149">$G514/Q514</f>
        <v>1</v>
      </c>
      <c r="S514" s="15" cm="1">
        <f t="array" ref="S514">SUM(_xlfn._xlws.FILTER($G$2:$G$1265,_xlfn.MAP($N$2:$N$1265,_xlfn.LAMBDA(_xlpm.x,_xlpm.x=$N514))))</f>
        <v>7.3152889539136799E-4</v>
      </c>
      <c r="T514" s="4">
        <f t="shared" ref="T514:T577" si="150">$G514/S514</f>
        <v>1</v>
      </c>
      <c r="U514" s="4">
        <f t="shared" ref="U514:U577" si="151">_xlfn.LET(_xlpm.p,R514,_xlpm.q,T514,LOG(_xlpm.p/_xlpm.q))</f>
        <v>0</v>
      </c>
      <c r="AC514" s="2"/>
      <c r="AH514" s="2"/>
      <c r="AI514" s="2"/>
    </row>
    <row r="515" spans="1:35">
      <c r="A515" s="1" t="str">
        <f t="shared" si="138"/>
        <v>~list~ : [lɪst]</v>
      </c>
      <c r="B515" s="1">
        <f t="shared" si="137"/>
        <v>0</v>
      </c>
      <c r="C515" s="1">
        <f t="shared" si="137"/>
        <v>0</v>
      </c>
      <c r="D515" s="1">
        <f t="shared" si="137"/>
        <v>0</v>
      </c>
      <c r="E515" s="7">
        <v>1</v>
      </c>
      <c r="F515" s="9" t="s">
        <v>1652</v>
      </c>
      <c r="G515" s="4">
        <f t="shared" si="139"/>
        <v>7.3152889539136799E-4</v>
      </c>
      <c r="H515" s="4" t="str">
        <f t="shared" si="140"/>
        <v>lɪst</v>
      </c>
      <c r="I515" s="4" t="str">
        <f t="shared" si="141"/>
        <v>list</v>
      </c>
      <c r="J515" s="10">
        <f t="shared" si="142"/>
        <v>4</v>
      </c>
      <c r="K515" s="10">
        <f t="shared" si="143"/>
        <v>4</v>
      </c>
      <c r="L515" s="10">
        <f t="shared" si="144"/>
        <v>4</v>
      </c>
      <c r="M515" s="1" t="str">
        <f t="shared" si="145"/>
        <v>~list~</v>
      </c>
      <c r="N515" s="1" t="str">
        <f t="shared" si="146"/>
        <v>[lɪst]</v>
      </c>
      <c r="O515" s="4">
        <f t="shared" si="147"/>
        <v>0.2342468675289098</v>
      </c>
      <c r="P515" s="4">
        <f t="shared" si="148"/>
        <v>1</v>
      </c>
      <c r="Q515" s="4" cm="1">
        <f t="array" ref="Q515">SUM(_xlfn._xlws.FILTER($G$2:$G$1265,_xlfn.MAP($M$2:$M$1265,_xlfn.LAMBDA(_xlpm.x,_xlpm.x=$M515))))</f>
        <v>7.3152889539136799E-4</v>
      </c>
      <c r="R515" s="4">
        <f t="shared" si="149"/>
        <v>1</v>
      </c>
      <c r="S515" s="15" cm="1">
        <f t="array" ref="S515">SUM(_xlfn._xlws.FILTER($G$2:$G$1265,_xlfn.MAP($N$2:$N$1265,_xlfn.LAMBDA(_xlpm.x,_xlpm.x=$N515))))</f>
        <v>7.3152889539136799E-4</v>
      </c>
      <c r="T515" s="4">
        <f t="shared" si="150"/>
        <v>1</v>
      </c>
      <c r="U515" s="4">
        <f t="shared" si="151"/>
        <v>0</v>
      </c>
      <c r="AC515" s="2"/>
      <c r="AH515" s="2"/>
      <c r="AI515" s="2"/>
    </row>
    <row r="516" spans="1:35">
      <c r="A516" s="1" t="str">
        <f t="shared" si="138"/>
        <v>~lost~ : [lɔst]</v>
      </c>
      <c r="B516" s="1">
        <f t="shared" si="137"/>
        <v>0</v>
      </c>
      <c r="C516" s="1">
        <f t="shared" si="137"/>
        <v>0</v>
      </c>
      <c r="D516" s="1">
        <f t="shared" si="137"/>
        <v>0</v>
      </c>
      <c r="E516" s="7">
        <v>1</v>
      </c>
      <c r="F516" s="9" t="s">
        <v>1651</v>
      </c>
      <c r="G516" s="4">
        <f t="shared" si="139"/>
        <v>7.3152889539136799E-4</v>
      </c>
      <c r="H516" s="4" t="str">
        <f t="shared" si="140"/>
        <v>lɔst</v>
      </c>
      <c r="I516" s="4" t="str">
        <f t="shared" si="141"/>
        <v>lost</v>
      </c>
      <c r="J516" s="10">
        <f t="shared" si="142"/>
        <v>4</v>
      </c>
      <c r="K516" s="10">
        <f t="shared" si="143"/>
        <v>4</v>
      </c>
      <c r="L516" s="10">
        <f t="shared" si="144"/>
        <v>4</v>
      </c>
      <c r="M516" s="1" t="str">
        <f t="shared" si="145"/>
        <v>~lost~</v>
      </c>
      <c r="N516" s="1" t="str">
        <f t="shared" si="146"/>
        <v>[lɔst]</v>
      </c>
      <c r="O516" s="4">
        <f t="shared" si="147"/>
        <v>0.2342468675289098</v>
      </c>
      <c r="P516" s="4">
        <f t="shared" si="148"/>
        <v>1</v>
      </c>
      <c r="Q516" s="4" cm="1">
        <f t="array" ref="Q516">SUM(_xlfn._xlws.FILTER($G$2:$G$1265,_xlfn.MAP($M$2:$M$1265,_xlfn.LAMBDA(_xlpm.x,_xlpm.x=$M516))))</f>
        <v>7.3152889539136799E-4</v>
      </c>
      <c r="R516" s="4">
        <f t="shared" si="149"/>
        <v>1</v>
      </c>
      <c r="S516" s="15" cm="1">
        <f t="array" ref="S516">SUM(_xlfn._xlws.FILTER($G$2:$G$1265,_xlfn.MAP($N$2:$N$1265,_xlfn.LAMBDA(_xlpm.x,_xlpm.x=$N516))))</f>
        <v>7.3152889539136799E-4</v>
      </c>
      <c r="T516" s="4">
        <f t="shared" si="150"/>
        <v>1</v>
      </c>
      <c r="U516" s="4">
        <f t="shared" si="151"/>
        <v>0</v>
      </c>
      <c r="AC516" s="2"/>
      <c r="AH516" s="2"/>
      <c r="AI516" s="2"/>
    </row>
    <row r="517" spans="1:35">
      <c r="A517" s="1" t="str">
        <f t="shared" si="138"/>
        <v>~leve~ : [lɛvɛ]</v>
      </c>
      <c r="B517" s="1">
        <f t="shared" si="137"/>
        <v>0</v>
      </c>
      <c r="C517" s="1">
        <f t="shared" si="137"/>
        <v>0</v>
      </c>
      <c r="D517" s="1">
        <f t="shared" si="137"/>
        <v>0</v>
      </c>
      <c r="E517" s="7">
        <v>1</v>
      </c>
      <c r="F517" s="9" t="s">
        <v>1650</v>
      </c>
      <c r="G517" s="4">
        <f t="shared" si="139"/>
        <v>7.3152889539136799E-4</v>
      </c>
      <c r="H517" s="4" t="str">
        <f t="shared" si="140"/>
        <v>lɛvɛ</v>
      </c>
      <c r="I517" s="4" t="str">
        <f t="shared" si="141"/>
        <v>leve</v>
      </c>
      <c r="J517" s="10">
        <f t="shared" si="142"/>
        <v>4</v>
      </c>
      <c r="K517" s="10">
        <f t="shared" si="143"/>
        <v>4</v>
      </c>
      <c r="L517" s="10">
        <f t="shared" si="144"/>
        <v>4</v>
      </c>
      <c r="M517" s="1" t="str">
        <f t="shared" si="145"/>
        <v>~leve~</v>
      </c>
      <c r="N517" s="1" t="str">
        <f t="shared" si="146"/>
        <v>[lɛvɛ]</v>
      </c>
      <c r="O517" s="4">
        <f t="shared" si="147"/>
        <v>0.2342468675289098</v>
      </c>
      <c r="P517" s="4">
        <f t="shared" si="148"/>
        <v>1</v>
      </c>
      <c r="Q517" s="4" cm="1">
        <f t="array" ref="Q517">SUM(_xlfn._xlws.FILTER($G$2:$G$1265,_xlfn.MAP($M$2:$M$1265,_xlfn.LAMBDA(_xlpm.x,_xlpm.x=$M517))))</f>
        <v>7.3152889539136799E-4</v>
      </c>
      <c r="R517" s="4">
        <f t="shared" si="149"/>
        <v>1</v>
      </c>
      <c r="S517" s="15" cm="1">
        <f t="array" ref="S517">SUM(_xlfn._xlws.FILTER($G$2:$G$1265,_xlfn.MAP($N$2:$N$1265,_xlfn.LAMBDA(_xlpm.x,_xlpm.x=$N517))))</f>
        <v>7.3152889539136799E-4</v>
      </c>
      <c r="T517" s="4">
        <f t="shared" si="150"/>
        <v>1</v>
      </c>
      <c r="U517" s="4">
        <f t="shared" si="151"/>
        <v>0</v>
      </c>
      <c r="AC517" s="2"/>
      <c r="AH517" s="2"/>
      <c r="AI517" s="2"/>
    </row>
    <row r="518" spans="1:35">
      <c r="A518" s="1" t="str">
        <f t="shared" si="138"/>
        <v>~leng~ : [lɛŋg]</v>
      </c>
      <c r="B518" s="1">
        <f t="shared" si="137"/>
        <v>0</v>
      </c>
      <c r="C518" s="1">
        <f t="shared" si="137"/>
        <v>0</v>
      </c>
      <c r="D518" s="1">
        <f t="shared" si="137"/>
        <v>0</v>
      </c>
      <c r="E518" s="7">
        <v>1</v>
      </c>
      <c r="F518" s="9" t="s">
        <v>1649</v>
      </c>
      <c r="G518" s="4">
        <f t="shared" si="139"/>
        <v>7.3152889539136799E-4</v>
      </c>
      <c r="H518" s="4" t="str">
        <f t="shared" si="140"/>
        <v>lɛŋg</v>
      </c>
      <c r="I518" s="4" t="str">
        <f t="shared" si="141"/>
        <v>leng</v>
      </c>
      <c r="J518" s="10">
        <f t="shared" si="142"/>
        <v>4</v>
      </c>
      <c r="K518" s="10">
        <f t="shared" si="143"/>
        <v>4</v>
      </c>
      <c r="L518" s="10">
        <f t="shared" si="144"/>
        <v>4</v>
      </c>
      <c r="M518" s="1" t="str">
        <f t="shared" si="145"/>
        <v>~leng~</v>
      </c>
      <c r="N518" s="1" t="str">
        <f t="shared" si="146"/>
        <v>[lɛŋg]</v>
      </c>
      <c r="O518" s="4">
        <f t="shared" si="147"/>
        <v>0.2342468675289098</v>
      </c>
      <c r="P518" s="4">
        <f t="shared" si="148"/>
        <v>1</v>
      </c>
      <c r="Q518" s="4" cm="1">
        <f t="array" ref="Q518">SUM(_xlfn._xlws.FILTER($G$2:$G$1265,_xlfn.MAP($M$2:$M$1265,_xlfn.LAMBDA(_xlpm.x,_xlpm.x=$M518))))</f>
        <v>7.3152889539136799E-4</v>
      </c>
      <c r="R518" s="4">
        <f t="shared" si="149"/>
        <v>1</v>
      </c>
      <c r="S518" s="15" cm="1">
        <f t="array" ref="S518">SUM(_xlfn._xlws.FILTER($G$2:$G$1265,_xlfn.MAP($N$2:$N$1265,_xlfn.LAMBDA(_xlpm.x,_xlpm.x=$N518))))</f>
        <v>7.3152889539136799E-4</v>
      </c>
      <c r="T518" s="4">
        <f t="shared" si="150"/>
        <v>1</v>
      </c>
      <c r="U518" s="4">
        <f t="shared" si="151"/>
        <v>0</v>
      </c>
      <c r="AC518" s="2"/>
      <c r="AH518" s="2"/>
      <c r="AI518" s="2"/>
    </row>
    <row r="519" spans="1:35">
      <c r="A519" s="1" t="str">
        <f t="shared" si="138"/>
        <v>~mile~ : [maɪl]</v>
      </c>
      <c r="B519" s="1">
        <f t="shared" si="137"/>
        <v>0</v>
      </c>
      <c r="C519" s="1">
        <f t="shared" si="137"/>
        <v>1</v>
      </c>
      <c r="D519" s="1">
        <f t="shared" si="137"/>
        <v>0</v>
      </c>
      <c r="E519" s="7">
        <v>1</v>
      </c>
      <c r="F519" s="9" t="s">
        <v>1648</v>
      </c>
      <c r="G519" s="4">
        <f t="shared" si="139"/>
        <v>7.3152889539136799E-4</v>
      </c>
      <c r="H519" s="1" t="str">
        <f t="shared" si="140"/>
        <v>maɪl</v>
      </c>
      <c r="I519" s="1" t="str">
        <f t="shared" si="141"/>
        <v>mile</v>
      </c>
      <c r="J519" s="10">
        <f t="shared" si="142"/>
        <v>4</v>
      </c>
      <c r="K519" s="10">
        <f t="shared" si="143"/>
        <v>4</v>
      </c>
      <c r="L519" s="10">
        <f t="shared" si="144"/>
        <v>4</v>
      </c>
      <c r="M519" s="1" t="str">
        <f t="shared" si="145"/>
        <v>~mile~</v>
      </c>
      <c r="N519" s="1" t="str">
        <f t="shared" si="146"/>
        <v>[maɪl]</v>
      </c>
      <c r="O519" s="4">
        <f t="shared" si="147"/>
        <v>0.2342468675289098</v>
      </c>
      <c r="P519" s="4">
        <f t="shared" si="148"/>
        <v>1</v>
      </c>
      <c r="Q519" s="4" cm="1">
        <f t="array" ref="Q519">SUM(_xlfn._xlws.FILTER($G$2:$G$1265,_xlfn.MAP($M$2:$M$1265,_xlfn.LAMBDA(_xlpm.x,_xlpm.x=$M519))))</f>
        <v>7.3152889539136799E-4</v>
      </c>
      <c r="R519" s="4">
        <f t="shared" si="149"/>
        <v>1</v>
      </c>
      <c r="S519" s="15" cm="1">
        <f t="array" ref="S519">SUM(_xlfn._xlws.FILTER($G$2:$G$1265,_xlfn.MAP($N$2:$N$1265,_xlfn.LAMBDA(_xlpm.x,_xlpm.x=$N519))))</f>
        <v>7.3152889539136799E-4</v>
      </c>
      <c r="T519" s="4">
        <f t="shared" si="150"/>
        <v>1</v>
      </c>
      <c r="U519" s="4">
        <f t="shared" si="151"/>
        <v>0</v>
      </c>
      <c r="AC519" s="2"/>
      <c r="AH519" s="2"/>
      <c r="AI519" s="2"/>
    </row>
    <row r="520" spans="1:35">
      <c r="A520" s="1" t="str">
        <f t="shared" si="138"/>
        <v>~mine~ : [maɪn]</v>
      </c>
      <c r="B520" s="1">
        <f t="shared" si="137"/>
        <v>0</v>
      </c>
      <c r="C520" s="1">
        <f t="shared" si="137"/>
        <v>1</v>
      </c>
      <c r="D520" s="1">
        <f t="shared" si="137"/>
        <v>0</v>
      </c>
      <c r="E520" s="7">
        <v>1</v>
      </c>
      <c r="F520" s="9" t="s">
        <v>1647</v>
      </c>
      <c r="G520" s="4">
        <f t="shared" si="139"/>
        <v>7.3152889539136799E-4</v>
      </c>
      <c r="H520" s="4" t="str">
        <f t="shared" si="140"/>
        <v>maɪn</v>
      </c>
      <c r="I520" s="4" t="str">
        <f t="shared" si="141"/>
        <v>mine</v>
      </c>
      <c r="J520" s="10">
        <f t="shared" si="142"/>
        <v>4</v>
      </c>
      <c r="K520" s="10">
        <f t="shared" si="143"/>
        <v>4</v>
      </c>
      <c r="L520" s="10">
        <f t="shared" si="144"/>
        <v>4</v>
      </c>
      <c r="M520" s="1" t="str">
        <f t="shared" si="145"/>
        <v>~mine~</v>
      </c>
      <c r="N520" s="1" t="str">
        <f t="shared" si="146"/>
        <v>[maɪn]</v>
      </c>
      <c r="O520" s="4">
        <f t="shared" si="147"/>
        <v>0.2342468675289098</v>
      </c>
      <c r="P520" s="4">
        <f t="shared" si="148"/>
        <v>1</v>
      </c>
      <c r="Q520" s="4" cm="1">
        <f t="array" ref="Q520">SUM(_xlfn._xlws.FILTER($G$2:$G$1265,_xlfn.MAP($M$2:$M$1265,_xlfn.LAMBDA(_xlpm.x,_xlpm.x=$M520))))</f>
        <v>7.3152889539136799E-4</v>
      </c>
      <c r="R520" s="4">
        <f t="shared" si="149"/>
        <v>1</v>
      </c>
      <c r="S520" s="15" cm="1">
        <f t="array" ref="S520">SUM(_xlfn._xlws.FILTER($G$2:$G$1265,_xlfn.MAP($N$2:$N$1265,_xlfn.LAMBDA(_xlpm.x,_xlpm.x=$N520))))</f>
        <v>7.3152889539136799E-4</v>
      </c>
      <c r="T520" s="4">
        <f t="shared" si="150"/>
        <v>1</v>
      </c>
      <c r="U520" s="4">
        <f t="shared" si="151"/>
        <v>0</v>
      </c>
      <c r="AC520" s="2"/>
      <c r="AH520" s="2"/>
      <c r="AI520" s="2"/>
    </row>
    <row r="521" spans="1:35">
      <c r="A521" s="1" t="str">
        <f t="shared" si="138"/>
        <v>~made~ : [meɪd]</v>
      </c>
      <c r="B521" s="1">
        <f t="shared" si="137"/>
        <v>0</v>
      </c>
      <c r="C521" s="1">
        <f t="shared" si="137"/>
        <v>1</v>
      </c>
      <c r="D521" s="1">
        <f t="shared" si="137"/>
        <v>0</v>
      </c>
      <c r="E521" s="7">
        <v>1</v>
      </c>
      <c r="F521" s="9" t="s">
        <v>1646</v>
      </c>
      <c r="G521" s="4">
        <f t="shared" si="139"/>
        <v>7.3152889539136799E-4</v>
      </c>
      <c r="H521" s="4" t="str">
        <f t="shared" si="140"/>
        <v>meɪd</v>
      </c>
      <c r="I521" s="4" t="str">
        <f t="shared" si="141"/>
        <v>made</v>
      </c>
      <c r="J521" s="10">
        <f t="shared" si="142"/>
        <v>4</v>
      </c>
      <c r="K521" s="10">
        <f t="shared" si="143"/>
        <v>4</v>
      </c>
      <c r="L521" s="10">
        <f t="shared" si="144"/>
        <v>4</v>
      </c>
      <c r="M521" s="1" t="str">
        <f t="shared" si="145"/>
        <v>~made~</v>
      </c>
      <c r="N521" s="1" t="str">
        <f t="shared" si="146"/>
        <v>[meɪd]</v>
      </c>
      <c r="O521" s="4">
        <f t="shared" si="147"/>
        <v>0.2342468675289098</v>
      </c>
      <c r="P521" s="4">
        <f t="shared" si="148"/>
        <v>1</v>
      </c>
      <c r="Q521" s="4" cm="1">
        <f t="array" ref="Q521">SUM(_xlfn._xlws.FILTER($G$2:$G$1265,_xlfn.MAP($M$2:$M$1265,_xlfn.LAMBDA(_xlpm.x,_xlpm.x=$M521))))</f>
        <v>7.3152889539136799E-4</v>
      </c>
      <c r="R521" s="4">
        <f t="shared" si="149"/>
        <v>1</v>
      </c>
      <c r="S521" s="15" cm="1">
        <f t="array" ref="S521">SUM(_xlfn._xlws.FILTER($G$2:$G$1265,_xlfn.MAP($N$2:$N$1265,_xlfn.LAMBDA(_xlpm.x,_xlpm.x=$N521))))</f>
        <v>7.3152889539136799E-4</v>
      </c>
      <c r="T521" s="4">
        <f t="shared" si="150"/>
        <v>1</v>
      </c>
      <c r="U521" s="4">
        <f t="shared" si="151"/>
        <v>0</v>
      </c>
      <c r="AC521" s="2"/>
      <c r="AH521" s="2"/>
      <c r="AI521" s="2"/>
    </row>
    <row r="522" spans="1:35">
      <c r="A522" s="1" t="str">
        <f t="shared" si="138"/>
        <v>~make~ : [meɪk]</v>
      </c>
      <c r="B522" s="1">
        <f t="shared" ref="B522:D541" si="152">_xlfn.LET(_xlpm.d,$F522,_xlpm.k,_xlfn.CONCAT(LEFT(TRIM(B$1),1),"*"),COUNTIF(_xlpm.d,_xlpm.k))</f>
        <v>0</v>
      </c>
      <c r="C522" s="1">
        <f t="shared" si="152"/>
        <v>1</v>
      </c>
      <c r="D522" s="1">
        <f t="shared" si="152"/>
        <v>0</v>
      </c>
      <c r="E522" s="7">
        <v>1</v>
      </c>
      <c r="F522" s="9" t="s">
        <v>1645</v>
      </c>
      <c r="G522" s="4">
        <f t="shared" si="139"/>
        <v>7.3152889539136799E-4</v>
      </c>
      <c r="H522" s="4" t="str">
        <f t="shared" si="140"/>
        <v>meɪk</v>
      </c>
      <c r="I522" s="4" t="str">
        <f t="shared" si="141"/>
        <v>make</v>
      </c>
      <c r="J522" s="10">
        <f t="shared" si="142"/>
        <v>4</v>
      </c>
      <c r="K522" s="10">
        <f t="shared" si="143"/>
        <v>4</v>
      </c>
      <c r="L522" s="10">
        <f t="shared" si="144"/>
        <v>4</v>
      </c>
      <c r="M522" s="1" t="str">
        <f t="shared" si="145"/>
        <v>~make~</v>
      </c>
      <c r="N522" s="1" t="str">
        <f t="shared" si="146"/>
        <v>[meɪk]</v>
      </c>
      <c r="O522" s="4">
        <f t="shared" si="147"/>
        <v>0.2342468675289098</v>
      </c>
      <c r="P522" s="4">
        <f t="shared" si="148"/>
        <v>1</v>
      </c>
      <c r="Q522" s="4" cm="1">
        <f t="array" ref="Q522">SUM(_xlfn._xlws.FILTER($G$2:$G$1265,_xlfn.MAP($M$2:$M$1265,_xlfn.LAMBDA(_xlpm.x,_xlpm.x=$M522))))</f>
        <v>7.3152889539136799E-4</v>
      </c>
      <c r="R522" s="4">
        <f t="shared" si="149"/>
        <v>1</v>
      </c>
      <c r="S522" s="15" cm="1">
        <f t="array" ref="S522">SUM(_xlfn._xlws.FILTER($G$2:$G$1265,_xlfn.MAP($N$2:$N$1265,_xlfn.LAMBDA(_xlpm.x,_xlpm.x=$N522))))</f>
        <v>7.3152889539136799E-4</v>
      </c>
      <c r="T522" s="4">
        <f t="shared" si="150"/>
        <v>1</v>
      </c>
      <c r="U522" s="4">
        <f t="shared" si="151"/>
        <v>0</v>
      </c>
      <c r="AC522" s="2"/>
      <c r="AH522" s="2"/>
      <c r="AI522" s="2"/>
    </row>
    <row r="523" spans="1:35">
      <c r="A523" s="1" t="str">
        <f t="shared" si="138"/>
        <v>~main~ : [meɪn]</v>
      </c>
      <c r="B523" s="1">
        <f t="shared" si="152"/>
        <v>0</v>
      </c>
      <c r="C523" s="1">
        <f t="shared" si="152"/>
        <v>1</v>
      </c>
      <c r="D523" s="1">
        <f t="shared" si="152"/>
        <v>0</v>
      </c>
      <c r="E523" s="7">
        <v>1</v>
      </c>
      <c r="F523" s="9" t="s">
        <v>1644</v>
      </c>
      <c r="G523" s="4">
        <f t="shared" si="139"/>
        <v>7.3152889539136799E-4</v>
      </c>
      <c r="H523" s="4" t="str">
        <f t="shared" si="140"/>
        <v>meɪn</v>
      </c>
      <c r="I523" s="4" t="str">
        <f t="shared" si="141"/>
        <v>main</v>
      </c>
      <c r="J523" s="10">
        <f t="shared" si="142"/>
        <v>4</v>
      </c>
      <c r="K523" s="10">
        <f t="shared" si="143"/>
        <v>4</v>
      </c>
      <c r="L523" s="10">
        <f t="shared" si="144"/>
        <v>4</v>
      </c>
      <c r="M523" s="1" t="str">
        <f t="shared" si="145"/>
        <v>~main~</v>
      </c>
      <c r="N523" s="1" t="str">
        <f t="shared" si="146"/>
        <v>[meɪn]</v>
      </c>
      <c r="O523" s="4">
        <f t="shared" si="147"/>
        <v>0.2342468675289098</v>
      </c>
      <c r="P523" s="4">
        <f t="shared" si="148"/>
        <v>1</v>
      </c>
      <c r="Q523" s="4" cm="1">
        <f t="array" ref="Q523">SUM(_xlfn._xlws.FILTER($G$2:$G$1265,_xlfn.MAP($M$2:$M$1265,_xlfn.LAMBDA(_xlpm.x,_xlpm.x=$M523))))</f>
        <v>7.3152889539136799E-4</v>
      </c>
      <c r="R523" s="4">
        <f t="shared" si="149"/>
        <v>1</v>
      </c>
      <c r="S523" s="15" cm="1">
        <f t="array" ref="S523">SUM(_xlfn._xlws.FILTER($G$2:$G$1265,_xlfn.MAP($N$2:$N$1265,_xlfn.LAMBDA(_xlpm.x,_xlpm.x=$N523))))</f>
        <v>7.3152889539136799E-4</v>
      </c>
      <c r="T523" s="4">
        <f t="shared" si="150"/>
        <v>1</v>
      </c>
      <c r="U523" s="4">
        <f t="shared" si="151"/>
        <v>0</v>
      </c>
      <c r="AC523" s="2"/>
      <c r="AH523" s="2"/>
      <c r="AI523" s="2"/>
    </row>
    <row r="524" spans="1:35">
      <c r="A524" s="1" t="str">
        <f t="shared" si="138"/>
        <v>~mode~ : [mɑdə]</v>
      </c>
      <c r="B524" s="1">
        <f t="shared" si="152"/>
        <v>0</v>
      </c>
      <c r="C524" s="1">
        <f t="shared" si="152"/>
        <v>1</v>
      </c>
      <c r="D524" s="1">
        <f t="shared" si="152"/>
        <v>0</v>
      </c>
      <c r="E524" s="7">
        <v>1</v>
      </c>
      <c r="F524" s="9" t="s">
        <v>1643</v>
      </c>
      <c r="G524" s="4">
        <f t="shared" si="139"/>
        <v>7.3152889539136799E-4</v>
      </c>
      <c r="H524" s="4" t="str">
        <f t="shared" si="140"/>
        <v>mɑdə</v>
      </c>
      <c r="I524" s="4" t="str">
        <f t="shared" si="141"/>
        <v>mode</v>
      </c>
      <c r="J524" s="10">
        <f t="shared" si="142"/>
        <v>4</v>
      </c>
      <c r="K524" s="10">
        <f t="shared" si="143"/>
        <v>4</v>
      </c>
      <c r="L524" s="10">
        <f t="shared" si="144"/>
        <v>4</v>
      </c>
      <c r="M524" s="1" t="str">
        <f t="shared" si="145"/>
        <v>~mode~</v>
      </c>
      <c r="N524" s="1" t="str">
        <f t="shared" si="146"/>
        <v>[mɑdə]</v>
      </c>
      <c r="O524" s="4">
        <f t="shared" si="147"/>
        <v>0.2342468675289098</v>
      </c>
      <c r="P524" s="4">
        <f t="shared" si="148"/>
        <v>1</v>
      </c>
      <c r="Q524" s="4" cm="1">
        <f t="array" ref="Q524">SUM(_xlfn._xlws.FILTER($G$2:$G$1265,_xlfn.MAP($M$2:$M$1265,_xlfn.LAMBDA(_xlpm.x,_xlpm.x=$M524))))</f>
        <v>7.3152889539136799E-4</v>
      </c>
      <c r="R524" s="4">
        <f t="shared" si="149"/>
        <v>1</v>
      </c>
      <c r="S524" s="15" cm="1">
        <f t="array" ref="S524">SUM(_xlfn._xlws.FILTER($G$2:$G$1265,_xlfn.MAP($N$2:$N$1265,_xlfn.LAMBDA(_xlpm.x,_xlpm.x=$N524))))</f>
        <v>7.3152889539136799E-4</v>
      </c>
      <c r="T524" s="4">
        <f t="shared" si="150"/>
        <v>1</v>
      </c>
      <c r="U524" s="4">
        <f t="shared" si="151"/>
        <v>0</v>
      </c>
      <c r="AC524" s="2"/>
      <c r="AH524" s="2"/>
      <c r="AI524" s="2"/>
    </row>
    <row r="525" spans="1:35">
      <c r="A525" s="1" t="str">
        <f t="shared" si="138"/>
        <v>~milk~ : [mɪlk]</v>
      </c>
      <c r="B525" s="1">
        <f t="shared" si="152"/>
        <v>0</v>
      </c>
      <c r="C525" s="1">
        <f t="shared" si="152"/>
        <v>1</v>
      </c>
      <c r="D525" s="1">
        <f t="shared" si="152"/>
        <v>0</v>
      </c>
      <c r="E525" s="7">
        <v>1</v>
      </c>
      <c r="F525" s="9" t="s">
        <v>1642</v>
      </c>
      <c r="G525" s="4">
        <f t="shared" si="139"/>
        <v>7.3152889539136799E-4</v>
      </c>
      <c r="H525" s="4" t="str">
        <f t="shared" si="140"/>
        <v>mɪlk</v>
      </c>
      <c r="I525" s="4" t="str">
        <f t="shared" si="141"/>
        <v>milk</v>
      </c>
      <c r="J525" s="10">
        <f t="shared" si="142"/>
        <v>4</v>
      </c>
      <c r="K525" s="10">
        <f t="shared" si="143"/>
        <v>4</v>
      </c>
      <c r="L525" s="10">
        <f t="shared" si="144"/>
        <v>4</v>
      </c>
      <c r="M525" s="1" t="str">
        <f t="shared" si="145"/>
        <v>~milk~</v>
      </c>
      <c r="N525" s="1" t="str">
        <f t="shared" si="146"/>
        <v>[mɪlk]</v>
      </c>
      <c r="O525" s="4">
        <f t="shared" si="147"/>
        <v>0.2342468675289098</v>
      </c>
      <c r="P525" s="4">
        <f t="shared" si="148"/>
        <v>1</v>
      </c>
      <c r="Q525" s="4" cm="1">
        <f t="array" ref="Q525">SUM(_xlfn._xlws.FILTER($G$2:$G$1265,_xlfn.MAP($M$2:$M$1265,_xlfn.LAMBDA(_xlpm.x,_xlpm.x=$M525))))</f>
        <v>7.3152889539136799E-4</v>
      </c>
      <c r="R525" s="4">
        <f t="shared" si="149"/>
        <v>1</v>
      </c>
      <c r="S525" s="15" cm="1">
        <f t="array" ref="S525">SUM(_xlfn._xlws.FILTER($G$2:$G$1265,_xlfn.MAP($N$2:$N$1265,_xlfn.LAMBDA(_xlpm.x,_xlpm.x=$N525))))</f>
        <v>7.3152889539136799E-4</v>
      </c>
      <c r="T525" s="4">
        <f t="shared" si="150"/>
        <v>1</v>
      </c>
      <c r="U525" s="4">
        <f t="shared" si="151"/>
        <v>0</v>
      </c>
      <c r="AC525" s="2"/>
      <c r="AH525" s="2"/>
      <c r="AI525" s="2"/>
    </row>
    <row r="526" spans="1:35">
      <c r="A526" s="1" t="str">
        <f t="shared" si="138"/>
        <v>~mila~ : [mɪlə]</v>
      </c>
      <c r="B526" s="1">
        <f t="shared" si="152"/>
        <v>0</v>
      </c>
      <c r="C526" s="1">
        <f t="shared" si="152"/>
        <v>1</v>
      </c>
      <c r="D526" s="1">
        <f t="shared" si="152"/>
        <v>0</v>
      </c>
      <c r="E526" s="7">
        <v>1</v>
      </c>
      <c r="F526" s="9" t="s">
        <v>1641</v>
      </c>
      <c r="G526" s="4">
        <f t="shared" si="139"/>
        <v>7.3152889539136799E-4</v>
      </c>
      <c r="H526" s="4" t="str">
        <f t="shared" si="140"/>
        <v>mɪlə</v>
      </c>
      <c r="I526" s="4" t="str">
        <f t="shared" si="141"/>
        <v>mila</v>
      </c>
      <c r="J526" s="10">
        <f t="shared" si="142"/>
        <v>4</v>
      </c>
      <c r="K526" s="10">
        <f t="shared" si="143"/>
        <v>4</v>
      </c>
      <c r="L526" s="10">
        <f t="shared" si="144"/>
        <v>4</v>
      </c>
      <c r="M526" s="1" t="str">
        <f t="shared" si="145"/>
        <v>~mila~</v>
      </c>
      <c r="N526" s="1" t="str">
        <f t="shared" si="146"/>
        <v>[mɪlə]</v>
      </c>
      <c r="O526" s="4">
        <f t="shared" si="147"/>
        <v>0.2342468675289098</v>
      </c>
      <c r="P526" s="4">
        <f t="shared" si="148"/>
        <v>1</v>
      </c>
      <c r="Q526" s="4" cm="1">
        <f t="array" ref="Q526">SUM(_xlfn._xlws.FILTER($G$2:$G$1265,_xlfn.MAP($M$2:$M$1265,_xlfn.LAMBDA(_xlpm.x,_xlpm.x=$M526))))</f>
        <v>7.3152889539136799E-4</v>
      </c>
      <c r="R526" s="4">
        <f t="shared" si="149"/>
        <v>1</v>
      </c>
      <c r="S526" s="15" cm="1">
        <f t="array" ref="S526">SUM(_xlfn._xlws.FILTER($G$2:$G$1265,_xlfn.MAP($N$2:$N$1265,_xlfn.LAMBDA(_xlpm.x,_xlpm.x=$N526))))</f>
        <v>7.3152889539136799E-4</v>
      </c>
      <c r="T526" s="4">
        <f t="shared" si="150"/>
        <v>1</v>
      </c>
      <c r="U526" s="4">
        <f t="shared" si="151"/>
        <v>0</v>
      </c>
      <c r="AC526" s="2"/>
      <c r="AH526" s="2"/>
      <c r="AI526" s="2"/>
    </row>
    <row r="527" spans="1:35">
      <c r="A527" s="1" t="str">
        <f t="shared" si="138"/>
        <v>~mily~ : [məlɪ]</v>
      </c>
      <c r="B527" s="1">
        <f t="shared" si="152"/>
        <v>0</v>
      </c>
      <c r="C527" s="1">
        <f t="shared" si="152"/>
        <v>1</v>
      </c>
      <c r="D527" s="1">
        <f t="shared" si="152"/>
        <v>0</v>
      </c>
      <c r="E527" s="7">
        <v>1</v>
      </c>
      <c r="F527" s="9" t="s">
        <v>1640</v>
      </c>
      <c r="G527" s="4">
        <f t="shared" si="139"/>
        <v>7.3152889539136799E-4</v>
      </c>
      <c r="H527" s="4" t="str">
        <f t="shared" si="140"/>
        <v>məlɪ</v>
      </c>
      <c r="I527" s="4" t="str">
        <f t="shared" si="141"/>
        <v>mily</v>
      </c>
      <c r="J527" s="10">
        <f t="shared" si="142"/>
        <v>4</v>
      </c>
      <c r="K527" s="10">
        <f t="shared" si="143"/>
        <v>4</v>
      </c>
      <c r="L527" s="10">
        <f t="shared" si="144"/>
        <v>4</v>
      </c>
      <c r="M527" s="1" t="str">
        <f t="shared" si="145"/>
        <v>~mily~</v>
      </c>
      <c r="N527" s="1" t="str">
        <f t="shared" si="146"/>
        <v>[məlɪ]</v>
      </c>
      <c r="O527" s="4">
        <f t="shared" si="147"/>
        <v>0.2342468675289098</v>
      </c>
      <c r="P527" s="4">
        <f t="shared" si="148"/>
        <v>1</v>
      </c>
      <c r="Q527" s="4" cm="1">
        <f t="array" ref="Q527">SUM(_xlfn._xlws.FILTER($G$2:$G$1265,_xlfn.MAP($M$2:$M$1265,_xlfn.LAMBDA(_xlpm.x,_xlpm.x=$M527))))</f>
        <v>7.3152889539136799E-4</v>
      </c>
      <c r="R527" s="4">
        <f t="shared" si="149"/>
        <v>1</v>
      </c>
      <c r="S527" s="15" cm="1">
        <f t="array" ref="S527">SUM(_xlfn._xlws.FILTER($G$2:$G$1265,_xlfn.MAP($N$2:$N$1265,_xlfn.LAMBDA(_xlpm.x,_xlpm.x=$N527))))</f>
        <v>7.3152889539136799E-4</v>
      </c>
      <c r="T527" s="4">
        <f t="shared" si="150"/>
        <v>1</v>
      </c>
      <c r="U527" s="4">
        <f t="shared" si="151"/>
        <v>0</v>
      </c>
      <c r="AC527" s="2"/>
      <c r="AH527" s="2"/>
      <c r="AI527" s="2"/>
    </row>
    <row r="528" spans="1:35">
      <c r="A528" s="1" t="str">
        <f t="shared" si="138"/>
        <v>~many~ : [mɛnɪ]</v>
      </c>
      <c r="B528" s="1">
        <f t="shared" si="152"/>
        <v>0</v>
      </c>
      <c r="C528" s="1">
        <f t="shared" si="152"/>
        <v>1</v>
      </c>
      <c r="D528" s="1">
        <f t="shared" si="152"/>
        <v>0</v>
      </c>
      <c r="E528" s="7">
        <v>1</v>
      </c>
      <c r="F528" s="9" t="s">
        <v>1639</v>
      </c>
      <c r="G528" s="4">
        <f t="shared" si="139"/>
        <v>7.3152889539136799E-4</v>
      </c>
      <c r="H528" s="4" t="str">
        <f t="shared" si="140"/>
        <v>mɛnɪ</v>
      </c>
      <c r="I528" s="4" t="str">
        <f t="shared" si="141"/>
        <v>many</v>
      </c>
      <c r="J528" s="10">
        <f t="shared" si="142"/>
        <v>4</v>
      </c>
      <c r="K528" s="10">
        <f t="shared" si="143"/>
        <v>4</v>
      </c>
      <c r="L528" s="10">
        <f t="shared" si="144"/>
        <v>4</v>
      </c>
      <c r="M528" s="1" t="str">
        <f t="shared" si="145"/>
        <v>~many~</v>
      </c>
      <c r="N528" s="1" t="str">
        <f t="shared" si="146"/>
        <v>[mɛnɪ]</v>
      </c>
      <c r="O528" s="4">
        <f t="shared" si="147"/>
        <v>0.2342468675289098</v>
      </c>
      <c r="P528" s="4">
        <f t="shared" si="148"/>
        <v>1</v>
      </c>
      <c r="Q528" s="4" cm="1">
        <f t="array" ref="Q528">SUM(_xlfn._xlws.FILTER($G$2:$G$1265,_xlfn.MAP($M$2:$M$1265,_xlfn.LAMBDA(_xlpm.x,_xlpm.x=$M528))))</f>
        <v>7.3152889539136799E-4</v>
      </c>
      <c r="R528" s="4">
        <f t="shared" si="149"/>
        <v>1</v>
      </c>
      <c r="S528" s="15" cm="1">
        <f t="array" ref="S528">SUM(_xlfn._xlws.FILTER($G$2:$G$1265,_xlfn.MAP($N$2:$N$1265,_xlfn.LAMBDA(_xlpm.x,_xlpm.x=$N528))))</f>
        <v>7.3152889539136799E-4</v>
      </c>
      <c r="T528" s="4">
        <f t="shared" si="150"/>
        <v>1</v>
      </c>
      <c r="U528" s="4">
        <f t="shared" si="151"/>
        <v>0</v>
      </c>
      <c r="AC528" s="2"/>
      <c r="AH528" s="2"/>
      <c r="AI528" s="2"/>
    </row>
    <row r="529" spans="1:35">
      <c r="A529" s="1" t="str">
        <f t="shared" si="138"/>
        <v>~minu~ : [mɪnə]</v>
      </c>
      <c r="B529" s="1">
        <f t="shared" si="152"/>
        <v>0</v>
      </c>
      <c r="C529" s="1">
        <f t="shared" si="152"/>
        <v>1</v>
      </c>
      <c r="D529" s="1">
        <f t="shared" si="152"/>
        <v>0</v>
      </c>
      <c r="E529" s="7">
        <v>1</v>
      </c>
      <c r="F529" s="9" t="s">
        <v>1638</v>
      </c>
      <c r="G529" s="4">
        <f t="shared" si="139"/>
        <v>7.3152889539136799E-4</v>
      </c>
      <c r="H529" s="4" t="str">
        <f t="shared" si="140"/>
        <v>mɪnə</v>
      </c>
      <c r="I529" s="4" t="str">
        <f t="shared" si="141"/>
        <v>minu</v>
      </c>
      <c r="J529" s="10">
        <f t="shared" si="142"/>
        <v>4</v>
      </c>
      <c r="K529" s="10">
        <f t="shared" si="143"/>
        <v>4</v>
      </c>
      <c r="L529" s="10">
        <f t="shared" si="144"/>
        <v>4</v>
      </c>
      <c r="M529" s="1" t="str">
        <f t="shared" si="145"/>
        <v>~minu~</v>
      </c>
      <c r="N529" s="1" t="str">
        <f t="shared" si="146"/>
        <v>[mɪnə]</v>
      </c>
      <c r="O529" s="4">
        <f t="shared" si="147"/>
        <v>0.2342468675289098</v>
      </c>
      <c r="P529" s="4">
        <f t="shared" si="148"/>
        <v>1</v>
      </c>
      <c r="Q529" s="4" cm="1">
        <f t="array" ref="Q529">SUM(_xlfn._xlws.FILTER($G$2:$G$1265,_xlfn.MAP($M$2:$M$1265,_xlfn.LAMBDA(_xlpm.x,_xlpm.x=$M529))))</f>
        <v>7.3152889539136799E-4</v>
      </c>
      <c r="R529" s="4">
        <f t="shared" si="149"/>
        <v>1</v>
      </c>
      <c r="S529" s="15" cm="1">
        <f t="array" ref="S529">SUM(_xlfn._xlws.FILTER($G$2:$G$1265,_xlfn.MAP($N$2:$N$1265,_xlfn.LAMBDA(_xlpm.x,_xlpm.x=$N529))))</f>
        <v>7.3152889539136799E-4</v>
      </c>
      <c r="T529" s="4">
        <f t="shared" si="150"/>
        <v>1</v>
      </c>
      <c r="U529" s="4">
        <f t="shared" si="151"/>
        <v>0</v>
      </c>
      <c r="AC529" s="2"/>
      <c r="AH529" s="2"/>
      <c r="AI529" s="2"/>
    </row>
    <row r="530" spans="1:35">
      <c r="A530" s="1" t="str">
        <f t="shared" si="138"/>
        <v>~must~ : [mʌst]</v>
      </c>
      <c r="B530" s="1">
        <f t="shared" si="152"/>
        <v>0</v>
      </c>
      <c r="C530" s="1">
        <f t="shared" si="152"/>
        <v>1</v>
      </c>
      <c r="D530" s="1">
        <f t="shared" si="152"/>
        <v>0</v>
      </c>
      <c r="E530" s="7">
        <v>1</v>
      </c>
      <c r="F530" s="9" t="s">
        <v>1637</v>
      </c>
      <c r="G530" s="4">
        <f t="shared" si="139"/>
        <v>7.3152889539136799E-4</v>
      </c>
      <c r="H530" s="1" t="str">
        <f t="shared" si="140"/>
        <v>mʌst</v>
      </c>
      <c r="I530" s="1" t="str">
        <f t="shared" si="141"/>
        <v>must</v>
      </c>
      <c r="J530" s="10">
        <f t="shared" si="142"/>
        <v>4</v>
      </c>
      <c r="K530" s="10">
        <f t="shared" si="143"/>
        <v>4</v>
      </c>
      <c r="L530" s="10">
        <f t="shared" si="144"/>
        <v>4</v>
      </c>
      <c r="M530" s="1" t="str">
        <f t="shared" si="145"/>
        <v>~must~</v>
      </c>
      <c r="N530" s="1" t="str">
        <f t="shared" si="146"/>
        <v>[mʌst]</v>
      </c>
      <c r="O530" s="4">
        <f t="shared" si="147"/>
        <v>0.2342468675289098</v>
      </c>
      <c r="P530" s="4">
        <f t="shared" si="148"/>
        <v>1</v>
      </c>
      <c r="Q530" s="4" cm="1">
        <f t="array" ref="Q530">SUM(_xlfn._xlws.FILTER($G$2:$G$1265,_xlfn.MAP($M$2:$M$1265,_xlfn.LAMBDA(_xlpm.x,_xlpm.x=$M530))))</f>
        <v>7.3152889539136799E-4</v>
      </c>
      <c r="R530" s="4">
        <f t="shared" si="149"/>
        <v>1</v>
      </c>
      <c r="S530" s="15" cm="1">
        <f t="array" ref="S530">SUM(_xlfn._xlws.FILTER($G$2:$G$1265,_xlfn.MAP($N$2:$N$1265,_xlfn.LAMBDA(_xlpm.x,_xlpm.x=$N530))))</f>
        <v>7.3152889539136799E-4</v>
      </c>
      <c r="T530" s="4">
        <f t="shared" si="150"/>
        <v>1</v>
      </c>
      <c r="U530" s="4">
        <f t="shared" si="151"/>
        <v>0</v>
      </c>
      <c r="AC530" s="2"/>
      <c r="AH530" s="2"/>
      <c r="AI530" s="2"/>
    </row>
    <row r="531" spans="1:35">
      <c r="A531" s="1" t="str">
        <f t="shared" si="138"/>
        <v>~mate~ : [mətɪ]</v>
      </c>
      <c r="B531" s="1">
        <f t="shared" si="152"/>
        <v>0</v>
      </c>
      <c r="C531" s="1">
        <f t="shared" si="152"/>
        <v>1</v>
      </c>
      <c r="D531" s="1">
        <f t="shared" si="152"/>
        <v>0</v>
      </c>
      <c r="E531" s="7">
        <v>1</v>
      </c>
      <c r="F531" s="9" t="s">
        <v>1636</v>
      </c>
      <c r="G531" s="4">
        <f t="shared" si="139"/>
        <v>7.3152889539136799E-4</v>
      </c>
      <c r="H531" s="1" t="str">
        <f t="shared" si="140"/>
        <v>mətɪ</v>
      </c>
      <c r="I531" s="1" t="str">
        <f t="shared" si="141"/>
        <v>mate</v>
      </c>
      <c r="J531" s="10">
        <f t="shared" si="142"/>
        <v>4</v>
      </c>
      <c r="K531" s="10">
        <f t="shared" si="143"/>
        <v>4</v>
      </c>
      <c r="L531" s="10">
        <f t="shared" si="144"/>
        <v>4</v>
      </c>
      <c r="M531" s="1" t="str">
        <f t="shared" si="145"/>
        <v>~mate~</v>
      </c>
      <c r="N531" s="1" t="str">
        <f t="shared" si="146"/>
        <v>[mətɪ]</v>
      </c>
      <c r="O531" s="4">
        <f t="shared" si="147"/>
        <v>0.2342468675289098</v>
      </c>
      <c r="P531" s="4">
        <f t="shared" si="148"/>
        <v>1</v>
      </c>
      <c r="Q531" s="4" cm="1">
        <f t="array" ref="Q531">SUM(_xlfn._xlws.FILTER($G$2:$G$1265,_xlfn.MAP($M$2:$M$1265,_xlfn.LAMBDA(_xlpm.x,_xlpm.x=$M531))))</f>
        <v>7.3152889539136799E-4</v>
      </c>
      <c r="R531" s="4">
        <f t="shared" si="149"/>
        <v>1</v>
      </c>
      <c r="S531" s="15" cm="1">
        <f t="array" ref="S531">SUM(_xlfn._xlws.FILTER($G$2:$G$1265,_xlfn.MAP($N$2:$N$1265,_xlfn.LAMBDA(_xlpm.x,_xlpm.x=$N531))))</f>
        <v>7.3152889539136799E-4</v>
      </c>
      <c r="T531" s="4">
        <f t="shared" si="150"/>
        <v>1</v>
      </c>
      <c r="U531" s="4">
        <f t="shared" si="151"/>
        <v>0</v>
      </c>
      <c r="AC531" s="2"/>
      <c r="AH531" s="2"/>
      <c r="AI531" s="2"/>
    </row>
    <row r="532" spans="1:35">
      <c r="A532" s="1" t="str">
        <f t="shared" si="138"/>
        <v>~meta~ : [mɛtə]</v>
      </c>
      <c r="B532" s="1">
        <f t="shared" si="152"/>
        <v>0</v>
      </c>
      <c r="C532" s="1">
        <f t="shared" si="152"/>
        <v>1</v>
      </c>
      <c r="D532" s="1">
        <f t="shared" si="152"/>
        <v>0</v>
      </c>
      <c r="E532" s="7">
        <v>1</v>
      </c>
      <c r="F532" s="9" t="s">
        <v>1635</v>
      </c>
      <c r="G532" s="4">
        <f t="shared" si="139"/>
        <v>7.3152889539136799E-4</v>
      </c>
      <c r="H532" s="4" t="str">
        <f t="shared" si="140"/>
        <v>mɛtə</v>
      </c>
      <c r="I532" s="4" t="str">
        <f t="shared" si="141"/>
        <v>meta</v>
      </c>
      <c r="J532" s="10">
        <f t="shared" si="142"/>
        <v>4</v>
      </c>
      <c r="K532" s="10">
        <f t="shared" si="143"/>
        <v>4</v>
      </c>
      <c r="L532" s="10">
        <f t="shared" si="144"/>
        <v>4</v>
      </c>
      <c r="M532" s="1" t="str">
        <f t="shared" si="145"/>
        <v>~meta~</v>
      </c>
      <c r="N532" s="1" t="str">
        <f t="shared" si="146"/>
        <v>[mɛtə]</v>
      </c>
      <c r="O532" s="4">
        <f t="shared" si="147"/>
        <v>0.2342468675289098</v>
      </c>
      <c r="P532" s="4">
        <f t="shared" si="148"/>
        <v>1</v>
      </c>
      <c r="Q532" s="4" cm="1">
        <f t="array" ref="Q532">SUM(_xlfn._xlws.FILTER($G$2:$G$1265,_xlfn.MAP($M$2:$M$1265,_xlfn.LAMBDA(_xlpm.x,_xlpm.x=$M532))))</f>
        <v>7.3152889539136799E-4</v>
      </c>
      <c r="R532" s="4">
        <f t="shared" si="149"/>
        <v>1</v>
      </c>
      <c r="S532" s="15" cm="1">
        <f t="array" ref="S532">SUM(_xlfn._xlws.FILTER($G$2:$G$1265,_xlfn.MAP($N$2:$N$1265,_xlfn.LAMBDA(_xlpm.x,_xlpm.x=$N532))))</f>
        <v>7.3152889539136799E-4</v>
      </c>
      <c r="T532" s="4">
        <f t="shared" si="150"/>
        <v>1</v>
      </c>
      <c r="U532" s="4">
        <f t="shared" si="151"/>
        <v>0</v>
      </c>
      <c r="AC532" s="2"/>
      <c r="AH532" s="2"/>
      <c r="AI532" s="2"/>
    </row>
    <row r="533" spans="1:35">
      <c r="A533" s="1" t="str">
        <f t="shared" si="138"/>
        <v>~much~ : [mʌtʃ]</v>
      </c>
      <c r="B533" s="1">
        <f t="shared" si="152"/>
        <v>0</v>
      </c>
      <c r="C533" s="1">
        <f t="shared" si="152"/>
        <v>1</v>
      </c>
      <c r="D533" s="1">
        <f t="shared" si="152"/>
        <v>0</v>
      </c>
      <c r="E533" s="7">
        <v>1</v>
      </c>
      <c r="F533" s="9" t="s">
        <v>1634</v>
      </c>
      <c r="G533" s="4">
        <f t="shared" si="139"/>
        <v>7.3152889539136799E-4</v>
      </c>
      <c r="H533" s="4" t="str">
        <f t="shared" si="140"/>
        <v>mʌtʃ</v>
      </c>
      <c r="I533" s="4" t="str">
        <f t="shared" si="141"/>
        <v>much</v>
      </c>
      <c r="J533" s="10">
        <f t="shared" si="142"/>
        <v>4</v>
      </c>
      <c r="K533" s="10">
        <f t="shared" si="143"/>
        <v>4</v>
      </c>
      <c r="L533" s="10">
        <f t="shared" si="144"/>
        <v>4</v>
      </c>
      <c r="M533" s="1" t="str">
        <f t="shared" si="145"/>
        <v>~much~</v>
      </c>
      <c r="N533" s="1" t="str">
        <f t="shared" si="146"/>
        <v>[mʌtʃ]</v>
      </c>
      <c r="O533" s="4">
        <f t="shared" si="147"/>
        <v>0.2342468675289098</v>
      </c>
      <c r="P533" s="4">
        <f t="shared" si="148"/>
        <v>1</v>
      </c>
      <c r="Q533" s="4" cm="1">
        <f t="array" ref="Q533">SUM(_xlfn._xlws.FILTER($G$2:$G$1265,_xlfn.MAP($M$2:$M$1265,_xlfn.LAMBDA(_xlpm.x,_xlpm.x=$M533))))</f>
        <v>7.3152889539136799E-4</v>
      </c>
      <c r="R533" s="4">
        <f t="shared" si="149"/>
        <v>1</v>
      </c>
      <c r="S533" s="15" cm="1">
        <f t="array" ref="S533">SUM(_xlfn._xlws.FILTER($G$2:$G$1265,_xlfn.MAP($N$2:$N$1265,_xlfn.LAMBDA(_xlpm.x,_xlpm.x=$N533))))</f>
        <v>7.3152889539136799E-4</v>
      </c>
      <c r="T533" s="4">
        <f t="shared" si="150"/>
        <v>1</v>
      </c>
      <c r="U533" s="4">
        <f t="shared" si="151"/>
        <v>0</v>
      </c>
      <c r="AC533" s="2"/>
      <c r="AH533" s="2"/>
      <c r="AI533" s="2"/>
    </row>
    <row r="534" spans="1:35">
      <c r="A534" s="1" t="str">
        <f t="shared" si="138"/>
        <v>~mark~ : [mɑɹk]</v>
      </c>
      <c r="B534" s="1">
        <f t="shared" si="152"/>
        <v>0</v>
      </c>
      <c r="C534" s="1">
        <f t="shared" si="152"/>
        <v>1</v>
      </c>
      <c r="D534" s="1">
        <f t="shared" si="152"/>
        <v>0</v>
      </c>
      <c r="E534" s="7">
        <v>1</v>
      </c>
      <c r="F534" s="9" t="s">
        <v>1633</v>
      </c>
      <c r="G534" s="4">
        <f t="shared" si="139"/>
        <v>7.3152889539136799E-4</v>
      </c>
      <c r="H534" s="4" t="str">
        <f t="shared" si="140"/>
        <v>mɑɹk</v>
      </c>
      <c r="I534" s="4" t="str">
        <f t="shared" si="141"/>
        <v>mark</v>
      </c>
      <c r="J534" s="10">
        <f t="shared" si="142"/>
        <v>4</v>
      </c>
      <c r="K534" s="10">
        <f t="shared" si="143"/>
        <v>4</v>
      </c>
      <c r="L534" s="10">
        <f t="shared" si="144"/>
        <v>4</v>
      </c>
      <c r="M534" s="1" t="str">
        <f t="shared" si="145"/>
        <v>~mark~</v>
      </c>
      <c r="N534" s="1" t="str">
        <f t="shared" si="146"/>
        <v>[mɑɹk]</v>
      </c>
      <c r="O534" s="4">
        <f t="shared" si="147"/>
        <v>0.2342468675289098</v>
      </c>
      <c r="P534" s="4">
        <f t="shared" si="148"/>
        <v>1</v>
      </c>
      <c r="Q534" s="4" cm="1">
        <f t="array" ref="Q534">SUM(_xlfn._xlws.FILTER($G$2:$G$1265,_xlfn.MAP($M$2:$M$1265,_xlfn.LAMBDA(_xlpm.x,_xlpm.x=$M534))))</f>
        <v>7.3152889539136799E-4</v>
      </c>
      <c r="R534" s="4">
        <f t="shared" si="149"/>
        <v>1</v>
      </c>
      <c r="S534" s="15" cm="1">
        <f t="array" ref="S534">SUM(_xlfn._xlws.FILTER($G$2:$G$1265,_xlfn.MAP($N$2:$N$1265,_xlfn.LAMBDA(_xlpm.x,_xlpm.x=$N534))))</f>
        <v>7.3152889539136799E-4</v>
      </c>
      <c r="T534" s="4">
        <f t="shared" si="150"/>
        <v>1</v>
      </c>
      <c r="U534" s="4">
        <f t="shared" si="151"/>
        <v>0</v>
      </c>
      <c r="AC534" s="2"/>
      <c r="AH534" s="2"/>
      <c r="AI534" s="2"/>
    </row>
    <row r="535" spans="1:35">
      <c r="A535" s="1" t="str">
        <f t="shared" si="138"/>
        <v>~nine~ : [naɪn]</v>
      </c>
      <c r="B535" s="1">
        <f t="shared" si="152"/>
        <v>0</v>
      </c>
      <c r="C535" s="1">
        <f t="shared" si="152"/>
        <v>0</v>
      </c>
      <c r="D535" s="1">
        <f t="shared" si="152"/>
        <v>1</v>
      </c>
      <c r="E535" s="7">
        <v>1</v>
      </c>
      <c r="F535" s="9" t="s">
        <v>1632</v>
      </c>
      <c r="G535" s="4">
        <f t="shared" si="139"/>
        <v>7.3152889539136799E-4</v>
      </c>
      <c r="H535" s="4" t="str">
        <f t="shared" si="140"/>
        <v>naɪn</v>
      </c>
      <c r="I535" s="4" t="str">
        <f t="shared" si="141"/>
        <v>nine</v>
      </c>
      <c r="J535" s="10">
        <f t="shared" si="142"/>
        <v>4</v>
      </c>
      <c r="K535" s="10">
        <f t="shared" si="143"/>
        <v>4</v>
      </c>
      <c r="L535" s="10">
        <f t="shared" si="144"/>
        <v>4</v>
      </c>
      <c r="M535" s="1" t="str">
        <f t="shared" si="145"/>
        <v>~nine~</v>
      </c>
      <c r="N535" s="1" t="str">
        <f t="shared" si="146"/>
        <v>[naɪn]</v>
      </c>
      <c r="O535" s="4">
        <f t="shared" si="147"/>
        <v>0.2342468675289098</v>
      </c>
      <c r="P535" s="4">
        <f t="shared" si="148"/>
        <v>1</v>
      </c>
      <c r="Q535" s="4" cm="1">
        <f t="array" ref="Q535">SUM(_xlfn._xlws.FILTER($G$2:$G$1265,_xlfn.MAP($M$2:$M$1265,_xlfn.LAMBDA(_xlpm.x,_xlpm.x=$M535))))</f>
        <v>7.3152889539136799E-4</v>
      </c>
      <c r="R535" s="4">
        <f t="shared" si="149"/>
        <v>1</v>
      </c>
      <c r="S535" s="15" cm="1">
        <f t="array" ref="S535">SUM(_xlfn._xlws.FILTER($G$2:$G$1265,_xlfn.MAP($N$2:$N$1265,_xlfn.LAMBDA(_xlpm.x,_xlpm.x=$N535))))</f>
        <v>7.3152889539136799E-4</v>
      </c>
      <c r="T535" s="4">
        <f t="shared" si="150"/>
        <v>1</v>
      </c>
      <c r="U535" s="4">
        <f t="shared" si="151"/>
        <v>0</v>
      </c>
      <c r="AC535" s="2"/>
      <c r="AH535" s="2"/>
      <c r="AI535" s="2"/>
    </row>
    <row r="536" spans="1:35">
      <c r="A536" s="1" t="str">
        <f t="shared" si="138"/>
        <v>~noun~ : [naʊn]</v>
      </c>
      <c r="B536" s="1">
        <f t="shared" si="152"/>
        <v>0</v>
      </c>
      <c r="C536" s="1">
        <f t="shared" si="152"/>
        <v>0</v>
      </c>
      <c r="D536" s="1">
        <f t="shared" si="152"/>
        <v>1</v>
      </c>
      <c r="E536" s="7">
        <v>1</v>
      </c>
      <c r="F536" s="9" t="s">
        <v>1631</v>
      </c>
      <c r="G536" s="4">
        <f t="shared" si="139"/>
        <v>7.3152889539136799E-4</v>
      </c>
      <c r="H536" s="4" t="str">
        <f t="shared" si="140"/>
        <v>naʊn</v>
      </c>
      <c r="I536" s="4" t="str">
        <f t="shared" si="141"/>
        <v>noun</v>
      </c>
      <c r="J536" s="10">
        <f t="shared" si="142"/>
        <v>4</v>
      </c>
      <c r="K536" s="10">
        <f t="shared" si="143"/>
        <v>4</v>
      </c>
      <c r="L536" s="10">
        <f t="shared" si="144"/>
        <v>4</v>
      </c>
      <c r="M536" s="1" t="str">
        <f t="shared" si="145"/>
        <v>~noun~</v>
      </c>
      <c r="N536" s="1" t="str">
        <f t="shared" si="146"/>
        <v>[naʊn]</v>
      </c>
      <c r="O536" s="4">
        <f t="shared" si="147"/>
        <v>0.2342468675289098</v>
      </c>
      <c r="P536" s="4">
        <f t="shared" si="148"/>
        <v>1</v>
      </c>
      <c r="Q536" s="4" cm="1">
        <f t="array" ref="Q536">SUM(_xlfn._xlws.FILTER($G$2:$G$1265,_xlfn.MAP($M$2:$M$1265,_xlfn.LAMBDA(_xlpm.x,_xlpm.x=$M536))))</f>
        <v>7.3152889539136799E-4</v>
      </c>
      <c r="R536" s="4">
        <f t="shared" si="149"/>
        <v>1</v>
      </c>
      <c r="S536" s="15" cm="1">
        <f t="array" ref="S536">SUM(_xlfn._xlws.FILTER($G$2:$G$1265,_xlfn.MAP($N$2:$N$1265,_xlfn.LAMBDA(_xlpm.x,_xlpm.x=$N536))))</f>
        <v>7.3152889539136799E-4</v>
      </c>
      <c r="T536" s="4">
        <f t="shared" si="150"/>
        <v>1</v>
      </c>
      <c r="U536" s="4">
        <f t="shared" si="151"/>
        <v>0</v>
      </c>
      <c r="AC536" s="2"/>
      <c r="AH536" s="2"/>
      <c r="AI536" s="2"/>
    </row>
    <row r="537" spans="1:35">
      <c r="A537" s="1" t="str">
        <f t="shared" si="138"/>
        <v>~ndow~ : [ndəʊ]</v>
      </c>
      <c r="B537" s="1">
        <f t="shared" si="152"/>
        <v>0</v>
      </c>
      <c r="C537" s="1">
        <f t="shared" si="152"/>
        <v>0</v>
      </c>
      <c r="D537" s="1">
        <f t="shared" si="152"/>
        <v>1</v>
      </c>
      <c r="E537" s="7">
        <v>1</v>
      </c>
      <c r="F537" s="9" t="s">
        <v>423</v>
      </c>
      <c r="G537" s="4">
        <f t="shared" si="139"/>
        <v>7.3152889539136799E-4</v>
      </c>
      <c r="H537" s="4" t="str">
        <f t="shared" si="140"/>
        <v>ndəʊ</v>
      </c>
      <c r="I537" s="4" t="str">
        <f t="shared" si="141"/>
        <v>ndow</v>
      </c>
      <c r="J537" s="10">
        <f t="shared" si="142"/>
        <v>4</v>
      </c>
      <c r="K537" s="10">
        <f t="shared" si="143"/>
        <v>4</v>
      </c>
      <c r="L537" s="10">
        <f t="shared" si="144"/>
        <v>4</v>
      </c>
      <c r="M537" s="1" t="str">
        <f t="shared" si="145"/>
        <v>~ndow~</v>
      </c>
      <c r="N537" s="1" t="str">
        <f t="shared" si="146"/>
        <v>[ndəʊ]</v>
      </c>
      <c r="O537" s="4">
        <f t="shared" si="147"/>
        <v>0.2342468675289098</v>
      </c>
      <c r="P537" s="4">
        <f t="shared" si="148"/>
        <v>1</v>
      </c>
      <c r="Q537" s="4" cm="1">
        <f t="array" ref="Q537">SUM(_xlfn._xlws.FILTER($G$2:$G$1265,_xlfn.MAP($M$2:$M$1265,_xlfn.LAMBDA(_xlpm.x,_xlpm.x=$M537))))</f>
        <v>7.3152889539136799E-4</v>
      </c>
      <c r="R537" s="4">
        <f t="shared" si="149"/>
        <v>1</v>
      </c>
      <c r="S537" s="15" cm="1">
        <f t="array" ref="S537">SUM(_xlfn._xlws.FILTER($G$2:$G$1265,_xlfn.MAP($N$2:$N$1265,_xlfn.LAMBDA(_xlpm.x,_xlpm.x=$N537))))</f>
        <v>7.3152889539136799E-4</v>
      </c>
      <c r="T537" s="4">
        <f t="shared" si="150"/>
        <v>1</v>
      </c>
      <c r="U537" s="4">
        <f t="shared" si="151"/>
        <v>0</v>
      </c>
      <c r="AC537" s="2"/>
      <c r="AH537" s="2"/>
      <c r="AI537" s="2"/>
    </row>
    <row r="538" spans="1:35">
      <c r="A538" s="1" t="str">
        <f t="shared" si="138"/>
        <v>~name~ : [neɪm]</v>
      </c>
      <c r="B538" s="1">
        <f t="shared" si="152"/>
        <v>0</v>
      </c>
      <c r="C538" s="1">
        <f t="shared" si="152"/>
        <v>0</v>
      </c>
      <c r="D538" s="1">
        <f t="shared" si="152"/>
        <v>1</v>
      </c>
      <c r="E538" s="7">
        <v>1</v>
      </c>
      <c r="F538" s="9" t="s">
        <v>1630</v>
      </c>
      <c r="G538" s="4">
        <f t="shared" si="139"/>
        <v>7.3152889539136799E-4</v>
      </c>
      <c r="H538" s="4" t="str">
        <f t="shared" si="140"/>
        <v>neɪm</v>
      </c>
      <c r="I538" s="4" t="str">
        <f t="shared" si="141"/>
        <v>name</v>
      </c>
      <c r="J538" s="10">
        <f t="shared" si="142"/>
        <v>4</v>
      </c>
      <c r="K538" s="10">
        <f t="shared" si="143"/>
        <v>4</v>
      </c>
      <c r="L538" s="10">
        <f t="shared" si="144"/>
        <v>4</v>
      </c>
      <c r="M538" s="1" t="str">
        <f t="shared" si="145"/>
        <v>~name~</v>
      </c>
      <c r="N538" s="1" t="str">
        <f t="shared" si="146"/>
        <v>[neɪm]</v>
      </c>
      <c r="O538" s="4">
        <f t="shared" si="147"/>
        <v>0.2342468675289098</v>
      </c>
      <c r="P538" s="4">
        <f t="shared" si="148"/>
        <v>1</v>
      </c>
      <c r="Q538" s="4" cm="1">
        <f t="array" ref="Q538">SUM(_xlfn._xlws.FILTER($G$2:$G$1265,_xlfn.MAP($M$2:$M$1265,_xlfn.LAMBDA(_xlpm.x,_xlpm.x=$M538))))</f>
        <v>7.3152889539136799E-4</v>
      </c>
      <c r="R538" s="4">
        <f t="shared" si="149"/>
        <v>1</v>
      </c>
      <c r="S538" s="15" cm="1">
        <f t="array" ref="S538">SUM(_xlfn._xlws.FILTER($G$2:$G$1265,_xlfn.MAP($N$2:$N$1265,_xlfn.LAMBDA(_xlpm.x,_xlpm.x=$N538))))</f>
        <v>7.3152889539136799E-4</v>
      </c>
      <c r="T538" s="4">
        <f t="shared" si="150"/>
        <v>1</v>
      </c>
      <c r="U538" s="4">
        <f t="shared" si="151"/>
        <v>0</v>
      </c>
      <c r="AC538" s="2"/>
      <c r="AH538" s="2"/>
      <c r="AI538" s="2"/>
    </row>
    <row r="539" spans="1:35">
      <c r="A539" s="1" t="str">
        <f t="shared" si="138"/>
        <v>~note~ : [noʊt]</v>
      </c>
      <c r="B539" s="1">
        <f t="shared" si="152"/>
        <v>0</v>
      </c>
      <c r="C539" s="1">
        <f t="shared" si="152"/>
        <v>0</v>
      </c>
      <c r="D539" s="1">
        <f t="shared" si="152"/>
        <v>1</v>
      </c>
      <c r="E539" s="7">
        <v>1</v>
      </c>
      <c r="F539" s="9" t="s">
        <v>1629</v>
      </c>
      <c r="G539" s="4">
        <f t="shared" si="139"/>
        <v>7.3152889539136799E-4</v>
      </c>
      <c r="H539" s="4" t="str">
        <f t="shared" si="140"/>
        <v>noʊt</v>
      </c>
      <c r="I539" s="4" t="str">
        <f t="shared" si="141"/>
        <v>note</v>
      </c>
      <c r="J539" s="10">
        <f t="shared" si="142"/>
        <v>4</v>
      </c>
      <c r="K539" s="10">
        <f t="shared" si="143"/>
        <v>4</v>
      </c>
      <c r="L539" s="10">
        <f t="shared" si="144"/>
        <v>4</v>
      </c>
      <c r="M539" s="1" t="str">
        <f t="shared" si="145"/>
        <v>~note~</v>
      </c>
      <c r="N539" s="1" t="str">
        <f t="shared" si="146"/>
        <v>[noʊt]</v>
      </c>
      <c r="O539" s="4">
        <f t="shared" si="147"/>
        <v>0.2342468675289098</v>
      </c>
      <c r="P539" s="4">
        <f t="shared" si="148"/>
        <v>1</v>
      </c>
      <c r="Q539" s="4" cm="1">
        <f t="array" ref="Q539">SUM(_xlfn._xlws.FILTER($G$2:$G$1265,_xlfn.MAP($M$2:$M$1265,_xlfn.LAMBDA(_xlpm.x,_xlpm.x=$M539))))</f>
        <v>7.3152889539136799E-4</v>
      </c>
      <c r="R539" s="4">
        <f t="shared" si="149"/>
        <v>1</v>
      </c>
      <c r="S539" s="15" cm="1">
        <f t="array" ref="S539">SUM(_xlfn._xlws.FILTER($G$2:$G$1265,_xlfn.MAP($N$2:$N$1265,_xlfn.LAMBDA(_xlpm.x,_xlpm.x=$N539))))</f>
        <v>7.3152889539136799E-4</v>
      </c>
      <c r="T539" s="4">
        <f t="shared" si="150"/>
        <v>1</v>
      </c>
      <c r="U539" s="4">
        <f t="shared" si="151"/>
        <v>0</v>
      </c>
      <c r="AC539" s="2"/>
      <c r="AH539" s="2"/>
      <c r="AI539" s="2"/>
    </row>
    <row r="540" spans="1:35">
      <c r="A540" s="1" t="str">
        <f t="shared" si="138"/>
        <v>~nose~ : [noʊz]</v>
      </c>
      <c r="B540" s="1">
        <f t="shared" si="152"/>
        <v>0</v>
      </c>
      <c r="C540" s="1">
        <f t="shared" si="152"/>
        <v>0</v>
      </c>
      <c r="D540" s="1">
        <f t="shared" si="152"/>
        <v>1</v>
      </c>
      <c r="E540" s="7">
        <v>1</v>
      </c>
      <c r="F540" s="9" t="s">
        <v>1628</v>
      </c>
      <c r="G540" s="4">
        <f t="shared" si="139"/>
        <v>7.3152889539136799E-4</v>
      </c>
      <c r="H540" s="1" t="str">
        <f t="shared" si="140"/>
        <v>noʊz</v>
      </c>
      <c r="I540" s="1" t="str">
        <f t="shared" si="141"/>
        <v>nose</v>
      </c>
      <c r="J540" s="10">
        <f t="shared" si="142"/>
        <v>4</v>
      </c>
      <c r="K540" s="10">
        <f t="shared" si="143"/>
        <v>4</v>
      </c>
      <c r="L540" s="10">
        <f t="shared" si="144"/>
        <v>4</v>
      </c>
      <c r="M540" s="1" t="str">
        <f t="shared" si="145"/>
        <v>~nose~</v>
      </c>
      <c r="N540" s="1" t="str">
        <f t="shared" si="146"/>
        <v>[noʊz]</v>
      </c>
      <c r="O540" s="4">
        <f t="shared" si="147"/>
        <v>0.2342468675289098</v>
      </c>
      <c r="P540" s="4">
        <f t="shared" si="148"/>
        <v>1</v>
      </c>
      <c r="Q540" s="4" cm="1">
        <f t="array" ref="Q540">SUM(_xlfn._xlws.FILTER($G$2:$G$1265,_xlfn.MAP($M$2:$M$1265,_xlfn.LAMBDA(_xlpm.x,_xlpm.x=$M540))))</f>
        <v>7.3152889539136799E-4</v>
      </c>
      <c r="R540" s="4">
        <f t="shared" si="149"/>
        <v>1</v>
      </c>
      <c r="S540" s="15" cm="1">
        <f t="array" ref="S540">SUM(_xlfn._xlws.FILTER($G$2:$G$1265,_xlfn.MAP($N$2:$N$1265,_xlfn.LAMBDA(_xlpm.x,_xlpm.x=$N540))))</f>
        <v>7.3152889539136799E-4</v>
      </c>
      <c r="T540" s="4">
        <f t="shared" si="150"/>
        <v>1</v>
      </c>
      <c r="U540" s="4">
        <f t="shared" si="151"/>
        <v>0</v>
      </c>
      <c r="AC540" s="2"/>
      <c r="AH540" s="2"/>
      <c r="AI540" s="2"/>
    </row>
    <row r="541" spans="1:35">
      <c r="A541" s="1" t="str">
        <f t="shared" si="138"/>
        <v>~ntil~ : [ntɪl]</v>
      </c>
      <c r="B541" s="1">
        <f t="shared" si="152"/>
        <v>0</v>
      </c>
      <c r="C541" s="1">
        <f t="shared" si="152"/>
        <v>0</v>
      </c>
      <c r="D541" s="1">
        <f t="shared" si="152"/>
        <v>1</v>
      </c>
      <c r="E541" s="7">
        <v>1</v>
      </c>
      <c r="F541" s="9" t="s">
        <v>1627</v>
      </c>
      <c r="G541" s="4">
        <f t="shared" si="139"/>
        <v>7.3152889539136799E-4</v>
      </c>
      <c r="H541" s="4" t="str">
        <f t="shared" si="140"/>
        <v>ntɪl</v>
      </c>
      <c r="I541" s="4" t="str">
        <f t="shared" si="141"/>
        <v>ntil</v>
      </c>
      <c r="J541" s="10">
        <f t="shared" si="142"/>
        <v>4</v>
      </c>
      <c r="K541" s="10">
        <f t="shared" si="143"/>
        <v>4</v>
      </c>
      <c r="L541" s="10">
        <f t="shared" si="144"/>
        <v>4</v>
      </c>
      <c r="M541" s="1" t="str">
        <f t="shared" si="145"/>
        <v>~ntil~</v>
      </c>
      <c r="N541" s="1" t="str">
        <f t="shared" si="146"/>
        <v>[ntɪl]</v>
      </c>
      <c r="O541" s="4">
        <f t="shared" si="147"/>
        <v>0.2342468675289098</v>
      </c>
      <c r="P541" s="4">
        <f t="shared" si="148"/>
        <v>1</v>
      </c>
      <c r="Q541" s="4" cm="1">
        <f t="array" ref="Q541">SUM(_xlfn._xlws.FILTER($G$2:$G$1265,_xlfn.MAP($M$2:$M$1265,_xlfn.LAMBDA(_xlpm.x,_xlpm.x=$M541))))</f>
        <v>7.3152889539136799E-4</v>
      </c>
      <c r="R541" s="4">
        <f t="shared" si="149"/>
        <v>1</v>
      </c>
      <c r="S541" s="15" cm="1">
        <f t="array" ref="S541">SUM(_xlfn._xlws.FILTER($G$2:$G$1265,_xlfn.MAP($N$2:$N$1265,_xlfn.LAMBDA(_xlpm.x,_xlpm.x=$N541))))</f>
        <v>7.3152889539136799E-4</v>
      </c>
      <c r="T541" s="4">
        <f t="shared" si="150"/>
        <v>1</v>
      </c>
      <c r="U541" s="4">
        <f t="shared" si="151"/>
        <v>0</v>
      </c>
      <c r="AC541" s="2"/>
      <c r="AH541" s="2"/>
      <c r="AI541" s="2"/>
    </row>
    <row r="542" spans="1:35">
      <c r="A542" s="1" t="str">
        <f t="shared" si="138"/>
        <v>~ntry~ : [ntɹɪ]</v>
      </c>
      <c r="B542" s="1">
        <f t="shared" ref="B542:D561" si="153">_xlfn.LET(_xlpm.d,$F542,_xlpm.k,_xlfn.CONCAT(LEFT(TRIM(B$1),1),"*"),COUNTIF(_xlpm.d,_xlpm.k))</f>
        <v>0</v>
      </c>
      <c r="C542" s="1">
        <f t="shared" si="153"/>
        <v>0</v>
      </c>
      <c r="D542" s="1">
        <f t="shared" si="153"/>
        <v>1</v>
      </c>
      <c r="E542" s="7">
        <v>1</v>
      </c>
      <c r="F542" s="9" t="s">
        <v>358</v>
      </c>
      <c r="G542" s="4">
        <f t="shared" si="139"/>
        <v>7.3152889539136799E-4</v>
      </c>
      <c r="H542" s="4" t="str">
        <f t="shared" si="140"/>
        <v>ntɹɪ</v>
      </c>
      <c r="I542" s="4" t="str">
        <f t="shared" si="141"/>
        <v>ntry</v>
      </c>
      <c r="J542" s="10">
        <f t="shared" si="142"/>
        <v>4</v>
      </c>
      <c r="K542" s="10">
        <f t="shared" si="143"/>
        <v>4</v>
      </c>
      <c r="L542" s="10">
        <f t="shared" si="144"/>
        <v>4</v>
      </c>
      <c r="M542" s="1" t="str">
        <f t="shared" si="145"/>
        <v>~ntry~</v>
      </c>
      <c r="N542" s="1" t="str">
        <f t="shared" si="146"/>
        <v>[ntɹɪ]</v>
      </c>
      <c r="O542" s="4">
        <f t="shared" si="147"/>
        <v>0.2342468675289098</v>
      </c>
      <c r="P542" s="4">
        <f t="shared" si="148"/>
        <v>1</v>
      </c>
      <c r="Q542" s="4" cm="1">
        <f t="array" ref="Q542">SUM(_xlfn._xlws.FILTER($G$2:$G$1265,_xlfn.MAP($M$2:$M$1265,_xlfn.LAMBDA(_xlpm.x,_xlpm.x=$M542))))</f>
        <v>7.3152889539136799E-4</v>
      </c>
      <c r="R542" s="4">
        <f t="shared" si="149"/>
        <v>1</v>
      </c>
      <c r="S542" s="15" cm="1">
        <f t="array" ref="S542">SUM(_xlfn._xlws.FILTER($G$2:$G$1265,_xlfn.MAP($N$2:$N$1265,_xlfn.LAMBDA(_xlpm.x,_xlpm.x=$N542))))</f>
        <v>7.3152889539136799E-4</v>
      </c>
      <c r="T542" s="4">
        <f t="shared" si="150"/>
        <v>1</v>
      </c>
      <c r="U542" s="4">
        <f t="shared" si="151"/>
        <v>0</v>
      </c>
      <c r="AC542" s="2"/>
      <c r="AH542" s="2"/>
      <c r="AI542" s="2"/>
    </row>
    <row r="543" spans="1:35">
      <c r="A543" s="1" t="str">
        <f t="shared" si="138"/>
        <v>~nemy~ : [nəmɪ]</v>
      </c>
      <c r="B543" s="1">
        <f t="shared" si="153"/>
        <v>0</v>
      </c>
      <c r="C543" s="1">
        <f t="shared" si="153"/>
        <v>0</v>
      </c>
      <c r="D543" s="1">
        <f t="shared" si="153"/>
        <v>1</v>
      </c>
      <c r="E543" s="7">
        <v>1</v>
      </c>
      <c r="F543" s="9" t="s">
        <v>1626</v>
      </c>
      <c r="G543" s="4">
        <f t="shared" si="139"/>
        <v>7.3152889539136799E-4</v>
      </c>
      <c r="H543" s="4" t="str">
        <f t="shared" si="140"/>
        <v>nəmɪ</v>
      </c>
      <c r="I543" s="4" t="str">
        <f t="shared" si="141"/>
        <v>nemy</v>
      </c>
      <c r="J543" s="10">
        <f t="shared" si="142"/>
        <v>4</v>
      </c>
      <c r="K543" s="10">
        <f t="shared" si="143"/>
        <v>4</v>
      </c>
      <c r="L543" s="10">
        <f t="shared" si="144"/>
        <v>4</v>
      </c>
      <c r="M543" s="1" t="str">
        <f t="shared" si="145"/>
        <v>~nemy~</v>
      </c>
      <c r="N543" s="1" t="str">
        <f t="shared" si="146"/>
        <v>[nəmɪ]</v>
      </c>
      <c r="O543" s="4">
        <f t="shared" si="147"/>
        <v>0.2342468675289098</v>
      </c>
      <c r="P543" s="4">
        <f t="shared" si="148"/>
        <v>1</v>
      </c>
      <c r="Q543" s="4" cm="1">
        <f t="array" ref="Q543">SUM(_xlfn._xlws.FILTER($G$2:$G$1265,_xlfn.MAP($M$2:$M$1265,_xlfn.LAMBDA(_xlpm.x,_xlpm.x=$M543))))</f>
        <v>7.3152889539136799E-4</v>
      </c>
      <c r="R543" s="4">
        <f t="shared" si="149"/>
        <v>1</v>
      </c>
      <c r="S543" s="15" cm="1">
        <f t="array" ref="S543">SUM(_xlfn._xlws.FILTER($G$2:$G$1265,_xlfn.MAP($N$2:$N$1265,_xlfn.LAMBDA(_xlpm.x,_xlpm.x=$N543))))</f>
        <v>7.3152889539136799E-4</v>
      </c>
      <c r="T543" s="4">
        <f t="shared" si="150"/>
        <v>1</v>
      </c>
      <c r="U543" s="4">
        <f t="shared" si="151"/>
        <v>0</v>
      </c>
      <c r="AC543" s="2"/>
      <c r="AH543" s="2"/>
      <c r="AI543" s="2"/>
    </row>
    <row r="544" spans="1:35">
      <c r="A544" s="1" t="str">
        <f t="shared" si="138"/>
        <v>~nima~ : [nəmə]</v>
      </c>
      <c r="B544" s="1">
        <f t="shared" si="153"/>
        <v>0</v>
      </c>
      <c r="C544" s="1">
        <f t="shared" si="153"/>
        <v>0</v>
      </c>
      <c r="D544" s="1">
        <f t="shared" si="153"/>
        <v>1</v>
      </c>
      <c r="E544" s="7">
        <v>1</v>
      </c>
      <c r="F544" s="9" t="s">
        <v>1625</v>
      </c>
      <c r="G544" s="4">
        <f t="shared" si="139"/>
        <v>7.3152889539136799E-4</v>
      </c>
      <c r="H544" s="4" t="str">
        <f t="shared" si="140"/>
        <v>nəmə</v>
      </c>
      <c r="I544" s="4" t="str">
        <f t="shared" si="141"/>
        <v>nima</v>
      </c>
      <c r="J544" s="10">
        <f t="shared" si="142"/>
        <v>4</v>
      </c>
      <c r="K544" s="10">
        <f t="shared" si="143"/>
        <v>4</v>
      </c>
      <c r="L544" s="10">
        <f t="shared" si="144"/>
        <v>4</v>
      </c>
      <c r="M544" s="1" t="str">
        <f t="shared" si="145"/>
        <v>~nima~</v>
      </c>
      <c r="N544" s="1" t="str">
        <f t="shared" si="146"/>
        <v>[nəmə]</v>
      </c>
      <c r="O544" s="4">
        <f t="shared" si="147"/>
        <v>0.2342468675289098</v>
      </c>
      <c r="P544" s="4">
        <f t="shared" si="148"/>
        <v>1</v>
      </c>
      <c r="Q544" s="4" cm="1">
        <f t="array" ref="Q544">SUM(_xlfn._xlws.FILTER($G$2:$G$1265,_xlfn.MAP($M$2:$M$1265,_xlfn.LAMBDA(_xlpm.x,_xlpm.x=$M544))))</f>
        <v>7.3152889539136799E-4</v>
      </c>
      <c r="R544" s="4">
        <f t="shared" si="149"/>
        <v>1</v>
      </c>
      <c r="S544" s="15" cm="1">
        <f t="array" ref="S544">SUM(_xlfn._xlws.FILTER($G$2:$G$1265,_xlfn.MAP($N$2:$N$1265,_xlfn.LAMBDA(_xlpm.x,_xlpm.x=$N544))))</f>
        <v>7.3152889539136799E-4</v>
      </c>
      <c r="T544" s="4">
        <f t="shared" si="150"/>
        <v>1</v>
      </c>
      <c r="U544" s="4">
        <f t="shared" si="151"/>
        <v>0</v>
      </c>
      <c r="AC544" s="2"/>
      <c r="AH544" s="2"/>
      <c r="AI544" s="2"/>
    </row>
    <row r="545" spans="1:35">
      <c r="A545" s="1" t="str">
        <f t="shared" si="138"/>
        <v>~nant~ : [nənt]</v>
      </c>
      <c r="B545" s="1">
        <f t="shared" si="153"/>
        <v>0</v>
      </c>
      <c r="C545" s="1">
        <f t="shared" si="153"/>
        <v>0</v>
      </c>
      <c r="D545" s="1">
        <f t="shared" si="153"/>
        <v>1</v>
      </c>
      <c r="E545" s="7">
        <v>1</v>
      </c>
      <c r="F545" s="9" t="s">
        <v>1624</v>
      </c>
      <c r="G545" s="4">
        <f t="shared" si="139"/>
        <v>7.3152889539136799E-4</v>
      </c>
      <c r="H545" s="4" t="str">
        <f t="shared" si="140"/>
        <v>nənt</v>
      </c>
      <c r="I545" s="4" t="str">
        <f t="shared" si="141"/>
        <v>nant</v>
      </c>
      <c r="J545" s="10">
        <f t="shared" si="142"/>
        <v>4</v>
      </c>
      <c r="K545" s="10">
        <f t="shared" si="143"/>
        <v>4</v>
      </c>
      <c r="L545" s="10">
        <f t="shared" si="144"/>
        <v>4</v>
      </c>
      <c r="M545" s="1" t="str">
        <f t="shared" si="145"/>
        <v>~nant~</v>
      </c>
      <c r="N545" s="1" t="str">
        <f t="shared" si="146"/>
        <v>[nənt]</v>
      </c>
      <c r="O545" s="4">
        <f t="shared" si="147"/>
        <v>0.2342468675289098</v>
      </c>
      <c r="P545" s="4">
        <f t="shared" si="148"/>
        <v>1</v>
      </c>
      <c r="Q545" s="4" cm="1">
        <f t="array" ref="Q545">SUM(_xlfn._xlws.FILTER($G$2:$G$1265,_xlfn.MAP($M$2:$M$1265,_xlfn.LAMBDA(_xlpm.x,_xlpm.x=$M545))))</f>
        <v>7.3152889539136799E-4</v>
      </c>
      <c r="R545" s="4">
        <f t="shared" si="149"/>
        <v>1</v>
      </c>
      <c r="S545" s="15" cm="1">
        <f t="array" ref="S545">SUM(_xlfn._xlws.FILTER($G$2:$G$1265,_xlfn.MAP($N$2:$N$1265,_xlfn.LAMBDA(_xlpm.x,_xlpm.x=$N545))))</f>
        <v>7.3152889539136799E-4</v>
      </c>
      <c r="T545" s="4">
        <f t="shared" si="150"/>
        <v>1</v>
      </c>
      <c r="U545" s="4">
        <f t="shared" si="151"/>
        <v>0</v>
      </c>
      <c r="AC545" s="2"/>
      <c r="AH545" s="2"/>
      <c r="AI545" s="2"/>
    </row>
    <row r="546" spans="1:35">
      <c r="A546" s="1" t="str">
        <f t="shared" si="138"/>
        <v>~nece~ : [nɛsə]</v>
      </c>
      <c r="B546" s="1">
        <f t="shared" si="153"/>
        <v>0</v>
      </c>
      <c r="C546" s="1">
        <f t="shared" si="153"/>
        <v>0</v>
      </c>
      <c r="D546" s="1">
        <f t="shared" si="153"/>
        <v>1</v>
      </c>
      <c r="E546" s="7">
        <v>1</v>
      </c>
      <c r="F546" s="9" t="s">
        <v>1623</v>
      </c>
      <c r="G546" s="4">
        <f t="shared" si="139"/>
        <v>7.3152889539136799E-4</v>
      </c>
      <c r="H546" s="4" t="str">
        <f t="shared" si="140"/>
        <v>nɛsə</v>
      </c>
      <c r="I546" s="4" t="str">
        <f t="shared" si="141"/>
        <v>nece</v>
      </c>
      <c r="J546" s="10">
        <f t="shared" si="142"/>
        <v>4</v>
      </c>
      <c r="K546" s="10">
        <f t="shared" si="143"/>
        <v>4</v>
      </c>
      <c r="L546" s="10">
        <f t="shared" si="144"/>
        <v>4</v>
      </c>
      <c r="M546" s="1" t="str">
        <f t="shared" si="145"/>
        <v>~nece~</v>
      </c>
      <c r="N546" s="1" t="str">
        <f t="shared" si="146"/>
        <v>[nɛsə]</v>
      </c>
      <c r="O546" s="4">
        <f t="shared" si="147"/>
        <v>0.2342468675289098</v>
      </c>
      <c r="P546" s="4">
        <f t="shared" si="148"/>
        <v>1</v>
      </c>
      <c r="Q546" s="4" cm="1">
        <f t="array" ref="Q546">SUM(_xlfn._xlws.FILTER($G$2:$G$1265,_xlfn.MAP($M$2:$M$1265,_xlfn.LAMBDA(_xlpm.x,_xlpm.x=$M546))))</f>
        <v>7.3152889539136799E-4</v>
      </c>
      <c r="R546" s="4">
        <f t="shared" si="149"/>
        <v>1</v>
      </c>
      <c r="S546" s="15" cm="1">
        <f t="array" ref="S546">SUM(_xlfn._xlws.FILTER($G$2:$G$1265,_xlfn.MAP($N$2:$N$1265,_xlfn.LAMBDA(_xlpm.x,_xlpm.x=$N546))))</f>
        <v>7.3152889539136799E-4</v>
      </c>
      <c r="T546" s="4">
        <f t="shared" si="150"/>
        <v>1</v>
      </c>
      <c r="U546" s="4">
        <f t="shared" si="151"/>
        <v>0</v>
      </c>
      <c r="AC546" s="2"/>
      <c r="AH546" s="2"/>
      <c r="AI546" s="2"/>
    </row>
    <row r="547" spans="1:35">
      <c r="A547" s="1" t="str">
        <f t="shared" si="138"/>
        <v>~neve~ : [nɛvə]</v>
      </c>
      <c r="B547" s="1">
        <f t="shared" si="153"/>
        <v>0</v>
      </c>
      <c r="C547" s="1">
        <f t="shared" si="153"/>
        <v>0</v>
      </c>
      <c r="D547" s="1">
        <f t="shared" si="153"/>
        <v>1</v>
      </c>
      <c r="E547" s="7">
        <v>1</v>
      </c>
      <c r="F547" s="9" t="s">
        <v>1622</v>
      </c>
      <c r="G547" s="4">
        <f t="shared" si="139"/>
        <v>7.3152889539136799E-4</v>
      </c>
      <c r="H547" s="4" t="str">
        <f t="shared" si="140"/>
        <v>nɛvə</v>
      </c>
      <c r="I547" s="4" t="str">
        <f t="shared" si="141"/>
        <v>neve</v>
      </c>
      <c r="J547" s="10">
        <f t="shared" si="142"/>
        <v>4</v>
      </c>
      <c r="K547" s="10">
        <f t="shared" si="143"/>
        <v>4</v>
      </c>
      <c r="L547" s="10">
        <f t="shared" si="144"/>
        <v>4</v>
      </c>
      <c r="M547" s="1" t="str">
        <f t="shared" si="145"/>
        <v>~neve~</v>
      </c>
      <c r="N547" s="1" t="str">
        <f t="shared" si="146"/>
        <v>[nɛvə]</v>
      </c>
      <c r="O547" s="4">
        <f t="shared" si="147"/>
        <v>0.2342468675289098</v>
      </c>
      <c r="P547" s="4">
        <f t="shared" si="148"/>
        <v>1</v>
      </c>
      <c r="Q547" s="4" cm="1">
        <f t="array" ref="Q547">SUM(_xlfn._xlws.FILTER($G$2:$G$1265,_xlfn.MAP($M$2:$M$1265,_xlfn.LAMBDA(_xlpm.x,_xlpm.x=$M547))))</f>
        <v>7.3152889539136799E-4</v>
      </c>
      <c r="R547" s="4">
        <f t="shared" si="149"/>
        <v>1</v>
      </c>
      <c r="S547" s="15" cm="1">
        <f t="array" ref="S547">SUM(_xlfn._xlws.FILTER($G$2:$G$1265,_xlfn.MAP($N$2:$N$1265,_xlfn.LAMBDA(_xlpm.x,_xlpm.x=$N547))))</f>
        <v>7.3152889539136799E-4</v>
      </c>
      <c r="T547" s="4">
        <f t="shared" si="150"/>
        <v>1</v>
      </c>
      <c r="U547" s="4">
        <f t="shared" si="151"/>
        <v>0</v>
      </c>
      <c r="AC547" s="2"/>
      <c r="AH547" s="2"/>
      <c r="AI547" s="2"/>
    </row>
    <row r="548" spans="1:35">
      <c r="A548" s="1" t="str">
        <f t="shared" si="138"/>
        <v>~nary~ : [nɛɹɪ]</v>
      </c>
      <c r="B548" s="1">
        <f t="shared" si="153"/>
        <v>0</v>
      </c>
      <c r="C548" s="1">
        <f t="shared" si="153"/>
        <v>0</v>
      </c>
      <c r="D548" s="1">
        <f t="shared" si="153"/>
        <v>1</v>
      </c>
      <c r="E548" s="7">
        <v>1</v>
      </c>
      <c r="F548" s="9" t="s">
        <v>1621</v>
      </c>
      <c r="G548" s="4">
        <f t="shared" si="139"/>
        <v>7.3152889539136799E-4</v>
      </c>
      <c r="H548" s="1" t="str">
        <f t="shared" si="140"/>
        <v>nɛɹɪ</v>
      </c>
      <c r="I548" s="1" t="str">
        <f t="shared" si="141"/>
        <v>nary</v>
      </c>
      <c r="J548" s="10">
        <f t="shared" si="142"/>
        <v>4</v>
      </c>
      <c r="K548" s="10">
        <f t="shared" si="143"/>
        <v>4</v>
      </c>
      <c r="L548" s="10">
        <f t="shared" si="144"/>
        <v>4</v>
      </c>
      <c r="M548" s="1" t="str">
        <f t="shared" si="145"/>
        <v>~nary~</v>
      </c>
      <c r="N548" s="1" t="str">
        <f t="shared" si="146"/>
        <v>[nɛɹɪ]</v>
      </c>
      <c r="O548" s="4">
        <f t="shared" si="147"/>
        <v>0.2342468675289098</v>
      </c>
      <c r="P548" s="4">
        <f t="shared" si="148"/>
        <v>1</v>
      </c>
      <c r="Q548" s="4" cm="1">
        <f t="array" ref="Q548">SUM(_xlfn._xlws.FILTER($G$2:$G$1265,_xlfn.MAP($M$2:$M$1265,_xlfn.LAMBDA(_xlpm.x,_xlpm.x=$M548))))</f>
        <v>7.3152889539136799E-4</v>
      </c>
      <c r="R548" s="4">
        <f t="shared" si="149"/>
        <v>1</v>
      </c>
      <c r="S548" s="15" cm="1">
        <f t="array" ref="S548">SUM(_xlfn._xlws.FILTER($G$2:$G$1265,_xlfn.MAP($N$2:$N$1265,_xlfn.LAMBDA(_xlpm.x,_xlpm.x=$N548))))</f>
        <v>7.3152889539136799E-4</v>
      </c>
      <c r="T548" s="4">
        <f t="shared" si="150"/>
        <v>1</v>
      </c>
      <c r="U548" s="4">
        <f t="shared" si="151"/>
        <v>0</v>
      </c>
      <c r="AC548" s="2"/>
      <c r="AH548" s="2"/>
      <c r="AI548" s="2"/>
    </row>
    <row r="549" spans="1:35">
      <c r="A549" s="1" t="str">
        <f t="shared" si="138"/>
        <v>~nera~ : [nɛɹə]</v>
      </c>
      <c r="B549" s="1">
        <f t="shared" si="153"/>
        <v>0</v>
      </c>
      <c r="C549" s="1">
        <f t="shared" si="153"/>
        <v>0</v>
      </c>
      <c r="D549" s="1">
        <f t="shared" si="153"/>
        <v>1</v>
      </c>
      <c r="E549" s="7">
        <v>1</v>
      </c>
      <c r="F549" s="9" t="s">
        <v>1620</v>
      </c>
      <c r="G549" s="4">
        <f t="shared" si="139"/>
        <v>7.3152889539136799E-4</v>
      </c>
      <c r="H549" s="4" t="str">
        <f t="shared" si="140"/>
        <v>nɛɹə</v>
      </c>
      <c r="I549" s="4" t="str">
        <f t="shared" si="141"/>
        <v>nera</v>
      </c>
      <c r="J549" s="10">
        <f t="shared" si="142"/>
        <v>4</v>
      </c>
      <c r="K549" s="10">
        <f t="shared" si="143"/>
        <v>4</v>
      </c>
      <c r="L549" s="10">
        <f t="shared" si="144"/>
        <v>4</v>
      </c>
      <c r="M549" s="1" t="str">
        <f t="shared" si="145"/>
        <v>~nera~</v>
      </c>
      <c r="N549" s="1" t="str">
        <f t="shared" si="146"/>
        <v>[nɛɹə]</v>
      </c>
      <c r="O549" s="4">
        <f t="shared" si="147"/>
        <v>0.2342468675289098</v>
      </c>
      <c r="P549" s="4">
        <f t="shared" si="148"/>
        <v>1</v>
      </c>
      <c r="Q549" s="4" cm="1">
        <f t="array" ref="Q549">SUM(_xlfn._xlws.FILTER($G$2:$G$1265,_xlfn.MAP($M$2:$M$1265,_xlfn.LAMBDA(_xlpm.x,_xlpm.x=$M549))))</f>
        <v>7.3152889539136799E-4</v>
      </c>
      <c r="R549" s="4">
        <f t="shared" si="149"/>
        <v>1</v>
      </c>
      <c r="S549" s="15" cm="1">
        <f t="array" ref="S549">SUM(_xlfn._xlws.FILTER($G$2:$G$1265,_xlfn.MAP($N$2:$N$1265,_xlfn.LAMBDA(_xlpm.x,_xlpm.x=$N549))))</f>
        <v>7.3152889539136799E-4</v>
      </c>
      <c r="T549" s="4">
        <f t="shared" si="150"/>
        <v>1</v>
      </c>
      <c r="U549" s="4">
        <f t="shared" si="151"/>
        <v>0</v>
      </c>
      <c r="AC549" s="2"/>
      <c r="AH549" s="2"/>
      <c r="AI549" s="2"/>
    </row>
    <row r="550" spans="1:35">
      <c r="A550" s="1" t="str">
        <f t="shared" si="138"/>
        <v>~open~ : [oʊpn]</v>
      </c>
      <c r="B550" s="1">
        <f t="shared" si="153"/>
        <v>0</v>
      </c>
      <c r="C550" s="1">
        <f t="shared" si="153"/>
        <v>0</v>
      </c>
      <c r="D550" s="1">
        <f t="shared" si="153"/>
        <v>0</v>
      </c>
      <c r="E550" s="7">
        <v>1</v>
      </c>
      <c r="F550" s="9" t="s">
        <v>1619</v>
      </c>
      <c r="G550" s="4">
        <f t="shared" si="139"/>
        <v>7.3152889539136799E-4</v>
      </c>
      <c r="H550" s="1" t="str">
        <f t="shared" si="140"/>
        <v>oʊpn</v>
      </c>
      <c r="I550" s="1" t="str">
        <f t="shared" si="141"/>
        <v>open</v>
      </c>
      <c r="J550" s="10">
        <f t="shared" si="142"/>
        <v>4</v>
      </c>
      <c r="K550" s="10">
        <f t="shared" si="143"/>
        <v>4</v>
      </c>
      <c r="L550" s="10">
        <f t="shared" si="144"/>
        <v>4</v>
      </c>
      <c r="M550" s="1" t="str">
        <f t="shared" si="145"/>
        <v>~open~</v>
      </c>
      <c r="N550" s="1" t="str">
        <f t="shared" si="146"/>
        <v>[oʊpn]</v>
      </c>
      <c r="O550" s="4">
        <f t="shared" si="147"/>
        <v>0.2342468675289098</v>
      </c>
      <c r="P550" s="4">
        <f t="shared" si="148"/>
        <v>1</v>
      </c>
      <c r="Q550" s="4" cm="1">
        <f t="array" ref="Q550">SUM(_xlfn._xlws.FILTER($G$2:$G$1265,_xlfn.MAP($M$2:$M$1265,_xlfn.LAMBDA(_xlpm.x,_xlpm.x=$M550))))</f>
        <v>7.3152889539136799E-4</v>
      </c>
      <c r="R550" s="4">
        <f t="shared" si="149"/>
        <v>1</v>
      </c>
      <c r="S550" s="15" cm="1">
        <f t="array" ref="S550">SUM(_xlfn._xlws.FILTER($G$2:$G$1265,_xlfn.MAP($N$2:$N$1265,_xlfn.LAMBDA(_xlpm.x,_xlpm.x=$N550))))</f>
        <v>7.3152889539136799E-4</v>
      </c>
      <c r="T550" s="4">
        <f t="shared" si="150"/>
        <v>1</v>
      </c>
      <c r="U550" s="4">
        <f t="shared" si="151"/>
        <v>0</v>
      </c>
      <c r="AC550" s="2"/>
      <c r="AH550" s="2"/>
      <c r="AI550" s="2"/>
    </row>
    <row r="551" spans="1:35">
      <c r="A551" s="1" t="str">
        <f t="shared" si="138"/>
        <v>~ocea~ : [oʊʃə]</v>
      </c>
      <c r="B551" s="1">
        <f t="shared" si="153"/>
        <v>0</v>
      </c>
      <c r="C551" s="1">
        <f t="shared" si="153"/>
        <v>0</v>
      </c>
      <c r="D551" s="1">
        <f t="shared" si="153"/>
        <v>0</v>
      </c>
      <c r="E551" s="7">
        <v>1</v>
      </c>
      <c r="F551" s="9" t="s">
        <v>1618</v>
      </c>
      <c r="G551" s="4">
        <f t="shared" si="139"/>
        <v>7.3152889539136799E-4</v>
      </c>
      <c r="H551" s="4" t="str">
        <f t="shared" si="140"/>
        <v>oʊʃə</v>
      </c>
      <c r="I551" s="4" t="str">
        <f t="shared" si="141"/>
        <v>ocea</v>
      </c>
      <c r="J551" s="10">
        <f t="shared" si="142"/>
        <v>4</v>
      </c>
      <c r="K551" s="10">
        <f t="shared" si="143"/>
        <v>4</v>
      </c>
      <c r="L551" s="10">
        <f t="shared" si="144"/>
        <v>4</v>
      </c>
      <c r="M551" s="1" t="str">
        <f t="shared" si="145"/>
        <v>~ocea~</v>
      </c>
      <c r="N551" s="1" t="str">
        <f t="shared" si="146"/>
        <v>[oʊʃə]</v>
      </c>
      <c r="O551" s="4">
        <f t="shared" si="147"/>
        <v>0.2342468675289098</v>
      </c>
      <c r="P551" s="4">
        <f t="shared" si="148"/>
        <v>1</v>
      </c>
      <c r="Q551" s="4" cm="1">
        <f t="array" ref="Q551">SUM(_xlfn._xlws.FILTER($G$2:$G$1265,_xlfn.MAP($M$2:$M$1265,_xlfn.LAMBDA(_xlpm.x,_xlpm.x=$M551))))</f>
        <v>7.3152889539136799E-4</v>
      </c>
      <c r="R551" s="4">
        <f t="shared" si="149"/>
        <v>1</v>
      </c>
      <c r="S551" s="15" cm="1">
        <f t="array" ref="S551">SUM(_xlfn._xlws.FILTER($G$2:$G$1265,_xlfn.MAP($N$2:$N$1265,_xlfn.LAMBDA(_xlpm.x,_xlpm.x=$N551))))</f>
        <v>7.3152889539136799E-4</v>
      </c>
      <c r="T551" s="4">
        <f t="shared" si="150"/>
        <v>1</v>
      </c>
      <c r="U551" s="4">
        <f t="shared" si="151"/>
        <v>0</v>
      </c>
      <c r="AC551" s="2"/>
      <c r="AH551" s="2"/>
      <c r="AI551" s="2"/>
    </row>
    <row r="552" spans="1:35">
      <c r="A552" s="1" t="str">
        <f t="shared" si="138"/>
        <v>~past~ : [pæst]</v>
      </c>
      <c r="B552" s="1">
        <f t="shared" si="153"/>
        <v>0</v>
      </c>
      <c r="C552" s="1">
        <f t="shared" si="153"/>
        <v>0</v>
      </c>
      <c r="D552" s="1">
        <f t="shared" si="153"/>
        <v>0</v>
      </c>
      <c r="E552" s="7">
        <v>1</v>
      </c>
      <c r="F552" s="9" t="s">
        <v>1617</v>
      </c>
      <c r="G552" s="4">
        <f t="shared" si="139"/>
        <v>7.3152889539136799E-4</v>
      </c>
      <c r="H552" s="4" t="str">
        <f t="shared" si="140"/>
        <v>pæst</v>
      </c>
      <c r="I552" s="4" t="str">
        <f t="shared" si="141"/>
        <v>past</v>
      </c>
      <c r="J552" s="10">
        <f t="shared" si="142"/>
        <v>4</v>
      </c>
      <c r="K552" s="10">
        <f t="shared" si="143"/>
        <v>4</v>
      </c>
      <c r="L552" s="10">
        <f t="shared" si="144"/>
        <v>4</v>
      </c>
      <c r="M552" s="1" t="str">
        <f t="shared" si="145"/>
        <v>~past~</v>
      </c>
      <c r="N552" s="1" t="str">
        <f t="shared" si="146"/>
        <v>[pæst]</v>
      </c>
      <c r="O552" s="4">
        <f t="shared" si="147"/>
        <v>0.2342468675289098</v>
      </c>
      <c r="P552" s="4">
        <f t="shared" si="148"/>
        <v>1</v>
      </c>
      <c r="Q552" s="4" cm="1">
        <f t="array" ref="Q552">SUM(_xlfn._xlws.FILTER($G$2:$G$1265,_xlfn.MAP($M$2:$M$1265,_xlfn.LAMBDA(_xlpm.x,_xlpm.x=$M552))))</f>
        <v>7.3152889539136799E-4</v>
      </c>
      <c r="R552" s="4">
        <f t="shared" si="149"/>
        <v>1</v>
      </c>
      <c r="S552" s="15" cm="1">
        <f t="array" ref="S552">SUM(_xlfn._xlws.FILTER($G$2:$G$1265,_xlfn.MAP($N$2:$N$1265,_xlfn.LAMBDA(_xlpm.x,_xlpm.x=$N552))))</f>
        <v>7.3152889539136799E-4</v>
      </c>
      <c r="T552" s="4">
        <f t="shared" si="150"/>
        <v>1</v>
      </c>
      <c r="U552" s="4">
        <f t="shared" si="151"/>
        <v>0</v>
      </c>
      <c r="AC552" s="2"/>
      <c r="AH552" s="2"/>
      <c r="AI552" s="2"/>
    </row>
    <row r="553" spans="1:35">
      <c r="A553" s="1" t="str">
        <f t="shared" si="138"/>
        <v>~powe~ : [pawə]</v>
      </c>
      <c r="B553" s="1">
        <f t="shared" si="153"/>
        <v>0</v>
      </c>
      <c r="C553" s="1">
        <f t="shared" si="153"/>
        <v>0</v>
      </c>
      <c r="D553" s="1">
        <f t="shared" si="153"/>
        <v>0</v>
      </c>
      <c r="E553" s="7">
        <v>1</v>
      </c>
      <c r="F553" s="9" t="s">
        <v>1616</v>
      </c>
      <c r="G553" s="4">
        <f t="shared" si="139"/>
        <v>7.3152889539136799E-4</v>
      </c>
      <c r="H553" s="4" t="str">
        <f t="shared" si="140"/>
        <v>pawə</v>
      </c>
      <c r="I553" s="4" t="str">
        <f t="shared" si="141"/>
        <v>powe</v>
      </c>
      <c r="J553" s="10">
        <f t="shared" si="142"/>
        <v>4</v>
      </c>
      <c r="K553" s="10">
        <f t="shared" si="143"/>
        <v>4</v>
      </c>
      <c r="L553" s="10">
        <f t="shared" si="144"/>
        <v>4</v>
      </c>
      <c r="M553" s="1" t="str">
        <f t="shared" si="145"/>
        <v>~powe~</v>
      </c>
      <c r="N553" s="1" t="str">
        <f t="shared" si="146"/>
        <v>[pawə]</v>
      </c>
      <c r="O553" s="4">
        <f t="shared" si="147"/>
        <v>0.2342468675289098</v>
      </c>
      <c r="P553" s="4">
        <f t="shared" si="148"/>
        <v>1</v>
      </c>
      <c r="Q553" s="4" cm="1">
        <f t="array" ref="Q553">SUM(_xlfn._xlws.FILTER($G$2:$G$1265,_xlfn.MAP($M$2:$M$1265,_xlfn.LAMBDA(_xlpm.x,_xlpm.x=$M553))))</f>
        <v>7.3152889539136799E-4</v>
      </c>
      <c r="R553" s="4">
        <f t="shared" si="149"/>
        <v>1</v>
      </c>
      <c r="S553" s="15" cm="1">
        <f t="array" ref="S553">SUM(_xlfn._xlws.FILTER($G$2:$G$1265,_xlfn.MAP($N$2:$N$1265,_xlfn.LAMBDA(_xlpm.x,_xlpm.x=$N553))))</f>
        <v>7.3152889539136799E-4</v>
      </c>
      <c r="T553" s="4">
        <f t="shared" si="150"/>
        <v>1</v>
      </c>
      <c r="U553" s="4">
        <f t="shared" si="151"/>
        <v>0</v>
      </c>
      <c r="AC553" s="2"/>
      <c r="AH553" s="2"/>
      <c r="AI553" s="2"/>
    </row>
    <row r="554" spans="1:35">
      <c r="A554" s="1" t="str">
        <f t="shared" si="138"/>
        <v>~plan~ : [plæn]</v>
      </c>
      <c r="B554" s="1">
        <f t="shared" si="153"/>
        <v>0</v>
      </c>
      <c r="C554" s="1">
        <f t="shared" si="153"/>
        <v>0</v>
      </c>
      <c r="D554" s="1">
        <f t="shared" si="153"/>
        <v>0</v>
      </c>
      <c r="E554" s="7">
        <v>1</v>
      </c>
      <c r="F554" s="9" t="s">
        <v>1615</v>
      </c>
      <c r="G554" s="4">
        <f t="shared" si="139"/>
        <v>7.3152889539136799E-4</v>
      </c>
      <c r="H554" s="4" t="str">
        <f t="shared" si="140"/>
        <v>plæn</v>
      </c>
      <c r="I554" s="4" t="str">
        <f t="shared" si="141"/>
        <v>plan</v>
      </c>
      <c r="J554" s="10">
        <f t="shared" si="142"/>
        <v>4</v>
      </c>
      <c r="K554" s="10">
        <f t="shared" si="143"/>
        <v>4</v>
      </c>
      <c r="L554" s="10">
        <f t="shared" si="144"/>
        <v>4</v>
      </c>
      <c r="M554" s="1" t="str">
        <f t="shared" si="145"/>
        <v>~plan~</v>
      </c>
      <c r="N554" s="1" t="str">
        <f t="shared" si="146"/>
        <v>[plæn]</v>
      </c>
      <c r="O554" s="4">
        <f t="shared" si="147"/>
        <v>0.2342468675289098</v>
      </c>
      <c r="P554" s="4">
        <f t="shared" si="148"/>
        <v>1</v>
      </c>
      <c r="Q554" s="4" cm="1">
        <f t="array" ref="Q554">SUM(_xlfn._xlws.FILTER($G$2:$G$1265,_xlfn.MAP($M$2:$M$1265,_xlfn.LAMBDA(_xlpm.x,_xlpm.x=$M554))))</f>
        <v>7.3152889539136799E-4</v>
      </c>
      <c r="R554" s="4">
        <f t="shared" si="149"/>
        <v>1</v>
      </c>
      <c r="S554" s="15" cm="1">
        <f t="array" ref="S554">SUM(_xlfn._xlws.FILTER($G$2:$G$1265,_xlfn.MAP($N$2:$N$1265,_xlfn.LAMBDA(_xlpm.x,_xlpm.x=$N554))))</f>
        <v>7.3152889539136799E-4</v>
      </c>
      <c r="T554" s="4">
        <f t="shared" si="150"/>
        <v>1</v>
      </c>
      <c r="U554" s="4">
        <f t="shared" si="151"/>
        <v>0</v>
      </c>
      <c r="AC554" s="2"/>
      <c r="AH554" s="2"/>
      <c r="AI554" s="2"/>
    </row>
    <row r="555" spans="1:35">
      <c r="A555" s="1" t="str">
        <f t="shared" si="138"/>
        <v>~play~ : [pleɪ]</v>
      </c>
      <c r="B555" s="1">
        <f t="shared" si="153"/>
        <v>0</v>
      </c>
      <c r="C555" s="1">
        <f t="shared" si="153"/>
        <v>0</v>
      </c>
      <c r="D555" s="1">
        <f t="shared" si="153"/>
        <v>0</v>
      </c>
      <c r="E555" s="7">
        <v>1</v>
      </c>
      <c r="F555" s="9" t="s">
        <v>251</v>
      </c>
      <c r="G555" s="4">
        <f t="shared" si="139"/>
        <v>7.3152889539136799E-4</v>
      </c>
      <c r="H555" s="4" t="str">
        <f t="shared" si="140"/>
        <v>pleɪ</v>
      </c>
      <c r="I555" s="4" t="str">
        <f t="shared" si="141"/>
        <v>play</v>
      </c>
      <c r="J555" s="10">
        <f t="shared" si="142"/>
        <v>4</v>
      </c>
      <c r="K555" s="10">
        <f t="shared" si="143"/>
        <v>4</v>
      </c>
      <c r="L555" s="10">
        <f t="shared" si="144"/>
        <v>4</v>
      </c>
      <c r="M555" s="1" t="str">
        <f t="shared" si="145"/>
        <v>~play~</v>
      </c>
      <c r="N555" s="1" t="str">
        <f t="shared" si="146"/>
        <v>[pleɪ]</v>
      </c>
      <c r="O555" s="4">
        <f t="shared" si="147"/>
        <v>0.2342468675289098</v>
      </c>
      <c r="P555" s="4">
        <f t="shared" si="148"/>
        <v>1</v>
      </c>
      <c r="Q555" s="4" cm="1">
        <f t="array" ref="Q555">SUM(_xlfn._xlws.FILTER($G$2:$G$1265,_xlfn.MAP($M$2:$M$1265,_xlfn.LAMBDA(_xlpm.x,_xlpm.x=$M555))))</f>
        <v>7.3152889539136799E-4</v>
      </c>
      <c r="R555" s="4">
        <f t="shared" si="149"/>
        <v>1</v>
      </c>
      <c r="S555" s="15" cm="1">
        <f t="array" ref="S555">SUM(_xlfn._xlws.FILTER($G$2:$G$1265,_xlfn.MAP($N$2:$N$1265,_xlfn.LAMBDA(_xlpm.x,_xlpm.x=$N555))))</f>
        <v>7.3152889539136799E-4</v>
      </c>
      <c r="T555" s="4">
        <f t="shared" si="150"/>
        <v>1</v>
      </c>
      <c r="U555" s="4">
        <f t="shared" si="151"/>
        <v>0</v>
      </c>
      <c r="AC555" s="2"/>
      <c r="AH555" s="2"/>
      <c r="AI555" s="2"/>
    </row>
    <row r="556" spans="1:35">
      <c r="A556" s="1" t="str">
        <f t="shared" si="138"/>
        <v>~pend~ : [pɛnd]</v>
      </c>
      <c r="B556" s="1">
        <f t="shared" si="153"/>
        <v>0</v>
      </c>
      <c r="C556" s="1">
        <f t="shared" si="153"/>
        <v>0</v>
      </c>
      <c r="D556" s="1">
        <f t="shared" si="153"/>
        <v>0</v>
      </c>
      <c r="E556" s="7">
        <v>1</v>
      </c>
      <c r="F556" s="9" t="s">
        <v>1614</v>
      </c>
      <c r="G556" s="4">
        <f t="shared" si="139"/>
        <v>7.3152889539136799E-4</v>
      </c>
      <c r="H556" s="4" t="str">
        <f t="shared" si="140"/>
        <v>pɛnd</v>
      </c>
      <c r="I556" s="4" t="str">
        <f t="shared" si="141"/>
        <v>pend</v>
      </c>
      <c r="J556" s="10">
        <f t="shared" si="142"/>
        <v>4</v>
      </c>
      <c r="K556" s="10">
        <f t="shared" si="143"/>
        <v>4</v>
      </c>
      <c r="L556" s="10">
        <f t="shared" si="144"/>
        <v>4</v>
      </c>
      <c r="M556" s="1" t="str">
        <f t="shared" si="145"/>
        <v>~pend~</v>
      </c>
      <c r="N556" s="1" t="str">
        <f t="shared" si="146"/>
        <v>[pɛnd]</v>
      </c>
      <c r="O556" s="4">
        <f t="shared" si="147"/>
        <v>0.2342468675289098</v>
      </c>
      <c r="P556" s="4">
        <f t="shared" si="148"/>
        <v>1</v>
      </c>
      <c r="Q556" s="4" cm="1">
        <f t="array" ref="Q556">SUM(_xlfn._xlws.FILTER($G$2:$G$1265,_xlfn.MAP($M$2:$M$1265,_xlfn.LAMBDA(_xlpm.x,_xlpm.x=$M556))))</f>
        <v>7.3152889539136799E-4</v>
      </c>
      <c r="R556" s="4">
        <f t="shared" si="149"/>
        <v>1</v>
      </c>
      <c r="S556" s="15" cm="1">
        <f t="array" ref="S556">SUM(_xlfn._xlws.FILTER($G$2:$G$1265,_xlfn.MAP($N$2:$N$1265,_xlfn.LAMBDA(_xlpm.x,_xlpm.x=$N556))))</f>
        <v>7.3152889539136799E-4</v>
      </c>
      <c r="T556" s="4">
        <f t="shared" si="150"/>
        <v>1</v>
      </c>
      <c r="U556" s="4">
        <f t="shared" si="151"/>
        <v>0</v>
      </c>
      <c r="AC556" s="2"/>
      <c r="AH556" s="2"/>
      <c r="AI556" s="2"/>
    </row>
    <row r="557" spans="1:35">
      <c r="A557" s="1" t="str">
        <f t="shared" si="138"/>
        <v>~pita~ : [pɪtə]</v>
      </c>
      <c r="B557" s="1">
        <f t="shared" si="153"/>
        <v>0</v>
      </c>
      <c r="C557" s="1">
        <f t="shared" si="153"/>
        <v>0</v>
      </c>
      <c r="D557" s="1">
        <f t="shared" si="153"/>
        <v>0</v>
      </c>
      <c r="E557" s="7">
        <v>1</v>
      </c>
      <c r="F557" s="9" t="s">
        <v>1613</v>
      </c>
      <c r="G557" s="4">
        <f t="shared" si="139"/>
        <v>7.3152889539136799E-4</v>
      </c>
      <c r="H557" s="4" t="str">
        <f t="shared" si="140"/>
        <v>pɪtə</v>
      </c>
      <c r="I557" s="4" t="str">
        <f t="shared" si="141"/>
        <v>pita</v>
      </c>
      <c r="J557" s="10">
        <f t="shared" si="142"/>
        <v>4</v>
      </c>
      <c r="K557" s="10">
        <f t="shared" si="143"/>
        <v>4</v>
      </c>
      <c r="L557" s="10">
        <f t="shared" si="144"/>
        <v>4</v>
      </c>
      <c r="M557" s="1" t="str">
        <f t="shared" si="145"/>
        <v>~pita~</v>
      </c>
      <c r="N557" s="1" t="str">
        <f t="shared" si="146"/>
        <v>[pɪtə]</v>
      </c>
      <c r="O557" s="4">
        <f t="shared" si="147"/>
        <v>0.2342468675289098</v>
      </c>
      <c r="P557" s="4">
        <f t="shared" si="148"/>
        <v>1</v>
      </c>
      <c r="Q557" s="4" cm="1">
        <f t="array" ref="Q557">SUM(_xlfn._xlws.FILTER($G$2:$G$1265,_xlfn.MAP($M$2:$M$1265,_xlfn.LAMBDA(_xlpm.x,_xlpm.x=$M557))))</f>
        <v>7.3152889539136799E-4</v>
      </c>
      <c r="R557" s="4">
        <f t="shared" si="149"/>
        <v>1</v>
      </c>
      <c r="S557" s="15" cm="1">
        <f t="array" ref="S557">SUM(_xlfn._xlws.FILTER($G$2:$G$1265,_xlfn.MAP($N$2:$N$1265,_xlfn.LAMBDA(_xlpm.x,_xlpm.x=$N557))))</f>
        <v>7.3152889539136799E-4</v>
      </c>
      <c r="T557" s="4">
        <f t="shared" si="150"/>
        <v>1</v>
      </c>
      <c r="U557" s="4">
        <f t="shared" si="151"/>
        <v>0</v>
      </c>
      <c r="AC557" s="2"/>
      <c r="AH557" s="2"/>
      <c r="AI557" s="2"/>
    </row>
    <row r="558" spans="1:35">
      <c r="A558" s="1" t="str">
        <f t="shared" si="138"/>
        <v>~part~ : [pɑɹt]</v>
      </c>
      <c r="B558" s="1">
        <f t="shared" si="153"/>
        <v>0</v>
      </c>
      <c r="C558" s="1">
        <f t="shared" si="153"/>
        <v>0</v>
      </c>
      <c r="D558" s="1">
        <f t="shared" si="153"/>
        <v>0</v>
      </c>
      <c r="E558" s="7">
        <v>1</v>
      </c>
      <c r="F558" s="9" t="s">
        <v>1612</v>
      </c>
      <c r="G558" s="4">
        <f t="shared" si="139"/>
        <v>7.3152889539136799E-4</v>
      </c>
      <c r="H558" s="4" t="str">
        <f t="shared" si="140"/>
        <v>pɑɹt</v>
      </c>
      <c r="I558" s="4" t="str">
        <f t="shared" si="141"/>
        <v>part</v>
      </c>
      <c r="J558" s="10">
        <f t="shared" si="142"/>
        <v>4</v>
      </c>
      <c r="K558" s="10">
        <f t="shared" si="143"/>
        <v>4</v>
      </c>
      <c r="L558" s="10">
        <f t="shared" si="144"/>
        <v>4</v>
      </c>
      <c r="M558" s="1" t="str">
        <f t="shared" si="145"/>
        <v>~part~</v>
      </c>
      <c r="N558" s="1" t="str">
        <f t="shared" si="146"/>
        <v>[pɑɹt]</v>
      </c>
      <c r="O558" s="4">
        <f t="shared" si="147"/>
        <v>0.2342468675289098</v>
      </c>
      <c r="P558" s="4">
        <f t="shared" si="148"/>
        <v>1</v>
      </c>
      <c r="Q558" s="4" cm="1">
        <f t="array" ref="Q558">SUM(_xlfn._xlws.FILTER($G$2:$G$1265,_xlfn.MAP($M$2:$M$1265,_xlfn.LAMBDA(_xlpm.x,_xlpm.x=$M558))))</f>
        <v>7.3152889539136799E-4</v>
      </c>
      <c r="R558" s="4">
        <f t="shared" si="149"/>
        <v>1</v>
      </c>
      <c r="S558" s="15" cm="1">
        <f t="array" ref="S558">SUM(_xlfn._xlws.FILTER($G$2:$G$1265,_xlfn.MAP($N$2:$N$1265,_xlfn.LAMBDA(_xlpm.x,_xlpm.x=$N558))))</f>
        <v>7.3152889539136799E-4</v>
      </c>
      <c r="T558" s="4">
        <f t="shared" si="150"/>
        <v>1</v>
      </c>
      <c r="U558" s="4">
        <f t="shared" si="151"/>
        <v>0</v>
      </c>
      <c r="AC558" s="2"/>
      <c r="AH558" s="2"/>
      <c r="AI558" s="2"/>
    </row>
    <row r="559" spans="1:35">
      <c r="A559" s="1" t="str">
        <f t="shared" si="138"/>
        <v>~size~ : [saɪz]</v>
      </c>
      <c r="B559" s="1">
        <f t="shared" si="153"/>
        <v>0</v>
      </c>
      <c r="C559" s="1">
        <f t="shared" si="153"/>
        <v>0</v>
      </c>
      <c r="D559" s="1">
        <f t="shared" si="153"/>
        <v>0</v>
      </c>
      <c r="E559" s="7">
        <v>1</v>
      </c>
      <c r="F559" s="9" t="s">
        <v>1611</v>
      </c>
      <c r="G559" s="4">
        <f t="shared" si="139"/>
        <v>7.3152889539136799E-4</v>
      </c>
      <c r="H559" s="4" t="str">
        <f t="shared" si="140"/>
        <v>saɪz</v>
      </c>
      <c r="I559" s="4" t="str">
        <f t="shared" si="141"/>
        <v>size</v>
      </c>
      <c r="J559" s="10">
        <f t="shared" si="142"/>
        <v>4</v>
      </c>
      <c r="K559" s="10">
        <f t="shared" si="143"/>
        <v>4</v>
      </c>
      <c r="L559" s="10">
        <f t="shared" si="144"/>
        <v>4</v>
      </c>
      <c r="M559" s="1" t="str">
        <f t="shared" si="145"/>
        <v>~size~</v>
      </c>
      <c r="N559" s="1" t="str">
        <f t="shared" si="146"/>
        <v>[saɪz]</v>
      </c>
      <c r="O559" s="4">
        <f t="shared" si="147"/>
        <v>0.2342468675289098</v>
      </c>
      <c r="P559" s="4">
        <f t="shared" si="148"/>
        <v>1</v>
      </c>
      <c r="Q559" s="4" cm="1">
        <f t="array" ref="Q559">SUM(_xlfn._xlws.FILTER($G$2:$G$1265,_xlfn.MAP($M$2:$M$1265,_xlfn.LAMBDA(_xlpm.x,_xlpm.x=$M559))))</f>
        <v>7.3152889539136799E-4</v>
      </c>
      <c r="R559" s="4">
        <f t="shared" si="149"/>
        <v>1</v>
      </c>
      <c r="S559" s="15" cm="1">
        <f t="array" ref="S559">SUM(_xlfn._xlws.FILTER($G$2:$G$1265,_xlfn.MAP($N$2:$N$1265,_xlfn.LAMBDA(_xlpm.x,_xlpm.x=$N559))))</f>
        <v>7.3152889539136799E-4</v>
      </c>
      <c r="T559" s="4">
        <f t="shared" si="150"/>
        <v>1</v>
      </c>
      <c r="U559" s="4">
        <f t="shared" si="151"/>
        <v>0</v>
      </c>
      <c r="AC559" s="2"/>
      <c r="AH559" s="2"/>
      <c r="AI559" s="2"/>
    </row>
    <row r="560" spans="1:35">
      <c r="A560" s="1" t="str">
        <f t="shared" si="138"/>
        <v>~scie~ : [saɪɛ]</v>
      </c>
      <c r="B560" s="1">
        <f t="shared" si="153"/>
        <v>0</v>
      </c>
      <c r="C560" s="1">
        <f t="shared" si="153"/>
        <v>0</v>
      </c>
      <c r="D560" s="1">
        <f t="shared" si="153"/>
        <v>0</v>
      </c>
      <c r="E560" s="7">
        <v>1</v>
      </c>
      <c r="F560" s="9" t="s">
        <v>1610</v>
      </c>
      <c r="G560" s="4">
        <f t="shared" si="139"/>
        <v>7.3152889539136799E-4</v>
      </c>
      <c r="H560" s="1" t="str">
        <f t="shared" si="140"/>
        <v>saɪɛ</v>
      </c>
      <c r="I560" s="1" t="str">
        <f t="shared" si="141"/>
        <v>scie</v>
      </c>
      <c r="J560" s="10">
        <f t="shared" si="142"/>
        <v>4</v>
      </c>
      <c r="K560" s="10">
        <f t="shared" si="143"/>
        <v>4</v>
      </c>
      <c r="L560" s="10">
        <f t="shared" si="144"/>
        <v>4</v>
      </c>
      <c r="M560" s="1" t="str">
        <f t="shared" si="145"/>
        <v>~scie~</v>
      </c>
      <c r="N560" s="1" t="str">
        <f t="shared" si="146"/>
        <v>[saɪɛ]</v>
      </c>
      <c r="O560" s="4">
        <f t="shared" si="147"/>
        <v>0.2342468675289098</v>
      </c>
      <c r="P560" s="4">
        <f t="shared" si="148"/>
        <v>1</v>
      </c>
      <c r="Q560" s="4" cm="1">
        <f t="array" ref="Q560">SUM(_xlfn._xlws.FILTER($G$2:$G$1265,_xlfn.MAP($M$2:$M$1265,_xlfn.LAMBDA(_xlpm.x,_xlpm.x=$M560))))</f>
        <v>7.3152889539136799E-4</v>
      </c>
      <c r="R560" s="4">
        <f t="shared" si="149"/>
        <v>1</v>
      </c>
      <c r="S560" s="15" cm="1">
        <f t="array" ref="S560">SUM(_xlfn._xlws.FILTER($G$2:$G$1265,_xlfn.MAP($N$2:$N$1265,_xlfn.LAMBDA(_xlpm.x,_xlpm.x=$N560))))</f>
        <v>7.3152889539136799E-4</v>
      </c>
      <c r="T560" s="4">
        <f t="shared" si="150"/>
        <v>1</v>
      </c>
      <c r="U560" s="4">
        <f t="shared" si="151"/>
        <v>0</v>
      </c>
      <c r="AC560" s="2"/>
      <c r="AH560" s="2"/>
      <c r="AI560" s="2"/>
    </row>
    <row r="561" spans="1:35">
      <c r="A561" s="1" t="str">
        <f t="shared" si="138"/>
        <v>~safe~ : [seɪf]</v>
      </c>
      <c r="B561" s="1">
        <f t="shared" si="153"/>
        <v>0</v>
      </c>
      <c r="C561" s="1">
        <f t="shared" si="153"/>
        <v>0</v>
      </c>
      <c r="D561" s="1">
        <f t="shared" si="153"/>
        <v>0</v>
      </c>
      <c r="E561" s="7">
        <v>1</v>
      </c>
      <c r="F561" s="9" t="s">
        <v>1609</v>
      </c>
      <c r="G561" s="4">
        <f t="shared" si="139"/>
        <v>7.3152889539136799E-4</v>
      </c>
      <c r="H561" s="4" t="str">
        <f t="shared" si="140"/>
        <v>seɪf</v>
      </c>
      <c r="I561" s="4" t="str">
        <f t="shared" si="141"/>
        <v>safe</v>
      </c>
      <c r="J561" s="10">
        <f t="shared" si="142"/>
        <v>4</v>
      </c>
      <c r="K561" s="10">
        <f t="shared" si="143"/>
        <v>4</v>
      </c>
      <c r="L561" s="10">
        <f t="shared" si="144"/>
        <v>4</v>
      </c>
      <c r="M561" s="1" t="str">
        <f t="shared" si="145"/>
        <v>~safe~</v>
      </c>
      <c r="N561" s="1" t="str">
        <f t="shared" si="146"/>
        <v>[seɪf]</v>
      </c>
      <c r="O561" s="4">
        <f t="shared" si="147"/>
        <v>0.2342468675289098</v>
      </c>
      <c r="P561" s="4">
        <f t="shared" si="148"/>
        <v>1</v>
      </c>
      <c r="Q561" s="4" cm="1">
        <f t="array" ref="Q561">SUM(_xlfn._xlws.FILTER($G$2:$G$1265,_xlfn.MAP($M$2:$M$1265,_xlfn.LAMBDA(_xlpm.x,_xlpm.x=$M561))))</f>
        <v>7.3152889539136799E-4</v>
      </c>
      <c r="R561" s="4">
        <f t="shared" si="149"/>
        <v>1</v>
      </c>
      <c r="S561" s="15" cm="1">
        <f t="array" ref="S561">SUM(_xlfn._xlws.FILTER($G$2:$G$1265,_xlfn.MAP($N$2:$N$1265,_xlfn.LAMBDA(_xlpm.x,_xlpm.x=$N561))))</f>
        <v>7.3152889539136799E-4</v>
      </c>
      <c r="T561" s="4">
        <f t="shared" si="150"/>
        <v>1</v>
      </c>
      <c r="U561" s="4">
        <f t="shared" si="151"/>
        <v>0</v>
      </c>
      <c r="AC561" s="2"/>
      <c r="AH561" s="2"/>
      <c r="AI561" s="2"/>
    </row>
    <row r="562" spans="1:35">
      <c r="A562" s="1" t="str">
        <f t="shared" si="138"/>
        <v>~sail~ : [seɪl]</v>
      </c>
      <c r="B562" s="1">
        <f t="shared" ref="B562:D581" si="154">_xlfn.LET(_xlpm.d,$F562,_xlpm.k,_xlfn.CONCAT(LEFT(TRIM(B$1),1),"*"),COUNTIF(_xlpm.d,_xlpm.k))</f>
        <v>0</v>
      </c>
      <c r="C562" s="1">
        <f t="shared" si="154"/>
        <v>0</v>
      </c>
      <c r="D562" s="1">
        <f t="shared" si="154"/>
        <v>0</v>
      </c>
      <c r="E562" s="7">
        <v>1</v>
      </c>
      <c r="F562" s="9" t="s">
        <v>1608</v>
      </c>
      <c r="G562" s="4">
        <f t="shared" si="139"/>
        <v>7.3152889539136799E-4</v>
      </c>
      <c r="H562" s="4" t="str">
        <f t="shared" si="140"/>
        <v>seɪl</v>
      </c>
      <c r="I562" s="4" t="str">
        <f t="shared" si="141"/>
        <v>sail</v>
      </c>
      <c r="J562" s="10">
        <f t="shared" si="142"/>
        <v>4</v>
      </c>
      <c r="K562" s="10">
        <f t="shared" si="143"/>
        <v>4</v>
      </c>
      <c r="L562" s="10">
        <f t="shared" si="144"/>
        <v>4</v>
      </c>
      <c r="M562" s="1" t="str">
        <f t="shared" si="145"/>
        <v>~sail~</v>
      </c>
      <c r="N562" s="1" t="str">
        <f t="shared" si="146"/>
        <v>[seɪl]</v>
      </c>
      <c r="O562" s="4">
        <f t="shared" si="147"/>
        <v>0.2342468675289098</v>
      </c>
      <c r="P562" s="4">
        <f t="shared" si="148"/>
        <v>1</v>
      </c>
      <c r="Q562" s="4" cm="1">
        <f t="array" ref="Q562">SUM(_xlfn._xlws.FILTER($G$2:$G$1265,_xlfn.MAP($M$2:$M$1265,_xlfn.LAMBDA(_xlpm.x,_xlpm.x=$M562))))</f>
        <v>7.3152889539136799E-4</v>
      </c>
      <c r="R562" s="4">
        <f t="shared" si="149"/>
        <v>1</v>
      </c>
      <c r="S562" s="15" cm="1">
        <f t="array" ref="S562">SUM(_xlfn._xlws.FILTER($G$2:$G$1265,_xlfn.MAP($N$2:$N$1265,_xlfn.LAMBDA(_xlpm.x,_xlpm.x=$N562))))</f>
        <v>7.3152889539136799E-4</v>
      </c>
      <c r="T562" s="4">
        <f t="shared" si="150"/>
        <v>1</v>
      </c>
      <c r="U562" s="4">
        <f t="shared" si="151"/>
        <v>0</v>
      </c>
      <c r="AC562" s="2"/>
      <c r="AH562" s="2"/>
      <c r="AI562" s="2"/>
    </row>
    <row r="563" spans="1:35">
      <c r="A563" s="1" t="str">
        <f t="shared" si="138"/>
        <v>~same~ : [seɪm]</v>
      </c>
      <c r="B563" s="1">
        <f t="shared" si="154"/>
        <v>0</v>
      </c>
      <c r="C563" s="1">
        <f t="shared" si="154"/>
        <v>0</v>
      </c>
      <c r="D563" s="1">
        <f t="shared" si="154"/>
        <v>0</v>
      </c>
      <c r="E563" s="7">
        <v>1</v>
      </c>
      <c r="F563" s="9" t="s">
        <v>1607</v>
      </c>
      <c r="G563" s="4">
        <f t="shared" si="139"/>
        <v>7.3152889539136799E-4</v>
      </c>
      <c r="H563" s="1" t="str">
        <f t="shared" si="140"/>
        <v>seɪm</v>
      </c>
      <c r="I563" s="1" t="str">
        <f t="shared" si="141"/>
        <v>same</v>
      </c>
      <c r="J563" s="10">
        <f t="shared" si="142"/>
        <v>4</v>
      </c>
      <c r="K563" s="10">
        <f t="shared" si="143"/>
        <v>4</v>
      </c>
      <c r="L563" s="10">
        <f t="shared" si="144"/>
        <v>4</v>
      </c>
      <c r="M563" s="1" t="str">
        <f t="shared" si="145"/>
        <v>~same~</v>
      </c>
      <c r="N563" s="1" t="str">
        <f t="shared" si="146"/>
        <v>[seɪm]</v>
      </c>
      <c r="O563" s="4">
        <f t="shared" si="147"/>
        <v>0.2342468675289098</v>
      </c>
      <c r="P563" s="4">
        <f t="shared" si="148"/>
        <v>1</v>
      </c>
      <c r="Q563" s="4" cm="1">
        <f t="array" ref="Q563">SUM(_xlfn._xlws.FILTER($G$2:$G$1265,_xlfn.MAP($M$2:$M$1265,_xlfn.LAMBDA(_xlpm.x,_xlpm.x=$M563))))</f>
        <v>7.3152889539136799E-4</v>
      </c>
      <c r="R563" s="4">
        <f t="shared" si="149"/>
        <v>1</v>
      </c>
      <c r="S563" s="15" cm="1">
        <f t="array" ref="S563">SUM(_xlfn._xlws.FILTER($G$2:$G$1265,_xlfn.MAP($N$2:$N$1265,_xlfn.LAMBDA(_xlpm.x,_xlpm.x=$N563))))</f>
        <v>7.3152889539136799E-4</v>
      </c>
      <c r="T563" s="4">
        <f t="shared" si="150"/>
        <v>1</v>
      </c>
      <c r="U563" s="4">
        <f t="shared" si="151"/>
        <v>0</v>
      </c>
      <c r="AC563" s="2"/>
      <c r="AH563" s="2"/>
      <c r="AI563" s="2"/>
    </row>
    <row r="564" spans="1:35">
      <c r="A564" s="1" t="str">
        <f t="shared" si="138"/>
        <v>~save~ : [seɪv]</v>
      </c>
      <c r="B564" s="1">
        <f t="shared" si="154"/>
        <v>0</v>
      </c>
      <c r="C564" s="1">
        <f t="shared" si="154"/>
        <v>0</v>
      </c>
      <c r="D564" s="1">
        <f t="shared" si="154"/>
        <v>0</v>
      </c>
      <c r="E564" s="7">
        <v>1</v>
      </c>
      <c r="F564" s="9" t="s">
        <v>1606</v>
      </c>
      <c r="G564" s="4">
        <f t="shared" si="139"/>
        <v>7.3152889539136799E-4</v>
      </c>
      <c r="H564" s="4" t="str">
        <f t="shared" si="140"/>
        <v>seɪv</v>
      </c>
      <c r="I564" s="4" t="str">
        <f t="shared" si="141"/>
        <v>save</v>
      </c>
      <c r="J564" s="10">
        <f t="shared" si="142"/>
        <v>4</v>
      </c>
      <c r="K564" s="10">
        <f t="shared" si="143"/>
        <v>4</v>
      </c>
      <c r="L564" s="10">
        <f t="shared" si="144"/>
        <v>4</v>
      </c>
      <c r="M564" s="1" t="str">
        <f t="shared" si="145"/>
        <v>~save~</v>
      </c>
      <c r="N564" s="1" t="str">
        <f t="shared" si="146"/>
        <v>[seɪv]</v>
      </c>
      <c r="O564" s="4">
        <f t="shared" si="147"/>
        <v>0.2342468675289098</v>
      </c>
      <c r="P564" s="4">
        <f t="shared" si="148"/>
        <v>1</v>
      </c>
      <c r="Q564" s="4" cm="1">
        <f t="array" ref="Q564">SUM(_xlfn._xlws.FILTER($G$2:$G$1265,_xlfn.MAP($M$2:$M$1265,_xlfn.LAMBDA(_xlpm.x,_xlpm.x=$M564))))</f>
        <v>7.3152889539136799E-4</v>
      </c>
      <c r="R564" s="4">
        <f t="shared" si="149"/>
        <v>1</v>
      </c>
      <c r="S564" s="15" cm="1">
        <f t="array" ref="S564">SUM(_xlfn._xlws.FILTER($G$2:$G$1265,_xlfn.MAP($N$2:$N$1265,_xlfn.LAMBDA(_xlpm.x,_xlpm.x=$N564))))</f>
        <v>7.3152889539136799E-4</v>
      </c>
      <c r="T564" s="4">
        <f t="shared" si="150"/>
        <v>1</v>
      </c>
      <c r="U564" s="4">
        <f t="shared" si="151"/>
        <v>0</v>
      </c>
      <c r="AC564" s="2"/>
      <c r="AH564" s="2"/>
      <c r="AI564" s="2"/>
    </row>
    <row r="565" spans="1:35">
      <c r="A565" s="1" t="str">
        <f t="shared" si="138"/>
        <v>~skin~ : [skɪn]</v>
      </c>
      <c r="B565" s="1">
        <f t="shared" si="154"/>
        <v>0</v>
      </c>
      <c r="C565" s="1">
        <f t="shared" si="154"/>
        <v>0</v>
      </c>
      <c r="D565" s="1">
        <f t="shared" si="154"/>
        <v>0</v>
      </c>
      <c r="E565" s="7">
        <v>1</v>
      </c>
      <c r="F565" s="9" t="s">
        <v>1605</v>
      </c>
      <c r="G565" s="4">
        <f t="shared" si="139"/>
        <v>7.3152889539136799E-4</v>
      </c>
      <c r="H565" s="4" t="str">
        <f t="shared" si="140"/>
        <v>skɪn</v>
      </c>
      <c r="I565" s="4" t="str">
        <f t="shared" si="141"/>
        <v>skin</v>
      </c>
      <c r="J565" s="10">
        <f t="shared" si="142"/>
        <v>4</v>
      </c>
      <c r="K565" s="10">
        <f t="shared" si="143"/>
        <v>4</v>
      </c>
      <c r="L565" s="10">
        <f t="shared" si="144"/>
        <v>4</v>
      </c>
      <c r="M565" s="1" t="str">
        <f t="shared" si="145"/>
        <v>~skin~</v>
      </c>
      <c r="N565" s="1" t="str">
        <f t="shared" si="146"/>
        <v>[skɪn]</v>
      </c>
      <c r="O565" s="4">
        <f t="shared" si="147"/>
        <v>0.2342468675289098</v>
      </c>
      <c r="P565" s="4">
        <f t="shared" si="148"/>
        <v>1</v>
      </c>
      <c r="Q565" s="4" cm="1">
        <f t="array" ref="Q565">SUM(_xlfn._xlws.FILTER($G$2:$G$1265,_xlfn.MAP($M$2:$M$1265,_xlfn.LAMBDA(_xlpm.x,_xlpm.x=$M565))))</f>
        <v>7.3152889539136799E-4</v>
      </c>
      <c r="R565" s="4">
        <f t="shared" si="149"/>
        <v>1</v>
      </c>
      <c r="S565" s="15" cm="1">
        <f t="array" ref="S565">SUM(_xlfn._xlws.FILTER($G$2:$G$1265,_xlfn.MAP($N$2:$N$1265,_xlfn.LAMBDA(_xlpm.x,_xlpm.x=$N565))))</f>
        <v>7.3152889539136799E-4</v>
      </c>
      <c r="T565" s="4">
        <f t="shared" si="150"/>
        <v>1</v>
      </c>
      <c r="U565" s="4">
        <f t="shared" si="151"/>
        <v>0</v>
      </c>
      <c r="AC565" s="2"/>
      <c r="AH565" s="2"/>
      <c r="AI565" s="2"/>
    </row>
    <row r="566" spans="1:35">
      <c r="A566" s="1" t="str">
        <f t="shared" si="138"/>
        <v>~slow~ : [sloʊ]</v>
      </c>
      <c r="B566" s="1">
        <f t="shared" si="154"/>
        <v>0</v>
      </c>
      <c r="C566" s="1">
        <f t="shared" si="154"/>
        <v>0</v>
      </c>
      <c r="D566" s="1">
        <f t="shared" si="154"/>
        <v>0</v>
      </c>
      <c r="E566" s="7">
        <v>1</v>
      </c>
      <c r="F566" s="9" t="s">
        <v>593</v>
      </c>
      <c r="G566" s="4">
        <f t="shared" si="139"/>
        <v>7.3152889539136799E-4</v>
      </c>
      <c r="H566" s="4" t="str">
        <f t="shared" si="140"/>
        <v>sloʊ</v>
      </c>
      <c r="I566" s="4" t="str">
        <f t="shared" si="141"/>
        <v>slow</v>
      </c>
      <c r="J566" s="10">
        <f t="shared" si="142"/>
        <v>4</v>
      </c>
      <c r="K566" s="10">
        <f t="shared" si="143"/>
        <v>4</v>
      </c>
      <c r="L566" s="10">
        <f t="shared" si="144"/>
        <v>4</v>
      </c>
      <c r="M566" s="1" t="str">
        <f t="shared" si="145"/>
        <v>~slow~</v>
      </c>
      <c r="N566" s="1" t="str">
        <f t="shared" si="146"/>
        <v>[sloʊ]</v>
      </c>
      <c r="O566" s="4">
        <f t="shared" si="147"/>
        <v>0.2342468675289098</v>
      </c>
      <c r="P566" s="4">
        <f t="shared" si="148"/>
        <v>1</v>
      </c>
      <c r="Q566" s="4" cm="1">
        <f t="array" ref="Q566">SUM(_xlfn._xlws.FILTER($G$2:$G$1265,_xlfn.MAP($M$2:$M$1265,_xlfn.LAMBDA(_xlpm.x,_xlpm.x=$M566))))</f>
        <v>7.3152889539136799E-4</v>
      </c>
      <c r="R566" s="4">
        <f t="shared" si="149"/>
        <v>1</v>
      </c>
      <c r="S566" s="15" cm="1">
        <f t="array" ref="S566">SUM(_xlfn._xlws.FILTER($G$2:$G$1265,_xlfn.MAP($N$2:$N$1265,_xlfn.LAMBDA(_xlpm.x,_xlpm.x=$N566))))</f>
        <v>7.3152889539136799E-4</v>
      </c>
      <c r="T566" s="4">
        <f t="shared" si="150"/>
        <v>1</v>
      </c>
      <c r="U566" s="4">
        <f t="shared" si="151"/>
        <v>0</v>
      </c>
      <c r="AC566" s="2"/>
      <c r="AH566" s="2"/>
      <c r="AI566" s="2"/>
    </row>
    <row r="567" spans="1:35">
      <c r="A567" s="1" t="str">
        <f t="shared" si="138"/>
        <v>~slip~ : [slɪp]</v>
      </c>
      <c r="B567" s="1">
        <f t="shared" si="154"/>
        <v>0</v>
      </c>
      <c r="C567" s="1">
        <f t="shared" si="154"/>
        <v>0</v>
      </c>
      <c r="D567" s="1">
        <f t="shared" si="154"/>
        <v>0</v>
      </c>
      <c r="E567" s="7">
        <v>1</v>
      </c>
      <c r="F567" s="9" t="s">
        <v>1604</v>
      </c>
      <c r="G567" s="4">
        <f t="shared" si="139"/>
        <v>7.3152889539136799E-4</v>
      </c>
      <c r="H567" s="1" t="str">
        <f t="shared" si="140"/>
        <v>slɪp</v>
      </c>
      <c r="I567" s="1" t="str">
        <f t="shared" si="141"/>
        <v>slip</v>
      </c>
      <c r="J567" s="10">
        <f t="shared" si="142"/>
        <v>4</v>
      </c>
      <c r="K567" s="10">
        <f t="shared" si="143"/>
        <v>4</v>
      </c>
      <c r="L567" s="10">
        <f t="shared" si="144"/>
        <v>4</v>
      </c>
      <c r="M567" s="1" t="str">
        <f t="shared" si="145"/>
        <v>~slip~</v>
      </c>
      <c r="N567" s="1" t="str">
        <f t="shared" si="146"/>
        <v>[slɪp]</v>
      </c>
      <c r="O567" s="4">
        <f t="shared" si="147"/>
        <v>0.2342468675289098</v>
      </c>
      <c r="P567" s="4">
        <f t="shared" si="148"/>
        <v>1</v>
      </c>
      <c r="Q567" s="4" cm="1">
        <f t="array" ref="Q567">SUM(_xlfn._xlws.FILTER($G$2:$G$1265,_xlfn.MAP($M$2:$M$1265,_xlfn.LAMBDA(_xlpm.x,_xlpm.x=$M567))))</f>
        <v>7.3152889539136799E-4</v>
      </c>
      <c r="R567" s="4">
        <f t="shared" si="149"/>
        <v>1</v>
      </c>
      <c r="S567" s="15" cm="1">
        <f t="array" ref="S567">SUM(_xlfn._xlws.FILTER($G$2:$G$1265,_xlfn.MAP($N$2:$N$1265,_xlfn.LAMBDA(_xlpm.x,_xlpm.x=$N567))))</f>
        <v>7.3152889539136799E-4</v>
      </c>
      <c r="T567" s="4">
        <f t="shared" si="150"/>
        <v>1</v>
      </c>
      <c r="U567" s="4">
        <f t="shared" si="151"/>
        <v>0</v>
      </c>
      <c r="AC567" s="2"/>
      <c r="AH567" s="2"/>
      <c r="AI567" s="2"/>
    </row>
    <row r="568" spans="1:35">
      <c r="A568" s="1" t="str">
        <f t="shared" si="138"/>
        <v>~snow~ : [snoʊ]</v>
      </c>
      <c r="B568" s="1">
        <f t="shared" si="154"/>
        <v>0</v>
      </c>
      <c r="C568" s="1">
        <f t="shared" si="154"/>
        <v>0</v>
      </c>
      <c r="D568" s="1">
        <f t="shared" si="154"/>
        <v>0</v>
      </c>
      <c r="E568" s="7">
        <v>1</v>
      </c>
      <c r="F568" s="9" t="s">
        <v>313</v>
      </c>
      <c r="G568" s="4">
        <f t="shared" si="139"/>
        <v>7.3152889539136799E-4</v>
      </c>
      <c r="H568" s="4" t="str">
        <f t="shared" si="140"/>
        <v>snoʊ</v>
      </c>
      <c r="I568" s="4" t="str">
        <f t="shared" si="141"/>
        <v>snow</v>
      </c>
      <c r="J568" s="10">
        <f t="shared" si="142"/>
        <v>4</v>
      </c>
      <c r="K568" s="10">
        <f t="shared" si="143"/>
        <v>4</v>
      </c>
      <c r="L568" s="10">
        <f t="shared" si="144"/>
        <v>4</v>
      </c>
      <c r="M568" s="1" t="str">
        <f t="shared" si="145"/>
        <v>~snow~</v>
      </c>
      <c r="N568" s="1" t="str">
        <f t="shared" si="146"/>
        <v>[snoʊ]</v>
      </c>
      <c r="O568" s="4">
        <f t="shared" si="147"/>
        <v>0.2342468675289098</v>
      </c>
      <c r="P568" s="4">
        <f t="shared" si="148"/>
        <v>1</v>
      </c>
      <c r="Q568" s="4" cm="1">
        <f t="array" ref="Q568">SUM(_xlfn._xlws.FILTER($G$2:$G$1265,_xlfn.MAP($M$2:$M$1265,_xlfn.LAMBDA(_xlpm.x,_xlpm.x=$M568))))</f>
        <v>7.3152889539136799E-4</v>
      </c>
      <c r="R568" s="4">
        <f t="shared" si="149"/>
        <v>1</v>
      </c>
      <c r="S568" s="15" cm="1">
        <f t="array" ref="S568">SUM(_xlfn._xlws.FILTER($G$2:$G$1265,_xlfn.MAP($N$2:$N$1265,_xlfn.LAMBDA(_xlpm.x,_xlpm.x=$N568))))</f>
        <v>7.3152889539136799E-4</v>
      </c>
      <c r="T568" s="4">
        <f t="shared" si="150"/>
        <v>1</v>
      </c>
      <c r="U568" s="4">
        <f t="shared" si="151"/>
        <v>0</v>
      </c>
      <c r="AC568" s="2"/>
      <c r="AH568" s="2"/>
      <c r="AI568" s="2"/>
    </row>
    <row r="569" spans="1:35">
      <c r="A569" s="1" t="str">
        <f t="shared" si="138"/>
        <v>~spot~ : [spɑt]</v>
      </c>
      <c r="B569" s="1">
        <f t="shared" si="154"/>
        <v>0</v>
      </c>
      <c r="C569" s="1">
        <f t="shared" si="154"/>
        <v>0</v>
      </c>
      <c r="D569" s="1">
        <f t="shared" si="154"/>
        <v>0</v>
      </c>
      <c r="E569" s="7">
        <v>1</v>
      </c>
      <c r="F569" s="9" t="s">
        <v>1603</v>
      </c>
      <c r="G569" s="4">
        <f t="shared" si="139"/>
        <v>7.3152889539136799E-4</v>
      </c>
      <c r="H569" s="4" t="str">
        <f t="shared" si="140"/>
        <v>spɑt</v>
      </c>
      <c r="I569" s="4" t="str">
        <f t="shared" si="141"/>
        <v>spot</v>
      </c>
      <c r="J569" s="10">
        <f t="shared" si="142"/>
        <v>4</v>
      </c>
      <c r="K569" s="10">
        <f t="shared" si="143"/>
        <v>4</v>
      </c>
      <c r="L569" s="10">
        <f t="shared" si="144"/>
        <v>4</v>
      </c>
      <c r="M569" s="1" t="str">
        <f t="shared" si="145"/>
        <v>~spot~</v>
      </c>
      <c r="N569" s="1" t="str">
        <f t="shared" si="146"/>
        <v>[spɑt]</v>
      </c>
      <c r="O569" s="4">
        <f t="shared" si="147"/>
        <v>0.2342468675289098</v>
      </c>
      <c r="P569" s="4">
        <f t="shared" si="148"/>
        <v>1</v>
      </c>
      <c r="Q569" s="4" cm="1">
        <f t="array" ref="Q569">SUM(_xlfn._xlws.FILTER($G$2:$G$1265,_xlfn.MAP($M$2:$M$1265,_xlfn.LAMBDA(_xlpm.x,_xlpm.x=$M569))))</f>
        <v>7.3152889539136799E-4</v>
      </c>
      <c r="R569" s="4">
        <f t="shared" si="149"/>
        <v>1</v>
      </c>
      <c r="S569" s="15" cm="1">
        <f t="array" ref="S569">SUM(_xlfn._xlws.FILTER($G$2:$G$1265,_xlfn.MAP($N$2:$N$1265,_xlfn.LAMBDA(_xlpm.x,_xlpm.x=$N569))))</f>
        <v>7.3152889539136799E-4</v>
      </c>
      <c r="T569" s="4">
        <f t="shared" si="150"/>
        <v>1</v>
      </c>
      <c r="U569" s="4">
        <f t="shared" si="151"/>
        <v>0</v>
      </c>
      <c r="AC569" s="2"/>
      <c r="AH569" s="2"/>
      <c r="AI569" s="2"/>
    </row>
    <row r="570" spans="1:35">
      <c r="A570" s="1" t="str">
        <f t="shared" si="138"/>
        <v>~stay~ : [steɪ]</v>
      </c>
      <c r="B570" s="1">
        <f t="shared" si="154"/>
        <v>0</v>
      </c>
      <c r="C570" s="1">
        <f t="shared" si="154"/>
        <v>0</v>
      </c>
      <c r="D570" s="1">
        <f t="shared" si="154"/>
        <v>0</v>
      </c>
      <c r="E570" s="7">
        <v>1</v>
      </c>
      <c r="F570" s="9" t="s">
        <v>749</v>
      </c>
      <c r="G570" s="4">
        <f t="shared" si="139"/>
        <v>7.3152889539136799E-4</v>
      </c>
      <c r="H570" s="4" t="str">
        <f t="shared" si="140"/>
        <v>steɪ</v>
      </c>
      <c r="I570" s="4" t="str">
        <f t="shared" si="141"/>
        <v>stay</v>
      </c>
      <c r="J570" s="10">
        <f t="shared" si="142"/>
        <v>4</v>
      </c>
      <c r="K570" s="10">
        <f t="shared" si="143"/>
        <v>4</v>
      </c>
      <c r="L570" s="10">
        <f t="shared" si="144"/>
        <v>4</v>
      </c>
      <c r="M570" s="1" t="str">
        <f t="shared" si="145"/>
        <v>~stay~</v>
      </c>
      <c r="N570" s="1" t="str">
        <f t="shared" si="146"/>
        <v>[steɪ]</v>
      </c>
      <c r="O570" s="4">
        <f t="shared" si="147"/>
        <v>0.2342468675289098</v>
      </c>
      <c r="P570" s="4">
        <f t="shared" si="148"/>
        <v>1</v>
      </c>
      <c r="Q570" s="4" cm="1">
        <f t="array" ref="Q570">SUM(_xlfn._xlws.FILTER($G$2:$G$1265,_xlfn.MAP($M$2:$M$1265,_xlfn.LAMBDA(_xlpm.x,_xlpm.x=$M570))))</f>
        <v>7.3152889539136799E-4</v>
      </c>
      <c r="R570" s="4">
        <f t="shared" si="149"/>
        <v>1</v>
      </c>
      <c r="S570" s="15" cm="1">
        <f t="array" ref="S570">SUM(_xlfn._xlws.FILTER($G$2:$G$1265,_xlfn.MAP($N$2:$N$1265,_xlfn.LAMBDA(_xlpm.x,_xlpm.x=$N570))))</f>
        <v>7.3152889539136799E-4</v>
      </c>
      <c r="T570" s="4">
        <f t="shared" si="150"/>
        <v>1</v>
      </c>
      <c r="U570" s="4">
        <f t="shared" si="151"/>
        <v>0</v>
      </c>
      <c r="AC570" s="2"/>
      <c r="AH570" s="2"/>
      <c r="AI570" s="2"/>
    </row>
    <row r="571" spans="1:35">
      <c r="A571" s="1" t="str">
        <f t="shared" si="138"/>
        <v>~stem~ : [stəm]</v>
      </c>
      <c r="B571" s="1">
        <f t="shared" si="154"/>
        <v>0</v>
      </c>
      <c r="C571" s="1">
        <f t="shared" si="154"/>
        <v>0</v>
      </c>
      <c r="D571" s="1">
        <f t="shared" si="154"/>
        <v>0</v>
      </c>
      <c r="E571" s="7">
        <v>1</v>
      </c>
      <c r="F571" s="9" t="s">
        <v>1602</v>
      </c>
      <c r="G571" s="4">
        <f t="shared" si="139"/>
        <v>7.3152889539136799E-4</v>
      </c>
      <c r="H571" s="4" t="str">
        <f t="shared" si="140"/>
        <v>stəm</v>
      </c>
      <c r="I571" s="4" t="str">
        <f t="shared" si="141"/>
        <v>stem</v>
      </c>
      <c r="J571" s="10">
        <f t="shared" si="142"/>
        <v>4</v>
      </c>
      <c r="K571" s="10">
        <f t="shared" si="143"/>
        <v>4</v>
      </c>
      <c r="L571" s="10">
        <f t="shared" si="144"/>
        <v>4</v>
      </c>
      <c r="M571" s="1" t="str">
        <f t="shared" si="145"/>
        <v>~stem~</v>
      </c>
      <c r="N571" s="1" t="str">
        <f t="shared" si="146"/>
        <v>[stəm]</v>
      </c>
      <c r="O571" s="4">
        <f t="shared" si="147"/>
        <v>0.2342468675289098</v>
      </c>
      <c r="P571" s="4">
        <f t="shared" si="148"/>
        <v>1</v>
      </c>
      <c r="Q571" s="4" cm="1">
        <f t="array" ref="Q571">SUM(_xlfn._xlws.FILTER($G$2:$G$1265,_xlfn.MAP($M$2:$M$1265,_xlfn.LAMBDA(_xlpm.x,_xlpm.x=$M571))))</f>
        <v>7.3152889539136799E-4</v>
      </c>
      <c r="R571" s="4">
        <f t="shared" si="149"/>
        <v>1</v>
      </c>
      <c r="S571" s="15" cm="1">
        <f t="array" ref="S571">SUM(_xlfn._xlws.FILTER($G$2:$G$1265,_xlfn.MAP($N$2:$N$1265,_xlfn.LAMBDA(_xlpm.x,_xlpm.x=$N571))))</f>
        <v>7.3152889539136799E-4</v>
      </c>
      <c r="T571" s="4">
        <f t="shared" si="150"/>
        <v>1</v>
      </c>
      <c r="U571" s="4">
        <f t="shared" si="151"/>
        <v>0</v>
      </c>
      <c r="AC571" s="2"/>
      <c r="AH571" s="2"/>
      <c r="AI571" s="2"/>
    </row>
    <row r="572" spans="1:35">
      <c r="A572" s="1" t="str">
        <f t="shared" si="138"/>
        <v>~step~ : [stɛp]</v>
      </c>
      <c r="B572" s="1">
        <f t="shared" si="154"/>
        <v>0</v>
      </c>
      <c r="C572" s="1">
        <f t="shared" si="154"/>
        <v>0</v>
      </c>
      <c r="D572" s="1">
        <f t="shared" si="154"/>
        <v>0</v>
      </c>
      <c r="E572" s="7">
        <v>1</v>
      </c>
      <c r="F572" s="9" t="s">
        <v>1601</v>
      </c>
      <c r="G572" s="4">
        <f t="shared" si="139"/>
        <v>7.3152889539136799E-4</v>
      </c>
      <c r="H572" s="1" t="str">
        <f t="shared" si="140"/>
        <v>stɛp</v>
      </c>
      <c r="I572" s="1" t="str">
        <f t="shared" si="141"/>
        <v>step</v>
      </c>
      <c r="J572" s="10">
        <f t="shared" si="142"/>
        <v>4</v>
      </c>
      <c r="K572" s="10">
        <f t="shared" si="143"/>
        <v>4</v>
      </c>
      <c r="L572" s="10">
        <f t="shared" si="144"/>
        <v>4</v>
      </c>
      <c r="M572" s="1" t="str">
        <f t="shared" si="145"/>
        <v>~step~</v>
      </c>
      <c r="N572" s="1" t="str">
        <f t="shared" si="146"/>
        <v>[stɛp]</v>
      </c>
      <c r="O572" s="4">
        <f t="shared" si="147"/>
        <v>0.2342468675289098</v>
      </c>
      <c r="P572" s="4">
        <f t="shared" si="148"/>
        <v>1</v>
      </c>
      <c r="Q572" s="4" cm="1">
        <f t="array" ref="Q572">SUM(_xlfn._xlws.FILTER($G$2:$G$1265,_xlfn.MAP($M$2:$M$1265,_xlfn.LAMBDA(_xlpm.x,_xlpm.x=$M572))))</f>
        <v>7.3152889539136799E-4</v>
      </c>
      <c r="R572" s="4">
        <f t="shared" si="149"/>
        <v>1</v>
      </c>
      <c r="S572" s="15" cm="1">
        <f t="array" ref="S572">SUM(_xlfn._xlws.FILTER($G$2:$G$1265,_xlfn.MAP($N$2:$N$1265,_xlfn.LAMBDA(_xlpm.x,_xlpm.x=$N572))))</f>
        <v>7.3152889539136799E-4</v>
      </c>
      <c r="T572" s="4">
        <f t="shared" si="150"/>
        <v>1</v>
      </c>
      <c r="U572" s="4">
        <f t="shared" si="151"/>
        <v>0</v>
      </c>
      <c r="AC572" s="2"/>
      <c r="AH572" s="2"/>
      <c r="AI572" s="2"/>
    </row>
    <row r="573" spans="1:35">
      <c r="A573" s="1" t="str">
        <f t="shared" si="138"/>
        <v>~stop~ : [stɑp]</v>
      </c>
      <c r="B573" s="1">
        <f t="shared" si="154"/>
        <v>0</v>
      </c>
      <c r="C573" s="1">
        <f t="shared" si="154"/>
        <v>0</v>
      </c>
      <c r="D573" s="1">
        <f t="shared" si="154"/>
        <v>0</v>
      </c>
      <c r="E573" s="7">
        <v>1</v>
      </c>
      <c r="F573" s="9" t="s">
        <v>1600</v>
      </c>
      <c r="G573" s="4">
        <f t="shared" si="139"/>
        <v>7.3152889539136799E-4</v>
      </c>
      <c r="H573" s="4" t="str">
        <f t="shared" si="140"/>
        <v>stɑp</v>
      </c>
      <c r="I573" s="4" t="str">
        <f t="shared" si="141"/>
        <v>stop</v>
      </c>
      <c r="J573" s="10">
        <f t="shared" si="142"/>
        <v>4</v>
      </c>
      <c r="K573" s="10">
        <f t="shared" si="143"/>
        <v>4</v>
      </c>
      <c r="L573" s="10">
        <f t="shared" si="144"/>
        <v>4</v>
      </c>
      <c r="M573" s="1" t="str">
        <f t="shared" si="145"/>
        <v>~stop~</v>
      </c>
      <c r="N573" s="1" t="str">
        <f t="shared" si="146"/>
        <v>[stɑp]</v>
      </c>
      <c r="O573" s="4">
        <f t="shared" si="147"/>
        <v>0.2342468675289098</v>
      </c>
      <c r="P573" s="4">
        <f t="shared" si="148"/>
        <v>1</v>
      </c>
      <c r="Q573" s="4" cm="1">
        <f t="array" ref="Q573">SUM(_xlfn._xlws.FILTER($G$2:$G$1265,_xlfn.MAP($M$2:$M$1265,_xlfn.LAMBDA(_xlpm.x,_xlpm.x=$M573))))</f>
        <v>7.3152889539136799E-4</v>
      </c>
      <c r="R573" s="4">
        <f t="shared" si="149"/>
        <v>1</v>
      </c>
      <c r="S573" s="15" cm="1">
        <f t="array" ref="S573">SUM(_xlfn._xlws.FILTER($G$2:$G$1265,_xlfn.MAP($N$2:$N$1265,_xlfn.LAMBDA(_xlpm.x,_xlpm.x=$N573))))</f>
        <v>7.3152889539136799E-4</v>
      </c>
      <c r="T573" s="4">
        <f t="shared" si="150"/>
        <v>1</v>
      </c>
      <c r="U573" s="4">
        <f t="shared" si="151"/>
        <v>0</v>
      </c>
      <c r="AC573" s="2"/>
      <c r="AH573" s="2"/>
      <c r="AI573" s="2"/>
    </row>
    <row r="574" spans="1:35">
      <c r="A574" s="1" t="str">
        <f t="shared" si="138"/>
        <v>~star~ : [stɑɹ]</v>
      </c>
      <c r="B574" s="1">
        <f t="shared" si="154"/>
        <v>0</v>
      </c>
      <c r="C574" s="1">
        <f t="shared" si="154"/>
        <v>0</v>
      </c>
      <c r="D574" s="1">
        <f t="shared" si="154"/>
        <v>0</v>
      </c>
      <c r="E574" s="7">
        <v>1</v>
      </c>
      <c r="F574" s="9" t="s">
        <v>1599</v>
      </c>
      <c r="G574" s="4">
        <f t="shared" si="139"/>
        <v>7.3152889539136799E-4</v>
      </c>
      <c r="H574" s="1" t="str">
        <f t="shared" si="140"/>
        <v>stɑɹ</v>
      </c>
      <c r="I574" s="1" t="str">
        <f t="shared" si="141"/>
        <v>star</v>
      </c>
      <c r="J574" s="10">
        <f t="shared" si="142"/>
        <v>4</v>
      </c>
      <c r="K574" s="10">
        <f t="shared" si="143"/>
        <v>4</v>
      </c>
      <c r="L574" s="10">
        <f t="shared" si="144"/>
        <v>4</v>
      </c>
      <c r="M574" s="1" t="str">
        <f t="shared" si="145"/>
        <v>~star~</v>
      </c>
      <c r="N574" s="1" t="str">
        <f t="shared" si="146"/>
        <v>[stɑɹ]</v>
      </c>
      <c r="O574" s="4">
        <f t="shared" si="147"/>
        <v>0.2342468675289098</v>
      </c>
      <c r="P574" s="4">
        <f t="shared" si="148"/>
        <v>1</v>
      </c>
      <c r="Q574" s="4" cm="1">
        <f t="array" ref="Q574">SUM(_xlfn._xlws.FILTER($G$2:$G$1265,_xlfn.MAP($M$2:$M$1265,_xlfn.LAMBDA(_xlpm.x,_xlpm.x=$M574))))</f>
        <v>7.3152889539136799E-4</v>
      </c>
      <c r="R574" s="4">
        <f t="shared" si="149"/>
        <v>1</v>
      </c>
      <c r="S574" s="15" cm="1">
        <f t="array" ref="S574">SUM(_xlfn._xlws.FILTER($G$2:$G$1265,_xlfn.MAP($N$2:$N$1265,_xlfn.LAMBDA(_xlpm.x,_xlpm.x=$N574))))</f>
        <v>7.3152889539136799E-4</v>
      </c>
      <c r="T574" s="4">
        <f t="shared" si="150"/>
        <v>1</v>
      </c>
      <c r="U574" s="4">
        <f t="shared" si="151"/>
        <v>0</v>
      </c>
      <c r="AC574" s="2"/>
      <c r="AH574" s="2"/>
      <c r="AI574" s="2"/>
    </row>
    <row r="575" spans="1:35">
      <c r="A575" s="1" t="str">
        <f t="shared" si="138"/>
        <v>~stry~ : [stɹɪ]</v>
      </c>
      <c r="B575" s="1">
        <f t="shared" si="154"/>
        <v>0</v>
      </c>
      <c r="C575" s="1">
        <f t="shared" si="154"/>
        <v>0</v>
      </c>
      <c r="D575" s="1">
        <f t="shared" si="154"/>
        <v>0</v>
      </c>
      <c r="E575" s="7">
        <v>1</v>
      </c>
      <c r="F575" s="9" t="s">
        <v>427</v>
      </c>
      <c r="G575" s="4">
        <f t="shared" si="139"/>
        <v>7.3152889539136799E-4</v>
      </c>
      <c r="H575" s="4" t="str">
        <f t="shared" si="140"/>
        <v>stɹɪ</v>
      </c>
      <c r="I575" s="4" t="str">
        <f t="shared" si="141"/>
        <v>stry</v>
      </c>
      <c r="J575" s="10">
        <f t="shared" si="142"/>
        <v>4</v>
      </c>
      <c r="K575" s="10">
        <f t="shared" si="143"/>
        <v>4</v>
      </c>
      <c r="L575" s="10">
        <f t="shared" si="144"/>
        <v>4</v>
      </c>
      <c r="M575" s="1" t="str">
        <f t="shared" si="145"/>
        <v>~stry~</v>
      </c>
      <c r="N575" s="1" t="str">
        <f t="shared" si="146"/>
        <v>[stɹɪ]</v>
      </c>
      <c r="O575" s="4">
        <f t="shared" si="147"/>
        <v>0.2342468675289098</v>
      </c>
      <c r="P575" s="4">
        <f t="shared" si="148"/>
        <v>1</v>
      </c>
      <c r="Q575" s="4" cm="1">
        <f t="array" ref="Q575">SUM(_xlfn._xlws.FILTER($G$2:$G$1265,_xlfn.MAP($M$2:$M$1265,_xlfn.LAMBDA(_xlpm.x,_xlpm.x=$M575))))</f>
        <v>7.3152889539136799E-4</v>
      </c>
      <c r="R575" s="4">
        <f t="shared" si="149"/>
        <v>1</v>
      </c>
      <c r="S575" s="15" cm="1">
        <f t="array" ref="S575">SUM(_xlfn._xlws.FILTER($G$2:$G$1265,_xlfn.MAP($N$2:$N$1265,_xlfn.LAMBDA(_xlpm.x,_xlpm.x=$N575))))</f>
        <v>7.3152889539136799E-4</v>
      </c>
      <c r="T575" s="4">
        <f t="shared" si="150"/>
        <v>1</v>
      </c>
      <c r="U575" s="4">
        <f t="shared" si="151"/>
        <v>0</v>
      </c>
      <c r="AC575" s="2"/>
      <c r="AH575" s="2"/>
      <c r="AI575" s="2"/>
    </row>
    <row r="576" spans="1:35">
      <c r="A576" s="1" t="str">
        <f t="shared" si="138"/>
        <v>~swim~ : [swɪm]</v>
      </c>
      <c r="B576" s="1">
        <f t="shared" si="154"/>
        <v>0</v>
      </c>
      <c r="C576" s="1">
        <f t="shared" si="154"/>
        <v>0</v>
      </c>
      <c r="D576" s="1">
        <f t="shared" si="154"/>
        <v>0</v>
      </c>
      <c r="E576" s="7">
        <v>1</v>
      </c>
      <c r="F576" s="9" t="s">
        <v>1598</v>
      </c>
      <c r="G576" s="4">
        <f t="shared" si="139"/>
        <v>7.3152889539136799E-4</v>
      </c>
      <c r="H576" s="1" t="str">
        <f t="shared" si="140"/>
        <v>swɪm</v>
      </c>
      <c r="I576" s="1" t="str">
        <f t="shared" si="141"/>
        <v>swim</v>
      </c>
      <c r="J576" s="10">
        <f t="shared" si="142"/>
        <v>4</v>
      </c>
      <c r="K576" s="10">
        <f t="shared" si="143"/>
        <v>4</v>
      </c>
      <c r="L576" s="10">
        <f t="shared" si="144"/>
        <v>4</v>
      </c>
      <c r="M576" s="1" t="str">
        <f t="shared" si="145"/>
        <v>~swim~</v>
      </c>
      <c r="N576" s="1" t="str">
        <f t="shared" si="146"/>
        <v>[swɪm]</v>
      </c>
      <c r="O576" s="4">
        <f t="shared" si="147"/>
        <v>0.2342468675289098</v>
      </c>
      <c r="P576" s="4">
        <f t="shared" si="148"/>
        <v>1</v>
      </c>
      <c r="Q576" s="4" cm="1">
        <f t="array" ref="Q576">SUM(_xlfn._xlws.FILTER($G$2:$G$1265,_xlfn.MAP($M$2:$M$1265,_xlfn.LAMBDA(_xlpm.x,_xlpm.x=$M576))))</f>
        <v>7.3152889539136799E-4</v>
      </c>
      <c r="R576" s="4">
        <f t="shared" si="149"/>
        <v>1</v>
      </c>
      <c r="S576" s="15" cm="1">
        <f t="array" ref="S576">SUM(_xlfn._xlws.FILTER($G$2:$G$1265,_xlfn.MAP($N$2:$N$1265,_xlfn.LAMBDA(_xlpm.x,_xlpm.x=$N576))))</f>
        <v>7.3152889539136799E-4</v>
      </c>
      <c r="T576" s="4">
        <f t="shared" si="150"/>
        <v>1</v>
      </c>
      <c r="U576" s="4">
        <f t="shared" si="151"/>
        <v>0</v>
      </c>
      <c r="AC576" s="2"/>
      <c r="AH576" s="2"/>
      <c r="AI576" s="2"/>
    </row>
    <row r="577" spans="1:35">
      <c r="A577" s="1" t="str">
        <f t="shared" si="138"/>
        <v>~soft~ : [sɑft]</v>
      </c>
      <c r="B577" s="1">
        <f t="shared" si="154"/>
        <v>0</v>
      </c>
      <c r="C577" s="1">
        <f t="shared" si="154"/>
        <v>0</v>
      </c>
      <c r="D577" s="1">
        <f t="shared" si="154"/>
        <v>0</v>
      </c>
      <c r="E577" s="7">
        <v>1</v>
      </c>
      <c r="F577" s="9" t="s">
        <v>1597</v>
      </c>
      <c r="G577" s="4">
        <f t="shared" si="139"/>
        <v>7.3152889539136799E-4</v>
      </c>
      <c r="H577" s="1" t="str">
        <f t="shared" si="140"/>
        <v>sɑft</v>
      </c>
      <c r="I577" s="1" t="str">
        <f t="shared" si="141"/>
        <v>soft</v>
      </c>
      <c r="J577" s="10">
        <f t="shared" si="142"/>
        <v>4</v>
      </c>
      <c r="K577" s="10">
        <f t="shared" si="143"/>
        <v>4</v>
      </c>
      <c r="L577" s="10">
        <f t="shared" si="144"/>
        <v>4</v>
      </c>
      <c r="M577" s="1" t="str">
        <f t="shared" si="145"/>
        <v>~soft~</v>
      </c>
      <c r="N577" s="1" t="str">
        <f t="shared" si="146"/>
        <v>[sɑft]</v>
      </c>
      <c r="O577" s="4">
        <f t="shared" si="147"/>
        <v>0.2342468675289098</v>
      </c>
      <c r="P577" s="4">
        <f t="shared" si="148"/>
        <v>1</v>
      </c>
      <c r="Q577" s="4" cm="1">
        <f t="array" ref="Q577">SUM(_xlfn._xlws.FILTER($G$2:$G$1265,_xlfn.MAP($M$2:$M$1265,_xlfn.LAMBDA(_xlpm.x,_xlpm.x=$M577))))</f>
        <v>7.3152889539136799E-4</v>
      </c>
      <c r="R577" s="4">
        <f t="shared" si="149"/>
        <v>1</v>
      </c>
      <c r="S577" s="15" cm="1">
        <f t="array" ref="S577">SUM(_xlfn._xlws.FILTER($G$2:$G$1265,_xlfn.MAP($N$2:$N$1265,_xlfn.LAMBDA(_xlpm.x,_xlpm.x=$N577))))</f>
        <v>7.3152889539136799E-4</v>
      </c>
      <c r="T577" s="4">
        <f t="shared" si="150"/>
        <v>1</v>
      </c>
      <c r="U577" s="4">
        <f t="shared" si="151"/>
        <v>0</v>
      </c>
      <c r="AC577" s="2"/>
      <c r="AH577" s="2"/>
      <c r="AI577" s="2"/>
    </row>
    <row r="578" spans="1:35">
      <c r="A578" s="1" t="str">
        <f t="shared" ref="A578:A641" si="155">_xlfn.LET(_xlpm.sep," : ",CONCATENATE(M578,_xlpm.sep,N578))</f>
        <v>~seco~ : [sɛkə]</v>
      </c>
      <c r="B578" s="1">
        <f t="shared" si="154"/>
        <v>0</v>
      </c>
      <c r="C578" s="1">
        <f t="shared" si="154"/>
        <v>0</v>
      </c>
      <c r="D578" s="1">
        <f t="shared" si="154"/>
        <v>0</v>
      </c>
      <c r="E578" s="7">
        <v>1</v>
      </c>
      <c r="F578" s="9" t="s">
        <v>1596</v>
      </c>
      <c r="G578" s="4">
        <f t="shared" ref="G578:G641" si="156">E578/freq.sum.r6e</f>
        <v>7.3152889539136799E-4</v>
      </c>
      <c r="H578" s="4" t="str">
        <f t="shared" ref="H578:H641" si="157">_xlfn.LET(_xlpm.sep,":",_xlpm.w,$F578,LEFT(_xlpm.w,FIND(_xlpm.sep,_xlpm.w)-1))</f>
        <v>sɛkə</v>
      </c>
      <c r="I578" s="4" t="str">
        <f t="shared" ref="I578:I641" si="158">_xlfn.LET(_xlpm.sep,":",_xlpm.w,$F578,RIGHT(_xlpm.w,LEN(_xlpm.w)-FIND(_xlpm.sep,_xlpm.w)))</f>
        <v>seco</v>
      </c>
      <c r="J578" s="10">
        <f t="shared" ref="J578:J641" si="159">_xlfn.LET(_xlpm.w,H578,LEN(_xlpm.w))</f>
        <v>4</v>
      </c>
      <c r="K578" s="10">
        <f t="shared" ref="K578:K641" si="160">_xlfn.LET(_xlpm.w,I578,LEN(_xlpm.w))</f>
        <v>4</v>
      </c>
      <c r="L578" s="10">
        <f t="shared" ref="L578:L641" si="161">_xlfn.LET(_xlpm.a,J578,_xlpm.b,K578,MAX(_xlpm.a,_xlpm.b))</f>
        <v>4</v>
      </c>
      <c r="M578" s="1" t="str">
        <f t="shared" ref="M578:M641" si="162">_xlfn.LET(_xlpm.sep,":",_xlpm.w,$F578,_xlfn.CONCAT("~",RIGHT(_xlpm.w,LEN(_xlpm.w)-FIND(_xlpm.sep,_xlpm.w)),"~"))</f>
        <v>~seco~</v>
      </c>
      <c r="N578" s="1" t="str">
        <f t="shared" ref="N578:N641" si="163">_xlfn.LET(_xlpm.sep,":",_xlpm.w,$F578,_xlfn.CONCAT("[",LEFT(_xlpm.w,FIND(_xlpm.sep,_xlpm.w)-1),"]"))</f>
        <v>[sɛkə]</v>
      </c>
      <c r="O578" s="4">
        <f t="shared" ref="O578:O641" si="164">_xlfn.LET(_xlpm.freq,E578,_xlpm.size,L578+1,_xlpm.F,P578,LOG(1+_xlpm.freq)*LOG(1+_xlpm.size)*_xlpm.F)</f>
        <v>0.2342468675289098</v>
      </c>
      <c r="P578" s="4">
        <f t="shared" ref="P578:P641" si="165">_xlfn.LET(_xlpm.a,T578,_xlpm.b,R578,2*_xlpm.a*_xlpm.b/(_xlpm.a+_xlpm.b))</f>
        <v>1</v>
      </c>
      <c r="Q578" s="4" cm="1">
        <f t="array" ref="Q578">SUM(_xlfn._xlws.FILTER($G$2:$G$1265,_xlfn.MAP($M$2:$M$1265,_xlfn.LAMBDA(_xlpm.x,_xlpm.x=$M578))))</f>
        <v>7.3152889539136799E-4</v>
      </c>
      <c r="R578" s="4">
        <f t="shared" ref="R578:R641" si="166">$G578/Q578</f>
        <v>1</v>
      </c>
      <c r="S578" s="15" cm="1">
        <f t="array" ref="S578">SUM(_xlfn._xlws.FILTER($G$2:$G$1265,_xlfn.MAP($N$2:$N$1265,_xlfn.LAMBDA(_xlpm.x,_xlpm.x=$N578))))</f>
        <v>7.3152889539136799E-4</v>
      </c>
      <c r="T578" s="4">
        <f t="shared" ref="T578:T641" si="167">$G578/S578</f>
        <v>1</v>
      </c>
      <c r="U578" s="4">
        <f t="shared" ref="U578:U641" si="168">_xlfn.LET(_xlpm.p,R578,_xlpm.q,T578,LOG(_xlpm.p/_xlpm.q))</f>
        <v>0</v>
      </c>
      <c r="AC578" s="2"/>
      <c r="AH578" s="2"/>
      <c r="AI578" s="2"/>
    </row>
    <row r="579" spans="1:35">
      <c r="A579" s="1" t="str">
        <f t="shared" si="155"/>
        <v>~self~ : [sɛlf]</v>
      </c>
      <c r="B579" s="1">
        <f t="shared" si="154"/>
        <v>0</v>
      </c>
      <c r="C579" s="1">
        <f t="shared" si="154"/>
        <v>0</v>
      </c>
      <c r="D579" s="1">
        <f t="shared" si="154"/>
        <v>0</v>
      </c>
      <c r="E579" s="7">
        <v>1</v>
      </c>
      <c r="F579" s="9" t="s">
        <v>1595</v>
      </c>
      <c r="G579" s="4">
        <f t="shared" si="156"/>
        <v>7.3152889539136799E-4</v>
      </c>
      <c r="H579" s="4" t="str">
        <f t="shared" si="157"/>
        <v>sɛlf</v>
      </c>
      <c r="I579" s="4" t="str">
        <f t="shared" si="158"/>
        <v>self</v>
      </c>
      <c r="J579" s="10">
        <f t="shared" si="159"/>
        <v>4</v>
      </c>
      <c r="K579" s="10">
        <f t="shared" si="160"/>
        <v>4</v>
      </c>
      <c r="L579" s="10">
        <f t="shared" si="161"/>
        <v>4</v>
      </c>
      <c r="M579" s="1" t="str">
        <f t="shared" si="162"/>
        <v>~self~</v>
      </c>
      <c r="N579" s="1" t="str">
        <f t="shared" si="163"/>
        <v>[sɛlf]</v>
      </c>
      <c r="O579" s="4">
        <f t="shared" si="164"/>
        <v>0.2342468675289098</v>
      </c>
      <c r="P579" s="4">
        <f t="shared" si="165"/>
        <v>1</v>
      </c>
      <c r="Q579" s="4" cm="1">
        <f t="array" ref="Q579">SUM(_xlfn._xlws.FILTER($G$2:$G$1265,_xlfn.MAP($M$2:$M$1265,_xlfn.LAMBDA(_xlpm.x,_xlpm.x=$M579))))</f>
        <v>7.3152889539136799E-4</v>
      </c>
      <c r="R579" s="4">
        <f t="shared" si="166"/>
        <v>1</v>
      </c>
      <c r="S579" s="15" cm="1">
        <f t="array" ref="S579">SUM(_xlfn._xlws.FILTER($G$2:$G$1265,_xlfn.MAP($N$2:$N$1265,_xlfn.LAMBDA(_xlpm.x,_xlpm.x=$N579))))</f>
        <v>7.3152889539136799E-4</v>
      </c>
      <c r="T579" s="4">
        <f t="shared" si="167"/>
        <v>1</v>
      </c>
      <c r="U579" s="4">
        <f t="shared" si="168"/>
        <v>0</v>
      </c>
      <c r="AC579" s="2"/>
      <c r="AH579" s="2"/>
      <c r="AI579" s="2"/>
    </row>
    <row r="580" spans="1:35">
      <c r="A580" s="1" t="str">
        <f t="shared" si="155"/>
        <v>~salt~ : [sɔlt]</v>
      </c>
      <c r="B580" s="1">
        <f t="shared" si="154"/>
        <v>0</v>
      </c>
      <c r="C580" s="1">
        <f t="shared" si="154"/>
        <v>0</v>
      </c>
      <c r="D580" s="1">
        <f t="shared" si="154"/>
        <v>0</v>
      </c>
      <c r="E580" s="7">
        <v>1</v>
      </c>
      <c r="F580" s="9" t="s">
        <v>1594</v>
      </c>
      <c r="G580" s="4">
        <f t="shared" si="156"/>
        <v>7.3152889539136799E-4</v>
      </c>
      <c r="H580" s="1" t="str">
        <f t="shared" si="157"/>
        <v>sɔlt</v>
      </c>
      <c r="I580" s="1" t="str">
        <f t="shared" si="158"/>
        <v>salt</v>
      </c>
      <c r="J580" s="10">
        <f t="shared" si="159"/>
        <v>4</v>
      </c>
      <c r="K580" s="10">
        <f t="shared" si="160"/>
        <v>4</v>
      </c>
      <c r="L580" s="10">
        <f t="shared" si="161"/>
        <v>4</v>
      </c>
      <c r="M580" s="1" t="str">
        <f t="shared" si="162"/>
        <v>~salt~</v>
      </c>
      <c r="N580" s="1" t="str">
        <f t="shared" si="163"/>
        <v>[sɔlt]</v>
      </c>
      <c r="O580" s="4">
        <f t="shared" si="164"/>
        <v>0.2342468675289098</v>
      </c>
      <c r="P580" s="4">
        <f t="shared" si="165"/>
        <v>1</v>
      </c>
      <c r="Q580" s="4" cm="1">
        <f t="array" ref="Q580">SUM(_xlfn._xlws.FILTER($G$2:$G$1265,_xlfn.MAP($M$2:$M$1265,_xlfn.LAMBDA(_xlpm.x,_xlpm.x=$M580))))</f>
        <v>7.3152889539136799E-4</v>
      </c>
      <c r="R580" s="4">
        <f t="shared" si="166"/>
        <v>1</v>
      </c>
      <c r="S580" s="15" cm="1">
        <f t="array" ref="S580">SUM(_xlfn._xlws.FILTER($G$2:$G$1265,_xlfn.MAP($N$2:$N$1265,_xlfn.LAMBDA(_xlpm.x,_xlpm.x=$N580))))</f>
        <v>7.3152889539136799E-4</v>
      </c>
      <c r="T580" s="4">
        <f t="shared" si="167"/>
        <v>1</v>
      </c>
      <c r="U580" s="4">
        <f t="shared" si="168"/>
        <v>0</v>
      </c>
      <c r="AC580" s="2"/>
      <c r="AH580" s="2"/>
      <c r="AI580" s="2"/>
    </row>
    <row r="581" spans="1:35">
      <c r="A581" s="1" t="str">
        <f t="shared" si="155"/>
        <v>~solu~ : [səlu]</v>
      </c>
      <c r="B581" s="1">
        <f t="shared" si="154"/>
        <v>0</v>
      </c>
      <c r="C581" s="1">
        <f t="shared" si="154"/>
        <v>0</v>
      </c>
      <c r="D581" s="1">
        <f t="shared" si="154"/>
        <v>0</v>
      </c>
      <c r="E581" s="7">
        <v>1</v>
      </c>
      <c r="F581" s="9" t="s">
        <v>1593</v>
      </c>
      <c r="G581" s="4">
        <f t="shared" si="156"/>
        <v>7.3152889539136799E-4</v>
      </c>
      <c r="H581" s="1" t="str">
        <f t="shared" si="157"/>
        <v>səlu</v>
      </c>
      <c r="I581" s="1" t="str">
        <f t="shared" si="158"/>
        <v>solu</v>
      </c>
      <c r="J581" s="10">
        <f t="shared" si="159"/>
        <v>4</v>
      </c>
      <c r="K581" s="10">
        <f t="shared" si="160"/>
        <v>4</v>
      </c>
      <c r="L581" s="10">
        <f t="shared" si="161"/>
        <v>4</v>
      </c>
      <c r="M581" s="1" t="str">
        <f t="shared" si="162"/>
        <v>~solu~</v>
      </c>
      <c r="N581" s="1" t="str">
        <f t="shared" si="163"/>
        <v>[səlu]</v>
      </c>
      <c r="O581" s="4">
        <f t="shared" si="164"/>
        <v>0.2342468675289098</v>
      </c>
      <c r="P581" s="4">
        <f t="shared" si="165"/>
        <v>1</v>
      </c>
      <c r="Q581" s="4" cm="1">
        <f t="array" ref="Q581">SUM(_xlfn._xlws.FILTER($G$2:$G$1265,_xlfn.MAP($M$2:$M$1265,_xlfn.LAMBDA(_xlpm.x,_xlpm.x=$M581))))</f>
        <v>7.3152889539136799E-4</v>
      </c>
      <c r="R581" s="4">
        <f t="shared" si="166"/>
        <v>1</v>
      </c>
      <c r="S581" s="15" cm="1">
        <f t="array" ref="S581">SUM(_xlfn._xlws.FILTER($G$2:$G$1265,_xlfn.MAP($N$2:$N$1265,_xlfn.LAMBDA(_xlpm.x,_xlpm.x=$N581))))</f>
        <v>7.3152889539136799E-4</v>
      </c>
      <c r="T581" s="4">
        <f t="shared" si="167"/>
        <v>1</v>
      </c>
      <c r="U581" s="4">
        <f t="shared" si="168"/>
        <v>0</v>
      </c>
      <c r="AC581" s="2"/>
      <c r="AH581" s="2"/>
      <c r="AI581" s="2"/>
    </row>
    <row r="582" spans="1:35">
      <c r="A582" s="1" t="str">
        <f t="shared" si="155"/>
        <v>~sele~ : [səlɛ]</v>
      </c>
      <c r="B582" s="1">
        <f t="shared" ref="B582:D601" si="169">_xlfn.LET(_xlpm.d,$F582,_xlpm.k,_xlfn.CONCAT(LEFT(TRIM(B$1),1),"*"),COUNTIF(_xlpm.d,_xlpm.k))</f>
        <v>0</v>
      </c>
      <c r="C582" s="1">
        <f t="shared" si="169"/>
        <v>0</v>
      </c>
      <c r="D582" s="1">
        <f t="shared" si="169"/>
        <v>0</v>
      </c>
      <c r="E582" s="7">
        <v>1</v>
      </c>
      <c r="F582" s="9" t="s">
        <v>1592</v>
      </c>
      <c r="G582" s="4">
        <f t="shared" si="156"/>
        <v>7.3152889539136799E-4</v>
      </c>
      <c r="H582" s="1" t="str">
        <f t="shared" si="157"/>
        <v>səlɛ</v>
      </c>
      <c r="I582" s="1" t="str">
        <f t="shared" si="158"/>
        <v>sele</v>
      </c>
      <c r="J582" s="10">
        <f t="shared" si="159"/>
        <v>4</v>
      </c>
      <c r="K582" s="10">
        <f t="shared" si="160"/>
        <v>4</v>
      </c>
      <c r="L582" s="10">
        <f t="shared" si="161"/>
        <v>4</v>
      </c>
      <c r="M582" s="1" t="str">
        <f t="shared" si="162"/>
        <v>~sele~</v>
      </c>
      <c r="N582" s="1" t="str">
        <f t="shared" si="163"/>
        <v>[səlɛ]</v>
      </c>
      <c r="O582" s="4">
        <f t="shared" si="164"/>
        <v>0.2342468675289098</v>
      </c>
      <c r="P582" s="4">
        <f t="shared" si="165"/>
        <v>1</v>
      </c>
      <c r="Q582" s="4" cm="1">
        <f t="array" ref="Q582">SUM(_xlfn._xlws.FILTER($G$2:$G$1265,_xlfn.MAP($M$2:$M$1265,_xlfn.LAMBDA(_xlpm.x,_xlpm.x=$M582))))</f>
        <v>7.3152889539136799E-4</v>
      </c>
      <c r="R582" s="4">
        <f t="shared" si="166"/>
        <v>1</v>
      </c>
      <c r="S582" s="15" cm="1">
        <f t="array" ref="S582">SUM(_xlfn._xlws.FILTER($G$2:$G$1265,_xlfn.MAP($N$2:$N$1265,_xlfn.LAMBDA(_xlpm.x,_xlpm.x=$N582))))</f>
        <v>7.3152889539136799E-4</v>
      </c>
      <c r="T582" s="4">
        <f t="shared" si="167"/>
        <v>1</v>
      </c>
      <c r="U582" s="4">
        <f t="shared" si="168"/>
        <v>0</v>
      </c>
      <c r="AC582" s="2"/>
      <c r="AH582" s="2"/>
      <c r="AI582" s="2"/>
    </row>
    <row r="583" spans="1:35">
      <c r="A583" s="1" t="str">
        <f t="shared" si="155"/>
        <v>~cima~ : [səmə]</v>
      </c>
      <c r="B583" s="1">
        <f t="shared" si="169"/>
        <v>0</v>
      </c>
      <c r="C583" s="1">
        <f t="shared" si="169"/>
        <v>0</v>
      </c>
      <c r="D583" s="1">
        <f t="shared" si="169"/>
        <v>0</v>
      </c>
      <c r="E583" s="7">
        <v>1</v>
      </c>
      <c r="F583" s="9" t="s">
        <v>1591</v>
      </c>
      <c r="G583" s="4">
        <f t="shared" si="156"/>
        <v>7.3152889539136799E-4</v>
      </c>
      <c r="H583" s="1" t="str">
        <f t="shared" si="157"/>
        <v>səmə</v>
      </c>
      <c r="I583" s="1" t="str">
        <f t="shared" si="158"/>
        <v>cima</v>
      </c>
      <c r="J583" s="10">
        <f t="shared" si="159"/>
        <v>4</v>
      </c>
      <c r="K583" s="10">
        <f t="shared" si="160"/>
        <v>4</v>
      </c>
      <c r="L583" s="10">
        <f t="shared" si="161"/>
        <v>4</v>
      </c>
      <c r="M583" s="1" t="str">
        <f t="shared" si="162"/>
        <v>~cima~</v>
      </c>
      <c r="N583" s="1" t="str">
        <f t="shared" si="163"/>
        <v>[səmə]</v>
      </c>
      <c r="O583" s="4">
        <f t="shared" si="164"/>
        <v>0.2342468675289098</v>
      </c>
      <c r="P583" s="4">
        <f t="shared" si="165"/>
        <v>1</v>
      </c>
      <c r="Q583" s="4" cm="1">
        <f t="array" ref="Q583">SUM(_xlfn._xlws.FILTER($G$2:$G$1265,_xlfn.MAP($M$2:$M$1265,_xlfn.LAMBDA(_xlpm.x,_xlpm.x=$M583))))</f>
        <v>7.3152889539136799E-4</v>
      </c>
      <c r="R583" s="4">
        <f t="shared" si="166"/>
        <v>1</v>
      </c>
      <c r="S583" s="15" cm="1">
        <f t="array" ref="S583">SUM(_xlfn._xlws.FILTER($G$2:$G$1265,_xlfn.MAP($N$2:$N$1265,_xlfn.LAMBDA(_xlpm.x,_xlpm.x=$N583))))</f>
        <v>7.3152889539136799E-4</v>
      </c>
      <c r="T583" s="4">
        <f t="shared" si="167"/>
        <v>1</v>
      </c>
      <c r="U583" s="4">
        <f t="shared" si="168"/>
        <v>0</v>
      </c>
      <c r="AC583" s="2"/>
      <c r="AH583" s="2"/>
      <c r="AI583" s="2"/>
    </row>
    <row r="584" spans="1:35">
      <c r="A584" s="1" t="str">
        <f t="shared" si="155"/>
        <v>~simi~ : [sɪmɪ]</v>
      </c>
      <c r="B584" s="1">
        <f t="shared" si="169"/>
        <v>0</v>
      </c>
      <c r="C584" s="1">
        <f t="shared" si="169"/>
        <v>0</v>
      </c>
      <c r="D584" s="1">
        <f t="shared" si="169"/>
        <v>0</v>
      </c>
      <c r="E584" s="7">
        <v>1</v>
      </c>
      <c r="F584" s="9" t="s">
        <v>1590</v>
      </c>
      <c r="G584" s="4">
        <f t="shared" si="156"/>
        <v>7.3152889539136799E-4</v>
      </c>
      <c r="H584" s="1" t="str">
        <f t="shared" si="157"/>
        <v>sɪmɪ</v>
      </c>
      <c r="I584" s="1" t="str">
        <f t="shared" si="158"/>
        <v>simi</v>
      </c>
      <c r="J584" s="10">
        <f t="shared" si="159"/>
        <v>4</v>
      </c>
      <c r="K584" s="10">
        <f t="shared" si="160"/>
        <v>4</v>
      </c>
      <c r="L584" s="10">
        <f t="shared" si="161"/>
        <v>4</v>
      </c>
      <c r="M584" s="1" t="str">
        <f t="shared" si="162"/>
        <v>~simi~</v>
      </c>
      <c r="N584" s="1" t="str">
        <f t="shared" si="163"/>
        <v>[sɪmɪ]</v>
      </c>
      <c r="O584" s="4">
        <f t="shared" si="164"/>
        <v>0.2342468675289098</v>
      </c>
      <c r="P584" s="4">
        <f t="shared" si="165"/>
        <v>1</v>
      </c>
      <c r="Q584" s="4" cm="1">
        <f t="array" ref="Q584">SUM(_xlfn._xlws.FILTER($G$2:$G$1265,_xlfn.MAP($M$2:$M$1265,_xlfn.LAMBDA(_xlpm.x,_xlpm.x=$M584))))</f>
        <v>7.3152889539136799E-4</v>
      </c>
      <c r="R584" s="4">
        <f t="shared" si="166"/>
        <v>1</v>
      </c>
      <c r="S584" s="15" cm="1">
        <f t="array" ref="S584">SUM(_xlfn._xlws.FILTER($G$2:$G$1265,_xlfn.MAP($N$2:$N$1265,_xlfn.LAMBDA(_xlpm.x,_xlpm.x=$N584))))</f>
        <v>7.3152889539136799E-4</v>
      </c>
      <c r="T584" s="4">
        <f t="shared" si="167"/>
        <v>1</v>
      </c>
      <c r="U584" s="4">
        <f t="shared" si="168"/>
        <v>0</v>
      </c>
      <c r="AC584" s="2"/>
      <c r="AH584" s="2"/>
      <c r="AI584" s="2"/>
    </row>
    <row r="585" spans="1:35">
      <c r="A585" s="1" t="str">
        <f t="shared" si="155"/>
        <v>~send~ : [sɛnd]</v>
      </c>
      <c r="B585" s="1">
        <f t="shared" si="169"/>
        <v>0</v>
      </c>
      <c r="C585" s="1">
        <f t="shared" si="169"/>
        <v>0</v>
      </c>
      <c r="D585" s="1">
        <f t="shared" si="169"/>
        <v>0</v>
      </c>
      <c r="E585" s="7">
        <v>1</v>
      </c>
      <c r="F585" s="9" t="s">
        <v>1589</v>
      </c>
      <c r="G585" s="4">
        <f t="shared" si="156"/>
        <v>7.3152889539136799E-4</v>
      </c>
      <c r="H585" s="1" t="str">
        <f t="shared" si="157"/>
        <v>sɛnd</v>
      </c>
      <c r="I585" s="1" t="str">
        <f t="shared" si="158"/>
        <v>send</v>
      </c>
      <c r="J585" s="10">
        <f t="shared" si="159"/>
        <v>4</v>
      </c>
      <c r="K585" s="10">
        <f t="shared" si="160"/>
        <v>4</v>
      </c>
      <c r="L585" s="10">
        <f t="shared" si="161"/>
        <v>4</v>
      </c>
      <c r="M585" s="1" t="str">
        <f t="shared" si="162"/>
        <v>~send~</v>
      </c>
      <c r="N585" s="1" t="str">
        <f t="shared" si="163"/>
        <v>[sɛnd]</v>
      </c>
      <c r="O585" s="4">
        <f t="shared" si="164"/>
        <v>0.2342468675289098</v>
      </c>
      <c r="P585" s="4">
        <f t="shared" si="165"/>
        <v>1</v>
      </c>
      <c r="Q585" s="4" cm="1">
        <f t="array" ref="Q585">SUM(_xlfn._xlws.FILTER($G$2:$G$1265,_xlfn.MAP($M$2:$M$1265,_xlfn.LAMBDA(_xlpm.x,_xlpm.x=$M585))))</f>
        <v>7.3152889539136799E-4</v>
      </c>
      <c r="R585" s="4">
        <f t="shared" si="166"/>
        <v>1</v>
      </c>
      <c r="S585" s="15" cm="1">
        <f t="array" ref="S585">SUM(_xlfn._xlws.FILTER($G$2:$G$1265,_xlfn.MAP($N$2:$N$1265,_xlfn.LAMBDA(_xlpm.x,_xlpm.x=$N585))))</f>
        <v>7.3152889539136799E-4</v>
      </c>
      <c r="T585" s="4">
        <f t="shared" si="167"/>
        <v>1</v>
      </c>
      <c r="U585" s="4">
        <f t="shared" si="168"/>
        <v>0</v>
      </c>
      <c r="AC585" s="2"/>
      <c r="AH585" s="2"/>
      <c r="AI585" s="2"/>
    </row>
    <row r="586" spans="1:35">
      <c r="A586" s="1" t="str">
        <f t="shared" si="155"/>
        <v>~sepa~ : [sɛpə]</v>
      </c>
      <c r="B586" s="1">
        <f t="shared" si="169"/>
        <v>0</v>
      </c>
      <c r="C586" s="1">
        <f t="shared" si="169"/>
        <v>0</v>
      </c>
      <c r="D586" s="1">
        <f t="shared" si="169"/>
        <v>0</v>
      </c>
      <c r="E586" s="7">
        <v>1</v>
      </c>
      <c r="F586" s="9" t="s">
        <v>1588</v>
      </c>
      <c r="G586" s="4">
        <f t="shared" si="156"/>
        <v>7.3152889539136799E-4</v>
      </c>
      <c r="H586" s="1" t="str">
        <f t="shared" si="157"/>
        <v>sɛpə</v>
      </c>
      <c r="I586" s="1" t="str">
        <f t="shared" si="158"/>
        <v>sepa</v>
      </c>
      <c r="J586" s="10">
        <f t="shared" si="159"/>
        <v>4</v>
      </c>
      <c r="K586" s="10">
        <f t="shared" si="160"/>
        <v>4</v>
      </c>
      <c r="L586" s="10">
        <f t="shared" si="161"/>
        <v>4</v>
      </c>
      <c r="M586" s="1" t="str">
        <f t="shared" si="162"/>
        <v>~sepa~</v>
      </c>
      <c r="N586" s="1" t="str">
        <f t="shared" si="163"/>
        <v>[sɛpə]</v>
      </c>
      <c r="O586" s="4">
        <f t="shared" si="164"/>
        <v>0.2342468675289098</v>
      </c>
      <c r="P586" s="4">
        <f t="shared" si="165"/>
        <v>1</v>
      </c>
      <c r="Q586" s="4" cm="1">
        <f t="array" ref="Q586">SUM(_xlfn._xlws.FILTER($G$2:$G$1265,_xlfn.MAP($M$2:$M$1265,_xlfn.LAMBDA(_xlpm.x,_xlpm.x=$M586))))</f>
        <v>7.3152889539136799E-4</v>
      </c>
      <c r="R586" s="4">
        <f t="shared" si="166"/>
        <v>1</v>
      </c>
      <c r="S586" s="15" cm="1">
        <f t="array" ref="S586">SUM(_xlfn._xlws.FILTER($G$2:$G$1265,_xlfn.MAP($N$2:$N$1265,_xlfn.LAMBDA(_xlpm.x,_xlpm.x=$N586))))</f>
        <v>7.3152889539136799E-4</v>
      </c>
      <c r="T586" s="4">
        <f t="shared" si="167"/>
        <v>1</v>
      </c>
      <c r="U586" s="4">
        <f t="shared" si="168"/>
        <v>0</v>
      </c>
      <c r="AC586" s="2"/>
      <c r="AH586" s="2"/>
      <c r="AI586" s="2"/>
    </row>
    <row r="587" spans="1:35">
      <c r="A587" s="1" t="str">
        <f t="shared" si="155"/>
        <v>~city~ : [sɪtɪ]</v>
      </c>
      <c r="B587" s="1">
        <f t="shared" si="169"/>
        <v>0</v>
      </c>
      <c r="C587" s="1">
        <f t="shared" si="169"/>
        <v>0</v>
      </c>
      <c r="D587" s="1">
        <f t="shared" si="169"/>
        <v>0</v>
      </c>
      <c r="E587" s="7">
        <v>1</v>
      </c>
      <c r="F587" s="9" t="s">
        <v>1587</v>
      </c>
      <c r="G587" s="4">
        <f t="shared" si="156"/>
        <v>7.3152889539136799E-4</v>
      </c>
      <c r="H587" s="1" t="str">
        <f t="shared" si="157"/>
        <v>sɪtɪ</v>
      </c>
      <c r="I587" s="1" t="str">
        <f t="shared" si="158"/>
        <v>city</v>
      </c>
      <c r="J587" s="10">
        <f t="shared" si="159"/>
        <v>4</v>
      </c>
      <c r="K587" s="10">
        <f t="shared" si="160"/>
        <v>4</v>
      </c>
      <c r="L587" s="10">
        <f t="shared" si="161"/>
        <v>4</v>
      </c>
      <c r="M587" s="1" t="str">
        <f t="shared" si="162"/>
        <v>~city~</v>
      </c>
      <c r="N587" s="1" t="str">
        <f t="shared" si="163"/>
        <v>[sɪtɪ]</v>
      </c>
      <c r="O587" s="4">
        <f t="shared" si="164"/>
        <v>0.2342468675289098</v>
      </c>
      <c r="P587" s="4">
        <f t="shared" si="165"/>
        <v>1</v>
      </c>
      <c r="Q587" s="4" cm="1">
        <f t="array" ref="Q587">SUM(_xlfn._xlws.FILTER($G$2:$G$1265,_xlfn.MAP($M$2:$M$1265,_xlfn.LAMBDA(_xlpm.x,_xlpm.x=$M587))))</f>
        <v>7.3152889539136799E-4</v>
      </c>
      <c r="R587" s="4">
        <f t="shared" si="166"/>
        <v>1</v>
      </c>
      <c r="S587" s="15" cm="1">
        <f t="array" ref="S587">SUM(_xlfn._xlws.FILTER($G$2:$G$1265,_xlfn.MAP($N$2:$N$1265,_xlfn.LAMBDA(_xlpm.x,_xlpm.x=$N587))))</f>
        <v>7.3152889539136799E-4</v>
      </c>
      <c r="T587" s="4">
        <f t="shared" si="167"/>
        <v>1</v>
      </c>
      <c r="U587" s="4">
        <f t="shared" si="168"/>
        <v>0</v>
      </c>
      <c r="AC587" s="2"/>
      <c r="AH587" s="2"/>
      <c r="AI587" s="2"/>
    </row>
    <row r="588" spans="1:35">
      <c r="A588" s="1" t="str">
        <f t="shared" si="155"/>
        <v>~such~ : [sʌtʃ]</v>
      </c>
      <c r="B588" s="1">
        <f t="shared" si="169"/>
        <v>0</v>
      </c>
      <c r="C588" s="1">
        <f t="shared" si="169"/>
        <v>0</v>
      </c>
      <c r="D588" s="1">
        <f t="shared" si="169"/>
        <v>0</v>
      </c>
      <c r="E588" s="7">
        <v>1</v>
      </c>
      <c r="F588" s="9" t="s">
        <v>1586</v>
      </c>
      <c r="G588" s="4">
        <f t="shared" si="156"/>
        <v>7.3152889539136799E-4</v>
      </c>
      <c r="H588" s="1" t="str">
        <f t="shared" si="157"/>
        <v>sʌtʃ</v>
      </c>
      <c r="I588" s="1" t="str">
        <f t="shared" si="158"/>
        <v>such</v>
      </c>
      <c r="J588" s="10">
        <f t="shared" si="159"/>
        <v>4</v>
      </c>
      <c r="K588" s="10">
        <f t="shared" si="160"/>
        <v>4</v>
      </c>
      <c r="L588" s="10">
        <f t="shared" si="161"/>
        <v>4</v>
      </c>
      <c r="M588" s="1" t="str">
        <f t="shared" si="162"/>
        <v>~such~</v>
      </c>
      <c r="N588" s="1" t="str">
        <f t="shared" si="163"/>
        <v>[sʌtʃ]</v>
      </c>
      <c r="O588" s="4">
        <f t="shared" si="164"/>
        <v>0.2342468675289098</v>
      </c>
      <c r="P588" s="4">
        <f t="shared" si="165"/>
        <v>1</v>
      </c>
      <c r="Q588" s="4" cm="1">
        <f t="array" ref="Q588">SUM(_xlfn._xlws.FILTER($G$2:$G$1265,_xlfn.MAP($M$2:$M$1265,_xlfn.LAMBDA(_xlpm.x,_xlpm.x=$M588))))</f>
        <v>7.3152889539136799E-4</v>
      </c>
      <c r="R588" s="4">
        <f t="shared" si="166"/>
        <v>1</v>
      </c>
      <c r="S588" s="15" cm="1">
        <f t="array" ref="S588">SUM(_xlfn._xlws.FILTER($G$2:$G$1265,_xlfn.MAP($N$2:$N$1265,_xlfn.LAMBDA(_xlpm.x,_xlpm.x=$N588))))</f>
        <v>7.3152889539136799E-4</v>
      </c>
      <c r="T588" s="4">
        <f t="shared" si="167"/>
        <v>1</v>
      </c>
      <c r="U588" s="4">
        <f t="shared" si="168"/>
        <v>0</v>
      </c>
      <c r="AC588" s="2"/>
      <c r="AH588" s="2"/>
      <c r="AI588" s="2"/>
    </row>
    <row r="589" spans="1:35">
      <c r="A589" s="1" t="str">
        <f t="shared" si="155"/>
        <v>~soil~ : [sɔɪl]</v>
      </c>
      <c r="B589" s="1">
        <f t="shared" si="169"/>
        <v>0</v>
      </c>
      <c r="C589" s="1">
        <f t="shared" si="169"/>
        <v>0</v>
      </c>
      <c r="D589" s="1">
        <f t="shared" si="169"/>
        <v>0</v>
      </c>
      <c r="E589" s="7">
        <v>1</v>
      </c>
      <c r="F589" s="9" t="s">
        <v>1585</v>
      </c>
      <c r="G589" s="4">
        <f t="shared" si="156"/>
        <v>7.3152889539136799E-4</v>
      </c>
      <c r="H589" s="1" t="str">
        <f t="shared" si="157"/>
        <v>sɔɪl</v>
      </c>
      <c r="I589" s="1" t="str">
        <f t="shared" si="158"/>
        <v>soil</v>
      </c>
      <c r="J589" s="10">
        <f t="shared" si="159"/>
        <v>4</v>
      </c>
      <c r="K589" s="10">
        <f t="shared" si="160"/>
        <v>4</v>
      </c>
      <c r="L589" s="10">
        <f t="shared" si="161"/>
        <v>4</v>
      </c>
      <c r="M589" s="1" t="str">
        <f t="shared" si="162"/>
        <v>~soil~</v>
      </c>
      <c r="N589" s="1" t="str">
        <f t="shared" si="163"/>
        <v>[sɔɪl]</v>
      </c>
      <c r="O589" s="4">
        <f t="shared" si="164"/>
        <v>0.2342468675289098</v>
      </c>
      <c r="P589" s="4">
        <f t="shared" si="165"/>
        <v>1</v>
      </c>
      <c r="Q589" s="4" cm="1">
        <f t="array" ref="Q589">SUM(_xlfn._xlws.FILTER($G$2:$G$1265,_xlfn.MAP($M$2:$M$1265,_xlfn.LAMBDA(_xlpm.x,_xlpm.x=$M589))))</f>
        <v>7.3152889539136799E-4</v>
      </c>
      <c r="R589" s="4">
        <f t="shared" si="166"/>
        <v>1</v>
      </c>
      <c r="S589" s="15" cm="1">
        <f t="array" ref="S589">SUM(_xlfn._xlws.FILTER($G$2:$G$1265,_xlfn.MAP($N$2:$N$1265,_xlfn.LAMBDA(_xlpm.x,_xlpm.x=$N589))))</f>
        <v>7.3152889539136799E-4</v>
      </c>
      <c r="T589" s="4">
        <f t="shared" si="167"/>
        <v>1</v>
      </c>
      <c r="U589" s="4">
        <f t="shared" si="168"/>
        <v>0</v>
      </c>
      <c r="AC589" s="2"/>
      <c r="AH589" s="2"/>
      <c r="AI589" s="2"/>
    </row>
    <row r="590" spans="1:35">
      <c r="A590" s="1" t="str">
        <f t="shared" si="155"/>
        <v>~time~ : [taɪm]</v>
      </c>
      <c r="B590" s="1">
        <f t="shared" si="169"/>
        <v>0</v>
      </c>
      <c r="C590" s="1">
        <f t="shared" si="169"/>
        <v>0</v>
      </c>
      <c r="D590" s="1">
        <f t="shared" si="169"/>
        <v>0</v>
      </c>
      <c r="E590" s="7">
        <v>1</v>
      </c>
      <c r="F590" s="9" t="s">
        <v>1584</v>
      </c>
      <c r="G590" s="4">
        <f t="shared" si="156"/>
        <v>7.3152889539136799E-4</v>
      </c>
      <c r="H590" s="1" t="str">
        <f t="shared" si="157"/>
        <v>taɪm</v>
      </c>
      <c r="I590" s="1" t="str">
        <f t="shared" si="158"/>
        <v>time</v>
      </c>
      <c r="J590" s="10">
        <f t="shared" si="159"/>
        <v>4</v>
      </c>
      <c r="K590" s="10">
        <f t="shared" si="160"/>
        <v>4</v>
      </c>
      <c r="L590" s="10">
        <f t="shared" si="161"/>
        <v>4</v>
      </c>
      <c r="M590" s="1" t="str">
        <f t="shared" si="162"/>
        <v>~time~</v>
      </c>
      <c r="N590" s="1" t="str">
        <f t="shared" si="163"/>
        <v>[taɪm]</v>
      </c>
      <c r="O590" s="4">
        <f t="shared" si="164"/>
        <v>0.2342468675289098</v>
      </c>
      <c r="P590" s="4">
        <f t="shared" si="165"/>
        <v>1</v>
      </c>
      <c r="Q590" s="4" cm="1">
        <f t="array" ref="Q590">SUM(_xlfn._xlws.FILTER($G$2:$G$1265,_xlfn.MAP($M$2:$M$1265,_xlfn.LAMBDA(_xlpm.x,_xlpm.x=$M590))))</f>
        <v>7.3152889539136799E-4</v>
      </c>
      <c r="R590" s="4">
        <f t="shared" si="166"/>
        <v>1</v>
      </c>
      <c r="S590" s="15" cm="1">
        <f t="array" ref="S590">SUM(_xlfn._xlws.FILTER($G$2:$G$1265,_xlfn.MAP($N$2:$N$1265,_xlfn.LAMBDA(_xlpm.x,_xlpm.x=$N590))))</f>
        <v>7.3152889539136799E-4</v>
      </c>
      <c r="T590" s="4">
        <f t="shared" si="167"/>
        <v>1</v>
      </c>
      <c r="U590" s="4">
        <f t="shared" si="168"/>
        <v>0</v>
      </c>
      <c r="AC590" s="2"/>
      <c r="AH590" s="2"/>
      <c r="AI590" s="2"/>
    </row>
    <row r="591" spans="1:35">
      <c r="A591" s="1" t="str">
        <f t="shared" si="155"/>
        <v>~town~ : [taʊn]</v>
      </c>
      <c r="B591" s="1">
        <f t="shared" si="169"/>
        <v>0</v>
      </c>
      <c r="C591" s="1">
        <f t="shared" si="169"/>
        <v>0</v>
      </c>
      <c r="D591" s="1">
        <f t="shared" si="169"/>
        <v>0</v>
      </c>
      <c r="E591" s="7">
        <v>1</v>
      </c>
      <c r="F591" s="9" t="s">
        <v>1583</v>
      </c>
      <c r="G591" s="4">
        <f t="shared" si="156"/>
        <v>7.3152889539136799E-4</v>
      </c>
      <c r="H591" s="1" t="str">
        <f t="shared" si="157"/>
        <v>taʊn</v>
      </c>
      <c r="I591" s="1" t="str">
        <f t="shared" si="158"/>
        <v>town</v>
      </c>
      <c r="J591" s="10">
        <f t="shared" si="159"/>
        <v>4</v>
      </c>
      <c r="K591" s="10">
        <f t="shared" si="160"/>
        <v>4</v>
      </c>
      <c r="L591" s="10">
        <f t="shared" si="161"/>
        <v>4</v>
      </c>
      <c r="M591" s="1" t="str">
        <f t="shared" si="162"/>
        <v>~town~</v>
      </c>
      <c r="N591" s="1" t="str">
        <f t="shared" si="163"/>
        <v>[taʊn]</v>
      </c>
      <c r="O591" s="4">
        <f t="shared" si="164"/>
        <v>0.2342468675289098</v>
      </c>
      <c r="P591" s="4">
        <f t="shared" si="165"/>
        <v>1</v>
      </c>
      <c r="Q591" s="4" cm="1">
        <f t="array" ref="Q591">SUM(_xlfn._xlws.FILTER($G$2:$G$1265,_xlfn.MAP($M$2:$M$1265,_xlfn.LAMBDA(_xlpm.x,_xlpm.x=$M591))))</f>
        <v>7.3152889539136799E-4</v>
      </c>
      <c r="R591" s="4">
        <f t="shared" si="166"/>
        <v>1</v>
      </c>
      <c r="S591" s="15" cm="1">
        <f t="array" ref="S591">SUM(_xlfn._xlws.FILTER($G$2:$G$1265,_xlfn.MAP($N$2:$N$1265,_xlfn.LAMBDA(_xlpm.x,_xlpm.x=$N591))))</f>
        <v>7.3152889539136799E-4</v>
      </c>
      <c r="T591" s="4">
        <f t="shared" si="167"/>
        <v>1</v>
      </c>
      <c r="U591" s="4">
        <f t="shared" si="168"/>
        <v>0</v>
      </c>
      <c r="AC591" s="2"/>
      <c r="AH591" s="2"/>
      <c r="AI591" s="2"/>
    </row>
    <row r="592" spans="1:35">
      <c r="A592" s="1" t="str">
        <f t="shared" si="155"/>
        <v>~type~ : [taɪp]</v>
      </c>
      <c r="B592" s="1">
        <f t="shared" si="169"/>
        <v>0</v>
      </c>
      <c r="C592" s="1">
        <f t="shared" si="169"/>
        <v>0</v>
      </c>
      <c r="D592" s="1">
        <f t="shared" si="169"/>
        <v>0</v>
      </c>
      <c r="E592" s="7">
        <v>1</v>
      </c>
      <c r="F592" s="9" t="s">
        <v>1582</v>
      </c>
      <c r="G592" s="4">
        <f t="shared" si="156"/>
        <v>7.3152889539136799E-4</v>
      </c>
      <c r="H592" s="1" t="str">
        <f t="shared" si="157"/>
        <v>taɪp</v>
      </c>
      <c r="I592" s="1" t="str">
        <f t="shared" si="158"/>
        <v>type</v>
      </c>
      <c r="J592" s="10">
        <f t="shared" si="159"/>
        <v>4</v>
      </c>
      <c r="K592" s="10">
        <f t="shared" si="160"/>
        <v>4</v>
      </c>
      <c r="L592" s="10">
        <f t="shared" si="161"/>
        <v>4</v>
      </c>
      <c r="M592" s="1" t="str">
        <f t="shared" si="162"/>
        <v>~type~</v>
      </c>
      <c r="N592" s="1" t="str">
        <f t="shared" si="163"/>
        <v>[taɪp]</v>
      </c>
      <c r="O592" s="4">
        <f t="shared" si="164"/>
        <v>0.2342468675289098</v>
      </c>
      <c r="P592" s="4">
        <f t="shared" si="165"/>
        <v>1</v>
      </c>
      <c r="Q592" s="4" cm="1">
        <f t="array" ref="Q592">SUM(_xlfn._xlws.FILTER($G$2:$G$1265,_xlfn.MAP($M$2:$M$1265,_xlfn.LAMBDA(_xlpm.x,_xlpm.x=$M592))))</f>
        <v>7.3152889539136799E-4</v>
      </c>
      <c r="R592" s="4">
        <f t="shared" si="166"/>
        <v>1</v>
      </c>
      <c r="S592" s="15" cm="1">
        <f t="array" ref="S592">SUM(_xlfn._xlws.FILTER($G$2:$G$1265,_xlfn.MAP($N$2:$N$1265,_xlfn.LAMBDA(_xlpm.x,_xlpm.x=$N592))))</f>
        <v>7.3152889539136799E-4</v>
      </c>
      <c r="T592" s="4">
        <f t="shared" si="167"/>
        <v>1</v>
      </c>
      <c r="U592" s="4">
        <f t="shared" si="168"/>
        <v>0</v>
      </c>
      <c r="AC592" s="2"/>
      <c r="AH592" s="2"/>
      <c r="AI592" s="2"/>
    </row>
    <row r="593" spans="1:35">
      <c r="A593" s="1" t="str">
        <f t="shared" si="155"/>
        <v>~tire~ : [taɪə]</v>
      </c>
      <c r="B593" s="1">
        <f t="shared" si="169"/>
        <v>0</v>
      </c>
      <c r="C593" s="1">
        <f t="shared" si="169"/>
        <v>0</v>
      </c>
      <c r="D593" s="1">
        <f t="shared" si="169"/>
        <v>0</v>
      </c>
      <c r="E593" s="7">
        <v>1</v>
      </c>
      <c r="F593" s="9" t="s">
        <v>1581</v>
      </c>
      <c r="G593" s="4">
        <f t="shared" si="156"/>
        <v>7.3152889539136799E-4</v>
      </c>
      <c r="H593" s="1" t="str">
        <f t="shared" si="157"/>
        <v>taɪə</v>
      </c>
      <c r="I593" s="1" t="str">
        <f t="shared" si="158"/>
        <v>tire</v>
      </c>
      <c r="J593" s="10">
        <f t="shared" si="159"/>
        <v>4</v>
      </c>
      <c r="K593" s="10">
        <f t="shared" si="160"/>
        <v>4</v>
      </c>
      <c r="L593" s="10">
        <f t="shared" si="161"/>
        <v>4</v>
      </c>
      <c r="M593" s="1" t="str">
        <f t="shared" si="162"/>
        <v>~tire~</v>
      </c>
      <c r="N593" s="1" t="str">
        <f t="shared" si="163"/>
        <v>[taɪə]</v>
      </c>
      <c r="O593" s="4">
        <f t="shared" si="164"/>
        <v>0.2342468675289098</v>
      </c>
      <c r="P593" s="4">
        <f t="shared" si="165"/>
        <v>1</v>
      </c>
      <c r="Q593" s="4" cm="1">
        <f t="array" ref="Q593">SUM(_xlfn._xlws.FILTER($G$2:$G$1265,_xlfn.MAP($M$2:$M$1265,_xlfn.LAMBDA(_xlpm.x,_xlpm.x=$M593))))</f>
        <v>7.3152889539136799E-4</v>
      </c>
      <c r="R593" s="4">
        <f t="shared" si="166"/>
        <v>1</v>
      </c>
      <c r="S593" s="15" cm="1">
        <f t="array" ref="S593">SUM(_xlfn._xlws.FILTER($G$2:$G$1265,_xlfn.MAP($N$2:$N$1265,_xlfn.LAMBDA(_xlpm.x,_xlpm.x=$N593))))</f>
        <v>7.3152889539136799E-4</v>
      </c>
      <c r="T593" s="4">
        <f t="shared" si="167"/>
        <v>1</v>
      </c>
      <c r="U593" s="4">
        <f t="shared" si="168"/>
        <v>0</v>
      </c>
      <c r="AC593" s="2"/>
      <c r="AH593" s="2"/>
      <c r="AI593" s="2"/>
    </row>
    <row r="594" spans="1:35">
      <c r="A594" s="1" t="str">
        <f t="shared" si="155"/>
        <v>~take~ : [teɪk]</v>
      </c>
      <c r="B594" s="1">
        <f t="shared" si="169"/>
        <v>0</v>
      </c>
      <c r="C594" s="1">
        <f t="shared" si="169"/>
        <v>0</v>
      </c>
      <c r="D594" s="1">
        <f t="shared" si="169"/>
        <v>0</v>
      </c>
      <c r="E594" s="7">
        <v>1</v>
      </c>
      <c r="F594" s="9" t="s">
        <v>1580</v>
      </c>
      <c r="G594" s="4">
        <f t="shared" si="156"/>
        <v>7.3152889539136799E-4</v>
      </c>
      <c r="H594" s="1" t="str">
        <f t="shared" si="157"/>
        <v>teɪk</v>
      </c>
      <c r="I594" s="1" t="str">
        <f t="shared" si="158"/>
        <v>take</v>
      </c>
      <c r="J594" s="10">
        <f t="shared" si="159"/>
        <v>4</v>
      </c>
      <c r="K594" s="10">
        <f t="shared" si="160"/>
        <v>4</v>
      </c>
      <c r="L594" s="10">
        <f t="shared" si="161"/>
        <v>4</v>
      </c>
      <c r="M594" s="1" t="str">
        <f t="shared" si="162"/>
        <v>~take~</v>
      </c>
      <c r="N594" s="1" t="str">
        <f t="shared" si="163"/>
        <v>[teɪk]</v>
      </c>
      <c r="O594" s="4">
        <f t="shared" si="164"/>
        <v>0.2342468675289098</v>
      </c>
      <c r="P594" s="4">
        <f t="shared" si="165"/>
        <v>1</v>
      </c>
      <c r="Q594" s="4" cm="1">
        <f t="array" ref="Q594">SUM(_xlfn._xlws.FILTER($G$2:$G$1265,_xlfn.MAP($M$2:$M$1265,_xlfn.LAMBDA(_xlpm.x,_xlpm.x=$M594))))</f>
        <v>7.3152889539136799E-4</v>
      </c>
      <c r="R594" s="4">
        <f t="shared" si="166"/>
        <v>1</v>
      </c>
      <c r="S594" s="15" cm="1">
        <f t="array" ref="S594">SUM(_xlfn._xlws.FILTER($G$2:$G$1265,_xlfn.MAP($N$2:$N$1265,_xlfn.LAMBDA(_xlpm.x,_xlpm.x=$N594))))</f>
        <v>7.3152889539136799E-4</v>
      </c>
      <c r="T594" s="4">
        <f t="shared" si="167"/>
        <v>1</v>
      </c>
      <c r="U594" s="4">
        <f t="shared" si="168"/>
        <v>0</v>
      </c>
      <c r="AC594" s="2"/>
      <c r="AH594" s="2"/>
      <c r="AI594" s="2"/>
    </row>
    <row r="595" spans="1:35">
      <c r="A595" s="1" t="str">
        <f t="shared" si="155"/>
        <v>~tail~ : [teɪl]</v>
      </c>
      <c r="B595" s="1">
        <f t="shared" si="169"/>
        <v>0</v>
      </c>
      <c r="C595" s="1">
        <f t="shared" si="169"/>
        <v>0</v>
      </c>
      <c r="D595" s="1">
        <f t="shared" si="169"/>
        <v>0</v>
      </c>
      <c r="E595" s="7">
        <v>1</v>
      </c>
      <c r="F595" s="9" t="s">
        <v>1579</v>
      </c>
      <c r="G595" s="4">
        <f t="shared" si="156"/>
        <v>7.3152889539136799E-4</v>
      </c>
      <c r="H595" s="1" t="str">
        <f t="shared" si="157"/>
        <v>teɪl</v>
      </c>
      <c r="I595" s="1" t="str">
        <f t="shared" si="158"/>
        <v>tail</v>
      </c>
      <c r="J595" s="10">
        <f t="shared" si="159"/>
        <v>4</v>
      </c>
      <c r="K595" s="10">
        <f t="shared" si="160"/>
        <v>4</v>
      </c>
      <c r="L595" s="10">
        <f t="shared" si="161"/>
        <v>4</v>
      </c>
      <c r="M595" s="1" t="str">
        <f t="shared" si="162"/>
        <v>~tail~</v>
      </c>
      <c r="N595" s="1" t="str">
        <f t="shared" si="163"/>
        <v>[teɪl]</v>
      </c>
      <c r="O595" s="4">
        <f t="shared" si="164"/>
        <v>0.2342468675289098</v>
      </c>
      <c r="P595" s="4">
        <f t="shared" si="165"/>
        <v>1</v>
      </c>
      <c r="Q595" s="4" cm="1">
        <f t="array" ref="Q595">SUM(_xlfn._xlws.FILTER($G$2:$G$1265,_xlfn.MAP($M$2:$M$1265,_xlfn.LAMBDA(_xlpm.x,_xlpm.x=$M595))))</f>
        <v>7.3152889539136799E-4</v>
      </c>
      <c r="R595" s="4">
        <f t="shared" si="166"/>
        <v>1</v>
      </c>
      <c r="S595" s="15" cm="1">
        <f t="array" ref="S595">SUM(_xlfn._xlws.FILTER($G$2:$G$1265,_xlfn.MAP($N$2:$N$1265,_xlfn.LAMBDA(_xlpm.x,_xlpm.x=$N595))))</f>
        <v>7.3152889539136799E-4</v>
      </c>
      <c r="T595" s="4">
        <f t="shared" si="167"/>
        <v>1</v>
      </c>
      <c r="U595" s="4">
        <f t="shared" si="168"/>
        <v>0</v>
      </c>
      <c r="AC595" s="2"/>
      <c r="AH595" s="2"/>
      <c r="AI595" s="2"/>
    </row>
    <row r="596" spans="1:35">
      <c r="A596" s="1" t="str">
        <f t="shared" si="155"/>
        <v>~tect~ : [tɛkt]</v>
      </c>
      <c r="B596" s="1">
        <f t="shared" si="169"/>
        <v>0</v>
      </c>
      <c r="C596" s="1">
        <f t="shared" si="169"/>
        <v>0</v>
      </c>
      <c r="D596" s="1">
        <f t="shared" si="169"/>
        <v>0</v>
      </c>
      <c r="E596" s="7">
        <v>1</v>
      </c>
      <c r="F596" s="9" t="s">
        <v>1578</v>
      </c>
      <c r="G596" s="4">
        <f t="shared" si="156"/>
        <v>7.3152889539136799E-4</v>
      </c>
      <c r="H596" s="1" t="str">
        <f t="shared" si="157"/>
        <v>tɛkt</v>
      </c>
      <c r="I596" s="1" t="str">
        <f t="shared" si="158"/>
        <v>tect</v>
      </c>
      <c r="J596" s="10">
        <f t="shared" si="159"/>
        <v>4</v>
      </c>
      <c r="K596" s="10">
        <f t="shared" si="160"/>
        <v>4</v>
      </c>
      <c r="L596" s="10">
        <f t="shared" si="161"/>
        <v>4</v>
      </c>
      <c r="M596" s="1" t="str">
        <f t="shared" si="162"/>
        <v>~tect~</v>
      </c>
      <c r="N596" s="1" t="str">
        <f t="shared" si="163"/>
        <v>[tɛkt]</v>
      </c>
      <c r="O596" s="4">
        <f t="shared" si="164"/>
        <v>0.2342468675289098</v>
      </c>
      <c r="P596" s="4">
        <f t="shared" si="165"/>
        <v>1</v>
      </c>
      <c r="Q596" s="4" cm="1">
        <f t="array" ref="Q596">SUM(_xlfn._xlws.FILTER($G$2:$G$1265,_xlfn.MAP($M$2:$M$1265,_xlfn.LAMBDA(_xlpm.x,_xlpm.x=$M596))))</f>
        <v>7.3152889539136799E-4</v>
      </c>
      <c r="R596" s="4">
        <f t="shared" si="166"/>
        <v>1</v>
      </c>
      <c r="S596" s="15" cm="1">
        <f t="array" ref="S596">SUM(_xlfn._xlws.FILTER($G$2:$G$1265,_xlfn.MAP($N$2:$N$1265,_xlfn.LAMBDA(_xlpm.x,_xlpm.x=$N596))))</f>
        <v>7.3152889539136799E-4</v>
      </c>
      <c r="T596" s="4">
        <f t="shared" si="167"/>
        <v>1</v>
      </c>
      <c r="U596" s="4">
        <f t="shared" si="168"/>
        <v>0</v>
      </c>
      <c r="AC596" s="2"/>
      <c r="AH596" s="2"/>
      <c r="AI596" s="2"/>
    </row>
    <row r="597" spans="1:35">
      <c r="A597" s="1" t="str">
        <f t="shared" si="155"/>
        <v>~test~ : [tɛst]</v>
      </c>
      <c r="B597" s="1">
        <f t="shared" si="169"/>
        <v>0</v>
      </c>
      <c r="C597" s="1">
        <f t="shared" si="169"/>
        <v>0</v>
      </c>
      <c r="D597" s="1">
        <f t="shared" si="169"/>
        <v>0</v>
      </c>
      <c r="E597" s="7">
        <v>1</v>
      </c>
      <c r="F597" s="9" t="s">
        <v>1577</v>
      </c>
      <c r="G597" s="4">
        <f t="shared" si="156"/>
        <v>7.3152889539136799E-4</v>
      </c>
      <c r="H597" s="1" t="str">
        <f t="shared" si="157"/>
        <v>tɛst</v>
      </c>
      <c r="I597" s="1" t="str">
        <f t="shared" si="158"/>
        <v>test</v>
      </c>
      <c r="J597" s="10">
        <f t="shared" si="159"/>
        <v>4</v>
      </c>
      <c r="K597" s="10">
        <f t="shared" si="160"/>
        <v>4</v>
      </c>
      <c r="L597" s="10">
        <f t="shared" si="161"/>
        <v>4</v>
      </c>
      <c r="M597" s="1" t="str">
        <f t="shared" si="162"/>
        <v>~test~</v>
      </c>
      <c r="N597" s="1" t="str">
        <f t="shared" si="163"/>
        <v>[tɛst]</v>
      </c>
      <c r="O597" s="4">
        <f t="shared" si="164"/>
        <v>0.2342468675289098</v>
      </c>
      <c r="P597" s="4">
        <f t="shared" si="165"/>
        <v>1</v>
      </c>
      <c r="Q597" s="4" cm="1">
        <f t="array" ref="Q597">SUM(_xlfn._xlws.FILTER($G$2:$G$1265,_xlfn.MAP($M$2:$M$1265,_xlfn.LAMBDA(_xlpm.x,_xlpm.x=$M597))))</f>
        <v>7.3152889539136799E-4</v>
      </c>
      <c r="R597" s="4">
        <f t="shared" si="166"/>
        <v>1</v>
      </c>
      <c r="S597" s="15" cm="1">
        <f t="array" ref="S597">SUM(_xlfn._xlws.FILTER($G$2:$G$1265,_xlfn.MAP($N$2:$N$1265,_xlfn.LAMBDA(_xlpm.x,_xlpm.x=$N597))))</f>
        <v>7.3152889539136799E-4</v>
      </c>
      <c r="T597" s="4">
        <f t="shared" si="167"/>
        <v>1</v>
      </c>
      <c r="U597" s="4">
        <f t="shared" si="168"/>
        <v>0</v>
      </c>
      <c r="AC597" s="2"/>
      <c r="AH597" s="2"/>
      <c r="AI597" s="2"/>
    </row>
    <row r="598" spans="1:35">
      <c r="A598" s="1" t="str">
        <f t="shared" si="155"/>
        <v>~towa~ : [təwɔ]</v>
      </c>
      <c r="B598" s="1">
        <f t="shared" si="169"/>
        <v>0</v>
      </c>
      <c r="C598" s="1">
        <f t="shared" si="169"/>
        <v>0</v>
      </c>
      <c r="D598" s="1">
        <f t="shared" si="169"/>
        <v>0</v>
      </c>
      <c r="E598" s="7">
        <v>1</v>
      </c>
      <c r="F598" s="9" t="s">
        <v>1576</v>
      </c>
      <c r="G598" s="4">
        <f t="shared" si="156"/>
        <v>7.3152889539136799E-4</v>
      </c>
      <c r="H598" s="1" t="str">
        <f t="shared" si="157"/>
        <v>təwɔ</v>
      </c>
      <c r="I598" s="1" t="str">
        <f t="shared" si="158"/>
        <v>towa</v>
      </c>
      <c r="J598" s="10">
        <f t="shared" si="159"/>
        <v>4</v>
      </c>
      <c r="K598" s="10">
        <f t="shared" si="160"/>
        <v>4</v>
      </c>
      <c r="L598" s="10">
        <f t="shared" si="161"/>
        <v>4</v>
      </c>
      <c r="M598" s="1" t="str">
        <f t="shared" si="162"/>
        <v>~towa~</v>
      </c>
      <c r="N598" s="1" t="str">
        <f t="shared" si="163"/>
        <v>[təwɔ]</v>
      </c>
      <c r="O598" s="4">
        <f t="shared" si="164"/>
        <v>0.2342468675289098</v>
      </c>
      <c r="P598" s="4">
        <f t="shared" si="165"/>
        <v>1</v>
      </c>
      <c r="Q598" s="4" cm="1">
        <f t="array" ref="Q598">SUM(_xlfn._xlws.FILTER($G$2:$G$1265,_xlfn.MAP($M$2:$M$1265,_xlfn.LAMBDA(_xlpm.x,_xlpm.x=$M598))))</f>
        <v>7.3152889539136799E-4</v>
      </c>
      <c r="R598" s="4">
        <f t="shared" si="166"/>
        <v>1</v>
      </c>
      <c r="S598" s="15" cm="1">
        <f t="array" ref="S598">SUM(_xlfn._xlws.FILTER($G$2:$G$1265,_xlfn.MAP($N$2:$N$1265,_xlfn.LAMBDA(_xlpm.x,_xlpm.x=$N598))))</f>
        <v>7.3152889539136799E-4</v>
      </c>
      <c r="T598" s="4">
        <f t="shared" si="167"/>
        <v>1</v>
      </c>
      <c r="U598" s="4">
        <f t="shared" si="168"/>
        <v>0</v>
      </c>
      <c r="AC598" s="2"/>
      <c r="AH598" s="2"/>
      <c r="AI598" s="2"/>
    </row>
    <row r="599" spans="1:35">
      <c r="A599" s="1" t="str">
        <f t="shared" si="155"/>
        <v>~term~ : [tɜɹm]</v>
      </c>
      <c r="B599" s="1">
        <f t="shared" si="169"/>
        <v>0</v>
      </c>
      <c r="C599" s="1">
        <f t="shared" si="169"/>
        <v>0</v>
      </c>
      <c r="D599" s="1">
        <f t="shared" si="169"/>
        <v>0</v>
      </c>
      <c r="E599" s="7">
        <v>1</v>
      </c>
      <c r="F599" s="9" t="s">
        <v>1575</v>
      </c>
      <c r="G599" s="4">
        <f t="shared" si="156"/>
        <v>7.3152889539136799E-4</v>
      </c>
      <c r="H599" s="1" t="str">
        <f t="shared" si="157"/>
        <v>tɜɹm</v>
      </c>
      <c r="I599" s="1" t="str">
        <f t="shared" si="158"/>
        <v>term</v>
      </c>
      <c r="J599" s="10">
        <f t="shared" si="159"/>
        <v>4</v>
      </c>
      <c r="K599" s="10">
        <f t="shared" si="160"/>
        <v>4</v>
      </c>
      <c r="L599" s="10">
        <f t="shared" si="161"/>
        <v>4</v>
      </c>
      <c r="M599" s="1" t="str">
        <f t="shared" si="162"/>
        <v>~term~</v>
      </c>
      <c r="N599" s="1" t="str">
        <f t="shared" si="163"/>
        <v>[tɜɹm]</v>
      </c>
      <c r="O599" s="4">
        <f t="shared" si="164"/>
        <v>0.2342468675289098</v>
      </c>
      <c r="P599" s="4">
        <f t="shared" si="165"/>
        <v>1</v>
      </c>
      <c r="Q599" s="4" cm="1">
        <f t="array" ref="Q599">SUM(_xlfn._xlws.FILTER($G$2:$G$1265,_xlfn.MAP($M$2:$M$1265,_xlfn.LAMBDA(_xlpm.x,_xlpm.x=$M599))))</f>
        <v>7.3152889539136799E-4</v>
      </c>
      <c r="R599" s="4">
        <f t="shared" si="166"/>
        <v>1</v>
      </c>
      <c r="S599" s="15" cm="1">
        <f t="array" ref="S599">SUM(_xlfn._xlws.FILTER($G$2:$G$1265,_xlfn.MAP($N$2:$N$1265,_xlfn.LAMBDA(_xlpm.x,_xlpm.x=$N599))))</f>
        <v>7.3152889539136799E-4</v>
      </c>
      <c r="T599" s="4">
        <f t="shared" si="167"/>
        <v>1</v>
      </c>
      <c r="U599" s="4">
        <f t="shared" si="168"/>
        <v>0</v>
      </c>
      <c r="AC599" s="2"/>
      <c r="AH599" s="2"/>
      <c r="AI599" s="2"/>
    </row>
    <row r="600" spans="1:35">
      <c r="A600" s="1" t="str">
        <f t="shared" si="155"/>
        <v>~turn~ : [tɜɹn]</v>
      </c>
      <c r="B600" s="1">
        <f t="shared" si="169"/>
        <v>0</v>
      </c>
      <c r="C600" s="1">
        <f t="shared" si="169"/>
        <v>0</v>
      </c>
      <c r="D600" s="1">
        <f t="shared" si="169"/>
        <v>0</v>
      </c>
      <c r="E600" s="7">
        <v>1</v>
      </c>
      <c r="F600" s="9" t="s">
        <v>1574</v>
      </c>
      <c r="G600" s="4">
        <f t="shared" si="156"/>
        <v>7.3152889539136799E-4</v>
      </c>
      <c r="H600" s="1" t="str">
        <f t="shared" si="157"/>
        <v>tɜɹn</v>
      </c>
      <c r="I600" s="1" t="str">
        <f t="shared" si="158"/>
        <v>turn</v>
      </c>
      <c r="J600" s="10">
        <f t="shared" si="159"/>
        <v>4</v>
      </c>
      <c r="K600" s="10">
        <f t="shared" si="160"/>
        <v>4</v>
      </c>
      <c r="L600" s="10">
        <f t="shared" si="161"/>
        <v>4</v>
      </c>
      <c r="M600" s="1" t="str">
        <f t="shared" si="162"/>
        <v>~turn~</v>
      </c>
      <c r="N600" s="1" t="str">
        <f t="shared" si="163"/>
        <v>[tɜɹn]</v>
      </c>
      <c r="O600" s="4">
        <f t="shared" si="164"/>
        <v>0.2342468675289098</v>
      </c>
      <c r="P600" s="4">
        <f t="shared" si="165"/>
        <v>1</v>
      </c>
      <c r="Q600" s="4" cm="1">
        <f t="array" ref="Q600">SUM(_xlfn._xlws.FILTER($G$2:$G$1265,_xlfn.MAP($M$2:$M$1265,_xlfn.LAMBDA(_xlpm.x,_xlpm.x=$M600))))</f>
        <v>7.3152889539136799E-4</v>
      </c>
      <c r="R600" s="4">
        <f t="shared" si="166"/>
        <v>1</v>
      </c>
      <c r="S600" s="15" cm="1">
        <f t="array" ref="S600">SUM(_xlfn._xlws.FILTER($G$2:$G$1265,_xlfn.MAP($N$2:$N$1265,_xlfn.LAMBDA(_xlpm.x,_xlpm.x=$N600))))</f>
        <v>7.3152889539136799E-4</v>
      </c>
      <c r="T600" s="4">
        <f t="shared" si="167"/>
        <v>1</v>
      </c>
      <c r="U600" s="4">
        <f t="shared" si="168"/>
        <v>0</v>
      </c>
      <c r="AC600" s="2"/>
      <c r="AH600" s="2"/>
      <c r="AI600" s="2"/>
    </row>
    <row r="601" spans="1:35">
      <c r="A601" s="1" t="str">
        <f t="shared" si="155"/>
        <v>~trip~ : [tɹɪp]</v>
      </c>
      <c r="B601" s="1">
        <f t="shared" si="169"/>
        <v>0</v>
      </c>
      <c r="C601" s="1">
        <f t="shared" si="169"/>
        <v>0</v>
      </c>
      <c r="D601" s="1">
        <f t="shared" si="169"/>
        <v>0</v>
      </c>
      <c r="E601" s="7">
        <v>1</v>
      </c>
      <c r="F601" s="9" t="s">
        <v>1573</v>
      </c>
      <c r="G601" s="4">
        <f t="shared" si="156"/>
        <v>7.3152889539136799E-4</v>
      </c>
      <c r="H601" s="1" t="str">
        <f t="shared" si="157"/>
        <v>tɹɪp</v>
      </c>
      <c r="I601" s="1" t="str">
        <f t="shared" si="158"/>
        <v>trip</v>
      </c>
      <c r="J601" s="10">
        <f t="shared" si="159"/>
        <v>4</v>
      </c>
      <c r="K601" s="10">
        <f t="shared" si="160"/>
        <v>4</v>
      </c>
      <c r="L601" s="10">
        <f t="shared" si="161"/>
        <v>4</v>
      </c>
      <c r="M601" s="1" t="str">
        <f t="shared" si="162"/>
        <v>~trip~</v>
      </c>
      <c r="N601" s="1" t="str">
        <f t="shared" si="163"/>
        <v>[tɹɪp]</v>
      </c>
      <c r="O601" s="4">
        <f t="shared" si="164"/>
        <v>0.2342468675289098</v>
      </c>
      <c r="P601" s="4">
        <f t="shared" si="165"/>
        <v>1</v>
      </c>
      <c r="Q601" s="4" cm="1">
        <f t="array" ref="Q601">SUM(_xlfn._xlws.FILTER($G$2:$G$1265,_xlfn.MAP($M$2:$M$1265,_xlfn.LAMBDA(_xlpm.x,_xlpm.x=$M601))))</f>
        <v>7.3152889539136799E-4</v>
      </c>
      <c r="R601" s="4">
        <f t="shared" si="166"/>
        <v>1</v>
      </c>
      <c r="S601" s="15" cm="1">
        <f t="array" ref="S601">SUM(_xlfn._xlws.FILTER($G$2:$G$1265,_xlfn.MAP($N$2:$N$1265,_xlfn.LAMBDA(_xlpm.x,_xlpm.x=$N601))))</f>
        <v>7.3152889539136799E-4</v>
      </c>
      <c r="T601" s="4">
        <f t="shared" si="167"/>
        <v>1</v>
      </c>
      <c r="U601" s="4">
        <f t="shared" si="168"/>
        <v>0</v>
      </c>
      <c r="AC601" s="2"/>
      <c r="AH601" s="2"/>
      <c r="AI601" s="2"/>
    </row>
    <row r="602" spans="1:35">
      <c r="A602" s="1" t="str">
        <f t="shared" si="155"/>
        <v>~teri~ : [tɪɹɪ]</v>
      </c>
      <c r="B602" s="1">
        <f t="shared" ref="B602:D621" si="170">_xlfn.LET(_xlpm.d,$F602,_xlpm.k,_xlfn.CONCAT(LEFT(TRIM(B$1),1),"*"),COUNTIF(_xlpm.d,_xlpm.k))</f>
        <v>0</v>
      </c>
      <c r="C602" s="1">
        <f t="shared" si="170"/>
        <v>0</v>
      </c>
      <c r="D602" s="1">
        <f t="shared" si="170"/>
        <v>0</v>
      </c>
      <c r="E602" s="7">
        <v>1</v>
      </c>
      <c r="F602" s="9" t="s">
        <v>1572</v>
      </c>
      <c r="G602" s="4">
        <f t="shared" si="156"/>
        <v>7.3152889539136799E-4</v>
      </c>
      <c r="H602" s="1" t="str">
        <f t="shared" si="157"/>
        <v>tɪɹɪ</v>
      </c>
      <c r="I602" s="1" t="str">
        <f t="shared" si="158"/>
        <v>teri</v>
      </c>
      <c r="J602" s="10">
        <f t="shared" si="159"/>
        <v>4</v>
      </c>
      <c r="K602" s="10">
        <f t="shared" si="160"/>
        <v>4</v>
      </c>
      <c r="L602" s="10">
        <f t="shared" si="161"/>
        <v>4</v>
      </c>
      <c r="M602" s="1" t="str">
        <f t="shared" si="162"/>
        <v>~teri~</v>
      </c>
      <c r="N602" s="1" t="str">
        <f t="shared" si="163"/>
        <v>[tɪɹɪ]</v>
      </c>
      <c r="O602" s="4">
        <f t="shared" si="164"/>
        <v>0.2342468675289098</v>
      </c>
      <c r="P602" s="4">
        <f t="shared" si="165"/>
        <v>1</v>
      </c>
      <c r="Q602" s="4" cm="1">
        <f t="array" ref="Q602">SUM(_xlfn._xlws.FILTER($G$2:$G$1265,_xlfn.MAP($M$2:$M$1265,_xlfn.LAMBDA(_xlpm.x,_xlpm.x=$M602))))</f>
        <v>7.3152889539136799E-4</v>
      </c>
      <c r="R602" s="4">
        <f t="shared" si="166"/>
        <v>1</v>
      </c>
      <c r="S602" s="15" cm="1">
        <f t="array" ref="S602">SUM(_xlfn._xlws.FILTER($G$2:$G$1265,_xlfn.MAP($N$2:$N$1265,_xlfn.LAMBDA(_xlpm.x,_xlpm.x=$N602))))</f>
        <v>7.3152889539136799E-4</v>
      </c>
      <c r="T602" s="4">
        <f t="shared" si="167"/>
        <v>1</v>
      </c>
      <c r="U602" s="4">
        <f t="shared" si="168"/>
        <v>0</v>
      </c>
      <c r="AC602" s="2"/>
      <c r="AH602" s="2"/>
      <c r="AI602" s="2"/>
    </row>
    <row r="603" spans="1:35">
      <c r="A603" s="1" t="str">
        <f t="shared" si="155"/>
        <v>~velo~ : [vɛlə]</v>
      </c>
      <c r="B603" s="1">
        <f t="shared" si="170"/>
        <v>0</v>
      </c>
      <c r="C603" s="1">
        <f t="shared" si="170"/>
        <v>0</v>
      </c>
      <c r="D603" s="1">
        <f t="shared" si="170"/>
        <v>0</v>
      </c>
      <c r="E603" s="7">
        <v>1</v>
      </c>
      <c r="F603" s="9" t="s">
        <v>1571</v>
      </c>
      <c r="G603" s="4">
        <f t="shared" si="156"/>
        <v>7.3152889539136799E-4</v>
      </c>
      <c r="H603" s="1" t="str">
        <f t="shared" si="157"/>
        <v>vɛlə</v>
      </c>
      <c r="I603" s="1" t="str">
        <f t="shared" si="158"/>
        <v>velo</v>
      </c>
      <c r="J603" s="10">
        <f t="shared" si="159"/>
        <v>4</v>
      </c>
      <c r="K603" s="10">
        <f t="shared" si="160"/>
        <v>4</v>
      </c>
      <c r="L603" s="10">
        <f t="shared" si="161"/>
        <v>4</v>
      </c>
      <c r="M603" s="1" t="str">
        <f t="shared" si="162"/>
        <v>~velo~</v>
      </c>
      <c r="N603" s="1" t="str">
        <f t="shared" si="163"/>
        <v>[vɛlə]</v>
      </c>
      <c r="O603" s="4">
        <f t="shared" si="164"/>
        <v>0.2342468675289098</v>
      </c>
      <c r="P603" s="4">
        <f t="shared" si="165"/>
        <v>1</v>
      </c>
      <c r="Q603" s="4" cm="1">
        <f t="array" ref="Q603">SUM(_xlfn._xlws.FILTER($G$2:$G$1265,_xlfn.MAP($M$2:$M$1265,_xlfn.LAMBDA(_xlpm.x,_xlpm.x=$M603))))</f>
        <v>7.3152889539136799E-4</v>
      </c>
      <c r="R603" s="4">
        <f t="shared" si="166"/>
        <v>1</v>
      </c>
      <c r="S603" s="15" cm="1">
        <f t="array" ref="S603">SUM(_xlfn._xlws.FILTER($G$2:$G$1265,_xlfn.MAP($N$2:$N$1265,_xlfn.LAMBDA(_xlpm.x,_xlpm.x=$N603))))</f>
        <v>7.3152889539136799E-4</v>
      </c>
      <c r="T603" s="4">
        <f t="shared" si="167"/>
        <v>1</v>
      </c>
      <c r="U603" s="4">
        <f t="shared" si="168"/>
        <v>0</v>
      </c>
      <c r="AC603" s="2"/>
      <c r="AH603" s="2"/>
      <c r="AI603" s="2"/>
    </row>
    <row r="604" spans="1:35">
      <c r="A604" s="1" t="str">
        <f t="shared" si="155"/>
        <v>~vent~ : [vɛnt]</v>
      </c>
      <c r="B604" s="1">
        <f t="shared" si="170"/>
        <v>0</v>
      </c>
      <c r="C604" s="1">
        <f t="shared" si="170"/>
        <v>0</v>
      </c>
      <c r="D604" s="1">
        <f t="shared" si="170"/>
        <v>0</v>
      </c>
      <c r="E604" s="7">
        <v>1</v>
      </c>
      <c r="F604" s="9" t="s">
        <v>1570</v>
      </c>
      <c r="G604" s="4">
        <f t="shared" si="156"/>
        <v>7.3152889539136799E-4</v>
      </c>
      <c r="H604" s="1" t="str">
        <f t="shared" si="157"/>
        <v>vɛnt</v>
      </c>
      <c r="I604" s="1" t="str">
        <f t="shared" si="158"/>
        <v>vent</v>
      </c>
      <c r="J604" s="10">
        <f t="shared" si="159"/>
        <v>4</v>
      </c>
      <c r="K604" s="10">
        <f t="shared" si="160"/>
        <v>4</v>
      </c>
      <c r="L604" s="10">
        <f t="shared" si="161"/>
        <v>4</v>
      </c>
      <c r="M604" s="1" t="str">
        <f t="shared" si="162"/>
        <v>~vent~</v>
      </c>
      <c r="N604" s="1" t="str">
        <f t="shared" si="163"/>
        <v>[vɛnt]</v>
      </c>
      <c r="O604" s="4">
        <f t="shared" si="164"/>
        <v>0.2342468675289098</v>
      </c>
      <c r="P604" s="4">
        <f t="shared" si="165"/>
        <v>1</v>
      </c>
      <c r="Q604" s="4" cm="1">
        <f t="array" ref="Q604">SUM(_xlfn._xlws.FILTER($G$2:$G$1265,_xlfn.MAP($M$2:$M$1265,_xlfn.LAMBDA(_xlpm.x,_xlpm.x=$M604))))</f>
        <v>7.3152889539136799E-4</v>
      </c>
      <c r="R604" s="4">
        <f t="shared" si="166"/>
        <v>1</v>
      </c>
      <c r="S604" s="15" cm="1">
        <f t="array" ref="S604">SUM(_xlfn._xlws.FILTER($G$2:$G$1265,_xlfn.MAP($N$2:$N$1265,_xlfn.LAMBDA(_xlpm.x,_xlpm.x=$N604))))</f>
        <v>7.3152889539136799E-4</v>
      </c>
      <c r="T604" s="4">
        <f t="shared" si="167"/>
        <v>1</v>
      </c>
      <c r="U604" s="4">
        <f t="shared" si="168"/>
        <v>0</v>
      </c>
      <c r="AC604" s="2"/>
      <c r="AH604" s="2"/>
      <c r="AI604" s="2"/>
    </row>
    <row r="605" spans="1:35">
      <c r="A605" s="1" t="str">
        <f t="shared" si="155"/>
        <v>~visi~ : [vɪzɪ]</v>
      </c>
      <c r="B605" s="1">
        <f t="shared" si="170"/>
        <v>0</v>
      </c>
      <c r="C605" s="1">
        <f t="shared" si="170"/>
        <v>0</v>
      </c>
      <c r="D605" s="1">
        <f t="shared" si="170"/>
        <v>0</v>
      </c>
      <c r="E605" s="7">
        <v>1</v>
      </c>
      <c r="F605" s="9" t="s">
        <v>1569</v>
      </c>
      <c r="G605" s="4">
        <f t="shared" si="156"/>
        <v>7.3152889539136799E-4</v>
      </c>
      <c r="H605" s="1" t="str">
        <f t="shared" si="157"/>
        <v>vɪzɪ</v>
      </c>
      <c r="I605" s="1" t="str">
        <f t="shared" si="158"/>
        <v>visi</v>
      </c>
      <c r="J605" s="10">
        <f t="shared" si="159"/>
        <v>4</v>
      </c>
      <c r="K605" s="10">
        <f t="shared" si="160"/>
        <v>4</v>
      </c>
      <c r="L605" s="10">
        <f t="shared" si="161"/>
        <v>4</v>
      </c>
      <c r="M605" s="1" t="str">
        <f t="shared" si="162"/>
        <v>~visi~</v>
      </c>
      <c r="N605" s="1" t="str">
        <f t="shared" si="163"/>
        <v>[vɪzɪ]</v>
      </c>
      <c r="O605" s="4">
        <f t="shared" si="164"/>
        <v>0.2342468675289098</v>
      </c>
      <c r="P605" s="4">
        <f t="shared" si="165"/>
        <v>1</v>
      </c>
      <c r="Q605" s="4" cm="1">
        <f t="array" ref="Q605">SUM(_xlfn._xlws.FILTER($G$2:$G$1265,_xlfn.MAP($M$2:$M$1265,_xlfn.LAMBDA(_xlpm.x,_xlpm.x=$M605))))</f>
        <v>7.3152889539136799E-4</v>
      </c>
      <c r="R605" s="4">
        <f t="shared" si="166"/>
        <v>1</v>
      </c>
      <c r="S605" s="15" cm="1">
        <f t="array" ref="S605">SUM(_xlfn._xlws.FILTER($G$2:$G$1265,_xlfn.MAP($N$2:$N$1265,_xlfn.LAMBDA(_xlpm.x,_xlpm.x=$N605))))</f>
        <v>7.3152889539136799E-4</v>
      </c>
      <c r="T605" s="4">
        <f t="shared" si="167"/>
        <v>1</v>
      </c>
      <c r="U605" s="4">
        <f t="shared" si="168"/>
        <v>0</v>
      </c>
      <c r="AC605" s="2"/>
      <c r="AH605" s="2"/>
      <c r="AI605" s="2"/>
    </row>
    <row r="606" spans="1:35">
      <c r="A606" s="1" t="str">
        <f t="shared" si="155"/>
        <v>~verb~ : [vɜɹb]</v>
      </c>
      <c r="B606" s="1">
        <f t="shared" si="170"/>
        <v>0</v>
      </c>
      <c r="C606" s="1">
        <f t="shared" si="170"/>
        <v>0</v>
      </c>
      <c r="D606" s="1">
        <f t="shared" si="170"/>
        <v>0</v>
      </c>
      <c r="E606" s="7">
        <v>1</v>
      </c>
      <c r="F606" s="9" t="s">
        <v>1568</v>
      </c>
      <c r="G606" s="4">
        <f t="shared" si="156"/>
        <v>7.3152889539136799E-4</v>
      </c>
      <c r="H606" s="1" t="str">
        <f t="shared" si="157"/>
        <v>vɜɹb</v>
      </c>
      <c r="I606" s="1" t="str">
        <f t="shared" si="158"/>
        <v>verb</v>
      </c>
      <c r="J606" s="10">
        <f t="shared" si="159"/>
        <v>4</v>
      </c>
      <c r="K606" s="10">
        <f t="shared" si="160"/>
        <v>4</v>
      </c>
      <c r="L606" s="10">
        <f t="shared" si="161"/>
        <v>4</v>
      </c>
      <c r="M606" s="1" t="str">
        <f t="shared" si="162"/>
        <v>~verb~</v>
      </c>
      <c r="N606" s="1" t="str">
        <f t="shared" si="163"/>
        <v>[vɜɹb]</v>
      </c>
      <c r="O606" s="4">
        <f t="shared" si="164"/>
        <v>0.2342468675289098</v>
      </c>
      <c r="P606" s="4">
        <f t="shared" si="165"/>
        <v>1</v>
      </c>
      <c r="Q606" s="4" cm="1">
        <f t="array" ref="Q606">SUM(_xlfn._xlws.FILTER($G$2:$G$1265,_xlfn.MAP($M$2:$M$1265,_xlfn.LAMBDA(_xlpm.x,_xlpm.x=$M606))))</f>
        <v>7.3152889539136799E-4</v>
      </c>
      <c r="R606" s="4">
        <f t="shared" si="166"/>
        <v>1</v>
      </c>
      <c r="S606" s="15" cm="1">
        <f t="array" ref="S606">SUM(_xlfn._xlws.FILTER($G$2:$G$1265,_xlfn.MAP($N$2:$N$1265,_xlfn.LAMBDA(_xlpm.x,_xlpm.x=$N606))))</f>
        <v>7.3152889539136799E-4</v>
      </c>
      <c r="T606" s="4">
        <f t="shared" si="167"/>
        <v>1</v>
      </c>
      <c r="U606" s="4">
        <f t="shared" si="168"/>
        <v>0</v>
      </c>
      <c r="AC606" s="2"/>
      <c r="AH606" s="2"/>
      <c r="AI606" s="2"/>
    </row>
    <row r="607" spans="1:35">
      <c r="A607" s="1" t="str">
        <f t="shared" si="155"/>
        <v>~vern~ : [vəɹn]</v>
      </c>
      <c r="B607" s="1">
        <f t="shared" si="170"/>
        <v>0</v>
      </c>
      <c r="C607" s="1">
        <f t="shared" si="170"/>
        <v>0</v>
      </c>
      <c r="D607" s="1">
        <f t="shared" si="170"/>
        <v>0</v>
      </c>
      <c r="E607" s="7">
        <v>1</v>
      </c>
      <c r="F607" s="9" t="s">
        <v>1567</v>
      </c>
      <c r="G607" s="4">
        <f t="shared" si="156"/>
        <v>7.3152889539136799E-4</v>
      </c>
      <c r="H607" s="1" t="str">
        <f t="shared" si="157"/>
        <v>vəɹn</v>
      </c>
      <c r="I607" s="1" t="str">
        <f t="shared" si="158"/>
        <v>vern</v>
      </c>
      <c r="J607" s="10">
        <f t="shared" si="159"/>
        <v>4</v>
      </c>
      <c r="K607" s="10">
        <f t="shared" si="160"/>
        <v>4</v>
      </c>
      <c r="L607" s="10">
        <f t="shared" si="161"/>
        <v>4</v>
      </c>
      <c r="M607" s="1" t="str">
        <f t="shared" si="162"/>
        <v>~vern~</v>
      </c>
      <c r="N607" s="1" t="str">
        <f t="shared" si="163"/>
        <v>[vəɹn]</v>
      </c>
      <c r="O607" s="4">
        <f t="shared" si="164"/>
        <v>0.2342468675289098</v>
      </c>
      <c r="P607" s="4">
        <f t="shared" si="165"/>
        <v>1</v>
      </c>
      <c r="Q607" s="4" cm="1">
        <f t="array" ref="Q607">SUM(_xlfn._xlws.FILTER($G$2:$G$1265,_xlfn.MAP($M$2:$M$1265,_xlfn.LAMBDA(_xlpm.x,_xlpm.x=$M607))))</f>
        <v>7.3152889539136799E-4</v>
      </c>
      <c r="R607" s="4">
        <f t="shared" si="166"/>
        <v>1</v>
      </c>
      <c r="S607" s="15" cm="1">
        <f t="array" ref="S607">SUM(_xlfn._xlws.FILTER($G$2:$G$1265,_xlfn.MAP($N$2:$N$1265,_xlfn.LAMBDA(_xlpm.x,_xlpm.x=$N607))))</f>
        <v>7.3152889539136799E-4</v>
      </c>
      <c r="T607" s="4">
        <f t="shared" si="167"/>
        <v>1</v>
      </c>
      <c r="U607" s="4">
        <f t="shared" si="168"/>
        <v>0</v>
      </c>
      <c r="AC607" s="2"/>
      <c r="AH607" s="2"/>
      <c r="AI607" s="2"/>
    </row>
    <row r="608" spans="1:35">
      <c r="A608" s="1" t="str">
        <f t="shared" si="155"/>
        <v>~wide~ : [waɪd]</v>
      </c>
      <c r="B608" s="1">
        <f t="shared" si="170"/>
        <v>0</v>
      </c>
      <c r="C608" s="1">
        <f t="shared" si="170"/>
        <v>0</v>
      </c>
      <c r="D608" s="1">
        <f t="shared" si="170"/>
        <v>0</v>
      </c>
      <c r="E608" s="7">
        <v>1</v>
      </c>
      <c r="F608" s="9" t="s">
        <v>1566</v>
      </c>
      <c r="G608" s="4">
        <f t="shared" si="156"/>
        <v>7.3152889539136799E-4</v>
      </c>
      <c r="H608" s="1" t="str">
        <f t="shared" si="157"/>
        <v>waɪd</v>
      </c>
      <c r="I608" s="1" t="str">
        <f t="shared" si="158"/>
        <v>wide</v>
      </c>
      <c r="J608" s="10">
        <f t="shared" si="159"/>
        <v>4</v>
      </c>
      <c r="K608" s="10">
        <f t="shared" si="160"/>
        <v>4</v>
      </c>
      <c r="L608" s="10">
        <f t="shared" si="161"/>
        <v>4</v>
      </c>
      <c r="M608" s="1" t="str">
        <f t="shared" si="162"/>
        <v>~wide~</v>
      </c>
      <c r="N608" s="1" t="str">
        <f t="shared" si="163"/>
        <v>[waɪd]</v>
      </c>
      <c r="O608" s="4">
        <f t="shared" si="164"/>
        <v>0.2342468675289098</v>
      </c>
      <c r="P608" s="4">
        <f t="shared" si="165"/>
        <v>1</v>
      </c>
      <c r="Q608" s="4" cm="1">
        <f t="array" ref="Q608">SUM(_xlfn._xlws.FILTER($G$2:$G$1265,_xlfn.MAP($M$2:$M$1265,_xlfn.LAMBDA(_xlpm.x,_xlpm.x=$M608))))</f>
        <v>7.3152889539136799E-4</v>
      </c>
      <c r="R608" s="4">
        <f t="shared" si="166"/>
        <v>1</v>
      </c>
      <c r="S608" s="15" cm="1">
        <f t="array" ref="S608">SUM(_xlfn._xlws.FILTER($G$2:$G$1265,_xlfn.MAP($N$2:$N$1265,_xlfn.LAMBDA(_xlpm.x,_xlpm.x=$N608))))</f>
        <v>7.3152889539136799E-4</v>
      </c>
      <c r="T608" s="4">
        <f t="shared" si="167"/>
        <v>1</v>
      </c>
      <c r="U608" s="4">
        <f t="shared" si="168"/>
        <v>0</v>
      </c>
      <c r="AC608" s="2"/>
      <c r="AH608" s="2"/>
      <c r="AI608" s="2"/>
    </row>
    <row r="609" spans="1:35">
      <c r="A609" s="1" t="str">
        <f t="shared" si="155"/>
        <v>~wife~ : [waɪf]</v>
      </c>
      <c r="B609" s="1">
        <f t="shared" si="170"/>
        <v>0</v>
      </c>
      <c r="C609" s="1">
        <f t="shared" si="170"/>
        <v>0</v>
      </c>
      <c r="D609" s="1">
        <f t="shared" si="170"/>
        <v>0</v>
      </c>
      <c r="E609" s="7">
        <v>1</v>
      </c>
      <c r="F609" s="9" t="s">
        <v>1565</v>
      </c>
      <c r="G609" s="4">
        <f t="shared" si="156"/>
        <v>7.3152889539136799E-4</v>
      </c>
      <c r="H609" s="1" t="str">
        <f t="shared" si="157"/>
        <v>waɪf</v>
      </c>
      <c r="I609" s="1" t="str">
        <f t="shared" si="158"/>
        <v>wife</v>
      </c>
      <c r="J609" s="10">
        <f t="shared" si="159"/>
        <v>4</v>
      </c>
      <c r="K609" s="10">
        <f t="shared" si="160"/>
        <v>4</v>
      </c>
      <c r="L609" s="10">
        <f t="shared" si="161"/>
        <v>4</v>
      </c>
      <c r="M609" s="1" t="str">
        <f t="shared" si="162"/>
        <v>~wife~</v>
      </c>
      <c r="N609" s="1" t="str">
        <f t="shared" si="163"/>
        <v>[waɪf]</v>
      </c>
      <c r="O609" s="4">
        <f t="shared" si="164"/>
        <v>0.2342468675289098</v>
      </c>
      <c r="P609" s="4">
        <f t="shared" si="165"/>
        <v>1</v>
      </c>
      <c r="Q609" s="4" cm="1">
        <f t="array" ref="Q609">SUM(_xlfn._xlws.FILTER($G$2:$G$1265,_xlfn.MAP($M$2:$M$1265,_xlfn.LAMBDA(_xlpm.x,_xlpm.x=$M609))))</f>
        <v>7.3152889539136799E-4</v>
      </c>
      <c r="R609" s="4">
        <f t="shared" si="166"/>
        <v>1</v>
      </c>
      <c r="S609" s="15" cm="1">
        <f t="array" ref="S609">SUM(_xlfn._xlws.FILTER($G$2:$G$1265,_xlfn.MAP($N$2:$N$1265,_xlfn.LAMBDA(_xlpm.x,_xlpm.x=$N609))))</f>
        <v>7.3152889539136799E-4</v>
      </c>
      <c r="T609" s="4">
        <f t="shared" si="167"/>
        <v>1</v>
      </c>
      <c r="U609" s="4">
        <f t="shared" si="168"/>
        <v>0</v>
      </c>
      <c r="AC609" s="2"/>
      <c r="AH609" s="2"/>
      <c r="AI609" s="2"/>
    </row>
    <row r="610" spans="1:35">
      <c r="A610" s="1" t="str">
        <f t="shared" si="155"/>
        <v>~wire~ : [waɪə]</v>
      </c>
      <c r="B610" s="1">
        <f t="shared" si="170"/>
        <v>0</v>
      </c>
      <c r="C610" s="1">
        <f t="shared" si="170"/>
        <v>0</v>
      </c>
      <c r="D610" s="1">
        <f t="shared" si="170"/>
        <v>0</v>
      </c>
      <c r="E610" s="7">
        <v>1</v>
      </c>
      <c r="F610" s="9" t="s">
        <v>1564</v>
      </c>
      <c r="G610" s="4">
        <f t="shared" si="156"/>
        <v>7.3152889539136799E-4</v>
      </c>
      <c r="H610" s="1" t="str">
        <f t="shared" si="157"/>
        <v>waɪə</v>
      </c>
      <c r="I610" s="1" t="str">
        <f t="shared" si="158"/>
        <v>wire</v>
      </c>
      <c r="J610" s="10">
        <f t="shared" si="159"/>
        <v>4</v>
      </c>
      <c r="K610" s="10">
        <f t="shared" si="160"/>
        <v>4</v>
      </c>
      <c r="L610" s="10">
        <f t="shared" si="161"/>
        <v>4</v>
      </c>
      <c r="M610" s="1" t="str">
        <f t="shared" si="162"/>
        <v>~wire~</v>
      </c>
      <c r="N610" s="1" t="str">
        <f t="shared" si="163"/>
        <v>[waɪə]</v>
      </c>
      <c r="O610" s="4">
        <f t="shared" si="164"/>
        <v>0.2342468675289098</v>
      </c>
      <c r="P610" s="4">
        <f t="shared" si="165"/>
        <v>1</v>
      </c>
      <c r="Q610" s="4" cm="1">
        <f t="array" ref="Q610">SUM(_xlfn._xlws.FILTER($G$2:$G$1265,_xlfn.MAP($M$2:$M$1265,_xlfn.LAMBDA(_xlpm.x,_xlpm.x=$M610))))</f>
        <v>7.3152889539136799E-4</v>
      </c>
      <c r="R610" s="4">
        <f t="shared" si="166"/>
        <v>1</v>
      </c>
      <c r="S610" s="15" cm="1">
        <f t="array" ref="S610">SUM(_xlfn._xlws.FILTER($G$2:$G$1265,_xlfn.MAP($N$2:$N$1265,_xlfn.LAMBDA(_xlpm.x,_xlpm.x=$N610))))</f>
        <v>7.3152889539136799E-4</v>
      </c>
      <c r="T610" s="4">
        <f t="shared" si="167"/>
        <v>1</v>
      </c>
      <c r="U610" s="4">
        <f t="shared" si="168"/>
        <v>0</v>
      </c>
      <c r="AC610" s="2"/>
      <c r="AH610" s="2"/>
      <c r="AI610" s="2"/>
    </row>
    <row r="611" spans="1:35">
      <c r="A611" s="1" t="str">
        <f t="shared" si="155"/>
        <v>~wave~ : [weɪv]</v>
      </c>
      <c r="B611" s="1">
        <f t="shared" si="170"/>
        <v>0</v>
      </c>
      <c r="C611" s="1">
        <f t="shared" si="170"/>
        <v>0</v>
      </c>
      <c r="D611" s="1">
        <f t="shared" si="170"/>
        <v>0</v>
      </c>
      <c r="E611" s="7">
        <v>1</v>
      </c>
      <c r="F611" s="9" t="s">
        <v>1563</v>
      </c>
      <c r="G611" s="4">
        <f t="shared" si="156"/>
        <v>7.3152889539136799E-4</v>
      </c>
      <c r="H611" s="1" t="str">
        <f t="shared" si="157"/>
        <v>weɪv</v>
      </c>
      <c r="I611" s="1" t="str">
        <f t="shared" si="158"/>
        <v>wave</v>
      </c>
      <c r="J611" s="10">
        <f t="shared" si="159"/>
        <v>4</v>
      </c>
      <c r="K611" s="10">
        <f t="shared" si="160"/>
        <v>4</v>
      </c>
      <c r="L611" s="10">
        <f t="shared" si="161"/>
        <v>4</v>
      </c>
      <c r="M611" s="1" t="str">
        <f t="shared" si="162"/>
        <v>~wave~</v>
      </c>
      <c r="N611" s="1" t="str">
        <f t="shared" si="163"/>
        <v>[weɪv]</v>
      </c>
      <c r="O611" s="4">
        <f t="shared" si="164"/>
        <v>0.2342468675289098</v>
      </c>
      <c r="P611" s="4">
        <f t="shared" si="165"/>
        <v>1</v>
      </c>
      <c r="Q611" s="4" cm="1">
        <f t="array" ref="Q611">SUM(_xlfn._xlws.FILTER($G$2:$G$1265,_xlfn.MAP($M$2:$M$1265,_xlfn.LAMBDA(_xlpm.x,_xlpm.x=$M611))))</f>
        <v>7.3152889539136799E-4</v>
      </c>
      <c r="R611" s="4">
        <f t="shared" si="166"/>
        <v>1</v>
      </c>
      <c r="S611" s="15" cm="1">
        <f t="array" ref="S611">SUM(_xlfn._xlws.FILTER($G$2:$G$1265,_xlfn.MAP($N$2:$N$1265,_xlfn.LAMBDA(_xlpm.x,_xlpm.x=$N611))))</f>
        <v>7.3152889539136799E-4</v>
      </c>
      <c r="T611" s="4">
        <f t="shared" si="167"/>
        <v>1</v>
      </c>
      <c r="U611" s="4">
        <f t="shared" si="168"/>
        <v>0</v>
      </c>
      <c r="AC611" s="2"/>
      <c r="AH611" s="2"/>
      <c r="AI611" s="2"/>
    </row>
    <row r="612" spans="1:35">
      <c r="A612" s="1" t="str">
        <f t="shared" si="155"/>
        <v>~woma~ : [wʊmə]</v>
      </c>
      <c r="B612" s="1">
        <f t="shared" si="170"/>
        <v>0</v>
      </c>
      <c r="C612" s="1">
        <f t="shared" si="170"/>
        <v>0</v>
      </c>
      <c r="D612" s="1">
        <f t="shared" si="170"/>
        <v>0</v>
      </c>
      <c r="E612" s="7">
        <v>1</v>
      </c>
      <c r="F612" s="9" t="s">
        <v>1562</v>
      </c>
      <c r="G612" s="4">
        <f t="shared" si="156"/>
        <v>7.3152889539136799E-4</v>
      </c>
      <c r="H612" s="1" t="str">
        <f t="shared" si="157"/>
        <v>wʊmə</v>
      </c>
      <c r="I612" s="1" t="str">
        <f t="shared" si="158"/>
        <v>woma</v>
      </c>
      <c r="J612" s="10">
        <f t="shared" si="159"/>
        <v>4</v>
      </c>
      <c r="K612" s="10">
        <f t="shared" si="160"/>
        <v>4</v>
      </c>
      <c r="L612" s="10">
        <f t="shared" si="161"/>
        <v>4</v>
      </c>
      <c r="M612" s="1" t="str">
        <f t="shared" si="162"/>
        <v>~woma~</v>
      </c>
      <c r="N612" s="1" t="str">
        <f t="shared" si="163"/>
        <v>[wʊmə]</v>
      </c>
      <c r="O612" s="4">
        <f t="shared" si="164"/>
        <v>0.2342468675289098</v>
      </c>
      <c r="P612" s="4">
        <f t="shared" si="165"/>
        <v>1</v>
      </c>
      <c r="Q612" s="4" cm="1">
        <f t="array" ref="Q612">SUM(_xlfn._xlws.FILTER($G$2:$G$1265,_xlfn.MAP($M$2:$M$1265,_xlfn.LAMBDA(_xlpm.x,_xlpm.x=$M612))))</f>
        <v>7.3152889539136799E-4</v>
      </c>
      <c r="R612" s="4">
        <f t="shared" si="166"/>
        <v>1</v>
      </c>
      <c r="S612" s="15" cm="1">
        <f t="array" ref="S612">SUM(_xlfn._xlws.FILTER($G$2:$G$1265,_xlfn.MAP($N$2:$N$1265,_xlfn.LAMBDA(_xlpm.x,_xlpm.x=$N612))))</f>
        <v>7.3152889539136799E-4</v>
      </c>
      <c r="T612" s="4">
        <f t="shared" si="167"/>
        <v>1</v>
      </c>
      <c r="U612" s="4">
        <f t="shared" si="168"/>
        <v>0</v>
      </c>
      <c r="AC612" s="2"/>
      <c r="AH612" s="2"/>
      <c r="AI612" s="2"/>
    </row>
    <row r="613" spans="1:35">
      <c r="A613" s="1" t="str">
        <f t="shared" si="155"/>
        <v>~wome~ : [wɪmə]</v>
      </c>
      <c r="B613" s="1">
        <f t="shared" si="170"/>
        <v>0</v>
      </c>
      <c r="C613" s="1">
        <f t="shared" si="170"/>
        <v>0</v>
      </c>
      <c r="D613" s="1">
        <f t="shared" si="170"/>
        <v>0</v>
      </c>
      <c r="E613" s="7">
        <v>1</v>
      </c>
      <c r="F613" s="9" t="s">
        <v>1561</v>
      </c>
      <c r="G613" s="4">
        <f t="shared" si="156"/>
        <v>7.3152889539136799E-4</v>
      </c>
      <c r="H613" s="1" t="str">
        <f t="shared" si="157"/>
        <v>wɪmə</v>
      </c>
      <c r="I613" s="1" t="str">
        <f t="shared" si="158"/>
        <v>wome</v>
      </c>
      <c r="J613" s="10">
        <f t="shared" si="159"/>
        <v>4</v>
      </c>
      <c r="K613" s="10">
        <f t="shared" si="160"/>
        <v>4</v>
      </c>
      <c r="L613" s="10">
        <f t="shared" si="161"/>
        <v>4</v>
      </c>
      <c r="M613" s="1" t="str">
        <f t="shared" si="162"/>
        <v>~wome~</v>
      </c>
      <c r="N613" s="1" t="str">
        <f t="shared" si="163"/>
        <v>[wɪmə]</v>
      </c>
      <c r="O613" s="4">
        <f t="shared" si="164"/>
        <v>0.2342468675289098</v>
      </c>
      <c r="P613" s="4">
        <f t="shared" si="165"/>
        <v>1</v>
      </c>
      <c r="Q613" s="4" cm="1">
        <f t="array" ref="Q613">SUM(_xlfn._xlws.FILTER($G$2:$G$1265,_xlfn.MAP($M$2:$M$1265,_xlfn.LAMBDA(_xlpm.x,_xlpm.x=$M613))))</f>
        <v>7.3152889539136799E-4</v>
      </c>
      <c r="R613" s="4">
        <f t="shared" si="166"/>
        <v>1</v>
      </c>
      <c r="S613" s="15" cm="1">
        <f t="array" ref="S613">SUM(_xlfn._xlws.FILTER($G$2:$G$1265,_xlfn.MAP($N$2:$N$1265,_xlfn.LAMBDA(_xlpm.x,_xlpm.x=$N613))))</f>
        <v>7.3152889539136799E-4</v>
      </c>
      <c r="T613" s="4">
        <f t="shared" si="167"/>
        <v>1</v>
      </c>
      <c r="U613" s="4">
        <f t="shared" si="168"/>
        <v>0</v>
      </c>
      <c r="AC613" s="2"/>
      <c r="AH613" s="2"/>
      <c r="AI613" s="2"/>
    </row>
    <row r="614" spans="1:35">
      <c r="A614" s="1" t="str">
        <f t="shared" si="155"/>
        <v>~once~ : [wʌns]</v>
      </c>
      <c r="B614" s="1">
        <f t="shared" si="170"/>
        <v>0</v>
      </c>
      <c r="C614" s="1">
        <f t="shared" si="170"/>
        <v>0</v>
      </c>
      <c r="D614" s="1">
        <f t="shared" si="170"/>
        <v>0</v>
      </c>
      <c r="E614" s="7">
        <v>1</v>
      </c>
      <c r="F614" s="9" t="s">
        <v>1560</v>
      </c>
      <c r="G614" s="4">
        <f t="shared" si="156"/>
        <v>7.3152889539136799E-4</v>
      </c>
      <c r="H614" s="1" t="str">
        <f t="shared" si="157"/>
        <v>wʌns</v>
      </c>
      <c r="I614" s="1" t="str">
        <f t="shared" si="158"/>
        <v>once</v>
      </c>
      <c r="J614" s="10">
        <f t="shared" si="159"/>
        <v>4</v>
      </c>
      <c r="K614" s="10">
        <f t="shared" si="160"/>
        <v>4</v>
      </c>
      <c r="L614" s="10">
        <f t="shared" si="161"/>
        <v>4</v>
      </c>
      <c r="M614" s="1" t="str">
        <f t="shared" si="162"/>
        <v>~once~</v>
      </c>
      <c r="N614" s="1" t="str">
        <f t="shared" si="163"/>
        <v>[wʌns]</v>
      </c>
      <c r="O614" s="4">
        <f t="shared" si="164"/>
        <v>0.2342468675289098</v>
      </c>
      <c r="P614" s="4">
        <f t="shared" si="165"/>
        <v>1</v>
      </c>
      <c r="Q614" s="4" cm="1">
        <f t="array" ref="Q614">SUM(_xlfn._xlws.FILTER($G$2:$G$1265,_xlfn.MAP($M$2:$M$1265,_xlfn.LAMBDA(_xlpm.x,_xlpm.x=$M614))))</f>
        <v>7.3152889539136799E-4</v>
      </c>
      <c r="R614" s="4">
        <f t="shared" si="166"/>
        <v>1</v>
      </c>
      <c r="S614" s="15" cm="1">
        <f t="array" ref="S614">SUM(_xlfn._xlws.FILTER($G$2:$G$1265,_xlfn.MAP($N$2:$N$1265,_xlfn.LAMBDA(_xlpm.x,_xlpm.x=$N614))))</f>
        <v>7.3152889539136799E-4</v>
      </c>
      <c r="T614" s="4">
        <f t="shared" si="167"/>
        <v>1</v>
      </c>
      <c r="U614" s="4">
        <f t="shared" si="168"/>
        <v>0</v>
      </c>
      <c r="AC614" s="2"/>
      <c r="AH614" s="2"/>
      <c r="AI614" s="2"/>
    </row>
    <row r="615" spans="1:35">
      <c r="A615" s="1" t="str">
        <f t="shared" si="155"/>
        <v>~want~ : [wɑnt]</v>
      </c>
      <c r="B615" s="1">
        <f t="shared" si="170"/>
        <v>0</v>
      </c>
      <c r="C615" s="1">
        <f t="shared" si="170"/>
        <v>0</v>
      </c>
      <c r="D615" s="1">
        <f t="shared" si="170"/>
        <v>0</v>
      </c>
      <c r="E615" s="7">
        <v>1</v>
      </c>
      <c r="F615" s="9" t="s">
        <v>1559</v>
      </c>
      <c r="G615" s="4">
        <f t="shared" si="156"/>
        <v>7.3152889539136799E-4</v>
      </c>
      <c r="H615" s="1" t="str">
        <f t="shared" si="157"/>
        <v>wɑnt</v>
      </c>
      <c r="I615" s="1" t="str">
        <f t="shared" si="158"/>
        <v>want</v>
      </c>
      <c r="J615" s="10">
        <f t="shared" si="159"/>
        <v>4</v>
      </c>
      <c r="K615" s="10">
        <f t="shared" si="160"/>
        <v>4</v>
      </c>
      <c r="L615" s="10">
        <f t="shared" si="161"/>
        <v>4</v>
      </c>
      <c r="M615" s="1" t="str">
        <f t="shared" si="162"/>
        <v>~want~</v>
      </c>
      <c r="N615" s="1" t="str">
        <f t="shared" si="163"/>
        <v>[wɑnt]</v>
      </c>
      <c r="O615" s="4">
        <f t="shared" si="164"/>
        <v>0.2342468675289098</v>
      </c>
      <c r="P615" s="4">
        <f t="shared" si="165"/>
        <v>1</v>
      </c>
      <c r="Q615" s="4" cm="1">
        <f t="array" ref="Q615">SUM(_xlfn._xlws.FILTER($G$2:$G$1265,_xlfn.MAP($M$2:$M$1265,_xlfn.LAMBDA(_xlpm.x,_xlpm.x=$M615))))</f>
        <v>7.3152889539136799E-4</v>
      </c>
      <c r="R615" s="4">
        <f t="shared" si="166"/>
        <v>1</v>
      </c>
      <c r="S615" s="15" cm="1">
        <f t="array" ref="S615">SUM(_xlfn._xlws.FILTER($G$2:$G$1265,_xlfn.MAP($N$2:$N$1265,_xlfn.LAMBDA(_xlpm.x,_xlpm.x=$N615))))</f>
        <v>7.3152889539136799E-4</v>
      </c>
      <c r="T615" s="4">
        <f t="shared" si="167"/>
        <v>1</v>
      </c>
      <c r="U615" s="4">
        <f t="shared" si="168"/>
        <v>0</v>
      </c>
      <c r="AC615" s="2"/>
      <c r="AH615" s="2"/>
      <c r="AI615" s="2"/>
    </row>
    <row r="616" spans="1:35">
      <c r="A616" s="1" t="str">
        <f t="shared" si="155"/>
        <v>~went~ : [wɛnt]</v>
      </c>
      <c r="B616" s="1">
        <f t="shared" si="170"/>
        <v>0</v>
      </c>
      <c r="C616" s="1">
        <f t="shared" si="170"/>
        <v>0</v>
      </c>
      <c r="D616" s="1">
        <f t="shared" si="170"/>
        <v>0</v>
      </c>
      <c r="E616" s="7">
        <v>1</v>
      </c>
      <c r="F616" s="9" t="s">
        <v>1558</v>
      </c>
      <c r="G616" s="4">
        <f t="shared" si="156"/>
        <v>7.3152889539136799E-4</v>
      </c>
      <c r="H616" s="1" t="str">
        <f t="shared" si="157"/>
        <v>wɛnt</v>
      </c>
      <c r="I616" s="1" t="str">
        <f t="shared" si="158"/>
        <v>went</v>
      </c>
      <c r="J616" s="10">
        <f t="shared" si="159"/>
        <v>4</v>
      </c>
      <c r="K616" s="10">
        <f t="shared" si="160"/>
        <v>4</v>
      </c>
      <c r="L616" s="10">
        <f t="shared" si="161"/>
        <v>4</v>
      </c>
      <c r="M616" s="1" t="str">
        <f t="shared" si="162"/>
        <v>~went~</v>
      </c>
      <c r="N616" s="1" t="str">
        <f t="shared" si="163"/>
        <v>[wɛnt]</v>
      </c>
      <c r="O616" s="4">
        <f t="shared" si="164"/>
        <v>0.2342468675289098</v>
      </c>
      <c r="P616" s="4">
        <f t="shared" si="165"/>
        <v>1</v>
      </c>
      <c r="Q616" s="4" cm="1">
        <f t="array" ref="Q616">SUM(_xlfn._xlws.FILTER($G$2:$G$1265,_xlfn.MAP($M$2:$M$1265,_xlfn.LAMBDA(_xlpm.x,_xlpm.x=$M616))))</f>
        <v>7.3152889539136799E-4</v>
      </c>
      <c r="R616" s="4">
        <f t="shared" si="166"/>
        <v>1</v>
      </c>
      <c r="S616" s="15" cm="1">
        <f t="array" ref="S616">SUM(_xlfn._xlws.FILTER($G$2:$G$1265,_xlfn.MAP($N$2:$N$1265,_xlfn.LAMBDA(_xlpm.x,_xlpm.x=$N616))))</f>
        <v>7.3152889539136799E-4</v>
      </c>
      <c r="T616" s="4">
        <f t="shared" si="167"/>
        <v>1</v>
      </c>
      <c r="U616" s="4">
        <f t="shared" si="168"/>
        <v>0</v>
      </c>
      <c r="AC616" s="2"/>
      <c r="AH616" s="2"/>
      <c r="AI616" s="2"/>
    </row>
    <row r="617" spans="1:35">
      <c r="A617" s="1" t="str">
        <f t="shared" si="155"/>
        <v>~west~ : [wɛst]</v>
      </c>
      <c r="B617" s="1">
        <f t="shared" si="170"/>
        <v>0</v>
      </c>
      <c r="C617" s="1">
        <f t="shared" si="170"/>
        <v>0</v>
      </c>
      <c r="D617" s="1">
        <f t="shared" si="170"/>
        <v>0</v>
      </c>
      <c r="E617" s="7">
        <v>1</v>
      </c>
      <c r="F617" s="9" t="s">
        <v>1557</v>
      </c>
      <c r="G617" s="4">
        <f t="shared" si="156"/>
        <v>7.3152889539136799E-4</v>
      </c>
      <c r="H617" s="1" t="str">
        <f t="shared" si="157"/>
        <v>wɛst</v>
      </c>
      <c r="I617" s="1" t="str">
        <f t="shared" si="158"/>
        <v>west</v>
      </c>
      <c r="J617" s="10">
        <f t="shared" si="159"/>
        <v>4</v>
      </c>
      <c r="K617" s="10">
        <f t="shared" si="160"/>
        <v>4</v>
      </c>
      <c r="L617" s="10">
        <f t="shared" si="161"/>
        <v>4</v>
      </c>
      <c r="M617" s="1" t="str">
        <f t="shared" si="162"/>
        <v>~west~</v>
      </c>
      <c r="N617" s="1" t="str">
        <f t="shared" si="163"/>
        <v>[wɛst]</v>
      </c>
      <c r="O617" s="4">
        <f t="shared" si="164"/>
        <v>0.2342468675289098</v>
      </c>
      <c r="P617" s="4">
        <f t="shared" si="165"/>
        <v>1</v>
      </c>
      <c r="Q617" s="4" cm="1">
        <f t="array" ref="Q617">SUM(_xlfn._xlws.FILTER($G$2:$G$1265,_xlfn.MAP($M$2:$M$1265,_xlfn.LAMBDA(_xlpm.x,_xlpm.x=$M617))))</f>
        <v>7.3152889539136799E-4</v>
      </c>
      <c r="R617" s="4">
        <f t="shared" si="166"/>
        <v>1</v>
      </c>
      <c r="S617" s="15" cm="1">
        <f t="array" ref="S617">SUM(_xlfn._xlws.FILTER($G$2:$G$1265,_xlfn.MAP($N$2:$N$1265,_xlfn.LAMBDA(_xlpm.x,_xlpm.x=$N617))))</f>
        <v>7.3152889539136799E-4</v>
      </c>
      <c r="T617" s="4">
        <f t="shared" si="167"/>
        <v>1</v>
      </c>
      <c r="U617" s="4">
        <f t="shared" si="168"/>
        <v>0</v>
      </c>
      <c r="AC617" s="2"/>
      <c r="AH617" s="2"/>
      <c r="AI617" s="2"/>
    </row>
    <row r="618" spans="1:35">
      <c r="A618" s="1" t="str">
        <f t="shared" si="155"/>
        <v>~wate~ : [wɔtə]</v>
      </c>
      <c r="B618" s="1">
        <f t="shared" si="170"/>
        <v>0</v>
      </c>
      <c r="C618" s="1">
        <f t="shared" si="170"/>
        <v>0</v>
      </c>
      <c r="D618" s="1">
        <f t="shared" si="170"/>
        <v>0</v>
      </c>
      <c r="E618" s="7">
        <v>1</v>
      </c>
      <c r="F618" s="9" t="s">
        <v>1556</v>
      </c>
      <c r="G618" s="4">
        <f t="shared" si="156"/>
        <v>7.3152889539136799E-4</v>
      </c>
      <c r="H618" s="1" t="str">
        <f t="shared" si="157"/>
        <v>wɔtə</v>
      </c>
      <c r="I618" s="1" t="str">
        <f t="shared" si="158"/>
        <v>wate</v>
      </c>
      <c r="J618" s="10">
        <f t="shared" si="159"/>
        <v>4</v>
      </c>
      <c r="K618" s="10">
        <f t="shared" si="160"/>
        <v>4</v>
      </c>
      <c r="L618" s="10">
        <f t="shared" si="161"/>
        <v>4</v>
      </c>
      <c r="M618" s="1" t="str">
        <f t="shared" si="162"/>
        <v>~wate~</v>
      </c>
      <c r="N618" s="1" t="str">
        <f t="shared" si="163"/>
        <v>[wɔtə]</v>
      </c>
      <c r="O618" s="4">
        <f t="shared" si="164"/>
        <v>0.2342468675289098</v>
      </c>
      <c r="P618" s="4">
        <f t="shared" si="165"/>
        <v>1</v>
      </c>
      <c r="Q618" s="4" cm="1">
        <f t="array" ref="Q618">SUM(_xlfn._xlws.FILTER($G$2:$G$1265,_xlfn.MAP($M$2:$M$1265,_xlfn.LAMBDA(_xlpm.x,_xlpm.x=$M618))))</f>
        <v>7.3152889539136799E-4</v>
      </c>
      <c r="R618" s="4">
        <f t="shared" si="166"/>
        <v>1</v>
      </c>
      <c r="S618" s="15" cm="1">
        <f t="array" ref="S618">SUM(_xlfn._xlws.FILTER($G$2:$G$1265,_xlfn.MAP($N$2:$N$1265,_xlfn.LAMBDA(_xlpm.x,_xlpm.x=$N618))))</f>
        <v>7.3152889539136799E-4</v>
      </c>
      <c r="T618" s="4">
        <f t="shared" si="167"/>
        <v>1</v>
      </c>
      <c r="U618" s="4">
        <f t="shared" si="168"/>
        <v>0</v>
      </c>
      <c r="AC618" s="2"/>
      <c r="AH618" s="2"/>
      <c r="AI618" s="2"/>
    </row>
    <row r="619" spans="1:35">
      <c r="A619" s="1" t="str">
        <f t="shared" si="155"/>
        <v>~ward~ : [wɔɹd]</v>
      </c>
      <c r="B619" s="1">
        <f t="shared" si="170"/>
        <v>0</v>
      </c>
      <c r="C619" s="1">
        <f t="shared" si="170"/>
        <v>0</v>
      </c>
      <c r="D619" s="1">
        <f t="shared" si="170"/>
        <v>0</v>
      </c>
      <c r="E619" s="7">
        <v>1</v>
      </c>
      <c r="F619" s="9" t="s">
        <v>1555</v>
      </c>
      <c r="G619" s="4">
        <f t="shared" si="156"/>
        <v>7.3152889539136799E-4</v>
      </c>
      <c r="H619" s="1" t="str">
        <f t="shared" si="157"/>
        <v>wɔɹd</v>
      </c>
      <c r="I619" s="1" t="str">
        <f t="shared" si="158"/>
        <v>ward</v>
      </c>
      <c r="J619" s="10">
        <f t="shared" si="159"/>
        <v>4</v>
      </c>
      <c r="K619" s="10">
        <f t="shared" si="160"/>
        <v>4</v>
      </c>
      <c r="L619" s="10">
        <f t="shared" si="161"/>
        <v>4</v>
      </c>
      <c r="M619" s="1" t="str">
        <f t="shared" si="162"/>
        <v>~ward~</v>
      </c>
      <c r="N619" s="1" t="str">
        <f t="shared" si="163"/>
        <v>[wɔɹd]</v>
      </c>
      <c r="O619" s="4">
        <f t="shared" si="164"/>
        <v>0.2342468675289098</v>
      </c>
      <c r="P619" s="4">
        <f t="shared" si="165"/>
        <v>1</v>
      </c>
      <c r="Q619" s="4" cm="1">
        <f t="array" ref="Q619">SUM(_xlfn._xlws.FILTER($G$2:$G$1265,_xlfn.MAP($M$2:$M$1265,_xlfn.LAMBDA(_xlpm.x,_xlpm.x=$M619))))</f>
        <v>7.3152889539136799E-4</v>
      </c>
      <c r="R619" s="4">
        <f t="shared" si="166"/>
        <v>1</v>
      </c>
      <c r="S619" s="15" cm="1">
        <f t="array" ref="S619">SUM(_xlfn._xlws.FILTER($G$2:$G$1265,_xlfn.MAP($N$2:$N$1265,_xlfn.LAMBDA(_xlpm.x,_xlpm.x=$N619))))</f>
        <v>7.3152889539136799E-4</v>
      </c>
      <c r="T619" s="4">
        <f t="shared" si="167"/>
        <v>1</v>
      </c>
      <c r="U619" s="4">
        <f t="shared" si="168"/>
        <v>0</v>
      </c>
      <c r="AC619" s="2"/>
      <c r="AH619" s="2"/>
      <c r="AI619" s="2"/>
    </row>
    <row r="620" spans="1:35">
      <c r="A620" s="1" t="str">
        <f t="shared" si="155"/>
        <v>~word~ : [wɜɹd]</v>
      </c>
      <c r="B620" s="1">
        <f t="shared" si="170"/>
        <v>0</v>
      </c>
      <c r="C620" s="1">
        <f t="shared" si="170"/>
        <v>0</v>
      </c>
      <c r="D620" s="1">
        <f t="shared" si="170"/>
        <v>0</v>
      </c>
      <c r="E620" s="7">
        <v>1</v>
      </c>
      <c r="F620" s="9" t="s">
        <v>1554</v>
      </c>
      <c r="G620" s="4">
        <f t="shared" si="156"/>
        <v>7.3152889539136799E-4</v>
      </c>
      <c r="H620" s="1" t="str">
        <f t="shared" si="157"/>
        <v>wɜɹd</v>
      </c>
      <c r="I620" s="1" t="str">
        <f t="shared" si="158"/>
        <v>word</v>
      </c>
      <c r="J620" s="10">
        <f t="shared" si="159"/>
        <v>4</v>
      </c>
      <c r="K620" s="10">
        <f t="shared" si="160"/>
        <v>4</v>
      </c>
      <c r="L620" s="10">
        <f t="shared" si="161"/>
        <v>4</v>
      </c>
      <c r="M620" s="1" t="str">
        <f t="shared" si="162"/>
        <v>~word~</v>
      </c>
      <c r="N620" s="1" t="str">
        <f t="shared" si="163"/>
        <v>[wɜɹd]</v>
      </c>
      <c r="O620" s="4">
        <f t="shared" si="164"/>
        <v>0.2342468675289098</v>
      </c>
      <c r="P620" s="4">
        <f t="shared" si="165"/>
        <v>1</v>
      </c>
      <c r="Q620" s="4" cm="1">
        <f t="array" ref="Q620">SUM(_xlfn._xlws.FILTER($G$2:$G$1265,_xlfn.MAP($M$2:$M$1265,_xlfn.LAMBDA(_xlpm.x,_xlpm.x=$M620))))</f>
        <v>7.3152889539136799E-4</v>
      </c>
      <c r="R620" s="4">
        <f t="shared" si="166"/>
        <v>1</v>
      </c>
      <c r="S620" s="15" cm="1">
        <f t="array" ref="S620">SUM(_xlfn._xlws.FILTER($G$2:$G$1265,_xlfn.MAP($N$2:$N$1265,_xlfn.LAMBDA(_xlpm.x,_xlpm.x=$N620))))</f>
        <v>7.3152889539136799E-4</v>
      </c>
      <c r="T620" s="4">
        <f t="shared" si="167"/>
        <v>1</v>
      </c>
      <c r="U620" s="4">
        <f t="shared" si="168"/>
        <v>0</v>
      </c>
      <c r="AC620" s="2"/>
      <c r="AH620" s="2"/>
      <c r="AI620" s="2"/>
    </row>
    <row r="621" spans="1:35">
      <c r="A621" s="1" t="str">
        <f t="shared" si="155"/>
        <v>~work~ : [wɜɹk]</v>
      </c>
      <c r="B621" s="1">
        <f t="shared" si="170"/>
        <v>0</v>
      </c>
      <c r="C621" s="1">
        <f t="shared" si="170"/>
        <v>0</v>
      </c>
      <c r="D621" s="1">
        <f t="shared" si="170"/>
        <v>0</v>
      </c>
      <c r="E621" s="7">
        <v>1</v>
      </c>
      <c r="F621" s="9" t="s">
        <v>1553</v>
      </c>
      <c r="G621" s="4">
        <f t="shared" si="156"/>
        <v>7.3152889539136799E-4</v>
      </c>
      <c r="H621" s="1" t="str">
        <f t="shared" si="157"/>
        <v>wɜɹk</v>
      </c>
      <c r="I621" s="1" t="str">
        <f t="shared" si="158"/>
        <v>work</v>
      </c>
      <c r="J621" s="10">
        <f t="shared" si="159"/>
        <v>4</v>
      </c>
      <c r="K621" s="10">
        <f t="shared" si="160"/>
        <v>4</v>
      </c>
      <c r="L621" s="10">
        <f t="shared" si="161"/>
        <v>4</v>
      </c>
      <c r="M621" s="1" t="str">
        <f t="shared" si="162"/>
        <v>~work~</v>
      </c>
      <c r="N621" s="1" t="str">
        <f t="shared" si="163"/>
        <v>[wɜɹk]</v>
      </c>
      <c r="O621" s="4">
        <f t="shared" si="164"/>
        <v>0.2342468675289098</v>
      </c>
      <c r="P621" s="4">
        <f t="shared" si="165"/>
        <v>1</v>
      </c>
      <c r="Q621" s="4" cm="1">
        <f t="array" ref="Q621">SUM(_xlfn._xlws.FILTER($G$2:$G$1265,_xlfn.MAP($M$2:$M$1265,_xlfn.LAMBDA(_xlpm.x,_xlpm.x=$M621))))</f>
        <v>7.3152889539136799E-4</v>
      </c>
      <c r="R621" s="4">
        <f t="shared" si="166"/>
        <v>1</v>
      </c>
      <c r="S621" s="15" cm="1">
        <f t="array" ref="S621">SUM(_xlfn._xlws.FILTER($G$2:$G$1265,_xlfn.MAP($N$2:$N$1265,_xlfn.LAMBDA(_xlpm.x,_xlpm.x=$N621))))</f>
        <v>7.3152889539136799E-4</v>
      </c>
      <c r="T621" s="4">
        <f t="shared" si="167"/>
        <v>1</v>
      </c>
      <c r="U621" s="4">
        <f t="shared" si="168"/>
        <v>0</v>
      </c>
      <c r="AC621" s="2"/>
      <c r="AH621" s="2"/>
      <c r="AI621" s="2"/>
    </row>
    <row r="622" spans="1:35">
      <c r="A622" s="1" t="str">
        <f t="shared" si="155"/>
        <v>~warm~ : [wɔɹm]</v>
      </c>
      <c r="B622" s="1">
        <f t="shared" ref="B622:D641" si="171">_xlfn.LET(_xlpm.d,$F622,_xlpm.k,_xlfn.CONCAT(LEFT(TRIM(B$1),1),"*"),COUNTIF(_xlpm.d,_xlpm.k))</f>
        <v>0</v>
      </c>
      <c r="C622" s="1">
        <f t="shared" si="171"/>
        <v>0</v>
      </c>
      <c r="D622" s="1">
        <f t="shared" si="171"/>
        <v>0</v>
      </c>
      <c r="E622" s="7">
        <v>1</v>
      </c>
      <c r="F622" s="9" t="s">
        <v>1552</v>
      </c>
      <c r="G622" s="4">
        <f t="shared" si="156"/>
        <v>7.3152889539136799E-4</v>
      </c>
      <c r="H622" s="1" t="str">
        <f t="shared" si="157"/>
        <v>wɔɹm</v>
      </c>
      <c r="I622" s="1" t="str">
        <f t="shared" si="158"/>
        <v>warm</v>
      </c>
      <c r="J622" s="10">
        <f t="shared" si="159"/>
        <v>4</v>
      </c>
      <c r="K622" s="10">
        <f t="shared" si="160"/>
        <v>4</v>
      </c>
      <c r="L622" s="10">
        <f t="shared" si="161"/>
        <v>4</v>
      </c>
      <c r="M622" s="1" t="str">
        <f t="shared" si="162"/>
        <v>~warm~</v>
      </c>
      <c r="N622" s="1" t="str">
        <f t="shared" si="163"/>
        <v>[wɔɹm]</v>
      </c>
      <c r="O622" s="4">
        <f t="shared" si="164"/>
        <v>0.2342468675289098</v>
      </c>
      <c r="P622" s="4">
        <f t="shared" si="165"/>
        <v>1</v>
      </c>
      <c r="Q622" s="4" cm="1">
        <f t="array" ref="Q622">SUM(_xlfn._xlws.FILTER($G$2:$G$1265,_xlfn.MAP($M$2:$M$1265,_xlfn.LAMBDA(_xlpm.x,_xlpm.x=$M622))))</f>
        <v>7.3152889539136799E-4</v>
      </c>
      <c r="R622" s="4">
        <f t="shared" si="166"/>
        <v>1</v>
      </c>
      <c r="S622" s="15" cm="1">
        <f t="array" ref="S622">SUM(_xlfn._xlws.FILTER($G$2:$G$1265,_xlfn.MAP($N$2:$N$1265,_xlfn.LAMBDA(_xlpm.x,_xlpm.x=$N622))))</f>
        <v>7.3152889539136799E-4</v>
      </c>
      <c r="T622" s="4">
        <f t="shared" si="167"/>
        <v>1</v>
      </c>
      <c r="U622" s="4">
        <f t="shared" si="168"/>
        <v>0</v>
      </c>
      <c r="AC622" s="2"/>
      <c r="AH622" s="2"/>
      <c r="AI622" s="2"/>
    </row>
    <row r="623" spans="1:35">
      <c r="A623" s="1" t="str">
        <f t="shared" si="155"/>
        <v>~yard~ : [yɑɹd]</v>
      </c>
      <c r="B623" s="1">
        <f t="shared" si="171"/>
        <v>0</v>
      </c>
      <c r="C623" s="1">
        <f t="shared" si="171"/>
        <v>0</v>
      </c>
      <c r="D623" s="1">
        <f t="shared" si="171"/>
        <v>0</v>
      </c>
      <c r="E623" s="7">
        <v>1</v>
      </c>
      <c r="F623" s="9" t="s">
        <v>1551</v>
      </c>
      <c r="G623" s="4">
        <f t="shared" si="156"/>
        <v>7.3152889539136799E-4</v>
      </c>
      <c r="H623" s="1" t="str">
        <f t="shared" si="157"/>
        <v>yɑɹd</v>
      </c>
      <c r="I623" s="1" t="str">
        <f t="shared" si="158"/>
        <v>yard</v>
      </c>
      <c r="J623" s="10">
        <f t="shared" si="159"/>
        <v>4</v>
      </c>
      <c r="K623" s="10">
        <f t="shared" si="160"/>
        <v>4</v>
      </c>
      <c r="L623" s="10">
        <f t="shared" si="161"/>
        <v>4</v>
      </c>
      <c r="M623" s="1" t="str">
        <f t="shared" si="162"/>
        <v>~yard~</v>
      </c>
      <c r="N623" s="1" t="str">
        <f t="shared" si="163"/>
        <v>[yɑɹd]</v>
      </c>
      <c r="O623" s="4">
        <f t="shared" si="164"/>
        <v>0.2342468675289098</v>
      </c>
      <c r="P623" s="4">
        <f t="shared" si="165"/>
        <v>1</v>
      </c>
      <c r="Q623" s="4" cm="1">
        <f t="array" ref="Q623">SUM(_xlfn._xlws.FILTER($G$2:$G$1265,_xlfn.MAP($M$2:$M$1265,_xlfn.LAMBDA(_xlpm.x,_xlpm.x=$M623))))</f>
        <v>7.3152889539136799E-4</v>
      </c>
      <c r="R623" s="4">
        <f t="shared" si="166"/>
        <v>1</v>
      </c>
      <c r="S623" s="15" cm="1">
        <f t="array" ref="S623">SUM(_xlfn._xlws.FILTER($G$2:$G$1265,_xlfn.MAP($N$2:$N$1265,_xlfn.LAMBDA(_xlpm.x,_xlpm.x=$N623))))</f>
        <v>7.3152889539136799E-4</v>
      </c>
      <c r="T623" s="4">
        <f t="shared" si="167"/>
        <v>1</v>
      </c>
      <c r="U623" s="4">
        <f t="shared" si="168"/>
        <v>0</v>
      </c>
      <c r="AC623" s="2"/>
      <c r="AH623" s="2"/>
      <c r="AI623" s="2"/>
    </row>
    <row r="624" spans="1:35">
      <c r="A624" s="1" t="str">
        <f t="shared" si="155"/>
        <v>~sult~ : [zʌlt]</v>
      </c>
      <c r="B624" s="1">
        <f t="shared" si="171"/>
        <v>0</v>
      </c>
      <c r="C624" s="1">
        <f t="shared" si="171"/>
        <v>0</v>
      </c>
      <c r="D624" s="1">
        <f t="shared" si="171"/>
        <v>0</v>
      </c>
      <c r="E624" s="7">
        <v>1</v>
      </c>
      <c r="F624" s="9" t="s">
        <v>1550</v>
      </c>
      <c r="G624" s="4">
        <f t="shared" si="156"/>
        <v>7.3152889539136799E-4</v>
      </c>
      <c r="H624" s="1" t="str">
        <f t="shared" si="157"/>
        <v>zʌlt</v>
      </c>
      <c r="I624" s="1" t="str">
        <f t="shared" si="158"/>
        <v>sult</v>
      </c>
      <c r="J624" s="10">
        <f t="shared" si="159"/>
        <v>4</v>
      </c>
      <c r="K624" s="10">
        <f t="shared" si="160"/>
        <v>4</v>
      </c>
      <c r="L624" s="10">
        <f t="shared" si="161"/>
        <v>4</v>
      </c>
      <c r="M624" s="1" t="str">
        <f t="shared" si="162"/>
        <v>~sult~</v>
      </c>
      <c r="N624" s="1" t="str">
        <f t="shared" si="163"/>
        <v>[zʌlt]</v>
      </c>
      <c r="O624" s="4">
        <f t="shared" si="164"/>
        <v>0.2342468675289098</v>
      </c>
      <c r="P624" s="4">
        <f t="shared" si="165"/>
        <v>1</v>
      </c>
      <c r="Q624" s="4" cm="1">
        <f t="array" ref="Q624">SUM(_xlfn._xlws.FILTER($G$2:$G$1265,_xlfn.MAP($M$2:$M$1265,_xlfn.LAMBDA(_xlpm.x,_xlpm.x=$M624))))</f>
        <v>7.3152889539136799E-4</v>
      </c>
      <c r="R624" s="4">
        <f t="shared" si="166"/>
        <v>1</v>
      </c>
      <c r="S624" s="15" cm="1">
        <f t="array" ref="S624">SUM(_xlfn._xlws.FILTER($G$2:$G$1265,_xlfn.MAP($N$2:$N$1265,_xlfn.LAMBDA(_xlpm.x,_xlpm.x=$N624))))</f>
        <v>7.3152889539136799E-4</v>
      </c>
      <c r="T624" s="4">
        <f t="shared" si="167"/>
        <v>1</v>
      </c>
      <c r="U624" s="4">
        <f t="shared" si="168"/>
        <v>0</v>
      </c>
      <c r="AC624" s="2"/>
      <c r="AH624" s="2"/>
      <c r="AI624" s="2"/>
    </row>
    <row r="625" spans="1:35">
      <c r="A625" s="1" t="str">
        <f t="shared" si="155"/>
        <v>~sert~ : [zəɹt]</v>
      </c>
      <c r="B625" s="1">
        <f t="shared" si="171"/>
        <v>0</v>
      </c>
      <c r="C625" s="1">
        <f t="shared" si="171"/>
        <v>0</v>
      </c>
      <c r="D625" s="1">
        <f t="shared" si="171"/>
        <v>0</v>
      </c>
      <c r="E625" s="7">
        <v>1</v>
      </c>
      <c r="F625" s="9" t="s">
        <v>1549</v>
      </c>
      <c r="G625" s="4">
        <f t="shared" si="156"/>
        <v>7.3152889539136799E-4</v>
      </c>
      <c r="H625" s="1" t="str">
        <f t="shared" si="157"/>
        <v>zəɹt</v>
      </c>
      <c r="I625" s="1" t="str">
        <f t="shared" si="158"/>
        <v>sert</v>
      </c>
      <c r="J625" s="10">
        <f t="shared" si="159"/>
        <v>4</v>
      </c>
      <c r="K625" s="10">
        <f t="shared" si="160"/>
        <v>4</v>
      </c>
      <c r="L625" s="10">
        <f t="shared" si="161"/>
        <v>4</v>
      </c>
      <c r="M625" s="1" t="str">
        <f t="shared" si="162"/>
        <v>~sert~</v>
      </c>
      <c r="N625" s="1" t="str">
        <f t="shared" si="163"/>
        <v>[zəɹt]</v>
      </c>
      <c r="O625" s="4">
        <f t="shared" si="164"/>
        <v>0.2342468675289098</v>
      </c>
      <c r="P625" s="4">
        <f t="shared" si="165"/>
        <v>1</v>
      </c>
      <c r="Q625" s="4" cm="1">
        <f t="array" ref="Q625">SUM(_xlfn._xlws.FILTER($G$2:$G$1265,_xlfn.MAP($M$2:$M$1265,_xlfn.LAMBDA(_xlpm.x,_xlpm.x=$M625))))</f>
        <v>7.3152889539136799E-4</v>
      </c>
      <c r="R625" s="4">
        <f t="shared" si="166"/>
        <v>1</v>
      </c>
      <c r="S625" s="15" cm="1">
        <f t="array" ref="S625">SUM(_xlfn._xlws.FILTER($G$2:$G$1265,_xlfn.MAP($N$2:$N$1265,_xlfn.LAMBDA(_xlpm.x,_xlpm.x=$N625))))</f>
        <v>7.3152889539136799E-4</v>
      </c>
      <c r="T625" s="4">
        <f t="shared" si="167"/>
        <v>1</v>
      </c>
      <c r="U625" s="4">
        <f t="shared" si="168"/>
        <v>0</v>
      </c>
      <c r="AC625" s="2"/>
      <c r="AH625" s="2"/>
      <c r="AI625" s="2"/>
    </row>
    <row r="626" spans="1:35">
      <c r="A626" s="1" t="str">
        <f t="shared" si="155"/>
        <v>~ride~ : [ɹaɪd]</v>
      </c>
      <c r="B626" s="1">
        <f t="shared" si="171"/>
        <v>1</v>
      </c>
      <c r="C626" s="1">
        <f t="shared" si="171"/>
        <v>0</v>
      </c>
      <c r="D626" s="1">
        <f t="shared" si="171"/>
        <v>0</v>
      </c>
      <c r="E626" s="7">
        <v>1</v>
      </c>
      <c r="F626" s="9" t="s">
        <v>1548</v>
      </c>
      <c r="G626" s="4">
        <f t="shared" si="156"/>
        <v>7.3152889539136799E-4</v>
      </c>
      <c r="H626" s="1" t="str">
        <f t="shared" si="157"/>
        <v>ɹaɪd</v>
      </c>
      <c r="I626" s="1" t="str">
        <f t="shared" si="158"/>
        <v>ride</v>
      </c>
      <c r="J626" s="10">
        <f t="shared" si="159"/>
        <v>4</v>
      </c>
      <c r="K626" s="10">
        <f t="shared" si="160"/>
        <v>4</v>
      </c>
      <c r="L626" s="10">
        <f t="shared" si="161"/>
        <v>4</v>
      </c>
      <c r="M626" s="1" t="str">
        <f t="shared" si="162"/>
        <v>~ride~</v>
      </c>
      <c r="N626" s="1" t="str">
        <f t="shared" si="163"/>
        <v>[ɹaɪd]</v>
      </c>
      <c r="O626" s="4">
        <f t="shared" si="164"/>
        <v>0.2342468675289098</v>
      </c>
      <c r="P626" s="4">
        <f t="shared" si="165"/>
        <v>1</v>
      </c>
      <c r="Q626" s="4" cm="1">
        <f t="array" ref="Q626">SUM(_xlfn._xlws.FILTER($G$2:$G$1265,_xlfn.MAP($M$2:$M$1265,_xlfn.LAMBDA(_xlpm.x,_xlpm.x=$M626))))</f>
        <v>7.3152889539136799E-4</v>
      </c>
      <c r="R626" s="4">
        <f t="shared" si="166"/>
        <v>1</v>
      </c>
      <c r="S626" s="15" cm="1">
        <f t="array" ref="S626">SUM(_xlfn._xlws.FILTER($G$2:$G$1265,_xlfn.MAP($N$2:$N$1265,_xlfn.LAMBDA(_xlpm.x,_xlpm.x=$N626))))</f>
        <v>7.3152889539136799E-4</v>
      </c>
      <c r="T626" s="4">
        <f t="shared" si="167"/>
        <v>1</v>
      </c>
      <c r="U626" s="4">
        <f t="shared" si="168"/>
        <v>0</v>
      </c>
      <c r="AC626" s="2"/>
      <c r="AH626" s="2"/>
      <c r="AI626" s="2"/>
    </row>
    <row r="627" spans="1:35">
      <c r="A627" s="1" t="str">
        <f t="shared" si="155"/>
        <v>~rise~ : [ɹaɪz]</v>
      </c>
      <c r="B627" s="1">
        <f t="shared" si="171"/>
        <v>1</v>
      </c>
      <c r="C627" s="1">
        <f t="shared" si="171"/>
        <v>0</v>
      </c>
      <c r="D627" s="1">
        <f t="shared" si="171"/>
        <v>0</v>
      </c>
      <c r="E627" s="7">
        <v>1</v>
      </c>
      <c r="F627" s="9" t="s">
        <v>1547</v>
      </c>
      <c r="G627" s="4">
        <f t="shared" si="156"/>
        <v>7.3152889539136799E-4</v>
      </c>
      <c r="H627" s="1" t="str">
        <f t="shared" si="157"/>
        <v>ɹaɪz</v>
      </c>
      <c r="I627" s="1" t="str">
        <f t="shared" si="158"/>
        <v>rise</v>
      </c>
      <c r="J627" s="10">
        <f t="shared" si="159"/>
        <v>4</v>
      </c>
      <c r="K627" s="10">
        <f t="shared" si="160"/>
        <v>4</v>
      </c>
      <c r="L627" s="10">
        <f t="shared" si="161"/>
        <v>4</v>
      </c>
      <c r="M627" s="1" t="str">
        <f t="shared" si="162"/>
        <v>~rise~</v>
      </c>
      <c r="N627" s="1" t="str">
        <f t="shared" si="163"/>
        <v>[ɹaɪz]</v>
      </c>
      <c r="O627" s="4">
        <f t="shared" si="164"/>
        <v>0.2342468675289098</v>
      </c>
      <c r="P627" s="4">
        <f t="shared" si="165"/>
        <v>1</v>
      </c>
      <c r="Q627" s="4" cm="1">
        <f t="array" ref="Q627">SUM(_xlfn._xlws.FILTER($G$2:$G$1265,_xlfn.MAP($M$2:$M$1265,_xlfn.LAMBDA(_xlpm.x,_xlpm.x=$M627))))</f>
        <v>7.3152889539136799E-4</v>
      </c>
      <c r="R627" s="4">
        <f t="shared" si="166"/>
        <v>1</v>
      </c>
      <c r="S627" s="15" cm="1">
        <f t="array" ref="S627">SUM(_xlfn._xlws.FILTER($G$2:$G$1265,_xlfn.MAP($N$2:$N$1265,_xlfn.LAMBDA(_xlpm.x,_xlpm.x=$N627))))</f>
        <v>7.3152889539136799E-4</v>
      </c>
      <c r="T627" s="4">
        <f t="shared" si="167"/>
        <v>1</v>
      </c>
      <c r="U627" s="4">
        <f t="shared" si="168"/>
        <v>0</v>
      </c>
      <c r="AC627" s="2"/>
      <c r="AH627" s="2"/>
      <c r="AI627" s="2"/>
    </row>
    <row r="628" spans="1:35">
      <c r="A628" s="1" t="str">
        <f t="shared" si="155"/>
        <v>~abou~ : [əbaʊ]</v>
      </c>
      <c r="B628" s="1">
        <f t="shared" si="171"/>
        <v>0</v>
      </c>
      <c r="C628" s="1">
        <f t="shared" si="171"/>
        <v>0</v>
      </c>
      <c r="D628" s="1">
        <f t="shared" si="171"/>
        <v>0</v>
      </c>
      <c r="E628" s="7">
        <v>1</v>
      </c>
      <c r="F628" s="9" t="s">
        <v>1546</v>
      </c>
      <c r="G628" s="4">
        <f t="shared" si="156"/>
        <v>7.3152889539136799E-4</v>
      </c>
      <c r="H628" s="1" t="str">
        <f t="shared" si="157"/>
        <v>əbaʊ</v>
      </c>
      <c r="I628" s="1" t="str">
        <f t="shared" si="158"/>
        <v>abou</v>
      </c>
      <c r="J628" s="10">
        <f t="shared" si="159"/>
        <v>4</v>
      </c>
      <c r="K628" s="10">
        <f t="shared" si="160"/>
        <v>4</v>
      </c>
      <c r="L628" s="10">
        <f t="shared" si="161"/>
        <v>4</v>
      </c>
      <c r="M628" s="1" t="str">
        <f t="shared" si="162"/>
        <v>~abou~</v>
      </c>
      <c r="N628" s="1" t="str">
        <f t="shared" si="163"/>
        <v>[əbaʊ]</v>
      </c>
      <c r="O628" s="4">
        <f t="shared" si="164"/>
        <v>0.2342468675289098</v>
      </c>
      <c r="P628" s="4">
        <f t="shared" si="165"/>
        <v>1</v>
      </c>
      <c r="Q628" s="4" cm="1">
        <f t="array" ref="Q628">SUM(_xlfn._xlws.FILTER($G$2:$G$1265,_xlfn.MAP($M$2:$M$1265,_xlfn.LAMBDA(_xlpm.x,_xlpm.x=$M628))))</f>
        <v>7.3152889539136799E-4</v>
      </c>
      <c r="R628" s="4">
        <f t="shared" si="166"/>
        <v>1</v>
      </c>
      <c r="S628" s="15" cm="1">
        <f t="array" ref="S628">SUM(_xlfn._xlws.FILTER($G$2:$G$1265,_xlfn.MAP($N$2:$N$1265,_xlfn.LAMBDA(_xlpm.x,_xlpm.x=$N628))))</f>
        <v>7.3152889539136799E-4</v>
      </c>
      <c r="T628" s="4">
        <f t="shared" si="167"/>
        <v>1</v>
      </c>
      <c r="U628" s="4">
        <f t="shared" si="168"/>
        <v>0</v>
      </c>
      <c r="AC628" s="2"/>
      <c r="AH628" s="2"/>
      <c r="AI628" s="2"/>
    </row>
    <row r="629" spans="1:35">
      <c r="A629" s="1" t="str">
        <f t="shared" si="155"/>
        <v>~obse~ : [əbzɜ]</v>
      </c>
      <c r="B629" s="1">
        <f t="shared" si="171"/>
        <v>0</v>
      </c>
      <c r="C629" s="1">
        <f t="shared" si="171"/>
        <v>0</v>
      </c>
      <c r="D629" s="1">
        <f t="shared" si="171"/>
        <v>0</v>
      </c>
      <c r="E629" s="7">
        <v>1</v>
      </c>
      <c r="F629" s="9" t="s">
        <v>1545</v>
      </c>
      <c r="G629" s="4">
        <f t="shared" si="156"/>
        <v>7.3152889539136799E-4</v>
      </c>
      <c r="H629" s="1" t="str">
        <f t="shared" si="157"/>
        <v>əbzɜ</v>
      </c>
      <c r="I629" s="1" t="str">
        <f t="shared" si="158"/>
        <v>obse</v>
      </c>
      <c r="J629" s="10">
        <f t="shared" si="159"/>
        <v>4</v>
      </c>
      <c r="K629" s="10">
        <f t="shared" si="160"/>
        <v>4</v>
      </c>
      <c r="L629" s="10">
        <f t="shared" si="161"/>
        <v>4</v>
      </c>
      <c r="M629" s="1" t="str">
        <f t="shared" si="162"/>
        <v>~obse~</v>
      </c>
      <c r="N629" s="1" t="str">
        <f t="shared" si="163"/>
        <v>[əbzɜ]</v>
      </c>
      <c r="O629" s="4">
        <f t="shared" si="164"/>
        <v>0.2342468675289098</v>
      </c>
      <c r="P629" s="4">
        <f t="shared" si="165"/>
        <v>1</v>
      </c>
      <c r="Q629" s="4" cm="1">
        <f t="array" ref="Q629">SUM(_xlfn._xlws.FILTER($G$2:$G$1265,_xlfn.MAP($M$2:$M$1265,_xlfn.LAMBDA(_xlpm.x,_xlpm.x=$M629))))</f>
        <v>7.3152889539136799E-4</v>
      </c>
      <c r="R629" s="4">
        <f t="shared" si="166"/>
        <v>1</v>
      </c>
      <c r="S629" s="15" cm="1">
        <f t="array" ref="S629">SUM(_xlfn._xlws.FILTER($G$2:$G$1265,_xlfn.MAP($N$2:$N$1265,_xlfn.LAMBDA(_xlpm.x,_xlpm.x=$N629))))</f>
        <v>7.3152889539136799E-4</v>
      </c>
      <c r="T629" s="4">
        <f t="shared" si="167"/>
        <v>1</v>
      </c>
      <c r="U629" s="4">
        <f t="shared" si="168"/>
        <v>0</v>
      </c>
      <c r="AC629" s="2"/>
      <c r="AH629" s="2"/>
      <c r="AI629" s="2"/>
    </row>
    <row r="630" spans="1:35">
      <c r="A630" s="1" t="str">
        <f t="shared" si="155"/>
        <v>~rder~ : [ɹdəɹ]</v>
      </c>
      <c r="B630" s="1">
        <f t="shared" si="171"/>
        <v>1</v>
      </c>
      <c r="C630" s="1">
        <f t="shared" si="171"/>
        <v>0</v>
      </c>
      <c r="D630" s="1">
        <f t="shared" si="171"/>
        <v>0</v>
      </c>
      <c r="E630" s="7">
        <v>1</v>
      </c>
      <c r="F630" s="9" t="s">
        <v>1544</v>
      </c>
      <c r="G630" s="4">
        <f t="shared" si="156"/>
        <v>7.3152889539136799E-4</v>
      </c>
      <c r="H630" s="1" t="str">
        <f t="shared" si="157"/>
        <v>ɹdəɹ</v>
      </c>
      <c r="I630" s="1" t="str">
        <f t="shared" si="158"/>
        <v>rder</v>
      </c>
      <c r="J630" s="10">
        <f t="shared" si="159"/>
        <v>4</v>
      </c>
      <c r="K630" s="10">
        <f t="shared" si="160"/>
        <v>4</v>
      </c>
      <c r="L630" s="10">
        <f t="shared" si="161"/>
        <v>4</v>
      </c>
      <c r="M630" s="1" t="str">
        <f t="shared" si="162"/>
        <v>~rder~</v>
      </c>
      <c r="N630" s="1" t="str">
        <f t="shared" si="163"/>
        <v>[ɹdəɹ]</v>
      </c>
      <c r="O630" s="4">
        <f t="shared" si="164"/>
        <v>0.2342468675289098</v>
      </c>
      <c r="P630" s="4">
        <f t="shared" si="165"/>
        <v>1</v>
      </c>
      <c r="Q630" s="4" cm="1">
        <f t="array" ref="Q630">SUM(_xlfn._xlws.FILTER($G$2:$G$1265,_xlfn.MAP($M$2:$M$1265,_xlfn.LAMBDA(_xlpm.x,_xlpm.x=$M630))))</f>
        <v>7.3152889539136799E-4</v>
      </c>
      <c r="R630" s="4">
        <f t="shared" si="166"/>
        <v>1</v>
      </c>
      <c r="S630" s="15" cm="1">
        <f t="array" ref="S630">SUM(_xlfn._xlws.FILTER($G$2:$G$1265,_xlfn.MAP($N$2:$N$1265,_xlfn.LAMBDA(_xlpm.x,_xlpm.x=$N630))))</f>
        <v>7.3152889539136799E-4</v>
      </c>
      <c r="T630" s="4">
        <f t="shared" si="167"/>
        <v>1</v>
      </c>
      <c r="U630" s="4">
        <f t="shared" si="168"/>
        <v>0</v>
      </c>
      <c r="AC630" s="2"/>
      <c r="AH630" s="2"/>
      <c r="AI630" s="2"/>
    </row>
    <row r="631" spans="1:35">
      <c r="A631" s="1" t="str">
        <f t="shared" si="155"/>
        <v>~rail~ : [ɹeɪl]</v>
      </c>
      <c r="B631" s="1">
        <f t="shared" si="171"/>
        <v>1</v>
      </c>
      <c r="C631" s="1">
        <f t="shared" si="171"/>
        <v>0</v>
      </c>
      <c r="D631" s="1">
        <f t="shared" si="171"/>
        <v>0</v>
      </c>
      <c r="E631" s="7">
        <v>1</v>
      </c>
      <c r="F631" s="9" t="s">
        <v>1543</v>
      </c>
      <c r="G631" s="4">
        <f t="shared" si="156"/>
        <v>7.3152889539136799E-4</v>
      </c>
      <c r="H631" s="1" t="str">
        <f t="shared" si="157"/>
        <v>ɹeɪl</v>
      </c>
      <c r="I631" s="1" t="str">
        <f t="shared" si="158"/>
        <v>rail</v>
      </c>
      <c r="J631" s="10">
        <f t="shared" si="159"/>
        <v>4</v>
      </c>
      <c r="K631" s="10">
        <f t="shared" si="160"/>
        <v>4</v>
      </c>
      <c r="L631" s="10">
        <f t="shared" si="161"/>
        <v>4</v>
      </c>
      <c r="M631" s="1" t="str">
        <f t="shared" si="162"/>
        <v>~rail~</v>
      </c>
      <c r="N631" s="1" t="str">
        <f t="shared" si="163"/>
        <v>[ɹeɪl]</v>
      </c>
      <c r="O631" s="4">
        <f t="shared" si="164"/>
        <v>0.2342468675289098</v>
      </c>
      <c r="P631" s="4">
        <f t="shared" si="165"/>
        <v>1</v>
      </c>
      <c r="Q631" s="4" cm="1">
        <f t="array" ref="Q631">SUM(_xlfn._xlws.FILTER($G$2:$G$1265,_xlfn.MAP($M$2:$M$1265,_xlfn.LAMBDA(_xlpm.x,_xlpm.x=$M631))))</f>
        <v>7.3152889539136799E-4</v>
      </c>
      <c r="R631" s="4">
        <f t="shared" si="166"/>
        <v>1</v>
      </c>
      <c r="S631" s="15" cm="1">
        <f t="array" ref="S631">SUM(_xlfn._xlws.FILTER($G$2:$G$1265,_xlfn.MAP($N$2:$N$1265,_xlfn.LAMBDA(_xlpm.x,_xlpm.x=$N631))))</f>
        <v>7.3152889539136799E-4</v>
      </c>
      <c r="T631" s="4">
        <f t="shared" si="167"/>
        <v>1</v>
      </c>
      <c r="U631" s="4">
        <f t="shared" si="168"/>
        <v>0</v>
      </c>
      <c r="AC631" s="2"/>
      <c r="AH631" s="2"/>
      <c r="AI631" s="2"/>
    </row>
    <row r="632" spans="1:35">
      <c r="A632" s="1" t="str">
        <f t="shared" si="155"/>
        <v>~game~ : [ɡeɪm]</v>
      </c>
      <c r="B632" s="1">
        <f t="shared" si="171"/>
        <v>0</v>
      </c>
      <c r="C632" s="1">
        <f t="shared" si="171"/>
        <v>0</v>
      </c>
      <c r="D632" s="1">
        <f t="shared" si="171"/>
        <v>0</v>
      </c>
      <c r="E632" s="7">
        <v>1</v>
      </c>
      <c r="F632" s="9" t="s">
        <v>1542</v>
      </c>
      <c r="G632" s="4">
        <f t="shared" si="156"/>
        <v>7.3152889539136799E-4</v>
      </c>
      <c r="H632" s="1" t="str">
        <f t="shared" si="157"/>
        <v>ɡeɪm</v>
      </c>
      <c r="I632" s="1" t="str">
        <f t="shared" si="158"/>
        <v>game</v>
      </c>
      <c r="J632" s="10">
        <f t="shared" si="159"/>
        <v>4</v>
      </c>
      <c r="K632" s="10">
        <f t="shared" si="160"/>
        <v>4</v>
      </c>
      <c r="L632" s="10">
        <f t="shared" si="161"/>
        <v>4</v>
      </c>
      <c r="M632" s="1" t="str">
        <f t="shared" si="162"/>
        <v>~game~</v>
      </c>
      <c r="N632" s="1" t="str">
        <f t="shared" si="163"/>
        <v>[ɡeɪm]</v>
      </c>
      <c r="O632" s="4">
        <f t="shared" si="164"/>
        <v>0.2342468675289098</v>
      </c>
      <c r="P632" s="4">
        <f t="shared" si="165"/>
        <v>1</v>
      </c>
      <c r="Q632" s="4" cm="1">
        <f t="array" ref="Q632">SUM(_xlfn._xlws.FILTER($G$2:$G$1265,_xlfn.MAP($M$2:$M$1265,_xlfn.LAMBDA(_xlpm.x,_xlpm.x=$M632))))</f>
        <v>7.3152889539136799E-4</v>
      </c>
      <c r="R632" s="4">
        <f t="shared" si="166"/>
        <v>1</v>
      </c>
      <c r="S632" s="15" cm="1">
        <f t="array" ref="S632">SUM(_xlfn._xlws.FILTER($G$2:$G$1265,_xlfn.MAP($N$2:$N$1265,_xlfn.LAMBDA(_xlpm.x,_xlpm.x=$N632))))</f>
        <v>7.3152889539136799E-4</v>
      </c>
      <c r="T632" s="4">
        <f t="shared" si="167"/>
        <v>1</v>
      </c>
      <c r="U632" s="4">
        <f t="shared" si="168"/>
        <v>0</v>
      </c>
      <c r="AC632" s="2"/>
      <c r="AH632" s="2"/>
      <c r="AI632" s="2"/>
    </row>
    <row r="633" spans="1:35">
      <c r="A633" s="1" t="str">
        <f t="shared" si="155"/>
        <v>~rain~ : [ɹeɪn]</v>
      </c>
      <c r="B633" s="1">
        <f t="shared" si="171"/>
        <v>1</v>
      </c>
      <c r="C633" s="1">
        <f t="shared" si="171"/>
        <v>0</v>
      </c>
      <c r="D633" s="1">
        <f t="shared" si="171"/>
        <v>0</v>
      </c>
      <c r="E633" s="7">
        <v>1</v>
      </c>
      <c r="F633" s="9" t="s">
        <v>1541</v>
      </c>
      <c r="G633" s="4">
        <f t="shared" si="156"/>
        <v>7.3152889539136799E-4</v>
      </c>
      <c r="H633" s="1" t="str">
        <f t="shared" si="157"/>
        <v>ɹeɪn</v>
      </c>
      <c r="I633" s="1" t="str">
        <f t="shared" si="158"/>
        <v>rain</v>
      </c>
      <c r="J633" s="10">
        <f t="shared" si="159"/>
        <v>4</v>
      </c>
      <c r="K633" s="10">
        <f t="shared" si="160"/>
        <v>4</v>
      </c>
      <c r="L633" s="10">
        <f t="shared" si="161"/>
        <v>4</v>
      </c>
      <c r="M633" s="1" t="str">
        <f t="shared" si="162"/>
        <v>~rain~</v>
      </c>
      <c r="N633" s="1" t="str">
        <f t="shared" si="163"/>
        <v>[ɹeɪn]</v>
      </c>
      <c r="O633" s="4">
        <f t="shared" si="164"/>
        <v>0.2342468675289098</v>
      </c>
      <c r="P633" s="4">
        <f t="shared" si="165"/>
        <v>1</v>
      </c>
      <c r="Q633" s="4" cm="1">
        <f t="array" ref="Q633">SUM(_xlfn._xlws.FILTER($G$2:$G$1265,_xlfn.MAP($M$2:$M$1265,_xlfn.LAMBDA(_xlpm.x,_xlpm.x=$M633))))</f>
        <v>7.3152889539136799E-4</v>
      </c>
      <c r="R633" s="4">
        <f t="shared" si="166"/>
        <v>1</v>
      </c>
      <c r="S633" s="15" cm="1">
        <f t="array" ref="S633">SUM(_xlfn._xlws.FILTER($G$2:$G$1265,_xlfn.MAP($N$2:$N$1265,_xlfn.LAMBDA(_xlpm.x,_xlpm.x=$N633))))</f>
        <v>7.3152889539136799E-4</v>
      </c>
      <c r="T633" s="4">
        <f t="shared" si="167"/>
        <v>1</v>
      </c>
      <c r="U633" s="4">
        <f t="shared" si="168"/>
        <v>0</v>
      </c>
      <c r="AC633" s="2"/>
      <c r="AH633" s="2"/>
      <c r="AI633" s="2"/>
    </row>
    <row r="634" spans="1:35">
      <c r="A634" s="1" t="str">
        <f t="shared" si="155"/>
        <v>~race~ : [ɹeɪs]</v>
      </c>
      <c r="B634" s="1">
        <f t="shared" si="171"/>
        <v>1</v>
      </c>
      <c r="C634" s="1">
        <f t="shared" si="171"/>
        <v>0</v>
      </c>
      <c r="D634" s="1">
        <f t="shared" si="171"/>
        <v>0</v>
      </c>
      <c r="E634" s="7">
        <v>1</v>
      </c>
      <c r="F634" s="9" t="s">
        <v>1540</v>
      </c>
      <c r="G634" s="4">
        <f t="shared" si="156"/>
        <v>7.3152889539136799E-4</v>
      </c>
      <c r="H634" s="1" t="str">
        <f t="shared" si="157"/>
        <v>ɹeɪs</v>
      </c>
      <c r="I634" s="1" t="str">
        <f t="shared" si="158"/>
        <v>race</v>
      </c>
      <c r="J634" s="10">
        <f t="shared" si="159"/>
        <v>4</v>
      </c>
      <c r="K634" s="10">
        <f t="shared" si="160"/>
        <v>4</v>
      </c>
      <c r="L634" s="10">
        <f t="shared" si="161"/>
        <v>4</v>
      </c>
      <c r="M634" s="1" t="str">
        <f t="shared" si="162"/>
        <v>~race~</v>
      </c>
      <c r="N634" s="1" t="str">
        <f t="shared" si="163"/>
        <v>[ɹeɪs]</v>
      </c>
      <c r="O634" s="4">
        <f t="shared" si="164"/>
        <v>0.2342468675289098</v>
      </c>
      <c r="P634" s="4">
        <f t="shared" si="165"/>
        <v>1</v>
      </c>
      <c r="Q634" s="4" cm="1">
        <f t="array" ref="Q634">SUM(_xlfn._xlws.FILTER($G$2:$G$1265,_xlfn.MAP($M$2:$M$1265,_xlfn.LAMBDA(_xlpm.x,_xlpm.x=$M634))))</f>
        <v>7.3152889539136799E-4</v>
      </c>
      <c r="R634" s="4">
        <f t="shared" si="166"/>
        <v>1</v>
      </c>
      <c r="S634" s="15" cm="1">
        <f t="array" ref="S634">SUM(_xlfn._xlws.FILTER($G$2:$G$1265,_xlfn.MAP($N$2:$N$1265,_xlfn.LAMBDA(_xlpm.x,_xlpm.x=$N634))))</f>
        <v>7.3152889539136799E-4</v>
      </c>
      <c r="T634" s="4">
        <f t="shared" si="167"/>
        <v>1</v>
      </c>
      <c r="U634" s="4">
        <f t="shared" si="168"/>
        <v>0</v>
      </c>
      <c r="AC634" s="2"/>
      <c r="AH634" s="2"/>
      <c r="AI634" s="2"/>
    </row>
    <row r="635" spans="1:35">
      <c r="A635" s="1" t="str">
        <f t="shared" si="155"/>
        <v>~gave~ : [ɡeɪv]</v>
      </c>
      <c r="B635" s="1">
        <f t="shared" si="171"/>
        <v>0</v>
      </c>
      <c r="C635" s="1">
        <f t="shared" si="171"/>
        <v>0</v>
      </c>
      <c r="D635" s="1">
        <f t="shared" si="171"/>
        <v>0</v>
      </c>
      <c r="E635" s="7">
        <v>1</v>
      </c>
      <c r="F635" s="9" t="s">
        <v>1539</v>
      </c>
      <c r="G635" s="4">
        <f t="shared" si="156"/>
        <v>7.3152889539136799E-4</v>
      </c>
      <c r="H635" s="1" t="str">
        <f t="shared" si="157"/>
        <v>ɡeɪv</v>
      </c>
      <c r="I635" s="1" t="str">
        <f t="shared" si="158"/>
        <v>gave</v>
      </c>
      <c r="J635" s="10">
        <f t="shared" si="159"/>
        <v>4</v>
      </c>
      <c r="K635" s="10">
        <f t="shared" si="160"/>
        <v>4</v>
      </c>
      <c r="L635" s="10">
        <f t="shared" si="161"/>
        <v>4</v>
      </c>
      <c r="M635" s="1" t="str">
        <f t="shared" si="162"/>
        <v>~gave~</v>
      </c>
      <c r="N635" s="1" t="str">
        <f t="shared" si="163"/>
        <v>[ɡeɪv]</v>
      </c>
      <c r="O635" s="4">
        <f t="shared" si="164"/>
        <v>0.2342468675289098</v>
      </c>
      <c r="P635" s="4">
        <f t="shared" si="165"/>
        <v>1</v>
      </c>
      <c r="Q635" s="4" cm="1">
        <f t="array" ref="Q635">SUM(_xlfn._xlws.FILTER($G$2:$G$1265,_xlfn.MAP($M$2:$M$1265,_xlfn.LAMBDA(_xlpm.x,_xlpm.x=$M635))))</f>
        <v>7.3152889539136799E-4</v>
      </c>
      <c r="R635" s="4">
        <f t="shared" si="166"/>
        <v>1</v>
      </c>
      <c r="S635" s="15" cm="1">
        <f t="array" ref="S635">SUM(_xlfn._xlws.FILTER($G$2:$G$1265,_xlfn.MAP($N$2:$N$1265,_xlfn.LAMBDA(_xlpm.x,_xlpm.x=$N635))))</f>
        <v>7.3152889539136799E-4</v>
      </c>
      <c r="T635" s="4">
        <f t="shared" si="167"/>
        <v>1</v>
      </c>
      <c r="U635" s="4">
        <f t="shared" si="168"/>
        <v>0</v>
      </c>
      <c r="AC635" s="2"/>
      <c r="AH635" s="2"/>
      <c r="AI635" s="2"/>
    </row>
    <row r="636" spans="1:35">
      <c r="A636" s="1" t="str">
        <f t="shared" si="155"/>
        <v>~ofte~ : [ɔftə]</v>
      </c>
      <c r="B636" s="1">
        <f t="shared" si="171"/>
        <v>0</v>
      </c>
      <c r="C636" s="1">
        <f t="shared" si="171"/>
        <v>0</v>
      </c>
      <c r="D636" s="1">
        <f t="shared" si="171"/>
        <v>0</v>
      </c>
      <c r="E636" s="7">
        <v>1</v>
      </c>
      <c r="F636" s="9" t="s">
        <v>1538</v>
      </c>
      <c r="G636" s="4">
        <f t="shared" si="156"/>
        <v>7.3152889539136799E-4</v>
      </c>
      <c r="H636" s="1" t="str">
        <f t="shared" si="157"/>
        <v>ɔftə</v>
      </c>
      <c r="I636" s="1" t="str">
        <f t="shared" si="158"/>
        <v>ofte</v>
      </c>
      <c r="J636" s="10">
        <f t="shared" si="159"/>
        <v>4</v>
      </c>
      <c r="K636" s="10">
        <f t="shared" si="160"/>
        <v>4</v>
      </c>
      <c r="L636" s="10">
        <f t="shared" si="161"/>
        <v>4</v>
      </c>
      <c r="M636" s="1" t="str">
        <f t="shared" si="162"/>
        <v>~ofte~</v>
      </c>
      <c r="N636" s="1" t="str">
        <f t="shared" si="163"/>
        <v>[ɔftə]</v>
      </c>
      <c r="O636" s="4">
        <f t="shared" si="164"/>
        <v>0.2342468675289098</v>
      </c>
      <c r="P636" s="4">
        <f t="shared" si="165"/>
        <v>1</v>
      </c>
      <c r="Q636" s="4" cm="1">
        <f t="array" ref="Q636">SUM(_xlfn._xlws.FILTER($G$2:$G$1265,_xlfn.MAP($M$2:$M$1265,_xlfn.LAMBDA(_xlpm.x,_xlpm.x=$M636))))</f>
        <v>7.3152889539136799E-4</v>
      </c>
      <c r="R636" s="4">
        <f t="shared" si="166"/>
        <v>1</v>
      </c>
      <c r="S636" s="15" cm="1">
        <f t="array" ref="S636">SUM(_xlfn._xlws.FILTER($G$2:$G$1265,_xlfn.MAP($N$2:$N$1265,_xlfn.LAMBDA(_xlpm.x,_xlpm.x=$N636))))</f>
        <v>7.3152889539136799E-4</v>
      </c>
      <c r="T636" s="4">
        <f t="shared" si="167"/>
        <v>1</v>
      </c>
      <c r="U636" s="4">
        <f t="shared" si="168"/>
        <v>0</v>
      </c>
      <c r="AC636" s="2"/>
      <c r="AH636" s="2"/>
      <c r="AI636" s="2"/>
    </row>
    <row r="637" spans="1:35">
      <c r="A637" s="1" t="str">
        <f t="shared" si="155"/>
        <v>~exce~ : [ɪksɛ]</v>
      </c>
      <c r="B637" s="1">
        <f t="shared" si="171"/>
        <v>0</v>
      </c>
      <c r="C637" s="1">
        <f t="shared" si="171"/>
        <v>0</v>
      </c>
      <c r="D637" s="1">
        <f t="shared" si="171"/>
        <v>0</v>
      </c>
      <c r="E637" s="7">
        <v>1</v>
      </c>
      <c r="F637" s="9" t="s">
        <v>1537</v>
      </c>
      <c r="G637" s="4">
        <f t="shared" si="156"/>
        <v>7.3152889539136799E-4</v>
      </c>
      <c r="H637" s="1" t="str">
        <f t="shared" si="157"/>
        <v>ɪksɛ</v>
      </c>
      <c r="I637" s="1" t="str">
        <f t="shared" si="158"/>
        <v>exce</v>
      </c>
      <c r="J637" s="10">
        <f t="shared" si="159"/>
        <v>4</v>
      </c>
      <c r="K637" s="10">
        <f t="shared" si="160"/>
        <v>4</v>
      </c>
      <c r="L637" s="10">
        <f t="shared" si="161"/>
        <v>4</v>
      </c>
      <c r="M637" s="1" t="str">
        <f t="shared" si="162"/>
        <v>~exce~</v>
      </c>
      <c r="N637" s="1" t="str">
        <f t="shared" si="163"/>
        <v>[ɪksɛ]</v>
      </c>
      <c r="O637" s="4">
        <f t="shared" si="164"/>
        <v>0.2342468675289098</v>
      </c>
      <c r="P637" s="4">
        <f t="shared" si="165"/>
        <v>1</v>
      </c>
      <c r="Q637" s="4" cm="1">
        <f t="array" ref="Q637">SUM(_xlfn._xlws.FILTER($G$2:$G$1265,_xlfn.MAP($M$2:$M$1265,_xlfn.LAMBDA(_xlpm.x,_xlpm.x=$M637))))</f>
        <v>7.3152889539136799E-4</v>
      </c>
      <c r="R637" s="4">
        <f t="shared" si="166"/>
        <v>1</v>
      </c>
      <c r="S637" s="15" cm="1">
        <f t="array" ref="S637">SUM(_xlfn._xlws.FILTER($G$2:$G$1265,_xlfn.MAP($N$2:$N$1265,_xlfn.LAMBDA(_xlpm.x,_xlpm.x=$N637))))</f>
        <v>7.3152889539136799E-4</v>
      </c>
      <c r="T637" s="4">
        <f t="shared" si="167"/>
        <v>1</v>
      </c>
      <c r="U637" s="4">
        <f t="shared" si="168"/>
        <v>0</v>
      </c>
      <c r="AC637" s="2"/>
      <c r="AH637" s="2"/>
      <c r="AI637" s="2"/>
    </row>
    <row r="638" spans="1:35">
      <c r="A638" s="1" t="str">
        <f t="shared" si="155"/>
        <v>~rcle~ : [ɹkəl]</v>
      </c>
      <c r="B638" s="1">
        <f t="shared" si="171"/>
        <v>1</v>
      </c>
      <c r="C638" s="1">
        <f t="shared" si="171"/>
        <v>0</v>
      </c>
      <c r="D638" s="1">
        <f t="shared" si="171"/>
        <v>0</v>
      </c>
      <c r="E638" s="7">
        <v>1</v>
      </c>
      <c r="F638" s="9" t="s">
        <v>1536</v>
      </c>
      <c r="G638" s="4">
        <f t="shared" si="156"/>
        <v>7.3152889539136799E-4</v>
      </c>
      <c r="H638" s="1" t="str">
        <f t="shared" si="157"/>
        <v>ɹkəl</v>
      </c>
      <c r="I638" s="1" t="str">
        <f t="shared" si="158"/>
        <v>rcle</v>
      </c>
      <c r="J638" s="10">
        <f t="shared" si="159"/>
        <v>4</v>
      </c>
      <c r="K638" s="10">
        <f t="shared" si="160"/>
        <v>4</v>
      </c>
      <c r="L638" s="10">
        <f t="shared" si="161"/>
        <v>4</v>
      </c>
      <c r="M638" s="1" t="str">
        <f t="shared" si="162"/>
        <v>~rcle~</v>
      </c>
      <c r="N638" s="1" t="str">
        <f t="shared" si="163"/>
        <v>[ɹkəl]</v>
      </c>
      <c r="O638" s="4">
        <f t="shared" si="164"/>
        <v>0.2342468675289098</v>
      </c>
      <c r="P638" s="4">
        <f t="shared" si="165"/>
        <v>1</v>
      </c>
      <c r="Q638" s="4" cm="1">
        <f t="array" ref="Q638">SUM(_xlfn._xlws.FILTER($G$2:$G$1265,_xlfn.MAP($M$2:$M$1265,_xlfn.LAMBDA(_xlpm.x,_xlpm.x=$M638))))</f>
        <v>7.3152889539136799E-4</v>
      </c>
      <c r="R638" s="4">
        <f t="shared" si="166"/>
        <v>1</v>
      </c>
      <c r="S638" s="15" cm="1">
        <f t="array" ref="S638">SUM(_xlfn._xlws.FILTER($G$2:$G$1265,_xlfn.MAP($N$2:$N$1265,_xlfn.LAMBDA(_xlpm.x,_xlpm.x=$N638))))</f>
        <v>7.3152889539136799E-4</v>
      </c>
      <c r="T638" s="4">
        <f t="shared" si="167"/>
        <v>1</v>
      </c>
      <c r="U638" s="4">
        <f t="shared" si="168"/>
        <v>0</v>
      </c>
      <c r="AC638" s="2"/>
      <c r="AH638" s="2"/>
      <c r="AI638" s="2"/>
    </row>
    <row r="639" spans="1:35">
      <c r="A639" s="1" t="str">
        <f t="shared" si="155"/>
        <v>~rket~ : [ɹkɛt]</v>
      </c>
      <c r="B639" s="1">
        <f t="shared" si="171"/>
        <v>1</v>
      </c>
      <c r="C639" s="1">
        <f t="shared" si="171"/>
        <v>0</v>
      </c>
      <c r="D639" s="1">
        <f t="shared" si="171"/>
        <v>0</v>
      </c>
      <c r="E639" s="7">
        <v>1</v>
      </c>
      <c r="F639" s="9" t="s">
        <v>1535</v>
      </c>
      <c r="G639" s="4">
        <f t="shared" si="156"/>
        <v>7.3152889539136799E-4</v>
      </c>
      <c r="H639" s="1" t="str">
        <f t="shared" si="157"/>
        <v>ɹkɛt</v>
      </c>
      <c r="I639" s="1" t="str">
        <f t="shared" si="158"/>
        <v>rket</v>
      </c>
      <c r="J639" s="10">
        <f t="shared" si="159"/>
        <v>4</v>
      </c>
      <c r="K639" s="10">
        <f t="shared" si="160"/>
        <v>4</v>
      </c>
      <c r="L639" s="10">
        <f t="shared" si="161"/>
        <v>4</v>
      </c>
      <c r="M639" s="1" t="str">
        <f t="shared" si="162"/>
        <v>~rket~</v>
      </c>
      <c r="N639" s="1" t="str">
        <f t="shared" si="163"/>
        <v>[ɹkɛt]</v>
      </c>
      <c r="O639" s="4">
        <f t="shared" si="164"/>
        <v>0.2342468675289098</v>
      </c>
      <c r="P639" s="4">
        <f t="shared" si="165"/>
        <v>1</v>
      </c>
      <c r="Q639" s="4" cm="1">
        <f t="array" ref="Q639">SUM(_xlfn._xlws.FILTER($G$2:$G$1265,_xlfn.MAP($M$2:$M$1265,_xlfn.LAMBDA(_xlpm.x,_xlpm.x=$M639))))</f>
        <v>7.3152889539136799E-4</v>
      </c>
      <c r="R639" s="4">
        <f t="shared" si="166"/>
        <v>1</v>
      </c>
      <c r="S639" s="15" cm="1">
        <f t="array" ref="S639">SUM(_xlfn._xlws.FILTER($G$2:$G$1265,_xlfn.MAP($N$2:$N$1265,_xlfn.LAMBDA(_xlpm.x,_xlpm.x=$N639))))</f>
        <v>7.3152889539136799E-4</v>
      </c>
      <c r="T639" s="4">
        <f t="shared" si="167"/>
        <v>1</v>
      </c>
      <c r="U639" s="4">
        <f t="shared" si="168"/>
        <v>0</v>
      </c>
      <c r="AC639" s="2"/>
      <c r="AH639" s="2"/>
      <c r="AI639" s="2"/>
    </row>
    <row r="640" spans="1:35">
      <c r="A640" s="1" t="str">
        <f t="shared" si="155"/>
        <v>~glad~ : [ɡlæd]</v>
      </c>
      <c r="B640" s="1">
        <f t="shared" si="171"/>
        <v>0</v>
      </c>
      <c r="C640" s="1">
        <f t="shared" si="171"/>
        <v>0</v>
      </c>
      <c r="D640" s="1">
        <f t="shared" si="171"/>
        <v>0</v>
      </c>
      <c r="E640" s="7">
        <v>1</v>
      </c>
      <c r="F640" s="9" t="s">
        <v>1534</v>
      </c>
      <c r="G640" s="4">
        <f t="shared" si="156"/>
        <v>7.3152889539136799E-4</v>
      </c>
      <c r="H640" s="1" t="str">
        <f t="shared" si="157"/>
        <v>ɡlæd</v>
      </c>
      <c r="I640" s="1" t="str">
        <f t="shared" si="158"/>
        <v>glad</v>
      </c>
      <c r="J640" s="10">
        <f t="shared" si="159"/>
        <v>4</v>
      </c>
      <c r="K640" s="10">
        <f t="shared" si="160"/>
        <v>4</v>
      </c>
      <c r="L640" s="10">
        <f t="shared" si="161"/>
        <v>4</v>
      </c>
      <c r="M640" s="1" t="str">
        <f t="shared" si="162"/>
        <v>~glad~</v>
      </c>
      <c r="N640" s="1" t="str">
        <f t="shared" si="163"/>
        <v>[ɡlæd]</v>
      </c>
      <c r="O640" s="4">
        <f t="shared" si="164"/>
        <v>0.2342468675289098</v>
      </c>
      <c r="P640" s="4">
        <f t="shared" si="165"/>
        <v>1</v>
      </c>
      <c r="Q640" s="4" cm="1">
        <f t="array" ref="Q640">SUM(_xlfn._xlws.FILTER($G$2:$G$1265,_xlfn.MAP($M$2:$M$1265,_xlfn.LAMBDA(_xlpm.x,_xlpm.x=$M640))))</f>
        <v>7.3152889539136799E-4</v>
      </c>
      <c r="R640" s="4">
        <f t="shared" si="166"/>
        <v>1</v>
      </c>
      <c r="S640" s="15" cm="1">
        <f t="array" ref="S640">SUM(_xlfn._xlws.FILTER($G$2:$G$1265,_xlfn.MAP($N$2:$N$1265,_xlfn.LAMBDA(_xlpm.x,_xlpm.x=$N640))))</f>
        <v>7.3152889539136799E-4</v>
      </c>
      <c r="T640" s="4">
        <f t="shared" si="167"/>
        <v>1</v>
      </c>
      <c r="U640" s="4">
        <f t="shared" si="168"/>
        <v>0</v>
      </c>
      <c r="AC640" s="2"/>
      <c r="AH640" s="2"/>
      <c r="AI640" s="2"/>
    </row>
    <row r="641" spans="1:35">
      <c r="A641" s="1" t="str">
        <f t="shared" si="155"/>
        <v>~unde~ : [ʌndə]</v>
      </c>
      <c r="B641" s="1">
        <f t="shared" si="171"/>
        <v>0</v>
      </c>
      <c r="C641" s="1">
        <f t="shared" si="171"/>
        <v>0</v>
      </c>
      <c r="D641" s="1">
        <f t="shared" si="171"/>
        <v>0</v>
      </c>
      <c r="E641" s="7">
        <v>1</v>
      </c>
      <c r="F641" s="9" t="s">
        <v>1533</v>
      </c>
      <c r="G641" s="4">
        <f t="shared" si="156"/>
        <v>7.3152889539136799E-4</v>
      </c>
      <c r="H641" s="1" t="str">
        <f t="shared" si="157"/>
        <v>ʌndə</v>
      </c>
      <c r="I641" s="1" t="str">
        <f t="shared" si="158"/>
        <v>unde</v>
      </c>
      <c r="J641" s="10">
        <f t="shared" si="159"/>
        <v>4</v>
      </c>
      <c r="K641" s="10">
        <f t="shared" si="160"/>
        <v>4</v>
      </c>
      <c r="L641" s="10">
        <f t="shared" si="161"/>
        <v>4</v>
      </c>
      <c r="M641" s="1" t="str">
        <f t="shared" si="162"/>
        <v>~unde~</v>
      </c>
      <c r="N641" s="1" t="str">
        <f t="shared" si="163"/>
        <v>[ʌndə]</v>
      </c>
      <c r="O641" s="4">
        <f t="shared" si="164"/>
        <v>0.2342468675289098</v>
      </c>
      <c r="P641" s="4">
        <f t="shared" si="165"/>
        <v>1</v>
      </c>
      <c r="Q641" s="4" cm="1">
        <f t="array" ref="Q641">SUM(_xlfn._xlws.FILTER($G$2:$G$1265,_xlfn.MAP($M$2:$M$1265,_xlfn.LAMBDA(_xlpm.x,_xlpm.x=$M641))))</f>
        <v>7.3152889539136799E-4</v>
      </c>
      <c r="R641" s="4">
        <f t="shared" si="166"/>
        <v>1</v>
      </c>
      <c r="S641" s="15" cm="1">
        <f t="array" ref="S641">SUM(_xlfn._xlws.FILTER($G$2:$G$1265,_xlfn.MAP($N$2:$N$1265,_xlfn.LAMBDA(_xlpm.x,_xlpm.x=$N641))))</f>
        <v>7.3152889539136799E-4</v>
      </c>
      <c r="T641" s="4">
        <f t="shared" si="167"/>
        <v>1</v>
      </c>
      <c r="U641" s="4">
        <f t="shared" si="168"/>
        <v>0</v>
      </c>
      <c r="AC641" s="2"/>
      <c r="AH641" s="2"/>
      <c r="AI641" s="2"/>
    </row>
    <row r="642" spans="1:35">
      <c r="A642" s="1" t="str">
        <f t="shared" ref="A642:A705" si="172">_xlfn.LET(_xlpm.sep," : ",CONCATENATE(M642,_xlpm.sep,N642))</f>
        <v>~inse~ : [ɪnsɛ]</v>
      </c>
      <c r="B642" s="1">
        <f t="shared" ref="B642:D661" si="173">_xlfn.LET(_xlpm.d,$F642,_xlpm.k,_xlfn.CONCAT(LEFT(TRIM(B$1),1),"*"),COUNTIF(_xlpm.d,_xlpm.k))</f>
        <v>0</v>
      </c>
      <c r="C642" s="1">
        <f t="shared" si="173"/>
        <v>0</v>
      </c>
      <c r="D642" s="1">
        <f t="shared" si="173"/>
        <v>0</v>
      </c>
      <c r="E642" s="7">
        <v>1</v>
      </c>
      <c r="F642" s="9" t="s">
        <v>1532</v>
      </c>
      <c r="G642" s="4">
        <f t="shared" ref="G642:G705" si="174">E642/freq.sum.r6e</f>
        <v>7.3152889539136799E-4</v>
      </c>
      <c r="H642" s="1" t="str">
        <f t="shared" ref="H642:H705" si="175">_xlfn.LET(_xlpm.sep,":",_xlpm.w,$F642,LEFT(_xlpm.w,FIND(_xlpm.sep,_xlpm.w)-1))</f>
        <v>ɪnsɛ</v>
      </c>
      <c r="I642" s="1" t="str">
        <f t="shared" ref="I642:I705" si="176">_xlfn.LET(_xlpm.sep,":",_xlpm.w,$F642,RIGHT(_xlpm.w,LEN(_xlpm.w)-FIND(_xlpm.sep,_xlpm.w)))</f>
        <v>inse</v>
      </c>
      <c r="J642" s="10">
        <f t="shared" ref="J642:J705" si="177">_xlfn.LET(_xlpm.w,H642,LEN(_xlpm.w))</f>
        <v>4</v>
      </c>
      <c r="K642" s="10">
        <f t="shared" ref="K642:K705" si="178">_xlfn.LET(_xlpm.w,I642,LEN(_xlpm.w))</f>
        <v>4</v>
      </c>
      <c r="L642" s="10">
        <f t="shared" ref="L642:L705" si="179">_xlfn.LET(_xlpm.a,J642,_xlpm.b,K642,MAX(_xlpm.a,_xlpm.b))</f>
        <v>4</v>
      </c>
      <c r="M642" s="1" t="str">
        <f t="shared" ref="M642:M705" si="180">_xlfn.LET(_xlpm.sep,":",_xlpm.w,$F642,_xlfn.CONCAT("~",RIGHT(_xlpm.w,LEN(_xlpm.w)-FIND(_xlpm.sep,_xlpm.w)),"~"))</f>
        <v>~inse~</v>
      </c>
      <c r="N642" s="1" t="str">
        <f t="shared" ref="N642:N705" si="181">_xlfn.LET(_xlpm.sep,":",_xlpm.w,$F642,_xlfn.CONCAT("[",LEFT(_xlpm.w,FIND(_xlpm.sep,_xlpm.w)-1),"]"))</f>
        <v>[ɪnsɛ]</v>
      </c>
      <c r="O642" s="4">
        <f t="shared" ref="O642:O705" si="182">_xlfn.LET(_xlpm.freq,E642,_xlpm.size,L642+1,_xlpm.F,P642,LOG(1+_xlpm.freq)*LOG(1+_xlpm.size)*_xlpm.F)</f>
        <v>0.2342468675289098</v>
      </c>
      <c r="P642" s="4">
        <f t="shared" ref="P642:P705" si="183">_xlfn.LET(_xlpm.a,T642,_xlpm.b,R642,2*_xlpm.a*_xlpm.b/(_xlpm.a+_xlpm.b))</f>
        <v>1</v>
      </c>
      <c r="Q642" s="4" cm="1">
        <f t="array" ref="Q642">SUM(_xlfn._xlws.FILTER($G$2:$G$1265,_xlfn.MAP($M$2:$M$1265,_xlfn.LAMBDA(_xlpm.x,_xlpm.x=$M642))))</f>
        <v>7.3152889539136799E-4</v>
      </c>
      <c r="R642" s="4">
        <f t="shared" ref="R642:R705" si="184">$G642/Q642</f>
        <v>1</v>
      </c>
      <c r="S642" s="15" cm="1">
        <f t="array" ref="S642">SUM(_xlfn._xlws.FILTER($G$2:$G$1265,_xlfn.MAP($N$2:$N$1265,_xlfn.LAMBDA(_xlpm.x,_xlpm.x=$N642))))</f>
        <v>7.3152889539136799E-4</v>
      </c>
      <c r="T642" s="4">
        <f t="shared" ref="T642:T705" si="185">$G642/S642</f>
        <v>1</v>
      </c>
      <c r="U642" s="4">
        <f t="shared" ref="U642:U705" si="186">_xlfn.LET(_xlpm.p,R642,_xlpm.q,T642,LOG(_xlpm.p/_xlpm.q))</f>
        <v>0</v>
      </c>
      <c r="AC642" s="2"/>
      <c r="AH642" s="2"/>
      <c r="AI642" s="2"/>
    </row>
    <row r="643" spans="1:35">
      <c r="A643" s="1" t="str">
        <f t="shared" si="172"/>
        <v>~ente~ : [ɛntə]</v>
      </c>
      <c r="B643" s="1">
        <f t="shared" si="173"/>
        <v>0</v>
      </c>
      <c r="C643" s="1">
        <f t="shared" si="173"/>
        <v>0</v>
      </c>
      <c r="D643" s="1">
        <f t="shared" si="173"/>
        <v>0</v>
      </c>
      <c r="E643" s="7">
        <v>1</v>
      </c>
      <c r="F643" s="9" t="s">
        <v>1531</v>
      </c>
      <c r="G643" s="4">
        <f t="shared" si="174"/>
        <v>7.3152889539136799E-4</v>
      </c>
      <c r="H643" s="1" t="str">
        <f t="shared" si="175"/>
        <v>ɛntə</v>
      </c>
      <c r="I643" s="1" t="str">
        <f t="shared" si="176"/>
        <v>ente</v>
      </c>
      <c r="J643" s="10">
        <f t="shared" si="177"/>
        <v>4</v>
      </c>
      <c r="K643" s="10">
        <f t="shared" si="178"/>
        <v>4</v>
      </c>
      <c r="L643" s="10">
        <f t="shared" si="179"/>
        <v>4</v>
      </c>
      <c r="M643" s="1" t="str">
        <f t="shared" si="180"/>
        <v>~ente~</v>
      </c>
      <c r="N643" s="1" t="str">
        <f t="shared" si="181"/>
        <v>[ɛntə]</v>
      </c>
      <c r="O643" s="4">
        <f t="shared" si="182"/>
        <v>0.2342468675289098</v>
      </c>
      <c r="P643" s="4">
        <f t="shared" si="183"/>
        <v>1</v>
      </c>
      <c r="Q643" s="4" cm="1">
        <f t="array" ref="Q643">SUM(_xlfn._xlws.FILTER($G$2:$G$1265,_xlfn.MAP($M$2:$M$1265,_xlfn.LAMBDA(_xlpm.x,_xlpm.x=$M643))))</f>
        <v>7.3152889539136799E-4</v>
      </c>
      <c r="R643" s="4">
        <f t="shared" si="184"/>
        <v>1</v>
      </c>
      <c r="S643" s="15" cm="1">
        <f t="array" ref="S643">SUM(_xlfn._xlws.FILTER($G$2:$G$1265,_xlfn.MAP($N$2:$N$1265,_xlfn.LAMBDA(_xlpm.x,_xlpm.x=$N643))))</f>
        <v>7.3152889539136799E-4</v>
      </c>
      <c r="T643" s="4">
        <f t="shared" si="185"/>
        <v>1</v>
      </c>
      <c r="U643" s="4">
        <f t="shared" si="186"/>
        <v>0</v>
      </c>
      <c r="AC643" s="2"/>
      <c r="AH643" s="2"/>
      <c r="AI643" s="2"/>
    </row>
    <row r="644" spans="1:35">
      <c r="A644" s="1" t="str">
        <f t="shared" si="172"/>
        <v>~inch~ : [ɪntʃ]</v>
      </c>
      <c r="B644" s="1">
        <f t="shared" si="173"/>
        <v>0</v>
      </c>
      <c r="C644" s="1">
        <f t="shared" si="173"/>
        <v>0</v>
      </c>
      <c r="D644" s="1">
        <f t="shared" si="173"/>
        <v>0</v>
      </c>
      <c r="E644" s="7">
        <v>1</v>
      </c>
      <c r="F644" s="9" t="s">
        <v>1530</v>
      </c>
      <c r="G644" s="4">
        <f t="shared" si="174"/>
        <v>7.3152889539136799E-4</v>
      </c>
      <c r="H644" s="1" t="str">
        <f t="shared" si="175"/>
        <v>ɪntʃ</v>
      </c>
      <c r="I644" s="1" t="str">
        <f t="shared" si="176"/>
        <v>inch</v>
      </c>
      <c r="J644" s="10">
        <f t="shared" si="177"/>
        <v>4</v>
      </c>
      <c r="K644" s="10">
        <f t="shared" si="178"/>
        <v>4</v>
      </c>
      <c r="L644" s="10">
        <f t="shared" si="179"/>
        <v>4</v>
      </c>
      <c r="M644" s="1" t="str">
        <f t="shared" si="180"/>
        <v>~inch~</v>
      </c>
      <c r="N644" s="1" t="str">
        <f t="shared" si="181"/>
        <v>[ɪntʃ]</v>
      </c>
      <c r="O644" s="4">
        <f t="shared" si="182"/>
        <v>0.2342468675289098</v>
      </c>
      <c r="P644" s="4">
        <f t="shared" si="183"/>
        <v>1</v>
      </c>
      <c r="Q644" s="4" cm="1">
        <f t="array" ref="Q644">SUM(_xlfn._xlws.FILTER($G$2:$G$1265,_xlfn.MAP($M$2:$M$1265,_xlfn.LAMBDA(_xlpm.x,_xlpm.x=$M644))))</f>
        <v>7.3152889539136799E-4</v>
      </c>
      <c r="R644" s="4">
        <f t="shared" si="184"/>
        <v>1</v>
      </c>
      <c r="S644" s="15" cm="1">
        <f t="array" ref="S644">SUM(_xlfn._xlws.FILTER($G$2:$G$1265,_xlfn.MAP($N$2:$N$1265,_xlfn.LAMBDA(_xlpm.x,_xlpm.x=$N644))))</f>
        <v>7.3152889539136799E-4</v>
      </c>
      <c r="T644" s="4">
        <f t="shared" si="185"/>
        <v>1</v>
      </c>
      <c r="U644" s="4">
        <f t="shared" si="186"/>
        <v>0</v>
      </c>
      <c r="AC644" s="2"/>
      <c r="AH644" s="2"/>
      <c r="AI644" s="2"/>
    </row>
    <row r="645" spans="1:35">
      <c r="A645" s="1" t="str">
        <f t="shared" si="172"/>
        <v>~inte~ : [ɪntə]</v>
      </c>
      <c r="B645" s="1">
        <f t="shared" si="173"/>
        <v>0</v>
      </c>
      <c r="C645" s="1">
        <f t="shared" si="173"/>
        <v>0</v>
      </c>
      <c r="D645" s="1">
        <f t="shared" si="173"/>
        <v>0</v>
      </c>
      <c r="E645" s="7">
        <v>1</v>
      </c>
      <c r="F645" s="9" t="s">
        <v>1529</v>
      </c>
      <c r="G645" s="4">
        <f t="shared" si="174"/>
        <v>7.3152889539136799E-4</v>
      </c>
      <c r="H645" s="1" t="str">
        <f t="shared" si="175"/>
        <v>ɪntə</v>
      </c>
      <c r="I645" s="1" t="str">
        <f t="shared" si="176"/>
        <v>inte</v>
      </c>
      <c r="J645" s="10">
        <f t="shared" si="177"/>
        <v>4</v>
      </c>
      <c r="K645" s="10">
        <f t="shared" si="178"/>
        <v>4</v>
      </c>
      <c r="L645" s="10">
        <f t="shared" si="179"/>
        <v>4</v>
      </c>
      <c r="M645" s="1" t="str">
        <f t="shared" si="180"/>
        <v>~inte~</v>
      </c>
      <c r="N645" s="1" t="str">
        <f t="shared" si="181"/>
        <v>[ɪntə]</v>
      </c>
      <c r="O645" s="4">
        <f t="shared" si="182"/>
        <v>0.2342468675289098</v>
      </c>
      <c r="P645" s="4">
        <f t="shared" si="183"/>
        <v>1</v>
      </c>
      <c r="Q645" s="4" cm="1">
        <f t="array" ref="Q645">SUM(_xlfn._xlws.FILTER($G$2:$G$1265,_xlfn.MAP($M$2:$M$1265,_xlfn.LAMBDA(_xlpm.x,_xlpm.x=$M645))))</f>
        <v>7.3152889539136799E-4</v>
      </c>
      <c r="R645" s="4">
        <f t="shared" si="184"/>
        <v>1</v>
      </c>
      <c r="S645" s="15" cm="1">
        <f t="array" ref="S645">SUM(_xlfn._xlws.FILTER($G$2:$G$1265,_xlfn.MAP($N$2:$N$1265,_xlfn.LAMBDA(_xlpm.x,_xlpm.x=$N645))))</f>
        <v>7.3152889539136799E-4</v>
      </c>
      <c r="T645" s="4">
        <f t="shared" si="185"/>
        <v>1</v>
      </c>
      <c r="U645" s="4">
        <f t="shared" si="186"/>
        <v>0</v>
      </c>
      <c r="AC645" s="2"/>
      <c r="AH645" s="2"/>
      <c r="AI645" s="2"/>
    </row>
    <row r="646" spans="1:35">
      <c r="A646" s="1" t="str">
        <f t="shared" si="172"/>
        <v>~unti~ : [əntɪ]</v>
      </c>
      <c r="B646" s="1">
        <f t="shared" si="173"/>
        <v>0</v>
      </c>
      <c r="C646" s="1">
        <f t="shared" si="173"/>
        <v>0</v>
      </c>
      <c r="D646" s="1">
        <f t="shared" si="173"/>
        <v>0</v>
      </c>
      <c r="E646" s="7">
        <v>1</v>
      </c>
      <c r="F646" s="9" t="s">
        <v>1528</v>
      </c>
      <c r="G646" s="4">
        <f t="shared" si="174"/>
        <v>7.3152889539136799E-4</v>
      </c>
      <c r="H646" s="1" t="str">
        <f t="shared" si="175"/>
        <v>əntɪ</v>
      </c>
      <c r="I646" s="1" t="str">
        <f t="shared" si="176"/>
        <v>unti</v>
      </c>
      <c r="J646" s="10">
        <f t="shared" si="177"/>
        <v>4</v>
      </c>
      <c r="K646" s="10">
        <f t="shared" si="178"/>
        <v>4</v>
      </c>
      <c r="L646" s="10">
        <f t="shared" si="179"/>
        <v>4</v>
      </c>
      <c r="M646" s="1" t="str">
        <f t="shared" si="180"/>
        <v>~unti~</v>
      </c>
      <c r="N646" s="1" t="str">
        <f t="shared" si="181"/>
        <v>[əntɪ]</v>
      </c>
      <c r="O646" s="4">
        <f t="shared" si="182"/>
        <v>0.2342468675289098</v>
      </c>
      <c r="P646" s="4">
        <f t="shared" si="183"/>
        <v>1</v>
      </c>
      <c r="Q646" s="4" cm="1">
        <f t="array" ref="Q646">SUM(_xlfn._xlws.FILTER($G$2:$G$1265,_xlfn.MAP($M$2:$M$1265,_xlfn.LAMBDA(_xlpm.x,_xlpm.x=$M646))))</f>
        <v>7.3152889539136799E-4</v>
      </c>
      <c r="R646" s="4">
        <f t="shared" si="184"/>
        <v>1</v>
      </c>
      <c r="S646" s="15" cm="1">
        <f t="array" ref="S646">SUM(_xlfn._xlws.FILTER($G$2:$G$1265,_xlfn.MAP($N$2:$N$1265,_xlfn.LAMBDA(_xlpm.x,_xlpm.x=$N646))))</f>
        <v>7.3152889539136799E-4</v>
      </c>
      <c r="T646" s="4">
        <f t="shared" si="185"/>
        <v>1</v>
      </c>
      <c r="U646" s="4">
        <f t="shared" si="186"/>
        <v>0</v>
      </c>
      <c r="AC646" s="2"/>
      <c r="AH646" s="2"/>
      <c r="AI646" s="2"/>
    </row>
    <row r="647" spans="1:35">
      <c r="A647" s="1" t="str">
        <f t="shared" si="172"/>
        <v>~inve~ : [ɪnvɛ]</v>
      </c>
      <c r="B647" s="1">
        <f t="shared" si="173"/>
        <v>0</v>
      </c>
      <c r="C647" s="1">
        <f t="shared" si="173"/>
        <v>0</v>
      </c>
      <c r="D647" s="1">
        <f t="shared" si="173"/>
        <v>0</v>
      </c>
      <c r="E647" s="7">
        <v>1</v>
      </c>
      <c r="F647" s="9" t="s">
        <v>1527</v>
      </c>
      <c r="G647" s="4">
        <f t="shared" si="174"/>
        <v>7.3152889539136799E-4</v>
      </c>
      <c r="H647" s="1" t="str">
        <f t="shared" si="175"/>
        <v>ɪnvɛ</v>
      </c>
      <c r="I647" s="1" t="str">
        <f t="shared" si="176"/>
        <v>inve</v>
      </c>
      <c r="J647" s="10">
        <f t="shared" si="177"/>
        <v>4</v>
      </c>
      <c r="K647" s="10">
        <f t="shared" si="178"/>
        <v>4</v>
      </c>
      <c r="L647" s="10">
        <f t="shared" si="179"/>
        <v>4</v>
      </c>
      <c r="M647" s="1" t="str">
        <f t="shared" si="180"/>
        <v>~inve~</v>
      </c>
      <c r="N647" s="1" t="str">
        <f t="shared" si="181"/>
        <v>[ɪnvɛ]</v>
      </c>
      <c r="O647" s="4">
        <f t="shared" si="182"/>
        <v>0.2342468675289098</v>
      </c>
      <c r="P647" s="4">
        <f t="shared" si="183"/>
        <v>1</v>
      </c>
      <c r="Q647" s="4" cm="1">
        <f t="array" ref="Q647">SUM(_xlfn._xlws.FILTER($G$2:$G$1265,_xlfn.MAP($M$2:$M$1265,_xlfn.LAMBDA(_xlpm.x,_xlpm.x=$M647))))</f>
        <v>7.3152889539136799E-4</v>
      </c>
      <c r="R647" s="4">
        <f t="shared" si="184"/>
        <v>1</v>
      </c>
      <c r="S647" s="15" cm="1">
        <f t="array" ref="S647">SUM(_xlfn._xlws.FILTER($G$2:$G$1265,_xlfn.MAP($N$2:$N$1265,_xlfn.LAMBDA(_xlpm.x,_xlpm.x=$N647))))</f>
        <v>7.3152889539136799E-4</v>
      </c>
      <c r="T647" s="4">
        <f t="shared" si="185"/>
        <v>1</v>
      </c>
      <c r="U647" s="4">
        <f t="shared" si="186"/>
        <v>0</v>
      </c>
      <c r="AC647" s="2"/>
      <c r="AH647" s="2"/>
      <c r="AI647" s="2"/>
    </row>
    <row r="648" spans="1:35">
      <c r="A648" s="1" t="str">
        <f t="shared" si="172"/>
        <v>~rner~ : [ɹnəɹ]</v>
      </c>
      <c r="B648" s="1">
        <f t="shared" si="173"/>
        <v>1</v>
      </c>
      <c r="C648" s="1">
        <f t="shared" si="173"/>
        <v>0</v>
      </c>
      <c r="D648" s="1">
        <f t="shared" si="173"/>
        <v>0</v>
      </c>
      <c r="E648" s="7">
        <v>1</v>
      </c>
      <c r="F648" s="9" t="s">
        <v>1526</v>
      </c>
      <c r="G648" s="4">
        <f t="shared" si="174"/>
        <v>7.3152889539136799E-4</v>
      </c>
      <c r="H648" s="1" t="str">
        <f t="shared" si="175"/>
        <v>ɹnəɹ</v>
      </c>
      <c r="I648" s="1" t="str">
        <f t="shared" si="176"/>
        <v>rner</v>
      </c>
      <c r="J648" s="10">
        <f t="shared" si="177"/>
        <v>4</v>
      </c>
      <c r="K648" s="10">
        <f t="shared" si="178"/>
        <v>4</v>
      </c>
      <c r="L648" s="10">
        <f t="shared" si="179"/>
        <v>4</v>
      </c>
      <c r="M648" s="1" t="str">
        <f t="shared" si="180"/>
        <v>~rner~</v>
      </c>
      <c r="N648" s="1" t="str">
        <f t="shared" si="181"/>
        <v>[ɹnəɹ]</v>
      </c>
      <c r="O648" s="4">
        <f t="shared" si="182"/>
        <v>0.2342468675289098</v>
      </c>
      <c r="P648" s="4">
        <f t="shared" si="183"/>
        <v>1</v>
      </c>
      <c r="Q648" s="4" cm="1">
        <f t="array" ref="Q648">SUM(_xlfn._xlws.FILTER($G$2:$G$1265,_xlfn.MAP($M$2:$M$1265,_xlfn.LAMBDA(_xlpm.x,_xlpm.x=$M648))))</f>
        <v>7.3152889539136799E-4</v>
      </c>
      <c r="R648" s="4">
        <f t="shared" si="184"/>
        <v>1</v>
      </c>
      <c r="S648" s="15" cm="1">
        <f t="array" ref="S648">SUM(_xlfn._xlws.FILTER($G$2:$G$1265,_xlfn.MAP($N$2:$N$1265,_xlfn.LAMBDA(_xlpm.x,_xlpm.x=$N648))))</f>
        <v>7.3152889539136799E-4</v>
      </c>
      <c r="T648" s="4">
        <f t="shared" si="185"/>
        <v>1</v>
      </c>
      <c r="U648" s="4">
        <f t="shared" si="186"/>
        <v>0</v>
      </c>
      <c r="AC648" s="2"/>
      <c r="AH648" s="2"/>
      <c r="AI648" s="2"/>
    </row>
    <row r="649" spans="1:35">
      <c r="A649" s="1" t="str">
        <f t="shared" si="172"/>
        <v>~road~ : [ɹoʊd]</v>
      </c>
      <c r="B649" s="1">
        <f t="shared" si="173"/>
        <v>1</v>
      </c>
      <c r="C649" s="1">
        <f t="shared" si="173"/>
        <v>0</v>
      </c>
      <c r="D649" s="1">
        <f t="shared" si="173"/>
        <v>0</v>
      </c>
      <c r="E649" s="7">
        <v>1</v>
      </c>
      <c r="F649" s="9" t="s">
        <v>1525</v>
      </c>
      <c r="G649" s="4">
        <f t="shared" si="174"/>
        <v>7.3152889539136799E-4</v>
      </c>
      <c r="H649" s="1" t="str">
        <f t="shared" si="175"/>
        <v>ɹoʊd</v>
      </c>
      <c r="I649" s="1" t="str">
        <f t="shared" si="176"/>
        <v>road</v>
      </c>
      <c r="J649" s="10">
        <f t="shared" si="177"/>
        <v>4</v>
      </c>
      <c r="K649" s="10">
        <f t="shared" si="178"/>
        <v>4</v>
      </c>
      <c r="L649" s="10">
        <f t="shared" si="179"/>
        <v>4</v>
      </c>
      <c r="M649" s="1" t="str">
        <f t="shared" si="180"/>
        <v>~road~</v>
      </c>
      <c r="N649" s="1" t="str">
        <f t="shared" si="181"/>
        <v>[ɹoʊd]</v>
      </c>
      <c r="O649" s="4">
        <f t="shared" si="182"/>
        <v>0.2342468675289098</v>
      </c>
      <c r="P649" s="4">
        <f t="shared" si="183"/>
        <v>1</v>
      </c>
      <c r="Q649" s="4" cm="1">
        <f t="array" ref="Q649">SUM(_xlfn._xlws.FILTER($G$2:$G$1265,_xlfn.MAP($M$2:$M$1265,_xlfn.LAMBDA(_xlpm.x,_xlpm.x=$M649))))</f>
        <v>7.3152889539136799E-4</v>
      </c>
      <c r="R649" s="4">
        <f t="shared" si="184"/>
        <v>1</v>
      </c>
      <c r="S649" s="15" cm="1">
        <f t="array" ref="S649">SUM(_xlfn._xlws.FILTER($G$2:$G$1265,_xlfn.MAP($N$2:$N$1265,_xlfn.LAMBDA(_xlpm.x,_xlpm.x=$N649))))</f>
        <v>7.3152889539136799E-4</v>
      </c>
      <c r="T649" s="4">
        <f t="shared" si="185"/>
        <v>1</v>
      </c>
      <c r="U649" s="4">
        <f t="shared" si="186"/>
        <v>0</v>
      </c>
      <c r="AC649" s="2"/>
      <c r="AH649" s="2"/>
      <c r="AI649" s="2"/>
    </row>
    <row r="650" spans="1:35">
      <c r="A650" s="1" t="str">
        <f t="shared" si="172"/>
        <v>~roll~ : [ɹoʊl]</v>
      </c>
      <c r="B650" s="1">
        <f t="shared" si="173"/>
        <v>1</v>
      </c>
      <c r="C650" s="1">
        <f t="shared" si="173"/>
        <v>0</v>
      </c>
      <c r="D650" s="1">
        <f t="shared" si="173"/>
        <v>0</v>
      </c>
      <c r="E650" s="7">
        <v>1</v>
      </c>
      <c r="F650" s="9" t="s">
        <v>1524</v>
      </c>
      <c r="G650" s="4">
        <f t="shared" si="174"/>
        <v>7.3152889539136799E-4</v>
      </c>
      <c r="H650" s="1" t="str">
        <f t="shared" si="175"/>
        <v>ɹoʊl</v>
      </c>
      <c r="I650" s="1" t="str">
        <f t="shared" si="176"/>
        <v>roll</v>
      </c>
      <c r="J650" s="10">
        <f t="shared" si="177"/>
        <v>4</v>
      </c>
      <c r="K650" s="10">
        <f t="shared" si="178"/>
        <v>4</v>
      </c>
      <c r="L650" s="10">
        <f t="shared" si="179"/>
        <v>4</v>
      </c>
      <c r="M650" s="1" t="str">
        <f t="shared" si="180"/>
        <v>~roll~</v>
      </c>
      <c r="N650" s="1" t="str">
        <f t="shared" si="181"/>
        <v>[ɹoʊl]</v>
      </c>
      <c r="O650" s="4">
        <f t="shared" si="182"/>
        <v>0.2342468675289098</v>
      </c>
      <c r="P650" s="4">
        <f t="shared" si="183"/>
        <v>1</v>
      </c>
      <c r="Q650" s="4" cm="1">
        <f t="array" ref="Q650">SUM(_xlfn._xlws.FILTER($G$2:$G$1265,_xlfn.MAP($M$2:$M$1265,_xlfn.LAMBDA(_xlpm.x,_xlpm.x=$M650))))</f>
        <v>7.3152889539136799E-4</v>
      </c>
      <c r="R650" s="4">
        <f t="shared" si="184"/>
        <v>1</v>
      </c>
      <c r="S650" s="15" cm="1">
        <f t="array" ref="S650">SUM(_xlfn._xlws.FILTER($G$2:$G$1265,_xlfn.MAP($N$2:$N$1265,_xlfn.LAMBDA(_xlpm.x,_xlpm.x=$N650))))</f>
        <v>7.3152889539136799E-4</v>
      </c>
      <c r="T650" s="4">
        <f t="shared" si="185"/>
        <v>1</v>
      </c>
      <c r="U650" s="4">
        <f t="shared" si="186"/>
        <v>0</v>
      </c>
      <c r="AC650" s="2"/>
      <c r="AH650" s="2"/>
      <c r="AI650" s="2"/>
    </row>
    <row r="651" spans="1:35">
      <c r="A651" s="1" t="str">
        <f t="shared" si="172"/>
        <v>~rope~ : [ɹoʊp]</v>
      </c>
      <c r="B651" s="1">
        <f t="shared" si="173"/>
        <v>1</v>
      </c>
      <c r="C651" s="1">
        <f t="shared" si="173"/>
        <v>0</v>
      </c>
      <c r="D651" s="1">
        <f t="shared" si="173"/>
        <v>0</v>
      </c>
      <c r="E651" s="7">
        <v>1</v>
      </c>
      <c r="F651" s="9" t="s">
        <v>1523</v>
      </c>
      <c r="G651" s="4">
        <f t="shared" si="174"/>
        <v>7.3152889539136799E-4</v>
      </c>
      <c r="H651" s="1" t="str">
        <f t="shared" si="175"/>
        <v>ɹoʊp</v>
      </c>
      <c r="I651" s="1" t="str">
        <f t="shared" si="176"/>
        <v>rope</v>
      </c>
      <c r="J651" s="10">
        <f t="shared" si="177"/>
        <v>4</v>
      </c>
      <c r="K651" s="10">
        <f t="shared" si="178"/>
        <v>4</v>
      </c>
      <c r="L651" s="10">
        <f t="shared" si="179"/>
        <v>4</v>
      </c>
      <c r="M651" s="1" t="str">
        <f t="shared" si="180"/>
        <v>~rope~</v>
      </c>
      <c r="N651" s="1" t="str">
        <f t="shared" si="181"/>
        <v>[ɹoʊp]</v>
      </c>
      <c r="O651" s="4">
        <f t="shared" si="182"/>
        <v>0.2342468675289098</v>
      </c>
      <c r="P651" s="4">
        <f t="shared" si="183"/>
        <v>1</v>
      </c>
      <c r="Q651" s="4" cm="1">
        <f t="array" ref="Q651">SUM(_xlfn._xlws.FILTER($G$2:$G$1265,_xlfn.MAP($M$2:$M$1265,_xlfn.LAMBDA(_xlpm.x,_xlpm.x=$M651))))</f>
        <v>7.3152889539136799E-4</v>
      </c>
      <c r="R651" s="4">
        <f t="shared" si="184"/>
        <v>1</v>
      </c>
      <c r="S651" s="15" cm="1">
        <f t="array" ref="S651">SUM(_xlfn._xlws.FILTER($G$2:$G$1265,_xlfn.MAP($N$2:$N$1265,_xlfn.LAMBDA(_xlpm.x,_xlpm.x=$N651))))</f>
        <v>7.3152889539136799E-4</v>
      </c>
      <c r="T651" s="4">
        <f t="shared" si="185"/>
        <v>1</v>
      </c>
      <c r="U651" s="4">
        <f t="shared" si="186"/>
        <v>0</v>
      </c>
      <c r="AC651" s="2"/>
      <c r="AH651" s="2"/>
      <c r="AI651" s="2"/>
    </row>
    <row r="652" spans="1:35">
      <c r="A652" s="1" t="str">
        <f t="shared" si="172"/>
        <v>~rose~ : [ɹoʊz]</v>
      </c>
      <c r="B652" s="1">
        <f t="shared" si="173"/>
        <v>1</v>
      </c>
      <c r="C652" s="1">
        <f t="shared" si="173"/>
        <v>0</v>
      </c>
      <c r="D652" s="1">
        <f t="shared" si="173"/>
        <v>0</v>
      </c>
      <c r="E652" s="7">
        <v>1</v>
      </c>
      <c r="F652" s="9" t="s">
        <v>1522</v>
      </c>
      <c r="G652" s="4">
        <f t="shared" si="174"/>
        <v>7.3152889539136799E-4</v>
      </c>
      <c r="H652" s="1" t="str">
        <f t="shared" si="175"/>
        <v>ɹoʊz</v>
      </c>
      <c r="I652" s="1" t="str">
        <f t="shared" si="176"/>
        <v>rose</v>
      </c>
      <c r="J652" s="10">
        <f t="shared" si="177"/>
        <v>4</v>
      </c>
      <c r="K652" s="10">
        <f t="shared" si="178"/>
        <v>4</v>
      </c>
      <c r="L652" s="10">
        <f t="shared" si="179"/>
        <v>4</v>
      </c>
      <c r="M652" s="1" t="str">
        <f t="shared" si="180"/>
        <v>~rose~</v>
      </c>
      <c r="N652" s="1" t="str">
        <f t="shared" si="181"/>
        <v>[ɹoʊz]</v>
      </c>
      <c r="O652" s="4">
        <f t="shared" si="182"/>
        <v>0.2342468675289098</v>
      </c>
      <c r="P652" s="4">
        <f t="shared" si="183"/>
        <v>1</v>
      </c>
      <c r="Q652" s="4" cm="1">
        <f t="array" ref="Q652">SUM(_xlfn._xlws.FILTER($G$2:$G$1265,_xlfn.MAP($M$2:$M$1265,_xlfn.LAMBDA(_xlpm.x,_xlpm.x=$M652))))</f>
        <v>7.3152889539136799E-4</v>
      </c>
      <c r="R652" s="4">
        <f t="shared" si="184"/>
        <v>1</v>
      </c>
      <c r="S652" s="15" cm="1">
        <f t="array" ref="S652">SUM(_xlfn._xlws.FILTER($G$2:$G$1265,_xlfn.MAP($N$2:$N$1265,_xlfn.LAMBDA(_xlpm.x,_xlpm.x=$N652))))</f>
        <v>7.3152889539136799E-4</v>
      </c>
      <c r="T652" s="4">
        <f t="shared" si="185"/>
        <v>1</v>
      </c>
      <c r="U652" s="4">
        <f t="shared" si="186"/>
        <v>0</v>
      </c>
      <c r="AC652" s="2"/>
      <c r="AH652" s="2"/>
      <c r="AI652" s="2"/>
    </row>
    <row r="653" spans="1:35">
      <c r="A653" s="1" t="str">
        <f t="shared" si="172"/>
        <v>~espe~ : [əspɛ]</v>
      </c>
      <c r="B653" s="1">
        <f t="shared" si="173"/>
        <v>0</v>
      </c>
      <c r="C653" s="1">
        <f t="shared" si="173"/>
        <v>0</v>
      </c>
      <c r="D653" s="1">
        <f t="shared" si="173"/>
        <v>0</v>
      </c>
      <c r="E653" s="7">
        <v>1</v>
      </c>
      <c r="F653" s="9" t="s">
        <v>1521</v>
      </c>
      <c r="G653" s="4">
        <f t="shared" si="174"/>
        <v>7.3152889539136799E-4</v>
      </c>
      <c r="H653" s="1" t="str">
        <f t="shared" si="175"/>
        <v>əspɛ</v>
      </c>
      <c r="I653" s="1" t="str">
        <f t="shared" si="176"/>
        <v>espe</v>
      </c>
      <c r="J653" s="10">
        <f t="shared" si="177"/>
        <v>4</v>
      </c>
      <c r="K653" s="10">
        <f t="shared" si="178"/>
        <v>4</v>
      </c>
      <c r="L653" s="10">
        <f t="shared" si="179"/>
        <v>4</v>
      </c>
      <c r="M653" s="1" t="str">
        <f t="shared" si="180"/>
        <v>~espe~</v>
      </c>
      <c r="N653" s="1" t="str">
        <f t="shared" si="181"/>
        <v>[əspɛ]</v>
      </c>
      <c r="O653" s="4">
        <f t="shared" si="182"/>
        <v>0.2342468675289098</v>
      </c>
      <c r="P653" s="4">
        <f t="shared" si="183"/>
        <v>1</v>
      </c>
      <c r="Q653" s="4" cm="1">
        <f t="array" ref="Q653">SUM(_xlfn._xlws.FILTER($G$2:$G$1265,_xlfn.MAP($M$2:$M$1265,_xlfn.LAMBDA(_xlpm.x,_xlpm.x=$M653))))</f>
        <v>7.3152889539136799E-4</v>
      </c>
      <c r="R653" s="4">
        <f t="shared" si="184"/>
        <v>1</v>
      </c>
      <c r="S653" s="15" cm="1">
        <f t="array" ref="S653">SUM(_xlfn._xlws.FILTER($G$2:$G$1265,_xlfn.MAP($N$2:$N$1265,_xlfn.LAMBDA(_xlpm.x,_xlpm.x=$N653))))</f>
        <v>7.3152889539136799E-4</v>
      </c>
      <c r="T653" s="4">
        <f t="shared" si="185"/>
        <v>1</v>
      </c>
      <c r="U653" s="4">
        <f t="shared" si="186"/>
        <v>0</v>
      </c>
      <c r="AC653" s="2"/>
      <c r="AH653" s="2"/>
      <c r="AI653" s="2"/>
    </row>
    <row r="654" spans="1:35">
      <c r="A654" s="1" t="str">
        <f t="shared" si="172"/>
        <v>~rson~ : [ɹsən]</v>
      </c>
      <c r="B654" s="1">
        <f t="shared" si="173"/>
        <v>1</v>
      </c>
      <c r="C654" s="1">
        <f t="shared" si="173"/>
        <v>0</v>
      </c>
      <c r="D654" s="1">
        <f t="shared" si="173"/>
        <v>0</v>
      </c>
      <c r="E654" s="7">
        <v>1</v>
      </c>
      <c r="F654" s="9" t="s">
        <v>1520</v>
      </c>
      <c r="G654" s="4">
        <f t="shared" si="174"/>
        <v>7.3152889539136799E-4</v>
      </c>
      <c r="H654" s="1" t="str">
        <f t="shared" si="175"/>
        <v>ɹsən</v>
      </c>
      <c r="I654" s="1" t="str">
        <f t="shared" si="176"/>
        <v>rson</v>
      </c>
      <c r="J654" s="10">
        <f t="shared" si="177"/>
        <v>4</v>
      </c>
      <c r="K654" s="10">
        <f t="shared" si="178"/>
        <v>4</v>
      </c>
      <c r="L654" s="10">
        <f t="shared" si="179"/>
        <v>4</v>
      </c>
      <c r="M654" s="1" t="str">
        <f t="shared" si="180"/>
        <v>~rson~</v>
      </c>
      <c r="N654" s="1" t="str">
        <f t="shared" si="181"/>
        <v>[ɹsən]</v>
      </c>
      <c r="O654" s="4">
        <f t="shared" si="182"/>
        <v>0.2342468675289098</v>
      </c>
      <c r="P654" s="4">
        <f t="shared" si="183"/>
        <v>1</v>
      </c>
      <c r="Q654" s="4" cm="1">
        <f t="array" ref="Q654">SUM(_xlfn._xlws.FILTER($G$2:$G$1265,_xlfn.MAP($M$2:$M$1265,_xlfn.LAMBDA(_xlpm.x,_xlpm.x=$M654))))</f>
        <v>7.3152889539136799E-4</v>
      </c>
      <c r="R654" s="4">
        <f t="shared" si="184"/>
        <v>1</v>
      </c>
      <c r="S654" s="15" cm="1">
        <f t="array" ref="S654">SUM(_xlfn._xlws.FILTER($G$2:$G$1265,_xlfn.MAP($N$2:$N$1265,_xlfn.LAMBDA(_xlpm.x,_xlpm.x=$N654))))</f>
        <v>7.3152889539136799E-4</v>
      </c>
      <c r="T654" s="4">
        <f t="shared" si="185"/>
        <v>1</v>
      </c>
      <c r="U654" s="4">
        <f t="shared" si="186"/>
        <v>0</v>
      </c>
      <c r="AC654" s="2"/>
      <c r="AH654" s="2"/>
      <c r="AI654" s="2"/>
    </row>
    <row r="655" spans="1:35">
      <c r="A655" s="1" t="str">
        <f t="shared" si="172"/>
        <v>~gure~ : [ɡyʊɹ]</v>
      </c>
      <c r="B655" s="1">
        <f t="shared" si="173"/>
        <v>0</v>
      </c>
      <c r="C655" s="1">
        <f t="shared" si="173"/>
        <v>0</v>
      </c>
      <c r="D655" s="1">
        <f t="shared" si="173"/>
        <v>0</v>
      </c>
      <c r="E655" s="7">
        <v>1</v>
      </c>
      <c r="F655" s="9" t="s">
        <v>1519</v>
      </c>
      <c r="G655" s="4">
        <f t="shared" si="174"/>
        <v>7.3152889539136799E-4</v>
      </c>
      <c r="H655" s="1" t="str">
        <f t="shared" si="175"/>
        <v>ɡyʊɹ</v>
      </c>
      <c r="I655" s="1" t="str">
        <f t="shared" si="176"/>
        <v>gure</v>
      </c>
      <c r="J655" s="10">
        <f t="shared" si="177"/>
        <v>4</v>
      </c>
      <c r="K655" s="10">
        <f t="shared" si="178"/>
        <v>4</v>
      </c>
      <c r="L655" s="10">
        <f t="shared" si="179"/>
        <v>4</v>
      </c>
      <c r="M655" s="1" t="str">
        <f t="shared" si="180"/>
        <v>~gure~</v>
      </c>
      <c r="N655" s="1" t="str">
        <f t="shared" si="181"/>
        <v>[ɡyʊɹ]</v>
      </c>
      <c r="O655" s="4">
        <f t="shared" si="182"/>
        <v>0.2342468675289098</v>
      </c>
      <c r="P655" s="4">
        <f t="shared" si="183"/>
        <v>1</v>
      </c>
      <c r="Q655" s="4" cm="1">
        <f t="array" ref="Q655">SUM(_xlfn._xlws.FILTER($G$2:$G$1265,_xlfn.MAP($M$2:$M$1265,_xlfn.LAMBDA(_xlpm.x,_xlpm.x=$M655))))</f>
        <v>7.3152889539136799E-4</v>
      </c>
      <c r="R655" s="4">
        <f t="shared" si="184"/>
        <v>1</v>
      </c>
      <c r="S655" s="15" cm="1">
        <f t="array" ref="S655">SUM(_xlfn._xlws.FILTER($G$2:$G$1265,_xlfn.MAP($N$2:$N$1265,_xlfn.LAMBDA(_xlpm.x,_xlpm.x=$N655))))</f>
        <v>7.3152889539136799E-4</v>
      </c>
      <c r="T655" s="4">
        <f t="shared" si="185"/>
        <v>1</v>
      </c>
      <c r="U655" s="4">
        <f t="shared" si="186"/>
        <v>0</v>
      </c>
      <c r="AC655" s="2"/>
      <c r="AH655" s="2"/>
      <c r="AI655" s="2"/>
    </row>
    <row r="656" spans="1:35">
      <c r="A656" s="1" t="str">
        <f t="shared" si="172"/>
        <v>~arri~ : [əɹaɪ]</v>
      </c>
      <c r="B656" s="1">
        <f t="shared" si="173"/>
        <v>0</v>
      </c>
      <c r="C656" s="1">
        <f t="shared" si="173"/>
        <v>0</v>
      </c>
      <c r="D656" s="1">
        <f t="shared" si="173"/>
        <v>0</v>
      </c>
      <c r="E656" s="7">
        <v>1</v>
      </c>
      <c r="F656" s="9" t="s">
        <v>1518</v>
      </c>
      <c r="G656" s="4">
        <f t="shared" si="174"/>
        <v>7.3152889539136799E-4</v>
      </c>
      <c r="H656" s="1" t="str">
        <f t="shared" si="175"/>
        <v>əɹaɪ</v>
      </c>
      <c r="I656" s="1" t="str">
        <f t="shared" si="176"/>
        <v>arri</v>
      </c>
      <c r="J656" s="10">
        <f t="shared" si="177"/>
        <v>4</v>
      </c>
      <c r="K656" s="10">
        <f t="shared" si="178"/>
        <v>4</v>
      </c>
      <c r="L656" s="10">
        <f t="shared" si="179"/>
        <v>4</v>
      </c>
      <c r="M656" s="1" t="str">
        <f t="shared" si="180"/>
        <v>~arri~</v>
      </c>
      <c r="N656" s="1" t="str">
        <f t="shared" si="181"/>
        <v>[əɹaɪ]</v>
      </c>
      <c r="O656" s="4">
        <f t="shared" si="182"/>
        <v>0.2342468675289098</v>
      </c>
      <c r="P656" s="4">
        <f t="shared" si="183"/>
        <v>1</v>
      </c>
      <c r="Q656" s="4" cm="1">
        <f t="array" ref="Q656">SUM(_xlfn._xlws.FILTER($G$2:$G$1265,_xlfn.MAP($M$2:$M$1265,_xlfn.LAMBDA(_xlpm.x,_xlpm.x=$M656))))</f>
        <v>7.3152889539136799E-4</v>
      </c>
      <c r="R656" s="4">
        <f t="shared" si="184"/>
        <v>1</v>
      </c>
      <c r="S656" s="15" cm="1">
        <f t="array" ref="S656">SUM(_xlfn._xlws.FILTER($G$2:$G$1265,_xlfn.MAP($N$2:$N$1265,_xlfn.LAMBDA(_xlpm.x,_xlpm.x=$N656))))</f>
        <v>7.3152889539136799E-4</v>
      </c>
      <c r="T656" s="4">
        <f t="shared" si="185"/>
        <v>1</v>
      </c>
      <c r="U656" s="4">
        <f t="shared" si="186"/>
        <v>0</v>
      </c>
      <c r="AC656" s="2"/>
      <c r="AH656" s="2"/>
      <c r="AI656" s="2"/>
    </row>
    <row r="657" spans="1:35">
      <c r="A657" s="1" t="str">
        <f t="shared" si="172"/>
        <v>~orde~ : [ɔɹdə]</v>
      </c>
      <c r="B657" s="1">
        <f t="shared" si="173"/>
        <v>0</v>
      </c>
      <c r="C657" s="1">
        <f t="shared" si="173"/>
        <v>0</v>
      </c>
      <c r="D657" s="1">
        <f t="shared" si="173"/>
        <v>0</v>
      </c>
      <c r="E657" s="7">
        <v>1</v>
      </c>
      <c r="F657" s="9" t="s">
        <v>1517</v>
      </c>
      <c r="G657" s="4">
        <f t="shared" si="174"/>
        <v>7.3152889539136799E-4</v>
      </c>
      <c r="H657" s="1" t="str">
        <f t="shared" si="175"/>
        <v>ɔɹdə</v>
      </c>
      <c r="I657" s="1" t="str">
        <f t="shared" si="176"/>
        <v>orde</v>
      </c>
      <c r="J657" s="10">
        <f t="shared" si="177"/>
        <v>4</v>
      </c>
      <c r="K657" s="10">
        <f t="shared" si="178"/>
        <v>4</v>
      </c>
      <c r="L657" s="10">
        <f t="shared" si="179"/>
        <v>4</v>
      </c>
      <c r="M657" s="1" t="str">
        <f t="shared" si="180"/>
        <v>~orde~</v>
      </c>
      <c r="N657" s="1" t="str">
        <f t="shared" si="181"/>
        <v>[ɔɹdə]</v>
      </c>
      <c r="O657" s="4">
        <f t="shared" si="182"/>
        <v>0.2342468675289098</v>
      </c>
      <c r="P657" s="4">
        <f t="shared" si="183"/>
        <v>1</v>
      </c>
      <c r="Q657" s="4" cm="1">
        <f t="array" ref="Q657">SUM(_xlfn._xlws.FILTER($G$2:$G$1265,_xlfn.MAP($M$2:$M$1265,_xlfn.LAMBDA(_xlpm.x,_xlpm.x=$M657))))</f>
        <v>7.3152889539136799E-4</v>
      </c>
      <c r="R657" s="4">
        <f t="shared" si="184"/>
        <v>1</v>
      </c>
      <c r="S657" s="15" cm="1">
        <f t="array" ref="S657">SUM(_xlfn._xlws.FILTER($G$2:$G$1265,_xlfn.MAP($N$2:$N$1265,_xlfn.LAMBDA(_xlpm.x,_xlpm.x=$N657))))</f>
        <v>7.3152889539136799E-4</v>
      </c>
      <c r="T657" s="4">
        <f t="shared" si="185"/>
        <v>1</v>
      </c>
      <c r="U657" s="4">
        <f t="shared" si="186"/>
        <v>0</v>
      </c>
      <c r="AC657" s="2"/>
      <c r="AH657" s="2"/>
      <c r="AI657" s="2"/>
    </row>
    <row r="658" spans="1:35">
      <c r="A658" s="1" t="str">
        <f t="shared" si="172"/>
        <v>~arra~ : [əɹeɪ]</v>
      </c>
      <c r="B658" s="1">
        <f t="shared" si="173"/>
        <v>0</v>
      </c>
      <c r="C658" s="1">
        <f t="shared" si="173"/>
        <v>0</v>
      </c>
      <c r="D658" s="1">
        <f t="shared" si="173"/>
        <v>0</v>
      </c>
      <c r="E658" s="7">
        <v>1</v>
      </c>
      <c r="F658" s="9" t="s">
        <v>1516</v>
      </c>
      <c r="G658" s="4">
        <f t="shared" si="174"/>
        <v>7.3152889539136799E-4</v>
      </c>
      <c r="H658" s="1" t="str">
        <f t="shared" si="175"/>
        <v>əɹeɪ</v>
      </c>
      <c r="I658" s="1" t="str">
        <f t="shared" si="176"/>
        <v>arra</v>
      </c>
      <c r="J658" s="10">
        <f t="shared" si="177"/>
        <v>4</v>
      </c>
      <c r="K658" s="10">
        <f t="shared" si="178"/>
        <v>4</v>
      </c>
      <c r="L658" s="10">
        <f t="shared" si="179"/>
        <v>4</v>
      </c>
      <c r="M658" s="1" t="str">
        <f t="shared" si="180"/>
        <v>~arra~</v>
      </c>
      <c r="N658" s="1" t="str">
        <f t="shared" si="181"/>
        <v>[əɹeɪ]</v>
      </c>
      <c r="O658" s="4">
        <f t="shared" si="182"/>
        <v>0.2342468675289098</v>
      </c>
      <c r="P658" s="4">
        <f t="shared" si="183"/>
        <v>1</v>
      </c>
      <c r="Q658" s="4" cm="1">
        <f t="array" ref="Q658">SUM(_xlfn._xlws.FILTER($G$2:$G$1265,_xlfn.MAP($M$2:$M$1265,_xlfn.LAMBDA(_xlpm.x,_xlpm.x=$M658))))</f>
        <v>7.3152889539136799E-4</v>
      </c>
      <c r="R658" s="4">
        <f t="shared" si="184"/>
        <v>1</v>
      </c>
      <c r="S658" s="15" cm="1">
        <f t="array" ref="S658">SUM(_xlfn._xlws.FILTER($G$2:$G$1265,_xlfn.MAP($N$2:$N$1265,_xlfn.LAMBDA(_xlpm.x,_xlpm.x=$N658))))</f>
        <v>7.3152889539136799E-4</v>
      </c>
      <c r="T658" s="4">
        <f t="shared" si="185"/>
        <v>1</v>
      </c>
      <c r="U658" s="4">
        <f t="shared" si="186"/>
        <v>0</v>
      </c>
      <c r="AC658" s="2"/>
      <c r="AH658" s="2"/>
      <c r="AI658" s="2"/>
    </row>
    <row r="659" spans="1:35">
      <c r="A659" s="1" t="str">
        <f t="shared" si="172"/>
        <v>~gray~ : [ɡɹeɪ]</v>
      </c>
      <c r="B659" s="1">
        <f t="shared" si="173"/>
        <v>0</v>
      </c>
      <c r="C659" s="1">
        <f t="shared" si="173"/>
        <v>0</v>
      </c>
      <c r="D659" s="1">
        <f t="shared" si="173"/>
        <v>0</v>
      </c>
      <c r="E659" s="7">
        <v>1</v>
      </c>
      <c r="F659" s="9" t="s">
        <v>756</v>
      </c>
      <c r="G659" s="4">
        <f t="shared" si="174"/>
        <v>7.3152889539136799E-4</v>
      </c>
      <c r="H659" s="1" t="str">
        <f t="shared" si="175"/>
        <v>ɡɹeɪ</v>
      </c>
      <c r="I659" s="1" t="str">
        <f t="shared" si="176"/>
        <v>gray</v>
      </c>
      <c r="J659" s="10">
        <f t="shared" si="177"/>
        <v>4</v>
      </c>
      <c r="K659" s="10">
        <f t="shared" si="178"/>
        <v>4</v>
      </c>
      <c r="L659" s="10">
        <f t="shared" si="179"/>
        <v>4</v>
      </c>
      <c r="M659" s="1" t="str">
        <f t="shared" si="180"/>
        <v>~gray~</v>
      </c>
      <c r="N659" s="1" t="str">
        <f t="shared" si="181"/>
        <v>[ɡɹeɪ]</v>
      </c>
      <c r="O659" s="4">
        <f t="shared" si="182"/>
        <v>0.2342468675289098</v>
      </c>
      <c r="P659" s="4">
        <f t="shared" si="183"/>
        <v>1</v>
      </c>
      <c r="Q659" s="4" cm="1">
        <f t="array" ref="Q659">SUM(_xlfn._xlws.FILTER($G$2:$G$1265,_xlfn.MAP($M$2:$M$1265,_xlfn.LAMBDA(_xlpm.x,_xlpm.x=$M659))))</f>
        <v>7.3152889539136799E-4</v>
      </c>
      <c r="R659" s="4">
        <f t="shared" si="184"/>
        <v>1</v>
      </c>
      <c r="S659" s="15" cm="1">
        <f t="array" ref="S659">SUM(_xlfn._xlws.FILTER($G$2:$G$1265,_xlfn.MAP($N$2:$N$1265,_xlfn.LAMBDA(_xlpm.x,_xlpm.x=$N659))))</f>
        <v>7.3152889539136799E-4</v>
      </c>
      <c r="T659" s="4">
        <f t="shared" si="185"/>
        <v>1</v>
      </c>
      <c r="U659" s="4">
        <f t="shared" si="186"/>
        <v>0</v>
      </c>
      <c r="AC659" s="2"/>
      <c r="AH659" s="2"/>
      <c r="AI659" s="2"/>
    </row>
    <row r="660" spans="1:35">
      <c r="A660" s="1" t="str">
        <f t="shared" si="172"/>
        <v>~reco~ : [ɹəkɔ]</v>
      </c>
      <c r="B660" s="1">
        <f t="shared" si="173"/>
        <v>1</v>
      </c>
      <c r="C660" s="1">
        <f t="shared" si="173"/>
        <v>0</v>
      </c>
      <c r="D660" s="1">
        <f t="shared" si="173"/>
        <v>0</v>
      </c>
      <c r="E660" s="7">
        <v>1</v>
      </c>
      <c r="F660" s="9" t="s">
        <v>1515</v>
      </c>
      <c r="G660" s="4">
        <f t="shared" si="174"/>
        <v>7.3152889539136799E-4</v>
      </c>
      <c r="H660" s="1" t="str">
        <f t="shared" si="175"/>
        <v>ɹəkɔ</v>
      </c>
      <c r="I660" s="1" t="str">
        <f t="shared" si="176"/>
        <v>reco</v>
      </c>
      <c r="J660" s="10">
        <f t="shared" si="177"/>
        <v>4</v>
      </c>
      <c r="K660" s="10">
        <f t="shared" si="178"/>
        <v>4</v>
      </c>
      <c r="L660" s="10">
        <f t="shared" si="179"/>
        <v>4</v>
      </c>
      <c r="M660" s="1" t="str">
        <f t="shared" si="180"/>
        <v>~reco~</v>
      </c>
      <c r="N660" s="1" t="str">
        <f t="shared" si="181"/>
        <v>[ɹəkɔ]</v>
      </c>
      <c r="O660" s="4">
        <f t="shared" si="182"/>
        <v>0.2342468675289098</v>
      </c>
      <c r="P660" s="4">
        <f t="shared" si="183"/>
        <v>1</v>
      </c>
      <c r="Q660" s="4" cm="1">
        <f t="array" ref="Q660">SUM(_xlfn._xlws.FILTER($G$2:$G$1265,_xlfn.MAP($M$2:$M$1265,_xlfn.LAMBDA(_xlpm.x,_xlpm.x=$M660))))</f>
        <v>7.3152889539136799E-4</v>
      </c>
      <c r="R660" s="4">
        <f t="shared" si="184"/>
        <v>1</v>
      </c>
      <c r="S660" s="15" cm="1">
        <f t="array" ref="S660">SUM(_xlfn._xlws.FILTER($G$2:$G$1265,_xlfn.MAP($N$2:$N$1265,_xlfn.LAMBDA(_xlpm.x,_xlpm.x=$N660))))</f>
        <v>7.3152889539136799E-4</v>
      </c>
      <c r="T660" s="4">
        <f t="shared" si="185"/>
        <v>1</v>
      </c>
      <c r="U660" s="4">
        <f t="shared" si="186"/>
        <v>0</v>
      </c>
      <c r="AC660" s="2"/>
      <c r="AH660" s="2"/>
      <c r="AI660" s="2"/>
    </row>
    <row r="661" spans="1:35">
      <c r="A661" s="1" t="str">
        <f t="shared" si="172"/>
        <v>~reme~ : [ɹɪmɛ]</v>
      </c>
      <c r="B661" s="1">
        <f t="shared" si="173"/>
        <v>1</v>
      </c>
      <c r="C661" s="1">
        <f t="shared" si="173"/>
        <v>0</v>
      </c>
      <c r="D661" s="1">
        <f t="shared" si="173"/>
        <v>0</v>
      </c>
      <c r="E661" s="7">
        <v>1</v>
      </c>
      <c r="F661" s="9" t="s">
        <v>1514</v>
      </c>
      <c r="G661" s="4">
        <f t="shared" si="174"/>
        <v>7.3152889539136799E-4</v>
      </c>
      <c r="H661" s="1" t="str">
        <f t="shared" si="175"/>
        <v>ɹɪmɛ</v>
      </c>
      <c r="I661" s="1" t="str">
        <f t="shared" si="176"/>
        <v>reme</v>
      </c>
      <c r="J661" s="10">
        <f t="shared" si="177"/>
        <v>4</v>
      </c>
      <c r="K661" s="10">
        <f t="shared" si="178"/>
        <v>4</v>
      </c>
      <c r="L661" s="10">
        <f t="shared" si="179"/>
        <v>4</v>
      </c>
      <c r="M661" s="1" t="str">
        <f t="shared" si="180"/>
        <v>~reme~</v>
      </c>
      <c r="N661" s="1" t="str">
        <f t="shared" si="181"/>
        <v>[ɹɪmɛ]</v>
      </c>
      <c r="O661" s="4">
        <f t="shared" si="182"/>
        <v>0.2342468675289098</v>
      </c>
      <c r="P661" s="4">
        <f t="shared" si="183"/>
        <v>1</v>
      </c>
      <c r="Q661" s="4" cm="1">
        <f t="array" ref="Q661">SUM(_xlfn._xlws.FILTER($G$2:$G$1265,_xlfn.MAP($M$2:$M$1265,_xlfn.LAMBDA(_xlpm.x,_xlpm.x=$M661))))</f>
        <v>7.3152889539136799E-4</v>
      </c>
      <c r="R661" s="4">
        <f t="shared" si="184"/>
        <v>1</v>
      </c>
      <c r="S661" s="15" cm="1">
        <f t="array" ref="S661">SUM(_xlfn._xlws.FILTER($G$2:$G$1265,_xlfn.MAP($N$2:$N$1265,_xlfn.LAMBDA(_xlpm.x,_xlpm.x=$N661))))</f>
        <v>7.3152889539136799E-4</v>
      </c>
      <c r="T661" s="4">
        <f t="shared" si="185"/>
        <v>1</v>
      </c>
      <c r="U661" s="4">
        <f t="shared" si="186"/>
        <v>0</v>
      </c>
      <c r="AC661" s="2"/>
      <c r="AH661" s="2"/>
      <c r="AI661" s="2"/>
    </row>
    <row r="662" spans="1:35">
      <c r="A662" s="1" t="str">
        <f t="shared" si="172"/>
        <v>~rime~ : [ɹɪmə]</v>
      </c>
      <c r="B662" s="1">
        <f t="shared" ref="B662:D681" si="187">_xlfn.LET(_xlpm.d,$F662,_xlpm.k,_xlfn.CONCAT(LEFT(TRIM(B$1),1),"*"),COUNTIF(_xlpm.d,_xlpm.k))</f>
        <v>1</v>
      </c>
      <c r="C662" s="1">
        <f t="shared" si="187"/>
        <v>0</v>
      </c>
      <c r="D662" s="1">
        <f t="shared" si="187"/>
        <v>0</v>
      </c>
      <c r="E662" s="7">
        <v>1</v>
      </c>
      <c r="F662" s="9" t="s">
        <v>1513</v>
      </c>
      <c r="G662" s="4">
        <f t="shared" si="174"/>
        <v>7.3152889539136799E-4</v>
      </c>
      <c r="H662" s="1" t="str">
        <f t="shared" si="175"/>
        <v>ɹɪmə</v>
      </c>
      <c r="I662" s="1" t="str">
        <f t="shared" si="176"/>
        <v>rime</v>
      </c>
      <c r="J662" s="10">
        <f t="shared" si="177"/>
        <v>4</v>
      </c>
      <c r="K662" s="10">
        <f t="shared" si="178"/>
        <v>4</v>
      </c>
      <c r="L662" s="10">
        <f t="shared" si="179"/>
        <v>4</v>
      </c>
      <c r="M662" s="1" t="str">
        <f t="shared" si="180"/>
        <v>~rime~</v>
      </c>
      <c r="N662" s="1" t="str">
        <f t="shared" si="181"/>
        <v>[ɹɪmə]</v>
      </c>
      <c r="O662" s="4">
        <f t="shared" si="182"/>
        <v>0.2342468675289098</v>
      </c>
      <c r="P662" s="4">
        <f t="shared" si="183"/>
        <v>1</v>
      </c>
      <c r="Q662" s="4" cm="1">
        <f t="array" ref="Q662">SUM(_xlfn._xlws.FILTER($G$2:$G$1265,_xlfn.MAP($M$2:$M$1265,_xlfn.LAMBDA(_xlpm.x,_xlpm.x=$M662))))</f>
        <v>7.3152889539136799E-4</v>
      </c>
      <c r="R662" s="4">
        <f t="shared" si="184"/>
        <v>1</v>
      </c>
      <c r="S662" s="15" cm="1">
        <f t="array" ref="S662">SUM(_xlfn._xlws.FILTER($G$2:$G$1265,_xlfn.MAP($N$2:$N$1265,_xlfn.LAMBDA(_xlpm.x,_xlpm.x=$N662))))</f>
        <v>7.3152889539136799E-4</v>
      </c>
      <c r="T662" s="4">
        <f t="shared" si="185"/>
        <v>1</v>
      </c>
      <c r="U662" s="4">
        <f t="shared" si="186"/>
        <v>0</v>
      </c>
      <c r="AC662" s="2"/>
      <c r="AH662" s="2"/>
      <c r="AI662" s="2"/>
    </row>
    <row r="663" spans="1:35">
      <c r="A663" s="1" t="str">
        <f t="shared" si="172"/>
        <v>~grow~ : [ɡɹoʊ]</v>
      </c>
      <c r="B663" s="1">
        <f t="shared" si="187"/>
        <v>0</v>
      </c>
      <c r="C663" s="1">
        <f t="shared" si="187"/>
        <v>0</v>
      </c>
      <c r="D663" s="1">
        <f t="shared" si="187"/>
        <v>0</v>
      </c>
      <c r="E663" s="7">
        <v>1</v>
      </c>
      <c r="F663" s="9" t="s">
        <v>290</v>
      </c>
      <c r="G663" s="4">
        <f t="shared" si="174"/>
        <v>7.3152889539136799E-4</v>
      </c>
      <c r="H663" s="1" t="str">
        <f t="shared" si="175"/>
        <v>ɡɹoʊ</v>
      </c>
      <c r="I663" s="1" t="str">
        <f t="shared" si="176"/>
        <v>grow</v>
      </c>
      <c r="J663" s="10">
        <f t="shared" si="177"/>
        <v>4</v>
      </c>
      <c r="K663" s="10">
        <f t="shared" si="178"/>
        <v>4</v>
      </c>
      <c r="L663" s="10">
        <f t="shared" si="179"/>
        <v>4</v>
      </c>
      <c r="M663" s="1" t="str">
        <f t="shared" si="180"/>
        <v>~grow~</v>
      </c>
      <c r="N663" s="1" t="str">
        <f t="shared" si="181"/>
        <v>[ɡɹoʊ]</v>
      </c>
      <c r="O663" s="4">
        <f t="shared" si="182"/>
        <v>0.2342468675289098</v>
      </c>
      <c r="P663" s="4">
        <f t="shared" si="183"/>
        <v>1</v>
      </c>
      <c r="Q663" s="4" cm="1">
        <f t="array" ref="Q663">SUM(_xlfn._xlws.FILTER($G$2:$G$1265,_xlfn.MAP($M$2:$M$1265,_xlfn.LAMBDA(_xlpm.x,_xlpm.x=$M663))))</f>
        <v>7.3152889539136799E-4</v>
      </c>
      <c r="R663" s="4">
        <f t="shared" si="184"/>
        <v>1</v>
      </c>
      <c r="S663" s="15" cm="1">
        <f t="array" ref="S663">SUM(_xlfn._xlws.FILTER($G$2:$G$1265,_xlfn.MAP($N$2:$N$1265,_xlfn.LAMBDA(_xlpm.x,_xlpm.x=$N663))))</f>
        <v>7.3152889539136799E-4</v>
      </c>
      <c r="T663" s="4">
        <f t="shared" si="185"/>
        <v>1</v>
      </c>
      <c r="U663" s="4">
        <f t="shared" si="186"/>
        <v>0</v>
      </c>
      <c r="AC663" s="2"/>
      <c r="AH663" s="2"/>
      <c r="AI663" s="2"/>
    </row>
    <row r="664" spans="1:35">
      <c r="A664" s="1" t="str">
        <f t="shared" si="172"/>
        <v>~rich~ : [ɹɪtʃ]</v>
      </c>
      <c r="B664" s="1">
        <f t="shared" si="187"/>
        <v>1</v>
      </c>
      <c r="C664" s="1">
        <f t="shared" si="187"/>
        <v>0</v>
      </c>
      <c r="D664" s="1">
        <f t="shared" si="187"/>
        <v>0</v>
      </c>
      <c r="E664" s="7">
        <v>1</v>
      </c>
      <c r="F664" s="9" t="s">
        <v>1512</v>
      </c>
      <c r="G664" s="4">
        <f t="shared" si="174"/>
        <v>7.3152889539136799E-4</v>
      </c>
      <c r="H664" s="1" t="str">
        <f t="shared" si="175"/>
        <v>ɹɪtʃ</v>
      </c>
      <c r="I664" s="1" t="str">
        <f t="shared" si="176"/>
        <v>rich</v>
      </c>
      <c r="J664" s="10">
        <f t="shared" si="177"/>
        <v>4</v>
      </c>
      <c r="K664" s="10">
        <f t="shared" si="178"/>
        <v>4</v>
      </c>
      <c r="L664" s="10">
        <f t="shared" si="179"/>
        <v>4</v>
      </c>
      <c r="M664" s="1" t="str">
        <f t="shared" si="180"/>
        <v>~rich~</v>
      </c>
      <c r="N664" s="1" t="str">
        <f t="shared" si="181"/>
        <v>[ɹɪtʃ]</v>
      </c>
      <c r="O664" s="4">
        <f t="shared" si="182"/>
        <v>0.2342468675289098</v>
      </c>
      <c r="P664" s="4">
        <f t="shared" si="183"/>
        <v>1</v>
      </c>
      <c r="Q664" s="4" cm="1">
        <f t="array" ref="Q664">SUM(_xlfn._xlws.FILTER($G$2:$G$1265,_xlfn.MAP($M$2:$M$1265,_xlfn.LAMBDA(_xlpm.x,_xlpm.x=$M664))))</f>
        <v>7.3152889539136799E-4</v>
      </c>
      <c r="R664" s="4">
        <f t="shared" si="184"/>
        <v>1</v>
      </c>
      <c r="S664" s="15" cm="1">
        <f t="array" ref="S664">SUM(_xlfn._xlws.FILTER($G$2:$G$1265,_xlfn.MAP($N$2:$N$1265,_xlfn.LAMBDA(_xlpm.x,_xlpm.x=$N664))))</f>
        <v>7.3152889539136799E-4</v>
      </c>
      <c r="T664" s="4">
        <f t="shared" si="185"/>
        <v>1</v>
      </c>
      <c r="U664" s="4">
        <f t="shared" si="186"/>
        <v>0</v>
      </c>
      <c r="AC664" s="2"/>
      <c r="AH664" s="2"/>
      <c r="AI664" s="2"/>
    </row>
    <row r="665" spans="1:35">
      <c r="A665" s="1" t="str">
        <f t="shared" si="172"/>
        <v>~gove~ : [ɡʌvə]</v>
      </c>
      <c r="B665" s="1">
        <f t="shared" si="187"/>
        <v>0</v>
      </c>
      <c r="C665" s="1">
        <f t="shared" si="187"/>
        <v>0</v>
      </c>
      <c r="D665" s="1">
        <f t="shared" si="187"/>
        <v>0</v>
      </c>
      <c r="E665" s="7">
        <v>1</v>
      </c>
      <c r="F665" s="9" t="s">
        <v>1511</v>
      </c>
      <c r="G665" s="4">
        <f t="shared" si="174"/>
        <v>7.3152889539136799E-4</v>
      </c>
      <c r="H665" s="1" t="str">
        <f t="shared" si="175"/>
        <v>ɡʌvə</v>
      </c>
      <c r="I665" s="1" t="str">
        <f t="shared" si="176"/>
        <v>gove</v>
      </c>
      <c r="J665" s="10">
        <f t="shared" si="177"/>
        <v>4</v>
      </c>
      <c r="K665" s="10">
        <f t="shared" si="178"/>
        <v>4</v>
      </c>
      <c r="L665" s="10">
        <f t="shared" si="179"/>
        <v>4</v>
      </c>
      <c r="M665" s="1" t="str">
        <f t="shared" si="180"/>
        <v>~gove~</v>
      </c>
      <c r="N665" s="1" t="str">
        <f t="shared" si="181"/>
        <v>[ɡʌvə]</v>
      </c>
      <c r="O665" s="4">
        <f t="shared" si="182"/>
        <v>0.2342468675289098</v>
      </c>
      <c r="P665" s="4">
        <f t="shared" si="183"/>
        <v>1</v>
      </c>
      <c r="Q665" s="4" cm="1">
        <f t="array" ref="Q665">SUM(_xlfn._xlws.FILTER($G$2:$G$1265,_xlfn.MAP($M$2:$M$1265,_xlfn.LAMBDA(_xlpm.x,_xlpm.x=$M665))))</f>
        <v>7.3152889539136799E-4</v>
      </c>
      <c r="R665" s="4">
        <f t="shared" si="184"/>
        <v>1</v>
      </c>
      <c r="S665" s="15" cm="1">
        <f t="array" ref="S665">SUM(_xlfn._xlws.FILTER($G$2:$G$1265,_xlfn.MAP($N$2:$N$1265,_xlfn.LAMBDA(_xlpm.x,_xlpm.x=$N665))))</f>
        <v>7.3152889539136799E-4</v>
      </c>
      <c r="T665" s="4">
        <f t="shared" si="185"/>
        <v>1</v>
      </c>
      <c r="U665" s="4">
        <f t="shared" si="186"/>
        <v>0</v>
      </c>
      <c r="AC665" s="2"/>
      <c r="AH665" s="2"/>
      <c r="AI665" s="2"/>
    </row>
    <row r="666" spans="1:35">
      <c r="A666" s="1" t="str">
        <f t="shared" si="172"/>
        <v>~rive~ : [ɹɪvə]</v>
      </c>
      <c r="B666" s="1">
        <f t="shared" si="187"/>
        <v>1</v>
      </c>
      <c r="C666" s="1">
        <f t="shared" si="187"/>
        <v>0</v>
      </c>
      <c r="D666" s="1">
        <f t="shared" si="187"/>
        <v>0</v>
      </c>
      <c r="E666" s="7">
        <v>1</v>
      </c>
      <c r="F666" s="9" t="s">
        <v>1510</v>
      </c>
      <c r="G666" s="4">
        <f t="shared" si="174"/>
        <v>7.3152889539136799E-4</v>
      </c>
      <c r="H666" s="1" t="str">
        <f t="shared" si="175"/>
        <v>ɹɪvə</v>
      </c>
      <c r="I666" s="1" t="str">
        <f t="shared" si="176"/>
        <v>rive</v>
      </c>
      <c r="J666" s="10">
        <f t="shared" si="177"/>
        <v>4</v>
      </c>
      <c r="K666" s="10">
        <f t="shared" si="178"/>
        <v>4</v>
      </c>
      <c r="L666" s="10">
        <f t="shared" si="179"/>
        <v>4</v>
      </c>
      <c r="M666" s="1" t="str">
        <f t="shared" si="180"/>
        <v>~rive~</v>
      </c>
      <c r="N666" s="1" t="str">
        <f t="shared" si="181"/>
        <v>[ɹɪvə]</v>
      </c>
      <c r="O666" s="4">
        <f t="shared" si="182"/>
        <v>0.2342468675289098</v>
      </c>
      <c r="P666" s="4">
        <f t="shared" si="183"/>
        <v>1</v>
      </c>
      <c r="Q666" s="4" cm="1">
        <f t="array" ref="Q666">SUM(_xlfn._xlws.FILTER($G$2:$G$1265,_xlfn.MAP($M$2:$M$1265,_xlfn.LAMBDA(_xlpm.x,_xlpm.x=$M666))))</f>
        <v>7.3152889539136799E-4</v>
      </c>
      <c r="R666" s="4">
        <f t="shared" si="184"/>
        <v>1</v>
      </c>
      <c r="S666" s="15" cm="1">
        <f t="array" ref="S666">SUM(_xlfn._xlws.FILTER($G$2:$G$1265,_xlfn.MAP($N$2:$N$1265,_xlfn.LAMBDA(_xlpm.x,_xlpm.x=$N666))))</f>
        <v>7.3152889539136799E-4</v>
      </c>
      <c r="T666" s="4">
        <f t="shared" si="185"/>
        <v>1</v>
      </c>
      <c r="U666" s="4">
        <f t="shared" si="186"/>
        <v>0</v>
      </c>
      <c r="AC666" s="2"/>
      <c r="AH666" s="2"/>
      <c r="AI666" s="2"/>
    </row>
    <row r="667" spans="1:35">
      <c r="A667" s="1" t="str">
        <f t="shared" si="172"/>
        <v>~resu~ : [ɹɪzʌ]</v>
      </c>
      <c r="B667" s="1">
        <f t="shared" si="187"/>
        <v>1</v>
      </c>
      <c r="C667" s="1">
        <f t="shared" si="187"/>
        <v>0</v>
      </c>
      <c r="D667" s="1">
        <f t="shared" si="187"/>
        <v>0</v>
      </c>
      <c r="E667" s="7">
        <v>1</v>
      </c>
      <c r="F667" s="9" t="s">
        <v>1509</v>
      </c>
      <c r="G667" s="4">
        <f t="shared" si="174"/>
        <v>7.3152889539136799E-4</v>
      </c>
      <c r="H667" s="1" t="str">
        <f t="shared" si="175"/>
        <v>ɹɪzʌ</v>
      </c>
      <c r="I667" s="1" t="str">
        <f t="shared" si="176"/>
        <v>resu</v>
      </c>
      <c r="J667" s="10">
        <f t="shared" si="177"/>
        <v>4</v>
      </c>
      <c r="K667" s="10">
        <f t="shared" si="178"/>
        <v>4</v>
      </c>
      <c r="L667" s="10">
        <f t="shared" si="179"/>
        <v>4</v>
      </c>
      <c r="M667" s="1" t="str">
        <f t="shared" si="180"/>
        <v>~resu~</v>
      </c>
      <c r="N667" s="1" t="str">
        <f t="shared" si="181"/>
        <v>[ɹɪzʌ]</v>
      </c>
      <c r="O667" s="4">
        <f t="shared" si="182"/>
        <v>0.2342468675289098</v>
      </c>
      <c r="P667" s="4">
        <f t="shared" si="183"/>
        <v>1</v>
      </c>
      <c r="Q667" s="4" cm="1">
        <f t="array" ref="Q667">SUM(_xlfn._xlws.FILTER($G$2:$G$1265,_xlfn.MAP($M$2:$M$1265,_xlfn.LAMBDA(_xlpm.x,_xlpm.x=$M667))))</f>
        <v>7.3152889539136799E-4</v>
      </c>
      <c r="R667" s="4">
        <f t="shared" si="184"/>
        <v>1</v>
      </c>
      <c r="S667" s="15" cm="1">
        <f t="array" ref="S667">SUM(_xlfn._xlws.FILTER($G$2:$G$1265,_xlfn.MAP($N$2:$N$1265,_xlfn.LAMBDA(_xlpm.x,_xlpm.x=$N667))))</f>
        <v>7.3152889539136799E-4</v>
      </c>
      <c r="T667" s="4">
        <f t="shared" si="185"/>
        <v>1</v>
      </c>
      <c r="U667" s="4">
        <f t="shared" si="186"/>
        <v>0</v>
      </c>
      <c r="AC667" s="2"/>
      <c r="AH667" s="2"/>
      <c r="AI667" s="2"/>
    </row>
    <row r="668" spans="1:35">
      <c r="A668" s="1" t="str">
        <f t="shared" si="172"/>
        <v>~girl~ : [ɡɜɹl]</v>
      </c>
      <c r="B668" s="1">
        <f t="shared" si="187"/>
        <v>0</v>
      </c>
      <c r="C668" s="1">
        <f t="shared" si="187"/>
        <v>0</v>
      </c>
      <c r="D668" s="1">
        <f t="shared" si="187"/>
        <v>0</v>
      </c>
      <c r="E668" s="7">
        <v>1</v>
      </c>
      <c r="F668" s="9" t="s">
        <v>1508</v>
      </c>
      <c r="G668" s="4">
        <f t="shared" si="174"/>
        <v>7.3152889539136799E-4</v>
      </c>
      <c r="H668" s="1" t="str">
        <f t="shared" si="175"/>
        <v>ɡɜɹl</v>
      </c>
      <c r="I668" s="1" t="str">
        <f t="shared" si="176"/>
        <v>girl</v>
      </c>
      <c r="J668" s="10">
        <f t="shared" si="177"/>
        <v>4</v>
      </c>
      <c r="K668" s="10">
        <f t="shared" si="178"/>
        <v>4</v>
      </c>
      <c r="L668" s="10">
        <f t="shared" si="179"/>
        <v>4</v>
      </c>
      <c r="M668" s="1" t="str">
        <f t="shared" si="180"/>
        <v>~girl~</v>
      </c>
      <c r="N668" s="1" t="str">
        <f t="shared" si="181"/>
        <v>[ɡɜɹl]</v>
      </c>
      <c r="O668" s="4">
        <f t="shared" si="182"/>
        <v>0.2342468675289098</v>
      </c>
      <c r="P668" s="4">
        <f t="shared" si="183"/>
        <v>1</v>
      </c>
      <c r="Q668" s="4" cm="1">
        <f t="array" ref="Q668">SUM(_xlfn._xlws.FILTER($G$2:$G$1265,_xlfn.MAP($M$2:$M$1265,_xlfn.LAMBDA(_xlpm.x,_xlpm.x=$M668))))</f>
        <v>7.3152889539136799E-4</v>
      </c>
      <c r="R668" s="4">
        <f t="shared" si="184"/>
        <v>1</v>
      </c>
      <c r="S668" s="15" cm="1">
        <f t="array" ref="S668">SUM(_xlfn._xlws.FILTER($G$2:$G$1265,_xlfn.MAP($N$2:$N$1265,_xlfn.LAMBDA(_xlpm.x,_xlpm.x=$N668))))</f>
        <v>7.3152889539136799E-4</v>
      </c>
      <c r="T668" s="4">
        <f t="shared" si="185"/>
        <v>1</v>
      </c>
      <c r="U668" s="4">
        <f t="shared" si="186"/>
        <v>0</v>
      </c>
      <c r="AC668" s="2"/>
      <c r="AH668" s="2"/>
      <c r="AI668" s="2"/>
    </row>
    <row r="669" spans="1:35">
      <c r="A669" s="1" t="str">
        <f t="shared" si="172"/>
        <v>~rgan~ : [ɹɡən]</v>
      </c>
      <c r="B669" s="1">
        <f t="shared" si="187"/>
        <v>1</v>
      </c>
      <c r="C669" s="1">
        <f t="shared" si="187"/>
        <v>0</v>
      </c>
      <c r="D669" s="1">
        <f t="shared" si="187"/>
        <v>0</v>
      </c>
      <c r="E669" s="7">
        <v>1</v>
      </c>
      <c r="F669" s="9" t="s">
        <v>1507</v>
      </c>
      <c r="G669" s="4">
        <f t="shared" si="174"/>
        <v>7.3152889539136799E-4</v>
      </c>
      <c r="H669" s="1" t="str">
        <f t="shared" si="175"/>
        <v>ɹɡən</v>
      </c>
      <c r="I669" s="1" t="str">
        <f t="shared" si="176"/>
        <v>rgan</v>
      </c>
      <c r="J669" s="10">
        <f t="shared" si="177"/>
        <v>4</v>
      </c>
      <c r="K669" s="10">
        <f t="shared" si="178"/>
        <v>4</v>
      </c>
      <c r="L669" s="10">
        <f t="shared" si="179"/>
        <v>4</v>
      </c>
      <c r="M669" s="1" t="str">
        <f t="shared" si="180"/>
        <v>~rgan~</v>
      </c>
      <c r="N669" s="1" t="str">
        <f t="shared" si="181"/>
        <v>[ɹɡən]</v>
      </c>
      <c r="O669" s="4">
        <f t="shared" si="182"/>
        <v>0.2342468675289098</v>
      </c>
      <c r="P669" s="4">
        <f t="shared" si="183"/>
        <v>1</v>
      </c>
      <c r="Q669" s="4" cm="1">
        <f t="array" ref="Q669">SUM(_xlfn._xlws.FILTER($G$2:$G$1265,_xlfn.MAP($M$2:$M$1265,_xlfn.LAMBDA(_xlpm.x,_xlpm.x=$M669))))</f>
        <v>7.3152889539136799E-4</v>
      </c>
      <c r="R669" s="4">
        <f t="shared" si="184"/>
        <v>1</v>
      </c>
      <c r="S669" s="15" cm="1">
        <f t="array" ref="S669">SUM(_xlfn._xlws.FILTER($G$2:$G$1265,_xlfn.MAP($N$2:$N$1265,_xlfn.LAMBDA(_xlpm.x,_xlpm.x=$N669))))</f>
        <v>7.3152889539136799E-4</v>
      </c>
      <c r="T669" s="4">
        <f t="shared" si="185"/>
        <v>1</v>
      </c>
      <c r="U669" s="4">
        <f t="shared" si="186"/>
        <v>0</v>
      </c>
      <c r="AC669" s="2"/>
      <c r="AH669" s="2"/>
      <c r="AI669" s="2"/>
    </row>
    <row r="670" spans="1:35">
      <c r="A670" s="1" t="str">
        <f t="shared" si="172"/>
        <v>~orga~ : [ɔɹɡə]</v>
      </c>
      <c r="B670" s="1">
        <f t="shared" si="187"/>
        <v>0</v>
      </c>
      <c r="C670" s="1">
        <f t="shared" si="187"/>
        <v>0</v>
      </c>
      <c r="D670" s="1">
        <f t="shared" si="187"/>
        <v>0</v>
      </c>
      <c r="E670" s="7">
        <v>1</v>
      </c>
      <c r="F670" s="9" t="s">
        <v>1506</v>
      </c>
      <c r="G670" s="4">
        <f t="shared" si="174"/>
        <v>7.3152889539136799E-4</v>
      </c>
      <c r="H670" s="1" t="str">
        <f t="shared" si="175"/>
        <v>ɔɹɡə</v>
      </c>
      <c r="I670" s="1" t="str">
        <f t="shared" si="176"/>
        <v>orga</v>
      </c>
      <c r="J670" s="10">
        <f t="shared" si="177"/>
        <v>4</v>
      </c>
      <c r="K670" s="10">
        <f t="shared" si="178"/>
        <v>4</v>
      </c>
      <c r="L670" s="10">
        <f t="shared" si="179"/>
        <v>4</v>
      </c>
      <c r="M670" s="1" t="str">
        <f t="shared" si="180"/>
        <v>~orga~</v>
      </c>
      <c r="N670" s="1" t="str">
        <f t="shared" si="181"/>
        <v>[ɔɹɡə]</v>
      </c>
      <c r="O670" s="4">
        <f t="shared" si="182"/>
        <v>0.2342468675289098</v>
      </c>
      <c r="P670" s="4">
        <f t="shared" si="183"/>
        <v>1</v>
      </c>
      <c r="Q670" s="4" cm="1">
        <f t="array" ref="Q670">SUM(_xlfn._xlws.FILTER($G$2:$G$1265,_xlfn.MAP($M$2:$M$1265,_xlfn.LAMBDA(_xlpm.x,_xlpm.x=$M670))))</f>
        <v>7.3152889539136799E-4</v>
      </c>
      <c r="R670" s="4">
        <f t="shared" si="184"/>
        <v>1</v>
      </c>
      <c r="S670" s="15" cm="1">
        <f t="array" ref="S670">SUM(_xlfn._xlws.FILTER($G$2:$G$1265,_xlfn.MAP($N$2:$N$1265,_xlfn.LAMBDA(_xlpm.x,_xlpm.x=$N670))))</f>
        <v>7.3152889539136799E-4</v>
      </c>
      <c r="T670" s="4">
        <f t="shared" si="185"/>
        <v>1</v>
      </c>
      <c r="U670" s="4">
        <f t="shared" si="186"/>
        <v>0</v>
      </c>
      <c r="AC670" s="2"/>
      <c r="AH670" s="2"/>
      <c r="AI670" s="2"/>
    </row>
    <row r="671" spans="1:35">
      <c r="A671" s="1" t="str">
        <f t="shared" si="172"/>
        <v>~suga~ : [ʃʊɡə]</v>
      </c>
      <c r="B671" s="1">
        <f t="shared" si="187"/>
        <v>0</v>
      </c>
      <c r="C671" s="1">
        <f t="shared" si="187"/>
        <v>0</v>
      </c>
      <c r="D671" s="1">
        <f t="shared" si="187"/>
        <v>0</v>
      </c>
      <c r="E671" s="7">
        <v>1</v>
      </c>
      <c r="F671" s="9" t="s">
        <v>1505</v>
      </c>
      <c r="G671" s="4">
        <f t="shared" si="174"/>
        <v>7.3152889539136799E-4</v>
      </c>
      <c r="H671" s="1" t="str">
        <f t="shared" si="175"/>
        <v>ʃʊɡə</v>
      </c>
      <c r="I671" s="1" t="str">
        <f t="shared" si="176"/>
        <v>suga</v>
      </c>
      <c r="J671" s="10">
        <f t="shared" si="177"/>
        <v>4</v>
      </c>
      <c r="K671" s="10">
        <f t="shared" si="178"/>
        <v>4</v>
      </c>
      <c r="L671" s="10">
        <f t="shared" si="179"/>
        <v>4</v>
      </c>
      <c r="M671" s="1" t="str">
        <f t="shared" si="180"/>
        <v>~suga~</v>
      </c>
      <c r="N671" s="1" t="str">
        <f t="shared" si="181"/>
        <v>[ʃʊɡə]</v>
      </c>
      <c r="O671" s="4">
        <f t="shared" si="182"/>
        <v>0.2342468675289098</v>
      </c>
      <c r="P671" s="4">
        <f t="shared" si="183"/>
        <v>1</v>
      </c>
      <c r="Q671" s="4" cm="1">
        <f t="array" ref="Q671">SUM(_xlfn._xlws.FILTER($G$2:$G$1265,_xlfn.MAP($M$2:$M$1265,_xlfn.LAMBDA(_xlpm.x,_xlpm.x=$M671))))</f>
        <v>7.3152889539136799E-4</v>
      </c>
      <c r="R671" s="4">
        <f t="shared" si="184"/>
        <v>1</v>
      </c>
      <c r="S671" s="15" cm="1">
        <f t="array" ref="S671">SUM(_xlfn._xlws.FILTER($G$2:$G$1265,_xlfn.MAP($N$2:$N$1265,_xlfn.LAMBDA(_xlpm.x,_xlpm.x=$N671))))</f>
        <v>7.3152889539136799E-4</v>
      </c>
      <c r="T671" s="4">
        <f t="shared" si="185"/>
        <v>1</v>
      </c>
      <c r="U671" s="4">
        <f t="shared" si="186"/>
        <v>0</v>
      </c>
      <c r="AC671" s="2"/>
      <c r="AH671" s="2"/>
      <c r="AI671" s="2"/>
    </row>
    <row r="672" spans="1:35">
      <c r="A672" s="1" t="str">
        <f t="shared" si="172"/>
        <v>~cate~ : [keɪt]</v>
      </c>
      <c r="B672" s="1">
        <f t="shared" si="187"/>
        <v>0</v>
      </c>
      <c r="C672" s="1">
        <f t="shared" si="187"/>
        <v>0</v>
      </c>
      <c r="D672" s="1">
        <f t="shared" si="187"/>
        <v>0</v>
      </c>
      <c r="E672" s="7">
        <v>2</v>
      </c>
      <c r="F672" s="9" t="s">
        <v>1504</v>
      </c>
      <c r="G672" s="4">
        <f t="shared" si="174"/>
        <v>1.463057790782736E-3</v>
      </c>
      <c r="H672" s="4" t="str">
        <f t="shared" si="175"/>
        <v>keɪt</v>
      </c>
      <c r="I672" s="4" t="str">
        <f t="shared" si="176"/>
        <v>cate</v>
      </c>
      <c r="J672" s="10">
        <f t="shared" si="177"/>
        <v>4</v>
      </c>
      <c r="K672" s="10">
        <f t="shared" si="178"/>
        <v>4</v>
      </c>
      <c r="L672" s="10">
        <f t="shared" si="179"/>
        <v>4</v>
      </c>
      <c r="M672" s="1" t="str">
        <f t="shared" si="180"/>
        <v>~cate~</v>
      </c>
      <c r="N672" s="1" t="str">
        <f t="shared" si="181"/>
        <v>[keɪt]</v>
      </c>
      <c r="O672" s="4">
        <f t="shared" si="182"/>
        <v>0.37127250094471825</v>
      </c>
      <c r="P672" s="4">
        <f t="shared" si="183"/>
        <v>1</v>
      </c>
      <c r="Q672" s="4" cm="1">
        <f t="array" ref="Q672">SUM(_xlfn._xlws.FILTER($G$2:$G$1265,_xlfn.MAP($M$2:$M$1265,_xlfn.LAMBDA(_xlpm.x,_xlpm.x=$M672))))</f>
        <v>1.463057790782736E-3</v>
      </c>
      <c r="R672" s="4">
        <f t="shared" si="184"/>
        <v>1</v>
      </c>
      <c r="S672" s="15" cm="1">
        <f t="array" ref="S672">SUM(_xlfn._xlws.FILTER($G$2:$G$1265,_xlfn.MAP($N$2:$N$1265,_xlfn.LAMBDA(_xlpm.x,_xlpm.x=$N672))))</f>
        <v>1.463057790782736E-3</v>
      </c>
      <c r="T672" s="4">
        <f t="shared" si="185"/>
        <v>1</v>
      </c>
      <c r="U672" s="4">
        <f t="shared" si="186"/>
        <v>0</v>
      </c>
      <c r="AC672" s="2"/>
      <c r="AH672" s="2"/>
      <c r="AI672" s="2"/>
    </row>
    <row r="673" spans="1:35">
      <c r="A673" s="1" t="str">
        <f t="shared" si="172"/>
        <v>~mber~ : [mbəɹ]</v>
      </c>
      <c r="B673" s="1">
        <f t="shared" si="187"/>
        <v>0</v>
      </c>
      <c r="C673" s="1">
        <f t="shared" si="187"/>
        <v>1</v>
      </c>
      <c r="D673" s="1">
        <f t="shared" si="187"/>
        <v>0</v>
      </c>
      <c r="E673" s="7">
        <v>2</v>
      </c>
      <c r="F673" s="9" t="s">
        <v>1503</v>
      </c>
      <c r="G673" s="4">
        <f t="shared" si="174"/>
        <v>1.463057790782736E-3</v>
      </c>
      <c r="H673" s="4" t="str">
        <f t="shared" si="175"/>
        <v>mbəɹ</v>
      </c>
      <c r="I673" s="4" t="str">
        <f t="shared" si="176"/>
        <v>mber</v>
      </c>
      <c r="J673" s="10">
        <f t="shared" si="177"/>
        <v>4</v>
      </c>
      <c r="K673" s="10">
        <f t="shared" si="178"/>
        <v>4</v>
      </c>
      <c r="L673" s="10">
        <f t="shared" si="179"/>
        <v>4</v>
      </c>
      <c r="M673" s="1" t="str">
        <f t="shared" si="180"/>
        <v>~mber~</v>
      </c>
      <c r="N673" s="1" t="str">
        <f t="shared" si="181"/>
        <v>[mbəɹ]</v>
      </c>
      <c r="O673" s="4">
        <f t="shared" si="182"/>
        <v>0.37127250094471825</v>
      </c>
      <c r="P673" s="4">
        <f t="shared" si="183"/>
        <v>1</v>
      </c>
      <c r="Q673" s="4" cm="1">
        <f t="array" ref="Q673">SUM(_xlfn._xlws.FILTER($G$2:$G$1265,_xlfn.MAP($M$2:$M$1265,_xlfn.LAMBDA(_xlpm.x,_xlpm.x=$M673))))</f>
        <v>1.463057790782736E-3</v>
      </c>
      <c r="R673" s="4">
        <f t="shared" si="184"/>
        <v>1</v>
      </c>
      <c r="S673" s="15" cm="1">
        <f t="array" ref="S673">SUM(_xlfn._xlws.FILTER($G$2:$G$1265,_xlfn.MAP($N$2:$N$1265,_xlfn.LAMBDA(_xlpm.x,_xlpm.x=$N673))))</f>
        <v>1.463057790782736E-3</v>
      </c>
      <c r="T673" s="4">
        <f t="shared" si="185"/>
        <v>1</v>
      </c>
      <c r="U673" s="4">
        <f t="shared" si="186"/>
        <v>0</v>
      </c>
      <c r="AC673" s="2"/>
      <c r="AH673" s="2"/>
      <c r="AI673" s="2"/>
    </row>
    <row r="674" spans="1:35">
      <c r="A674" s="1" t="str">
        <f t="shared" si="172"/>
        <v>~nder~ : [ndəɹ]</v>
      </c>
      <c r="B674" s="1">
        <f t="shared" si="187"/>
        <v>0</v>
      </c>
      <c r="C674" s="1">
        <f t="shared" si="187"/>
        <v>0</v>
      </c>
      <c r="D674" s="1">
        <f t="shared" si="187"/>
        <v>1</v>
      </c>
      <c r="E674" s="7">
        <v>2</v>
      </c>
      <c r="F674" s="9" t="s">
        <v>1502</v>
      </c>
      <c r="G674" s="4">
        <f t="shared" si="174"/>
        <v>1.463057790782736E-3</v>
      </c>
      <c r="H674" s="4" t="str">
        <f t="shared" si="175"/>
        <v>ndəɹ</v>
      </c>
      <c r="I674" s="4" t="str">
        <f t="shared" si="176"/>
        <v>nder</v>
      </c>
      <c r="J674" s="10">
        <f t="shared" si="177"/>
        <v>4</v>
      </c>
      <c r="K674" s="10">
        <f t="shared" si="178"/>
        <v>4</v>
      </c>
      <c r="L674" s="10">
        <f t="shared" si="179"/>
        <v>4</v>
      </c>
      <c r="M674" s="1" t="str">
        <f t="shared" si="180"/>
        <v>~nder~</v>
      </c>
      <c r="N674" s="1" t="str">
        <f t="shared" si="181"/>
        <v>[ndəɹ]</v>
      </c>
      <c r="O674" s="4">
        <f t="shared" si="182"/>
        <v>0.37127250094471825</v>
      </c>
      <c r="P674" s="4">
        <f t="shared" si="183"/>
        <v>1</v>
      </c>
      <c r="Q674" s="4" cm="1">
        <f t="array" ref="Q674">SUM(_xlfn._xlws.FILTER($G$2:$G$1265,_xlfn.MAP($M$2:$M$1265,_xlfn.LAMBDA(_xlpm.x,_xlpm.x=$M674))))</f>
        <v>1.463057790782736E-3</v>
      </c>
      <c r="R674" s="4">
        <f t="shared" si="184"/>
        <v>1</v>
      </c>
      <c r="S674" s="15" cm="1">
        <f t="array" ref="S674">SUM(_xlfn._xlws.FILTER($G$2:$G$1265,_xlfn.MAP($N$2:$N$1265,_xlfn.LAMBDA(_xlpm.x,_xlpm.x=$N674))))</f>
        <v>1.463057790782736E-3</v>
      </c>
      <c r="T674" s="4">
        <f t="shared" si="185"/>
        <v>1</v>
      </c>
      <c r="U674" s="4">
        <f t="shared" si="186"/>
        <v>0</v>
      </c>
      <c r="AC674" s="2"/>
      <c r="AH674" s="2"/>
      <c r="AI674" s="2"/>
    </row>
    <row r="675" spans="1:35">
      <c r="A675" s="1" t="str">
        <f t="shared" si="172"/>
        <v>~ster~ : [stəɹ]</v>
      </c>
      <c r="B675" s="1">
        <f t="shared" si="187"/>
        <v>0</v>
      </c>
      <c r="C675" s="1">
        <f t="shared" si="187"/>
        <v>0</v>
      </c>
      <c r="D675" s="1">
        <f t="shared" si="187"/>
        <v>0</v>
      </c>
      <c r="E675" s="7">
        <v>2</v>
      </c>
      <c r="F675" s="9" t="s">
        <v>1501</v>
      </c>
      <c r="G675" s="4">
        <f t="shared" si="174"/>
        <v>1.463057790782736E-3</v>
      </c>
      <c r="H675" s="4" t="str">
        <f t="shared" si="175"/>
        <v>stəɹ</v>
      </c>
      <c r="I675" s="4" t="str">
        <f t="shared" si="176"/>
        <v>ster</v>
      </c>
      <c r="J675" s="10">
        <f t="shared" si="177"/>
        <v>4</v>
      </c>
      <c r="K675" s="10">
        <f t="shared" si="178"/>
        <v>4</v>
      </c>
      <c r="L675" s="10">
        <f t="shared" si="179"/>
        <v>4</v>
      </c>
      <c r="M675" s="1" t="str">
        <f t="shared" si="180"/>
        <v>~ster~</v>
      </c>
      <c r="N675" s="1" t="str">
        <f t="shared" si="181"/>
        <v>[stəɹ]</v>
      </c>
      <c r="O675" s="4">
        <f t="shared" si="182"/>
        <v>0.37127250094471825</v>
      </c>
      <c r="P675" s="4">
        <f t="shared" si="183"/>
        <v>1</v>
      </c>
      <c r="Q675" s="4" cm="1">
        <f t="array" ref="Q675">SUM(_xlfn._xlws.FILTER($G$2:$G$1265,_xlfn.MAP($M$2:$M$1265,_xlfn.LAMBDA(_xlpm.x,_xlpm.x=$M675))))</f>
        <v>1.463057790782736E-3</v>
      </c>
      <c r="R675" s="4">
        <f t="shared" si="184"/>
        <v>1</v>
      </c>
      <c r="S675" s="15" cm="1">
        <f t="array" ref="S675">SUM(_xlfn._xlws.FILTER($G$2:$G$1265,_xlfn.MAP($N$2:$N$1265,_xlfn.LAMBDA(_xlpm.x,_xlpm.x=$N675))))</f>
        <v>1.463057790782736E-3</v>
      </c>
      <c r="T675" s="4">
        <f t="shared" si="185"/>
        <v>1</v>
      </c>
      <c r="U675" s="4">
        <f t="shared" si="186"/>
        <v>0</v>
      </c>
      <c r="AC675" s="2"/>
      <c r="AH675" s="2"/>
      <c r="AI675" s="2"/>
    </row>
    <row r="676" spans="1:35">
      <c r="A676" s="1" t="str">
        <f t="shared" si="172"/>
        <v>~ture~ : [tʃəɹ]</v>
      </c>
      <c r="B676" s="1">
        <f t="shared" si="187"/>
        <v>0</v>
      </c>
      <c r="C676" s="1">
        <f t="shared" si="187"/>
        <v>0</v>
      </c>
      <c r="D676" s="1">
        <f t="shared" si="187"/>
        <v>0</v>
      </c>
      <c r="E676" s="7">
        <v>2</v>
      </c>
      <c r="F676" s="9" t="s">
        <v>1500</v>
      </c>
      <c r="G676" s="4">
        <f t="shared" si="174"/>
        <v>1.463057790782736E-3</v>
      </c>
      <c r="H676" s="1" t="str">
        <f t="shared" si="175"/>
        <v>tʃəɹ</v>
      </c>
      <c r="I676" s="1" t="str">
        <f t="shared" si="176"/>
        <v>ture</v>
      </c>
      <c r="J676" s="10">
        <f t="shared" si="177"/>
        <v>4</v>
      </c>
      <c r="K676" s="10">
        <f t="shared" si="178"/>
        <v>4</v>
      </c>
      <c r="L676" s="10">
        <f t="shared" si="179"/>
        <v>4</v>
      </c>
      <c r="M676" s="1" t="str">
        <f t="shared" si="180"/>
        <v>~ture~</v>
      </c>
      <c r="N676" s="1" t="str">
        <f t="shared" si="181"/>
        <v>[tʃəɹ]</v>
      </c>
      <c r="O676" s="4">
        <f t="shared" si="182"/>
        <v>0.37127250094471825</v>
      </c>
      <c r="P676" s="4">
        <f t="shared" si="183"/>
        <v>1</v>
      </c>
      <c r="Q676" s="4" cm="1">
        <f t="array" ref="Q676">SUM(_xlfn._xlws.FILTER($G$2:$G$1265,_xlfn.MAP($M$2:$M$1265,_xlfn.LAMBDA(_xlpm.x,_xlpm.x=$M676))))</f>
        <v>1.463057790782736E-3</v>
      </c>
      <c r="R676" s="4">
        <f t="shared" si="184"/>
        <v>1</v>
      </c>
      <c r="S676" s="15" cm="1">
        <f t="array" ref="S676">SUM(_xlfn._xlws.FILTER($G$2:$G$1265,_xlfn.MAP($N$2:$N$1265,_xlfn.LAMBDA(_xlpm.x,_xlpm.x=$N676))))</f>
        <v>1.463057790782736E-3</v>
      </c>
      <c r="T676" s="4">
        <f t="shared" si="185"/>
        <v>1</v>
      </c>
      <c r="U676" s="4">
        <f t="shared" si="186"/>
        <v>0</v>
      </c>
      <c r="AC676" s="2"/>
      <c r="AH676" s="2"/>
      <c r="AI676" s="2"/>
    </row>
    <row r="677" spans="1:35">
      <c r="A677" s="1" t="str">
        <f t="shared" si="172"/>
        <v>~vide~ : [vaɪd]</v>
      </c>
      <c r="B677" s="1">
        <f t="shared" si="187"/>
        <v>0</v>
      </c>
      <c r="C677" s="1">
        <f t="shared" si="187"/>
        <v>0</v>
      </c>
      <c r="D677" s="1">
        <f t="shared" si="187"/>
        <v>0</v>
      </c>
      <c r="E677" s="7">
        <v>2</v>
      </c>
      <c r="F677" s="9" t="s">
        <v>1499</v>
      </c>
      <c r="G677" s="4">
        <f t="shared" si="174"/>
        <v>1.463057790782736E-3</v>
      </c>
      <c r="H677" s="1" t="str">
        <f t="shared" si="175"/>
        <v>vaɪd</v>
      </c>
      <c r="I677" s="1" t="str">
        <f t="shared" si="176"/>
        <v>vide</v>
      </c>
      <c r="J677" s="10">
        <f t="shared" si="177"/>
        <v>4</v>
      </c>
      <c r="K677" s="10">
        <f t="shared" si="178"/>
        <v>4</v>
      </c>
      <c r="L677" s="10">
        <f t="shared" si="179"/>
        <v>4</v>
      </c>
      <c r="M677" s="1" t="str">
        <f t="shared" si="180"/>
        <v>~vide~</v>
      </c>
      <c r="N677" s="1" t="str">
        <f t="shared" si="181"/>
        <v>[vaɪd]</v>
      </c>
      <c r="O677" s="4">
        <f t="shared" si="182"/>
        <v>0.37127250094471825</v>
      </c>
      <c r="P677" s="4">
        <f t="shared" si="183"/>
        <v>1</v>
      </c>
      <c r="Q677" s="4" cm="1">
        <f t="array" ref="Q677">SUM(_xlfn._xlws.FILTER($G$2:$G$1265,_xlfn.MAP($M$2:$M$1265,_xlfn.LAMBDA(_xlpm.x,_xlpm.x=$M677))))</f>
        <v>1.463057790782736E-3</v>
      </c>
      <c r="R677" s="4">
        <f t="shared" si="184"/>
        <v>1</v>
      </c>
      <c r="S677" s="15" cm="1">
        <f t="array" ref="S677">SUM(_xlfn._xlws.FILTER($G$2:$G$1265,_xlfn.MAP($N$2:$N$1265,_xlfn.LAMBDA(_xlpm.x,_xlpm.x=$N677))))</f>
        <v>1.463057790782736E-3</v>
      </c>
      <c r="T677" s="4">
        <f t="shared" si="185"/>
        <v>1</v>
      </c>
      <c r="U677" s="4">
        <f t="shared" si="186"/>
        <v>0</v>
      </c>
      <c r="AC677" s="2"/>
      <c r="AH677" s="2"/>
      <c r="AI677" s="2"/>
    </row>
    <row r="678" spans="1:35">
      <c r="A678" s="1" t="str">
        <f t="shared" si="172"/>
        <v>~rate~ : [ɹeɪt]</v>
      </c>
      <c r="B678" s="1">
        <f t="shared" si="187"/>
        <v>1</v>
      </c>
      <c r="C678" s="1">
        <f t="shared" si="187"/>
        <v>0</v>
      </c>
      <c r="D678" s="1">
        <f t="shared" si="187"/>
        <v>0</v>
      </c>
      <c r="E678" s="7">
        <v>2</v>
      </c>
      <c r="F678" s="9" t="s">
        <v>1498</v>
      </c>
      <c r="G678" s="4">
        <f t="shared" si="174"/>
        <v>1.463057790782736E-3</v>
      </c>
      <c r="H678" s="1" t="str">
        <f t="shared" si="175"/>
        <v>ɹeɪt</v>
      </c>
      <c r="I678" s="1" t="str">
        <f t="shared" si="176"/>
        <v>rate</v>
      </c>
      <c r="J678" s="10">
        <f t="shared" si="177"/>
        <v>4</v>
      </c>
      <c r="K678" s="10">
        <f t="shared" si="178"/>
        <v>4</v>
      </c>
      <c r="L678" s="10">
        <f t="shared" si="179"/>
        <v>4</v>
      </c>
      <c r="M678" s="1" t="str">
        <f t="shared" si="180"/>
        <v>~rate~</v>
      </c>
      <c r="N678" s="1" t="str">
        <f t="shared" si="181"/>
        <v>[ɹeɪt]</v>
      </c>
      <c r="O678" s="4">
        <f t="shared" si="182"/>
        <v>0.37127250094471825</v>
      </c>
      <c r="P678" s="4">
        <f t="shared" si="183"/>
        <v>1</v>
      </c>
      <c r="Q678" s="4" cm="1">
        <f t="array" ref="Q678">SUM(_xlfn._xlws.FILTER($G$2:$G$1265,_xlfn.MAP($M$2:$M$1265,_xlfn.LAMBDA(_xlpm.x,_xlpm.x=$M678))))</f>
        <v>1.463057790782736E-3</v>
      </c>
      <c r="R678" s="4">
        <f t="shared" si="184"/>
        <v>1</v>
      </c>
      <c r="S678" s="15" cm="1">
        <f t="array" ref="S678">SUM(_xlfn._xlws.FILTER($G$2:$G$1265,_xlfn.MAP($N$2:$N$1265,_xlfn.LAMBDA(_xlpm.x,_xlpm.x=$N678))))</f>
        <v>1.463057790782736E-3</v>
      </c>
      <c r="T678" s="4">
        <f t="shared" si="185"/>
        <v>1</v>
      </c>
      <c r="U678" s="4">
        <f t="shared" si="186"/>
        <v>0</v>
      </c>
      <c r="AC678" s="2"/>
      <c r="AH678" s="2"/>
      <c r="AI678" s="2"/>
    </row>
    <row r="679" spans="1:35">
      <c r="A679" s="1" t="str">
        <f t="shared" si="172"/>
        <v>~nter~ : [ntəɹ]</v>
      </c>
      <c r="B679" s="1">
        <f t="shared" si="187"/>
        <v>0</v>
      </c>
      <c r="C679" s="1">
        <f t="shared" si="187"/>
        <v>0</v>
      </c>
      <c r="D679" s="1">
        <f t="shared" si="187"/>
        <v>1</v>
      </c>
      <c r="E679" s="7">
        <v>3</v>
      </c>
      <c r="F679" s="9" t="s">
        <v>1497</v>
      </c>
      <c r="G679" s="4">
        <f t="shared" si="174"/>
        <v>2.1945866861741038E-3</v>
      </c>
      <c r="H679" s="4" t="str">
        <f t="shared" si="175"/>
        <v>ntəɹ</v>
      </c>
      <c r="I679" s="4" t="str">
        <f t="shared" si="176"/>
        <v>nter</v>
      </c>
      <c r="J679" s="10">
        <f t="shared" si="177"/>
        <v>4</v>
      </c>
      <c r="K679" s="10">
        <f t="shared" si="178"/>
        <v>4</v>
      </c>
      <c r="L679" s="10">
        <f t="shared" si="179"/>
        <v>4</v>
      </c>
      <c r="M679" s="1" t="str">
        <f t="shared" si="180"/>
        <v>~nter~</v>
      </c>
      <c r="N679" s="1" t="str">
        <f t="shared" si="181"/>
        <v>[ntəɹ]</v>
      </c>
      <c r="O679" s="4">
        <f t="shared" si="182"/>
        <v>0.4684937350578196</v>
      </c>
      <c r="P679" s="4">
        <f t="shared" si="183"/>
        <v>1</v>
      </c>
      <c r="Q679" s="4" cm="1">
        <f t="array" ref="Q679">SUM(_xlfn._xlws.FILTER($G$2:$G$1265,_xlfn.MAP($M$2:$M$1265,_xlfn.LAMBDA(_xlpm.x,_xlpm.x=$M679))))</f>
        <v>2.1945866861741038E-3</v>
      </c>
      <c r="R679" s="4">
        <f t="shared" si="184"/>
        <v>1</v>
      </c>
      <c r="S679" s="15" cm="1">
        <f t="array" ref="S679">SUM(_xlfn._xlws.FILTER($G$2:$G$1265,_xlfn.MAP($N$2:$N$1265,_xlfn.LAMBDA(_xlpm.x,_xlpm.x=$N679))))</f>
        <v>2.1945866861741038E-3</v>
      </c>
      <c r="T679" s="4">
        <f t="shared" si="185"/>
        <v>1</v>
      </c>
      <c r="U679" s="4">
        <f t="shared" si="186"/>
        <v>0</v>
      </c>
      <c r="AC679" s="2"/>
      <c r="AH679" s="2"/>
      <c r="AI679" s="2"/>
    </row>
    <row r="680" spans="1:35">
      <c r="A680" s="1" t="str">
        <f t="shared" si="172"/>
        <v>~ment~ : [mənt]</v>
      </c>
      <c r="B680" s="1">
        <f t="shared" si="187"/>
        <v>0</v>
      </c>
      <c r="C680" s="1">
        <f t="shared" si="187"/>
        <v>1</v>
      </c>
      <c r="D680" s="1">
        <f t="shared" si="187"/>
        <v>0</v>
      </c>
      <c r="E680" s="7">
        <v>4</v>
      </c>
      <c r="F680" s="9" t="s">
        <v>1496</v>
      </c>
      <c r="G680" s="4">
        <f t="shared" si="174"/>
        <v>2.926115581565472E-3</v>
      </c>
      <c r="H680" s="4" t="str">
        <f t="shared" si="175"/>
        <v>mənt</v>
      </c>
      <c r="I680" s="4" t="str">
        <f t="shared" si="176"/>
        <v>ment</v>
      </c>
      <c r="J680" s="10">
        <f t="shared" si="177"/>
        <v>4</v>
      </c>
      <c r="K680" s="10">
        <f t="shared" si="178"/>
        <v>4</v>
      </c>
      <c r="L680" s="10">
        <f t="shared" si="179"/>
        <v>4</v>
      </c>
      <c r="M680" s="1" t="str">
        <f t="shared" si="180"/>
        <v>~ment~</v>
      </c>
      <c r="N680" s="1" t="str">
        <f t="shared" si="181"/>
        <v>[mənt]</v>
      </c>
      <c r="O680" s="4">
        <f t="shared" si="182"/>
        <v>0.54390438285473386</v>
      </c>
      <c r="P680" s="4">
        <f t="shared" si="183"/>
        <v>1</v>
      </c>
      <c r="Q680" s="4" cm="1">
        <f t="array" ref="Q680">SUM(_xlfn._xlws.FILTER($G$2:$G$1265,_xlfn.MAP($M$2:$M$1265,_xlfn.LAMBDA(_xlpm.x,_xlpm.x=$M680))))</f>
        <v>2.926115581565472E-3</v>
      </c>
      <c r="R680" s="4">
        <f t="shared" si="184"/>
        <v>1</v>
      </c>
      <c r="S680" s="15" cm="1">
        <f t="array" ref="S680">SUM(_xlfn._xlws.FILTER($G$2:$G$1265,_xlfn.MAP($N$2:$N$1265,_xlfn.LAMBDA(_xlpm.x,_xlpm.x=$N680))))</f>
        <v>2.926115581565472E-3</v>
      </c>
      <c r="T680" s="4">
        <f t="shared" si="185"/>
        <v>1</v>
      </c>
      <c r="U680" s="4">
        <f t="shared" si="186"/>
        <v>0</v>
      </c>
      <c r="AC680" s="2"/>
      <c r="AH680" s="2"/>
      <c r="AI680" s="2"/>
    </row>
    <row r="681" spans="1:35">
      <c r="A681" s="1" t="str">
        <f t="shared" si="172"/>
        <v>~baby~ : [beɪbɪ]</v>
      </c>
      <c r="B681" s="1">
        <f t="shared" si="187"/>
        <v>0</v>
      </c>
      <c r="C681" s="1">
        <f t="shared" si="187"/>
        <v>0</v>
      </c>
      <c r="D681" s="1">
        <f t="shared" si="187"/>
        <v>0</v>
      </c>
      <c r="E681" s="7">
        <v>1</v>
      </c>
      <c r="F681" s="9" t="s">
        <v>1495</v>
      </c>
      <c r="G681" s="4">
        <f t="shared" si="174"/>
        <v>7.3152889539136799E-4</v>
      </c>
      <c r="H681" s="4" t="str">
        <f t="shared" si="175"/>
        <v>beɪbɪ</v>
      </c>
      <c r="I681" s="4" t="str">
        <f t="shared" si="176"/>
        <v>baby</v>
      </c>
      <c r="J681" s="10">
        <f t="shared" si="177"/>
        <v>5</v>
      </c>
      <c r="K681" s="10">
        <f t="shared" si="178"/>
        <v>4</v>
      </c>
      <c r="L681" s="10">
        <f t="shared" si="179"/>
        <v>5</v>
      </c>
      <c r="M681" s="1" t="str">
        <f t="shared" si="180"/>
        <v>~baby~</v>
      </c>
      <c r="N681" s="1" t="str">
        <f t="shared" si="181"/>
        <v>[beɪbɪ]</v>
      </c>
      <c r="O681" s="4">
        <f t="shared" si="182"/>
        <v>0.25439985932113074</v>
      </c>
      <c r="P681" s="4">
        <f t="shared" si="183"/>
        <v>1</v>
      </c>
      <c r="Q681" s="4" cm="1">
        <f t="array" ref="Q681">SUM(_xlfn._xlws.FILTER($G$2:$G$1265,_xlfn.MAP($M$2:$M$1265,_xlfn.LAMBDA(_xlpm.x,_xlpm.x=$M681))))</f>
        <v>7.3152889539136799E-4</v>
      </c>
      <c r="R681" s="4">
        <f t="shared" si="184"/>
        <v>1</v>
      </c>
      <c r="S681" s="15" cm="1">
        <f t="array" ref="S681">SUM(_xlfn._xlws.FILTER($G$2:$G$1265,_xlfn.MAP($N$2:$N$1265,_xlfn.LAMBDA(_xlpm.x,_xlpm.x=$N681))))</f>
        <v>7.3152889539136799E-4</v>
      </c>
      <c r="T681" s="4">
        <f t="shared" si="185"/>
        <v>1</v>
      </c>
      <c r="U681" s="4">
        <f t="shared" si="186"/>
        <v>0</v>
      </c>
      <c r="AC681" s="2"/>
      <c r="AH681" s="2"/>
      <c r="AI681" s="2"/>
    </row>
    <row r="682" spans="1:35">
      <c r="A682" s="1" t="str">
        <f t="shared" si="172"/>
        <v>~basi~ : [beɪsɪ]</v>
      </c>
      <c r="B682" s="1">
        <f t="shared" ref="B682:D701" si="188">_xlfn.LET(_xlpm.d,$F682,_xlpm.k,_xlfn.CONCAT(LEFT(TRIM(B$1),1),"*"),COUNTIF(_xlpm.d,_xlpm.k))</f>
        <v>0</v>
      </c>
      <c r="C682" s="1">
        <f t="shared" si="188"/>
        <v>0</v>
      </c>
      <c r="D682" s="1">
        <f t="shared" si="188"/>
        <v>0</v>
      </c>
      <c r="E682" s="7">
        <v>1</v>
      </c>
      <c r="F682" s="9" t="s">
        <v>1494</v>
      </c>
      <c r="G682" s="4">
        <f t="shared" si="174"/>
        <v>7.3152889539136799E-4</v>
      </c>
      <c r="H682" s="4" t="str">
        <f t="shared" si="175"/>
        <v>beɪsɪ</v>
      </c>
      <c r="I682" s="4" t="str">
        <f t="shared" si="176"/>
        <v>basi</v>
      </c>
      <c r="J682" s="10">
        <f t="shared" si="177"/>
        <v>5</v>
      </c>
      <c r="K682" s="10">
        <f t="shared" si="178"/>
        <v>4</v>
      </c>
      <c r="L682" s="10">
        <f t="shared" si="179"/>
        <v>5</v>
      </c>
      <c r="M682" s="1" t="str">
        <f t="shared" si="180"/>
        <v>~basi~</v>
      </c>
      <c r="N682" s="1" t="str">
        <f t="shared" si="181"/>
        <v>[beɪsɪ]</v>
      </c>
      <c r="O682" s="4">
        <f t="shared" si="182"/>
        <v>0.25439985932113074</v>
      </c>
      <c r="P682" s="4">
        <f t="shared" si="183"/>
        <v>1</v>
      </c>
      <c r="Q682" s="4" cm="1">
        <f t="array" ref="Q682">SUM(_xlfn._xlws.FILTER($G$2:$G$1265,_xlfn.MAP($M$2:$M$1265,_xlfn.LAMBDA(_xlpm.x,_xlpm.x=$M682))))</f>
        <v>7.3152889539136799E-4</v>
      </c>
      <c r="R682" s="4">
        <f t="shared" si="184"/>
        <v>1</v>
      </c>
      <c r="S682" s="15" cm="1">
        <f t="array" ref="S682">SUM(_xlfn._xlws.FILTER($G$2:$G$1265,_xlfn.MAP($N$2:$N$1265,_xlfn.LAMBDA(_xlpm.x,_xlpm.x=$N682))))</f>
        <v>7.3152889539136799E-4</v>
      </c>
      <c r="T682" s="4">
        <f t="shared" si="185"/>
        <v>1</v>
      </c>
      <c r="U682" s="4">
        <f t="shared" si="186"/>
        <v>0</v>
      </c>
      <c r="AC682" s="2"/>
      <c r="AH682" s="2"/>
      <c r="AI682" s="2"/>
    </row>
    <row r="683" spans="1:35">
      <c r="A683" s="1" t="str">
        <f t="shared" si="172"/>
        <v>~behi~ : [bɪhaɪ]</v>
      </c>
      <c r="B683" s="1">
        <f t="shared" si="188"/>
        <v>0</v>
      </c>
      <c r="C683" s="1">
        <f t="shared" si="188"/>
        <v>0</v>
      </c>
      <c r="D683" s="1">
        <f t="shared" si="188"/>
        <v>0</v>
      </c>
      <c r="E683" s="7">
        <v>1</v>
      </c>
      <c r="F683" s="9" t="s">
        <v>1493</v>
      </c>
      <c r="G683" s="4">
        <f t="shared" si="174"/>
        <v>7.3152889539136799E-4</v>
      </c>
      <c r="H683" s="4" t="str">
        <f t="shared" si="175"/>
        <v>bɪhaɪ</v>
      </c>
      <c r="I683" s="4" t="str">
        <f t="shared" si="176"/>
        <v>behi</v>
      </c>
      <c r="J683" s="10">
        <f t="shared" si="177"/>
        <v>5</v>
      </c>
      <c r="K683" s="10">
        <f t="shared" si="178"/>
        <v>4</v>
      </c>
      <c r="L683" s="10">
        <f t="shared" si="179"/>
        <v>5</v>
      </c>
      <c r="M683" s="1" t="str">
        <f t="shared" si="180"/>
        <v>~behi~</v>
      </c>
      <c r="N683" s="1" t="str">
        <f t="shared" si="181"/>
        <v>[bɪhaɪ]</v>
      </c>
      <c r="O683" s="4">
        <f t="shared" si="182"/>
        <v>0.25439985932113074</v>
      </c>
      <c r="P683" s="4">
        <f t="shared" si="183"/>
        <v>1</v>
      </c>
      <c r="Q683" s="4" cm="1">
        <f t="array" ref="Q683">SUM(_xlfn._xlws.FILTER($G$2:$G$1265,_xlfn.MAP($M$2:$M$1265,_xlfn.LAMBDA(_xlpm.x,_xlpm.x=$M683))))</f>
        <v>7.3152889539136799E-4</v>
      </c>
      <c r="R683" s="4">
        <f t="shared" si="184"/>
        <v>1</v>
      </c>
      <c r="S683" s="15" cm="1">
        <f t="array" ref="S683">SUM(_xlfn._xlws.FILTER($G$2:$G$1265,_xlfn.MAP($N$2:$N$1265,_xlfn.LAMBDA(_xlpm.x,_xlpm.x=$N683))))</f>
        <v>7.3152889539136799E-4</v>
      </c>
      <c r="T683" s="4">
        <f t="shared" si="185"/>
        <v>1</v>
      </c>
      <c r="U683" s="4">
        <f t="shared" si="186"/>
        <v>0</v>
      </c>
      <c r="AC683" s="2"/>
      <c r="AH683" s="2"/>
      <c r="AI683" s="2"/>
    </row>
    <row r="684" spans="1:35">
      <c r="A684" s="1" t="str">
        <f t="shared" si="172"/>
        <v>~desi~ : [dɪzaɪ]</v>
      </c>
      <c r="B684" s="1">
        <f t="shared" si="188"/>
        <v>0</v>
      </c>
      <c r="C684" s="1">
        <f t="shared" si="188"/>
        <v>0</v>
      </c>
      <c r="D684" s="1">
        <f t="shared" si="188"/>
        <v>0</v>
      </c>
      <c r="E684" s="7">
        <v>1</v>
      </c>
      <c r="F684" s="9" t="s">
        <v>1492</v>
      </c>
      <c r="G684" s="4">
        <f t="shared" si="174"/>
        <v>7.3152889539136799E-4</v>
      </c>
      <c r="H684" s="1" t="str">
        <f t="shared" si="175"/>
        <v>dɪzaɪ</v>
      </c>
      <c r="I684" s="1" t="str">
        <f t="shared" si="176"/>
        <v>desi</v>
      </c>
      <c r="J684" s="10">
        <f t="shared" si="177"/>
        <v>5</v>
      </c>
      <c r="K684" s="10">
        <f t="shared" si="178"/>
        <v>4</v>
      </c>
      <c r="L684" s="10">
        <f t="shared" si="179"/>
        <v>5</v>
      </c>
      <c r="M684" s="1" t="str">
        <f t="shared" si="180"/>
        <v>~desi~</v>
      </c>
      <c r="N684" s="1" t="str">
        <f t="shared" si="181"/>
        <v>[dɪzaɪ]</v>
      </c>
      <c r="O684" s="4">
        <f t="shared" si="182"/>
        <v>0.25439985932113074</v>
      </c>
      <c r="P684" s="4">
        <f t="shared" si="183"/>
        <v>1</v>
      </c>
      <c r="Q684" s="4" cm="1">
        <f t="array" ref="Q684">SUM(_xlfn._xlws.FILTER($G$2:$G$1265,_xlfn.MAP($M$2:$M$1265,_xlfn.LAMBDA(_xlpm.x,_xlpm.x=$M684))))</f>
        <v>7.3152889539136799E-4</v>
      </c>
      <c r="R684" s="4">
        <f t="shared" si="184"/>
        <v>1</v>
      </c>
      <c r="S684" s="15" cm="1">
        <f t="array" ref="S684">SUM(_xlfn._xlws.FILTER($G$2:$G$1265,_xlfn.MAP($N$2:$N$1265,_xlfn.LAMBDA(_xlpm.x,_xlpm.x=$N684))))</f>
        <v>7.3152889539136799E-4</v>
      </c>
      <c r="T684" s="4">
        <f t="shared" si="185"/>
        <v>1</v>
      </c>
      <c r="U684" s="4">
        <f t="shared" si="186"/>
        <v>0</v>
      </c>
      <c r="AC684" s="2"/>
      <c r="AH684" s="2"/>
      <c r="AI684" s="2"/>
    </row>
    <row r="685" spans="1:35">
      <c r="A685" s="1" t="str">
        <f t="shared" si="172"/>
        <v>~jump~ : [dʒʌmp]</v>
      </c>
      <c r="B685" s="1">
        <f t="shared" si="188"/>
        <v>0</v>
      </c>
      <c r="C685" s="1">
        <f t="shared" si="188"/>
        <v>0</v>
      </c>
      <c r="D685" s="1">
        <f t="shared" si="188"/>
        <v>0</v>
      </c>
      <c r="E685" s="7">
        <v>1</v>
      </c>
      <c r="F685" s="9" t="s">
        <v>1491</v>
      </c>
      <c r="G685" s="4">
        <f t="shared" si="174"/>
        <v>7.3152889539136799E-4</v>
      </c>
      <c r="H685" s="4" t="str">
        <f t="shared" si="175"/>
        <v>dʒʌmp</v>
      </c>
      <c r="I685" s="4" t="str">
        <f t="shared" si="176"/>
        <v>jump</v>
      </c>
      <c r="J685" s="10">
        <f t="shared" si="177"/>
        <v>5</v>
      </c>
      <c r="K685" s="10">
        <f t="shared" si="178"/>
        <v>4</v>
      </c>
      <c r="L685" s="10">
        <f t="shared" si="179"/>
        <v>5</v>
      </c>
      <c r="M685" s="1" t="str">
        <f t="shared" si="180"/>
        <v>~jump~</v>
      </c>
      <c r="N685" s="1" t="str">
        <f t="shared" si="181"/>
        <v>[dʒʌmp]</v>
      </c>
      <c r="O685" s="4">
        <f t="shared" si="182"/>
        <v>0.25439985932113074</v>
      </c>
      <c r="P685" s="4">
        <f t="shared" si="183"/>
        <v>1</v>
      </c>
      <c r="Q685" s="4" cm="1">
        <f t="array" ref="Q685">SUM(_xlfn._xlws.FILTER($G$2:$G$1265,_xlfn.MAP($M$2:$M$1265,_xlfn.LAMBDA(_xlpm.x,_xlpm.x=$M685))))</f>
        <v>7.3152889539136799E-4</v>
      </c>
      <c r="R685" s="4">
        <f t="shared" si="184"/>
        <v>1</v>
      </c>
      <c r="S685" s="15" cm="1">
        <f t="array" ref="S685">SUM(_xlfn._xlws.FILTER($G$2:$G$1265,_xlfn.MAP($N$2:$N$1265,_xlfn.LAMBDA(_xlpm.x,_xlpm.x=$N685))))</f>
        <v>7.3152889539136799E-4</v>
      </c>
      <c r="T685" s="4">
        <f t="shared" si="185"/>
        <v>1</v>
      </c>
      <c r="U685" s="4">
        <f t="shared" si="186"/>
        <v>0</v>
      </c>
      <c r="AC685" s="2"/>
      <c r="AH685" s="2"/>
      <c r="AI685" s="2"/>
    </row>
    <row r="686" spans="1:35">
      <c r="A686" s="1" t="str">
        <f t="shared" si="172"/>
        <v>~gene~ : [dʒɛnɛ]</v>
      </c>
      <c r="B686" s="1">
        <f t="shared" si="188"/>
        <v>0</v>
      </c>
      <c r="C686" s="1">
        <f t="shared" si="188"/>
        <v>0</v>
      </c>
      <c r="D686" s="1">
        <f t="shared" si="188"/>
        <v>0</v>
      </c>
      <c r="E686" s="7">
        <v>1</v>
      </c>
      <c r="F686" s="9" t="s">
        <v>1490</v>
      </c>
      <c r="G686" s="4">
        <f t="shared" si="174"/>
        <v>7.3152889539136799E-4</v>
      </c>
      <c r="H686" s="4" t="str">
        <f t="shared" si="175"/>
        <v>dʒɛnɛ</v>
      </c>
      <c r="I686" s="4" t="str">
        <f t="shared" si="176"/>
        <v>gene</v>
      </c>
      <c r="J686" s="10">
        <f t="shared" si="177"/>
        <v>5</v>
      </c>
      <c r="K686" s="10">
        <f t="shared" si="178"/>
        <v>4</v>
      </c>
      <c r="L686" s="10">
        <f t="shared" si="179"/>
        <v>5</v>
      </c>
      <c r="M686" s="1" t="str">
        <f t="shared" si="180"/>
        <v>~gene~</v>
      </c>
      <c r="N686" s="1" t="str">
        <f t="shared" si="181"/>
        <v>[dʒɛnɛ]</v>
      </c>
      <c r="O686" s="4">
        <f t="shared" si="182"/>
        <v>0.25439985932113074</v>
      </c>
      <c r="P686" s="4">
        <f t="shared" si="183"/>
        <v>1</v>
      </c>
      <c r="Q686" s="4" cm="1">
        <f t="array" ref="Q686">SUM(_xlfn._xlws.FILTER($G$2:$G$1265,_xlfn.MAP($M$2:$M$1265,_xlfn.LAMBDA(_xlpm.x,_xlpm.x=$M686))))</f>
        <v>7.3152889539136799E-4</v>
      </c>
      <c r="R686" s="4">
        <f t="shared" si="184"/>
        <v>1</v>
      </c>
      <c r="S686" s="15" cm="1">
        <f t="array" ref="S686">SUM(_xlfn._xlws.FILTER($G$2:$G$1265,_xlfn.MAP($N$2:$N$1265,_xlfn.LAMBDA(_xlpm.x,_xlpm.x=$N686))))</f>
        <v>7.3152889539136799E-4</v>
      </c>
      <c r="T686" s="4">
        <f t="shared" si="185"/>
        <v>1</v>
      </c>
      <c r="U686" s="4">
        <f t="shared" si="186"/>
        <v>0</v>
      </c>
      <c r="AC686" s="2"/>
      <c r="AH686" s="2"/>
      <c r="AI686" s="2"/>
    </row>
    <row r="687" spans="1:35">
      <c r="A687" s="1" t="str">
        <f t="shared" si="172"/>
        <v>~just~ : [dʒʌst]</v>
      </c>
      <c r="B687" s="1">
        <f t="shared" si="188"/>
        <v>0</v>
      </c>
      <c r="C687" s="1">
        <f t="shared" si="188"/>
        <v>0</v>
      </c>
      <c r="D687" s="1">
        <f t="shared" si="188"/>
        <v>0</v>
      </c>
      <c r="E687" s="7">
        <v>1</v>
      </c>
      <c r="F687" s="9" t="s">
        <v>1489</v>
      </c>
      <c r="G687" s="4">
        <f t="shared" si="174"/>
        <v>7.3152889539136799E-4</v>
      </c>
      <c r="H687" s="4" t="str">
        <f t="shared" si="175"/>
        <v>dʒʌst</v>
      </c>
      <c r="I687" s="4" t="str">
        <f t="shared" si="176"/>
        <v>just</v>
      </c>
      <c r="J687" s="10">
        <f t="shared" si="177"/>
        <v>5</v>
      </c>
      <c r="K687" s="10">
        <f t="shared" si="178"/>
        <v>4</v>
      </c>
      <c r="L687" s="10">
        <f t="shared" si="179"/>
        <v>5</v>
      </c>
      <c r="M687" s="1" t="str">
        <f t="shared" si="180"/>
        <v>~just~</v>
      </c>
      <c r="N687" s="1" t="str">
        <f t="shared" si="181"/>
        <v>[dʒʌst]</v>
      </c>
      <c r="O687" s="4">
        <f t="shared" si="182"/>
        <v>0.25439985932113074</v>
      </c>
      <c r="P687" s="4">
        <f t="shared" si="183"/>
        <v>1</v>
      </c>
      <c r="Q687" s="4" cm="1">
        <f t="array" ref="Q687">SUM(_xlfn._xlws.FILTER($G$2:$G$1265,_xlfn.MAP($M$2:$M$1265,_xlfn.LAMBDA(_xlpm.x,_xlpm.x=$M687))))</f>
        <v>7.3152889539136799E-4</v>
      </c>
      <c r="R687" s="4">
        <f t="shared" si="184"/>
        <v>1</v>
      </c>
      <c r="S687" s="15" cm="1">
        <f t="array" ref="S687">SUM(_xlfn._xlws.FILTER($G$2:$G$1265,_xlfn.MAP($N$2:$N$1265,_xlfn.LAMBDA(_xlpm.x,_xlpm.x=$N687))))</f>
        <v>7.3152889539136799E-4</v>
      </c>
      <c r="T687" s="4">
        <f t="shared" si="185"/>
        <v>1</v>
      </c>
      <c r="U687" s="4">
        <f t="shared" si="186"/>
        <v>0</v>
      </c>
      <c r="AC687" s="2"/>
      <c r="AH687" s="2"/>
      <c r="AI687" s="2"/>
    </row>
    <row r="688" spans="1:35">
      <c r="A688" s="1" t="str">
        <f t="shared" si="172"/>
        <v>~join~ : [dʒɔɪn]</v>
      </c>
      <c r="B688" s="1">
        <f t="shared" si="188"/>
        <v>0</v>
      </c>
      <c r="C688" s="1">
        <f t="shared" si="188"/>
        <v>0</v>
      </c>
      <c r="D688" s="1">
        <f t="shared" si="188"/>
        <v>0</v>
      </c>
      <c r="E688" s="7">
        <v>1</v>
      </c>
      <c r="F688" s="9" t="s">
        <v>1488</v>
      </c>
      <c r="G688" s="4">
        <f t="shared" si="174"/>
        <v>7.3152889539136799E-4</v>
      </c>
      <c r="H688" s="4" t="str">
        <f t="shared" si="175"/>
        <v>dʒɔɪn</v>
      </c>
      <c r="I688" s="4" t="str">
        <f t="shared" si="176"/>
        <v>join</v>
      </c>
      <c r="J688" s="10">
        <f t="shared" si="177"/>
        <v>5</v>
      </c>
      <c r="K688" s="10">
        <f t="shared" si="178"/>
        <v>4</v>
      </c>
      <c r="L688" s="10">
        <f t="shared" si="179"/>
        <v>5</v>
      </c>
      <c r="M688" s="1" t="str">
        <f t="shared" si="180"/>
        <v>~join~</v>
      </c>
      <c r="N688" s="1" t="str">
        <f t="shared" si="181"/>
        <v>[dʒɔɪn]</v>
      </c>
      <c r="O688" s="4">
        <f t="shared" si="182"/>
        <v>0.25439985932113074</v>
      </c>
      <c r="P688" s="4">
        <f t="shared" si="183"/>
        <v>1</v>
      </c>
      <c r="Q688" s="4" cm="1">
        <f t="array" ref="Q688">SUM(_xlfn._xlws.FILTER($G$2:$G$1265,_xlfn.MAP($M$2:$M$1265,_xlfn.LAMBDA(_xlpm.x,_xlpm.x=$M688))))</f>
        <v>7.3152889539136799E-4</v>
      </c>
      <c r="R688" s="4">
        <f t="shared" si="184"/>
        <v>1</v>
      </c>
      <c r="S688" s="15" cm="1">
        <f t="array" ref="S688">SUM(_xlfn._xlws.FILTER($G$2:$G$1265,_xlfn.MAP($N$2:$N$1265,_xlfn.LAMBDA(_xlpm.x,_xlpm.x=$N688))))</f>
        <v>7.3152889539136799E-4</v>
      </c>
      <c r="T688" s="4">
        <f t="shared" si="185"/>
        <v>1</v>
      </c>
      <c r="U688" s="4">
        <f t="shared" si="186"/>
        <v>0</v>
      </c>
      <c r="AC688" s="2"/>
      <c r="AH688" s="2"/>
      <c r="AI688" s="2"/>
    </row>
    <row r="689" spans="1:35">
      <c r="A689" s="1" t="str">
        <f t="shared" si="172"/>
        <v>~find~ : [faɪnd]</v>
      </c>
      <c r="B689" s="1">
        <f t="shared" si="188"/>
        <v>0</v>
      </c>
      <c r="C689" s="1">
        <f t="shared" si="188"/>
        <v>0</v>
      </c>
      <c r="D689" s="1">
        <f t="shared" si="188"/>
        <v>0</v>
      </c>
      <c r="E689" s="7">
        <v>1</v>
      </c>
      <c r="F689" s="9" t="s">
        <v>1487</v>
      </c>
      <c r="G689" s="4">
        <f t="shared" si="174"/>
        <v>7.3152889539136799E-4</v>
      </c>
      <c r="H689" s="4" t="str">
        <f t="shared" si="175"/>
        <v>faɪnd</v>
      </c>
      <c r="I689" s="4" t="str">
        <f t="shared" si="176"/>
        <v>find</v>
      </c>
      <c r="J689" s="10">
        <f t="shared" si="177"/>
        <v>5</v>
      </c>
      <c r="K689" s="10">
        <f t="shared" si="178"/>
        <v>4</v>
      </c>
      <c r="L689" s="10">
        <f t="shared" si="179"/>
        <v>5</v>
      </c>
      <c r="M689" s="1" t="str">
        <f t="shared" si="180"/>
        <v>~find~</v>
      </c>
      <c r="N689" s="1" t="str">
        <f t="shared" si="181"/>
        <v>[faɪnd]</v>
      </c>
      <c r="O689" s="4">
        <f t="shared" si="182"/>
        <v>0.25439985932113074</v>
      </c>
      <c r="P689" s="4">
        <f t="shared" si="183"/>
        <v>1</v>
      </c>
      <c r="Q689" s="4" cm="1">
        <f t="array" ref="Q689">SUM(_xlfn._xlws.FILTER($G$2:$G$1265,_xlfn.MAP($M$2:$M$1265,_xlfn.LAMBDA(_xlpm.x,_xlpm.x=$M689))))</f>
        <v>7.3152889539136799E-4</v>
      </c>
      <c r="R689" s="4">
        <f t="shared" si="184"/>
        <v>1</v>
      </c>
      <c r="S689" s="15" cm="1">
        <f t="array" ref="S689">SUM(_xlfn._xlws.FILTER($G$2:$G$1265,_xlfn.MAP($N$2:$N$1265,_xlfn.LAMBDA(_xlpm.x,_xlpm.x=$N689))))</f>
        <v>7.3152889539136799E-4</v>
      </c>
      <c r="T689" s="4">
        <f t="shared" si="185"/>
        <v>1</v>
      </c>
      <c r="U689" s="4">
        <f t="shared" si="186"/>
        <v>0</v>
      </c>
      <c r="AC689" s="2"/>
      <c r="AH689" s="2"/>
      <c r="AI689" s="2"/>
    </row>
    <row r="690" spans="1:35">
      <c r="A690" s="1" t="str">
        <f t="shared" si="172"/>
        <v>~fina~ : [faɪnə]</v>
      </c>
      <c r="B690" s="1">
        <f t="shared" si="188"/>
        <v>0</v>
      </c>
      <c r="C690" s="1">
        <f t="shared" si="188"/>
        <v>0</v>
      </c>
      <c r="D690" s="1">
        <f t="shared" si="188"/>
        <v>0</v>
      </c>
      <c r="E690" s="7">
        <v>1</v>
      </c>
      <c r="F690" s="9" t="s">
        <v>1486</v>
      </c>
      <c r="G690" s="4">
        <f t="shared" si="174"/>
        <v>7.3152889539136799E-4</v>
      </c>
      <c r="H690" s="4" t="str">
        <f t="shared" si="175"/>
        <v>faɪnə</v>
      </c>
      <c r="I690" s="4" t="str">
        <f t="shared" si="176"/>
        <v>fina</v>
      </c>
      <c r="J690" s="10">
        <f t="shared" si="177"/>
        <v>5</v>
      </c>
      <c r="K690" s="10">
        <f t="shared" si="178"/>
        <v>4</v>
      </c>
      <c r="L690" s="10">
        <f t="shared" si="179"/>
        <v>5</v>
      </c>
      <c r="M690" s="1" t="str">
        <f t="shared" si="180"/>
        <v>~fina~</v>
      </c>
      <c r="N690" s="1" t="str">
        <f t="shared" si="181"/>
        <v>[faɪnə]</v>
      </c>
      <c r="O690" s="4">
        <f t="shared" si="182"/>
        <v>0.25439985932113074</v>
      </c>
      <c r="P690" s="4">
        <f t="shared" si="183"/>
        <v>1</v>
      </c>
      <c r="Q690" s="4" cm="1">
        <f t="array" ref="Q690">SUM(_xlfn._xlws.FILTER($G$2:$G$1265,_xlfn.MAP($M$2:$M$1265,_xlfn.LAMBDA(_xlpm.x,_xlpm.x=$M690))))</f>
        <v>7.3152889539136799E-4</v>
      </c>
      <c r="R690" s="4">
        <f t="shared" si="184"/>
        <v>1</v>
      </c>
      <c r="S690" s="15" cm="1">
        <f t="array" ref="S690">SUM(_xlfn._xlws.FILTER($G$2:$G$1265,_xlfn.MAP($N$2:$N$1265,_xlfn.LAMBDA(_xlpm.x,_xlpm.x=$N690))))</f>
        <v>7.3152889539136799E-4</v>
      </c>
      <c r="T690" s="4">
        <f t="shared" si="185"/>
        <v>1</v>
      </c>
      <c r="U690" s="4">
        <f t="shared" si="186"/>
        <v>0</v>
      </c>
      <c r="AC690" s="2"/>
      <c r="AH690" s="2"/>
      <c r="AI690" s="2"/>
    </row>
    <row r="691" spans="1:35">
      <c r="A691" s="1" t="str">
        <f t="shared" si="172"/>
        <v>~favo~ : [feɪvə]</v>
      </c>
      <c r="B691" s="1">
        <f t="shared" si="188"/>
        <v>0</v>
      </c>
      <c r="C691" s="1">
        <f t="shared" si="188"/>
        <v>0</v>
      </c>
      <c r="D691" s="1">
        <f t="shared" si="188"/>
        <v>0</v>
      </c>
      <c r="E691" s="7">
        <v>1</v>
      </c>
      <c r="F691" s="9" t="s">
        <v>1485</v>
      </c>
      <c r="G691" s="4">
        <f t="shared" si="174"/>
        <v>7.3152889539136799E-4</v>
      </c>
      <c r="H691" s="1" t="str">
        <f t="shared" si="175"/>
        <v>feɪvə</v>
      </c>
      <c r="I691" s="1" t="str">
        <f t="shared" si="176"/>
        <v>favo</v>
      </c>
      <c r="J691" s="10">
        <f t="shared" si="177"/>
        <v>5</v>
      </c>
      <c r="K691" s="10">
        <f t="shared" si="178"/>
        <v>4</v>
      </c>
      <c r="L691" s="10">
        <f t="shared" si="179"/>
        <v>5</v>
      </c>
      <c r="M691" s="1" t="str">
        <f t="shared" si="180"/>
        <v>~favo~</v>
      </c>
      <c r="N691" s="1" t="str">
        <f t="shared" si="181"/>
        <v>[feɪvə]</v>
      </c>
      <c r="O691" s="4">
        <f t="shared" si="182"/>
        <v>0.25439985932113074</v>
      </c>
      <c r="P691" s="4">
        <f t="shared" si="183"/>
        <v>1</v>
      </c>
      <c r="Q691" s="4" cm="1">
        <f t="array" ref="Q691">SUM(_xlfn._xlws.FILTER($G$2:$G$1265,_xlfn.MAP($M$2:$M$1265,_xlfn.LAMBDA(_xlpm.x,_xlpm.x=$M691))))</f>
        <v>7.3152889539136799E-4</v>
      </c>
      <c r="R691" s="4">
        <f t="shared" si="184"/>
        <v>1</v>
      </c>
      <c r="S691" s="15" cm="1">
        <f t="array" ref="S691">SUM(_xlfn._xlws.FILTER($G$2:$G$1265,_xlfn.MAP($N$2:$N$1265,_xlfn.LAMBDA(_xlpm.x,_xlpm.x=$N691))))</f>
        <v>7.3152889539136799E-4</v>
      </c>
      <c r="T691" s="4">
        <f t="shared" si="185"/>
        <v>1</v>
      </c>
      <c r="U691" s="4">
        <f t="shared" si="186"/>
        <v>0</v>
      </c>
      <c r="AC691" s="2"/>
      <c r="AH691" s="2"/>
      <c r="AI691" s="2"/>
    </row>
    <row r="692" spans="1:35">
      <c r="A692" s="1" t="str">
        <f t="shared" si="172"/>
        <v>~figu~ : [fɪɡyʊ]</v>
      </c>
      <c r="B692" s="1">
        <f t="shared" si="188"/>
        <v>0</v>
      </c>
      <c r="C692" s="1">
        <f t="shared" si="188"/>
        <v>0</v>
      </c>
      <c r="D692" s="1">
        <f t="shared" si="188"/>
        <v>0</v>
      </c>
      <c r="E692" s="7">
        <v>1</v>
      </c>
      <c r="F692" s="9" t="s">
        <v>1484</v>
      </c>
      <c r="G692" s="4">
        <f t="shared" si="174"/>
        <v>7.3152889539136799E-4</v>
      </c>
      <c r="H692" s="4" t="str">
        <f t="shared" si="175"/>
        <v>fɪɡyʊ</v>
      </c>
      <c r="I692" s="4" t="str">
        <f t="shared" si="176"/>
        <v>figu</v>
      </c>
      <c r="J692" s="10">
        <f t="shared" si="177"/>
        <v>5</v>
      </c>
      <c r="K692" s="10">
        <f t="shared" si="178"/>
        <v>4</v>
      </c>
      <c r="L692" s="10">
        <f t="shared" si="179"/>
        <v>5</v>
      </c>
      <c r="M692" s="1" t="str">
        <f t="shared" si="180"/>
        <v>~figu~</v>
      </c>
      <c r="N692" s="1" t="str">
        <f t="shared" si="181"/>
        <v>[fɪɡyʊ]</v>
      </c>
      <c r="O692" s="4">
        <f t="shared" si="182"/>
        <v>0.25439985932113074</v>
      </c>
      <c r="P692" s="4">
        <f t="shared" si="183"/>
        <v>1</v>
      </c>
      <c r="Q692" s="4" cm="1">
        <f t="array" ref="Q692">SUM(_xlfn._xlws.FILTER($G$2:$G$1265,_xlfn.MAP($M$2:$M$1265,_xlfn.LAMBDA(_xlpm.x,_xlpm.x=$M692))))</f>
        <v>7.3152889539136799E-4</v>
      </c>
      <c r="R692" s="4">
        <f t="shared" si="184"/>
        <v>1</v>
      </c>
      <c r="S692" s="15" cm="1">
        <f t="array" ref="S692">SUM(_xlfn._xlws.FILTER($G$2:$G$1265,_xlfn.MAP($N$2:$N$1265,_xlfn.LAMBDA(_xlpm.x,_xlpm.x=$N692))))</f>
        <v>7.3152889539136799E-4</v>
      </c>
      <c r="T692" s="4">
        <f t="shared" si="185"/>
        <v>1</v>
      </c>
      <c r="U692" s="4">
        <f t="shared" si="186"/>
        <v>0</v>
      </c>
      <c r="AC692" s="2"/>
      <c r="AH692" s="2"/>
      <c r="AI692" s="2"/>
    </row>
    <row r="693" spans="1:35">
      <c r="A693" s="1" t="str">
        <f t="shared" si="172"/>
        <v>~hind~ : [haɪnd]</v>
      </c>
      <c r="B693" s="1">
        <f t="shared" si="188"/>
        <v>0</v>
      </c>
      <c r="C693" s="1">
        <f t="shared" si="188"/>
        <v>0</v>
      </c>
      <c r="D693" s="1">
        <f t="shared" si="188"/>
        <v>0</v>
      </c>
      <c r="E693" s="7">
        <v>1</v>
      </c>
      <c r="F693" s="9" t="s">
        <v>1483</v>
      </c>
      <c r="G693" s="4">
        <f t="shared" si="174"/>
        <v>7.3152889539136799E-4</v>
      </c>
      <c r="H693" s="4" t="str">
        <f t="shared" si="175"/>
        <v>haɪnd</v>
      </c>
      <c r="I693" s="4" t="str">
        <f t="shared" si="176"/>
        <v>hind</v>
      </c>
      <c r="J693" s="10">
        <f t="shared" si="177"/>
        <v>5</v>
      </c>
      <c r="K693" s="10">
        <f t="shared" si="178"/>
        <v>4</v>
      </c>
      <c r="L693" s="10">
        <f t="shared" si="179"/>
        <v>5</v>
      </c>
      <c r="M693" s="1" t="str">
        <f t="shared" si="180"/>
        <v>~hind~</v>
      </c>
      <c r="N693" s="1" t="str">
        <f t="shared" si="181"/>
        <v>[haɪnd]</v>
      </c>
      <c r="O693" s="4">
        <f t="shared" si="182"/>
        <v>0.25439985932113074</v>
      </c>
      <c r="P693" s="4">
        <f t="shared" si="183"/>
        <v>1</v>
      </c>
      <c r="Q693" s="4" cm="1">
        <f t="array" ref="Q693">SUM(_xlfn._xlws.FILTER($G$2:$G$1265,_xlfn.MAP($M$2:$M$1265,_xlfn.LAMBDA(_xlpm.x,_xlpm.x=$M693))))</f>
        <v>7.3152889539136799E-4</v>
      </c>
      <c r="R693" s="4">
        <f t="shared" si="184"/>
        <v>1</v>
      </c>
      <c r="S693" s="15" cm="1">
        <f t="array" ref="S693">SUM(_xlfn._xlws.FILTER($G$2:$G$1265,_xlfn.MAP($N$2:$N$1265,_xlfn.LAMBDA(_xlpm.x,_xlpm.x=$N693))))</f>
        <v>7.3152889539136799E-4</v>
      </c>
      <c r="T693" s="4">
        <f t="shared" si="185"/>
        <v>1</v>
      </c>
      <c r="U693" s="4">
        <f t="shared" si="186"/>
        <v>0</v>
      </c>
      <c r="AC693" s="2"/>
      <c r="AH693" s="2"/>
      <c r="AI693" s="2"/>
    </row>
    <row r="694" spans="1:35">
      <c r="A694" s="1" t="str">
        <f t="shared" si="172"/>
        <v>~hold~ : [hoʊld]</v>
      </c>
      <c r="B694" s="1">
        <f t="shared" si="188"/>
        <v>0</v>
      </c>
      <c r="C694" s="1">
        <f t="shared" si="188"/>
        <v>0</v>
      </c>
      <c r="D694" s="1">
        <f t="shared" si="188"/>
        <v>0</v>
      </c>
      <c r="E694" s="7">
        <v>1</v>
      </c>
      <c r="F694" s="9" t="s">
        <v>1482</v>
      </c>
      <c r="G694" s="4">
        <f t="shared" si="174"/>
        <v>7.3152889539136799E-4</v>
      </c>
      <c r="H694" s="4" t="str">
        <f t="shared" si="175"/>
        <v>hoʊld</v>
      </c>
      <c r="I694" s="4" t="str">
        <f t="shared" si="176"/>
        <v>hold</v>
      </c>
      <c r="J694" s="10">
        <f t="shared" si="177"/>
        <v>5</v>
      </c>
      <c r="K694" s="10">
        <f t="shared" si="178"/>
        <v>4</v>
      </c>
      <c r="L694" s="10">
        <f t="shared" si="179"/>
        <v>5</v>
      </c>
      <c r="M694" s="1" t="str">
        <f t="shared" si="180"/>
        <v>~hold~</v>
      </c>
      <c r="N694" s="1" t="str">
        <f t="shared" si="181"/>
        <v>[hoʊld]</v>
      </c>
      <c r="O694" s="4">
        <f t="shared" si="182"/>
        <v>0.25439985932113074</v>
      </c>
      <c r="P694" s="4">
        <f t="shared" si="183"/>
        <v>1</v>
      </c>
      <c r="Q694" s="4" cm="1">
        <f t="array" ref="Q694">SUM(_xlfn._xlws.FILTER($G$2:$G$1265,_xlfn.MAP($M$2:$M$1265,_xlfn.LAMBDA(_xlpm.x,_xlpm.x=$M694))))</f>
        <v>7.3152889539136799E-4</v>
      </c>
      <c r="R694" s="4">
        <f t="shared" si="184"/>
        <v>1</v>
      </c>
      <c r="S694" s="15" cm="1">
        <f t="array" ref="S694">SUM(_xlfn._xlws.FILTER($G$2:$G$1265,_xlfn.MAP($N$2:$N$1265,_xlfn.LAMBDA(_xlpm.x,_xlpm.x=$N694))))</f>
        <v>7.3152889539136799E-4</v>
      </c>
      <c r="T694" s="4">
        <f t="shared" si="185"/>
        <v>1</v>
      </c>
      <c r="U694" s="4">
        <f t="shared" si="186"/>
        <v>0</v>
      </c>
      <c r="AC694" s="2"/>
      <c r="AH694" s="2"/>
      <c r="AI694" s="2"/>
    </row>
    <row r="695" spans="1:35">
      <c r="A695" s="1" t="str">
        <f t="shared" si="172"/>
        <v>~huge~ : [hyudʒ]</v>
      </c>
      <c r="B695" s="1">
        <f t="shared" si="188"/>
        <v>0</v>
      </c>
      <c r="C695" s="1">
        <f t="shared" si="188"/>
        <v>0</v>
      </c>
      <c r="D695" s="1">
        <f t="shared" si="188"/>
        <v>0</v>
      </c>
      <c r="E695" s="7">
        <v>1</v>
      </c>
      <c r="F695" s="9" t="s">
        <v>1481</v>
      </c>
      <c r="G695" s="4">
        <f t="shared" si="174"/>
        <v>7.3152889539136799E-4</v>
      </c>
      <c r="H695" s="1" t="str">
        <f t="shared" si="175"/>
        <v>hyudʒ</v>
      </c>
      <c r="I695" s="1" t="str">
        <f t="shared" si="176"/>
        <v>huge</v>
      </c>
      <c r="J695" s="10">
        <f t="shared" si="177"/>
        <v>5</v>
      </c>
      <c r="K695" s="10">
        <f t="shared" si="178"/>
        <v>4</v>
      </c>
      <c r="L695" s="10">
        <f t="shared" si="179"/>
        <v>5</v>
      </c>
      <c r="M695" s="1" t="str">
        <f t="shared" si="180"/>
        <v>~huge~</v>
      </c>
      <c r="N695" s="1" t="str">
        <f t="shared" si="181"/>
        <v>[hyudʒ]</v>
      </c>
      <c r="O695" s="4">
        <f t="shared" si="182"/>
        <v>0.25439985932113074</v>
      </c>
      <c r="P695" s="4">
        <f t="shared" si="183"/>
        <v>1</v>
      </c>
      <c r="Q695" s="4" cm="1">
        <f t="array" ref="Q695">SUM(_xlfn._xlws.FILTER($G$2:$G$1265,_xlfn.MAP($M$2:$M$1265,_xlfn.LAMBDA(_xlpm.x,_xlpm.x=$M695))))</f>
        <v>7.3152889539136799E-4</v>
      </c>
      <c r="R695" s="4">
        <f t="shared" si="184"/>
        <v>1</v>
      </c>
      <c r="S695" s="15" cm="1">
        <f t="array" ref="S695">SUM(_xlfn._xlws.FILTER($G$2:$G$1265,_xlfn.MAP($N$2:$N$1265,_xlfn.LAMBDA(_xlpm.x,_xlpm.x=$N695))))</f>
        <v>7.3152889539136799E-4</v>
      </c>
      <c r="T695" s="4">
        <f t="shared" si="185"/>
        <v>1</v>
      </c>
      <c r="U695" s="4">
        <f t="shared" si="186"/>
        <v>0</v>
      </c>
      <c r="AC695" s="2"/>
      <c r="AH695" s="2"/>
      <c r="AI695" s="2"/>
    </row>
    <row r="696" spans="1:35">
      <c r="A696" s="1" t="str">
        <f t="shared" si="172"/>
        <v>~huma~ : [hyumə]</v>
      </c>
      <c r="B696" s="1">
        <f t="shared" si="188"/>
        <v>0</v>
      </c>
      <c r="C696" s="1">
        <f t="shared" si="188"/>
        <v>0</v>
      </c>
      <c r="D696" s="1">
        <f t="shared" si="188"/>
        <v>0</v>
      </c>
      <c r="E696" s="7">
        <v>1</v>
      </c>
      <c r="F696" s="9" t="s">
        <v>1480</v>
      </c>
      <c r="G696" s="4">
        <f t="shared" si="174"/>
        <v>7.3152889539136799E-4</v>
      </c>
      <c r="H696" s="1" t="str">
        <f t="shared" si="175"/>
        <v>hyumə</v>
      </c>
      <c r="I696" s="1" t="str">
        <f t="shared" si="176"/>
        <v>huma</v>
      </c>
      <c r="J696" s="10">
        <f t="shared" si="177"/>
        <v>5</v>
      </c>
      <c r="K696" s="10">
        <f t="shared" si="178"/>
        <v>4</v>
      </c>
      <c r="L696" s="10">
        <f t="shared" si="179"/>
        <v>5</v>
      </c>
      <c r="M696" s="1" t="str">
        <f t="shared" si="180"/>
        <v>~huma~</v>
      </c>
      <c r="N696" s="1" t="str">
        <f t="shared" si="181"/>
        <v>[hyumə]</v>
      </c>
      <c r="O696" s="4">
        <f t="shared" si="182"/>
        <v>0.25439985932113074</v>
      </c>
      <c r="P696" s="4">
        <f t="shared" si="183"/>
        <v>1</v>
      </c>
      <c r="Q696" s="4" cm="1">
        <f t="array" ref="Q696">SUM(_xlfn._xlws.FILTER($G$2:$G$1265,_xlfn.MAP($M$2:$M$1265,_xlfn.LAMBDA(_xlpm.x,_xlpm.x=$M696))))</f>
        <v>7.3152889539136799E-4</v>
      </c>
      <c r="R696" s="4">
        <f t="shared" si="184"/>
        <v>1</v>
      </c>
      <c r="S696" s="15" cm="1">
        <f t="array" ref="S696">SUM(_xlfn._xlws.FILTER($G$2:$G$1265,_xlfn.MAP($N$2:$N$1265,_xlfn.LAMBDA(_xlpm.x,_xlpm.x=$N696))))</f>
        <v>7.3152889539136799E-4</v>
      </c>
      <c r="T696" s="4">
        <f t="shared" si="185"/>
        <v>1</v>
      </c>
      <c r="U696" s="4">
        <f t="shared" si="186"/>
        <v>0</v>
      </c>
      <c r="AC696" s="2"/>
      <c r="AH696" s="2"/>
      <c r="AI696" s="2"/>
    </row>
    <row r="697" spans="1:35">
      <c r="A697" s="1" t="str">
        <f t="shared" si="172"/>
        <v>~kind~ : [kaɪnd]</v>
      </c>
      <c r="B697" s="1">
        <f t="shared" si="188"/>
        <v>0</v>
      </c>
      <c r="C697" s="1">
        <f t="shared" si="188"/>
        <v>0</v>
      </c>
      <c r="D697" s="1">
        <f t="shared" si="188"/>
        <v>0</v>
      </c>
      <c r="E697" s="7">
        <v>1</v>
      </c>
      <c r="F697" s="9" t="s">
        <v>1479</v>
      </c>
      <c r="G697" s="4">
        <f t="shared" si="174"/>
        <v>7.3152889539136799E-4</v>
      </c>
      <c r="H697" s="4" t="str">
        <f t="shared" si="175"/>
        <v>kaɪnd</v>
      </c>
      <c r="I697" s="4" t="str">
        <f t="shared" si="176"/>
        <v>kind</v>
      </c>
      <c r="J697" s="10">
        <f t="shared" si="177"/>
        <v>5</v>
      </c>
      <c r="K697" s="10">
        <f t="shared" si="178"/>
        <v>4</v>
      </c>
      <c r="L697" s="10">
        <f t="shared" si="179"/>
        <v>5</v>
      </c>
      <c r="M697" s="1" t="str">
        <f t="shared" si="180"/>
        <v>~kind~</v>
      </c>
      <c r="N697" s="1" t="str">
        <f t="shared" si="181"/>
        <v>[kaɪnd]</v>
      </c>
      <c r="O697" s="4">
        <f t="shared" si="182"/>
        <v>0.25439985932113074</v>
      </c>
      <c r="P697" s="4">
        <f t="shared" si="183"/>
        <v>1</v>
      </c>
      <c r="Q697" s="4" cm="1">
        <f t="array" ref="Q697">SUM(_xlfn._xlws.FILTER($G$2:$G$1265,_xlfn.MAP($M$2:$M$1265,_xlfn.LAMBDA(_xlpm.x,_xlpm.x=$M697))))</f>
        <v>7.3152889539136799E-4</v>
      </c>
      <c r="R697" s="4">
        <f t="shared" si="184"/>
        <v>1</v>
      </c>
      <c r="S697" s="15" cm="1">
        <f t="array" ref="S697">SUM(_xlfn._xlws.FILTER($G$2:$G$1265,_xlfn.MAP($N$2:$N$1265,_xlfn.LAMBDA(_xlpm.x,_xlpm.x=$N697))))</f>
        <v>7.3152889539136799E-4</v>
      </c>
      <c r="T697" s="4">
        <f t="shared" si="185"/>
        <v>1</v>
      </c>
      <c r="U697" s="4">
        <f t="shared" si="186"/>
        <v>0</v>
      </c>
      <c r="AC697" s="2"/>
      <c r="AH697" s="2"/>
      <c r="AI697" s="2"/>
    </row>
    <row r="698" spans="1:35">
      <c r="A698" s="1" t="str">
        <f t="shared" si="172"/>
        <v>~cold~ : [koʊld]</v>
      </c>
      <c r="B698" s="1">
        <f t="shared" si="188"/>
        <v>0</v>
      </c>
      <c r="C698" s="1">
        <f t="shared" si="188"/>
        <v>0</v>
      </c>
      <c r="D698" s="1">
        <f t="shared" si="188"/>
        <v>0</v>
      </c>
      <c r="E698" s="7">
        <v>1</v>
      </c>
      <c r="F698" s="9" t="s">
        <v>1478</v>
      </c>
      <c r="G698" s="4">
        <f t="shared" si="174"/>
        <v>7.3152889539136799E-4</v>
      </c>
      <c r="H698" s="4" t="str">
        <f t="shared" si="175"/>
        <v>koʊld</v>
      </c>
      <c r="I698" s="4" t="str">
        <f t="shared" si="176"/>
        <v>cold</v>
      </c>
      <c r="J698" s="10">
        <f t="shared" si="177"/>
        <v>5</v>
      </c>
      <c r="K698" s="10">
        <f t="shared" si="178"/>
        <v>4</v>
      </c>
      <c r="L698" s="10">
        <f t="shared" si="179"/>
        <v>5</v>
      </c>
      <c r="M698" s="1" t="str">
        <f t="shared" si="180"/>
        <v>~cold~</v>
      </c>
      <c r="N698" s="1" t="str">
        <f t="shared" si="181"/>
        <v>[koʊld]</v>
      </c>
      <c r="O698" s="4">
        <f t="shared" si="182"/>
        <v>0.25439985932113074</v>
      </c>
      <c r="P698" s="4">
        <f t="shared" si="183"/>
        <v>1</v>
      </c>
      <c r="Q698" s="4" cm="1">
        <f t="array" ref="Q698">SUM(_xlfn._xlws.FILTER($G$2:$G$1265,_xlfn.MAP($M$2:$M$1265,_xlfn.LAMBDA(_xlpm.x,_xlpm.x=$M698))))</f>
        <v>7.3152889539136799E-4</v>
      </c>
      <c r="R698" s="4">
        <f t="shared" si="184"/>
        <v>1</v>
      </c>
      <c r="S698" s="15" cm="1">
        <f t="array" ref="S698">SUM(_xlfn._xlws.FILTER($G$2:$G$1265,_xlfn.MAP($N$2:$N$1265,_xlfn.LAMBDA(_xlpm.x,_xlpm.x=$N698))))</f>
        <v>7.3152889539136799E-4</v>
      </c>
      <c r="T698" s="4">
        <f t="shared" si="185"/>
        <v>1</v>
      </c>
      <c r="U698" s="4">
        <f t="shared" si="186"/>
        <v>0</v>
      </c>
      <c r="AC698" s="2"/>
      <c r="AH698" s="2"/>
      <c r="AI698" s="2"/>
    </row>
    <row r="699" spans="1:35">
      <c r="A699" s="1" t="str">
        <f t="shared" si="172"/>
        <v>~quie~ : [kwaɪɛ]</v>
      </c>
      <c r="B699" s="1">
        <f t="shared" si="188"/>
        <v>0</v>
      </c>
      <c r="C699" s="1">
        <f t="shared" si="188"/>
        <v>0</v>
      </c>
      <c r="D699" s="1">
        <f t="shared" si="188"/>
        <v>0</v>
      </c>
      <c r="E699" s="7">
        <v>1</v>
      </c>
      <c r="F699" s="9" t="s">
        <v>1477</v>
      </c>
      <c r="G699" s="4">
        <f t="shared" si="174"/>
        <v>7.3152889539136799E-4</v>
      </c>
      <c r="H699" s="4" t="str">
        <f t="shared" si="175"/>
        <v>kwaɪɛ</v>
      </c>
      <c r="I699" s="4" t="str">
        <f t="shared" si="176"/>
        <v>quie</v>
      </c>
      <c r="J699" s="10">
        <f t="shared" si="177"/>
        <v>5</v>
      </c>
      <c r="K699" s="10">
        <f t="shared" si="178"/>
        <v>4</v>
      </c>
      <c r="L699" s="10">
        <f t="shared" si="179"/>
        <v>5</v>
      </c>
      <c r="M699" s="1" t="str">
        <f t="shared" si="180"/>
        <v>~quie~</v>
      </c>
      <c r="N699" s="1" t="str">
        <f t="shared" si="181"/>
        <v>[kwaɪɛ]</v>
      </c>
      <c r="O699" s="4">
        <f t="shared" si="182"/>
        <v>0.25439985932113074</v>
      </c>
      <c r="P699" s="4">
        <f t="shared" si="183"/>
        <v>1</v>
      </c>
      <c r="Q699" s="4" cm="1">
        <f t="array" ref="Q699">SUM(_xlfn._xlws.FILTER($G$2:$G$1265,_xlfn.MAP($M$2:$M$1265,_xlfn.LAMBDA(_xlpm.x,_xlpm.x=$M699))))</f>
        <v>7.3152889539136799E-4</v>
      </c>
      <c r="R699" s="4">
        <f t="shared" si="184"/>
        <v>1</v>
      </c>
      <c r="S699" s="15" cm="1">
        <f t="array" ref="S699">SUM(_xlfn._xlws.FILTER($G$2:$G$1265,_xlfn.MAP($N$2:$N$1265,_xlfn.LAMBDA(_xlpm.x,_xlpm.x=$N699))))</f>
        <v>7.3152889539136799E-4</v>
      </c>
      <c r="T699" s="4">
        <f t="shared" si="185"/>
        <v>1</v>
      </c>
      <c r="U699" s="4">
        <f t="shared" si="186"/>
        <v>0</v>
      </c>
      <c r="AC699" s="2"/>
      <c r="AH699" s="2"/>
      <c r="AI699" s="2"/>
    </row>
    <row r="700" spans="1:35">
      <c r="A700" s="1" t="str">
        <f t="shared" si="172"/>
        <v>~cula~ : [kyʊlə]</v>
      </c>
      <c r="B700" s="1">
        <f t="shared" si="188"/>
        <v>0</v>
      </c>
      <c r="C700" s="1">
        <f t="shared" si="188"/>
        <v>0</v>
      </c>
      <c r="D700" s="1">
        <f t="shared" si="188"/>
        <v>0</v>
      </c>
      <c r="E700" s="7">
        <v>1</v>
      </c>
      <c r="F700" s="9" t="s">
        <v>1476</v>
      </c>
      <c r="G700" s="4">
        <f t="shared" si="174"/>
        <v>7.3152889539136799E-4</v>
      </c>
      <c r="H700" s="4" t="str">
        <f t="shared" si="175"/>
        <v>kyʊlə</v>
      </c>
      <c r="I700" s="4" t="str">
        <f t="shared" si="176"/>
        <v>cula</v>
      </c>
      <c r="J700" s="10">
        <f t="shared" si="177"/>
        <v>5</v>
      </c>
      <c r="K700" s="10">
        <f t="shared" si="178"/>
        <v>4</v>
      </c>
      <c r="L700" s="10">
        <f t="shared" si="179"/>
        <v>5</v>
      </c>
      <c r="M700" s="1" t="str">
        <f t="shared" si="180"/>
        <v>~cula~</v>
      </c>
      <c r="N700" s="1" t="str">
        <f t="shared" si="181"/>
        <v>[kyʊlə]</v>
      </c>
      <c r="O700" s="4">
        <f t="shared" si="182"/>
        <v>0.25439985932113074</v>
      </c>
      <c r="P700" s="4">
        <f t="shared" si="183"/>
        <v>1</v>
      </c>
      <c r="Q700" s="4" cm="1">
        <f t="array" ref="Q700">SUM(_xlfn._xlws.FILTER($G$2:$G$1265,_xlfn.MAP($M$2:$M$1265,_xlfn.LAMBDA(_xlpm.x,_xlpm.x=$M700))))</f>
        <v>7.3152889539136799E-4</v>
      </c>
      <c r="R700" s="4">
        <f t="shared" si="184"/>
        <v>1</v>
      </c>
      <c r="S700" s="15" cm="1">
        <f t="array" ref="S700">SUM(_xlfn._xlws.FILTER($G$2:$G$1265,_xlfn.MAP($N$2:$N$1265,_xlfn.LAMBDA(_xlpm.x,_xlpm.x=$N700))))</f>
        <v>7.3152889539136799E-4</v>
      </c>
      <c r="T700" s="4">
        <f t="shared" si="185"/>
        <v>1</v>
      </c>
      <c r="U700" s="4">
        <f t="shared" si="186"/>
        <v>0</v>
      </c>
      <c r="AC700" s="2"/>
      <c r="AH700" s="2"/>
      <c r="AI700" s="2"/>
    </row>
    <row r="701" spans="1:35">
      <c r="A701" s="1" t="str">
        <f t="shared" si="172"/>
        <v>~crea~ : [kɹɪeɪ]</v>
      </c>
      <c r="B701" s="1">
        <f t="shared" si="188"/>
        <v>0</v>
      </c>
      <c r="C701" s="1">
        <f t="shared" si="188"/>
        <v>0</v>
      </c>
      <c r="D701" s="1">
        <f t="shared" si="188"/>
        <v>0</v>
      </c>
      <c r="E701" s="7">
        <v>1</v>
      </c>
      <c r="F701" s="9" t="s">
        <v>1475</v>
      </c>
      <c r="G701" s="4">
        <f t="shared" si="174"/>
        <v>7.3152889539136799E-4</v>
      </c>
      <c r="H701" s="4" t="str">
        <f t="shared" si="175"/>
        <v>kɹɪeɪ</v>
      </c>
      <c r="I701" s="4" t="str">
        <f t="shared" si="176"/>
        <v>crea</v>
      </c>
      <c r="J701" s="10">
        <f t="shared" si="177"/>
        <v>5</v>
      </c>
      <c r="K701" s="10">
        <f t="shared" si="178"/>
        <v>4</v>
      </c>
      <c r="L701" s="10">
        <f t="shared" si="179"/>
        <v>5</v>
      </c>
      <c r="M701" s="1" t="str">
        <f t="shared" si="180"/>
        <v>~crea~</v>
      </c>
      <c r="N701" s="1" t="str">
        <f t="shared" si="181"/>
        <v>[kɹɪeɪ]</v>
      </c>
      <c r="O701" s="4">
        <f t="shared" si="182"/>
        <v>0.25439985932113074</v>
      </c>
      <c r="P701" s="4">
        <f t="shared" si="183"/>
        <v>1</v>
      </c>
      <c r="Q701" s="4" cm="1">
        <f t="array" ref="Q701">SUM(_xlfn._xlws.FILTER($G$2:$G$1265,_xlfn.MAP($M$2:$M$1265,_xlfn.LAMBDA(_xlpm.x,_xlpm.x=$M701))))</f>
        <v>7.3152889539136799E-4</v>
      </c>
      <c r="R701" s="4">
        <f t="shared" si="184"/>
        <v>1</v>
      </c>
      <c r="S701" s="15" cm="1">
        <f t="array" ref="S701">SUM(_xlfn._xlws.FILTER($G$2:$G$1265,_xlfn.MAP($N$2:$N$1265,_xlfn.LAMBDA(_xlpm.x,_xlpm.x=$N701))))</f>
        <v>7.3152889539136799E-4</v>
      </c>
      <c r="T701" s="4">
        <f t="shared" si="185"/>
        <v>1</v>
      </c>
      <c r="U701" s="4">
        <f t="shared" si="186"/>
        <v>0</v>
      </c>
      <c r="AC701" s="2"/>
      <c r="AH701" s="2"/>
      <c r="AI701" s="2"/>
    </row>
    <row r="702" spans="1:35">
      <c r="A702" s="1" t="str">
        <f t="shared" si="172"/>
        <v>~lady~ : [leɪdɪ]</v>
      </c>
      <c r="B702" s="1">
        <f t="shared" ref="B702:D721" si="189">_xlfn.LET(_xlpm.d,$F702,_xlpm.k,_xlfn.CONCAT(LEFT(TRIM(B$1),1),"*"),COUNTIF(_xlpm.d,_xlpm.k))</f>
        <v>0</v>
      </c>
      <c r="C702" s="1">
        <f t="shared" si="189"/>
        <v>0</v>
      </c>
      <c r="D702" s="1">
        <f t="shared" si="189"/>
        <v>0</v>
      </c>
      <c r="E702" s="7">
        <v>1</v>
      </c>
      <c r="F702" s="9" t="s">
        <v>1474</v>
      </c>
      <c r="G702" s="4">
        <f t="shared" si="174"/>
        <v>7.3152889539136799E-4</v>
      </c>
      <c r="H702" s="4" t="str">
        <f t="shared" si="175"/>
        <v>leɪdɪ</v>
      </c>
      <c r="I702" s="4" t="str">
        <f t="shared" si="176"/>
        <v>lady</v>
      </c>
      <c r="J702" s="10">
        <f t="shared" si="177"/>
        <v>5</v>
      </c>
      <c r="K702" s="10">
        <f t="shared" si="178"/>
        <v>4</v>
      </c>
      <c r="L702" s="10">
        <f t="shared" si="179"/>
        <v>5</v>
      </c>
      <c r="M702" s="1" t="str">
        <f t="shared" si="180"/>
        <v>~lady~</v>
      </c>
      <c r="N702" s="1" t="str">
        <f t="shared" si="181"/>
        <v>[leɪdɪ]</v>
      </c>
      <c r="O702" s="4">
        <f t="shared" si="182"/>
        <v>0.25439985932113074</v>
      </c>
      <c r="P702" s="4">
        <f t="shared" si="183"/>
        <v>1</v>
      </c>
      <c r="Q702" s="4" cm="1">
        <f t="array" ref="Q702">SUM(_xlfn._xlws.FILTER($G$2:$G$1265,_xlfn.MAP($M$2:$M$1265,_xlfn.LAMBDA(_xlpm.x,_xlpm.x=$M702))))</f>
        <v>7.3152889539136799E-4</v>
      </c>
      <c r="R702" s="4">
        <f t="shared" si="184"/>
        <v>1</v>
      </c>
      <c r="S702" s="15" cm="1">
        <f t="array" ref="S702">SUM(_xlfn._xlws.FILTER($G$2:$G$1265,_xlfn.MAP($N$2:$N$1265,_xlfn.LAMBDA(_xlpm.x,_xlpm.x=$N702))))</f>
        <v>7.3152889539136799E-4</v>
      </c>
      <c r="T702" s="4">
        <f t="shared" si="185"/>
        <v>1</v>
      </c>
      <c r="U702" s="4">
        <f t="shared" si="186"/>
        <v>0</v>
      </c>
      <c r="AC702" s="2"/>
      <c r="AH702" s="2"/>
      <c r="AI702" s="2"/>
    </row>
    <row r="703" spans="1:35">
      <c r="A703" s="1" t="str">
        <f t="shared" si="172"/>
        <v>~magi~ : [mædʒə]</v>
      </c>
      <c r="B703" s="1">
        <f t="shared" si="189"/>
        <v>0</v>
      </c>
      <c r="C703" s="1">
        <f t="shared" si="189"/>
        <v>1</v>
      </c>
      <c r="D703" s="1">
        <f t="shared" si="189"/>
        <v>0</v>
      </c>
      <c r="E703" s="7">
        <v>1</v>
      </c>
      <c r="F703" s="9" t="s">
        <v>1473</v>
      </c>
      <c r="G703" s="4">
        <f t="shared" si="174"/>
        <v>7.3152889539136799E-4</v>
      </c>
      <c r="H703" s="4" t="str">
        <f t="shared" si="175"/>
        <v>mædʒə</v>
      </c>
      <c r="I703" s="4" t="str">
        <f t="shared" si="176"/>
        <v>magi</v>
      </c>
      <c r="J703" s="10">
        <f t="shared" si="177"/>
        <v>5</v>
      </c>
      <c r="K703" s="10">
        <f t="shared" si="178"/>
        <v>4</v>
      </c>
      <c r="L703" s="10">
        <f t="shared" si="179"/>
        <v>5</v>
      </c>
      <c r="M703" s="1" t="str">
        <f t="shared" si="180"/>
        <v>~magi~</v>
      </c>
      <c r="N703" s="1" t="str">
        <f t="shared" si="181"/>
        <v>[mædʒə]</v>
      </c>
      <c r="O703" s="4">
        <f t="shared" si="182"/>
        <v>0.25439985932113074</v>
      </c>
      <c r="P703" s="4">
        <f t="shared" si="183"/>
        <v>1</v>
      </c>
      <c r="Q703" s="4" cm="1">
        <f t="array" ref="Q703">SUM(_xlfn._xlws.FILTER($G$2:$G$1265,_xlfn.MAP($M$2:$M$1265,_xlfn.LAMBDA(_xlpm.x,_xlpm.x=$M703))))</f>
        <v>7.3152889539136799E-4</v>
      </c>
      <c r="R703" s="4">
        <f t="shared" si="184"/>
        <v>1</v>
      </c>
      <c r="S703" s="15" cm="1">
        <f t="array" ref="S703">SUM(_xlfn._xlws.FILTER($G$2:$G$1265,_xlfn.MAP($N$2:$N$1265,_xlfn.LAMBDA(_xlpm.x,_xlpm.x=$N703))))</f>
        <v>7.3152889539136799E-4</v>
      </c>
      <c r="T703" s="4">
        <f t="shared" si="185"/>
        <v>1</v>
      </c>
      <c r="U703" s="4">
        <f t="shared" si="186"/>
        <v>0</v>
      </c>
      <c r="AC703" s="2"/>
      <c r="AH703" s="2"/>
      <c r="AI703" s="2"/>
    </row>
    <row r="704" spans="1:35">
      <c r="A704" s="1" t="str">
        <f t="shared" si="172"/>
        <v>~mind~ : [maɪnd]</v>
      </c>
      <c r="B704" s="1">
        <f t="shared" si="189"/>
        <v>0</v>
      </c>
      <c r="C704" s="1">
        <f t="shared" si="189"/>
        <v>1</v>
      </c>
      <c r="D704" s="1">
        <f t="shared" si="189"/>
        <v>0</v>
      </c>
      <c r="E704" s="7">
        <v>1</v>
      </c>
      <c r="F704" s="9" t="s">
        <v>1472</v>
      </c>
      <c r="G704" s="4">
        <f t="shared" si="174"/>
        <v>7.3152889539136799E-4</v>
      </c>
      <c r="H704" s="4" t="str">
        <f t="shared" si="175"/>
        <v>maɪnd</v>
      </c>
      <c r="I704" s="4" t="str">
        <f t="shared" si="176"/>
        <v>mind</v>
      </c>
      <c r="J704" s="10">
        <f t="shared" si="177"/>
        <v>5</v>
      </c>
      <c r="K704" s="10">
        <f t="shared" si="178"/>
        <v>4</v>
      </c>
      <c r="L704" s="10">
        <f t="shared" si="179"/>
        <v>5</v>
      </c>
      <c r="M704" s="1" t="str">
        <f t="shared" si="180"/>
        <v>~mind~</v>
      </c>
      <c r="N704" s="1" t="str">
        <f t="shared" si="181"/>
        <v>[maɪnd]</v>
      </c>
      <c r="O704" s="4">
        <f t="shared" si="182"/>
        <v>0.25439985932113074</v>
      </c>
      <c r="P704" s="4">
        <f t="shared" si="183"/>
        <v>1</v>
      </c>
      <c r="Q704" s="4" cm="1">
        <f t="array" ref="Q704">SUM(_xlfn._xlws.FILTER($G$2:$G$1265,_xlfn.MAP($M$2:$M$1265,_xlfn.LAMBDA(_xlpm.x,_xlpm.x=$M704))))</f>
        <v>7.3152889539136799E-4</v>
      </c>
      <c r="R704" s="4">
        <f t="shared" si="184"/>
        <v>1</v>
      </c>
      <c r="S704" s="15" cm="1">
        <f t="array" ref="S704">SUM(_xlfn._xlws.FILTER($G$2:$G$1265,_xlfn.MAP($N$2:$N$1265,_xlfn.LAMBDA(_xlpm.x,_xlpm.x=$N704))))</f>
        <v>7.3152889539136799E-4</v>
      </c>
      <c r="T704" s="4">
        <f t="shared" si="185"/>
        <v>1</v>
      </c>
      <c r="U704" s="4">
        <f t="shared" si="186"/>
        <v>0</v>
      </c>
      <c r="AC704" s="2"/>
      <c r="AH704" s="2"/>
      <c r="AI704" s="2"/>
    </row>
    <row r="705" spans="1:35">
      <c r="A705" s="1" t="str">
        <f t="shared" si="172"/>
        <v>~mome~ : [moʊmə]</v>
      </c>
      <c r="B705" s="1">
        <f t="shared" si="189"/>
        <v>0</v>
      </c>
      <c r="C705" s="1">
        <f t="shared" si="189"/>
        <v>1</v>
      </c>
      <c r="D705" s="1">
        <f t="shared" si="189"/>
        <v>0</v>
      </c>
      <c r="E705" s="7">
        <v>1</v>
      </c>
      <c r="F705" s="9" t="s">
        <v>1471</v>
      </c>
      <c r="G705" s="4">
        <f t="shared" si="174"/>
        <v>7.3152889539136799E-4</v>
      </c>
      <c r="H705" s="4" t="str">
        <f t="shared" si="175"/>
        <v>moʊmə</v>
      </c>
      <c r="I705" s="4" t="str">
        <f t="shared" si="176"/>
        <v>mome</v>
      </c>
      <c r="J705" s="10">
        <f t="shared" si="177"/>
        <v>5</v>
      </c>
      <c r="K705" s="10">
        <f t="shared" si="178"/>
        <v>4</v>
      </c>
      <c r="L705" s="10">
        <f t="shared" si="179"/>
        <v>5</v>
      </c>
      <c r="M705" s="1" t="str">
        <f t="shared" si="180"/>
        <v>~mome~</v>
      </c>
      <c r="N705" s="1" t="str">
        <f t="shared" si="181"/>
        <v>[moʊmə]</v>
      </c>
      <c r="O705" s="4">
        <f t="shared" si="182"/>
        <v>0.25439985932113074</v>
      </c>
      <c r="P705" s="4">
        <f t="shared" si="183"/>
        <v>1</v>
      </c>
      <c r="Q705" s="4" cm="1">
        <f t="array" ref="Q705">SUM(_xlfn._xlws.FILTER($G$2:$G$1265,_xlfn.MAP($M$2:$M$1265,_xlfn.LAMBDA(_xlpm.x,_xlpm.x=$M705))))</f>
        <v>7.3152889539136799E-4</v>
      </c>
      <c r="R705" s="4">
        <f t="shared" si="184"/>
        <v>1</v>
      </c>
      <c r="S705" s="15" cm="1">
        <f t="array" ref="S705">SUM(_xlfn._xlws.FILTER($G$2:$G$1265,_xlfn.MAP($N$2:$N$1265,_xlfn.LAMBDA(_xlpm.x,_xlpm.x=$N705))))</f>
        <v>7.3152889539136799E-4</v>
      </c>
      <c r="T705" s="4">
        <f t="shared" si="185"/>
        <v>1</v>
      </c>
      <c r="U705" s="4">
        <f t="shared" si="186"/>
        <v>0</v>
      </c>
      <c r="AC705" s="2"/>
      <c r="AH705" s="2"/>
      <c r="AI705" s="2"/>
    </row>
    <row r="706" spans="1:35">
      <c r="A706" s="1" t="str">
        <f t="shared" ref="A706:A769" si="190">_xlfn.LET(_xlpm.sep," : ",CONCATENATE(M706,_xlpm.sep,N706))</f>
        <v>~most~ : [moʊst]</v>
      </c>
      <c r="B706" s="1">
        <f t="shared" si="189"/>
        <v>0</v>
      </c>
      <c r="C706" s="1">
        <f t="shared" si="189"/>
        <v>1</v>
      </c>
      <c r="D706" s="1">
        <f t="shared" si="189"/>
        <v>0</v>
      </c>
      <c r="E706" s="7">
        <v>1</v>
      </c>
      <c r="F706" s="9" t="s">
        <v>1470</v>
      </c>
      <c r="G706" s="4">
        <f t="shared" ref="G706:G769" si="191">E706/freq.sum.r6e</f>
        <v>7.3152889539136799E-4</v>
      </c>
      <c r="H706" s="4" t="str">
        <f t="shared" ref="H706:H769" si="192">_xlfn.LET(_xlpm.sep,":",_xlpm.w,$F706,LEFT(_xlpm.w,FIND(_xlpm.sep,_xlpm.w)-1))</f>
        <v>moʊst</v>
      </c>
      <c r="I706" s="4" t="str">
        <f t="shared" ref="I706:I769" si="193">_xlfn.LET(_xlpm.sep,":",_xlpm.w,$F706,RIGHT(_xlpm.w,LEN(_xlpm.w)-FIND(_xlpm.sep,_xlpm.w)))</f>
        <v>most</v>
      </c>
      <c r="J706" s="10">
        <f t="shared" ref="J706:J769" si="194">_xlfn.LET(_xlpm.w,H706,LEN(_xlpm.w))</f>
        <v>5</v>
      </c>
      <c r="K706" s="10">
        <f t="shared" ref="K706:K769" si="195">_xlfn.LET(_xlpm.w,I706,LEN(_xlpm.w))</f>
        <v>4</v>
      </c>
      <c r="L706" s="10">
        <f t="shared" ref="L706:L769" si="196">_xlfn.LET(_xlpm.a,J706,_xlpm.b,K706,MAX(_xlpm.a,_xlpm.b))</f>
        <v>5</v>
      </c>
      <c r="M706" s="1" t="str">
        <f t="shared" ref="M706:M769" si="197">_xlfn.LET(_xlpm.sep,":",_xlpm.w,$F706,_xlfn.CONCAT("~",RIGHT(_xlpm.w,LEN(_xlpm.w)-FIND(_xlpm.sep,_xlpm.w)),"~"))</f>
        <v>~most~</v>
      </c>
      <c r="N706" s="1" t="str">
        <f t="shared" ref="N706:N769" si="198">_xlfn.LET(_xlpm.sep,":",_xlpm.w,$F706,_xlfn.CONCAT("[",LEFT(_xlpm.w,FIND(_xlpm.sep,_xlpm.w)-1),"]"))</f>
        <v>[moʊst]</v>
      </c>
      <c r="O706" s="4">
        <f t="shared" ref="O706:O769" si="199">_xlfn.LET(_xlpm.freq,E706,_xlpm.size,L706+1,_xlpm.F,P706,LOG(1+_xlpm.freq)*LOG(1+_xlpm.size)*_xlpm.F)</f>
        <v>0.25439985932113074</v>
      </c>
      <c r="P706" s="4">
        <f t="shared" ref="P706:P769" si="200">_xlfn.LET(_xlpm.a,T706,_xlpm.b,R706,2*_xlpm.a*_xlpm.b/(_xlpm.a+_xlpm.b))</f>
        <v>1</v>
      </c>
      <c r="Q706" s="4" cm="1">
        <f t="array" ref="Q706">SUM(_xlfn._xlws.FILTER($G$2:$G$1265,_xlfn.MAP($M$2:$M$1265,_xlfn.LAMBDA(_xlpm.x,_xlpm.x=$M706))))</f>
        <v>7.3152889539136799E-4</v>
      </c>
      <c r="R706" s="4">
        <f t="shared" ref="R706:R769" si="201">$G706/Q706</f>
        <v>1</v>
      </c>
      <c r="S706" s="15" cm="1">
        <f t="array" ref="S706">SUM(_xlfn._xlws.FILTER($G$2:$G$1265,_xlfn.MAP($N$2:$N$1265,_xlfn.LAMBDA(_xlpm.x,_xlpm.x=$N706))))</f>
        <v>7.3152889539136799E-4</v>
      </c>
      <c r="T706" s="4">
        <f t="shared" ref="T706:T769" si="202">$G706/S706</f>
        <v>1</v>
      </c>
      <c r="U706" s="4">
        <f t="shared" ref="U706:U769" si="203">_xlfn.LET(_xlpm.p,R706,_xlpm.q,T706,LOG(_xlpm.p/_xlpm.q))</f>
        <v>0</v>
      </c>
      <c r="AC706" s="2"/>
      <c r="AH706" s="2"/>
      <c r="AI706" s="2"/>
    </row>
    <row r="707" spans="1:35">
      <c r="A707" s="1" t="str">
        <f t="shared" si="190"/>
        <v>~musi~ : [myuzɪ]</v>
      </c>
      <c r="B707" s="1">
        <f t="shared" si="189"/>
        <v>0</v>
      </c>
      <c r="C707" s="1">
        <f t="shared" si="189"/>
        <v>1</v>
      </c>
      <c r="D707" s="1">
        <f t="shared" si="189"/>
        <v>0</v>
      </c>
      <c r="E707" s="7">
        <v>1</v>
      </c>
      <c r="F707" s="9" t="s">
        <v>1469</v>
      </c>
      <c r="G707" s="4">
        <f t="shared" si="191"/>
        <v>7.3152889539136799E-4</v>
      </c>
      <c r="H707" s="1" t="str">
        <f t="shared" si="192"/>
        <v>myuzɪ</v>
      </c>
      <c r="I707" s="1" t="str">
        <f t="shared" si="193"/>
        <v>musi</v>
      </c>
      <c r="J707" s="10">
        <f t="shared" si="194"/>
        <v>5</v>
      </c>
      <c r="K707" s="10">
        <f t="shared" si="195"/>
        <v>4</v>
      </c>
      <c r="L707" s="10">
        <f t="shared" si="196"/>
        <v>5</v>
      </c>
      <c r="M707" s="1" t="str">
        <f t="shared" si="197"/>
        <v>~musi~</v>
      </c>
      <c r="N707" s="1" t="str">
        <f t="shared" si="198"/>
        <v>[myuzɪ]</v>
      </c>
      <c r="O707" s="4">
        <f t="shared" si="199"/>
        <v>0.25439985932113074</v>
      </c>
      <c r="P707" s="4">
        <f t="shared" si="200"/>
        <v>1</v>
      </c>
      <c r="Q707" s="4" cm="1">
        <f t="array" ref="Q707">SUM(_xlfn._xlws.FILTER($G$2:$G$1265,_xlfn.MAP($M$2:$M$1265,_xlfn.LAMBDA(_xlpm.x,_xlpm.x=$M707))))</f>
        <v>7.3152889539136799E-4</v>
      </c>
      <c r="R707" s="4">
        <f t="shared" si="201"/>
        <v>1</v>
      </c>
      <c r="S707" s="15" cm="1">
        <f t="array" ref="S707">SUM(_xlfn._xlws.FILTER($G$2:$G$1265,_xlfn.MAP($N$2:$N$1265,_xlfn.LAMBDA(_xlpm.x,_xlpm.x=$N707))))</f>
        <v>7.3152889539136799E-4</v>
      </c>
      <c r="T707" s="4">
        <f t="shared" si="202"/>
        <v>1</v>
      </c>
      <c r="U707" s="4">
        <f t="shared" si="203"/>
        <v>0</v>
      </c>
      <c r="AC707" s="2"/>
      <c r="AH707" s="2"/>
      <c r="AI707" s="2"/>
    </row>
    <row r="708" spans="1:35">
      <c r="A708" s="1" t="str">
        <f t="shared" si="190"/>
        <v>~noti~ : [noʊtə]</v>
      </c>
      <c r="B708" s="1">
        <f t="shared" si="189"/>
        <v>0</v>
      </c>
      <c r="C708" s="1">
        <f t="shared" si="189"/>
        <v>0</v>
      </c>
      <c r="D708" s="1">
        <f t="shared" si="189"/>
        <v>1</v>
      </c>
      <c r="E708" s="7">
        <v>1</v>
      </c>
      <c r="F708" s="9" t="s">
        <v>1468</v>
      </c>
      <c r="G708" s="4">
        <f t="shared" si="191"/>
        <v>7.3152889539136799E-4</v>
      </c>
      <c r="H708" s="1" t="str">
        <f t="shared" si="192"/>
        <v>noʊtə</v>
      </c>
      <c r="I708" s="1" t="str">
        <f t="shared" si="193"/>
        <v>noti</v>
      </c>
      <c r="J708" s="10">
        <f t="shared" si="194"/>
        <v>5</v>
      </c>
      <c r="K708" s="10">
        <f t="shared" si="195"/>
        <v>4</v>
      </c>
      <c r="L708" s="10">
        <f t="shared" si="196"/>
        <v>5</v>
      </c>
      <c r="M708" s="1" t="str">
        <f t="shared" si="197"/>
        <v>~noti~</v>
      </c>
      <c r="N708" s="1" t="str">
        <f t="shared" si="198"/>
        <v>[noʊtə]</v>
      </c>
      <c r="O708" s="4">
        <f t="shared" si="199"/>
        <v>0.25439985932113074</v>
      </c>
      <c r="P708" s="4">
        <f t="shared" si="200"/>
        <v>1</v>
      </c>
      <c r="Q708" s="4" cm="1">
        <f t="array" ref="Q708">SUM(_xlfn._xlws.FILTER($G$2:$G$1265,_xlfn.MAP($M$2:$M$1265,_xlfn.LAMBDA(_xlpm.x,_xlpm.x=$M708))))</f>
        <v>7.3152889539136799E-4</v>
      </c>
      <c r="R708" s="4">
        <f t="shared" si="201"/>
        <v>1</v>
      </c>
      <c r="S708" s="15" cm="1">
        <f t="array" ref="S708">SUM(_xlfn._xlws.FILTER($G$2:$G$1265,_xlfn.MAP($N$2:$N$1265,_xlfn.LAMBDA(_xlpm.x,_xlpm.x=$N708))))</f>
        <v>7.3152889539136799E-4</v>
      </c>
      <c r="T708" s="4">
        <f t="shared" si="202"/>
        <v>1</v>
      </c>
      <c r="U708" s="4">
        <f t="shared" si="203"/>
        <v>0</v>
      </c>
      <c r="AC708" s="2"/>
      <c r="AH708" s="2"/>
      <c r="AI708" s="2"/>
    </row>
    <row r="709" spans="1:35">
      <c r="A709" s="1" t="str">
        <f t="shared" si="190"/>
        <v>~next~ : [nɛkst]</v>
      </c>
      <c r="B709" s="1">
        <f t="shared" si="189"/>
        <v>0</v>
      </c>
      <c r="C709" s="1">
        <f t="shared" si="189"/>
        <v>0</v>
      </c>
      <c r="D709" s="1">
        <f t="shared" si="189"/>
        <v>1</v>
      </c>
      <c r="E709" s="7">
        <v>1</v>
      </c>
      <c r="F709" s="9" t="s">
        <v>1467</v>
      </c>
      <c r="G709" s="4">
        <f t="shared" si="191"/>
        <v>7.3152889539136799E-4</v>
      </c>
      <c r="H709" s="1" t="str">
        <f t="shared" si="192"/>
        <v>nɛkst</v>
      </c>
      <c r="I709" s="1" t="str">
        <f t="shared" si="193"/>
        <v>next</v>
      </c>
      <c r="J709" s="10">
        <f t="shared" si="194"/>
        <v>5</v>
      </c>
      <c r="K709" s="10">
        <f t="shared" si="195"/>
        <v>4</v>
      </c>
      <c r="L709" s="10">
        <f t="shared" si="196"/>
        <v>5</v>
      </c>
      <c r="M709" s="1" t="str">
        <f t="shared" si="197"/>
        <v>~next~</v>
      </c>
      <c r="N709" s="1" t="str">
        <f t="shared" si="198"/>
        <v>[nɛkst]</v>
      </c>
      <c r="O709" s="4">
        <f t="shared" si="199"/>
        <v>0.25439985932113074</v>
      </c>
      <c r="P709" s="4">
        <f t="shared" si="200"/>
        <v>1</v>
      </c>
      <c r="Q709" s="4" cm="1">
        <f t="array" ref="Q709">SUM(_xlfn._xlws.FILTER($G$2:$G$1265,_xlfn.MAP($M$2:$M$1265,_xlfn.LAMBDA(_xlpm.x,_xlpm.x=$M709))))</f>
        <v>7.3152889539136799E-4</v>
      </c>
      <c r="R709" s="4">
        <f t="shared" si="201"/>
        <v>1</v>
      </c>
      <c r="S709" s="15" cm="1">
        <f t="array" ref="S709">SUM(_xlfn._xlws.FILTER($G$2:$G$1265,_xlfn.MAP($N$2:$N$1265,_xlfn.LAMBDA(_xlpm.x,_xlpm.x=$N709))))</f>
        <v>7.3152889539136799E-4</v>
      </c>
      <c r="T709" s="4">
        <f t="shared" si="202"/>
        <v>1</v>
      </c>
      <c r="U709" s="4">
        <f t="shared" si="203"/>
        <v>0</v>
      </c>
      <c r="AC709" s="2"/>
      <c r="AH709" s="2"/>
      <c r="AI709" s="2"/>
    </row>
    <row r="710" spans="1:35">
      <c r="A710" s="1" t="str">
        <f t="shared" si="190"/>
        <v>~only~ : [oʊnlɪ]</v>
      </c>
      <c r="B710" s="1">
        <f t="shared" si="189"/>
        <v>0</v>
      </c>
      <c r="C710" s="1">
        <f t="shared" si="189"/>
        <v>0</v>
      </c>
      <c r="D710" s="1">
        <f t="shared" si="189"/>
        <v>0</v>
      </c>
      <c r="E710" s="7">
        <v>1</v>
      </c>
      <c r="F710" s="9" t="s">
        <v>1466</v>
      </c>
      <c r="G710" s="4">
        <f t="shared" si="191"/>
        <v>7.3152889539136799E-4</v>
      </c>
      <c r="H710" s="4" t="str">
        <f t="shared" si="192"/>
        <v>oʊnlɪ</v>
      </c>
      <c r="I710" s="4" t="str">
        <f t="shared" si="193"/>
        <v>only</v>
      </c>
      <c r="J710" s="10">
        <f t="shared" si="194"/>
        <v>5</v>
      </c>
      <c r="K710" s="10">
        <f t="shared" si="195"/>
        <v>4</v>
      </c>
      <c r="L710" s="10">
        <f t="shared" si="196"/>
        <v>5</v>
      </c>
      <c r="M710" s="1" t="str">
        <f t="shared" si="197"/>
        <v>~only~</v>
      </c>
      <c r="N710" s="1" t="str">
        <f t="shared" si="198"/>
        <v>[oʊnlɪ]</v>
      </c>
      <c r="O710" s="4">
        <f t="shared" si="199"/>
        <v>0.25439985932113074</v>
      </c>
      <c r="P710" s="4">
        <f t="shared" si="200"/>
        <v>1</v>
      </c>
      <c r="Q710" s="4" cm="1">
        <f t="array" ref="Q710">SUM(_xlfn._xlws.FILTER($G$2:$G$1265,_xlfn.MAP($M$2:$M$1265,_xlfn.LAMBDA(_xlpm.x,_xlpm.x=$M710))))</f>
        <v>7.3152889539136799E-4</v>
      </c>
      <c r="R710" s="4">
        <f t="shared" si="201"/>
        <v>1</v>
      </c>
      <c r="S710" s="15" cm="1">
        <f t="array" ref="S710">SUM(_xlfn._xlws.FILTER($G$2:$G$1265,_xlfn.MAP($N$2:$N$1265,_xlfn.LAMBDA(_xlpm.x,_xlpm.x=$N710))))</f>
        <v>7.3152889539136799E-4</v>
      </c>
      <c r="T710" s="4">
        <f t="shared" si="202"/>
        <v>1</v>
      </c>
      <c r="U710" s="4">
        <f t="shared" si="203"/>
        <v>0</v>
      </c>
      <c r="AC710" s="2"/>
      <c r="AH710" s="2"/>
      <c r="AI710" s="2"/>
    </row>
    <row r="711" spans="1:35">
      <c r="A711" s="1" t="str">
        <f t="shared" si="190"/>
        <v>~page~ : [peɪdʒ]</v>
      </c>
      <c r="B711" s="1">
        <f t="shared" si="189"/>
        <v>0</v>
      </c>
      <c r="C711" s="1">
        <f t="shared" si="189"/>
        <v>0</v>
      </c>
      <c r="D711" s="1">
        <f t="shared" si="189"/>
        <v>0</v>
      </c>
      <c r="E711" s="7">
        <v>1</v>
      </c>
      <c r="F711" s="9" t="s">
        <v>1465</v>
      </c>
      <c r="G711" s="4">
        <f t="shared" si="191"/>
        <v>7.3152889539136799E-4</v>
      </c>
      <c r="H711" s="4" t="str">
        <f t="shared" si="192"/>
        <v>peɪdʒ</v>
      </c>
      <c r="I711" s="4" t="str">
        <f t="shared" si="193"/>
        <v>page</v>
      </c>
      <c r="J711" s="10">
        <f t="shared" si="194"/>
        <v>5</v>
      </c>
      <c r="K711" s="10">
        <f t="shared" si="195"/>
        <v>4</v>
      </c>
      <c r="L711" s="10">
        <f t="shared" si="196"/>
        <v>5</v>
      </c>
      <c r="M711" s="1" t="str">
        <f t="shared" si="197"/>
        <v>~page~</v>
      </c>
      <c r="N711" s="1" t="str">
        <f t="shared" si="198"/>
        <v>[peɪdʒ]</v>
      </c>
      <c r="O711" s="4">
        <f t="shared" si="199"/>
        <v>0.25439985932113074</v>
      </c>
      <c r="P711" s="4">
        <f t="shared" si="200"/>
        <v>1</v>
      </c>
      <c r="Q711" s="4" cm="1">
        <f t="array" ref="Q711">SUM(_xlfn._xlws.FILTER($G$2:$G$1265,_xlfn.MAP($M$2:$M$1265,_xlfn.LAMBDA(_xlpm.x,_xlpm.x=$M711))))</f>
        <v>7.3152889539136799E-4</v>
      </c>
      <c r="R711" s="4">
        <f t="shared" si="201"/>
        <v>1</v>
      </c>
      <c r="S711" s="15" cm="1">
        <f t="array" ref="S711">SUM(_xlfn._xlws.FILTER($G$2:$G$1265,_xlfn.MAP($N$2:$N$1265,_xlfn.LAMBDA(_xlpm.x,_xlpm.x=$N711))))</f>
        <v>7.3152889539136799E-4</v>
      </c>
      <c r="T711" s="4">
        <f t="shared" si="202"/>
        <v>1</v>
      </c>
      <c r="U711" s="4">
        <f t="shared" si="203"/>
        <v>0</v>
      </c>
      <c r="AC711" s="2"/>
      <c r="AH711" s="2"/>
      <c r="AI711" s="2"/>
    </row>
    <row r="712" spans="1:35">
      <c r="A712" s="1" t="str">
        <f t="shared" si="190"/>
        <v>~pape~ : [peɪpə]</v>
      </c>
      <c r="B712" s="1">
        <f t="shared" si="189"/>
        <v>0</v>
      </c>
      <c r="C712" s="1">
        <f t="shared" si="189"/>
        <v>0</v>
      </c>
      <c r="D712" s="1">
        <f t="shared" si="189"/>
        <v>0</v>
      </c>
      <c r="E712" s="7">
        <v>1</v>
      </c>
      <c r="F712" s="9" t="s">
        <v>1464</v>
      </c>
      <c r="G712" s="4">
        <f t="shared" si="191"/>
        <v>7.3152889539136799E-4</v>
      </c>
      <c r="H712" s="4" t="str">
        <f t="shared" si="192"/>
        <v>peɪpə</v>
      </c>
      <c r="I712" s="4" t="str">
        <f t="shared" si="193"/>
        <v>pape</v>
      </c>
      <c r="J712" s="10">
        <f t="shared" si="194"/>
        <v>5</v>
      </c>
      <c r="K712" s="10">
        <f t="shared" si="195"/>
        <v>4</v>
      </c>
      <c r="L712" s="10">
        <f t="shared" si="196"/>
        <v>5</v>
      </c>
      <c r="M712" s="1" t="str">
        <f t="shared" si="197"/>
        <v>~pape~</v>
      </c>
      <c r="N712" s="1" t="str">
        <f t="shared" si="198"/>
        <v>[peɪpə]</v>
      </c>
      <c r="O712" s="4">
        <f t="shared" si="199"/>
        <v>0.25439985932113074</v>
      </c>
      <c r="P712" s="4">
        <f t="shared" si="200"/>
        <v>1</v>
      </c>
      <c r="Q712" s="4" cm="1">
        <f t="array" ref="Q712">SUM(_xlfn._xlws.FILTER($G$2:$G$1265,_xlfn.MAP($M$2:$M$1265,_xlfn.LAMBDA(_xlpm.x,_xlpm.x=$M712))))</f>
        <v>7.3152889539136799E-4</v>
      </c>
      <c r="R712" s="4">
        <f t="shared" si="201"/>
        <v>1</v>
      </c>
      <c r="S712" s="15" cm="1">
        <f t="array" ref="S712">SUM(_xlfn._xlws.FILTER($G$2:$G$1265,_xlfn.MAP($N$2:$N$1265,_xlfn.LAMBDA(_xlpm.x,_xlpm.x=$N712))))</f>
        <v>7.3152889539136799E-4</v>
      </c>
      <c r="T712" s="4">
        <f t="shared" si="202"/>
        <v>1</v>
      </c>
      <c r="U712" s="4">
        <f t="shared" si="203"/>
        <v>0</v>
      </c>
      <c r="AC712" s="2"/>
      <c r="AH712" s="2"/>
      <c r="AI712" s="2"/>
    </row>
    <row r="713" spans="1:35">
      <c r="A713" s="1" t="str">
        <f t="shared" si="190"/>
        <v>~post~ : [poʊst]</v>
      </c>
      <c r="B713" s="1">
        <f t="shared" si="189"/>
        <v>0</v>
      </c>
      <c r="C713" s="1">
        <f t="shared" si="189"/>
        <v>0</v>
      </c>
      <c r="D713" s="1">
        <f t="shared" si="189"/>
        <v>0</v>
      </c>
      <c r="E713" s="7">
        <v>1</v>
      </c>
      <c r="F713" s="9" t="s">
        <v>1463</v>
      </c>
      <c r="G713" s="4">
        <f t="shared" si="191"/>
        <v>7.3152889539136799E-4</v>
      </c>
      <c r="H713" s="4" t="str">
        <f t="shared" si="192"/>
        <v>poʊst</v>
      </c>
      <c r="I713" s="4" t="str">
        <f t="shared" si="193"/>
        <v>post</v>
      </c>
      <c r="J713" s="10">
        <f t="shared" si="194"/>
        <v>5</v>
      </c>
      <c r="K713" s="10">
        <f t="shared" si="195"/>
        <v>4</v>
      </c>
      <c r="L713" s="10">
        <f t="shared" si="196"/>
        <v>5</v>
      </c>
      <c r="M713" s="1" t="str">
        <f t="shared" si="197"/>
        <v>~post~</v>
      </c>
      <c r="N713" s="1" t="str">
        <f t="shared" si="198"/>
        <v>[poʊst]</v>
      </c>
      <c r="O713" s="4">
        <f t="shared" si="199"/>
        <v>0.25439985932113074</v>
      </c>
      <c r="P713" s="4">
        <f t="shared" si="200"/>
        <v>1</v>
      </c>
      <c r="Q713" s="4" cm="1">
        <f t="array" ref="Q713">SUM(_xlfn._xlws.FILTER($G$2:$G$1265,_xlfn.MAP($M$2:$M$1265,_xlfn.LAMBDA(_xlpm.x,_xlpm.x=$M713))))</f>
        <v>7.3152889539136799E-4</v>
      </c>
      <c r="R713" s="4">
        <f t="shared" si="201"/>
        <v>1</v>
      </c>
      <c r="S713" s="15" cm="1">
        <f t="array" ref="S713">SUM(_xlfn._xlws.FILTER($G$2:$G$1265,_xlfn.MAP($N$2:$N$1265,_xlfn.LAMBDA(_xlpm.x,_xlpm.x=$N713))))</f>
        <v>7.3152889539136799E-4</v>
      </c>
      <c r="T713" s="4">
        <f t="shared" si="202"/>
        <v>1</v>
      </c>
      <c r="U713" s="4">
        <f t="shared" si="203"/>
        <v>0</v>
      </c>
      <c r="AC713" s="2"/>
      <c r="AH713" s="2"/>
      <c r="AI713" s="2"/>
    </row>
    <row r="714" spans="1:35">
      <c r="A714" s="1" t="str">
        <f t="shared" si="190"/>
        <v>~sile~ : [saɪlə]</v>
      </c>
      <c r="B714" s="1">
        <f t="shared" si="189"/>
        <v>0</v>
      </c>
      <c r="C714" s="1">
        <f t="shared" si="189"/>
        <v>0</v>
      </c>
      <c r="D714" s="1">
        <f t="shared" si="189"/>
        <v>0</v>
      </c>
      <c r="E714" s="7">
        <v>1</v>
      </c>
      <c r="F714" s="9" t="s">
        <v>1462</v>
      </c>
      <c r="G714" s="4">
        <f t="shared" si="191"/>
        <v>7.3152889539136799E-4</v>
      </c>
      <c r="H714" s="4" t="str">
        <f t="shared" si="192"/>
        <v>saɪlə</v>
      </c>
      <c r="I714" s="4" t="str">
        <f t="shared" si="193"/>
        <v>sile</v>
      </c>
      <c r="J714" s="10">
        <f t="shared" si="194"/>
        <v>5</v>
      </c>
      <c r="K714" s="10">
        <f t="shared" si="195"/>
        <v>4</v>
      </c>
      <c r="L714" s="10">
        <f t="shared" si="196"/>
        <v>5</v>
      </c>
      <c r="M714" s="1" t="str">
        <f t="shared" si="197"/>
        <v>~sile~</v>
      </c>
      <c r="N714" s="1" t="str">
        <f t="shared" si="198"/>
        <v>[saɪlə]</v>
      </c>
      <c r="O714" s="4">
        <f t="shared" si="199"/>
        <v>0.25439985932113074</v>
      </c>
      <c r="P714" s="4">
        <f t="shared" si="200"/>
        <v>1</v>
      </c>
      <c r="Q714" s="4" cm="1">
        <f t="array" ref="Q714">SUM(_xlfn._xlws.FILTER($G$2:$G$1265,_xlfn.MAP($M$2:$M$1265,_xlfn.LAMBDA(_xlpm.x,_xlpm.x=$M714))))</f>
        <v>7.3152889539136799E-4</v>
      </c>
      <c r="R714" s="4">
        <f t="shared" si="201"/>
        <v>1</v>
      </c>
      <c r="S714" s="15" cm="1">
        <f t="array" ref="S714">SUM(_xlfn._xlws.FILTER($G$2:$G$1265,_xlfn.MAP($N$2:$N$1265,_xlfn.LAMBDA(_xlpm.x,_xlpm.x=$N714))))</f>
        <v>7.3152889539136799E-4</v>
      </c>
      <c r="T714" s="4">
        <f t="shared" si="202"/>
        <v>1</v>
      </c>
      <c r="U714" s="4">
        <f t="shared" si="203"/>
        <v>0</v>
      </c>
      <c r="AC714" s="2"/>
      <c r="AH714" s="2"/>
      <c r="AI714" s="2"/>
    </row>
    <row r="715" spans="1:35">
      <c r="A715" s="1" t="str">
        <f t="shared" si="190"/>
        <v>~circ~ : [sɜɹkə]</v>
      </c>
      <c r="B715" s="1">
        <f t="shared" si="189"/>
        <v>0</v>
      </c>
      <c r="C715" s="1">
        <f t="shared" si="189"/>
        <v>0</v>
      </c>
      <c r="D715" s="1">
        <f t="shared" si="189"/>
        <v>0</v>
      </c>
      <c r="E715" s="7">
        <v>1</v>
      </c>
      <c r="F715" s="9" t="s">
        <v>1461</v>
      </c>
      <c r="G715" s="4">
        <f t="shared" si="191"/>
        <v>7.3152889539136799E-4</v>
      </c>
      <c r="H715" s="1" t="str">
        <f t="shared" si="192"/>
        <v>sɜɹkə</v>
      </c>
      <c r="I715" s="1" t="str">
        <f t="shared" si="193"/>
        <v>circ</v>
      </c>
      <c r="J715" s="10">
        <f t="shared" si="194"/>
        <v>5</v>
      </c>
      <c r="K715" s="10">
        <f t="shared" si="195"/>
        <v>4</v>
      </c>
      <c r="L715" s="10">
        <f t="shared" si="196"/>
        <v>5</v>
      </c>
      <c r="M715" s="1" t="str">
        <f t="shared" si="197"/>
        <v>~circ~</v>
      </c>
      <c r="N715" s="1" t="str">
        <f t="shared" si="198"/>
        <v>[sɜɹkə]</v>
      </c>
      <c r="O715" s="4">
        <f t="shared" si="199"/>
        <v>0.25439985932113074</v>
      </c>
      <c r="P715" s="4">
        <f t="shared" si="200"/>
        <v>1</v>
      </c>
      <c r="Q715" s="4" cm="1">
        <f t="array" ref="Q715">SUM(_xlfn._xlws.FILTER($G$2:$G$1265,_xlfn.MAP($M$2:$M$1265,_xlfn.LAMBDA(_xlpm.x,_xlpm.x=$M715))))</f>
        <v>7.3152889539136799E-4</v>
      </c>
      <c r="R715" s="4">
        <f t="shared" si="201"/>
        <v>1</v>
      </c>
      <c r="S715" s="15" cm="1">
        <f t="array" ref="S715">SUM(_xlfn._xlws.FILTER($G$2:$G$1265,_xlfn.MAP($N$2:$N$1265,_xlfn.LAMBDA(_xlpm.x,_xlpm.x=$N715))))</f>
        <v>7.3152889539136799E-4</v>
      </c>
      <c r="T715" s="4">
        <f t="shared" si="202"/>
        <v>1</v>
      </c>
      <c r="U715" s="4">
        <f t="shared" si="203"/>
        <v>0</v>
      </c>
      <c r="AC715" s="2"/>
      <c r="AH715" s="2"/>
      <c r="AI715" s="2"/>
    </row>
    <row r="716" spans="1:35">
      <c r="A716" s="1" t="str">
        <f t="shared" si="190"/>
        <v>~tiny~ : [taɪnɪ]</v>
      </c>
      <c r="B716" s="1">
        <f t="shared" si="189"/>
        <v>0</v>
      </c>
      <c r="C716" s="1">
        <f t="shared" si="189"/>
        <v>0</v>
      </c>
      <c r="D716" s="1">
        <f t="shared" si="189"/>
        <v>0</v>
      </c>
      <c r="E716" s="7">
        <v>1</v>
      </c>
      <c r="F716" s="9" t="s">
        <v>1460</v>
      </c>
      <c r="G716" s="4">
        <f t="shared" si="191"/>
        <v>7.3152889539136799E-4</v>
      </c>
      <c r="H716" s="1" t="str">
        <f t="shared" si="192"/>
        <v>taɪnɪ</v>
      </c>
      <c r="I716" s="1" t="str">
        <f t="shared" si="193"/>
        <v>tiny</v>
      </c>
      <c r="J716" s="10">
        <f t="shared" si="194"/>
        <v>5</v>
      </c>
      <c r="K716" s="10">
        <f t="shared" si="195"/>
        <v>4</v>
      </c>
      <c r="L716" s="10">
        <f t="shared" si="196"/>
        <v>5</v>
      </c>
      <c r="M716" s="1" t="str">
        <f t="shared" si="197"/>
        <v>~tiny~</v>
      </c>
      <c r="N716" s="1" t="str">
        <f t="shared" si="198"/>
        <v>[taɪnɪ]</v>
      </c>
      <c r="O716" s="4">
        <f t="shared" si="199"/>
        <v>0.25439985932113074</v>
      </c>
      <c r="P716" s="4">
        <f t="shared" si="200"/>
        <v>1</v>
      </c>
      <c r="Q716" s="4" cm="1">
        <f t="array" ref="Q716">SUM(_xlfn._xlws.FILTER($G$2:$G$1265,_xlfn.MAP($M$2:$M$1265,_xlfn.LAMBDA(_xlpm.x,_xlpm.x=$M716))))</f>
        <v>7.3152889539136799E-4</v>
      </c>
      <c r="R716" s="4">
        <f t="shared" si="201"/>
        <v>1</v>
      </c>
      <c r="S716" s="15" cm="1">
        <f t="array" ref="S716">SUM(_xlfn._xlws.FILTER($G$2:$G$1265,_xlfn.MAP($N$2:$N$1265,_xlfn.LAMBDA(_xlpm.x,_xlpm.x=$N716))))</f>
        <v>7.3152889539136799E-4</v>
      </c>
      <c r="T716" s="4">
        <f t="shared" si="202"/>
        <v>1</v>
      </c>
      <c r="U716" s="4">
        <f t="shared" si="203"/>
        <v>0</v>
      </c>
      <c r="AC716" s="2"/>
      <c r="AH716" s="2"/>
      <c r="AI716" s="2"/>
    </row>
    <row r="717" spans="1:35">
      <c r="A717" s="1" t="str">
        <f t="shared" si="190"/>
        <v>~told~ : [toʊld]</v>
      </c>
      <c r="B717" s="1">
        <f t="shared" si="189"/>
        <v>0</v>
      </c>
      <c r="C717" s="1">
        <f t="shared" si="189"/>
        <v>0</v>
      </c>
      <c r="D717" s="1">
        <f t="shared" si="189"/>
        <v>0</v>
      </c>
      <c r="E717" s="7">
        <v>1</v>
      </c>
      <c r="F717" s="9" t="s">
        <v>1459</v>
      </c>
      <c r="G717" s="4">
        <f t="shared" si="191"/>
        <v>7.3152889539136799E-4</v>
      </c>
      <c r="H717" s="1" t="str">
        <f t="shared" si="192"/>
        <v>toʊld</v>
      </c>
      <c r="I717" s="1" t="str">
        <f t="shared" si="193"/>
        <v>told</v>
      </c>
      <c r="J717" s="10">
        <f t="shared" si="194"/>
        <v>5</v>
      </c>
      <c r="K717" s="10">
        <f t="shared" si="195"/>
        <v>4</v>
      </c>
      <c r="L717" s="10">
        <f t="shared" si="196"/>
        <v>5</v>
      </c>
      <c r="M717" s="1" t="str">
        <f t="shared" si="197"/>
        <v>~told~</v>
      </c>
      <c r="N717" s="1" t="str">
        <f t="shared" si="198"/>
        <v>[toʊld]</v>
      </c>
      <c r="O717" s="4">
        <f t="shared" si="199"/>
        <v>0.25439985932113074</v>
      </c>
      <c r="P717" s="4">
        <f t="shared" si="200"/>
        <v>1</v>
      </c>
      <c r="Q717" s="4" cm="1">
        <f t="array" ref="Q717">SUM(_xlfn._xlws.FILTER($G$2:$G$1265,_xlfn.MAP($M$2:$M$1265,_xlfn.LAMBDA(_xlpm.x,_xlpm.x=$M717))))</f>
        <v>7.3152889539136799E-4</v>
      </c>
      <c r="R717" s="4">
        <f t="shared" si="201"/>
        <v>1</v>
      </c>
      <c r="S717" s="15" cm="1">
        <f t="array" ref="S717">SUM(_xlfn._xlws.FILTER($G$2:$G$1265,_xlfn.MAP($N$2:$N$1265,_xlfn.LAMBDA(_xlpm.x,_xlpm.x=$N717))))</f>
        <v>7.3152889539136799E-4</v>
      </c>
      <c r="T717" s="4">
        <f t="shared" si="202"/>
        <v>1</v>
      </c>
      <c r="U717" s="4">
        <f t="shared" si="203"/>
        <v>0</v>
      </c>
      <c r="AC717" s="2"/>
      <c r="AH717" s="2"/>
      <c r="AI717" s="2"/>
    </row>
    <row r="718" spans="1:35">
      <c r="A718" s="1" t="str">
        <f t="shared" si="190"/>
        <v>~tota~ : [toʊtə]</v>
      </c>
      <c r="B718" s="1">
        <f t="shared" si="189"/>
        <v>0</v>
      </c>
      <c r="C718" s="1">
        <f t="shared" si="189"/>
        <v>0</v>
      </c>
      <c r="D718" s="1">
        <f t="shared" si="189"/>
        <v>0</v>
      </c>
      <c r="E718" s="7">
        <v>1</v>
      </c>
      <c r="F718" s="9" t="s">
        <v>1458</v>
      </c>
      <c r="G718" s="4">
        <f t="shared" si="191"/>
        <v>7.3152889539136799E-4</v>
      </c>
      <c r="H718" s="1" t="str">
        <f t="shared" si="192"/>
        <v>toʊtə</v>
      </c>
      <c r="I718" s="1" t="str">
        <f t="shared" si="193"/>
        <v>tota</v>
      </c>
      <c r="J718" s="10">
        <f t="shared" si="194"/>
        <v>5</v>
      </c>
      <c r="K718" s="10">
        <f t="shared" si="195"/>
        <v>4</v>
      </c>
      <c r="L718" s="10">
        <f t="shared" si="196"/>
        <v>5</v>
      </c>
      <c r="M718" s="1" t="str">
        <f t="shared" si="197"/>
        <v>~tota~</v>
      </c>
      <c r="N718" s="1" t="str">
        <f t="shared" si="198"/>
        <v>[toʊtə]</v>
      </c>
      <c r="O718" s="4">
        <f t="shared" si="199"/>
        <v>0.25439985932113074</v>
      </c>
      <c r="P718" s="4">
        <f t="shared" si="200"/>
        <v>1</v>
      </c>
      <c r="Q718" s="4" cm="1">
        <f t="array" ref="Q718">SUM(_xlfn._xlws.FILTER($G$2:$G$1265,_xlfn.MAP($M$2:$M$1265,_xlfn.LAMBDA(_xlpm.x,_xlpm.x=$M718))))</f>
        <v>7.3152889539136799E-4</v>
      </c>
      <c r="R718" s="4">
        <f t="shared" si="201"/>
        <v>1</v>
      </c>
      <c r="S718" s="15" cm="1">
        <f t="array" ref="S718">SUM(_xlfn._xlws.FILTER($G$2:$G$1265,_xlfn.MAP($N$2:$N$1265,_xlfn.LAMBDA(_xlpm.x,_xlpm.x=$N718))))</f>
        <v>7.3152889539136799E-4</v>
      </c>
      <c r="T718" s="4">
        <f t="shared" si="202"/>
        <v>1</v>
      </c>
      <c r="U718" s="4">
        <f t="shared" si="203"/>
        <v>0</v>
      </c>
      <c r="AC718" s="2"/>
      <c r="AH718" s="2"/>
      <c r="AI718" s="2"/>
    </row>
    <row r="719" spans="1:35">
      <c r="A719" s="1" t="str">
        <f t="shared" si="190"/>
        <v>~tura~ : [tʃʊɹə]</v>
      </c>
      <c r="B719" s="1">
        <f t="shared" si="189"/>
        <v>0</v>
      </c>
      <c r="C719" s="1">
        <f t="shared" si="189"/>
        <v>0</v>
      </c>
      <c r="D719" s="1">
        <f t="shared" si="189"/>
        <v>0</v>
      </c>
      <c r="E719" s="7">
        <v>1</v>
      </c>
      <c r="F719" s="9" t="s">
        <v>1457</v>
      </c>
      <c r="G719" s="4">
        <f t="shared" si="191"/>
        <v>7.3152889539136799E-4</v>
      </c>
      <c r="H719" s="1" t="str">
        <f t="shared" si="192"/>
        <v>tʃʊɹə</v>
      </c>
      <c r="I719" s="1" t="str">
        <f t="shared" si="193"/>
        <v>tura</v>
      </c>
      <c r="J719" s="10">
        <f t="shared" si="194"/>
        <v>5</v>
      </c>
      <c r="K719" s="10">
        <f t="shared" si="195"/>
        <v>4</v>
      </c>
      <c r="L719" s="10">
        <f t="shared" si="196"/>
        <v>5</v>
      </c>
      <c r="M719" s="1" t="str">
        <f t="shared" si="197"/>
        <v>~tura~</v>
      </c>
      <c r="N719" s="1" t="str">
        <f t="shared" si="198"/>
        <v>[tʃʊɹə]</v>
      </c>
      <c r="O719" s="4">
        <f t="shared" si="199"/>
        <v>0.25439985932113074</v>
      </c>
      <c r="P719" s="4">
        <f t="shared" si="200"/>
        <v>1</v>
      </c>
      <c r="Q719" s="4" cm="1">
        <f t="array" ref="Q719">SUM(_xlfn._xlws.FILTER($G$2:$G$1265,_xlfn.MAP($M$2:$M$1265,_xlfn.LAMBDA(_xlpm.x,_xlpm.x=$M719))))</f>
        <v>7.3152889539136799E-4</v>
      </c>
      <c r="R719" s="4">
        <f t="shared" si="201"/>
        <v>1</v>
      </c>
      <c r="S719" s="15" cm="1">
        <f t="array" ref="S719">SUM(_xlfn._xlws.FILTER($G$2:$G$1265,_xlfn.MAP($N$2:$N$1265,_xlfn.LAMBDA(_xlpm.x,_xlpm.x=$N719))))</f>
        <v>7.3152889539136799E-4</v>
      </c>
      <c r="T719" s="4">
        <f t="shared" si="202"/>
        <v>1</v>
      </c>
      <c r="U719" s="4">
        <f t="shared" si="203"/>
        <v>0</v>
      </c>
      <c r="AC719" s="2"/>
      <c r="AH719" s="2"/>
      <c r="AI719" s="2"/>
    </row>
    <row r="720" spans="1:35">
      <c r="A720" s="1" t="str">
        <f t="shared" si="190"/>
        <v>~vowe~ : [vaʊwɛ]</v>
      </c>
      <c r="B720" s="1">
        <f t="shared" si="189"/>
        <v>0</v>
      </c>
      <c r="C720" s="1">
        <f t="shared" si="189"/>
        <v>0</v>
      </c>
      <c r="D720" s="1">
        <f t="shared" si="189"/>
        <v>0</v>
      </c>
      <c r="E720" s="7">
        <v>1</v>
      </c>
      <c r="F720" s="9" t="s">
        <v>1456</v>
      </c>
      <c r="G720" s="4">
        <f t="shared" si="191"/>
        <v>7.3152889539136799E-4</v>
      </c>
      <c r="H720" s="1" t="str">
        <f t="shared" si="192"/>
        <v>vaʊwɛ</v>
      </c>
      <c r="I720" s="1" t="str">
        <f t="shared" si="193"/>
        <v>vowe</v>
      </c>
      <c r="J720" s="10">
        <f t="shared" si="194"/>
        <v>5</v>
      </c>
      <c r="K720" s="10">
        <f t="shared" si="195"/>
        <v>4</v>
      </c>
      <c r="L720" s="10">
        <f t="shared" si="196"/>
        <v>5</v>
      </c>
      <c r="M720" s="1" t="str">
        <f t="shared" si="197"/>
        <v>~vowe~</v>
      </c>
      <c r="N720" s="1" t="str">
        <f t="shared" si="198"/>
        <v>[vaʊwɛ]</v>
      </c>
      <c r="O720" s="4">
        <f t="shared" si="199"/>
        <v>0.25439985932113074</v>
      </c>
      <c r="P720" s="4">
        <f t="shared" si="200"/>
        <v>1</v>
      </c>
      <c r="Q720" s="4" cm="1">
        <f t="array" ref="Q720">SUM(_xlfn._xlws.FILTER($G$2:$G$1265,_xlfn.MAP($M$2:$M$1265,_xlfn.LAMBDA(_xlpm.x,_xlpm.x=$M720))))</f>
        <v>7.3152889539136799E-4</v>
      </c>
      <c r="R720" s="4">
        <f t="shared" si="201"/>
        <v>1</v>
      </c>
      <c r="S720" s="15" cm="1">
        <f t="array" ref="S720">SUM(_xlfn._xlws.FILTER($G$2:$G$1265,_xlfn.MAP($N$2:$N$1265,_xlfn.LAMBDA(_xlpm.x,_xlpm.x=$N720))))</f>
        <v>7.3152889539136799E-4</v>
      </c>
      <c r="T720" s="4">
        <f t="shared" si="202"/>
        <v>1</v>
      </c>
      <c r="U720" s="4">
        <f t="shared" si="203"/>
        <v>0</v>
      </c>
      <c r="AC720" s="2"/>
      <c r="AH720" s="2"/>
      <c r="AI720" s="2"/>
    </row>
    <row r="721" spans="1:35">
      <c r="A721" s="1" t="str">
        <f t="shared" si="190"/>
        <v>~wild~ : [waɪld]</v>
      </c>
      <c r="B721" s="1">
        <f t="shared" si="189"/>
        <v>0</v>
      </c>
      <c r="C721" s="1">
        <f t="shared" si="189"/>
        <v>0</v>
      </c>
      <c r="D721" s="1">
        <f t="shared" si="189"/>
        <v>0</v>
      </c>
      <c r="E721" s="7">
        <v>1</v>
      </c>
      <c r="F721" s="9" t="s">
        <v>1455</v>
      </c>
      <c r="G721" s="4">
        <f t="shared" si="191"/>
        <v>7.3152889539136799E-4</v>
      </c>
      <c r="H721" s="1" t="str">
        <f t="shared" si="192"/>
        <v>waɪld</v>
      </c>
      <c r="I721" s="1" t="str">
        <f t="shared" si="193"/>
        <v>wild</v>
      </c>
      <c r="J721" s="10">
        <f t="shared" si="194"/>
        <v>5</v>
      </c>
      <c r="K721" s="10">
        <f t="shared" si="195"/>
        <v>4</v>
      </c>
      <c r="L721" s="10">
        <f t="shared" si="196"/>
        <v>5</v>
      </c>
      <c r="M721" s="1" t="str">
        <f t="shared" si="197"/>
        <v>~wild~</v>
      </c>
      <c r="N721" s="1" t="str">
        <f t="shared" si="198"/>
        <v>[waɪld]</v>
      </c>
      <c r="O721" s="4">
        <f t="shared" si="199"/>
        <v>0.25439985932113074</v>
      </c>
      <c r="P721" s="4">
        <f t="shared" si="200"/>
        <v>1</v>
      </c>
      <c r="Q721" s="4" cm="1">
        <f t="array" ref="Q721">SUM(_xlfn._xlws.FILTER($G$2:$G$1265,_xlfn.MAP($M$2:$M$1265,_xlfn.LAMBDA(_xlpm.x,_xlpm.x=$M721))))</f>
        <v>7.3152889539136799E-4</v>
      </c>
      <c r="R721" s="4">
        <f t="shared" si="201"/>
        <v>1</v>
      </c>
      <c r="S721" s="15" cm="1">
        <f t="array" ref="S721">SUM(_xlfn._xlws.FILTER($G$2:$G$1265,_xlfn.MAP($N$2:$N$1265,_xlfn.LAMBDA(_xlpm.x,_xlpm.x=$N721))))</f>
        <v>7.3152889539136799E-4</v>
      </c>
      <c r="T721" s="4">
        <f t="shared" si="202"/>
        <v>1</v>
      </c>
      <c r="U721" s="4">
        <f t="shared" si="203"/>
        <v>0</v>
      </c>
      <c r="AC721" s="2"/>
      <c r="AH721" s="2"/>
      <c r="AI721" s="2"/>
    </row>
    <row r="722" spans="1:35">
      <c r="A722" s="1" t="str">
        <f t="shared" si="190"/>
        <v>~obje~ : [ɑbdʒɛ]</v>
      </c>
      <c r="B722" s="1">
        <f t="shared" ref="B722:D741" si="204">_xlfn.LET(_xlpm.d,$F722,_xlpm.k,_xlfn.CONCAT(LEFT(TRIM(B$1),1),"*"),COUNTIF(_xlpm.d,_xlpm.k))</f>
        <v>0</v>
      </c>
      <c r="C722" s="1">
        <f t="shared" si="204"/>
        <v>0</v>
      </c>
      <c r="D722" s="1">
        <f t="shared" si="204"/>
        <v>0</v>
      </c>
      <c r="E722" s="7">
        <v>1</v>
      </c>
      <c r="F722" s="9" t="s">
        <v>1454</v>
      </c>
      <c r="G722" s="4">
        <f t="shared" si="191"/>
        <v>7.3152889539136799E-4</v>
      </c>
      <c r="H722" s="1" t="str">
        <f t="shared" si="192"/>
        <v>ɑbdʒɛ</v>
      </c>
      <c r="I722" s="1" t="str">
        <f t="shared" si="193"/>
        <v>obje</v>
      </c>
      <c r="J722" s="10">
        <f t="shared" si="194"/>
        <v>5</v>
      </c>
      <c r="K722" s="10">
        <f t="shared" si="195"/>
        <v>4</v>
      </c>
      <c r="L722" s="10">
        <f t="shared" si="196"/>
        <v>5</v>
      </c>
      <c r="M722" s="1" t="str">
        <f t="shared" si="197"/>
        <v>~obje~</v>
      </c>
      <c r="N722" s="1" t="str">
        <f t="shared" si="198"/>
        <v>[ɑbdʒɛ]</v>
      </c>
      <c r="O722" s="4">
        <f t="shared" si="199"/>
        <v>0.25439985932113074</v>
      </c>
      <c r="P722" s="4">
        <f t="shared" si="200"/>
        <v>1</v>
      </c>
      <c r="Q722" s="4" cm="1">
        <f t="array" ref="Q722">SUM(_xlfn._xlws.FILTER($G$2:$G$1265,_xlfn.MAP($M$2:$M$1265,_xlfn.LAMBDA(_xlpm.x,_xlpm.x=$M722))))</f>
        <v>7.3152889539136799E-4</v>
      </c>
      <c r="R722" s="4">
        <f t="shared" si="201"/>
        <v>1</v>
      </c>
      <c r="S722" s="15" cm="1">
        <f t="array" ref="S722">SUM(_xlfn._xlws.FILTER($G$2:$G$1265,_xlfn.MAP($N$2:$N$1265,_xlfn.LAMBDA(_xlpm.x,_xlpm.x=$N722))))</f>
        <v>7.3152889539136799E-4</v>
      </c>
      <c r="T722" s="4">
        <f t="shared" si="202"/>
        <v>1</v>
      </c>
      <c r="U722" s="4">
        <f t="shared" si="203"/>
        <v>0</v>
      </c>
      <c r="AC722" s="2"/>
      <c r="AH722" s="2"/>
      <c r="AI722" s="2"/>
    </row>
    <row r="723" spans="1:35">
      <c r="A723" s="1" t="str">
        <f t="shared" si="190"/>
        <v>~radi~ : [ɹeɪdɪ]</v>
      </c>
      <c r="B723" s="1">
        <f t="shared" si="204"/>
        <v>1</v>
      </c>
      <c r="C723" s="1">
        <f t="shared" si="204"/>
        <v>0</v>
      </c>
      <c r="D723" s="1">
        <f t="shared" si="204"/>
        <v>0</v>
      </c>
      <c r="E723" s="7">
        <v>1</v>
      </c>
      <c r="F723" s="9" t="s">
        <v>1453</v>
      </c>
      <c r="G723" s="4">
        <f t="shared" si="191"/>
        <v>7.3152889539136799E-4</v>
      </c>
      <c r="H723" s="1" t="str">
        <f t="shared" si="192"/>
        <v>ɹeɪdɪ</v>
      </c>
      <c r="I723" s="1" t="str">
        <f t="shared" si="193"/>
        <v>radi</v>
      </c>
      <c r="J723" s="10">
        <f t="shared" si="194"/>
        <v>5</v>
      </c>
      <c r="K723" s="10">
        <f t="shared" si="195"/>
        <v>4</v>
      </c>
      <c r="L723" s="10">
        <f t="shared" si="196"/>
        <v>5</v>
      </c>
      <c r="M723" s="1" t="str">
        <f t="shared" si="197"/>
        <v>~radi~</v>
      </c>
      <c r="N723" s="1" t="str">
        <f t="shared" si="198"/>
        <v>[ɹeɪdɪ]</v>
      </c>
      <c r="O723" s="4">
        <f t="shared" si="199"/>
        <v>0.25439985932113074</v>
      </c>
      <c r="P723" s="4">
        <f t="shared" si="200"/>
        <v>1</v>
      </c>
      <c r="Q723" s="4" cm="1">
        <f t="array" ref="Q723">SUM(_xlfn._xlws.FILTER($G$2:$G$1265,_xlfn.MAP($M$2:$M$1265,_xlfn.LAMBDA(_xlpm.x,_xlpm.x=$M723))))</f>
        <v>7.3152889539136799E-4</v>
      </c>
      <c r="R723" s="4">
        <f t="shared" si="201"/>
        <v>1</v>
      </c>
      <c r="S723" s="15" cm="1">
        <f t="array" ref="S723">SUM(_xlfn._xlws.FILTER($G$2:$G$1265,_xlfn.MAP($N$2:$N$1265,_xlfn.LAMBDA(_xlpm.x,_xlpm.x=$N723))))</f>
        <v>7.3152889539136799E-4</v>
      </c>
      <c r="T723" s="4">
        <f t="shared" si="202"/>
        <v>1</v>
      </c>
      <c r="U723" s="4">
        <f t="shared" si="203"/>
        <v>0</v>
      </c>
      <c r="AC723" s="2"/>
      <c r="AH723" s="2"/>
      <c r="AI723" s="2"/>
    </row>
    <row r="724" spans="1:35">
      <c r="A724" s="1" t="str">
        <f t="shared" si="190"/>
        <v>~exci~ : [ɪksaɪ]</v>
      </c>
      <c r="B724" s="1">
        <f t="shared" si="204"/>
        <v>0</v>
      </c>
      <c r="C724" s="1">
        <f t="shared" si="204"/>
        <v>0</v>
      </c>
      <c r="D724" s="1">
        <f t="shared" si="204"/>
        <v>0</v>
      </c>
      <c r="E724" s="7">
        <v>1</v>
      </c>
      <c r="F724" s="9" t="s">
        <v>1452</v>
      </c>
      <c r="G724" s="4">
        <f t="shared" si="191"/>
        <v>7.3152889539136799E-4</v>
      </c>
      <c r="H724" s="1" t="str">
        <f t="shared" si="192"/>
        <v>ɪksaɪ</v>
      </c>
      <c r="I724" s="1" t="str">
        <f t="shared" si="193"/>
        <v>exci</v>
      </c>
      <c r="J724" s="10">
        <f t="shared" si="194"/>
        <v>5</v>
      </c>
      <c r="K724" s="10">
        <f t="shared" si="195"/>
        <v>4</v>
      </c>
      <c r="L724" s="10">
        <f t="shared" si="196"/>
        <v>5</v>
      </c>
      <c r="M724" s="1" t="str">
        <f t="shared" si="197"/>
        <v>~exci~</v>
      </c>
      <c r="N724" s="1" t="str">
        <f t="shared" si="198"/>
        <v>[ɪksaɪ]</v>
      </c>
      <c r="O724" s="4">
        <f t="shared" si="199"/>
        <v>0.25439985932113074</v>
      </c>
      <c r="P724" s="4">
        <f t="shared" si="200"/>
        <v>1</v>
      </c>
      <c r="Q724" s="4" cm="1">
        <f t="array" ref="Q724">SUM(_xlfn._xlws.FILTER($G$2:$G$1265,_xlfn.MAP($M$2:$M$1265,_xlfn.LAMBDA(_xlpm.x,_xlpm.x=$M724))))</f>
        <v>7.3152889539136799E-4</v>
      </c>
      <c r="R724" s="4">
        <f t="shared" si="201"/>
        <v>1</v>
      </c>
      <c r="S724" s="15" cm="1">
        <f t="array" ref="S724">SUM(_xlfn._xlws.FILTER($G$2:$G$1265,_xlfn.MAP($N$2:$N$1265,_xlfn.LAMBDA(_xlpm.x,_xlpm.x=$N724))))</f>
        <v>7.3152889539136799E-4</v>
      </c>
      <c r="T724" s="4">
        <f t="shared" si="202"/>
        <v>1</v>
      </c>
      <c r="U724" s="4">
        <f t="shared" si="203"/>
        <v>0</v>
      </c>
      <c r="AC724" s="2"/>
      <c r="AH724" s="2"/>
      <c r="AI724" s="2"/>
    </row>
    <row r="725" spans="1:35">
      <c r="A725" s="1" t="str">
        <f t="shared" si="190"/>
        <v>~also~ : [ɔlsəʊ]</v>
      </c>
      <c r="B725" s="1">
        <f t="shared" si="204"/>
        <v>0</v>
      </c>
      <c r="C725" s="1">
        <f t="shared" si="204"/>
        <v>0</v>
      </c>
      <c r="D725" s="1">
        <f t="shared" si="204"/>
        <v>0</v>
      </c>
      <c r="E725" s="7">
        <v>1</v>
      </c>
      <c r="F725" s="9" t="s">
        <v>1451</v>
      </c>
      <c r="G725" s="4">
        <f t="shared" si="191"/>
        <v>7.3152889539136799E-4</v>
      </c>
      <c r="H725" s="1" t="str">
        <f t="shared" si="192"/>
        <v>ɔlsəʊ</v>
      </c>
      <c r="I725" s="1" t="str">
        <f t="shared" si="193"/>
        <v>also</v>
      </c>
      <c r="J725" s="10">
        <f t="shared" si="194"/>
        <v>5</v>
      </c>
      <c r="K725" s="10">
        <f t="shared" si="195"/>
        <v>4</v>
      </c>
      <c r="L725" s="10">
        <f t="shared" si="196"/>
        <v>5</v>
      </c>
      <c r="M725" s="1" t="str">
        <f t="shared" si="197"/>
        <v>~also~</v>
      </c>
      <c r="N725" s="1" t="str">
        <f t="shared" si="198"/>
        <v>[ɔlsəʊ]</v>
      </c>
      <c r="O725" s="4">
        <f t="shared" si="199"/>
        <v>0.25439985932113074</v>
      </c>
      <c r="P725" s="4">
        <f t="shared" si="200"/>
        <v>1</v>
      </c>
      <c r="Q725" s="4" cm="1">
        <f t="array" ref="Q725">SUM(_xlfn._xlws.FILTER($G$2:$G$1265,_xlfn.MAP($M$2:$M$1265,_xlfn.LAMBDA(_xlpm.x,_xlpm.x=$M725))))</f>
        <v>7.3152889539136799E-4</v>
      </c>
      <c r="R725" s="4">
        <f t="shared" si="201"/>
        <v>1</v>
      </c>
      <c r="S725" s="15" cm="1">
        <f t="array" ref="S725">SUM(_xlfn._xlws.FILTER($G$2:$G$1265,_xlfn.MAP($N$2:$N$1265,_xlfn.LAMBDA(_xlpm.x,_xlpm.x=$N725))))</f>
        <v>7.3152889539136799E-4</v>
      </c>
      <c r="T725" s="4">
        <f t="shared" si="202"/>
        <v>1</v>
      </c>
      <c r="U725" s="4">
        <f t="shared" si="203"/>
        <v>0</v>
      </c>
      <c r="AC725" s="2"/>
      <c r="AH725" s="2"/>
      <c r="AI725" s="2"/>
    </row>
    <row r="726" spans="1:35">
      <c r="A726" s="1" t="str">
        <f t="shared" si="190"/>
        <v>~engi~ : [ɛndʒə]</v>
      </c>
      <c r="B726" s="1">
        <f t="shared" si="204"/>
        <v>0</v>
      </c>
      <c r="C726" s="1">
        <f t="shared" si="204"/>
        <v>0</v>
      </c>
      <c r="D726" s="1">
        <f t="shared" si="204"/>
        <v>0</v>
      </c>
      <c r="E726" s="7">
        <v>1</v>
      </c>
      <c r="F726" s="9" t="s">
        <v>1450</v>
      </c>
      <c r="G726" s="4">
        <f t="shared" si="191"/>
        <v>7.3152889539136799E-4</v>
      </c>
      <c r="H726" s="1" t="str">
        <f t="shared" si="192"/>
        <v>ɛndʒə</v>
      </c>
      <c r="I726" s="1" t="str">
        <f t="shared" si="193"/>
        <v>engi</v>
      </c>
      <c r="J726" s="10">
        <f t="shared" si="194"/>
        <v>5</v>
      </c>
      <c r="K726" s="10">
        <f t="shared" si="195"/>
        <v>4</v>
      </c>
      <c r="L726" s="10">
        <f t="shared" si="196"/>
        <v>5</v>
      </c>
      <c r="M726" s="1" t="str">
        <f t="shared" si="197"/>
        <v>~engi~</v>
      </c>
      <c r="N726" s="1" t="str">
        <f t="shared" si="198"/>
        <v>[ɛndʒə]</v>
      </c>
      <c r="O726" s="4">
        <f t="shared" si="199"/>
        <v>0.25439985932113074</v>
      </c>
      <c r="P726" s="4">
        <f t="shared" si="200"/>
        <v>1</v>
      </c>
      <c r="Q726" s="4" cm="1">
        <f t="array" ref="Q726">SUM(_xlfn._xlws.FILTER($G$2:$G$1265,_xlfn.MAP($M$2:$M$1265,_xlfn.LAMBDA(_xlpm.x,_xlpm.x=$M726))))</f>
        <v>7.3152889539136799E-4</v>
      </c>
      <c r="R726" s="4">
        <f t="shared" si="201"/>
        <v>1</v>
      </c>
      <c r="S726" s="15" cm="1">
        <f t="array" ref="S726">SUM(_xlfn._xlws.FILTER($G$2:$G$1265,_xlfn.MAP($N$2:$N$1265,_xlfn.LAMBDA(_xlpm.x,_xlpm.x=$N726))))</f>
        <v>7.3152889539136799E-4</v>
      </c>
      <c r="T726" s="4">
        <f t="shared" si="202"/>
        <v>1</v>
      </c>
      <c r="U726" s="4">
        <f t="shared" si="203"/>
        <v>0</v>
      </c>
      <c r="AC726" s="2"/>
      <c r="AH726" s="2"/>
      <c r="AI726" s="2"/>
    </row>
    <row r="727" spans="1:35">
      <c r="A727" s="1" t="str">
        <f t="shared" si="190"/>
        <v>~gold~ : [ɡoʊld]</v>
      </c>
      <c r="B727" s="1">
        <f t="shared" si="204"/>
        <v>0</v>
      </c>
      <c r="C727" s="1">
        <f t="shared" si="204"/>
        <v>0</v>
      </c>
      <c r="D727" s="1">
        <f t="shared" si="204"/>
        <v>0</v>
      </c>
      <c r="E727" s="7">
        <v>1</v>
      </c>
      <c r="F727" s="9" t="s">
        <v>1449</v>
      </c>
      <c r="G727" s="4">
        <f t="shared" si="191"/>
        <v>7.3152889539136799E-4</v>
      </c>
      <c r="H727" s="1" t="str">
        <f t="shared" si="192"/>
        <v>ɡoʊld</v>
      </c>
      <c r="I727" s="1" t="str">
        <f t="shared" si="193"/>
        <v>gold</v>
      </c>
      <c r="J727" s="10">
        <f t="shared" si="194"/>
        <v>5</v>
      </c>
      <c r="K727" s="10">
        <f t="shared" si="195"/>
        <v>4</v>
      </c>
      <c r="L727" s="10">
        <f t="shared" si="196"/>
        <v>5</v>
      </c>
      <c r="M727" s="1" t="str">
        <f t="shared" si="197"/>
        <v>~gold~</v>
      </c>
      <c r="N727" s="1" t="str">
        <f t="shared" si="198"/>
        <v>[ɡoʊld]</v>
      </c>
      <c r="O727" s="4">
        <f t="shared" si="199"/>
        <v>0.25439985932113074</v>
      </c>
      <c r="P727" s="4">
        <f t="shared" si="200"/>
        <v>1</v>
      </c>
      <c r="Q727" s="4" cm="1">
        <f t="array" ref="Q727">SUM(_xlfn._xlws.FILTER($G$2:$G$1265,_xlfn.MAP($M$2:$M$1265,_xlfn.LAMBDA(_xlpm.x,_xlpm.x=$M727))))</f>
        <v>7.3152889539136799E-4</v>
      </c>
      <c r="R727" s="4">
        <f t="shared" si="201"/>
        <v>1</v>
      </c>
      <c r="S727" s="15" cm="1">
        <f t="array" ref="S727">SUM(_xlfn._xlws.FILTER($G$2:$G$1265,_xlfn.MAP($N$2:$N$1265,_xlfn.LAMBDA(_xlpm.x,_xlpm.x=$N727))))</f>
        <v>7.3152889539136799E-4</v>
      </c>
      <c r="T727" s="4">
        <f t="shared" si="202"/>
        <v>1</v>
      </c>
      <c r="U727" s="4">
        <f t="shared" si="203"/>
        <v>0</v>
      </c>
      <c r="AC727" s="2"/>
      <c r="AH727" s="2"/>
      <c r="AI727" s="2"/>
    </row>
    <row r="728" spans="1:35">
      <c r="A728" s="1" t="str">
        <f t="shared" si="190"/>
        <v>~xact~ : [ɡzækt]</v>
      </c>
      <c r="B728" s="1">
        <f t="shared" si="204"/>
        <v>0</v>
      </c>
      <c r="C728" s="1">
        <f t="shared" si="204"/>
        <v>0</v>
      </c>
      <c r="D728" s="1">
        <f t="shared" si="204"/>
        <v>0</v>
      </c>
      <c r="E728" s="7">
        <v>1</v>
      </c>
      <c r="F728" s="9" t="s">
        <v>1448</v>
      </c>
      <c r="G728" s="4">
        <f t="shared" si="191"/>
        <v>7.3152889539136799E-4</v>
      </c>
      <c r="H728" s="1" t="str">
        <f t="shared" si="192"/>
        <v>ɡzækt</v>
      </c>
      <c r="I728" s="1" t="str">
        <f t="shared" si="193"/>
        <v>xact</v>
      </c>
      <c r="J728" s="10">
        <f t="shared" si="194"/>
        <v>5</v>
      </c>
      <c r="K728" s="10">
        <f t="shared" si="195"/>
        <v>4</v>
      </c>
      <c r="L728" s="10">
        <f t="shared" si="196"/>
        <v>5</v>
      </c>
      <c r="M728" s="1" t="str">
        <f t="shared" si="197"/>
        <v>~xact~</v>
      </c>
      <c r="N728" s="1" t="str">
        <f t="shared" si="198"/>
        <v>[ɡzækt]</v>
      </c>
      <c r="O728" s="4">
        <f t="shared" si="199"/>
        <v>0.25439985932113074</v>
      </c>
      <c r="P728" s="4">
        <f t="shared" si="200"/>
        <v>1</v>
      </c>
      <c r="Q728" s="4" cm="1">
        <f t="array" ref="Q728">SUM(_xlfn._xlws.FILTER($G$2:$G$1265,_xlfn.MAP($M$2:$M$1265,_xlfn.LAMBDA(_xlpm.x,_xlpm.x=$M728))))</f>
        <v>7.3152889539136799E-4</v>
      </c>
      <c r="R728" s="4">
        <f t="shared" si="201"/>
        <v>1</v>
      </c>
      <c r="S728" s="15" cm="1">
        <f t="array" ref="S728">SUM(_xlfn._xlws.FILTER($G$2:$G$1265,_xlfn.MAP($N$2:$N$1265,_xlfn.LAMBDA(_xlpm.x,_xlpm.x=$N728))))</f>
        <v>7.3152889539136799E-4</v>
      </c>
      <c r="T728" s="4">
        <f t="shared" si="202"/>
        <v>1</v>
      </c>
      <c r="U728" s="4">
        <f t="shared" si="203"/>
        <v>0</v>
      </c>
      <c r="AC728" s="2"/>
      <c r="AH728" s="2"/>
      <c r="AI728" s="2"/>
    </row>
    <row r="729" spans="1:35">
      <c r="A729" s="1" t="str">
        <f t="shared" si="190"/>
        <v>~xyge~ : [ksədʒɛ]</v>
      </c>
      <c r="B729" s="1">
        <f t="shared" si="204"/>
        <v>0</v>
      </c>
      <c r="C729" s="1">
        <f t="shared" si="204"/>
        <v>0</v>
      </c>
      <c r="D729" s="1">
        <f t="shared" si="204"/>
        <v>0</v>
      </c>
      <c r="E729" s="7">
        <v>1</v>
      </c>
      <c r="F729" s="9" t="s">
        <v>1447</v>
      </c>
      <c r="G729" s="4">
        <f t="shared" si="191"/>
        <v>7.3152889539136799E-4</v>
      </c>
      <c r="H729" s="4" t="str">
        <f t="shared" si="192"/>
        <v>ksədʒɛ</v>
      </c>
      <c r="I729" s="4" t="str">
        <f t="shared" si="193"/>
        <v>xyge</v>
      </c>
      <c r="J729" s="10">
        <f t="shared" si="194"/>
        <v>6</v>
      </c>
      <c r="K729" s="10">
        <f t="shared" si="195"/>
        <v>4</v>
      </c>
      <c r="L729" s="10">
        <f t="shared" si="196"/>
        <v>6</v>
      </c>
      <c r="M729" s="1" t="str">
        <f t="shared" si="197"/>
        <v>~xyge~</v>
      </c>
      <c r="N729" s="1" t="str">
        <f t="shared" si="198"/>
        <v>[ksədʒɛ]</v>
      </c>
      <c r="O729" s="4">
        <f t="shared" si="199"/>
        <v>0.27185717486836958</v>
      </c>
      <c r="P729" s="4">
        <f t="shared" si="200"/>
        <v>1</v>
      </c>
      <c r="Q729" s="4" cm="1">
        <f t="array" ref="Q729">SUM(_xlfn._xlws.FILTER($G$2:$G$1265,_xlfn.MAP($M$2:$M$1265,_xlfn.LAMBDA(_xlpm.x,_xlpm.x=$M729))))</f>
        <v>7.3152889539136799E-4</v>
      </c>
      <c r="R729" s="4">
        <f t="shared" si="201"/>
        <v>1</v>
      </c>
      <c r="S729" s="15" cm="1">
        <f t="array" ref="S729">SUM(_xlfn._xlws.FILTER($G$2:$G$1265,_xlfn.MAP($N$2:$N$1265,_xlfn.LAMBDA(_xlpm.x,_xlpm.x=$N729))))</f>
        <v>7.3152889539136799E-4</v>
      </c>
      <c r="T729" s="4">
        <f t="shared" si="202"/>
        <v>1</v>
      </c>
      <c r="U729" s="4">
        <f t="shared" si="203"/>
        <v>0</v>
      </c>
      <c r="AC729" s="2"/>
      <c r="AH729" s="2"/>
      <c r="AI729" s="2"/>
    </row>
    <row r="730" spans="1:35">
      <c r="A730" s="1" t="str">
        <f t="shared" si="190"/>
        <v>~loca~ : [loʊkeɪ]</v>
      </c>
      <c r="B730" s="1">
        <f t="shared" si="204"/>
        <v>0</v>
      </c>
      <c r="C730" s="1">
        <f t="shared" si="204"/>
        <v>0</v>
      </c>
      <c r="D730" s="1">
        <f t="shared" si="204"/>
        <v>0</v>
      </c>
      <c r="E730" s="7">
        <v>1</v>
      </c>
      <c r="F730" s="9" t="s">
        <v>1446</v>
      </c>
      <c r="G730" s="4">
        <f t="shared" si="191"/>
        <v>7.3152889539136799E-4</v>
      </c>
      <c r="H730" s="4" t="str">
        <f t="shared" si="192"/>
        <v>loʊkeɪ</v>
      </c>
      <c r="I730" s="4" t="str">
        <f t="shared" si="193"/>
        <v>loca</v>
      </c>
      <c r="J730" s="10">
        <f t="shared" si="194"/>
        <v>6</v>
      </c>
      <c r="K730" s="10">
        <f t="shared" si="195"/>
        <v>4</v>
      </c>
      <c r="L730" s="10">
        <f t="shared" si="196"/>
        <v>6</v>
      </c>
      <c r="M730" s="1" t="str">
        <f t="shared" si="197"/>
        <v>~loca~</v>
      </c>
      <c r="N730" s="1" t="str">
        <f t="shared" si="198"/>
        <v>[loʊkeɪ]</v>
      </c>
      <c r="O730" s="4">
        <f t="shared" si="199"/>
        <v>0.27185717486836958</v>
      </c>
      <c r="P730" s="4">
        <f t="shared" si="200"/>
        <v>1</v>
      </c>
      <c r="Q730" s="4" cm="1">
        <f t="array" ref="Q730">SUM(_xlfn._xlws.FILTER($G$2:$G$1265,_xlfn.MAP($M$2:$M$1265,_xlfn.LAMBDA(_xlpm.x,_xlpm.x=$M730))))</f>
        <v>7.3152889539136799E-4</v>
      </c>
      <c r="R730" s="4">
        <f t="shared" si="201"/>
        <v>1</v>
      </c>
      <c r="S730" s="15" cm="1">
        <f t="array" ref="S730">SUM(_xlfn._xlws.FILTER($G$2:$G$1265,_xlfn.MAP($N$2:$N$1265,_xlfn.LAMBDA(_xlpm.x,_xlpm.x=$N730))))</f>
        <v>7.3152889539136799E-4</v>
      </c>
      <c r="T730" s="4">
        <f t="shared" si="202"/>
        <v>1</v>
      </c>
      <c r="U730" s="4">
        <f t="shared" si="203"/>
        <v>0</v>
      </c>
      <c r="AC730" s="2"/>
      <c r="AH730" s="2"/>
      <c r="AI730" s="2"/>
    </row>
    <row r="731" spans="1:35">
      <c r="A731" s="1" t="str">
        <f t="shared" si="190"/>
        <v>~majo~ : [meɪdʒə]</v>
      </c>
      <c r="B731" s="1">
        <f t="shared" si="204"/>
        <v>0</v>
      </c>
      <c r="C731" s="1">
        <f t="shared" si="204"/>
        <v>1</v>
      </c>
      <c r="D731" s="1">
        <f t="shared" si="204"/>
        <v>0</v>
      </c>
      <c r="E731" s="7">
        <v>1</v>
      </c>
      <c r="F731" s="9" t="s">
        <v>1445</v>
      </c>
      <c r="G731" s="4">
        <f t="shared" si="191"/>
        <v>7.3152889539136799E-4</v>
      </c>
      <c r="H731" s="1" t="str">
        <f t="shared" si="192"/>
        <v>meɪdʒə</v>
      </c>
      <c r="I731" s="1" t="str">
        <f t="shared" si="193"/>
        <v>majo</v>
      </c>
      <c r="J731" s="10">
        <f t="shared" si="194"/>
        <v>6</v>
      </c>
      <c r="K731" s="10">
        <f t="shared" si="195"/>
        <v>4</v>
      </c>
      <c r="L731" s="10">
        <f t="shared" si="196"/>
        <v>6</v>
      </c>
      <c r="M731" s="1" t="str">
        <f t="shared" si="197"/>
        <v>~majo~</v>
      </c>
      <c r="N731" s="1" t="str">
        <f t="shared" si="198"/>
        <v>[meɪdʒə]</v>
      </c>
      <c r="O731" s="4">
        <f t="shared" si="199"/>
        <v>0.27185717486836958</v>
      </c>
      <c r="P731" s="4">
        <f t="shared" si="200"/>
        <v>1</v>
      </c>
      <c r="Q731" s="4" cm="1">
        <f t="array" ref="Q731">SUM(_xlfn._xlws.FILTER($G$2:$G$1265,_xlfn.MAP($M$2:$M$1265,_xlfn.LAMBDA(_xlpm.x,_xlpm.x=$M731))))</f>
        <v>7.3152889539136799E-4</v>
      </c>
      <c r="R731" s="4">
        <f t="shared" si="201"/>
        <v>1</v>
      </c>
      <c r="S731" s="15" cm="1">
        <f t="array" ref="S731">SUM(_xlfn._xlws.FILTER($G$2:$G$1265,_xlfn.MAP($N$2:$N$1265,_xlfn.LAMBDA(_xlpm.x,_xlpm.x=$N731))))</f>
        <v>7.3152889539136799E-4</v>
      </c>
      <c r="T731" s="4">
        <f t="shared" si="202"/>
        <v>1</v>
      </c>
      <c r="U731" s="4">
        <f t="shared" si="203"/>
        <v>0</v>
      </c>
      <c r="AC731" s="2"/>
      <c r="AH731" s="2"/>
      <c r="AI731" s="2"/>
    </row>
    <row r="732" spans="1:35">
      <c r="A732" s="1" t="str">
        <f t="shared" si="190"/>
        <v>~know~ : [noʊ]</v>
      </c>
      <c r="B732" s="1">
        <f t="shared" si="204"/>
        <v>0</v>
      </c>
      <c r="C732" s="1">
        <f t="shared" si="204"/>
        <v>0</v>
      </c>
      <c r="D732" s="1">
        <f t="shared" si="204"/>
        <v>1</v>
      </c>
      <c r="E732" s="7">
        <v>1</v>
      </c>
      <c r="F732" s="9" t="s">
        <v>524</v>
      </c>
      <c r="G732" s="4">
        <f t="shared" si="191"/>
        <v>7.3152889539136799E-4</v>
      </c>
      <c r="H732" s="1" t="str">
        <f t="shared" si="192"/>
        <v>noʊ</v>
      </c>
      <c r="I732" s="1" t="str">
        <f t="shared" si="193"/>
        <v>know</v>
      </c>
      <c r="J732" s="10">
        <f t="shared" si="194"/>
        <v>3</v>
      </c>
      <c r="K732" s="10">
        <f t="shared" si="195"/>
        <v>4</v>
      </c>
      <c r="L732" s="10">
        <f t="shared" si="196"/>
        <v>4</v>
      </c>
      <c r="M732" s="1" t="str">
        <f t="shared" si="197"/>
        <v>~know~</v>
      </c>
      <c r="N732" s="1" t="str">
        <f t="shared" si="198"/>
        <v>[noʊ]</v>
      </c>
      <c r="O732" s="4">
        <f t="shared" si="199"/>
        <v>0.2342468675289098</v>
      </c>
      <c r="P732" s="4">
        <f t="shared" si="200"/>
        <v>1</v>
      </c>
      <c r="Q732" s="4" cm="1">
        <f t="array" ref="Q732">SUM(_xlfn._xlws.FILTER($G$2:$G$1265,_xlfn.MAP($M$2:$M$1265,_xlfn.LAMBDA(_xlpm.x,_xlpm.x=$M732))))</f>
        <v>7.3152889539136799E-4</v>
      </c>
      <c r="R732" s="4">
        <f t="shared" si="201"/>
        <v>1</v>
      </c>
      <c r="S732" s="15" cm="1">
        <f t="array" ref="S732">SUM(_xlfn._xlws.FILTER($G$2:$G$1265,_xlfn.MAP($N$2:$N$1265,_xlfn.LAMBDA(_xlpm.x,_xlpm.x=$N732))))</f>
        <v>7.3152889539136799E-4</v>
      </c>
      <c r="T732" s="4">
        <f t="shared" si="202"/>
        <v>1</v>
      </c>
      <c r="U732" s="4">
        <f t="shared" si="203"/>
        <v>0</v>
      </c>
      <c r="AC732" s="2"/>
      <c r="AH732" s="2"/>
      <c r="AI732" s="2"/>
    </row>
    <row r="733" spans="1:35">
      <c r="A733" s="1" t="str">
        <f t="shared" si="190"/>
        <v>~well~ : [wɛl]</v>
      </c>
      <c r="B733" s="1">
        <f t="shared" si="204"/>
        <v>0</v>
      </c>
      <c r="C733" s="1">
        <f t="shared" si="204"/>
        <v>0</v>
      </c>
      <c r="D733" s="1">
        <f t="shared" si="204"/>
        <v>0</v>
      </c>
      <c r="E733" s="7">
        <v>1</v>
      </c>
      <c r="F733" s="9" t="s">
        <v>1444</v>
      </c>
      <c r="G733" s="4">
        <f t="shared" si="191"/>
        <v>7.3152889539136799E-4</v>
      </c>
      <c r="H733" s="1" t="str">
        <f t="shared" si="192"/>
        <v>wɛl</v>
      </c>
      <c r="I733" s="1" t="str">
        <f t="shared" si="193"/>
        <v>well</v>
      </c>
      <c r="J733" s="10">
        <f t="shared" si="194"/>
        <v>3</v>
      </c>
      <c r="K733" s="10">
        <f t="shared" si="195"/>
        <v>4</v>
      </c>
      <c r="L733" s="10">
        <f t="shared" si="196"/>
        <v>4</v>
      </c>
      <c r="M733" s="1" t="str">
        <f t="shared" si="197"/>
        <v>~well~</v>
      </c>
      <c r="N733" s="1" t="str">
        <f t="shared" si="198"/>
        <v>[wɛl]</v>
      </c>
      <c r="O733" s="4">
        <f t="shared" si="199"/>
        <v>0.2342468675289098</v>
      </c>
      <c r="P733" s="4">
        <f t="shared" si="200"/>
        <v>1</v>
      </c>
      <c r="Q733" s="4" cm="1">
        <f t="array" ref="Q733">SUM(_xlfn._xlws.FILTER($G$2:$G$1265,_xlfn.MAP($M$2:$M$1265,_xlfn.LAMBDA(_xlpm.x,_xlpm.x=$M733))))</f>
        <v>7.3152889539136799E-4</v>
      </c>
      <c r="R733" s="4">
        <f t="shared" si="201"/>
        <v>1</v>
      </c>
      <c r="S733" s="15" cm="1">
        <f t="array" ref="S733">SUM(_xlfn._xlws.FILTER($G$2:$G$1265,_xlfn.MAP($N$2:$N$1265,_xlfn.LAMBDA(_xlpm.x,_xlpm.x=$N733))))</f>
        <v>7.3152889539136799E-4</v>
      </c>
      <c r="T733" s="4">
        <f t="shared" si="202"/>
        <v>1</v>
      </c>
      <c r="U733" s="4">
        <f t="shared" si="203"/>
        <v>0</v>
      </c>
      <c r="AC733" s="2"/>
      <c r="AH733" s="2"/>
      <c r="AI733" s="2"/>
    </row>
    <row r="734" spans="1:35">
      <c r="A734" s="1" t="str">
        <f t="shared" si="190"/>
        <v>~where~ : [wɛə]</v>
      </c>
      <c r="B734" s="1">
        <f t="shared" si="204"/>
        <v>0</v>
      </c>
      <c r="C734" s="1">
        <f t="shared" si="204"/>
        <v>0</v>
      </c>
      <c r="D734" s="1">
        <f t="shared" si="204"/>
        <v>0</v>
      </c>
      <c r="E734" s="7">
        <v>1</v>
      </c>
      <c r="F734" s="9" t="s">
        <v>1443</v>
      </c>
      <c r="G734" s="4">
        <f t="shared" si="191"/>
        <v>7.3152889539136799E-4</v>
      </c>
      <c r="H734" s="1" t="str">
        <f t="shared" si="192"/>
        <v>wɛə</v>
      </c>
      <c r="I734" s="1" t="str">
        <f t="shared" si="193"/>
        <v>where</v>
      </c>
      <c r="J734" s="10">
        <f t="shared" si="194"/>
        <v>3</v>
      </c>
      <c r="K734" s="10">
        <f t="shared" si="195"/>
        <v>5</v>
      </c>
      <c r="L734" s="10">
        <f t="shared" si="196"/>
        <v>5</v>
      </c>
      <c r="M734" s="1" t="str">
        <f t="shared" si="197"/>
        <v>~where~</v>
      </c>
      <c r="N734" s="1" t="str">
        <f t="shared" si="198"/>
        <v>[wɛə]</v>
      </c>
      <c r="O734" s="4">
        <f t="shared" si="199"/>
        <v>0.12719992966056537</v>
      </c>
      <c r="P734" s="4">
        <f t="shared" si="200"/>
        <v>0.5</v>
      </c>
      <c r="Q734" s="4" cm="1">
        <f t="array" ref="Q734">SUM(_xlfn._xlws.FILTER($G$2:$G$1265,_xlfn.MAP($M$2:$M$1265,_xlfn.LAMBDA(_xlpm.x,_xlpm.x=$M734))))</f>
        <v>1.463057790782736E-3</v>
      </c>
      <c r="R734" s="4">
        <f t="shared" si="201"/>
        <v>0.5</v>
      </c>
      <c r="S734" s="15" cm="1">
        <f t="array" ref="S734">SUM(_xlfn._xlws.FILTER($G$2:$G$1265,_xlfn.MAP($N$2:$N$1265,_xlfn.LAMBDA(_xlpm.x,_xlpm.x=$N734))))</f>
        <v>1.463057790782736E-3</v>
      </c>
      <c r="T734" s="4">
        <f t="shared" si="202"/>
        <v>0.5</v>
      </c>
      <c r="U734" s="4">
        <f t="shared" si="203"/>
        <v>0</v>
      </c>
      <c r="Y734" s="4"/>
      <c r="AA734"/>
      <c r="AB734"/>
      <c r="AC734" s="2"/>
      <c r="AH734" s="2"/>
      <c r="AI734" s="2"/>
    </row>
    <row r="735" spans="1:35">
      <c r="A735" s="1" t="str">
        <f t="shared" si="190"/>
        <v>~apple~ : [æpl]</v>
      </c>
      <c r="B735" s="1">
        <f t="shared" si="204"/>
        <v>0</v>
      </c>
      <c r="C735" s="1">
        <f t="shared" si="204"/>
        <v>0</v>
      </c>
      <c r="D735" s="1">
        <f t="shared" si="204"/>
        <v>0</v>
      </c>
      <c r="E735" s="7">
        <v>1</v>
      </c>
      <c r="F735" s="9" t="s">
        <v>1442</v>
      </c>
      <c r="G735" s="4">
        <f t="shared" si="191"/>
        <v>7.3152889539136799E-4</v>
      </c>
      <c r="H735" s="4" t="str">
        <f t="shared" si="192"/>
        <v>æpl</v>
      </c>
      <c r="I735" s="4" t="str">
        <f t="shared" si="193"/>
        <v>apple</v>
      </c>
      <c r="J735" s="10">
        <f t="shared" si="194"/>
        <v>3</v>
      </c>
      <c r="K735" s="10">
        <f t="shared" si="195"/>
        <v>5</v>
      </c>
      <c r="L735" s="10">
        <f t="shared" si="196"/>
        <v>5</v>
      </c>
      <c r="M735" s="1" t="str">
        <f t="shared" si="197"/>
        <v>~apple~</v>
      </c>
      <c r="N735" s="1" t="str">
        <f t="shared" si="198"/>
        <v>[æpl]</v>
      </c>
      <c r="O735" s="4">
        <f t="shared" si="199"/>
        <v>0.25439985932113074</v>
      </c>
      <c r="P735" s="4">
        <f t="shared" si="200"/>
        <v>1</v>
      </c>
      <c r="Q735" s="4" cm="1">
        <f t="array" ref="Q735">SUM(_xlfn._xlws.FILTER($G$2:$G$1265,_xlfn.MAP($M$2:$M$1265,_xlfn.LAMBDA(_xlpm.x,_xlpm.x=$M735))))</f>
        <v>7.3152889539136799E-4</v>
      </c>
      <c r="R735" s="4">
        <f t="shared" si="201"/>
        <v>1</v>
      </c>
      <c r="S735" s="15" cm="1">
        <f t="array" ref="S735">SUM(_xlfn._xlws.FILTER($G$2:$G$1265,_xlfn.MAP($N$2:$N$1265,_xlfn.LAMBDA(_xlpm.x,_xlpm.x=$N735))))</f>
        <v>7.3152889539136799E-4</v>
      </c>
      <c r="T735" s="4">
        <f t="shared" si="202"/>
        <v>1</v>
      </c>
      <c r="U735" s="4">
        <f t="shared" si="203"/>
        <v>0</v>
      </c>
      <c r="AA735"/>
      <c r="AB735"/>
      <c r="AC735" s="2"/>
      <c r="AH735" s="2"/>
      <c r="AI735" s="2"/>
    </row>
    <row r="736" spans="1:35">
      <c r="A736" s="1" t="str">
        <f t="shared" si="190"/>
        <v>~ghbor~ : [bəɹ]</v>
      </c>
      <c r="B736" s="1">
        <f t="shared" si="204"/>
        <v>0</v>
      </c>
      <c r="C736" s="1">
        <f t="shared" si="204"/>
        <v>0</v>
      </c>
      <c r="D736" s="1">
        <f t="shared" si="204"/>
        <v>0</v>
      </c>
      <c r="E736" s="7">
        <v>1</v>
      </c>
      <c r="F736" s="9" t="s">
        <v>1441</v>
      </c>
      <c r="G736" s="4">
        <f t="shared" si="191"/>
        <v>7.3152889539136799E-4</v>
      </c>
      <c r="H736" s="4" t="str">
        <f t="shared" si="192"/>
        <v>bəɹ</v>
      </c>
      <c r="I736" s="4" t="str">
        <f t="shared" si="193"/>
        <v>ghbor</v>
      </c>
      <c r="J736" s="10">
        <f t="shared" si="194"/>
        <v>3</v>
      </c>
      <c r="K736" s="10">
        <f t="shared" si="195"/>
        <v>5</v>
      </c>
      <c r="L736" s="10">
        <f t="shared" si="196"/>
        <v>5</v>
      </c>
      <c r="M736" s="1" t="str">
        <f t="shared" si="197"/>
        <v>~ghbor~</v>
      </c>
      <c r="N736" s="1" t="str">
        <f t="shared" si="198"/>
        <v>[bəɹ]</v>
      </c>
      <c r="O736" s="4">
        <f t="shared" si="199"/>
        <v>0.25439985932113074</v>
      </c>
      <c r="P736" s="4">
        <f t="shared" si="200"/>
        <v>1</v>
      </c>
      <c r="Q736" s="4" cm="1">
        <f t="array" ref="Q736">SUM(_xlfn._xlws.FILTER($G$2:$G$1265,_xlfn.MAP($M$2:$M$1265,_xlfn.LAMBDA(_xlpm.x,_xlpm.x=$M736))))</f>
        <v>7.3152889539136799E-4</v>
      </c>
      <c r="R736" s="4">
        <f t="shared" si="201"/>
        <v>1</v>
      </c>
      <c r="S736" s="15" cm="1">
        <f t="array" ref="S736">SUM(_xlfn._xlws.FILTER($G$2:$G$1265,_xlfn.MAP($N$2:$N$1265,_xlfn.LAMBDA(_xlpm.x,_xlpm.x=$N736))))</f>
        <v>7.3152889539136799E-4</v>
      </c>
      <c r="T736" s="4">
        <f t="shared" si="202"/>
        <v>1</v>
      </c>
      <c r="U736" s="4">
        <f t="shared" si="203"/>
        <v>0</v>
      </c>
      <c r="AA736"/>
      <c r="AB736"/>
      <c r="AC736" s="2"/>
      <c r="AH736" s="2"/>
      <c r="AI736" s="2"/>
    </row>
    <row r="737" spans="1:35">
      <c r="A737" s="1" t="str">
        <f t="shared" si="190"/>
        <v>~death~ : [dɛθ]</v>
      </c>
      <c r="B737" s="1">
        <f t="shared" si="204"/>
        <v>0</v>
      </c>
      <c r="C737" s="1">
        <f t="shared" si="204"/>
        <v>0</v>
      </c>
      <c r="D737" s="1">
        <f t="shared" si="204"/>
        <v>0</v>
      </c>
      <c r="E737" s="7">
        <v>1</v>
      </c>
      <c r="F737" s="9" t="s">
        <v>1440</v>
      </c>
      <c r="G737" s="4">
        <f t="shared" si="191"/>
        <v>7.3152889539136799E-4</v>
      </c>
      <c r="H737" s="4" t="str">
        <f t="shared" si="192"/>
        <v>dɛθ</v>
      </c>
      <c r="I737" s="4" t="str">
        <f t="shared" si="193"/>
        <v>death</v>
      </c>
      <c r="J737" s="10">
        <f t="shared" si="194"/>
        <v>3</v>
      </c>
      <c r="K737" s="10">
        <f t="shared" si="195"/>
        <v>5</v>
      </c>
      <c r="L737" s="10">
        <f t="shared" si="196"/>
        <v>5</v>
      </c>
      <c r="M737" s="1" t="str">
        <f t="shared" si="197"/>
        <v>~death~</v>
      </c>
      <c r="N737" s="1" t="str">
        <f t="shared" si="198"/>
        <v>[dɛθ]</v>
      </c>
      <c r="O737" s="4">
        <f t="shared" si="199"/>
        <v>0.25439985932113074</v>
      </c>
      <c r="P737" s="4">
        <f t="shared" si="200"/>
        <v>1</v>
      </c>
      <c r="Q737" s="4" cm="1">
        <f t="array" ref="Q737">SUM(_xlfn._xlws.FILTER($G$2:$G$1265,_xlfn.MAP($M$2:$M$1265,_xlfn.LAMBDA(_xlpm.x,_xlpm.x=$M737))))</f>
        <v>7.3152889539136799E-4</v>
      </c>
      <c r="R737" s="4">
        <f t="shared" si="201"/>
        <v>1</v>
      </c>
      <c r="S737" s="15" cm="1">
        <f t="array" ref="S737">SUM(_xlfn._xlws.FILTER($G$2:$G$1265,_xlfn.MAP($N$2:$N$1265,_xlfn.LAMBDA(_xlpm.x,_xlpm.x=$N737))))</f>
        <v>7.3152889539136799E-4</v>
      </c>
      <c r="T737" s="4">
        <f t="shared" si="202"/>
        <v>1</v>
      </c>
      <c r="U737" s="4">
        <f t="shared" si="203"/>
        <v>0</v>
      </c>
      <c r="AA737"/>
      <c r="AB737"/>
      <c r="AC737" s="2"/>
      <c r="AH737" s="2"/>
      <c r="AI737" s="2"/>
    </row>
    <row r="738" spans="1:35">
      <c r="A738" s="1" t="str">
        <f t="shared" si="190"/>
        <v>~ffice~ : [fəs]</v>
      </c>
      <c r="B738" s="1">
        <f t="shared" si="204"/>
        <v>0</v>
      </c>
      <c r="C738" s="1">
        <f t="shared" si="204"/>
        <v>0</v>
      </c>
      <c r="D738" s="1">
        <f t="shared" si="204"/>
        <v>0</v>
      </c>
      <c r="E738" s="7">
        <v>1</v>
      </c>
      <c r="F738" s="9" t="s">
        <v>1439</v>
      </c>
      <c r="G738" s="4">
        <f t="shared" si="191"/>
        <v>7.3152889539136799E-4</v>
      </c>
      <c r="H738" s="1" t="str">
        <f t="shared" si="192"/>
        <v>fəs</v>
      </c>
      <c r="I738" s="1" t="str">
        <f t="shared" si="193"/>
        <v>ffice</v>
      </c>
      <c r="J738" s="10">
        <f t="shared" si="194"/>
        <v>3</v>
      </c>
      <c r="K738" s="10">
        <f t="shared" si="195"/>
        <v>5</v>
      </c>
      <c r="L738" s="10">
        <f t="shared" si="196"/>
        <v>5</v>
      </c>
      <c r="M738" s="1" t="str">
        <f t="shared" si="197"/>
        <v>~ffice~</v>
      </c>
      <c r="N738" s="1" t="str">
        <f t="shared" si="198"/>
        <v>[fəs]</v>
      </c>
      <c r="O738" s="4">
        <f t="shared" si="199"/>
        <v>0.25439985932113074</v>
      </c>
      <c r="P738" s="4">
        <f t="shared" si="200"/>
        <v>1</v>
      </c>
      <c r="Q738" s="4" cm="1">
        <f t="array" ref="Q738">SUM(_xlfn._xlws.FILTER($G$2:$G$1265,_xlfn.MAP($M$2:$M$1265,_xlfn.LAMBDA(_xlpm.x,_xlpm.x=$M738))))</f>
        <v>7.3152889539136799E-4</v>
      </c>
      <c r="R738" s="4">
        <f t="shared" si="201"/>
        <v>1</v>
      </c>
      <c r="S738" s="15" cm="1">
        <f t="array" ref="S738">SUM(_xlfn._xlws.FILTER($G$2:$G$1265,_xlfn.MAP($N$2:$N$1265,_xlfn.LAMBDA(_xlpm.x,_xlpm.x=$N738))))</f>
        <v>7.3152889539136799E-4</v>
      </c>
      <c r="T738" s="4">
        <f t="shared" si="202"/>
        <v>1</v>
      </c>
      <c r="U738" s="4">
        <f t="shared" si="203"/>
        <v>0</v>
      </c>
      <c r="AA738"/>
      <c r="AB738"/>
      <c r="AC738" s="2"/>
      <c r="AH738" s="2"/>
      <c r="AI738" s="2"/>
    </row>
    <row r="739" spans="1:35">
      <c r="A739" s="1" t="str">
        <f t="shared" si="190"/>
        <v>~whose~ : [huz]</v>
      </c>
      <c r="B739" s="1">
        <f t="shared" si="204"/>
        <v>0</v>
      </c>
      <c r="C739" s="1">
        <f t="shared" si="204"/>
        <v>0</v>
      </c>
      <c r="D739" s="1">
        <f t="shared" si="204"/>
        <v>0</v>
      </c>
      <c r="E739" s="7">
        <v>1</v>
      </c>
      <c r="F739" s="9" t="s">
        <v>1438</v>
      </c>
      <c r="G739" s="4">
        <f t="shared" si="191"/>
        <v>7.3152889539136799E-4</v>
      </c>
      <c r="H739" s="1" t="str">
        <f t="shared" si="192"/>
        <v>huz</v>
      </c>
      <c r="I739" s="1" t="str">
        <f t="shared" si="193"/>
        <v>whose</v>
      </c>
      <c r="J739" s="10">
        <f t="shared" si="194"/>
        <v>3</v>
      </c>
      <c r="K739" s="10">
        <f t="shared" si="195"/>
        <v>5</v>
      </c>
      <c r="L739" s="10">
        <f t="shared" si="196"/>
        <v>5</v>
      </c>
      <c r="M739" s="1" t="str">
        <f t="shared" si="197"/>
        <v>~whose~</v>
      </c>
      <c r="N739" s="1" t="str">
        <f t="shared" si="198"/>
        <v>[huz]</v>
      </c>
      <c r="O739" s="4">
        <f t="shared" si="199"/>
        <v>0.25439985932113074</v>
      </c>
      <c r="P739" s="4">
        <f t="shared" si="200"/>
        <v>1</v>
      </c>
      <c r="Q739" s="4" cm="1">
        <f t="array" ref="Q739">SUM(_xlfn._xlws.FILTER($G$2:$G$1265,_xlfn.MAP($M$2:$M$1265,_xlfn.LAMBDA(_xlpm.x,_xlpm.x=$M739))))</f>
        <v>7.3152889539136799E-4</v>
      </c>
      <c r="R739" s="4">
        <f t="shared" si="201"/>
        <v>1</v>
      </c>
      <c r="S739" s="15" cm="1">
        <f t="array" ref="S739">SUM(_xlfn._xlws.FILTER($G$2:$G$1265,_xlfn.MAP($N$2:$N$1265,_xlfn.LAMBDA(_xlpm.x,_xlpm.x=$N739))))</f>
        <v>7.3152889539136799E-4</v>
      </c>
      <c r="T739" s="4">
        <f t="shared" si="202"/>
        <v>1</v>
      </c>
      <c r="U739" s="4">
        <f t="shared" si="203"/>
        <v>0</v>
      </c>
      <c r="AA739"/>
      <c r="AB739"/>
      <c r="AC739" s="2"/>
      <c r="AH739" s="2"/>
      <c r="AI739" s="2"/>
    </row>
    <row r="740" spans="1:35">
      <c r="A740" s="1" t="str">
        <f t="shared" si="190"/>
        <v>~eithe~ : [iðə]</v>
      </c>
      <c r="B740" s="1">
        <f t="shared" si="204"/>
        <v>0</v>
      </c>
      <c r="C740" s="1">
        <f t="shared" si="204"/>
        <v>0</v>
      </c>
      <c r="D740" s="1">
        <f t="shared" si="204"/>
        <v>0</v>
      </c>
      <c r="E740" s="7">
        <v>1</v>
      </c>
      <c r="F740" s="9" t="s">
        <v>1437</v>
      </c>
      <c r="G740" s="4">
        <f t="shared" si="191"/>
        <v>7.3152889539136799E-4</v>
      </c>
      <c r="H740" s="4" t="str">
        <f t="shared" si="192"/>
        <v>iðə</v>
      </c>
      <c r="I740" s="4" t="str">
        <f t="shared" si="193"/>
        <v>eithe</v>
      </c>
      <c r="J740" s="10">
        <f t="shared" si="194"/>
        <v>3</v>
      </c>
      <c r="K740" s="10">
        <f t="shared" si="195"/>
        <v>5</v>
      </c>
      <c r="L740" s="10">
        <f t="shared" si="196"/>
        <v>5</v>
      </c>
      <c r="M740" s="1" t="str">
        <f t="shared" si="197"/>
        <v>~eithe~</v>
      </c>
      <c r="N740" s="1" t="str">
        <f t="shared" si="198"/>
        <v>[iðə]</v>
      </c>
      <c r="O740" s="4">
        <f t="shared" si="199"/>
        <v>0.25439985932113074</v>
      </c>
      <c r="P740" s="4">
        <f t="shared" si="200"/>
        <v>1</v>
      </c>
      <c r="Q740" s="4" cm="1">
        <f t="array" ref="Q740">SUM(_xlfn._xlws.FILTER($G$2:$G$1265,_xlfn.MAP($M$2:$M$1265,_xlfn.LAMBDA(_xlpm.x,_xlpm.x=$M740))))</f>
        <v>7.3152889539136799E-4</v>
      </c>
      <c r="R740" s="4">
        <f t="shared" si="201"/>
        <v>1</v>
      </c>
      <c r="S740" s="15" cm="1">
        <f t="array" ref="S740">SUM(_xlfn._xlws.FILTER($G$2:$G$1265,_xlfn.MAP($N$2:$N$1265,_xlfn.LAMBDA(_xlpm.x,_xlpm.x=$N740))))</f>
        <v>7.3152889539136799E-4</v>
      </c>
      <c r="T740" s="4">
        <f t="shared" si="202"/>
        <v>1</v>
      </c>
      <c r="U740" s="4">
        <f t="shared" si="203"/>
        <v>0</v>
      </c>
      <c r="AA740"/>
      <c r="AB740"/>
      <c r="AC740" s="2"/>
      <c r="AH740" s="2"/>
      <c r="AI740" s="2"/>
    </row>
    <row r="741" spans="1:35">
      <c r="A741" s="1" t="str">
        <f t="shared" si="190"/>
        <v>~could~ : [kʊd]</v>
      </c>
      <c r="B741" s="1">
        <f t="shared" si="204"/>
        <v>0</v>
      </c>
      <c r="C741" s="1">
        <f t="shared" si="204"/>
        <v>0</v>
      </c>
      <c r="D741" s="1">
        <f t="shared" si="204"/>
        <v>0</v>
      </c>
      <c r="E741" s="7">
        <v>1</v>
      </c>
      <c r="F741" s="9" t="s">
        <v>1436</v>
      </c>
      <c r="G741" s="4">
        <f t="shared" si="191"/>
        <v>7.3152889539136799E-4</v>
      </c>
      <c r="H741" s="4" t="str">
        <f t="shared" si="192"/>
        <v>kʊd</v>
      </c>
      <c r="I741" s="4" t="str">
        <f t="shared" si="193"/>
        <v>could</v>
      </c>
      <c r="J741" s="10">
        <f t="shared" si="194"/>
        <v>3</v>
      </c>
      <c r="K741" s="10">
        <f t="shared" si="195"/>
        <v>5</v>
      </c>
      <c r="L741" s="10">
        <f t="shared" si="196"/>
        <v>5</v>
      </c>
      <c r="M741" s="1" t="str">
        <f t="shared" si="197"/>
        <v>~could~</v>
      </c>
      <c r="N741" s="1" t="str">
        <f t="shared" si="198"/>
        <v>[kʊd]</v>
      </c>
      <c r="O741" s="4">
        <f t="shared" si="199"/>
        <v>0.25439985932113074</v>
      </c>
      <c r="P741" s="4">
        <f t="shared" si="200"/>
        <v>1</v>
      </c>
      <c r="Q741" s="4" cm="1">
        <f t="array" ref="Q741">SUM(_xlfn._xlws.FILTER($G$2:$G$1265,_xlfn.MAP($M$2:$M$1265,_xlfn.LAMBDA(_xlpm.x,_xlpm.x=$M741))))</f>
        <v>7.3152889539136799E-4</v>
      </c>
      <c r="R741" s="4">
        <f t="shared" si="201"/>
        <v>1</v>
      </c>
      <c r="S741" s="15" cm="1">
        <f t="array" ref="S741">SUM(_xlfn._xlws.FILTER($G$2:$G$1265,_xlfn.MAP($N$2:$N$1265,_xlfn.LAMBDA(_xlpm.x,_xlpm.x=$N741))))</f>
        <v>7.3152889539136799E-4</v>
      </c>
      <c r="T741" s="4">
        <f t="shared" si="202"/>
        <v>1</v>
      </c>
      <c r="U741" s="4">
        <f t="shared" si="203"/>
        <v>0</v>
      </c>
      <c r="AA741"/>
      <c r="AB741"/>
      <c r="AC741" s="2"/>
      <c r="AH741" s="2"/>
      <c r="AI741" s="2"/>
    </row>
    <row r="742" spans="1:35">
      <c r="A742" s="1" t="str">
        <f t="shared" si="190"/>
        <v>~cause~ : [kɑz]</v>
      </c>
      <c r="B742" s="1">
        <f t="shared" ref="B742:D761" si="205">_xlfn.LET(_xlpm.d,$F742,_xlpm.k,_xlfn.CONCAT(LEFT(TRIM(B$1),1),"*"),COUNTIF(_xlpm.d,_xlpm.k))</f>
        <v>0</v>
      </c>
      <c r="C742" s="1">
        <f t="shared" si="205"/>
        <v>0</v>
      </c>
      <c r="D742" s="1">
        <f t="shared" si="205"/>
        <v>0</v>
      </c>
      <c r="E742" s="7">
        <v>1</v>
      </c>
      <c r="F742" s="9" t="s">
        <v>1435</v>
      </c>
      <c r="G742" s="4">
        <f t="shared" si="191"/>
        <v>7.3152889539136799E-4</v>
      </c>
      <c r="H742" s="4" t="str">
        <f t="shared" si="192"/>
        <v>kɑz</v>
      </c>
      <c r="I742" s="4" t="str">
        <f t="shared" si="193"/>
        <v>cause</v>
      </c>
      <c r="J742" s="10">
        <f t="shared" si="194"/>
        <v>3</v>
      </c>
      <c r="K742" s="10">
        <f t="shared" si="195"/>
        <v>5</v>
      </c>
      <c r="L742" s="10">
        <f t="shared" si="196"/>
        <v>5</v>
      </c>
      <c r="M742" s="1" t="str">
        <f t="shared" si="197"/>
        <v>~cause~</v>
      </c>
      <c r="N742" s="1" t="str">
        <f t="shared" si="198"/>
        <v>[kɑz]</v>
      </c>
      <c r="O742" s="4">
        <f t="shared" si="199"/>
        <v>0.25439985932113074</v>
      </c>
      <c r="P742" s="4">
        <f t="shared" si="200"/>
        <v>1</v>
      </c>
      <c r="Q742" s="4" cm="1">
        <f t="array" ref="Q742">SUM(_xlfn._xlws.FILTER($G$2:$G$1265,_xlfn.MAP($M$2:$M$1265,_xlfn.LAMBDA(_xlpm.x,_xlpm.x=$M742))))</f>
        <v>7.3152889539136799E-4</v>
      </c>
      <c r="R742" s="4">
        <f t="shared" si="201"/>
        <v>1</v>
      </c>
      <c r="S742" s="15" cm="1">
        <f t="array" ref="S742">SUM(_xlfn._xlws.FILTER($G$2:$G$1265,_xlfn.MAP($N$2:$N$1265,_xlfn.LAMBDA(_xlpm.x,_xlpm.x=$N742))))</f>
        <v>7.3152889539136799E-4</v>
      </c>
      <c r="T742" s="4">
        <f t="shared" si="202"/>
        <v>1</v>
      </c>
      <c r="U742" s="4">
        <f t="shared" si="203"/>
        <v>0</v>
      </c>
      <c r="AA742"/>
      <c r="AB742"/>
      <c r="AC742" s="2"/>
      <c r="AH742" s="2"/>
      <c r="AI742" s="2"/>
    </row>
    <row r="743" spans="1:35">
      <c r="A743" s="1" t="str">
        <f t="shared" si="190"/>
        <v>~laugh~ : [lʌf]</v>
      </c>
      <c r="B743" s="1">
        <f t="shared" si="205"/>
        <v>0</v>
      </c>
      <c r="C743" s="1">
        <f t="shared" si="205"/>
        <v>0</v>
      </c>
      <c r="D743" s="1">
        <f t="shared" si="205"/>
        <v>0</v>
      </c>
      <c r="E743" s="7">
        <v>1</v>
      </c>
      <c r="F743" s="9" t="s">
        <v>1434</v>
      </c>
      <c r="G743" s="4">
        <f t="shared" si="191"/>
        <v>7.3152889539136799E-4</v>
      </c>
      <c r="H743" s="4" t="str">
        <f t="shared" si="192"/>
        <v>lʌf</v>
      </c>
      <c r="I743" s="4" t="str">
        <f t="shared" si="193"/>
        <v>laugh</v>
      </c>
      <c r="J743" s="10">
        <f t="shared" si="194"/>
        <v>3</v>
      </c>
      <c r="K743" s="10">
        <f t="shared" si="195"/>
        <v>5</v>
      </c>
      <c r="L743" s="10">
        <f t="shared" si="196"/>
        <v>5</v>
      </c>
      <c r="M743" s="1" t="str">
        <f t="shared" si="197"/>
        <v>~laugh~</v>
      </c>
      <c r="N743" s="1" t="str">
        <f t="shared" si="198"/>
        <v>[lʌf]</v>
      </c>
      <c r="O743" s="4">
        <f t="shared" si="199"/>
        <v>0.25439985932113074</v>
      </c>
      <c r="P743" s="4">
        <f t="shared" si="200"/>
        <v>1</v>
      </c>
      <c r="Q743" s="4" cm="1">
        <f t="array" ref="Q743">SUM(_xlfn._xlws.FILTER($G$2:$G$1265,_xlfn.MAP($M$2:$M$1265,_xlfn.LAMBDA(_xlpm.x,_xlpm.x=$M743))))</f>
        <v>7.3152889539136799E-4</v>
      </c>
      <c r="R743" s="4">
        <f t="shared" si="201"/>
        <v>1</v>
      </c>
      <c r="S743" s="15" cm="1">
        <f t="array" ref="S743">SUM(_xlfn._xlws.FILTER($G$2:$G$1265,_xlfn.MAP($N$2:$N$1265,_xlfn.LAMBDA(_xlpm.x,_xlpm.x=$N743))))</f>
        <v>7.3152889539136799E-4</v>
      </c>
      <c r="T743" s="4">
        <f t="shared" si="202"/>
        <v>1</v>
      </c>
      <c r="U743" s="4">
        <f t="shared" si="203"/>
        <v>0</v>
      </c>
      <c r="AA743"/>
      <c r="AB743"/>
      <c r="AC743" s="2"/>
      <c r="AH743" s="2"/>
      <c r="AI743" s="2"/>
    </row>
    <row r="744" spans="1:35">
      <c r="A744" s="1" t="str">
        <f t="shared" si="190"/>
        <v>~nough~ : [nʌf]</v>
      </c>
      <c r="B744" s="1">
        <f t="shared" si="205"/>
        <v>0</v>
      </c>
      <c r="C744" s="1">
        <f t="shared" si="205"/>
        <v>0</v>
      </c>
      <c r="D744" s="1">
        <f t="shared" si="205"/>
        <v>1</v>
      </c>
      <c r="E744" s="7">
        <v>1</v>
      </c>
      <c r="F744" s="9" t="s">
        <v>1433</v>
      </c>
      <c r="G744" s="4">
        <f t="shared" si="191"/>
        <v>7.3152889539136799E-4</v>
      </c>
      <c r="H744" s="1" t="str">
        <f t="shared" si="192"/>
        <v>nʌf</v>
      </c>
      <c r="I744" s="1" t="str">
        <f t="shared" si="193"/>
        <v>nough</v>
      </c>
      <c r="J744" s="10">
        <f t="shared" si="194"/>
        <v>3</v>
      </c>
      <c r="K744" s="10">
        <f t="shared" si="195"/>
        <v>5</v>
      </c>
      <c r="L744" s="10">
        <f t="shared" si="196"/>
        <v>5</v>
      </c>
      <c r="M744" s="1" t="str">
        <f t="shared" si="197"/>
        <v>~nough~</v>
      </c>
      <c r="N744" s="1" t="str">
        <f t="shared" si="198"/>
        <v>[nʌf]</v>
      </c>
      <c r="O744" s="4">
        <f t="shared" si="199"/>
        <v>0.25439985932113074</v>
      </c>
      <c r="P744" s="4">
        <f t="shared" si="200"/>
        <v>1</v>
      </c>
      <c r="Q744" s="4" cm="1">
        <f t="array" ref="Q744">SUM(_xlfn._xlws.FILTER($G$2:$G$1265,_xlfn.MAP($M$2:$M$1265,_xlfn.LAMBDA(_xlpm.x,_xlpm.x=$M744))))</f>
        <v>7.3152889539136799E-4</v>
      </c>
      <c r="R744" s="4">
        <f t="shared" si="201"/>
        <v>1</v>
      </c>
      <c r="S744" s="15" cm="1">
        <f t="array" ref="S744">SUM(_xlfn._xlws.FILTER($G$2:$G$1265,_xlfn.MAP($N$2:$N$1265,_xlfn.LAMBDA(_xlpm.x,_xlpm.x=$N744))))</f>
        <v>7.3152889539136799E-4</v>
      </c>
      <c r="T744" s="4">
        <f t="shared" si="202"/>
        <v>1</v>
      </c>
      <c r="U744" s="4">
        <f t="shared" si="203"/>
        <v>0</v>
      </c>
      <c r="AA744"/>
      <c r="AB744"/>
      <c r="AC744" s="2"/>
      <c r="AH744" s="2"/>
      <c r="AI744" s="2"/>
    </row>
    <row r="745" spans="1:35">
      <c r="A745" s="1" t="str">
        <f t="shared" si="190"/>
        <v>~piece~ : [pis]</v>
      </c>
      <c r="B745" s="1">
        <f t="shared" si="205"/>
        <v>0</v>
      </c>
      <c r="C745" s="1">
        <f t="shared" si="205"/>
        <v>0</v>
      </c>
      <c r="D745" s="1">
        <f t="shared" si="205"/>
        <v>0</v>
      </c>
      <c r="E745" s="7">
        <v>1</v>
      </c>
      <c r="F745" s="9" t="s">
        <v>1432</v>
      </c>
      <c r="G745" s="4">
        <f t="shared" si="191"/>
        <v>7.3152889539136799E-4</v>
      </c>
      <c r="H745" s="4" t="str">
        <f t="shared" si="192"/>
        <v>pis</v>
      </c>
      <c r="I745" s="4" t="str">
        <f t="shared" si="193"/>
        <v>piece</v>
      </c>
      <c r="J745" s="10">
        <f t="shared" si="194"/>
        <v>3</v>
      </c>
      <c r="K745" s="10">
        <f t="shared" si="195"/>
        <v>5</v>
      </c>
      <c r="L745" s="10">
        <f t="shared" si="196"/>
        <v>5</v>
      </c>
      <c r="M745" s="1" t="str">
        <f t="shared" si="197"/>
        <v>~piece~</v>
      </c>
      <c r="N745" s="1" t="str">
        <f t="shared" si="198"/>
        <v>[pis]</v>
      </c>
      <c r="O745" s="4">
        <f t="shared" si="199"/>
        <v>0.25439985932113074</v>
      </c>
      <c r="P745" s="4">
        <f t="shared" si="200"/>
        <v>1</v>
      </c>
      <c r="Q745" s="4" cm="1">
        <f t="array" ref="Q745">SUM(_xlfn._xlws.FILTER($G$2:$G$1265,_xlfn.MAP($M$2:$M$1265,_xlfn.LAMBDA(_xlpm.x,_xlpm.x=$M745))))</f>
        <v>7.3152889539136799E-4</v>
      </c>
      <c r="R745" s="4">
        <f t="shared" si="201"/>
        <v>1</v>
      </c>
      <c r="S745" s="15" cm="1">
        <f t="array" ref="S745">SUM(_xlfn._xlws.FILTER($G$2:$G$1265,_xlfn.MAP($N$2:$N$1265,_xlfn.LAMBDA(_xlpm.x,_xlpm.x=$N745))))</f>
        <v>7.3152889539136799E-4</v>
      </c>
      <c r="T745" s="4">
        <f t="shared" si="202"/>
        <v>1</v>
      </c>
      <c r="U745" s="4">
        <f t="shared" si="203"/>
        <v>0</v>
      </c>
      <c r="AA745"/>
      <c r="AB745"/>
      <c r="AC745" s="2"/>
      <c r="AH745" s="2"/>
      <c r="AI745" s="2"/>
    </row>
    <row r="746" spans="1:35">
      <c r="A746" s="1" t="str">
        <f t="shared" si="190"/>
        <v>~ppear~ : [pɪə]</v>
      </c>
      <c r="B746" s="1">
        <f t="shared" si="205"/>
        <v>0</v>
      </c>
      <c r="C746" s="1">
        <f t="shared" si="205"/>
        <v>0</v>
      </c>
      <c r="D746" s="1">
        <f t="shared" si="205"/>
        <v>0</v>
      </c>
      <c r="E746" s="7">
        <v>1</v>
      </c>
      <c r="F746" s="9" t="s">
        <v>1431</v>
      </c>
      <c r="G746" s="4">
        <f t="shared" si="191"/>
        <v>7.3152889539136799E-4</v>
      </c>
      <c r="H746" s="1" t="str">
        <f t="shared" si="192"/>
        <v>pɪə</v>
      </c>
      <c r="I746" s="1" t="str">
        <f t="shared" si="193"/>
        <v>ppear</v>
      </c>
      <c r="J746" s="10">
        <f t="shared" si="194"/>
        <v>3</v>
      </c>
      <c r="K746" s="10">
        <f t="shared" si="195"/>
        <v>5</v>
      </c>
      <c r="L746" s="10">
        <f t="shared" si="196"/>
        <v>5</v>
      </c>
      <c r="M746" s="1" t="str">
        <f t="shared" si="197"/>
        <v>~ppear~</v>
      </c>
      <c r="N746" s="1" t="str">
        <f t="shared" si="198"/>
        <v>[pɪə]</v>
      </c>
      <c r="O746" s="4">
        <f t="shared" si="199"/>
        <v>0.25439985932113074</v>
      </c>
      <c r="P746" s="4">
        <f t="shared" si="200"/>
        <v>1</v>
      </c>
      <c r="Q746" s="4" cm="1">
        <f t="array" ref="Q746">SUM(_xlfn._xlws.FILTER($G$2:$G$1265,_xlfn.MAP($M$2:$M$1265,_xlfn.LAMBDA(_xlpm.x,_xlpm.x=$M746))))</f>
        <v>7.3152889539136799E-4</v>
      </c>
      <c r="R746" s="4">
        <f t="shared" si="201"/>
        <v>1</v>
      </c>
      <c r="S746" s="15" cm="1">
        <f t="array" ref="S746">SUM(_xlfn._xlws.FILTER($G$2:$G$1265,_xlfn.MAP($N$2:$N$1265,_xlfn.LAMBDA(_xlpm.x,_xlpm.x=$N746))))</f>
        <v>7.3152889539136799E-4</v>
      </c>
      <c r="T746" s="4">
        <f t="shared" si="202"/>
        <v>1</v>
      </c>
      <c r="U746" s="4">
        <f t="shared" si="203"/>
        <v>0</v>
      </c>
      <c r="AA746"/>
      <c r="AB746"/>
      <c r="AC746" s="2"/>
      <c r="AH746" s="2"/>
      <c r="AI746" s="2"/>
    </row>
    <row r="747" spans="1:35">
      <c r="A747" s="1" t="str">
        <f t="shared" si="190"/>
        <v>~ceive~ : [siv]</v>
      </c>
      <c r="B747" s="1">
        <f t="shared" si="205"/>
        <v>0</v>
      </c>
      <c r="C747" s="1">
        <f t="shared" si="205"/>
        <v>0</v>
      </c>
      <c r="D747" s="1">
        <f t="shared" si="205"/>
        <v>0</v>
      </c>
      <c r="E747" s="7">
        <v>1</v>
      </c>
      <c r="F747" s="9" t="s">
        <v>1430</v>
      </c>
      <c r="G747" s="4">
        <f t="shared" si="191"/>
        <v>7.3152889539136799E-4</v>
      </c>
      <c r="H747" s="4" t="str">
        <f t="shared" si="192"/>
        <v>siv</v>
      </c>
      <c r="I747" s="4" t="str">
        <f t="shared" si="193"/>
        <v>ceive</v>
      </c>
      <c r="J747" s="10">
        <f t="shared" si="194"/>
        <v>3</v>
      </c>
      <c r="K747" s="10">
        <f t="shared" si="195"/>
        <v>5</v>
      </c>
      <c r="L747" s="10">
        <f t="shared" si="196"/>
        <v>5</v>
      </c>
      <c r="M747" s="1" t="str">
        <f t="shared" si="197"/>
        <v>~ceive~</v>
      </c>
      <c r="N747" s="1" t="str">
        <f t="shared" si="198"/>
        <v>[siv]</v>
      </c>
      <c r="O747" s="4">
        <f t="shared" si="199"/>
        <v>0.25439985932113074</v>
      </c>
      <c r="P747" s="4">
        <f t="shared" si="200"/>
        <v>1</v>
      </c>
      <c r="Q747" s="4" cm="1">
        <f t="array" ref="Q747">SUM(_xlfn._xlws.FILTER($G$2:$G$1265,_xlfn.MAP($M$2:$M$1265,_xlfn.LAMBDA(_xlpm.x,_xlpm.x=$M747))))</f>
        <v>7.3152889539136799E-4</v>
      </c>
      <c r="R747" s="4">
        <f t="shared" si="201"/>
        <v>1</v>
      </c>
      <c r="S747" s="15" cm="1">
        <f t="array" ref="S747">SUM(_xlfn._xlws.FILTER($G$2:$G$1265,_xlfn.MAP($N$2:$N$1265,_xlfn.LAMBDA(_xlpm.x,_xlpm.x=$N747))))</f>
        <v>7.3152889539136799E-4</v>
      </c>
      <c r="T747" s="4">
        <f t="shared" si="202"/>
        <v>1</v>
      </c>
      <c r="U747" s="4">
        <f t="shared" si="203"/>
        <v>0</v>
      </c>
      <c r="AA747"/>
      <c r="AB747"/>
      <c r="AC747" s="2"/>
      <c r="AH747" s="2"/>
      <c r="AI747" s="2"/>
    </row>
    <row r="748" spans="1:35">
      <c r="A748" s="1" t="str">
        <f t="shared" si="190"/>
        <v>~wheel~ : [wil]</v>
      </c>
      <c r="B748" s="1">
        <f t="shared" si="205"/>
        <v>0</v>
      </c>
      <c r="C748" s="1">
        <f t="shared" si="205"/>
        <v>0</v>
      </c>
      <c r="D748" s="1">
        <f t="shared" si="205"/>
        <v>0</v>
      </c>
      <c r="E748" s="7">
        <v>1</v>
      </c>
      <c r="F748" s="9" t="s">
        <v>1429</v>
      </c>
      <c r="G748" s="4">
        <f t="shared" si="191"/>
        <v>7.3152889539136799E-4</v>
      </c>
      <c r="H748" s="1" t="str">
        <f t="shared" si="192"/>
        <v>wil</v>
      </c>
      <c r="I748" s="1" t="str">
        <f t="shared" si="193"/>
        <v>wheel</v>
      </c>
      <c r="J748" s="10">
        <f t="shared" si="194"/>
        <v>3</v>
      </c>
      <c r="K748" s="10">
        <f t="shared" si="195"/>
        <v>5</v>
      </c>
      <c r="L748" s="10">
        <f t="shared" si="196"/>
        <v>5</v>
      </c>
      <c r="M748" s="1" t="str">
        <f t="shared" si="197"/>
        <v>~wheel~</v>
      </c>
      <c r="N748" s="1" t="str">
        <f t="shared" si="198"/>
        <v>[wil]</v>
      </c>
      <c r="O748" s="4">
        <f t="shared" si="199"/>
        <v>0.25439985932113074</v>
      </c>
      <c r="P748" s="4">
        <f t="shared" si="200"/>
        <v>1</v>
      </c>
      <c r="Q748" s="4" cm="1">
        <f t="array" ref="Q748">SUM(_xlfn._xlws.FILTER($G$2:$G$1265,_xlfn.MAP($M$2:$M$1265,_xlfn.LAMBDA(_xlpm.x,_xlpm.x=$M748))))</f>
        <v>7.3152889539136799E-4</v>
      </c>
      <c r="R748" s="4">
        <f t="shared" si="201"/>
        <v>1</v>
      </c>
      <c r="S748" s="15" cm="1">
        <f t="array" ref="S748">SUM(_xlfn._xlws.FILTER($G$2:$G$1265,_xlfn.MAP($N$2:$N$1265,_xlfn.LAMBDA(_xlpm.x,_xlpm.x=$N748))))</f>
        <v>7.3152889539136799E-4</v>
      </c>
      <c r="T748" s="4">
        <f t="shared" si="202"/>
        <v>1</v>
      </c>
      <c r="U748" s="4">
        <f t="shared" si="203"/>
        <v>0</v>
      </c>
      <c r="AA748"/>
      <c r="AB748"/>
      <c r="AC748" s="2"/>
      <c r="AH748" s="2"/>
      <c r="AI748" s="2"/>
    </row>
    <row r="749" spans="1:35">
      <c r="A749" s="1" t="str">
        <f t="shared" si="190"/>
        <v>~young~ : [yʌŋ]</v>
      </c>
      <c r="B749" s="1">
        <f t="shared" si="205"/>
        <v>0</v>
      </c>
      <c r="C749" s="1">
        <f t="shared" si="205"/>
        <v>0</v>
      </c>
      <c r="D749" s="1">
        <f t="shared" si="205"/>
        <v>0</v>
      </c>
      <c r="E749" s="7">
        <v>1</v>
      </c>
      <c r="F749" s="9" t="s">
        <v>1428</v>
      </c>
      <c r="G749" s="4">
        <f t="shared" si="191"/>
        <v>7.3152889539136799E-4</v>
      </c>
      <c r="H749" s="1" t="str">
        <f t="shared" si="192"/>
        <v>yʌŋ</v>
      </c>
      <c r="I749" s="1" t="str">
        <f t="shared" si="193"/>
        <v>young</v>
      </c>
      <c r="J749" s="10">
        <f t="shared" si="194"/>
        <v>3</v>
      </c>
      <c r="K749" s="10">
        <f t="shared" si="195"/>
        <v>5</v>
      </c>
      <c r="L749" s="10">
        <f t="shared" si="196"/>
        <v>5</v>
      </c>
      <c r="M749" s="1" t="str">
        <f t="shared" si="197"/>
        <v>~young~</v>
      </c>
      <c r="N749" s="1" t="str">
        <f t="shared" si="198"/>
        <v>[yʌŋ]</v>
      </c>
      <c r="O749" s="4">
        <f t="shared" si="199"/>
        <v>0.25439985932113074</v>
      </c>
      <c r="P749" s="4">
        <f t="shared" si="200"/>
        <v>1</v>
      </c>
      <c r="Q749" s="4" cm="1">
        <f t="array" ref="Q749">SUM(_xlfn._xlws.FILTER($G$2:$G$1265,_xlfn.MAP($M$2:$M$1265,_xlfn.LAMBDA(_xlpm.x,_xlpm.x=$M749))))</f>
        <v>7.3152889539136799E-4</v>
      </c>
      <c r="R749" s="4">
        <f t="shared" si="201"/>
        <v>1</v>
      </c>
      <c r="S749" s="15" cm="1">
        <f t="array" ref="S749">SUM(_xlfn._xlws.FILTER($G$2:$G$1265,_xlfn.MAP($N$2:$N$1265,_xlfn.LAMBDA(_xlpm.x,_xlpm.x=$N749))))</f>
        <v>7.3152889539136799E-4</v>
      </c>
      <c r="T749" s="4">
        <f t="shared" si="202"/>
        <v>1</v>
      </c>
      <c r="U749" s="4">
        <f t="shared" si="203"/>
        <v>0</v>
      </c>
      <c r="AA749"/>
      <c r="AB749"/>
      <c r="AC749" s="2"/>
      <c r="AH749" s="2"/>
      <c r="AI749" s="2"/>
    </row>
    <row r="750" spans="1:35">
      <c r="A750" s="1" t="str">
        <f t="shared" si="190"/>
        <v>~these~ : [ðiz]</v>
      </c>
      <c r="B750" s="1">
        <f t="shared" si="205"/>
        <v>0</v>
      </c>
      <c r="C750" s="1">
        <f t="shared" si="205"/>
        <v>0</v>
      </c>
      <c r="D750" s="1">
        <f t="shared" si="205"/>
        <v>0</v>
      </c>
      <c r="E750" s="7">
        <v>1</v>
      </c>
      <c r="F750" s="9" t="s">
        <v>1427</v>
      </c>
      <c r="G750" s="4">
        <f t="shared" si="191"/>
        <v>7.3152889539136799E-4</v>
      </c>
      <c r="H750" s="1" t="str">
        <f t="shared" si="192"/>
        <v>ðiz</v>
      </c>
      <c r="I750" s="1" t="str">
        <f t="shared" si="193"/>
        <v>these</v>
      </c>
      <c r="J750" s="10">
        <f t="shared" si="194"/>
        <v>3</v>
      </c>
      <c r="K750" s="10">
        <f t="shared" si="195"/>
        <v>5</v>
      </c>
      <c r="L750" s="10">
        <f t="shared" si="196"/>
        <v>5</v>
      </c>
      <c r="M750" s="1" t="str">
        <f t="shared" si="197"/>
        <v>~these~</v>
      </c>
      <c r="N750" s="1" t="str">
        <f t="shared" si="198"/>
        <v>[ðiz]</v>
      </c>
      <c r="O750" s="4">
        <f t="shared" si="199"/>
        <v>0.25439985932113074</v>
      </c>
      <c r="P750" s="4">
        <f t="shared" si="200"/>
        <v>1</v>
      </c>
      <c r="Q750" s="4" cm="1">
        <f t="array" ref="Q750">SUM(_xlfn._xlws.FILTER($G$2:$G$1265,_xlfn.MAP($M$2:$M$1265,_xlfn.LAMBDA(_xlpm.x,_xlpm.x=$M750))))</f>
        <v>7.3152889539136799E-4</v>
      </c>
      <c r="R750" s="4">
        <f t="shared" si="201"/>
        <v>1</v>
      </c>
      <c r="S750" s="15" cm="1">
        <f t="array" ref="S750">SUM(_xlfn._xlws.FILTER($G$2:$G$1265,_xlfn.MAP($N$2:$N$1265,_xlfn.LAMBDA(_xlpm.x,_xlpm.x=$N750))))</f>
        <v>7.3152889539136799E-4</v>
      </c>
      <c r="T750" s="4">
        <f t="shared" si="202"/>
        <v>1</v>
      </c>
      <c r="U750" s="4">
        <f t="shared" si="203"/>
        <v>0</v>
      </c>
      <c r="AA750"/>
      <c r="AB750"/>
      <c r="AC750" s="2"/>
      <c r="AH750" s="2"/>
      <c r="AI750" s="2"/>
    </row>
    <row r="751" spans="1:35">
      <c r="A751" s="1" t="str">
        <f t="shared" si="190"/>
        <v>~shall~ : [ʃæl]</v>
      </c>
      <c r="B751" s="1">
        <f t="shared" si="205"/>
        <v>0</v>
      </c>
      <c r="C751" s="1">
        <f t="shared" si="205"/>
        <v>0</v>
      </c>
      <c r="D751" s="1">
        <f t="shared" si="205"/>
        <v>0</v>
      </c>
      <c r="E751" s="7">
        <v>1</v>
      </c>
      <c r="F751" s="9" t="s">
        <v>1426</v>
      </c>
      <c r="G751" s="4">
        <f t="shared" si="191"/>
        <v>7.3152889539136799E-4</v>
      </c>
      <c r="H751" s="1" t="str">
        <f t="shared" si="192"/>
        <v>ʃæl</v>
      </c>
      <c r="I751" s="1" t="str">
        <f t="shared" si="193"/>
        <v>shall</v>
      </c>
      <c r="J751" s="10">
        <f t="shared" si="194"/>
        <v>3</v>
      </c>
      <c r="K751" s="10">
        <f t="shared" si="195"/>
        <v>5</v>
      </c>
      <c r="L751" s="10">
        <f t="shared" si="196"/>
        <v>5</v>
      </c>
      <c r="M751" s="1" t="str">
        <f t="shared" si="197"/>
        <v>~shall~</v>
      </c>
      <c r="N751" s="1" t="str">
        <f t="shared" si="198"/>
        <v>[ʃæl]</v>
      </c>
      <c r="O751" s="4">
        <f t="shared" si="199"/>
        <v>0.25439985932113074</v>
      </c>
      <c r="P751" s="4">
        <f t="shared" si="200"/>
        <v>1</v>
      </c>
      <c r="Q751" s="4" cm="1">
        <f t="array" ref="Q751">SUM(_xlfn._xlws.FILTER($G$2:$G$1265,_xlfn.MAP($M$2:$M$1265,_xlfn.LAMBDA(_xlpm.x,_xlpm.x=$M751))))</f>
        <v>7.3152889539136799E-4</v>
      </c>
      <c r="R751" s="4">
        <f t="shared" si="201"/>
        <v>1</v>
      </c>
      <c r="S751" s="15" cm="1">
        <f t="array" ref="S751">SUM(_xlfn._xlws.FILTER($G$2:$G$1265,_xlfn.MAP($N$2:$N$1265,_xlfn.LAMBDA(_xlpm.x,_xlpm.x=$N751))))</f>
        <v>7.3152889539136799E-4</v>
      </c>
      <c r="T751" s="4">
        <f t="shared" si="202"/>
        <v>1</v>
      </c>
      <c r="U751" s="4">
        <f t="shared" si="203"/>
        <v>0</v>
      </c>
      <c r="AA751"/>
      <c r="AB751"/>
      <c r="AC751" s="2"/>
      <c r="AH751" s="2"/>
      <c r="AI751" s="2"/>
    </row>
    <row r="752" spans="1:35">
      <c r="A752" s="1" t="str">
        <f t="shared" si="190"/>
        <v>~often~ : [ɔfn]</v>
      </c>
      <c r="B752" s="1">
        <f t="shared" si="205"/>
        <v>0</v>
      </c>
      <c r="C752" s="1">
        <f t="shared" si="205"/>
        <v>0</v>
      </c>
      <c r="D752" s="1">
        <f t="shared" si="205"/>
        <v>0</v>
      </c>
      <c r="E752" s="7">
        <v>1</v>
      </c>
      <c r="F752" s="9" t="s">
        <v>1425</v>
      </c>
      <c r="G752" s="4">
        <f t="shared" si="191"/>
        <v>7.3152889539136799E-4</v>
      </c>
      <c r="H752" s="1" t="str">
        <f t="shared" si="192"/>
        <v>ɔfn</v>
      </c>
      <c r="I752" s="1" t="str">
        <f t="shared" si="193"/>
        <v>often</v>
      </c>
      <c r="J752" s="10">
        <f t="shared" si="194"/>
        <v>3</v>
      </c>
      <c r="K752" s="10">
        <f t="shared" si="195"/>
        <v>5</v>
      </c>
      <c r="L752" s="10">
        <f t="shared" si="196"/>
        <v>5</v>
      </c>
      <c r="M752" s="1" t="str">
        <f t="shared" si="197"/>
        <v>~often~</v>
      </c>
      <c r="N752" s="1" t="str">
        <f t="shared" si="198"/>
        <v>[ɔfn]</v>
      </c>
      <c r="O752" s="4">
        <f t="shared" si="199"/>
        <v>0.25439985932113074</v>
      </c>
      <c r="P752" s="4">
        <f t="shared" si="200"/>
        <v>1</v>
      </c>
      <c r="Q752" s="4" cm="1">
        <f t="array" ref="Q752">SUM(_xlfn._xlws.FILTER($G$2:$G$1265,_xlfn.MAP($M$2:$M$1265,_xlfn.LAMBDA(_xlpm.x,_xlpm.x=$M752))))</f>
        <v>7.3152889539136799E-4</v>
      </c>
      <c r="R752" s="4">
        <f t="shared" si="201"/>
        <v>1</v>
      </c>
      <c r="S752" s="15" cm="1">
        <f t="array" ref="S752">SUM(_xlfn._xlws.FILTER($G$2:$G$1265,_xlfn.MAP($N$2:$N$1265,_xlfn.LAMBDA(_xlpm.x,_xlpm.x=$N752))))</f>
        <v>7.3152889539136799E-4</v>
      </c>
      <c r="T752" s="4">
        <f t="shared" si="202"/>
        <v>1</v>
      </c>
      <c r="U752" s="4">
        <f t="shared" si="203"/>
        <v>0</v>
      </c>
      <c r="AA752"/>
      <c r="AB752"/>
      <c r="AC752" s="2"/>
      <c r="AH752" s="2"/>
      <c r="AI752" s="2"/>
    </row>
    <row r="753" spans="1:35">
      <c r="A753" s="1" t="str">
        <f t="shared" si="190"/>
        <v>~chine~ : [ʃin]</v>
      </c>
      <c r="B753" s="1">
        <f t="shared" si="205"/>
        <v>0</v>
      </c>
      <c r="C753" s="1">
        <f t="shared" si="205"/>
        <v>0</v>
      </c>
      <c r="D753" s="1">
        <f t="shared" si="205"/>
        <v>0</v>
      </c>
      <c r="E753" s="7">
        <v>1</v>
      </c>
      <c r="F753" s="9" t="s">
        <v>1424</v>
      </c>
      <c r="G753" s="4">
        <f t="shared" si="191"/>
        <v>7.3152889539136799E-4</v>
      </c>
      <c r="H753" s="1" t="str">
        <f t="shared" si="192"/>
        <v>ʃin</v>
      </c>
      <c r="I753" s="1" t="str">
        <f t="shared" si="193"/>
        <v>chine</v>
      </c>
      <c r="J753" s="10">
        <f t="shared" si="194"/>
        <v>3</v>
      </c>
      <c r="K753" s="10">
        <f t="shared" si="195"/>
        <v>5</v>
      </c>
      <c r="L753" s="10">
        <f t="shared" si="196"/>
        <v>5</v>
      </c>
      <c r="M753" s="1" t="str">
        <f t="shared" si="197"/>
        <v>~chine~</v>
      </c>
      <c r="N753" s="1" t="str">
        <f t="shared" si="198"/>
        <v>[ʃin]</v>
      </c>
      <c r="O753" s="4">
        <f t="shared" si="199"/>
        <v>0.25439985932113074</v>
      </c>
      <c r="P753" s="4">
        <f t="shared" si="200"/>
        <v>1</v>
      </c>
      <c r="Q753" s="4" cm="1">
        <f t="array" ref="Q753">SUM(_xlfn._xlws.FILTER($G$2:$G$1265,_xlfn.MAP($M$2:$M$1265,_xlfn.LAMBDA(_xlpm.x,_xlpm.x=$M753))))</f>
        <v>7.3152889539136799E-4</v>
      </c>
      <c r="R753" s="4">
        <f t="shared" si="201"/>
        <v>1</v>
      </c>
      <c r="S753" s="15" cm="1">
        <f t="array" ref="S753">SUM(_xlfn._xlws.FILTER($G$2:$G$1265,_xlfn.MAP($N$2:$N$1265,_xlfn.LAMBDA(_xlpm.x,_xlpm.x=$N753))))</f>
        <v>7.3152889539136799E-4</v>
      </c>
      <c r="T753" s="4">
        <f t="shared" si="202"/>
        <v>1</v>
      </c>
      <c r="U753" s="4">
        <f t="shared" si="203"/>
        <v>0</v>
      </c>
      <c r="AA753"/>
      <c r="AB753"/>
      <c r="AC753" s="2"/>
      <c r="AH753" s="2"/>
      <c r="AI753" s="2"/>
    </row>
    <row r="754" spans="1:35">
      <c r="A754" s="1" t="str">
        <f t="shared" si="190"/>
        <v>~sheet~ : [ʃit]</v>
      </c>
      <c r="B754" s="1">
        <f t="shared" si="205"/>
        <v>0</v>
      </c>
      <c r="C754" s="1">
        <f t="shared" si="205"/>
        <v>0</v>
      </c>
      <c r="D754" s="1">
        <f t="shared" si="205"/>
        <v>0</v>
      </c>
      <c r="E754" s="7">
        <v>1</v>
      </c>
      <c r="F754" s="9" t="s">
        <v>1423</v>
      </c>
      <c r="G754" s="4">
        <f t="shared" si="191"/>
        <v>7.3152889539136799E-4</v>
      </c>
      <c r="H754" s="1" t="str">
        <f t="shared" si="192"/>
        <v>ʃit</v>
      </c>
      <c r="I754" s="1" t="str">
        <f t="shared" si="193"/>
        <v>sheet</v>
      </c>
      <c r="J754" s="10">
        <f t="shared" si="194"/>
        <v>3</v>
      </c>
      <c r="K754" s="10">
        <f t="shared" si="195"/>
        <v>5</v>
      </c>
      <c r="L754" s="10">
        <f t="shared" si="196"/>
        <v>5</v>
      </c>
      <c r="M754" s="1" t="str">
        <f t="shared" si="197"/>
        <v>~sheet~</v>
      </c>
      <c r="N754" s="1" t="str">
        <f t="shared" si="198"/>
        <v>[ʃit]</v>
      </c>
      <c r="O754" s="4">
        <f t="shared" si="199"/>
        <v>0.25439985932113074</v>
      </c>
      <c r="P754" s="4">
        <f t="shared" si="200"/>
        <v>1</v>
      </c>
      <c r="Q754" s="4" cm="1">
        <f t="array" ref="Q754">SUM(_xlfn._xlws.FILTER($G$2:$G$1265,_xlfn.MAP($M$2:$M$1265,_xlfn.LAMBDA(_xlpm.x,_xlpm.x=$M754))))</f>
        <v>7.3152889539136799E-4</v>
      </c>
      <c r="R754" s="4">
        <f t="shared" si="201"/>
        <v>1</v>
      </c>
      <c r="S754" s="15" cm="1">
        <f t="array" ref="S754">SUM(_xlfn._xlws.FILTER($G$2:$G$1265,_xlfn.MAP($N$2:$N$1265,_xlfn.LAMBDA(_xlpm.x,_xlpm.x=$N754))))</f>
        <v>7.3152889539136799E-4</v>
      </c>
      <c r="T754" s="4">
        <f t="shared" si="202"/>
        <v>1</v>
      </c>
      <c r="U754" s="4">
        <f t="shared" si="203"/>
        <v>0</v>
      </c>
      <c r="AA754"/>
      <c r="AB754"/>
      <c r="AC754" s="2"/>
      <c r="AH754" s="2"/>
      <c r="AI754" s="2"/>
    </row>
    <row r="755" spans="1:35">
      <c r="A755" s="1" t="str">
        <f t="shared" si="190"/>
        <v>~appea~ : [əpɪ]</v>
      </c>
      <c r="B755" s="1">
        <f t="shared" si="205"/>
        <v>0</v>
      </c>
      <c r="C755" s="1">
        <f t="shared" si="205"/>
        <v>0</v>
      </c>
      <c r="D755" s="1">
        <f t="shared" si="205"/>
        <v>0</v>
      </c>
      <c r="E755" s="7">
        <v>1</v>
      </c>
      <c r="F755" s="9" t="s">
        <v>1422</v>
      </c>
      <c r="G755" s="4">
        <f t="shared" si="191"/>
        <v>7.3152889539136799E-4</v>
      </c>
      <c r="H755" s="1" t="str">
        <f t="shared" si="192"/>
        <v>əpɪ</v>
      </c>
      <c r="I755" s="1" t="str">
        <f t="shared" si="193"/>
        <v>appea</v>
      </c>
      <c r="J755" s="10">
        <f t="shared" si="194"/>
        <v>3</v>
      </c>
      <c r="K755" s="10">
        <f t="shared" si="195"/>
        <v>5</v>
      </c>
      <c r="L755" s="10">
        <f t="shared" si="196"/>
        <v>5</v>
      </c>
      <c r="M755" s="1" t="str">
        <f t="shared" si="197"/>
        <v>~appea~</v>
      </c>
      <c r="N755" s="1" t="str">
        <f t="shared" si="198"/>
        <v>[əpɪ]</v>
      </c>
      <c r="O755" s="4">
        <f t="shared" si="199"/>
        <v>0.25439985932113074</v>
      </c>
      <c r="P755" s="4">
        <f t="shared" si="200"/>
        <v>1</v>
      </c>
      <c r="Q755" s="4" cm="1">
        <f t="array" ref="Q755">SUM(_xlfn._xlws.FILTER($G$2:$G$1265,_xlfn.MAP($M$2:$M$1265,_xlfn.LAMBDA(_xlpm.x,_xlpm.x=$M755))))</f>
        <v>7.3152889539136799E-4</v>
      </c>
      <c r="R755" s="4">
        <f t="shared" si="201"/>
        <v>1</v>
      </c>
      <c r="S755" s="15" cm="1">
        <f t="array" ref="S755">SUM(_xlfn._xlws.FILTER($G$2:$G$1265,_xlfn.MAP($N$2:$N$1265,_xlfn.LAMBDA(_xlpm.x,_xlpm.x=$N755))))</f>
        <v>7.3152889539136799E-4</v>
      </c>
      <c r="T755" s="4">
        <f t="shared" si="202"/>
        <v>1</v>
      </c>
      <c r="U755" s="4">
        <f t="shared" si="203"/>
        <v>0</v>
      </c>
      <c r="AA755"/>
      <c r="AB755"/>
      <c r="AC755" s="2"/>
      <c r="AH755" s="2"/>
      <c r="AI755" s="2"/>
    </row>
    <row r="756" spans="1:35">
      <c r="A756" s="1" t="str">
        <f t="shared" si="190"/>
        <v>~three~ : [θɹi]</v>
      </c>
      <c r="B756" s="1">
        <f t="shared" si="205"/>
        <v>0</v>
      </c>
      <c r="C756" s="1">
        <f t="shared" si="205"/>
        <v>0</v>
      </c>
      <c r="D756" s="1">
        <f t="shared" si="205"/>
        <v>0</v>
      </c>
      <c r="E756" s="7">
        <v>1</v>
      </c>
      <c r="F756" s="9" t="s">
        <v>396</v>
      </c>
      <c r="G756" s="4">
        <f t="shared" si="191"/>
        <v>7.3152889539136799E-4</v>
      </c>
      <c r="H756" s="1" t="str">
        <f t="shared" si="192"/>
        <v>θɹi</v>
      </c>
      <c r="I756" s="1" t="str">
        <f t="shared" si="193"/>
        <v>three</v>
      </c>
      <c r="J756" s="10">
        <f t="shared" si="194"/>
        <v>3</v>
      </c>
      <c r="K756" s="10">
        <f t="shared" si="195"/>
        <v>5</v>
      </c>
      <c r="L756" s="10">
        <f t="shared" si="196"/>
        <v>5</v>
      </c>
      <c r="M756" s="1" t="str">
        <f t="shared" si="197"/>
        <v>~three~</v>
      </c>
      <c r="N756" s="1" t="str">
        <f t="shared" si="198"/>
        <v>[θɹi]</v>
      </c>
      <c r="O756" s="4">
        <f t="shared" si="199"/>
        <v>0.25439985932113074</v>
      </c>
      <c r="P756" s="4">
        <f t="shared" si="200"/>
        <v>1</v>
      </c>
      <c r="Q756" s="4" cm="1">
        <f t="array" ref="Q756">SUM(_xlfn._xlws.FILTER($G$2:$G$1265,_xlfn.MAP($M$2:$M$1265,_xlfn.LAMBDA(_xlpm.x,_xlpm.x=$M756))))</f>
        <v>7.3152889539136799E-4</v>
      </c>
      <c r="R756" s="4">
        <f t="shared" si="201"/>
        <v>1</v>
      </c>
      <c r="S756" s="15" cm="1">
        <f t="array" ref="S756">SUM(_xlfn._xlws.FILTER($G$2:$G$1265,_xlfn.MAP($N$2:$N$1265,_xlfn.LAMBDA(_xlpm.x,_xlpm.x=$N756))))</f>
        <v>7.3152889539136799E-4</v>
      </c>
      <c r="T756" s="4">
        <f t="shared" si="202"/>
        <v>1</v>
      </c>
      <c r="U756" s="4">
        <f t="shared" si="203"/>
        <v>0</v>
      </c>
      <c r="AA756"/>
      <c r="AB756"/>
      <c r="AC756" s="2"/>
      <c r="AH756" s="2"/>
      <c r="AI756" s="2"/>
    </row>
    <row r="757" spans="1:35">
      <c r="A757" s="1" t="str">
        <f t="shared" si="190"/>
        <v>~thick~ : [θɪk]</v>
      </c>
      <c r="B757" s="1">
        <f t="shared" si="205"/>
        <v>0</v>
      </c>
      <c r="C757" s="1">
        <f t="shared" si="205"/>
        <v>0</v>
      </c>
      <c r="D757" s="1">
        <f t="shared" si="205"/>
        <v>0</v>
      </c>
      <c r="E757" s="7">
        <v>1</v>
      </c>
      <c r="F757" s="9" t="s">
        <v>1421</v>
      </c>
      <c r="G757" s="4">
        <f t="shared" si="191"/>
        <v>7.3152889539136799E-4</v>
      </c>
      <c r="H757" s="1" t="str">
        <f t="shared" si="192"/>
        <v>θɪk</v>
      </c>
      <c r="I757" s="1" t="str">
        <f t="shared" si="193"/>
        <v>thick</v>
      </c>
      <c r="J757" s="10">
        <f t="shared" si="194"/>
        <v>3</v>
      </c>
      <c r="K757" s="10">
        <f t="shared" si="195"/>
        <v>5</v>
      </c>
      <c r="L757" s="10">
        <f t="shared" si="196"/>
        <v>5</v>
      </c>
      <c r="M757" s="1" t="str">
        <f t="shared" si="197"/>
        <v>~thick~</v>
      </c>
      <c r="N757" s="1" t="str">
        <f t="shared" si="198"/>
        <v>[θɪk]</v>
      </c>
      <c r="O757" s="4">
        <f t="shared" si="199"/>
        <v>0.25439985932113074</v>
      </c>
      <c r="P757" s="4">
        <f t="shared" si="200"/>
        <v>1</v>
      </c>
      <c r="Q757" s="4" cm="1">
        <f t="array" ref="Q757">SUM(_xlfn._xlws.FILTER($G$2:$G$1265,_xlfn.MAP($M$2:$M$1265,_xlfn.LAMBDA(_xlpm.x,_xlpm.x=$M757))))</f>
        <v>7.3152889539136799E-4</v>
      </c>
      <c r="R757" s="4">
        <f t="shared" si="201"/>
        <v>1</v>
      </c>
      <c r="S757" s="15" cm="1">
        <f t="array" ref="S757">SUM(_xlfn._xlws.FILTER($G$2:$G$1265,_xlfn.MAP($N$2:$N$1265,_xlfn.LAMBDA(_xlpm.x,_xlpm.x=$N757))))</f>
        <v>7.3152889539136799E-4</v>
      </c>
      <c r="T757" s="4">
        <f t="shared" si="202"/>
        <v>1</v>
      </c>
      <c r="U757" s="4">
        <f t="shared" si="203"/>
        <v>0</v>
      </c>
      <c r="AA757"/>
      <c r="AB757"/>
      <c r="AC757" s="2"/>
      <c r="AH757" s="2"/>
      <c r="AI757" s="2"/>
    </row>
    <row r="758" spans="1:35">
      <c r="A758" s="1" t="str">
        <f t="shared" si="190"/>
        <v>~shell~ : [ʃɛl]</v>
      </c>
      <c r="B758" s="1">
        <f t="shared" si="205"/>
        <v>0</v>
      </c>
      <c r="C758" s="1">
        <f t="shared" si="205"/>
        <v>0</v>
      </c>
      <c r="D758" s="1">
        <f t="shared" si="205"/>
        <v>0</v>
      </c>
      <c r="E758" s="7">
        <v>1</v>
      </c>
      <c r="F758" s="9" t="s">
        <v>1420</v>
      </c>
      <c r="G758" s="4">
        <f t="shared" si="191"/>
        <v>7.3152889539136799E-4</v>
      </c>
      <c r="H758" s="1" t="str">
        <f t="shared" si="192"/>
        <v>ʃɛl</v>
      </c>
      <c r="I758" s="1" t="str">
        <f t="shared" si="193"/>
        <v>shell</v>
      </c>
      <c r="J758" s="10">
        <f t="shared" si="194"/>
        <v>3</v>
      </c>
      <c r="K758" s="10">
        <f t="shared" si="195"/>
        <v>5</v>
      </c>
      <c r="L758" s="10">
        <f t="shared" si="196"/>
        <v>5</v>
      </c>
      <c r="M758" s="1" t="str">
        <f t="shared" si="197"/>
        <v>~shell~</v>
      </c>
      <c r="N758" s="1" t="str">
        <f t="shared" si="198"/>
        <v>[ʃɛl]</v>
      </c>
      <c r="O758" s="4">
        <f t="shared" si="199"/>
        <v>0.25439985932113074</v>
      </c>
      <c r="P758" s="4">
        <f t="shared" si="200"/>
        <v>1</v>
      </c>
      <c r="Q758" s="4" cm="1">
        <f t="array" ref="Q758">SUM(_xlfn._xlws.FILTER($G$2:$G$1265,_xlfn.MAP($M$2:$M$1265,_xlfn.LAMBDA(_xlpm.x,_xlpm.x=$M758))))</f>
        <v>7.3152889539136799E-4</v>
      </c>
      <c r="R758" s="4">
        <f t="shared" si="201"/>
        <v>1</v>
      </c>
      <c r="S758" s="15" cm="1">
        <f t="array" ref="S758">SUM(_xlfn._xlws.FILTER($G$2:$G$1265,_xlfn.MAP($N$2:$N$1265,_xlfn.LAMBDA(_xlpm.x,_xlpm.x=$N758))))</f>
        <v>7.3152889539136799E-4</v>
      </c>
      <c r="T758" s="4">
        <f t="shared" si="202"/>
        <v>1</v>
      </c>
      <c r="U758" s="4">
        <f t="shared" si="203"/>
        <v>0</v>
      </c>
      <c r="AA758"/>
      <c r="AB758"/>
      <c r="AC758" s="2"/>
      <c r="AH758" s="2"/>
      <c r="AI758" s="2"/>
    </row>
    <row r="759" spans="1:35">
      <c r="A759" s="1" t="str">
        <f t="shared" si="190"/>
        <v>~guess~ : [ɡɛs]</v>
      </c>
      <c r="B759" s="1">
        <f t="shared" si="205"/>
        <v>0</v>
      </c>
      <c r="C759" s="1">
        <f t="shared" si="205"/>
        <v>0</v>
      </c>
      <c r="D759" s="1">
        <f t="shared" si="205"/>
        <v>0</v>
      </c>
      <c r="E759" s="7">
        <v>1</v>
      </c>
      <c r="F759" s="9" t="s">
        <v>1419</v>
      </c>
      <c r="G759" s="4">
        <f t="shared" si="191"/>
        <v>7.3152889539136799E-4</v>
      </c>
      <c r="H759" s="1" t="str">
        <f t="shared" si="192"/>
        <v>ɡɛs</v>
      </c>
      <c r="I759" s="1" t="str">
        <f t="shared" si="193"/>
        <v>guess</v>
      </c>
      <c r="J759" s="10">
        <f t="shared" si="194"/>
        <v>3</v>
      </c>
      <c r="K759" s="10">
        <f t="shared" si="195"/>
        <v>5</v>
      </c>
      <c r="L759" s="10">
        <f t="shared" si="196"/>
        <v>5</v>
      </c>
      <c r="M759" s="1" t="str">
        <f t="shared" si="197"/>
        <v>~guess~</v>
      </c>
      <c r="N759" s="1" t="str">
        <f t="shared" si="198"/>
        <v>[ɡɛs]</v>
      </c>
      <c r="O759" s="4">
        <f t="shared" si="199"/>
        <v>0.25439985932113074</v>
      </c>
      <c r="P759" s="4">
        <f t="shared" si="200"/>
        <v>1</v>
      </c>
      <c r="Q759" s="4" cm="1">
        <f t="array" ref="Q759">SUM(_xlfn._xlws.FILTER($G$2:$G$1265,_xlfn.MAP($M$2:$M$1265,_xlfn.LAMBDA(_xlpm.x,_xlpm.x=$M759))))</f>
        <v>7.3152889539136799E-4</v>
      </c>
      <c r="R759" s="4">
        <f t="shared" si="201"/>
        <v>1</v>
      </c>
      <c r="S759" s="15" cm="1">
        <f t="array" ref="S759">SUM(_xlfn._xlws.FILTER($G$2:$G$1265,_xlfn.MAP($N$2:$N$1265,_xlfn.LAMBDA(_xlpm.x,_xlpm.x=$N759))))</f>
        <v>7.3152889539136799E-4</v>
      </c>
      <c r="T759" s="4">
        <f t="shared" si="202"/>
        <v>1</v>
      </c>
      <c r="U759" s="4">
        <f t="shared" si="203"/>
        <v>0</v>
      </c>
      <c r="AA759"/>
      <c r="AB759"/>
      <c r="AC759" s="2"/>
      <c r="AH759" s="2"/>
      <c r="AI759" s="2"/>
    </row>
    <row r="760" spans="1:35">
      <c r="A760" s="1" t="str">
        <f t="shared" si="190"/>
        <v>~earth~ : [ɜɹθ]</v>
      </c>
      <c r="B760" s="1">
        <f t="shared" si="205"/>
        <v>0</v>
      </c>
      <c r="C760" s="1">
        <f t="shared" si="205"/>
        <v>0</v>
      </c>
      <c r="D760" s="1">
        <f t="shared" si="205"/>
        <v>0</v>
      </c>
      <c r="E760" s="7">
        <v>1</v>
      </c>
      <c r="F760" s="9" t="s">
        <v>1418</v>
      </c>
      <c r="G760" s="4">
        <f t="shared" si="191"/>
        <v>7.3152889539136799E-4</v>
      </c>
      <c r="H760" s="1" t="str">
        <f t="shared" si="192"/>
        <v>ɜɹθ</v>
      </c>
      <c r="I760" s="1" t="str">
        <f t="shared" si="193"/>
        <v>earth</v>
      </c>
      <c r="J760" s="10">
        <f t="shared" si="194"/>
        <v>3</v>
      </c>
      <c r="K760" s="10">
        <f t="shared" si="195"/>
        <v>5</v>
      </c>
      <c r="L760" s="10">
        <f t="shared" si="196"/>
        <v>5</v>
      </c>
      <c r="M760" s="1" t="str">
        <f t="shared" si="197"/>
        <v>~earth~</v>
      </c>
      <c r="N760" s="1" t="str">
        <f t="shared" si="198"/>
        <v>[ɜɹθ]</v>
      </c>
      <c r="O760" s="4">
        <f t="shared" si="199"/>
        <v>0.25439985932113074</v>
      </c>
      <c r="P760" s="4">
        <f t="shared" si="200"/>
        <v>1</v>
      </c>
      <c r="Q760" s="4" cm="1">
        <f t="array" ref="Q760">SUM(_xlfn._xlws.FILTER($G$2:$G$1265,_xlfn.MAP($M$2:$M$1265,_xlfn.LAMBDA(_xlpm.x,_xlpm.x=$M760))))</f>
        <v>7.3152889539136799E-4</v>
      </c>
      <c r="R760" s="4">
        <f t="shared" si="201"/>
        <v>1</v>
      </c>
      <c r="S760" s="15" cm="1">
        <f t="array" ref="S760">SUM(_xlfn._xlws.FILTER($G$2:$G$1265,_xlfn.MAP($N$2:$N$1265,_xlfn.LAMBDA(_xlpm.x,_xlpm.x=$N760))))</f>
        <v>7.3152889539136799E-4</v>
      </c>
      <c r="T760" s="4">
        <f t="shared" si="202"/>
        <v>1</v>
      </c>
      <c r="U760" s="4">
        <f t="shared" si="203"/>
        <v>0</v>
      </c>
      <c r="AA760"/>
      <c r="AB760"/>
      <c r="AC760" s="2"/>
      <c r="AH760" s="2"/>
      <c r="AI760" s="2"/>
    </row>
    <row r="761" spans="1:35">
      <c r="A761" s="1" t="str">
        <f t="shared" si="190"/>
        <v>~share~ : [ʃɛə]</v>
      </c>
      <c r="B761" s="1">
        <f t="shared" si="205"/>
        <v>0</v>
      </c>
      <c r="C761" s="1">
        <f t="shared" si="205"/>
        <v>0</v>
      </c>
      <c r="D761" s="1">
        <f t="shared" si="205"/>
        <v>0</v>
      </c>
      <c r="E761" s="7">
        <v>1</v>
      </c>
      <c r="F761" s="9" t="s">
        <v>1417</v>
      </c>
      <c r="G761" s="4">
        <f t="shared" si="191"/>
        <v>7.3152889539136799E-4</v>
      </c>
      <c r="H761" s="1" t="str">
        <f t="shared" si="192"/>
        <v>ʃɛə</v>
      </c>
      <c r="I761" s="1" t="str">
        <f t="shared" si="193"/>
        <v>share</v>
      </c>
      <c r="J761" s="10">
        <f t="shared" si="194"/>
        <v>3</v>
      </c>
      <c r="K761" s="10">
        <f t="shared" si="195"/>
        <v>5</v>
      </c>
      <c r="L761" s="10">
        <f t="shared" si="196"/>
        <v>5</v>
      </c>
      <c r="M761" s="1" t="str">
        <f t="shared" si="197"/>
        <v>~share~</v>
      </c>
      <c r="N761" s="1" t="str">
        <f t="shared" si="198"/>
        <v>[ʃɛə]</v>
      </c>
      <c r="O761" s="4">
        <f t="shared" si="199"/>
        <v>0.25439985932113074</v>
      </c>
      <c r="P761" s="4">
        <f t="shared" si="200"/>
        <v>1</v>
      </c>
      <c r="Q761" s="4" cm="1">
        <f t="array" ref="Q761">SUM(_xlfn._xlws.FILTER($G$2:$G$1265,_xlfn.MAP($M$2:$M$1265,_xlfn.LAMBDA(_xlpm.x,_xlpm.x=$M761))))</f>
        <v>7.3152889539136799E-4</v>
      </c>
      <c r="R761" s="4">
        <f t="shared" si="201"/>
        <v>1</v>
      </c>
      <c r="S761" s="15" cm="1">
        <f t="array" ref="S761">SUM(_xlfn._xlws.FILTER($G$2:$G$1265,_xlfn.MAP($N$2:$N$1265,_xlfn.LAMBDA(_xlpm.x,_xlpm.x=$N761))))</f>
        <v>7.3152889539136799E-4</v>
      </c>
      <c r="T761" s="4">
        <f t="shared" si="202"/>
        <v>1</v>
      </c>
      <c r="U761" s="4">
        <f t="shared" si="203"/>
        <v>0</v>
      </c>
      <c r="AA761"/>
      <c r="AB761"/>
      <c r="AC761" s="2"/>
      <c r="AH761" s="2"/>
      <c r="AI761" s="2"/>
    </row>
    <row r="762" spans="1:35">
      <c r="A762" s="1" t="str">
        <f t="shared" si="190"/>
        <v>~shore~ : [ʃɔɹ]</v>
      </c>
      <c r="B762" s="1">
        <f t="shared" ref="B762:D781" si="206">_xlfn.LET(_xlpm.d,$F762,_xlpm.k,_xlfn.CONCAT(LEFT(TRIM(B$1),1),"*"),COUNTIF(_xlpm.d,_xlpm.k))</f>
        <v>0</v>
      </c>
      <c r="C762" s="1">
        <f t="shared" si="206"/>
        <v>0</v>
      </c>
      <c r="D762" s="1">
        <f t="shared" si="206"/>
        <v>0</v>
      </c>
      <c r="E762" s="7">
        <v>1</v>
      </c>
      <c r="F762" s="9" t="s">
        <v>1416</v>
      </c>
      <c r="G762" s="4">
        <f t="shared" si="191"/>
        <v>7.3152889539136799E-4</v>
      </c>
      <c r="H762" s="1" t="str">
        <f t="shared" si="192"/>
        <v>ʃɔɹ</v>
      </c>
      <c r="I762" s="1" t="str">
        <f t="shared" si="193"/>
        <v>shore</v>
      </c>
      <c r="J762" s="10">
        <f t="shared" si="194"/>
        <v>3</v>
      </c>
      <c r="K762" s="10">
        <f t="shared" si="195"/>
        <v>5</v>
      </c>
      <c r="L762" s="10">
        <f t="shared" si="196"/>
        <v>5</v>
      </c>
      <c r="M762" s="1" t="str">
        <f t="shared" si="197"/>
        <v>~shore~</v>
      </c>
      <c r="N762" s="1" t="str">
        <f t="shared" si="198"/>
        <v>[ʃɔɹ]</v>
      </c>
      <c r="O762" s="4">
        <f t="shared" si="199"/>
        <v>0.25439985932113074</v>
      </c>
      <c r="P762" s="4">
        <f t="shared" si="200"/>
        <v>1</v>
      </c>
      <c r="Q762" s="4" cm="1">
        <f t="array" ref="Q762">SUM(_xlfn._xlws.FILTER($G$2:$G$1265,_xlfn.MAP($M$2:$M$1265,_xlfn.LAMBDA(_xlpm.x,_xlpm.x=$M762))))</f>
        <v>7.3152889539136799E-4</v>
      </c>
      <c r="R762" s="4">
        <f t="shared" si="201"/>
        <v>1</v>
      </c>
      <c r="S762" s="15" cm="1">
        <f t="array" ref="S762">SUM(_xlfn._xlws.FILTER($G$2:$G$1265,_xlfn.MAP($N$2:$N$1265,_xlfn.LAMBDA(_xlpm.x,_xlpm.x=$N762))))</f>
        <v>7.3152889539136799E-4</v>
      </c>
      <c r="T762" s="4">
        <f t="shared" si="202"/>
        <v>1</v>
      </c>
      <c r="U762" s="4">
        <f t="shared" si="203"/>
        <v>0</v>
      </c>
      <c r="AA762"/>
      <c r="AB762"/>
      <c r="AC762" s="2"/>
      <c r="AH762" s="2"/>
      <c r="AI762" s="2"/>
    </row>
    <row r="763" spans="1:35">
      <c r="A763" s="1" t="str">
        <f t="shared" si="190"/>
        <v>~wrong~ : [ɹɔŋ]</v>
      </c>
      <c r="B763" s="1">
        <f t="shared" si="206"/>
        <v>1</v>
      </c>
      <c r="C763" s="1">
        <f t="shared" si="206"/>
        <v>0</v>
      </c>
      <c r="D763" s="1">
        <f t="shared" si="206"/>
        <v>0</v>
      </c>
      <c r="E763" s="7">
        <v>1</v>
      </c>
      <c r="F763" s="9" t="s">
        <v>1415</v>
      </c>
      <c r="G763" s="4">
        <f t="shared" si="191"/>
        <v>7.3152889539136799E-4</v>
      </c>
      <c r="H763" s="1" t="str">
        <f t="shared" si="192"/>
        <v>ɹɔŋ</v>
      </c>
      <c r="I763" s="1" t="str">
        <f t="shared" si="193"/>
        <v>wrong</v>
      </c>
      <c r="J763" s="10">
        <f t="shared" si="194"/>
        <v>3</v>
      </c>
      <c r="K763" s="10">
        <f t="shared" si="195"/>
        <v>5</v>
      </c>
      <c r="L763" s="10">
        <f t="shared" si="196"/>
        <v>5</v>
      </c>
      <c r="M763" s="1" t="str">
        <f t="shared" si="197"/>
        <v>~wrong~</v>
      </c>
      <c r="N763" s="1" t="str">
        <f t="shared" si="198"/>
        <v>[ɹɔŋ]</v>
      </c>
      <c r="O763" s="4">
        <f t="shared" si="199"/>
        <v>0.25439985932113074</v>
      </c>
      <c r="P763" s="4">
        <f t="shared" si="200"/>
        <v>1</v>
      </c>
      <c r="Q763" s="4" cm="1">
        <f t="array" ref="Q763">SUM(_xlfn._xlws.FILTER($G$2:$G$1265,_xlfn.MAP($M$2:$M$1265,_xlfn.LAMBDA(_xlpm.x,_xlpm.x=$M763))))</f>
        <v>7.3152889539136799E-4</v>
      </c>
      <c r="R763" s="4">
        <f t="shared" si="201"/>
        <v>1</v>
      </c>
      <c r="S763" s="15" cm="1">
        <f t="array" ref="S763">SUM(_xlfn._xlws.FILTER($G$2:$G$1265,_xlfn.MAP($N$2:$N$1265,_xlfn.LAMBDA(_xlpm.x,_xlpm.x=$N763))))</f>
        <v>7.3152889539136799E-4</v>
      </c>
      <c r="T763" s="4">
        <f t="shared" si="202"/>
        <v>1</v>
      </c>
      <c r="U763" s="4">
        <f t="shared" si="203"/>
        <v>0</v>
      </c>
      <c r="AA763"/>
      <c r="AB763"/>
      <c r="AC763" s="2"/>
      <c r="AH763" s="2"/>
      <c r="AI763" s="2"/>
    </row>
    <row r="764" spans="1:35">
      <c r="A764" s="1" t="str">
        <f t="shared" si="190"/>
        <v>~thing~ : [θɪŋ]</v>
      </c>
      <c r="B764" s="1">
        <f t="shared" si="206"/>
        <v>0</v>
      </c>
      <c r="C764" s="1">
        <f t="shared" si="206"/>
        <v>0</v>
      </c>
      <c r="D764" s="1">
        <f t="shared" si="206"/>
        <v>0</v>
      </c>
      <c r="E764" s="7">
        <v>2</v>
      </c>
      <c r="F764" s="9" t="s">
        <v>1414</v>
      </c>
      <c r="G764" s="4">
        <f t="shared" si="191"/>
        <v>1.463057790782736E-3</v>
      </c>
      <c r="H764" s="1" t="str">
        <f t="shared" si="192"/>
        <v>θɪŋ</v>
      </c>
      <c r="I764" s="1" t="str">
        <f t="shared" si="193"/>
        <v>thing</v>
      </c>
      <c r="J764" s="10">
        <f t="shared" si="194"/>
        <v>3</v>
      </c>
      <c r="K764" s="10">
        <f t="shared" si="195"/>
        <v>5</v>
      </c>
      <c r="L764" s="10">
        <f t="shared" si="196"/>
        <v>5</v>
      </c>
      <c r="M764" s="1" t="str">
        <f t="shared" si="197"/>
        <v>~thing~</v>
      </c>
      <c r="N764" s="1" t="str">
        <f t="shared" si="198"/>
        <v>[θɪŋ]</v>
      </c>
      <c r="O764" s="4">
        <f t="shared" si="199"/>
        <v>0.4032142372127297</v>
      </c>
      <c r="P764" s="4">
        <f t="shared" si="200"/>
        <v>1</v>
      </c>
      <c r="Q764" s="4" cm="1">
        <f t="array" ref="Q764">SUM(_xlfn._xlws.FILTER($G$2:$G$1265,_xlfn.MAP($M$2:$M$1265,_xlfn.LAMBDA(_xlpm.x,_xlpm.x=$M764))))</f>
        <v>1.463057790782736E-3</v>
      </c>
      <c r="R764" s="4">
        <f t="shared" si="201"/>
        <v>1</v>
      </c>
      <c r="S764" s="15" cm="1">
        <f t="array" ref="S764">SUM(_xlfn._xlws.FILTER($G$2:$G$1265,_xlfn.MAP($N$2:$N$1265,_xlfn.LAMBDA(_xlpm.x,_xlpm.x=$N764))))</f>
        <v>1.463057790782736E-3</v>
      </c>
      <c r="T764" s="4">
        <f t="shared" si="202"/>
        <v>1</v>
      </c>
      <c r="U764" s="4">
        <f t="shared" si="203"/>
        <v>0</v>
      </c>
      <c r="AA764"/>
      <c r="AB764"/>
      <c r="AC764" s="2"/>
      <c r="AH764" s="2"/>
      <c r="AI764" s="2"/>
    </row>
    <row r="765" spans="1:35">
      <c r="A765" s="1" t="str">
        <f t="shared" si="190"/>
        <v>~gethe~ : [ɡæðə]</v>
      </c>
      <c r="B765" s="1">
        <f t="shared" si="206"/>
        <v>0</v>
      </c>
      <c r="C765" s="1">
        <f t="shared" si="206"/>
        <v>0</v>
      </c>
      <c r="D765" s="1">
        <f t="shared" si="206"/>
        <v>0</v>
      </c>
      <c r="E765" s="7">
        <v>1</v>
      </c>
      <c r="F765" s="9" t="s">
        <v>1413</v>
      </c>
      <c r="G765" s="4">
        <f t="shared" si="191"/>
        <v>7.3152889539136799E-4</v>
      </c>
      <c r="H765" s="1" t="str">
        <f t="shared" si="192"/>
        <v>ɡæðə</v>
      </c>
      <c r="I765" s="1" t="str">
        <f t="shared" si="193"/>
        <v>gethe</v>
      </c>
      <c r="J765" s="10">
        <f t="shared" si="194"/>
        <v>4</v>
      </c>
      <c r="K765" s="10">
        <f t="shared" si="195"/>
        <v>5</v>
      </c>
      <c r="L765" s="10">
        <f t="shared" si="196"/>
        <v>5</v>
      </c>
      <c r="M765" s="1" t="str">
        <f t="shared" si="197"/>
        <v>~gethe~</v>
      </c>
      <c r="N765" s="1" t="str">
        <f t="shared" si="198"/>
        <v>[ɡæðə]</v>
      </c>
      <c r="O765" s="4">
        <f t="shared" si="199"/>
        <v>0.12719992966056537</v>
      </c>
      <c r="P765" s="4">
        <f t="shared" si="200"/>
        <v>0.5</v>
      </c>
      <c r="Q765" s="4" cm="1">
        <f t="array" ref="Q765">SUM(_xlfn._xlws.FILTER($G$2:$G$1265,_xlfn.MAP($M$2:$M$1265,_xlfn.LAMBDA(_xlpm.x,_xlpm.x=$M765))))</f>
        <v>1.463057790782736E-3</v>
      </c>
      <c r="R765" s="4">
        <f t="shared" si="201"/>
        <v>0.5</v>
      </c>
      <c r="S765" s="15" cm="1">
        <f t="array" ref="S765">SUM(_xlfn._xlws.FILTER($G$2:$G$1265,_xlfn.MAP($N$2:$N$1265,_xlfn.LAMBDA(_xlpm.x,_xlpm.x=$N765))))</f>
        <v>1.463057790782736E-3</v>
      </c>
      <c r="T765" s="4">
        <f t="shared" si="202"/>
        <v>0.5</v>
      </c>
      <c r="U765" s="4">
        <f t="shared" si="203"/>
        <v>0</v>
      </c>
      <c r="AA765"/>
      <c r="AB765"/>
      <c r="AC765" s="2"/>
      <c r="AH765" s="2"/>
      <c r="AI765" s="2"/>
    </row>
    <row r="766" spans="1:35">
      <c r="A766" s="1" t="str">
        <f t="shared" si="190"/>
        <v>~rrent~ : [ɹɛnt]</v>
      </c>
      <c r="B766" s="1">
        <f t="shared" si="206"/>
        <v>1</v>
      </c>
      <c r="C766" s="1">
        <f t="shared" si="206"/>
        <v>0</v>
      </c>
      <c r="D766" s="1">
        <f t="shared" si="206"/>
        <v>0</v>
      </c>
      <c r="E766" s="7">
        <v>1</v>
      </c>
      <c r="F766" s="9" t="s">
        <v>1412</v>
      </c>
      <c r="G766" s="4">
        <f t="shared" si="191"/>
        <v>7.3152889539136799E-4</v>
      </c>
      <c r="H766" s="1" t="str">
        <f t="shared" si="192"/>
        <v>ɹɛnt</v>
      </c>
      <c r="I766" s="1" t="str">
        <f t="shared" si="193"/>
        <v>rrent</v>
      </c>
      <c r="J766" s="10">
        <f t="shared" si="194"/>
        <v>4</v>
      </c>
      <c r="K766" s="10">
        <f t="shared" si="195"/>
        <v>5</v>
      </c>
      <c r="L766" s="10">
        <f t="shared" si="196"/>
        <v>5</v>
      </c>
      <c r="M766" s="1" t="str">
        <f t="shared" si="197"/>
        <v>~rrent~</v>
      </c>
      <c r="N766" s="1" t="str">
        <f t="shared" si="198"/>
        <v>[ɹɛnt]</v>
      </c>
      <c r="O766" s="4">
        <f t="shared" si="199"/>
        <v>0.12719992966056537</v>
      </c>
      <c r="P766" s="4">
        <f t="shared" si="200"/>
        <v>0.5</v>
      </c>
      <c r="Q766" s="4" cm="1">
        <f t="array" ref="Q766">SUM(_xlfn._xlws.FILTER($G$2:$G$1265,_xlfn.MAP($M$2:$M$1265,_xlfn.LAMBDA(_xlpm.x,_xlpm.x=$M766))))</f>
        <v>1.463057790782736E-3</v>
      </c>
      <c r="R766" s="4">
        <f t="shared" si="201"/>
        <v>0.5</v>
      </c>
      <c r="S766" s="15" cm="1">
        <f t="array" ref="S766">SUM(_xlfn._xlws.FILTER($G$2:$G$1265,_xlfn.MAP($N$2:$N$1265,_xlfn.LAMBDA(_xlpm.x,_xlpm.x=$N766))))</f>
        <v>1.463057790782736E-3</v>
      </c>
      <c r="T766" s="4">
        <f t="shared" si="202"/>
        <v>0.5</v>
      </c>
      <c r="U766" s="4">
        <f t="shared" si="203"/>
        <v>0</v>
      </c>
      <c r="AA766"/>
      <c r="AB766"/>
      <c r="AC766" s="2"/>
      <c r="AH766" s="2"/>
      <c r="AI766" s="2"/>
    </row>
    <row r="767" spans="1:35">
      <c r="A767" s="1" t="str">
        <f t="shared" si="190"/>
        <v>~answe~ : [ænsə]</v>
      </c>
      <c r="B767" s="1">
        <f t="shared" si="206"/>
        <v>0</v>
      </c>
      <c r="C767" s="1">
        <f t="shared" si="206"/>
        <v>0</v>
      </c>
      <c r="D767" s="1">
        <f t="shared" si="206"/>
        <v>0</v>
      </c>
      <c r="E767" s="7">
        <v>1</v>
      </c>
      <c r="F767" s="9" t="s">
        <v>1411</v>
      </c>
      <c r="G767" s="4">
        <f t="shared" si="191"/>
        <v>7.3152889539136799E-4</v>
      </c>
      <c r="H767" s="4" t="str">
        <f t="shared" si="192"/>
        <v>ænsə</v>
      </c>
      <c r="I767" s="4" t="str">
        <f t="shared" si="193"/>
        <v>answe</v>
      </c>
      <c r="J767" s="10">
        <f t="shared" si="194"/>
        <v>4</v>
      </c>
      <c r="K767" s="10">
        <f t="shared" si="195"/>
        <v>5</v>
      </c>
      <c r="L767" s="10">
        <f t="shared" si="196"/>
        <v>5</v>
      </c>
      <c r="M767" s="1" t="str">
        <f t="shared" si="197"/>
        <v>~answe~</v>
      </c>
      <c r="N767" s="1" t="str">
        <f t="shared" si="198"/>
        <v>[ænsə]</v>
      </c>
      <c r="O767" s="4">
        <f t="shared" si="199"/>
        <v>0.25439985932113074</v>
      </c>
      <c r="P767" s="4">
        <f t="shared" si="200"/>
        <v>1</v>
      </c>
      <c r="Q767" s="4" cm="1">
        <f t="array" ref="Q767">SUM(_xlfn._xlws.FILTER($G$2:$G$1265,_xlfn.MAP($M$2:$M$1265,_xlfn.LAMBDA(_xlpm.x,_xlpm.x=$M767))))</f>
        <v>7.3152889539136799E-4</v>
      </c>
      <c r="R767" s="4">
        <f t="shared" si="201"/>
        <v>1</v>
      </c>
      <c r="S767" s="15" cm="1">
        <f t="array" ref="S767">SUM(_xlfn._xlws.FILTER($G$2:$G$1265,_xlfn.MAP($N$2:$N$1265,_xlfn.LAMBDA(_xlpm.x,_xlpm.x=$N767))))</f>
        <v>7.3152889539136799E-4</v>
      </c>
      <c r="T767" s="4">
        <f t="shared" si="202"/>
        <v>1</v>
      </c>
      <c r="U767" s="4">
        <f t="shared" si="203"/>
        <v>0</v>
      </c>
      <c r="AA767"/>
      <c r="AB767"/>
      <c r="AC767" s="2"/>
      <c r="AH767" s="2"/>
      <c r="AI767" s="2"/>
    </row>
    <row r="768" spans="1:35">
      <c r="A768" s="1" t="str">
        <f t="shared" si="190"/>
        <v>~black~ : [blæk]</v>
      </c>
      <c r="B768" s="1">
        <f t="shared" si="206"/>
        <v>0</v>
      </c>
      <c r="C768" s="1">
        <f t="shared" si="206"/>
        <v>0</v>
      </c>
      <c r="D768" s="1">
        <f t="shared" si="206"/>
        <v>0</v>
      </c>
      <c r="E768" s="7">
        <v>1</v>
      </c>
      <c r="F768" s="9" t="s">
        <v>1410</v>
      </c>
      <c r="G768" s="4">
        <f t="shared" si="191"/>
        <v>7.3152889539136799E-4</v>
      </c>
      <c r="H768" s="4" t="str">
        <f t="shared" si="192"/>
        <v>blæk</v>
      </c>
      <c r="I768" s="4" t="str">
        <f t="shared" si="193"/>
        <v>black</v>
      </c>
      <c r="J768" s="10">
        <f t="shared" si="194"/>
        <v>4</v>
      </c>
      <c r="K768" s="10">
        <f t="shared" si="195"/>
        <v>5</v>
      </c>
      <c r="L768" s="10">
        <f t="shared" si="196"/>
        <v>5</v>
      </c>
      <c r="M768" s="1" t="str">
        <f t="shared" si="197"/>
        <v>~black~</v>
      </c>
      <c r="N768" s="1" t="str">
        <f t="shared" si="198"/>
        <v>[blæk]</v>
      </c>
      <c r="O768" s="4">
        <f t="shared" si="199"/>
        <v>0.25439985932113074</v>
      </c>
      <c r="P768" s="4">
        <f t="shared" si="200"/>
        <v>1</v>
      </c>
      <c r="Q768" s="4" cm="1">
        <f t="array" ref="Q768">SUM(_xlfn._xlws.FILTER($G$2:$G$1265,_xlfn.MAP($M$2:$M$1265,_xlfn.LAMBDA(_xlpm.x,_xlpm.x=$M768))))</f>
        <v>7.3152889539136799E-4</v>
      </c>
      <c r="R768" s="4">
        <f t="shared" si="201"/>
        <v>1</v>
      </c>
      <c r="S768" s="15" cm="1">
        <f t="array" ref="S768">SUM(_xlfn._xlws.FILTER($G$2:$G$1265,_xlfn.MAP($N$2:$N$1265,_xlfn.LAMBDA(_xlpm.x,_xlpm.x=$N768))))</f>
        <v>7.3152889539136799E-4</v>
      </c>
      <c r="T768" s="4">
        <f t="shared" si="202"/>
        <v>1</v>
      </c>
      <c r="U768" s="4">
        <f t="shared" si="203"/>
        <v>0</v>
      </c>
      <c r="AA768"/>
      <c r="AB768"/>
      <c r="AC768" s="2"/>
      <c r="AH768" s="2"/>
      <c r="AI768" s="2"/>
    </row>
    <row r="769" spans="1:35">
      <c r="A769" s="1" t="str">
        <f t="shared" si="190"/>
        <v>~blood~ : [blʌd]</v>
      </c>
      <c r="B769" s="1">
        <f t="shared" si="206"/>
        <v>0</v>
      </c>
      <c r="C769" s="1">
        <f t="shared" si="206"/>
        <v>0</v>
      </c>
      <c r="D769" s="1">
        <f t="shared" si="206"/>
        <v>0</v>
      </c>
      <c r="E769" s="7">
        <v>1</v>
      </c>
      <c r="F769" s="9" t="s">
        <v>1409</v>
      </c>
      <c r="G769" s="4">
        <f t="shared" si="191"/>
        <v>7.3152889539136799E-4</v>
      </c>
      <c r="H769" s="4" t="str">
        <f t="shared" si="192"/>
        <v>blʌd</v>
      </c>
      <c r="I769" s="4" t="str">
        <f t="shared" si="193"/>
        <v>blood</v>
      </c>
      <c r="J769" s="10">
        <f t="shared" si="194"/>
        <v>4</v>
      </c>
      <c r="K769" s="10">
        <f t="shared" si="195"/>
        <v>5</v>
      </c>
      <c r="L769" s="10">
        <f t="shared" si="196"/>
        <v>5</v>
      </c>
      <c r="M769" s="1" t="str">
        <f t="shared" si="197"/>
        <v>~blood~</v>
      </c>
      <c r="N769" s="1" t="str">
        <f t="shared" si="198"/>
        <v>[blʌd]</v>
      </c>
      <c r="O769" s="4">
        <f t="shared" si="199"/>
        <v>0.25439985932113074</v>
      </c>
      <c r="P769" s="4">
        <f t="shared" si="200"/>
        <v>1</v>
      </c>
      <c r="Q769" s="4" cm="1">
        <f t="array" ref="Q769">SUM(_xlfn._xlws.FILTER($G$2:$G$1265,_xlfn.MAP($M$2:$M$1265,_xlfn.LAMBDA(_xlpm.x,_xlpm.x=$M769))))</f>
        <v>7.3152889539136799E-4</v>
      </c>
      <c r="R769" s="4">
        <f t="shared" si="201"/>
        <v>1</v>
      </c>
      <c r="S769" s="15" cm="1">
        <f t="array" ref="S769">SUM(_xlfn._xlws.FILTER($G$2:$G$1265,_xlfn.MAP($N$2:$N$1265,_xlfn.LAMBDA(_xlpm.x,_xlpm.x=$N769))))</f>
        <v>7.3152889539136799E-4</v>
      </c>
      <c r="T769" s="4">
        <f t="shared" si="202"/>
        <v>1</v>
      </c>
      <c r="U769" s="4">
        <f t="shared" si="203"/>
        <v>0</v>
      </c>
      <c r="AA769"/>
      <c r="AB769"/>
      <c r="AC769" s="2"/>
      <c r="AH769" s="2"/>
      <c r="AI769" s="2"/>
    </row>
    <row r="770" spans="1:35">
      <c r="A770" s="1" t="str">
        <f t="shared" ref="A770:A833" si="207">_xlfn.LET(_xlpm.sep," : ",CONCATENATE(M770,_xlpm.sep,N770))</f>
        <v>~block~ : [blɑk]</v>
      </c>
      <c r="B770" s="1">
        <f t="shared" si="206"/>
        <v>0</v>
      </c>
      <c r="C770" s="1">
        <f t="shared" si="206"/>
        <v>0</v>
      </c>
      <c r="D770" s="1">
        <f t="shared" si="206"/>
        <v>0</v>
      </c>
      <c r="E770" s="7">
        <v>1</v>
      </c>
      <c r="F770" s="9" t="s">
        <v>1408</v>
      </c>
      <c r="G770" s="4">
        <f t="shared" ref="G770:G833" si="208">E770/freq.sum.r6e</f>
        <v>7.3152889539136799E-4</v>
      </c>
      <c r="H770" s="4" t="str">
        <f t="shared" ref="H770:H833" si="209">_xlfn.LET(_xlpm.sep,":",_xlpm.w,$F770,LEFT(_xlpm.w,FIND(_xlpm.sep,_xlpm.w)-1))</f>
        <v>blɑk</v>
      </c>
      <c r="I770" s="4" t="str">
        <f t="shared" ref="I770:I833" si="210">_xlfn.LET(_xlpm.sep,":",_xlpm.w,$F770,RIGHT(_xlpm.w,LEN(_xlpm.w)-FIND(_xlpm.sep,_xlpm.w)))</f>
        <v>block</v>
      </c>
      <c r="J770" s="10">
        <f t="shared" ref="J770:J833" si="211">_xlfn.LET(_xlpm.w,H770,LEN(_xlpm.w))</f>
        <v>4</v>
      </c>
      <c r="K770" s="10">
        <f t="shared" ref="K770:K833" si="212">_xlfn.LET(_xlpm.w,I770,LEN(_xlpm.w))</f>
        <v>5</v>
      </c>
      <c r="L770" s="10">
        <f t="shared" ref="L770:L833" si="213">_xlfn.LET(_xlpm.a,J770,_xlpm.b,K770,MAX(_xlpm.a,_xlpm.b))</f>
        <v>5</v>
      </c>
      <c r="M770" s="1" t="str">
        <f t="shared" ref="M770:M833" si="214">_xlfn.LET(_xlpm.sep,":",_xlpm.w,$F770,_xlfn.CONCAT("~",RIGHT(_xlpm.w,LEN(_xlpm.w)-FIND(_xlpm.sep,_xlpm.w)),"~"))</f>
        <v>~block~</v>
      </c>
      <c r="N770" s="1" t="str">
        <f t="shared" ref="N770:N833" si="215">_xlfn.LET(_xlpm.sep,":",_xlpm.w,$F770,_xlfn.CONCAT("[",LEFT(_xlpm.w,FIND(_xlpm.sep,_xlpm.w)-1),"]"))</f>
        <v>[blɑk]</v>
      </c>
      <c r="O770" s="4">
        <f t="shared" ref="O770:O833" si="216">_xlfn.LET(_xlpm.freq,E770,_xlpm.size,L770+1,_xlpm.F,P770,LOG(1+_xlpm.freq)*LOG(1+_xlpm.size)*_xlpm.F)</f>
        <v>0.25439985932113074</v>
      </c>
      <c r="P770" s="4">
        <f t="shared" ref="P770:P833" si="217">_xlfn.LET(_xlpm.a,T770,_xlpm.b,R770,2*_xlpm.a*_xlpm.b/(_xlpm.a+_xlpm.b))</f>
        <v>1</v>
      </c>
      <c r="Q770" s="4" cm="1">
        <f t="array" ref="Q770">SUM(_xlfn._xlws.FILTER($G$2:$G$1265,_xlfn.MAP($M$2:$M$1265,_xlfn.LAMBDA(_xlpm.x,_xlpm.x=$M770))))</f>
        <v>7.3152889539136799E-4</v>
      </c>
      <c r="R770" s="4">
        <f t="shared" ref="R770:R833" si="218">$G770/Q770</f>
        <v>1</v>
      </c>
      <c r="S770" s="15" cm="1">
        <f t="array" ref="S770">SUM(_xlfn._xlws.FILTER($G$2:$G$1265,_xlfn.MAP($N$2:$N$1265,_xlfn.LAMBDA(_xlpm.x,_xlpm.x=$N770))))</f>
        <v>7.3152889539136799E-4</v>
      </c>
      <c r="T770" s="4">
        <f t="shared" ref="T770:T833" si="219">$G770/S770</f>
        <v>1</v>
      </c>
      <c r="U770" s="4">
        <f t="shared" ref="U770:U833" si="220">_xlfn.LET(_xlpm.p,R770,_xlpm.q,T770,LOG(_xlpm.p/_xlpm.q))</f>
        <v>0</v>
      </c>
      <c r="AA770"/>
      <c r="AB770"/>
      <c r="AC770" s="2"/>
      <c r="AH770" s="2"/>
      <c r="AI770" s="2"/>
    </row>
    <row r="771" spans="1:35">
      <c r="A771" s="1" t="str">
        <f t="shared" si="207"/>
        <v>~bable~ : [bəbl]</v>
      </c>
      <c r="B771" s="1">
        <f t="shared" si="206"/>
        <v>0</v>
      </c>
      <c r="C771" s="1">
        <f t="shared" si="206"/>
        <v>0</v>
      </c>
      <c r="D771" s="1">
        <f t="shared" si="206"/>
        <v>0</v>
      </c>
      <c r="E771" s="7">
        <v>1</v>
      </c>
      <c r="F771" s="9" t="s">
        <v>1407</v>
      </c>
      <c r="G771" s="4">
        <f t="shared" si="208"/>
        <v>7.3152889539136799E-4</v>
      </c>
      <c r="H771" s="4" t="str">
        <f t="shared" si="209"/>
        <v>bəbl</v>
      </c>
      <c r="I771" s="4" t="str">
        <f t="shared" si="210"/>
        <v>bable</v>
      </c>
      <c r="J771" s="10">
        <f t="shared" si="211"/>
        <v>4</v>
      </c>
      <c r="K771" s="10">
        <f t="shared" si="212"/>
        <v>5</v>
      </c>
      <c r="L771" s="10">
        <f t="shared" si="213"/>
        <v>5</v>
      </c>
      <c r="M771" s="1" t="str">
        <f t="shared" si="214"/>
        <v>~bable~</v>
      </c>
      <c r="N771" s="1" t="str">
        <f t="shared" si="215"/>
        <v>[bəbl]</v>
      </c>
      <c r="O771" s="4">
        <f t="shared" si="216"/>
        <v>0.25439985932113074</v>
      </c>
      <c r="P771" s="4">
        <f t="shared" si="217"/>
        <v>1</v>
      </c>
      <c r="Q771" s="4" cm="1">
        <f t="array" ref="Q771">SUM(_xlfn._xlws.FILTER($G$2:$G$1265,_xlfn.MAP($M$2:$M$1265,_xlfn.LAMBDA(_xlpm.x,_xlpm.x=$M771))))</f>
        <v>7.3152889539136799E-4</v>
      </c>
      <c r="R771" s="4">
        <f t="shared" si="218"/>
        <v>1</v>
      </c>
      <c r="S771" s="15" cm="1">
        <f t="array" ref="S771">SUM(_xlfn._xlws.FILTER($G$2:$G$1265,_xlfn.MAP($N$2:$N$1265,_xlfn.LAMBDA(_xlpm.x,_xlpm.x=$N771))))</f>
        <v>7.3152889539136799E-4</v>
      </c>
      <c r="T771" s="4">
        <f t="shared" si="219"/>
        <v>1</v>
      </c>
      <c r="U771" s="4">
        <f t="shared" si="220"/>
        <v>0</v>
      </c>
      <c r="AA771"/>
      <c r="AB771"/>
      <c r="AC771" s="2"/>
      <c r="AH771" s="2"/>
      <c r="AI771" s="2"/>
    </row>
    <row r="772" spans="1:35">
      <c r="A772" s="1" t="str">
        <f t="shared" si="207"/>
        <v>~build~ : [bɪld]</v>
      </c>
      <c r="B772" s="1">
        <f t="shared" si="206"/>
        <v>0</v>
      </c>
      <c r="C772" s="1">
        <f t="shared" si="206"/>
        <v>0</v>
      </c>
      <c r="D772" s="1">
        <f t="shared" si="206"/>
        <v>0</v>
      </c>
      <c r="E772" s="7">
        <v>1</v>
      </c>
      <c r="F772" s="9" t="s">
        <v>1406</v>
      </c>
      <c r="G772" s="4">
        <f t="shared" si="208"/>
        <v>7.3152889539136799E-4</v>
      </c>
      <c r="H772" s="4" t="str">
        <f t="shared" si="209"/>
        <v>bɪld</v>
      </c>
      <c r="I772" s="4" t="str">
        <f t="shared" si="210"/>
        <v>build</v>
      </c>
      <c r="J772" s="10">
        <f t="shared" si="211"/>
        <v>4</v>
      </c>
      <c r="K772" s="10">
        <f t="shared" si="212"/>
        <v>5</v>
      </c>
      <c r="L772" s="10">
        <f t="shared" si="213"/>
        <v>5</v>
      </c>
      <c r="M772" s="1" t="str">
        <f t="shared" si="214"/>
        <v>~build~</v>
      </c>
      <c r="N772" s="1" t="str">
        <f t="shared" si="215"/>
        <v>[bɪld]</v>
      </c>
      <c r="O772" s="4">
        <f t="shared" si="216"/>
        <v>0.25439985932113074</v>
      </c>
      <c r="P772" s="4">
        <f t="shared" si="217"/>
        <v>1</v>
      </c>
      <c r="Q772" s="4" cm="1">
        <f t="array" ref="Q772">SUM(_xlfn._xlws.FILTER($G$2:$G$1265,_xlfn.MAP($M$2:$M$1265,_xlfn.LAMBDA(_xlpm.x,_xlpm.x=$M772))))</f>
        <v>7.3152889539136799E-4</v>
      </c>
      <c r="R772" s="4">
        <f t="shared" si="218"/>
        <v>1</v>
      </c>
      <c r="S772" s="15" cm="1">
        <f t="array" ref="S772">SUM(_xlfn._xlws.FILTER($G$2:$G$1265,_xlfn.MAP($N$2:$N$1265,_xlfn.LAMBDA(_xlpm.x,_xlpm.x=$N772))))</f>
        <v>7.3152889539136799E-4</v>
      </c>
      <c r="T772" s="4">
        <f t="shared" si="219"/>
        <v>1</v>
      </c>
      <c r="U772" s="4">
        <f t="shared" si="220"/>
        <v>0</v>
      </c>
      <c r="AA772"/>
      <c r="AB772"/>
      <c r="AC772" s="2"/>
      <c r="AH772" s="2"/>
      <c r="AI772" s="2"/>
    </row>
    <row r="773" spans="1:35">
      <c r="A773" s="1" t="str">
        <f t="shared" si="207"/>
        <v>~belie~ : [bɪli]</v>
      </c>
      <c r="B773" s="1">
        <f t="shared" si="206"/>
        <v>0</v>
      </c>
      <c r="C773" s="1">
        <f t="shared" si="206"/>
        <v>0</v>
      </c>
      <c r="D773" s="1">
        <f t="shared" si="206"/>
        <v>0</v>
      </c>
      <c r="E773" s="7">
        <v>1</v>
      </c>
      <c r="F773" s="9" t="s">
        <v>1405</v>
      </c>
      <c r="G773" s="4">
        <f t="shared" si="208"/>
        <v>7.3152889539136799E-4</v>
      </c>
      <c r="H773" s="4" t="str">
        <f t="shared" si="209"/>
        <v>bɪli</v>
      </c>
      <c r="I773" s="4" t="str">
        <f t="shared" si="210"/>
        <v>belie</v>
      </c>
      <c r="J773" s="10">
        <f t="shared" si="211"/>
        <v>4</v>
      </c>
      <c r="K773" s="10">
        <f t="shared" si="212"/>
        <v>5</v>
      </c>
      <c r="L773" s="10">
        <f t="shared" si="213"/>
        <v>5</v>
      </c>
      <c r="M773" s="1" t="str">
        <f t="shared" si="214"/>
        <v>~belie~</v>
      </c>
      <c r="N773" s="1" t="str">
        <f t="shared" si="215"/>
        <v>[bɪli]</v>
      </c>
      <c r="O773" s="4">
        <f t="shared" si="216"/>
        <v>0.25439985932113074</v>
      </c>
      <c r="P773" s="4">
        <f t="shared" si="217"/>
        <v>1</v>
      </c>
      <c r="Q773" s="4" cm="1">
        <f t="array" ref="Q773">SUM(_xlfn._xlws.FILTER($G$2:$G$1265,_xlfn.MAP($M$2:$M$1265,_xlfn.LAMBDA(_xlpm.x,_xlpm.x=$M773))))</f>
        <v>7.3152889539136799E-4</v>
      </c>
      <c r="R773" s="4">
        <f t="shared" si="218"/>
        <v>1</v>
      </c>
      <c r="S773" s="15" cm="1">
        <f t="array" ref="S773">SUM(_xlfn._xlws.FILTER($G$2:$G$1265,_xlfn.MAP($N$2:$N$1265,_xlfn.LAMBDA(_xlpm.x,_xlpm.x=$N773))))</f>
        <v>7.3152889539136799E-4</v>
      </c>
      <c r="T773" s="4">
        <f t="shared" si="219"/>
        <v>1</v>
      </c>
      <c r="U773" s="4">
        <f t="shared" si="220"/>
        <v>0</v>
      </c>
      <c r="AA773"/>
      <c r="AB773"/>
      <c r="AC773" s="2"/>
      <c r="AH773" s="2"/>
      <c r="AI773" s="2"/>
    </row>
    <row r="774" spans="1:35">
      <c r="A774" s="1" t="str">
        <f t="shared" si="207"/>
        <v>~bette~ : [bɛtə]</v>
      </c>
      <c r="B774" s="1">
        <f t="shared" si="206"/>
        <v>0</v>
      </c>
      <c r="C774" s="1">
        <f t="shared" si="206"/>
        <v>0</v>
      </c>
      <c r="D774" s="1">
        <f t="shared" si="206"/>
        <v>0</v>
      </c>
      <c r="E774" s="7">
        <v>1</v>
      </c>
      <c r="F774" s="9" t="s">
        <v>1404</v>
      </c>
      <c r="G774" s="4">
        <f t="shared" si="208"/>
        <v>7.3152889539136799E-4</v>
      </c>
      <c r="H774" s="4" t="str">
        <f t="shared" si="209"/>
        <v>bɛtə</v>
      </c>
      <c r="I774" s="4" t="str">
        <f t="shared" si="210"/>
        <v>bette</v>
      </c>
      <c r="J774" s="10">
        <f t="shared" si="211"/>
        <v>4</v>
      </c>
      <c r="K774" s="10">
        <f t="shared" si="212"/>
        <v>5</v>
      </c>
      <c r="L774" s="10">
        <f t="shared" si="213"/>
        <v>5</v>
      </c>
      <c r="M774" s="1" t="str">
        <f t="shared" si="214"/>
        <v>~bette~</v>
      </c>
      <c r="N774" s="1" t="str">
        <f t="shared" si="215"/>
        <v>[bɛtə]</v>
      </c>
      <c r="O774" s="4">
        <f t="shared" si="216"/>
        <v>0.25439985932113074</v>
      </c>
      <c r="P774" s="4">
        <f t="shared" si="217"/>
        <v>1</v>
      </c>
      <c r="Q774" s="4" cm="1">
        <f t="array" ref="Q774">SUM(_xlfn._xlws.FILTER($G$2:$G$1265,_xlfn.MAP($M$2:$M$1265,_xlfn.LAMBDA(_xlpm.x,_xlpm.x=$M774))))</f>
        <v>7.3152889539136799E-4</v>
      </c>
      <c r="R774" s="4">
        <f t="shared" si="218"/>
        <v>1</v>
      </c>
      <c r="S774" s="15" cm="1">
        <f t="array" ref="S774">SUM(_xlfn._xlws.FILTER($G$2:$G$1265,_xlfn.MAP($N$2:$N$1265,_xlfn.LAMBDA(_xlpm.x,_xlpm.x=$N774))))</f>
        <v>7.3152889539136799E-4</v>
      </c>
      <c r="T774" s="4">
        <f t="shared" si="219"/>
        <v>1</v>
      </c>
      <c r="U774" s="4">
        <f t="shared" si="220"/>
        <v>0</v>
      </c>
      <c r="AA774"/>
      <c r="AB774"/>
      <c r="AC774" s="2"/>
      <c r="AH774" s="2"/>
      <c r="AI774" s="2"/>
    </row>
    <row r="775" spans="1:35">
      <c r="A775" s="1" t="str">
        <f t="shared" si="207"/>
        <v>~botto~ : [bɑtə]</v>
      </c>
      <c r="B775" s="1">
        <f t="shared" si="206"/>
        <v>0</v>
      </c>
      <c r="C775" s="1">
        <f t="shared" si="206"/>
        <v>0</v>
      </c>
      <c r="D775" s="1">
        <f t="shared" si="206"/>
        <v>0</v>
      </c>
      <c r="E775" s="7">
        <v>1</v>
      </c>
      <c r="F775" s="9" t="s">
        <v>1403</v>
      </c>
      <c r="G775" s="4">
        <f t="shared" si="208"/>
        <v>7.3152889539136799E-4</v>
      </c>
      <c r="H775" s="4" t="str">
        <f t="shared" si="209"/>
        <v>bɑtə</v>
      </c>
      <c r="I775" s="4" t="str">
        <f t="shared" si="210"/>
        <v>botto</v>
      </c>
      <c r="J775" s="10">
        <f t="shared" si="211"/>
        <v>4</v>
      </c>
      <c r="K775" s="10">
        <f t="shared" si="212"/>
        <v>5</v>
      </c>
      <c r="L775" s="10">
        <f t="shared" si="213"/>
        <v>5</v>
      </c>
      <c r="M775" s="1" t="str">
        <f t="shared" si="214"/>
        <v>~botto~</v>
      </c>
      <c r="N775" s="1" t="str">
        <f t="shared" si="215"/>
        <v>[bɑtə]</v>
      </c>
      <c r="O775" s="4">
        <f t="shared" si="216"/>
        <v>0.25439985932113074</v>
      </c>
      <c r="P775" s="4">
        <f t="shared" si="217"/>
        <v>1</v>
      </c>
      <c r="Q775" s="4" cm="1">
        <f t="array" ref="Q775">SUM(_xlfn._xlws.FILTER($G$2:$G$1265,_xlfn.MAP($M$2:$M$1265,_xlfn.LAMBDA(_xlpm.x,_xlpm.x=$M775))))</f>
        <v>7.3152889539136799E-4</v>
      </c>
      <c r="R775" s="4">
        <f t="shared" si="218"/>
        <v>1</v>
      </c>
      <c r="S775" s="15" cm="1">
        <f t="array" ref="S775">SUM(_xlfn._xlws.FILTER($G$2:$G$1265,_xlfn.MAP($N$2:$N$1265,_xlfn.LAMBDA(_xlpm.x,_xlpm.x=$N775))))</f>
        <v>7.3152889539136799E-4</v>
      </c>
      <c r="T775" s="4">
        <f t="shared" si="219"/>
        <v>1</v>
      </c>
      <c r="U775" s="4">
        <f t="shared" si="220"/>
        <v>0</v>
      </c>
      <c r="AA775"/>
      <c r="AB775"/>
      <c r="AC775" s="2"/>
      <c r="AH775" s="2"/>
      <c r="AI775" s="2"/>
    </row>
    <row r="776" spans="1:35">
      <c r="A776" s="1" t="str">
        <f t="shared" si="207"/>
        <v>~board~ : [bɔɹd]</v>
      </c>
      <c r="B776" s="1">
        <f t="shared" si="206"/>
        <v>0</v>
      </c>
      <c r="C776" s="1">
        <f t="shared" si="206"/>
        <v>0</v>
      </c>
      <c r="D776" s="1">
        <f t="shared" si="206"/>
        <v>0</v>
      </c>
      <c r="E776" s="7">
        <v>1</v>
      </c>
      <c r="F776" s="9" t="s">
        <v>1402</v>
      </c>
      <c r="G776" s="4">
        <f t="shared" si="208"/>
        <v>7.3152889539136799E-4</v>
      </c>
      <c r="H776" s="4" t="str">
        <f t="shared" si="209"/>
        <v>bɔɹd</v>
      </c>
      <c r="I776" s="4" t="str">
        <f t="shared" si="210"/>
        <v>board</v>
      </c>
      <c r="J776" s="10">
        <f t="shared" si="211"/>
        <v>4</v>
      </c>
      <c r="K776" s="10">
        <f t="shared" si="212"/>
        <v>5</v>
      </c>
      <c r="L776" s="10">
        <f t="shared" si="213"/>
        <v>5</v>
      </c>
      <c r="M776" s="1" t="str">
        <f t="shared" si="214"/>
        <v>~board~</v>
      </c>
      <c r="N776" s="1" t="str">
        <f t="shared" si="215"/>
        <v>[bɔɹd]</v>
      </c>
      <c r="O776" s="4">
        <f t="shared" si="216"/>
        <v>0.25439985932113074</v>
      </c>
      <c r="P776" s="4">
        <f t="shared" si="217"/>
        <v>1</v>
      </c>
      <c r="Q776" s="4" cm="1">
        <f t="array" ref="Q776">SUM(_xlfn._xlws.FILTER($G$2:$G$1265,_xlfn.MAP($M$2:$M$1265,_xlfn.LAMBDA(_xlpm.x,_xlpm.x=$M776))))</f>
        <v>7.3152889539136799E-4</v>
      </c>
      <c r="R776" s="4">
        <f t="shared" si="218"/>
        <v>1</v>
      </c>
      <c r="S776" s="15" cm="1">
        <f t="array" ref="S776">SUM(_xlfn._xlws.FILTER($G$2:$G$1265,_xlfn.MAP($N$2:$N$1265,_xlfn.LAMBDA(_xlpm.x,_xlpm.x=$N776))))</f>
        <v>7.3152889539136799E-4</v>
      </c>
      <c r="T776" s="4">
        <f t="shared" si="219"/>
        <v>1</v>
      </c>
      <c r="U776" s="4">
        <f t="shared" si="220"/>
        <v>0</v>
      </c>
      <c r="AA776"/>
      <c r="AB776"/>
      <c r="AC776" s="2"/>
      <c r="AH776" s="2"/>
      <c r="AI776" s="2"/>
    </row>
    <row r="777" spans="1:35">
      <c r="A777" s="1" t="str">
        <f t="shared" si="207"/>
        <v>~bread~ : [bɹɛd]</v>
      </c>
      <c r="B777" s="1">
        <f t="shared" si="206"/>
        <v>0</v>
      </c>
      <c r="C777" s="1">
        <f t="shared" si="206"/>
        <v>0</v>
      </c>
      <c r="D777" s="1">
        <f t="shared" si="206"/>
        <v>0</v>
      </c>
      <c r="E777" s="7">
        <v>1</v>
      </c>
      <c r="F777" s="9" t="s">
        <v>1401</v>
      </c>
      <c r="G777" s="4">
        <f t="shared" si="208"/>
        <v>7.3152889539136799E-4</v>
      </c>
      <c r="H777" s="4" t="str">
        <f t="shared" si="209"/>
        <v>bɹɛd</v>
      </c>
      <c r="I777" s="4" t="str">
        <f t="shared" si="210"/>
        <v>bread</v>
      </c>
      <c r="J777" s="10">
        <f t="shared" si="211"/>
        <v>4</v>
      </c>
      <c r="K777" s="10">
        <f t="shared" si="212"/>
        <v>5</v>
      </c>
      <c r="L777" s="10">
        <f t="shared" si="213"/>
        <v>5</v>
      </c>
      <c r="M777" s="1" t="str">
        <f t="shared" si="214"/>
        <v>~bread~</v>
      </c>
      <c r="N777" s="1" t="str">
        <f t="shared" si="215"/>
        <v>[bɹɛd]</v>
      </c>
      <c r="O777" s="4">
        <f t="shared" si="216"/>
        <v>0.25439985932113074</v>
      </c>
      <c r="P777" s="4">
        <f t="shared" si="217"/>
        <v>1</v>
      </c>
      <c r="Q777" s="4" cm="1">
        <f t="array" ref="Q777">SUM(_xlfn._xlws.FILTER($G$2:$G$1265,_xlfn.MAP($M$2:$M$1265,_xlfn.LAMBDA(_xlpm.x,_xlpm.x=$M777))))</f>
        <v>7.3152889539136799E-4</v>
      </c>
      <c r="R777" s="4">
        <f t="shared" si="218"/>
        <v>1</v>
      </c>
      <c r="S777" s="15" cm="1">
        <f t="array" ref="S777">SUM(_xlfn._xlws.FILTER($G$2:$G$1265,_xlfn.MAP($N$2:$N$1265,_xlfn.LAMBDA(_xlpm.x,_xlpm.x=$N777))))</f>
        <v>7.3152889539136799E-4</v>
      </c>
      <c r="T777" s="4">
        <f t="shared" si="219"/>
        <v>1</v>
      </c>
      <c r="U777" s="4">
        <f t="shared" si="220"/>
        <v>0</v>
      </c>
      <c r="AA777"/>
      <c r="AB777"/>
      <c r="AC777" s="2"/>
      <c r="AH777" s="2"/>
      <c r="AI777" s="2"/>
    </row>
    <row r="778" spans="1:35">
      <c r="A778" s="1" t="str">
        <f t="shared" si="207"/>
        <v>~broad~ : [bɹɔd]</v>
      </c>
      <c r="B778" s="1">
        <f t="shared" si="206"/>
        <v>0</v>
      </c>
      <c r="C778" s="1">
        <f t="shared" si="206"/>
        <v>0</v>
      </c>
      <c r="D778" s="1">
        <f t="shared" si="206"/>
        <v>0</v>
      </c>
      <c r="E778" s="7">
        <v>1</v>
      </c>
      <c r="F778" s="9" t="s">
        <v>1400</v>
      </c>
      <c r="G778" s="4">
        <f t="shared" si="208"/>
        <v>7.3152889539136799E-4</v>
      </c>
      <c r="H778" s="4" t="str">
        <f t="shared" si="209"/>
        <v>bɹɔd</v>
      </c>
      <c r="I778" s="4" t="str">
        <f t="shared" si="210"/>
        <v>broad</v>
      </c>
      <c r="J778" s="10">
        <f t="shared" si="211"/>
        <v>4</v>
      </c>
      <c r="K778" s="10">
        <f t="shared" si="212"/>
        <v>5</v>
      </c>
      <c r="L778" s="10">
        <f t="shared" si="213"/>
        <v>5</v>
      </c>
      <c r="M778" s="1" t="str">
        <f t="shared" si="214"/>
        <v>~broad~</v>
      </c>
      <c r="N778" s="1" t="str">
        <f t="shared" si="215"/>
        <v>[bɹɔd]</v>
      </c>
      <c r="O778" s="4">
        <f t="shared" si="216"/>
        <v>0.25439985932113074</v>
      </c>
      <c r="P778" s="4">
        <f t="shared" si="217"/>
        <v>1</v>
      </c>
      <c r="Q778" s="4" cm="1">
        <f t="array" ref="Q778">SUM(_xlfn._xlws.FILTER($G$2:$G$1265,_xlfn.MAP($M$2:$M$1265,_xlfn.LAMBDA(_xlpm.x,_xlpm.x=$M778))))</f>
        <v>7.3152889539136799E-4</v>
      </c>
      <c r="R778" s="4">
        <f t="shared" si="218"/>
        <v>1</v>
      </c>
      <c r="S778" s="15" cm="1">
        <f t="array" ref="S778">SUM(_xlfn._xlws.FILTER($G$2:$G$1265,_xlfn.MAP($N$2:$N$1265,_xlfn.LAMBDA(_xlpm.x,_xlpm.x=$N778))))</f>
        <v>7.3152889539136799E-4</v>
      </c>
      <c r="T778" s="4">
        <f t="shared" si="219"/>
        <v>1</v>
      </c>
      <c r="U778" s="4">
        <f t="shared" si="220"/>
        <v>0</v>
      </c>
      <c r="AA778"/>
      <c r="AB778"/>
      <c r="AC778" s="2"/>
      <c r="AH778" s="2"/>
      <c r="AI778" s="2"/>
    </row>
    <row r="779" spans="1:35">
      <c r="A779" s="1" t="str">
        <f t="shared" si="207"/>
        <v>~bring~ : [bɹɪŋ]</v>
      </c>
      <c r="B779" s="1">
        <f t="shared" si="206"/>
        <v>0</v>
      </c>
      <c r="C779" s="1">
        <f t="shared" si="206"/>
        <v>0</v>
      </c>
      <c r="D779" s="1">
        <f t="shared" si="206"/>
        <v>0</v>
      </c>
      <c r="E779" s="7">
        <v>1</v>
      </c>
      <c r="F779" s="9" t="s">
        <v>1399</v>
      </c>
      <c r="G779" s="4">
        <f t="shared" si="208"/>
        <v>7.3152889539136799E-4</v>
      </c>
      <c r="H779" s="4" t="str">
        <f t="shared" si="209"/>
        <v>bɹɪŋ</v>
      </c>
      <c r="I779" s="4" t="str">
        <f t="shared" si="210"/>
        <v>bring</v>
      </c>
      <c r="J779" s="10">
        <f t="shared" si="211"/>
        <v>4</v>
      </c>
      <c r="K779" s="10">
        <f t="shared" si="212"/>
        <v>5</v>
      </c>
      <c r="L779" s="10">
        <f t="shared" si="213"/>
        <v>5</v>
      </c>
      <c r="M779" s="1" t="str">
        <f t="shared" si="214"/>
        <v>~bring~</v>
      </c>
      <c r="N779" s="1" t="str">
        <f t="shared" si="215"/>
        <v>[bɹɪŋ]</v>
      </c>
      <c r="O779" s="4">
        <f t="shared" si="216"/>
        <v>0.25439985932113074</v>
      </c>
      <c r="P779" s="4">
        <f t="shared" si="217"/>
        <v>1</v>
      </c>
      <c r="Q779" s="4" cm="1">
        <f t="array" ref="Q779">SUM(_xlfn._xlws.FILTER($G$2:$G$1265,_xlfn.MAP($M$2:$M$1265,_xlfn.LAMBDA(_xlpm.x,_xlpm.x=$M779))))</f>
        <v>7.3152889539136799E-4</v>
      </c>
      <c r="R779" s="4">
        <f t="shared" si="218"/>
        <v>1</v>
      </c>
      <c r="S779" s="15" cm="1">
        <f t="array" ref="S779">SUM(_xlfn._xlws.FILTER($G$2:$G$1265,_xlfn.MAP($N$2:$N$1265,_xlfn.LAMBDA(_xlpm.x,_xlpm.x=$N779))))</f>
        <v>7.3152889539136799E-4</v>
      </c>
      <c r="T779" s="4">
        <f t="shared" si="219"/>
        <v>1</v>
      </c>
      <c r="U779" s="4">
        <f t="shared" si="220"/>
        <v>0</v>
      </c>
      <c r="AA779"/>
      <c r="AB779"/>
      <c r="AC779" s="2"/>
      <c r="AH779" s="2"/>
      <c r="AI779" s="2"/>
    </row>
    <row r="780" spans="1:35">
      <c r="A780" s="1" t="str">
        <f t="shared" si="207"/>
        <v>~dance~ : [dæns]</v>
      </c>
      <c r="B780" s="1">
        <f t="shared" si="206"/>
        <v>0</v>
      </c>
      <c r="C780" s="1">
        <f t="shared" si="206"/>
        <v>0</v>
      </c>
      <c r="D780" s="1">
        <f t="shared" si="206"/>
        <v>0</v>
      </c>
      <c r="E780" s="7">
        <v>1</v>
      </c>
      <c r="F780" s="9" t="s">
        <v>1398</v>
      </c>
      <c r="G780" s="4">
        <f t="shared" si="208"/>
        <v>7.3152889539136799E-4</v>
      </c>
      <c r="H780" s="4" t="str">
        <f t="shared" si="209"/>
        <v>dæns</v>
      </c>
      <c r="I780" s="4" t="str">
        <f t="shared" si="210"/>
        <v>dance</v>
      </c>
      <c r="J780" s="10">
        <f t="shared" si="211"/>
        <v>4</v>
      </c>
      <c r="K780" s="10">
        <f t="shared" si="212"/>
        <v>5</v>
      </c>
      <c r="L780" s="10">
        <f t="shared" si="213"/>
        <v>5</v>
      </c>
      <c r="M780" s="1" t="str">
        <f t="shared" si="214"/>
        <v>~dance~</v>
      </c>
      <c r="N780" s="1" t="str">
        <f t="shared" si="215"/>
        <v>[dæns]</v>
      </c>
      <c r="O780" s="4">
        <f t="shared" si="216"/>
        <v>0.25439985932113074</v>
      </c>
      <c r="P780" s="4">
        <f t="shared" si="217"/>
        <v>1</v>
      </c>
      <c r="Q780" s="4" cm="1">
        <f t="array" ref="Q780">SUM(_xlfn._xlws.FILTER($G$2:$G$1265,_xlfn.MAP($M$2:$M$1265,_xlfn.LAMBDA(_xlpm.x,_xlpm.x=$M780))))</f>
        <v>7.3152889539136799E-4</v>
      </c>
      <c r="R780" s="4">
        <f t="shared" si="218"/>
        <v>1</v>
      </c>
      <c r="S780" s="15" cm="1">
        <f t="array" ref="S780">SUM(_xlfn._xlws.FILTER($G$2:$G$1265,_xlfn.MAP($N$2:$N$1265,_xlfn.LAMBDA(_xlpm.x,_xlpm.x=$N780))))</f>
        <v>7.3152889539136799E-4</v>
      </c>
      <c r="T780" s="4">
        <f t="shared" si="219"/>
        <v>1</v>
      </c>
      <c r="U780" s="4">
        <f t="shared" si="220"/>
        <v>0</v>
      </c>
      <c r="AA780"/>
      <c r="AB780"/>
      <c r="AC780" s="2"/>
      <c r="AH780" s="2"/>
      <c r="AI780" s="2"/>
    </row>
    <row r="781" spans="1:35">
      <c r="A781" s="1" t="str">
        <f t="shared" si="207"/>
        <v>~diffi~ : [dɪfə]</v>
      </c>
      <c r="B781" s="1">
        <f t="shared" si="206"/>
        <v>0</v>
      </c>
      <c r="C781" s="1">
        <f t="shared" si="206"/>
        <v>0</v>
      </c>
      <c r="D781" s="1">
        <f t="shared" si="206"/>
        <v>0</v>
      </c>
      <c r="E781" s="7">
        <v>1</v>
      </c>
      <c r="F781" s="9" t="s">
        <v>1397</v>
      </c>
      <c r="G781" s="4">
        <f t="shared" si="208"/>
        <v>7.3152889539136799E-4</v>
      </c>
      <c r="H781" s="4" t="str">
        <f t="shared" si="209"/>
        <v>dɪfə</v>
      </c>
      <c r="I781" s="4" t="str">
        <f t="shared" si="210"/>
        <v>diffi</v>
      </c>
      <c r="J781" s="10">
        <f t="shared" si="211"/>
        <v>4</v>
      </c>
      <c r="K781" s="10">
        <f t="shared" si="212"/>
        <v>5</v>
      </c>
      <c r="L781" s="10">
        <f t="shared" si="213"/>
        <v>5</v>
      </c>
      <c r="M781" s="1" t="str">
        <f t="shared" si="214"/>
        <v>~diffi~</v>
      </c>
      <c r="N781" s="1" t="str">
        <f t="shared" si="215"/>
        <v>[dɪfə]</v>
      </c>
      <c r="O781" s="4">
        <f t="shared" si="216"/>
        <v>0.25439985932113074</v>
      </c>
      <c r="P781" s="4">
        <f t="shared" si="217"/>
        <v>1</v>
      </c>
      <c r="Q781" s="4" cm="1">
        <f t="array" ref="Q781">SUM(_xlfn._xlws.FILTER($G$2:$G$1265,_xlfn.MAP($M$2:$M$1265,_xlfn.LAMBDA(_xlpm.x,_xlpm.x=$M781))))</f>
        <v>7.3152889539136799E-4</v>
      </c>
      <c r="R781" s="4">
        <f t="shared" si="218"/>
        <v>1</v>
      </c>
      <c r="S781" s="15" cm="1">
        <f t="array" ref="S781">SUM(_xlfn._xlws.FILTER($G$2:$G$1265,_xlfn.MAP($N$2:$N$1265,_xlfn.LAMBDA(_xlpm.x,_xlpm.x=$N781))))</f>
        <v>7.3152889539136799E-4</v>
      </c>
      <c r="T781" s="4">
        <f t="shared" si="219"/>
        <v>1</v>
      </c>
      <c r="U781" s="4">
        <f t="shared" si="220"/>
        <v>0</v>
      </c>
      <c r="AA781"/>
      <c r="AB781"/>
      <c r="AC781" s="2"/>
      <c r="AH781" s="2"/>
      <c r="AI781" s="2"/>
    </row>
    <row r="782" spans="1:35">
      <c r="A782" s="1" t="str">
        <f t="shared" si="207"/>
        <v>~dream~ : [dɹim]</v>
      </c>
      <c r="B782" s="1">
        <f t="shared" ref="B782:D801" si="221">_xlfn.LET(_xlpm.d,$F782,_xlpm.k,_xlfn.CONCAT(LEFT(TRIM(B$1),1),"*"),COUNTIF(_xlpm.d,_xlpm.k))</f>
        <v>0</v>
      </c>
      <c r="C782" s="1">
        <f t="shared" si="221"/>
        <v>0</v>
      </c>
      <c r="D782" s="1">
        <f t="shared" si="221"/>
        <v>0</v>
      </c>
      <c r="E782" s="7">
        <v>1</v>
      </c>
      <c r="F782" s="9" t="s">
        <v>1396</v>
      </c>
      <c r="G782" s="4">
        <f t="shared" si="208"/>
        <v>7.3152889539136799E-4</v>
      </c>
      <c r="H782" s="4" t="str">
        <f t="shared" si="209"/>
        <v>dɹim</v>
      </c>
      <c r="I782" s="4" t="str">
        <f t="shared" si="210"/>
        <v>dream</v>
      </c>
      <c r="J782" s="10">
        <f t="shared" si="211"/>
        <v>4</v>
      </c>
      <c r="K782" s="10">
        <f t="shared" si="212"/>
        <v>5</v>
      </c>
      <c r="L782" s="10">
        <f t="shared" si="213"/>
        <v>5</v>
      </c>
      <c r="M782" s="1" t="str">
        <f t="shared" si="214"/>
        <v>~dream~</v>
      </c>
      <c r="N782" s="1" t="str">
        <f t="shared" si="215"/>
        <v>[dɹim]</v>
      </c>
      <c r="O782" s="4">
        <f t="shared" si="216"/>
        <v>0.25439985932113074</v>
      </c>
      <c r="P782" s="4">
        <f t="shared" si="217"/>
        <v>1</v>
      </c>
      <c r="Q782" s="4" cm="1">
        <f t="array" ref="Q782">SUM(_xlfn._xlws.FILTER($G$2:$G$1265,_xlfn.MAP($M$2:$M$1265,_xlfn.LAMBDA(_xlpm.x,_xlpm.x=$M782))))</f>
        <v>7.3152889539136799E-4</v>
      </c>
      <c r="R782" s="4">
        <f t="shared" si="218"/>
        <v>1</v>
      </c>
      <c r="S782" s="15" cm="1">
        <f t="array" ref="S782">SUM(_xlfn._xlws.FILTER($G$2:$G$1265,_xlfn.MAP($N$2:$N$1265,_xlfn.LAMBDA(_xlpm.x,_xlpm.x=$N782))))</f>
        <v>7.3152889539136799E-4</v>
      </c>
      <c r="T782" s="4">
        <f t="shared" si="219"/>
        <v>1</v>
      </c>
      <c r="U782" s="4">
        <f t="shared" si="220"/>
        <v>0</v>
      </c>
      <c r="AA782"/>
      <c r="AB782"/>
      <c r="AC782" s="2"/>
      <c r="AH782" s="2"/>
      <c r="AI782" s="2"/>
    </row>
    <row r="783" spans="1:35">
      <c r="A783" s="1" t="str">
        <f t="shared" si="207"/>
        <v>~dolla~ : [dɑlə]</v>
      </c>
      <c r="B783" s="1">
        <f t="shared" si="221"/>
        <v>0</v>
      </c>
      <c r="C783" s="1">
        <f t="shared" si="221"/>
        <v>0</v>
      </c>
      <c r="D783" s="1">
        <f t="shared" si="221"/>
        <v>0</v>
      </c>
      <c r="E783" s="7">
        <v>1</v>
      </c>
      <c r="F783" s="9" t="s">
        <v>1395</v>
      </c>
      <c r="G783" s="4">
        <f t="shared" si="208"/>
        <v>7.3152889539136799E-4</v>
      </c>
      <c r="H783" s="4" t="str">
        <f t="shared" si="209"/>
        <v>dɑlə</v>
      </c>
      <c r="I783" s="4" t="str">
        <f t="shared" si="210"/>
        <v>dolla</v>
      </c>
      <c r="J783" s="10">
        <f t="shared" si="211"/>
        <v>4</v>
      </c>
      <c r="K783" s="10">
        <f t="shared" si="212"/>
        <v>5</v>
      </c>
      <c r="L783" s="10">
        <f t="shared" si="213"/>
        <v>5</v>
      </c>
      <c r="M783" s="1" t="str">
        <f t="shared" si="214"/>
        <v>~dolla~</v>
      </c>
      <c r="N783" s="1" t="str">
        <f t="shared" si="215"/>
        <v>[dɑlə]</v>
      </c>
      <c r="O783" s="4">
        <f t="shared" si="216"/>
        <v>0.25439985932113074</v>
      </c>
      <c r="P783" s="4">
        <f t="shared" si="217"/>
        <v>1</v>
      </c>
      <c r="Q783" s="4" cm="1">
        <f t="array" ref="Q783">SUM(_xlfn._xlws.FILTER($G$2:$G$1265,_xlfn.MAP($M$2:$M$1265,_xlfn.LAMBDA(_xlpm.x,_xlpm.x=$M783))))</f>
        <v>7.3152889539136799E-4</v>
      </c>
      <c r="R783" s="4">
        <f t="shared" si="218"/>
        <v>1</v>
      </c>
      <c r="S783" s="15" cm="1">
        <f t="array" ref="S783">SUM(_xlfn._xlws.FILTER($G$2:$G$1265,_xlfn.MAP($N$2:$N$1265,_xlfn.LAMBDA(_xlpm.x,_xlpm.x=$N783))))</f>
        <v>7.3152889539136799E-4</v>
      </c>
      <c r="T783" s="4">
        <f t="shared" si="219"/>
        <v>1</v>
      </c>
      <c r="U783" s="4">
        <f t="shared" si="220"/>
        <v>0</v>
      </c>
      <c r="AA783"/>
      <c r="AB783"/>
      <c r="AC783" s="2"/>
      <c r="AH783" s="2"/>
      <c r="AI783" s="2"/>
    </row>
    <row r="784" spans="1:35">
      <c r="A784" s="1" t="str">
        <f t="shared" si="207"/>
        <v>~dress~ : [dɹɛs]</v>
      </c>
      <c r="B784" s="1">
        <f t="shared" si="221"/>
        <v>0</v>
      </c>
      <c r="C784" s="1">
        <f t="shared" si="221"/>
        <v>0</v>
      </c>
      <c r="D784" s="1">
        <f t="shared" si="221"/>
        <v>0</v>
      </c>
      <c r="E784" s="7">
        <v>1</v>
      </c>
      <c r="F784" s="9" t="s">
        <v>1394</v>
      </c>
      <c r="G784" s="4">
        <f t="shared" si="208"/>
        <v>7.3152889539136799E-4</v>
      </c>
      <c r="H784" s="4" t="str">
        <f t="shared" si="209"/>
        <v>dɹɛs</v>
      </c>
      <c r="I784" s="4" t="str">
        <f t="shared" si="210"/>
        <v>dress</v>
      </c>
      <c r="J784" s="10">
        <f t="shared" si="211"/>
        <v>4</v>
      </c>
      <c r="K784" s="10">
        <f t="shared" si="212"/>
        <v>5</v>
      </c>
      <c r="L784" s="10">
        <f t="shared" si="213"/>
        <v>5</v>
      </c>
      <c r="M784" s="1" t="str">
        <f t="shared" si="214"/>
        <v>~dress~</v>
      </c>
      <c r="N784" s="1" t="str">
        <f t="shared" si="215"/>
        <v>[dɹɛs]</v>
      </c>
      <c r="O784" s="4">
        <f t="shared" si="216"/>
        <v>0.25439985932113074</v>
      </c>
      <c r="P784" s="4">
        <f t="shared" si="217"/>
        <v>1</v>
      </c>
      <c r="Q784" s="4" cm="1">
        <f t="array" ref="Q784">SUM(_xlfn._xlws.FILTER($G$2:$G$1265,_xlfn.MAP($M$2:$M$1265,_xlfn.LAMBDA(_xlpm.x,_xlpm.x=$M784))))</f>
        <v>7.3152889539136799E-4</v>
      </c>
      <c r="R784" s="4">
        <f t="shared" si="218"/>
        <v>1</v>
      </c>
      <c r="S784" s="15" cm="1">
        <f t="array" ref="S784">SUM(_xlfn._xlws.FILTER($G$2:$G$1265,_xlfn.MAP($N$2:$N$1265,_xlfn.LAMBDA(_xlpm.x,_xlpm.x=$N784))))</f>
        <v>7.3152889539136799E-4</v>
      </c>
      <c r="T784" s="4">
        <f t="shared" si="219"/>
        <v>1</v>
      </c>
      <c r="U784" s="4">
        <f t="shared" si="220"/>
        <v>0</v>
      </c>
      <c r="AA784"/>
      <c r="AB784"/>
      <c r="AC784" s="2"/>
      <c r="AH784" s="2"/>
      <c r="AI784" s="2"/>
    </row>
    <row r="785" spans="1:35">
      <c r="A785" s="1" t="str">
        <f t="shared" si="207"/>
        <v>~fight~ : [faɪt]</v>
      </c>
      <c r="B785" s="1">
        <f t="shared" si="221"/>
        <v>0</v>
      </c>
      <c r="C785" s="1">
        <f t="shared" si="221"/>
        <v>0</v>
      </c>
      <c r="D785" s="1">
        <f t="shared" si="221"/>
        <v>0</v>
      </c>
      <c r="E785" s="7">
        <v>1</v>
      </c>
      <c r="F785" s="9" t="s">
        <v>1393</v>
      </c>
      <c r="G785" s="4">
        <f t="shared" si="208"/>
        <v>7.3152889539136799E-4</v>
      </c>
      <c r="H785" s="4" t="str">
        <f t="shared" si="209"/>
        <v>faɪt</v>
      </c>
      <c r="I785" s="4" t="str">
        <f t="shared" si="210"/>
        <v>fight</v>
      </c>
      <c r="J785" s="10">
        <f t="shared" si="211"/>
        <v>4</v>
      </c>
      <c r="K785" s="10">
        <f t="shared" si="212"/>
        <v>5</v>
      </c>
      <c r="L785" s="10">
        <f t="shared" si="213"/>
        <v>5</v>
      </c>
      <c r="M785" s="1" t="str">
        <f t="shared" si="214"/>
        <v>~fight~</v>
      </c>
      <c r="N785" s="1" t="str">
        <f t="shared" si="215"/>
        <v>[faɪt]</v>
      </c>
      <c r="O785" s="4">
        <f t="shared" si="216"/>
        <v>0.25439985932113074</v>
      </c>
      <c r="P785" s="4">
        <f t="shared" si="217"/>
        <v>1</v>
      </c>
      <c r="Q785" s="4" cm="1">
        <f t="array" ref="Q785">SUM(_xlfn._xlws.FILTER($G$2:$G$1265,_xlfn.MAP($M$2:$M$1265,_xlfn.LAMBDA(_xlpm.x,_xlpm.x=$M785))))</f>
        <v>7.3152889539136799E-4</v>
      </c>
      <c r="R785" s="4">
        <f t="shared" si="218"/>
        <v>1</v>
      </c>
      <c r="S785" s="15" cm="1">
        <f t="array" ref="S785">SUM(_xlfn._xlws.FILTER($G$2:$G$1265,_xlfn.MAP($N$2:$N$1265,_xlfn.LAMBDA(_xlpm.x,_xlpm.x=$N785))))</f>
        <v>7.3152889539136799E-4</v>
      </c>
      <c r="T785" s="4">
        <f t="shared" si="219"/>
        <v>1</v>
      </c>
      <c r="U785" s="4">
        <f t="shared" si="220"/>
        <v>0</v>
      </c>
      <c r="AA785"/>
      <c r="AB785"/>
      <c r="AC785" s="2"/>
      <c r="AH785" s="2"/>
      <c r="AI785" s="2"/>
    </row>
    <row r="786" spans="1:35">
      <c r="A786" s="1" t="str">
        <f t="shared" si="207"/>
        <v>~field~ : [fild]</v>
      </c>
      <c r="B786" s="1">
        <f t="shared" si="221"/>
        <v>0</v>
      </c>
      <c r="C786" s="1">
        <f t="shared" si="221"/>
        <v>0</v>
      </c>
      <c r="D786" s="1">
        <f t="shared" si="221"/>
        <v>0</v>
      </c>
      <c r="E786" s="7">
        <v>1</v>
      </c>
      <c r="F786" s="9" t="s">
        <v>1392</v>
      </c>
      <c r="G786" s="4">
        <f t="shared" si="208"/>
        <v>7.3152889539136799E-4</v>
      </c>
      <c r="H786" s="4" t="str">
        <f t="shared" si="209"/>
        <v>fild</v>
      </c>
      <c r="I786" s="4" t="str">
        <f t="shared" si="210"/>
        <v>field</v>
      </c>
      <c r="J786" s="10">
        <f t="shared" si="211"/>
        <v>4</v>
      </c>
      <c r="K786" s="10">
        <f t="shared" si="212"/>
        <v>5</v>
      </c>
      <c r="L786" s="10">
        <f t="shared" si="213"/>
        <v>5</v>
      </c>
      <c r="M786" s="1" t="str">
        <f t="shared" si="214"/>
        <v>~field~</v>
      </c>
      <c r="N786" s="1" t="str">
        <f t="shared" si="215"/>
        <v>[fild]</v>
      </c>
      <c r="O786" s="4">
        <f t="shared" si="216"/>
        <v>0.25439985932113074</v>
      </c>
      <c r="P786" s="4">
        <f t="shared" si="217"/>
        <v>1</v>
      </c>
      <c r="Q786" s="4" cm="1">
        <f t="array" ref="Q786">SUM(_xlfn._xlws.FILTER($G$2:$G$1265,_xlfn.MAP($M$2:$M$1265,_xlfn.LAMBDA(_xlpm.x,_xlpm.x=$M786))))</f>
        <v>7.3152889539136799E-4</v>
      </c>
      <c r="R786" s="4">
        <f t="shared" si="218"/>
        <v>1</v>
      </c>
      <c r="S786" s="15" cm="1">
        <f t="array" ref="S786">SUM(_xlfn._xlws.FILTER($G$2:$G$1265,_xlfn.MAP($N$2:$N$1265,_xlfn.LAMBDA(_xlpm.x,_xlpm.x=$N786))))</f>
        <v>7.3152889539136799E-4</v>
      </c>
      <c r="T786" s="4">
        <f t="shared" si="219"/>
        <v>1</v>
      </c>
      <c r="U786" s="4">
        <f t="shared" si="220"/>
        <v>0</v>
      </c>
      <c r="AA786"/>
      <c r="AB786"/>
      <c r="AC786" s="2"/>
      <c r="AH786" s="2"/>
      <c r="AI786" s="2"/>
    </row>
    <row r="787" spans="1:35">
      <c r="A787" s="1" t="str">
        <f t="shared" si="207"/>
        <v>~floor~ : [flɔɹ]</v>
      </c>
      <c r="B787" s="1">
        <f t="shared" si="221"/>
        <v>0</v>
      </c>
      <c r="C787" s="1">
        <f t="shared" si="221"/>
        <v>0</v>
      </c>
      <c r="D787" s="1">
        <f t="shared" si="221"/>
        <v>0</v>
      </c>
      <c r="E787" s="7">
        <v>1</v>
      </c>
      <c r="F787" s="9" t="s">
        <v>1391</v>
      </c>
      <c r="G787" s="4">
        <f t="shared" si="208"/>
        <v>7.3152889539136799E-4</v>
      </c>
      <c r="H787" s="4" t="str">
        <f t="shared" si="209"/>
        <v>flɔɹ</v>
      </c>
      <c r="I787" s="4" t="str">
        <f t="shared" si="210"/>
        <v>floor</v>
      </c>
      <c r="J787" s="10">
        <f t="shared" si="211"/>
        <v>4</v>
      </c>
      <c r="K787" s="10">
        <f t="shared" si="212"/>
        <v>5</v>
      </c>
      <c r="L787" s="10">
        <f t="shared" si="213"/>
        <v>5</v>
      </c>
      <c r="M787" s="1" t="str">
        <f t="shared" si="214"/>
        <v>~floor~</v>
      </c>
      <c r="N787" s="1" t="str">
        <f t="shared" si="215"/>
        <v>[flɔɹ]</v>
      </c>
      <c r="O787" s="4">
        <f t="shared" si="216"/>
        <v>0.25439985932113074</v>
      </c>
      <c r="P787" s="4">
        <f t="shared" si="217"/>
        <v>1</v>
      </c>
      <c r="Q787" s="4" cm="1">
        <f t="array" ref="Q787">SUM(_xlfn._xlws.FILTER($G$2:$G$1265,_xlfn.MAP($M$2:$M$1265,_xlfn.LAMBDA(_xlpm.x,_xlpm.x=$M787))))</f>
        <v>7.3152889539136799E-4</v>
      </c>
      <c r="R787" s="4">
        <f t="shared" si="218"/>
        <v>1</v>
      </c>
      <c r="S787" s="15" cm="1">
        <f t="array" ref="S787">SUM(_xlfn._xlws.FILTER($G$2:$G$1265,_xlfn.MAP($N$2:$N$1265,_xlfn.LAMBDA(_xlpm.x,_xlpm.x=$N787))))</f>
        <v>7.3152889539136799E-4</v>
      </c>
      <c r="T787" s="4">
        <f t="shared" si="219"/>
        <v>1</v>
      </c>
      <c r="U787" s="4">
        <f t="shared" si="220"/>
        <v>0</v>
      </c>
      <c r="AA787"/>
      <c r="AB787"/>
      <c r="AC787" s="2"/>
      <c r="AH787" s="2"/>
      <c r="AI787" s="2"/>
    </row>
    <row r="788" spans="1:35">
      <c r="A788" s="1" t="str">
        <f t="shared" si="207"/>
        <v>~ffect~ : [fɛkt]</v>
      </c>
      <c r="B788" s="1">
        <f t="shared" si="221"/>
        <v>0</v>
      </c>
      <c r="C788" s="1">
        <f t="shared" si="221"/>
        <v>0</v>
      </c>
      <c r="D788" s="1">
        <f t="shared" si="221"/>
        <v>0</v>
      </c>
      <c r="E788" s="7">
        <v>1</v>
      </c>
      <c r="F788" s="9" t="s">
        <v>1390</v>
      </c>
      <c r="G788" s="4">
        <f t="shared" si="208"/>
        <v>7.3152889539136799E-4</v>
      </c>
      <c r="H788" s="4" t="str">
        <f t="shared" si="209"/>
        <v>fɛkt</v>
      </c>
      <c r="I788" s="4" t="str">
        <f t="shared" si="210"/>
        <v>ffect</v>
      </c>
      <c r="J788" s="10">
        <f t="shared" si="211"/>
        <v>4</v>
      </c>
      <c r="K788" s="10">
        <f t="shared" si="212"/>
        <v>5</v>
      </c>
      <c r="L788" s="10">
        <f t="shared" si="213"/>
        <v>5</v>
      </c>
      <c r="M788" s="1" t="str">
        <f t="shared" si="214"/>
        <v>~ffect~</v>
      </c>
      <c r="N788" s="1" t="str">
        <f t="shared" si="215"/>
        <v>[fɛkt]</v>
      </c>
      <c r="O788" s="4">
        <f t="shared" si="216"/>
        <v>0.25439985932113074</v>
      </c>
      <c r="P788" s="4">
        <f t="shared" si="217"/>
        <v>1</v>
      </c>
      <c r="Q788" s="4" cm="1">
        <f t="array" ref="Q788">SUM(_xlfn._xlws.FILTER($G$2:$G$1265,_xlfn.MAP($M$2:$M$1265,_xlfn.LAMBDA(_xlpm.x,_xlpm.x=$M788))))</f>
        <v>7.3152889539136799E-4</v>
      </c>
      <c r="R788" s="4">
        <f t="shared" si="218"/>
        <v>1</v>
      </c>
      <c r="S788" s="15" cm="1">
        <f t="array" ref="S788">SUM(_xlfn._xlws.FILTER($G$2:$G$1265,_xlfn.MAP($N$2:$N$1265,_xlfn.LAMBDA(_xlpm.x,_xlpm.x=$N788))))</f>
        <v>7.3152889539136799E-4</v>
      </c>
      <c r="T788" s="4">
        <f t="shared" si="219"/>
        <v>1</v>
      </c>
      <c r="U788" s="4">
        <f t="shared" si="220"/>
        <v>0</v>
      </c>
      <c r="AA788"/>
      <c r="AB788"/>
      <c r="AC788" s="2"/>
      <c r="AH788" s="2"/>
      <c r="AI788" s="2"/>
    </row>
    <row r="789" spans="1:35">
      <c r="A789" s="1" t="str">
        <f t="shared" si="207"/>
        <v>~fficu~ : [fəkə]</v>
      </c>
      <c r="B789" s="1">
        <f t="shared" si="221"/>
        <v>0</v>
      </c>
      <c r="C789" s="1">
        <f t="shared" si="221"/>
        <v>0</v>
      </c>
      <c r="D789" s="1">
        <f t="shared" si="221"/>
        <v>0</v>
      </c>
      <c r="E789" s="7">
        <v>1</v>
      </c>
      <c r="F789" s="9" t="s">
        <v>1389</v>
      </c>
      <c r="G789" s="4">
        <f t="shared" si="208"/>
        <v>7.3152889539136799E-4</v>
      </c>
      <c r="H789" s="4" t="str">
        <f t="shared" si="209"/>
        <v>fəkə</v>
      </c>
      <c r="I789" s="4" t="str">
        <f t="shared" si="210"/>
        <v>fficu</v>
      </c>
      <c r="J789" s="10">
        <f t="shared" si="211"/>
        <v>4</v>
      </c>
      <c r="K789" s="10">
        <f t="shared" si="212"/>
        <v>5</v>
      </c>
      <c r="L789" s="10">
        <f t="shared" si="213"/>
        <v>5</v>
      </c>
      <c r="M789" s="1" t="str">
        <f t="shared" si="214"/>
        <v>~fficu~</v>
      </c>
      <c r="N789" s="1" t="str">
        <f t="shared" si="215"/>
        <v>[fəkə]</v>
      </c>
      <c r="O789" s="4">
        <f t="shared" si="216"/>
        <v>0.25439985932113074</v>
      </c>
      <c r="P789" s="4">
        <f t="shared" si="217"/>
        <v>1</v>
      </c>
      <c r="Q789" s="4" cm="1">
        <f t="array" ref="Q789">SUM(_xlfn._xlws.FILTER($G$2:$G$1265,_xlfn.MAP($M$2:$M$1265,_xlfn.LAMBDA(_xlpm.x,_xlpm.x=$M789))))</f>
        <v>7.3152889539136799E-4</v>
      </c>
      <c r="R789" s="4">
        <f t="shared" si="218"/>
        <v>1</v>
      </c>
      <c r="S789" s="15" cm="1">
        <f t="array" ref="S789">SUM(_xlfn._xlws.FILTER($G$2:$G$1265,_xlfn.MAP($N$2:$N$1265,_xlfn.LAMBDA(_xlpm.x,_xlpm.x=$N789))))</f>
        <v>7.3152889539136799E-4</v>
      </c>
      <c r="T789" s="4">
        <f t="shared" si="219"/>
        <v>1</v>
      </c>
      <c r="U789" s="4">
        <f t="shared" si="220"/>
        <v>0</v>
      </c>
      <c r="AA789"/>
      <c r="AB789"/>
      <c r="AC789" s="2"/>
      <c r="AH789" s="2"/>
      <c r="AI789" s="2"/>
    </row>
    <row r="790" spans="1:35">
      <c r="A790" s="1" t="str">
        <f t="shared" si="207"/>
        <v>~fruit~ : [fɹut]</v>
      </c>
      <c r="B790" s="1">
        <f t="shared" si="221"/>
        <v>0</v>
      </c>
      <c r="C790" s="1">
        <f t="shared" si="221"/>
        <v>0</v>
      </c>
      <c r="D790" s="1">
        <f t="shared" si="221"/>
        <v>0</v>
      </c>
      <c r="E790" s="7">
        <v>1</v>
      </c>
      <c r="F790" s="9" t="s">
        <v>1388</v>
      </c>
      <c r="G790" s="4">
        <f t="shared" si="208"/>
        <v>7.3152889539136799E-4</v>
      </c>
      <c r="H790" s="4" t="str">
        <f t="shared" si="209"/>
        <v>fɹut</v>
      </c>
      <c r="I790" s="4" t="str">
        <f t="shared" si="210"/>
        <v>fruit</v>
      </c>
      <c r="J790" s="10">
        <f t="shared" si="211"/>
        <v>4</v>
      </c>
      <c r="K790" s="10">
        <f t="shared" si="212"/>
        <v>5</v>
      </c>
      <c r="L790" s="10">
        <f t="shared" si="213"/>
        <v>5</v>
      </c>
      <c r="M790" s="1" t="str">
        <f t="shared" si="214"/>
        <v>~fruit~</v>
      </c>
      <c r="N790" s="1" t="str">
        <f t="shared" si="215"/>
        <v>[fɹut]</v>
      </c>
      <c r="O790" s="4">
        <f t="shared" si="216"/>
        <v>0.25439985932113074</v>
      </c>
      <c r="P790" s="4">
        <f t="shared" si="217"/>
        <v>1</v>
      </c>
      <c r="Q790" s="4" cm="1">
        <f t="array" ref="Q790">SUM(_xlfn._xlws.FILTER($G$2:$G$1265,_xlfn.MAP($M$2:$M$1265,_xlfn.LAMBDA(_xlpm.x,_xlpm.x=$M790))))</f>
        <v>7.3152889539136799E-4</v>
      </c>
      <c r="R790" s="4">
        <f t="shared" si="218"/>
        <v>1</v>
      </c>
      <c r="S790" s="15" cm="1">
        <f t="array" ref="S790">SUM(_xlfn._xlws.FILTER($G$2:$G$1265,_xlfn.MAP($N$2:$N$1265,_xlfn.LAMBDA(_xlpm.x,_xlpm.x=$N790))))</f>
        <v>7.3152889539136799E-4</v>
      </c>
      <c r="T790" s="4">
        <f t="shared" si="219"/>
        <v>1</v>
      </c>
      <c r="U790" s="4">
        <f t="shared" si="220"/>
        <v>0</v>
      </c>
      <c r="AA790"/>
      <c r="AB790"/>
      <c r="AC790" s="2"/>
      <c r="AH790" s="2"/>
      <c r="AI790" s="2"/>
    </row>
    <row r="791" spans="1:35">
      <c r="A791" s="1" t="str">
        <f t="shared" si="207"/>
        <v>~force~ : [fɔɹs]</v>
      </c>
      <c r="B791" s="1">
        <f t="shared" si="221"/>
        <v>0</v>
      </c>
      <c r="C791" s="1">
        <f t="shared" si="221"/>
        <v>0</v>
      </c>
      <c r="D791" s="1">
        <f t="shared" si="221"/>
        <v>0</v>
      </c>
      <c r="E791" s="7">
        <v>1</v>
      </c>
      <c r="F791" s="9" t="s">
        <v>1387</v>
      </c>
      <c r="G791" s="4">
        <f t="shared" si="208"/>
        <v>7.3152889539136799E-4</v>
      </c>
      <c r="H791" s="4" t="str">
        <f t="shared" si="209"/>
        <v>fɔɹs</v>
      </c>
      <c r="I791" s="4" t="str">
        <f t="shared" si="210"/>
        <v>force</v>
      </c>
      <c r="J791" s="10">
        <f t="shared" si="211"/>
        <v>4</v>
      </c>
      <c r="K791" s="10">
        <f t="shared" si="212"/>
        <v>5</v>
      </c>
      <c r="L791" s="10">
        <f t="shared" si="213"/>
        <v>5</v>
      </c>
      <c r="M791" s="1" t="str">
        <f t="shared" si="214"/>
        <v>~force~</v>
      </c>
      <c r="N791" s="1" t="str">
        <f t="shared" si="215"/>
        <v>[fɔɹs]</v>
      </c>
      <c r="O791" s="4">
        <f t="shared" si="216"/>
        <v>0.25439985932113074</v>
      </c>
      <c r="P791" s="4">
        <f t="shared" si="217"/>
        <v>1</v>
      </c>
      <c r="Q791" s="4" cm="1">
        <f t="array" ref="Q791">SUM(_xlfn._xlws.FILTER($G$2:$G$1265,_xlfn.MAP($M$2:$M$1265,_xlfn.LAMBDA(_xlpm.x,_xlpm.x=$M791))))</f>
        <v>7.3152889539136799E-4</v>
      </c>
      <c r="R791" s="4">
        <f t="shared" si="218"/>
        <v>1</v>
      </c>
      <c r="S791" s="15" cm="1">
        <f t="array" ref="S791">SUM(_xlfn._xlws.FILTER($G$2:$G$1265,_xlfn.MAP($N$2:$N$1265,_xlfn.LAMBDA(_xlpm.x,_xlpm.x=$N791))))</f>
        <v>7.3152889539136799E-4</v>
      </c>
      <c r="T791" s="4">
        <f t="shared" si="219"/>
        <v>1</v>
      </c>
      <c r="U791" s="4">
        <f t="shared" si="220"/>
        <v>0</v>
      </c>
      <c r="AA791"/>
      <c r="AB791"/>
      <c r="AC791" s="2"/>
      <c r="AH791" s="2"/>
      <c r="AI791" s="2"/>
    </row>
    <row r="792" spans="1:35">
      <c r="A792" s="1" t="str">
        <f t="shared" si="207"/>
        <v>~fresh~ : [fɹɛʃ]</v>
      </c>
      <c r="B792" s="1">
        <f t="shared" si="221"/>
        <v>0</v>
      </c>
      <c r="C792" s="1">
        <f t="shared" si="221"/>
        <v>0</v>
      </c>
      <c r="D792" s="1">
        <f t="shared" si="221"/>
        <v>0</v>
      </c>
      <c r="E792" s="7">
        <v>1</v>
      </c>
      <c r="F792" s="9" t="s">
        <v>1386</v>
      </c>
      <c r="G792" s="4">
        <f t="shared" si="208"/>
        <v>7.3152889539136799E-4</v>
      </c>
      <c r="H792" s="4" t="str">
        <f t="shared" si="209"/>
        <v>fɹɛʃ</v>
      </c>
      <c r="I792" s="4" t="str">
        <f t="shared" si="210"/>
        <v>fresh</v>
      </c>
      <c r="J792" s="10">
        <f t="shared" si="211"/>
        <v>4</v>
      </c>
      <c r="K792" s="10">
        <f t="shared" si="212"/>
        <v>5</v>
      </c>
      <c r="L792" s="10">
        <f t="shared" si="213"/>
        <v>5</v>
      </c>
      <c r="M792" s="1" t="str">
        <f t="shared" si="214"/>
        <v>~fresh~</v>
      </c>
      <c r="N792" s="1" t="str">
        <f t="shared" si="215"/>
        <v>[fɹɛʃ]</v>
      </c>
      <c r="O792" s="4">
        <f t="shared" si="216"/>
        <v>0.25439985932113074</v>
      </c>
      <c r="P792" s="4">
        <f t="shared" si="217"/>
        <v>1</v>
      </c>
      <c r="Q792" s="4" cm="1">
        <f t="array" ref="Q792">SUM(_xlfn._xlws.FILTER($G$2:$G$1265,_xlfn.MAP($M$2:$M$1265,_xlfn.LAMBDA(_xlpm.x,_xlpm.x=$M792))))</f>
        <v>7.3152889539136799E-4</v>
      </c>
      <c r="R792" s="4">
        <f t="shared" si="218"/>
        <v>1</v>
      </c>
      <c r="S792" s="15" cm="1">
        <f t="array" ref="S792">SUM(_xlfn._xlws.FILTER($G$2:$G$1265,_xlfn.MAP($N$2:$N$1265,_xlfn.LAMBDA(_xlpm.x,_xlpm.x=$N792))))</f>
        <v>7.3152889539136799E-4</v>
      </c>
      <c r="T792" s="4">
        <f t="shared" si="219"/>
        <v>1</v>
      </c>
      <c r="U792" s="4">
        <f t="shared" si="220"/>
        <v>0</v>
      </c>
      <c r="AA792"/>
      <c r="AB792"/>
      <c r="AC792" s="2"/>
      <c r="AH792" s="2"/>
      <c r="AI792" s="2"/>
    </row>
    <row r="793" spans="1:35">
      <c r="A793" s="1" t="str">
        <f t="shared" si="207"/>
        <v>~happy~ : [hæpɪ]</v>
      </c>
      <c r="B793" s="1">
        <f t="shared" si="221"/>
        <v>0</v>
      </c>
      <c r="C793" s="1">
        <f t="shared" si="221"/>
        <v>0</v>
      </c>
      <c r="D793" s="1">
        <f t="shared" si="221"/>
        <v>0</v>
      </c>
      <c r="E793" s="7">
        <v>1</v>
      </c>
      <c r="F793" s="9" t="s">
        <v>1385</v>
      </c>
      <c r="G793" s="4">
        <f t="shared" si="208"/>
        <v>7.3152889539136799E-4</v>
      </c>
      <c r="H793" s="4" t="str">
        <f t="shared" si="209"/>
        <v>hæpɪ</v>
      </c>
      <c r="I793" s="4" t="str">
        <f t="shared" si="210"/>
        <v>happy</v>
      </c>
      <c r="J793" s="10">
        <f t="shared" si="211"/>
        <v>4</v>
      </c>
      <c r="K793" s="10">
        <f t="shared" si="212"/>
        <v>5</v>
      </c>
      <c r="L793" s="10">
        <f t="shared" si="213"/>
        <v>5</v>
      </c>
      <c r="M793" s="1" t="str">
        <f t="shared" si="214"/>
        <v>~happy~</v>
      </c>
      <c r="N793" s="1" t="str">
        <f t="shared" si="215"/>
        <v>[hæpɪ]</v>
      </c>
      <c r="O793" s="4">
        <f t="shared" si="216"/>
        <v>0.25439985932113074</v>
      </c>
      <c r="P793" s="4">
        <f t="shared" si="217"/>
        <v>1</v>
      </c>
      <c r="Q793" s="4" cm="1">
        <f t="array" ref="Q793">SUM(_xlfn._xlws.FILTER($G$2:$G$1265,_xlfn.MAP($M$2:$M$1265,_xlfn.LAMBDA(_xlpm.x,_xlpm.x=$M793))))</f>
        <v>7.3152889539136799E-4</v>
      </c>
      <c r="R793" s="4">
        <f t="shared" si="218"/>
        <v>1</v>
      </c>
      <c r="S793" s="15" cm="1">
        <f t="array" ref="S793">SUM(_xlfn._xlws.FILTER($G$2:$G$1265,_xlfn.MAP($N$2:$N$1265,_xlfn.LAMBDA(_xlpm.x,_xlpm.x=$N793))))</f>
        <v>7.3152889539136799E-4</v>
      </c>
      <c r="T793" s="4">
        <f t="shared" si="219"/>
        <v>1</v>
      </c>
      <c r="U793" s="4">
        <f t="shared" si="220"/>
        <v>0</v>
      </c>
      <c r="AA793"/>
      <c r="AB793"/>
      <c r="AC793" s="2"/>
      <c r="AH793" s="2"/>
      <c r="AI793" s="2"/>
    </row>
    <row r="794" spans="1:35">
      <c r="A794" s="1" t="str">
        <f t="shared" si="207"/>
        <v>~house~ : [haʊs]</v>
      </c>
      <c r="B794" s="1">
        <f t="shared" si="221"/>
        <v>0</v>
      </c>
      <c r="C794" s="1">
        <f t="shared" si="221"/>
        <v>0</v>
      </c>
      <c r="D794" s="1">
        <f t="shared" si="221"/>
        <v>0</v>
      </c>
      <c r="E794" s="7">
        <v>1</v>
      </c>
      <c r="F794" s="9" t="s">
        <v>1384</v>
      </c>
      <c r="G794" s="4">
        <f t="shared" si="208"/>
        <v>7.3152889539136799E-4</v>
      </c>
      <c r="H794" s="4" t="str">
        <f t="shared" si="209"/>
        <v>haʊs</v>
      </c>
      <c r="I794" s="4" t="str">
        <f t="shared" si="210"/>
        <v>house</v>
      </c>
      <c r="J794" s="10">
        <f t="shared" si="211"/>
        <v>4</v>
      </c>
      <c r="K794" s="10">
        <f t="shared" si="212"/>
        <v>5</v>
      </c>
      <c r="L794" s="10">
        <f t="shared" si="213"/>
        <v>5</v>
      </c>
      <c r="M794" s="1" t="str">
        <f t="shared" si="214"/>
        <v>~house~</v>
      </c>
      <c r="N794" s="1" t="str">
        <f t="shared" si="215"/>
        <v>[haʊs]</v>
      </c>
      <c r="O794" s="4">
        <f t="shared" si="216"/>
        <v>0.25439985932113074</v>
      </c>
      <c r="P794" s="4">
        <f t="shared" si="217"/>
        <v>1</v>
      </c>
      <c r="Q794" s="4" cm="1">
        <f t="array" ref="Q794">SUM(_xlfn._xlws.FILTER($G$2:$G$1265,_xlfn.MAP($M$2:$M$1265,_xlfn.LAMBDA(_xlpm.x,_xlpm.x=$M794))))</f>
        <v>7.3152889539136799E-4</v>
      </c>
      <c r="R794" s="4">
        <f t="shared" si="218"/>
        <v>1</v>
      </c>
      <c r="S794" s="15" cm="1">
        <f t="array" ref="S794">SUM(_xlfn._xlws.FILTER($G$2:$G$1265,_xlfn.MAP($N$2:$N$1265,_xlfn.LAMBDA(_xlpm.x,_xlpm.x=$N794))))</f>
        <v>7.3152889539136799E-4</v>
      </c>
      <c r="T794" s="4">
        <f t="shared" si="219"/>
        <v>1</v>
      </c>
      <c r="U794" s="4">
        <f t="shared" si="220"/>
        <v>0</v>
      </c>
      <c r="AA794"/>
      <c r="AB794"/>
      <c r="AC794" s="2"/>
      <c r="AH794" s="2"/>
      <c r="AI794" s="2"/>
    </row>
    <row r="795" spans="1:35">
      <c r="A795" s="1" t="str">
        <f t="shared" si="207"/>
        <v>~heavy~ : [hɛvɪ]</v>
      </c>
      <c r="B795" s="1">
        <f t="shared" si="221"/>
        <v>0</v>
      </c>
      <c r="C795" s="1">
        <f t="shared" si="221"/>
        <v>0</v>
      </c>
      <c r="D795" s="1">
        <f t="shared" si="221"/>
        <v>0</v>
      </c>
      <c r="E795" s="7">
        <v>1</v>
      </c>
      <c r="F795" s="9" t="s">
        <v>1383</v>
      </c>
      <c r="G795" s="4">
        <f t="shared" si="208"/>
        <v>7.3152889539136799E-4</v>
      </c>
      <c r="H795" s="1" t="str">
        <f t="shared" si="209"/>
        <v>hɛvɪ</v>
      </c>
      <c r="I795" s="1" t="str">
        <f t="shared" si="210"/>
        <v>heavy</v>
      </c>
      <c r="J795" s="10">
        <f t="shared" si="211"/>
        <v>4</v>
      </c>
      <c r="K795" s="10">
        <f t="shared" si="212"/>
        <v>5</v>
      </c>
      <c r="L795" s="10">
        <f t="shared" si="213"/>
        <v>5</v>
      </c>
      <c r="M795" s="1" t="str">
        <f t="shared" si="214"/>
        <v>~heavy~</v>
      </c>
      <c r="N795" s="1" t="str">
        <f t="shared" si="215"/>
        <v>[hɛvɪ]</v>
      </c>
      <c r="O795" s="4">
        <f t="shared" si="216"/>
        <v>0.25439985932113074</v>
      </c>
      <c r="P795" s="4">
        <f t="shared" si="217"/>
        <v>1</v>
      </c>
      <c r="Q795" s="4" cm="1">
        <f t="array" ref="Q795">SUM(_xlfn._xlws.FILTER($G$2:$G$1265,_xlfn.MAP($M$2:$M$1265,_xlfn.LAMBDA(_xlpm.x,_xlpm.x=$M795))))</f>
        <v>7.3152889539136799E-4</v>
      </c>
      <c r="R795" s="4">
        <f t="shared" si="218"/>
        <v>1</v>
      </c>
      <c r="S795" s="15" cm="1">
        <f t="array" ref="S795">SUM(_xlfn._xlws.FILTER($G$2:$G$1265,_xlfn.MAP($N$2:$N$1265,_xlfn.LAMBDA(_xlpm.x,_xlpm.x=$N795))))</f>
        <v>7.3152889539136799E-4</v>
      </c>
      <c r="T795" s="4">
        <f t="shared" si="219"/>
        <v>1</v>
      </c>
      <c r="U795" s="4">
        <f t="shared" si="220"/>
        <v>0</v>
      </c>
      <c r="AA795"/>
      <c r="AB795"/>
      <c r="AC795" s="2"/>
      <c r="AH795" s="2"/>
      <c r="AI795" s="2"/>
    </row>
    <row r="796" spans="1:35">
      <c r="A796" s="1" t="str">
        <f t="shared" si="207"/>
        <v>~heard~ : [hɜɹd]</v>
      </c>
      <c r="B796" s="1">
        <f t="shared" si="221"/>
        <v>0</v>
      </c>
      <c r="C796" s="1">
        <f t="shared" si="221"/>
        <v>0</v>
      </c>
      <c r="D796" s="1">
        <f t="shared" si="221"/>
        <v>0</v>
      </c>
      <c r="E796" s="7">
        <v>1</v>
      </c>
      <c r="F796" s="9" t="s">
        <v>1382</v>
      </c>
      <c r="G796" s="4">
        <f t="shared" si="208"/>
        <v>7.3152889539136799E-4</v>
      </c>
      <c r="H796" s="4" t="str">
        <f t="shared" si="209"/>
        <v>hɜɹd</v>
      </c>
      <c r="I796" s="4" t="str">
        <f t="shared" si="210"/>
        <v>heard</v>
      </c>
      <c r="J796" s="10">
        <f t="shared" si="211"/>
        <v>4</v>
      </c>
      <c r="K796" s="10">
        <f t="shared" si="212"/>
        <v>5</v>
      </c>
      <c r="L796" s="10">
        <f t="shared" si="213"/>
        <v>5</v>
      </c>
      <c r="M796" s="1" t="str">
        <f t="shared" si="214"/>
        <v>~heard~</v>
      </c>
      <c r="N796" s="1" t="str">
        <f t="shared" si="215"/>
        <v>[hɜɹd]</v>
      </c>
      <c r="O796" s="4">
        <f t="shared" si="216"/>
        <v>0.25439985932113074</v>
      </c>
      <c r="P796" s="4">
        <f t="shared" si="217"/>
        <v>1</v>
      </c>
      <c r="Q796" s="4" cm="1">
        <f t="array" ref="Q796">SUM(_xlfn._xlws.FILTER($G$2:$G$1265,_xlfn.MAP($M$2:$M$1265,_xlfn.LAMBDA(_xlpm.x,_xlpm.x=$M796))))</f>
        <v>7.3152889539136799E-4</v>
      </c>
      <c r="R796" s="4">
        <f t="shared" si="218"/>
        <v>1</v>
      </c>
      <c r="S796" s="15" cm="1">
        <f t="array" ref="S796">SUM(_xlfn._xlws.FILTER($G$2:$G$1265,_xlfn.MAP($N$2:$N$1265,_xlfn.LAMBDA(_xlpm.x,_xlpm.x=$N796))))</f>
        <v>7.3152889539136799E-4</v>
      </c>
      <c r="T796" s="4">
        <f t="shared" si="219"/>
        <v>1</v>
      </c>
      <c r="U796" s="4">
        <f t="shared" si="220"/>
        <v>0</v>
      </c>
      <c r="AA796"/>
      <c r="AB796"/>
      <c r="AC796" s="2"/>
      <c r="AH796" s="2"/>
      <c r="AI796" s="2"/>
    </row>
    <row r="797" spans="1:35">
      <c r="A797" s="1" t="str">
        <f t="shared" si="207"/>
        <v>~horse~ : [hɔɹs]</v>
      </c>
      <c r="B797" s="1">
        <f t="shared" si="221"/>
        <v>0</v>
      </c>
      <c r="C797" s="1">
        <f t="shared" si="221"/>
        <v>0</v>
      </c>
      <c r="D797" s="1">
        <f t="shared" si="221"/>
        <v>0</v>
      </c>
      <c r="E797" s="7">
        <v>1</v>
      </c>
      <c r="F797" s="9" t="s">
        <v>1381</v>
      </c>
      <c r="G797" s="4">
        <f t="shared" si="208"/>
        <v>7.3152889539136799E-4</v>
      </c>
      <c r="H797" s="4" t="str">
        <f t="shared" si="209"/>
        <v>hɔɹs</v>
      </c>
      <c r="I797" s="4" t="str">
        <f t="shared" si="210"/>
        <v>horse</v>
      </c>
      <c r="J797" s="10">
        <f t="shared" si="211"/>
        <v>4</v>
      </c>
      <c r="K797" s="10">
        <f t="shared" si="212"/>
        <v>5</v>
      </c>
      <c r="L797" s="10">
        <f t="shared" si="213"/>
        <v>5</v>
      </c>
      <c r="M797" s="1" t="str">
        <f t="shared" si="214"/>
        <v>~horse~</v>
      </c>
      <c r="N797" s="1" t="str">
        <f t="shared" si="215"/>
        <v>[hɔɹs]</v>
      </c>
      <c r="O797" s="4">
        <f t="shared" si="216"/>
        <v>0.25439985932113074</v>
      </c>
      <c r="P797" s="4">
        <f t="shared" si="217"/>
        <v>1</v>
      </c>
      <c r="Q797" s="4" cm="1">
        <f t="array" ref="Q797">SUM(_xlfn._xlws.FILTER($G$2:$G$1265,_xlfn.MAP($M$2:$M$1265,_xlfn.LAMBDA(_xlpm.x,_xlpm.x=$M797))))</f>
        <v>7.3152889539136799E-4</v>
      </c>
      <c r="R797" s="4">
        <f t="shared" si="218"/>
        <v>1</v>
      </c>
      <c r="S797" s="15" cm="1">
        <f t="array" ref="S797">SUM(_xlfn._xlws.FILTER($G$2:$G$1265,_xlfn.MAP($N$2:$N$1265,_xlfn.LAMBDA(_xlpm.x,_xlpm.x=$N797))))</f>
        <v>7.3152889539136799E-4</v>
      </c>
      <c r="T797" s="4">
        <f t="shared" si="219"/>
        <v>1</v>
      </c>
      <c r="U797" s="4">
        <f t="shared" si="220"/>
        <v>0</v>
      </c>
      <c r="AA797"/>
      <c r="AB797"/>
      <c r="AC797" s="2"/>
      <c r="AH797" s="2"/>
      <c r="AI797" s="2"/>
    </row>
    <row r="798" spans="1:35">
      <c r="A798" s="1" t="str">
        <f t="shared" si="207"/>
        <v>~heart~ : [hɑɹt]</v>
      </c>
      <c r="B798" s="1">
        <f t="shared" si="221"/>
        <v>0</v>
      </c>
      <c r="C798" s="1">
        <f t="shared" si="221"/>
        <v>0</v>
      </c>
      <c r="D798" s="1">
        <f t="shared" si="221"/>
        <v>0</v>
      </c>
      <c r="E798" s="7">
        <v>1</v>
      </c>
      <c r="F798" s="9" t="s">
        <v>1380</v>
      </c>
      <c r="G798" s="4">
        <f t="shared" si="208"/>
        <v>7.3152889539136799E-4</v>
      </c>
      <c r="H798" s="1" t="str">
        <f t="shared" si="209"/>
        <v>hɑɹt</v>
      </c>
      <c r="I798" s="1" t="str">
        <f t="shared" si="210"/>
        <v>heart</v>
      </c>
      <c r="J798" s="10">
        <f t="shared" si="211"/>
        <v>4</v>
      </c>
      <c r="K798" s="10">
        <f t="shared" si="212"/>
        <v>5</v>
      </c>
      <c r="L798" s="10">
        <f t="shared" si="213"/>
        <v>5</v>
      </c>
      <c r="M798" s="1" t="str">
        <f t="shared" si="214"/>
        <v>~heart~</v>
      </c>
      <c r="N798" s="1" t="str">
        <f t="shared" si="215"/>
        <v>[hɑɹt]</v>
      </c>
      <c r="O798" s="4">
        <f t="shared" si="216"/>
        <v>0.25439985932113074</v>
      </c>
      <c r="P798" s="4">
        <f t="shared" si="217"/>
        <v>1</v>
      </c>
      <c r="Q798" s="4" cm="1">
        <f t="array" ref="Q798">SUM(_xlfn._xlws.FILTER($G$2:$G$1265,_xlfn.MAP($M$2:$M$1265,_xlfn.LAMBDA(_xlpm.x,_xlpm.x=$M798))))</f>
        <v>7.3152889539136799E-4</v>
      </c>
      <c r="R798" s="4">
        <f t="shared" si="218"/>
        <v>1</v>
      </c>
      <c r="S798" s="15" cm="1">
        <f t="array" ref="S798">SUM(_xlfn._xlws.FILTER($G$2:$G$1265,_xlfn.MAP($N$2:$N$1265,_xlfn.LAMBDA(_xlpm.x,_xlpm.x=$N798))))</f>
        <v>7.3152889539136799E-4</v>
      </c>
      <c r="T798" s="4">
        <f t="shared" si="219"/>
        <v>1</v>
      </c>
      <c r="U798" s="4">
        <f t="shared" si="220"/>
        <v>0</v>
      </c>
      <c r="AA798"/>
      <c r="AB798"/>
      <c r="AC798" s="2"/>
      <c r="AH798" s="2"/>
      <c r="AI798" s="2"/>
    </row>
    <row r="799" spans="1:35">
      <c r="A799" s="1" t="str">
        <f t="shared" si="207"/>
        <v>~hurry~ : [hɜɹɪ]</v>
      </c>
      <c r="B799" s="1">
        <f t="shared" si="221"/>
        <v>0</v>
      </c>
      <c r="C799" s="1">
        <f t="shared" si="221"/>
        <v>0</v>
      </c>
      <c r="D799" s="1">
        <f t="shared" si="221"/>
        <v>0</v>
      </c>
      <c r="E799" s="7">
        <v>1</v>
      </c>
      <c r="F799" s="9" t="s">
        <v>1379</v>
      </c>
      <c r="G799" s="4">
        <f t="shared" si="208"/>
        <v>7.3152889539136799E-4</v>
      </c>
      <c r="H799" s="1" t="str">
        <f t="shared" si="209"/>
        <v>hɜɹɪ</v>
      </c>
      <c r="I799" s="1" t="str">
        <f t="shared" si="210"/>
        <v>hurry</v>
      </c>
      <c r="J799" s="10">
        <f t="shared" si="211"/>
        <v>4</v>
      </c>
      <c r="K799" s="10">
        <f t="shared" si="212"/>
        <v>5</v>
      </c>
      <c r="L799" s="10">
        <f t="shared" si="213"/>
        <v>5</v>
      </c>
      <c r="M799" s="1" t="str">
        <f t="shared" si="214"/>
        <v>~hurry~</v>
      </c>
      <c r="N799" s="1" t="str">
        <f t="shared" si="215"/>
        <v>[hɜɹɪ]</v>
      </c>
      <c r="O799" s="4">
        <f t="shared" si="216"/>
        <v>0.25439985932113074</v>
      </c>
      <c r="P799" s="4">
        <f t="shared" si="217"/>
        <v>1</v>
      </c>
      <c r="Q799" s="4" cm="1">
        <f t="array" ref="Q799">SUM(_xlfn._xlws.FILTER($G$2:$G$1265,_xlfn.MAP($M$2:$M$1265,_xlfn.LAMBDA(_xlpm.x,_xlpm.x=$M799))))</f>
        <v>7.3152889539136799E-4</v>
      </c>
      <c r="R799" s="4">
        <f t="shared" si="218"/>
        <v>1</v>
      </c>
      <c r="S799" s="15" cm="1">
        <f t="array" ref="S799">SUM(_xlfn._xlws.FILTER($G$2:$G$1265,_xlfn.MAP($N$2:$N$1265,_xlfn.LAMBDA(_xlpm.x,_xlpm.x=$N799))))</f>
        <v>7.3152889539136799E-4</v>
      </c>
      <c r="T799" s="4">
        <f t="shared" si="219"/>
        <v>1</v>
      </c>
      <c r="U799" s="4">
        <f t="shared" si="220"/>
        <v>0</v>
      </c>
      <c r="AA799"/>
      <c r="AB799"/>
      <c r="AC799" s="2"/>
      <c r="AH799" s="2"/>
      <c r="AI799" s="2"/>
    </row>
    <row r="800" spans="1:35">
      <c r="A800" s="1" t="str">
        <f t="shared" si="207"/>
        <v>~eveni~ : [ivnɪ]</v>
      </c>
      <c r="B800" s="1">
        <f t="shared" si="221"/>
        <v>0</v>
      </c>
      <c r="C800" s="1">
        <f t="shared" si="221"/>
        <v>0</v>
      </c>
      <c r="D800" s="1">
        <f t="shared" si="221"/>
        <v>0</v>
      </c>
      <c r="E800" s="7">
        <v>1</v>
      </c>
      <c r="F800" s="9" t="s">
        <v>1378</v>
      </c>
      <c r="G800" s="4">
        <f t="shared" si="208"/>
        <v>7.3152889539136799E-4</v>
      </c>
      <c r="H800" s="1" t="str">
        <f t="shared" si="209"/>
        <v>ivnɪ</v>
      </c>
      <c r="I800" s="1" t="str">
        <f t="shared" si="210"/>
        <v>eveni</v>
      </c>
      <c r="J800" s="10">
        <f t="shared" si="211"/>
        <v>4</v>
      </c>
      <c r="K800" s="10">
        <f t="shared" si="212"/>
        <v>5</v>
      </c>
      <c r="L800" s="10">
        <f t="shared" si="213"/>
        <v>5</v>
      </c>
      <c r="M800" s="1" t="str">
        <f t="shared" si="214"/>
        <v>~eveni~</v>
      </c>
      <c r="N800" s="1" t="str">
        <f t="shared" si="215"/>
        <v>[ivnɪ]</v>
      </c>
      <c r="O800" s="4">
        <f t="shared" si="216"/>
        <v>0.25439985932113074</v>
      </c>
      <c r="P800" s="4">
        <f t="shared" si="217"/>
        <v>1</v>
      </c>
      <c r="Q800" s="4" cm="1">
        <f t="array" ref="Q800">SUM(_xlfn._xlws.FILTER($G$2:$G$1265,_xlfn.MAP($M$2:$M$1265,_xlfn.LAMBDA(_xlpm.x,_xlpm.x=$M800))))</f>
        <v>7.3152889539136799E-4</v>
      </c>
      <c r="R800" s="4">
        <f t="shared" si="218"/>
        <v>1</v>
      </c>
      <c r="S800" s="15" cm="1">
        <f t="array" ref="S800">SUM(_xlfn._xlws.FILTER($G$2:$G$1265,_xlfn.MAP($N$2:$N$1265,_xlfn.LAMBDA(_xlpm.x,_xlpm.x=$N800))))</f>
        <v>7.3152889539136799E-4</v>
      </c>
      <c r="T800" s="4">
        <f t="shared" si="219"/>
        <v>1</v>
      </c>
      <c r="U800" s="4">
        <f t="shared" si="220"/>
        <v>0</v>
      </c>
      <c r="AA800"/>
      <c r="AB800"/>
      <c r="AC800" s="2"/>
      <c r="AH800" s="2"/>
      <c r="AI800" s="2"/>
    </row>
    <row r="801" spans="1:35">
      <c r="A801" s="1" t="str">
        <f t="shared" si="207"/>
        <v>~catch~ : [kætʃ]</v>
      </c>
      <c r="B801" s="1">
        <f t="shared" si="221"/>
        <v>0</v>
      </c>
      <c r="C801" s="1">
        <f t="shared" si="221"/>
        <v>0</v>
      </c>
      <c r="D801" s="1">
        <f t="shared" si="221"/>
        <v>0</v>
      </c>
      <c r="E801" s="7">
        <v>1</v>
      </c>
      <c r="F801" s="9" t="s">
        <v>1377</v>
      </c>
      <c r="G801" s="4">
        <f t="shared" si="208"/>
        <v>7.3152889539136799E-4</v>
      </c>
      <c r="H801" s="4" t="str">
        <f t="shared" si="209"/>
        <v>kætʃ</v>
      </c>
      <c r="I801" s="4" t="str">
        <f t="shared" si="210"/>
        <v>catch</v>
      </c>
      <c r="J801" s="10">
        <f t="shared" si="211"/>
        <v>4</v>
      </c>
      <c r="K801" s="10">
        <f t="shared" si="212"/>
        <v>5</v>
      </c>
      <c r="L801" s="10">
        <f t="shared" si="213"/>
        <v>5</v>
      </c>
      <c r="M801" s="1" t="str">
        <f t="shared" si="214"/>
        <v>~catch~</v>
      </c>
      <c r="N801" s="1" t="str">
        <f t="shared" si="215"/>
        <v>[kætʃ]</v>
      </c>
      <c r="O801" s="4">
        <f t="shared" si="216"/>
        <v>0.25439985932113074</v>
      </c>
      <c r="P801" s="4">
        <f t="shared" si="217"/>
        <v>1</v>
      </c>
      <c r="Q801" s="4" cm="1">
        <f t="array" ref="Q801">SUM(_xlfn._xlws.FILTER($G$2:$G$1265,_xlfn.MAP($M$2:$M$1265,_xlfn.LAMBDA(_xlpm.x,_xlpm.x=$M801))))</f>
        <v>7.3152889539136799E-4</v>
      </c>
      <c r="R801" s="4">
        <f t="shared" si="218"/>
        <v>1</v>
      </c>
      <c r="S801" s="15" cm="1">
        <f t="array" ref="S801">SUM(_xlfn._xlws.FILTER($G$2:$G$1265,_xlfn.MAP($N$2:$N$1265,_xlfn.LAMBDA(_xlpm.x,_xlpm.x=$N801))))</f>
        <v>7.3152889539136799E-4</v>
      </c>
      <c r="T801" s="4">
        <f t="shared" si="219"/>
        <v>1</v>
      </c>
      <c r="U801" s="4">
        <f t="shared" si="220"/>
        <v>0</v>
      </c>
      <c r="AA801"/>
      <c r="AB801"/>
      <c r="AC801" s="2"/>
      <c r="AH801" s="2"/>
      <c r="AI801" s="2"/>
    </row>
    <row r="802" spans="1:35">
      <c r="A802" s="1" t="str">
        <f t="shared" si="207"/>
        <v>~carry~ : [kæɹɪ]</v>
      </c>
      <c r="B802" s="1">
        <f t="shared" ref="B802:D821" si="222">_xlfn.LET(_xlpm.d,$F802,_xlpm.k,_xlfn.CONCAT(LEFT(TRIM(B$1),1),"*"),COUNTIF(_xlpm.d,_xlpm.k))</f>
        <v>0</v>
      </c>
      <c r="C802" s="1">
        <f t="shared" si="222"/>
        <v>0</v>
      </c>
      <c r="D802" s="1">
        <f t="shared" si="222"/>
        <v>0</v>
      </c>
      <c r="E802" s="7">
        <v>1</v>
      </c>
      <c r="F802" s="9" t="s">
        <v>1376</v>
      </c>
      <c r="G802" s="4">
        <f t="shared" si="208"/>
        <v>7.3152889539136799E-4</v>
      </c>
      <c r="H802" s="1" t="str">
        <f t="shared" si="209"/>
        <v>kæɹɪ</v>
      </c>
      <c r="I802" s="1" t="str">
        <f t="shared" si="210"/>
        <v>carry</v>
      </c>
      <c r="J802" s="10">
        <f t="shared" si="211"/>
        <v>4</v>
      </c>
      <c r="K802" s="10">
        <f t="shared" si="212"/>
        <v>5</v>
      </c>
      <c r="L802" s="10">
        <f t="shared" si="213"/>
        <v>5</v>
      </c>
      <c r="M802" s="1" t="str">
        <f t="shared" si="214"/>
        <v>~carry~</v>
      </c>
      <c r="N802" s="1" t="str">
        <f t="shared" si="215"/>
        <v>[kæɹɪ]</v>
      </c>
      <c r="O802" s="4">
        <f t="shared" si="216"/>
        <v>0.25439985932113074</v>
      </c>
      <c r="P802" s="4">
        <f t="shared" si="217"/>
        <v>1</v>
      </c>
      <c r="Q802" s="4" cm="1">
        <f t="array" ref="Q802">SUM(_xlfn._xlws.FILTER($G$2:$G$1265,_xlfn.MAP($M$2:$M$1265,_xlfn.LAMBDA(_xlpm.x,_xlpm.x=$M802))))</f>
        <v>7.3152889539136799E-4</v>
      </c>
      <c r="R802" s="4">
        <f t="shared" si="218"/>
        <v>1</v>
      </c>
      <c r="S802" s="15" cm="1">
        <f t="array" ref="S802">SUM(_xlfn._xlws.FILTER($G$2:$G$1265,_xlfn.MAP($N$2:$N$1265,_xlfn.LAMBDA(_xlpm.x,_xlpm.x=$N802))))</f>
        <v>7.3152889539136799E-4</v>
      </c>
      <c r="T802" s="4">
        <f t="shared" si="219"/>
        <v>1</v>
      </c>
      <c r="U802" s="4">
        <f t="shared" si="220"/>
        <v>0</v>
      </c>
      <c r="AA802"/>
      <c r="AB802"/>
      <c r="AC802" s="2"/>
      <c r="AH802" s="2"/>
      <c r="AI802" s="2"/>
    </row>
    <row r="803" spans="1:35">
      <c r="A803" s="1" t="str">
        <f t="shared" si="207"/>
        <v>~class~ : [klæs]</v>
      </c>
      <c r="B803" s="1">
        <f t="shared" si="222"/>
        <v>0</v>
      </c>
      <c r="C803" s="1">
        <f t="shared" si="222"/>
        <v>0</v>
      </c>
      <c r="D803" s="1">
        <f t="shared" si="222"/>
        <v>0</v>
      </c>
      <c r="E803" s="7">
        <v>1</v>
      </c>
      <c r="F803" s="9" t="s">
        <v>1375</v>
      </c>
      <c r="G803" s="4">
        <f t="shared" si="208"/>
        <v>7.3152889539136799E-4</v>
      </c>
      <c r="H803" s="4" t="str">
        <f t="shared" si="209"/>
        <v>klæs</v>
      </c>
      <c r="I803" s="4" t="str">
        <f t="shared" si="210"/>
        <v>class</v>
      </c>
      <c r="J803" s="10">
        <f t="shared" si="211"/>
        <v>4</v>
      </c>
      <c r="K803" s="10">
        <f t="shared" si="212"/>
        <v>5</v>
      </c>
      <c r="L803" s="10">
        <f t="shared" si="213"/>
        <v>5</v>
      </c>
      <c r="M803" s="1" t="str">
        <f t="shared" si="214"/>
        <v>~class~</v>
      </c>
      <c r="N803" s="1" t="str">
        <f t="shared" si="215"/>
        <v>[klæs]</v>
      </c>
      <c r="O803" s="4">
        <f t="shared" si="216"/>
        <v>0.25439985932113074</v>
      </c>
      <c r="P803" s="4">
        <f t="shared" si="217"/>
        <v>1</v>
      </c>
      <c r="Q803" s="4" cm="1">
        <f t="array" ref="Q803">SUM(_xlfn._xlws.FILTER($G$2:$G$1265,_xlfn.MAP($M$2:$M$1265,_xlfn.LAMBDA(_xlpm.x,_xlpm.x=$M803))))</f>
        <v>7.3152889539136799E-4</v>
      </c>
      <c r="R803" s="4">
        <f t="shared" si="218"/>
        <v>1</v>
      </c>
      <c r="S803" s="15" cm="1">
        <f t="array" ref="S803">SUM(_xlfn._xlws.FILTER($G$2:$G$1265,_xlfn.MAP($N$2:$N$1265,_xlfn.LAMBDA(_xlpm.x,_xlpm.x=$N803))))</f>
        <v>7.3152889539136799E-4</v>
      </c>
      <c r="T803" s="4">
        <f t="shared" si="219"/>
        <v>1</v>
      </c>
      <c r="U803" s="4">
        <f t="shared" si="220"/>
        <v>0</v>
      </c>
      <c r="AA803"/>
      <c r="AB803"/>
      <c r="AC803" s="2"/>
      <c r="AH803" s="2"/>
      <c r="AI803" s="2"/>
    </row>
    <row r="804" spans="1:35">
      <c r="A804" s="1" t="str">
        <f t="shared" si="207"/>
        <v>~clean~ : [klin]</v>
      </c>
      <c r="B804" s="1">
        <f t="shared" si="222"/>
        <v>0</v>
      </c>
      <c r="C804" s="1">
        <f t="shared" si="222"/>
        <v>0</v>
      </c>
      <c r="D804" s="1">
        <f t="shared" si="222"/>
        <v>0</v>
      </c>
      <c r="E804" s="7">
        <v>1</v>
      </c>
      <c r="F804" s="9" t="s">
        <v>1374</v>
      </c>
      <c r="G804" s="4">
        <f t="shared" si="208"/>
        <v>7.3152889539136799E-4</v>
      </c>
      <c r="H804" s="4" t="str">
        <f t="shared" si="209"/>
        <v>klin</v>
      </c>
      <c r="I804" s="4" t="str">
        <f t="shared" si="210"/>
        <v>clean</v>
      </c>
      <c r="J804" s="10">
        <f t="shared" si="211"/>
        <v>4</v>
      </c>
      <c r="K804" s="10">
        <f t="shared" si="212"/>
        <v>5</v>
      </c>
      <c r="L804" s="10">
        <f t="shared" si="213"/>
        <v>5</v>
      </c>
      <c r="M804" s="1" t="str">
        <f t="shared" si="214"/>
        <v>~clean~</v>
      </c>
      <c r="N804" s="1" t="str">
        <f t="shared" si="215"/>
        <v>[klin]</v>
      </c>
      <c r="O804" s="4">
        <f t="shared" si="216"/>
        <v>0.25439985932113074</v>
      </c>
      <c r="P804" s="4">
        <f t="shared" si="217"/>
        <v>1</v>
      </c>
      <c r="Q804" s="4" cm="1">
        <f t="array" ref="Q804">SUM(_xlfn._xlws.FILTER($G$2:$G$1265,_xlfn.MAP($M$2:$M$1265,_xlfn.LAMBDA(_xlpm.x,_xlpm.x=$M804))))</f>
        <v>7.3152889539136799E-4</v>
      </c>
      <c r="R804" s="4">
        <f t="shared" si="218"/>
        <v>1</v>
      </c>
      <c r="S804" s="15" cm="1">
        <f t="array" ref="S804">SUM(_xlfn._xlws.FILTER($G$2:$G$1265,_xlfn.MAP($N$2:$N$1265,_xlfn.LAMBDA(_xlpm.x,_xlpm.x=$N804))))</f>
        <v>7.3152889539136799E-4</v>
      </c>
      <c r="T804" s="4">
        <f t="shared" si="219"/>
        <v>1</v>
      </c>
      <c r="U804" s="4">
        <f t="shared" si="220"/>
        <v>0</v>
      </c>
      <c r="AA804"/>
      <c r="AB804"/>
      <c r="AC804" s="2"/>
      <c r="AH804" s="2"/>
      <c r="AI804" s="2"/>
    </row>
    <row r="805" spans="1:35">
      <c r="A805" s="1" t="str">
        <f t="shared" si="207"/>
        <v>~clock~ : [klɑk]</v>
      </c>
      <c r="B805" s="1">
        <f t="shared" si="222"/>
        <v>0</v>
      </c>
      <c r="C805" s="1">
        <f t="shared" si="222"/>
        <v>0</v>
      </c>
      <c r="D805" s="1">
        <f t="shared" si="222"/>
        <v>0</v>
      </c>
      <c r="E805" s="7">
        <v>1</v>
      </c>
      <c r="F805" s="9" t="s">
        <v>1373</v>
      </c>
      <c r="G805" s="4">
        <f t="shared" si="208"/>
        <v>7.3152889539136799E-4</v>
      </c>
      <c r="H805" s="1" t="str">
        <f t="shared" si="209"/>
        <v>klɑk</v>
      </c>
      <c r="I805" s="1" t="str">
        <f t="shared" si="210"/>
        <v>clock</v>
      </c>
      <c r="J805" s="10">
        <f t="shared" si="211"/>
        <v>4</v>
      </c>
      <c r="K805" s="10">
        <f t="shared" si="212"/>
        <v>5</v>
      </c>
      <c r="L805" s="10">
        <f t="shared" si="213"/>
        <v>5</v>
      </c>
      <c r="M805" s="1" t="str">
        <f t="shared" si="214"/>
        <v>~clock~</v>
      </c>
      <c r="N805" s="1" t="str">
        <f t="shared" si="215"/>
        <v>[klɑk]</v>
      </c>
      <c r="O805" s="4">
        <f t="shared" si="216"/>
        <v>0.25439985932113074</v>
      </c>
      <c r="P805" s="4">
        <f t="shared" si="217"/>
        <v>1</v>
      </c>
      <c r="Q805" s="4" cm="1">
        <f t="array" ref="Q805">SUM(_xlfn._xlws.FILTER($G$2:$G$1265,_xlfn.MAP($M$2:$M$1265,_xlfn.LAMBDA(_xlpm.x,_xlpm.x=$M805))))</f>
        <v>7.3152889539136799E-4</v>
      </c>
      <c r="R805" s="4">
        <f t="shared" si="218"/>
        <v>1</v>
      </c>
      <c r="S805" s="15" cm="1">
        <f t="array" ref="S805">SUM(_xlfn._xlws.FILTER($G$2:$G$1265,_xlfn.MAP($N$2:$N$1265,_xlfn.LAMBDA(_xlpm.x,_xlpm.x=$N805))))</f>
        <v>7.3152889539136799E-4</v>
      </c>
      <c r="T805" s="4">
        <f t="shared" si="219"/>
        <v>1</v>
      </c>
      <c r="U805" s="4">
        <f t="shared" si="220"/>
        <v>0</v>
      </c>
      <c r="AA805"/>
      <c r="AB805"/>
      <c r="AC805" s="2"/>
      <c r="AH805" s="2"/>
      <c r="AI805" s="2"/>
    </row>
    <row r="806" spans="1:35">
      <c r="A806" s="1" t="str">
        <f t="shared" si="207"/>
        <v>~clear~ : [klɪə]</v>
      </c>
      <c r="B806" s="1">
        <f t="shared" si="222"/>
        <v>0</v>
      </c>
      <c r="C806" s="1">
        <f t="shared" si="222"/>
        <v>0</v>
      </c>
      <c r="D806" s="1">
        <f t="shared" si="222"/>
        <v>0</v>
      </c>
      <c r="E806" s="7">
        <v>1</v>
      </c>
      <c r="F806" s="9" t="s">
        <v>1372</v>
      </c>
      <c r="G806" s="4">
        <f t="shared" si="208"/>
        <v>7.3152889539136799E-4</v>
      </c>
      <c r="H806" s="4" t="str">
        <f t="shared" si="209"/>
        <v>klɪə</v>
      </c>
      <c r="I806" s="4" t="str">
        <f t="shared" si="210"/>
        <v>clear</v>
      </c>
      <c r="J806" s="10">
        <f t="shared" si="211"/>
        <v>4</v>
      </c>
      <c r="K806" s="10">
        <f t="shared" si="212"/>
        <v>5</v>
      </c>
      <c r="L806" s="10">
        <f t="shared" si="213"/>
        <v>5</v>
      </c>
      <c r="M806" s="1" t="str">
        <f t="shared" si="214"/>
        <v>~clear~</v>
      </c>
      <c r="N806" s="1" t="str">
        <f t="shared" si="215"/>
        <v>[klɪə]</v>
      </c>
      <c r="O806" s="4">
        <f t="shared" si="216"/>
        <v>0.25439985932113074</v>
      </c>
      <c r="P806" s="4">
        <f t="shared" si="217"/>
        <v>1</v>
      </c>
      <c r="Q806" s="4" cm="1">
        <f t="array" ref="Q806">SUM(_xlfn._xlws.FILTER($G$2:$G$1265,_xlfn.MAP($M$2:$M$1265,_xlfn.LAMBDA(_xlpm.x,_xlpm.x=$M806))))</f>
        <v>7.3152889539136799E-4</v>
      </c>
      <c r="R806" s="4">
        <f t="shared" si="218"/>
        <v>1</v>
      </c>
      <c r="S806" s="15" cm="1">
        <f t="array" ref="S806">SUM(_xlfn._xlws.FILTER($G$2:$G$1265,_xlfn.MAP($N$2:$N$1265,_xlfn.LAMBDA(_xlpm.x,_xlpm.x=$N806))))</f>
        <v>7.3152889539136799E-4</v>
      </c>
      <c r="T806" s="4">
        <f t="shared" si="219"/>
        <v>1</v>
      </c>
      <c r="U806" s="4">
        <f t="shared" si="220"/>
        <v>0</v>
      </c>
      <c r="AA806"/>
      <c r="AB806"/>
      <c r="AC806" s="2"/>
      <c r="AH806" s="2"/>
      <c r="AI806" s="2"/>
    </row>
    <row r="807" spans="1:35">
      <c r="A807" s="1" t="str">
        <f t="shared" si="207"/>
        <v>~ccess~ : [ksɛs]</v>
      </c>
      <c r="B807" s="1">
        <f t="shared" si="222"/>
        <v>0</v>
      </c>
      <c r="C807" s="1">
        <f t="shared" si="222"/>
        <v>0</v>
      </c>
      <c r="D807" s="1">
        <f t="shared" si="222"/>
        <v>0</v>
      </c>
      <c r="E807" s="7">
        <v>1</v>
      </c>
      <c r="F807" s="9" t="s">
        <v>1371</v>
      </c>
      <c r="G807" s="4">
        <f t="shared" si="208"/>
        <v>7.3152889539136799E-4</v>
      </c>
      <c r="H807" s="4" t="str">
        <f t="shared" si="209"/>
        <v>ksɛs</v>
      </c>
      <c r="I807" s="4" t="str">
        <f t="shared" si="210"/>
        <v>ccess</v>
      </c>
      <c r="J807" s="10">
        <f t="shared" si="211"/>
        <v>4</v>
      </c>
      <c r="K807" s="10">
        <f t="shared" si="212"/>
        <v>5</v>
      </c>
      <c r="L807" s="10">
        <f t="shared" si="213"/>
        <v>5</v>
      </c>
      <c r="M807" s="1" t="str">
        <f t="shared" si="214"/>
        <v>~ccess~</v>
      </c>
      <c r="N807" s="1" t="str">
        <f t="shared" si="215"/>
        <v>[ksɛs]</v>
      </c>
      <c r="O807" s="4">
        <f t="shared" si="216"/>
        <v>0.25439985932113074</v>
      </c>
      <c r="P807" s="4">
        <f t="shared" si="217"/>
        <v>1</v>
      </c>
      <c r="Q807" s="4" cm="1">
        <f t="array" ref="Q807">SUM(_xlfn._xlws.FILTER($G$2:$G$1265,_xlfn.MAP($M$2:$M$1265,_xlfn.LAMBDA(_xlpm.x,_xlpm.x=$M807))))</f>
        <v>7.3152889539136799E-4</v>
      </c>
      <c r="R807" s="4">
        <f t="shared" si="218"/>
        <v>1</v>
      </c>
      <c r="S807" s="15" cm="1">
        <f t="array" ref="S807">SUM(_xlfn._xlws.FILTER($G$2:$G$1265,_xlfn.MAP($N$2:$N$1265,_xlfn.LAMBDA(_xlpm.x,_xlpm.x=$N807))))</f>
        <v>7.3152889539136799E-4</v>
      </c>
      <c r="T807" s="4">
        <f t="shared" si="219"/>
        <v>1</v>
      </c>
      <c r="U807" s="4">
        <f t="shared" si="220"/>
        <v>0</v>
      </c>
      <c r="AA807"/>
      <c r="AB807"/>
      <c r="AC807" s="2"/>
      <c r="AH807" s="2"/>
      <c r="AI807" s="2"/>
    </row>
    <row r="808" spans="1:35">
      <c r="A808" s="1" t="str">
        <f t="shared" si="207"/>
        <v>~ctice~ : [ktɪs]</v>
      </c>
      <c r="B808" s="1">
        <f t="shared" si="222"/>
        <v>0</v>
      </c>
      <c r="C808" s="1">
        <f t="shared" si="222"/>
        <v>0</v>
      </c>
      <c r="D808" s="1">
        <f t="shared" si="222"/>
        <v>0</v>
      </c>
      <c r="E808" s="7">
        <v>1</v>
      </c>
      <c r="F808" s="9" t="s">
        <v>1370</v>
      </c>
      <c r="G808" s="4">
        <f t="shared" si="208"/>
        <v>7.3152889539136799E-4</v>
      </c>
      <c r="H808" s="4" t="str">
        <f t="shared" si="209"/>
        <v>ktɪs</v>
      </c>
      <c r="I808" s="4" t="str">
        <f t="shared" si="210"/>
        <v>ctice</v>
      </c>
      <c r="J808" s="10">
        <f t="shared" si="211"/>
        <v>4</v>
      </c>
      <c r="K808" s="10">
        <f t="shared" si="212"/>
        <v>5</v>
      </c>
      <c r="L808" s="10">
        <f t="shared" si="213"/>
        <v>5</v>
      </c>
      <c r="M808" s="1" t="str">
        <f t="shared" si="214"/>
        <v>~ctice~</v>
      </c>
      <c r="N808" s="1" t="str">
        <f t="shared" si="215"/>
        <v>[ktɪs]</v>
      </c>
      <c r="O808" s="4">
        <f t="shared" si="216"/>
        <v>0.25439985932113074</v>
      </c>
      <c r="P808" s="4">
        <f t="shared" si="217"/>
        <v>1</v>
      </c>
      <c r="Q808" s="4" cm="1">
        <f t="array" ref="Q808">SUM(_xlfn._xlws.FILTER($G$2:$G$1265,_xlfn.MAP($M$2:$M$1265,_xlfn.LAMBDA(_xlpm.x,_xlpm.x=$M808))))</f>
        <v>7.3152889539136799E-4</v>
      </c>
      <c r="R808" s="4">
        <f t="shared" si="218"/>
        <v>1</v>
      </c>
      <c r="S808" s="15" cm="1">
        <f t="array" ref="S808">SUM(_xlfn._xlws.FILTER($G$2:$G$1265,_xlfn.MAP($N$2:$N$1265,_xlfn.LAMBDA(_xlpm.x,_xlpm.x=$N808))))</f>
        <v>7.3152889539136799E-4</v>
      </c>
      <c r="T808" s="4">
        <f t="shared" si="219"/>
        <v>1</v>
      </c>
      <c r="U808" s="4">
        <f t="shared" si="220"/>
        <v>0</v>
      </c>
      <c r="AA808"/>
      <c r="AB808"/>
      <c r="AC808" s="2"/>
      <c r="AH808" s="2"/>
      <c r="AI808" s="2"/>
    </row>
    <row r="809" spans="1:35">
      <c r="A809" s="1" t="str">
        <f t="shared" si="207"/>
        <v>~quick~ : [kwɪk]</v>
      </c>
      <c r="B809" s="1">
        <f t="shared" si="222"/>
        <v>0</v>
      </c>
      <c r="C809" s="1">
        <f t="shared" si="222"/>
        <v>0</v>
      </c>
      <c r="D809" s="1">
        <f t="shared" si="222"/>
        <v>0</v>
      </c>
      <c r="E809" s="7">
        <v>1</v>
      </c>
      <c r="F809" s="9" t="s">
        <v>1369</v>
      </c>
      <c r="G809" s="4">
        <f t="shared" si="208"/>
        <v>7.3152889539136799E-4</v>
      </c>
      <c r="H809" s="1" t="str">
        <f t="shared" si="209"/>
        <v>kwɪk</v>
      </c>
      <c r="I809" s="1" t="str">
        <f t="shared" si="210"/>
        <v>quick</v>
      </c>
      <c r="J809" s="10">
        <f t="shared" si="211"/>
        <v>4</v>
      </c>
      <c r="K809" s="10">
        <f t="shared" si="212"/>
        <v>5</v>
      </c>
      <c r="L809" s="10">
        <f t="shared" si="213"/>
        <v>5</v>
      </c>
      <c r="M809" s="1" t="str">
        <f t="shared" si="214"/>
        <v>~quick~</v>
      </c>
      <c r="N809" s="1" t="str">
        <f t="shared" si="215"/>
        <v>[kwɪk]</v>
      </c>
      <c r="O809" s="4">
        <f t="shared" si="216"/>
        <v>0.25439985932113074</v>
      </c>
      <c r="P809" s="4">
        <f t="shared" si="217"/>
        <v>1</v>
      </c>
      <c r="Q809" s="4" cm="1">
        <f t="array" ref="Q809">SUM(_xlfn._xlws.FILTER($G$2:$G$1265,_xlfn.MAP($M$2:$M$1265,_xlfn.LAMBDA(_xlpm.x,_xlpm.x=$M809))))</f>
        <v>7.3152889539136799E-4</v>
      </c>
      <c r="R809" s="4">
        <f t="shared" si="218"/>
        <v>1</v>
      </c>
      <c r="S809" s="15" cm="1">
        <f t="array" ref="S809">SUM(_xlfn._xlws.FILTER($G$2:$G$1265,_xlfn.MAP($N$2:$N$1265,_xlfn.LAMBDA(_xlpm.x,_xlpm.x=$N809))))</f>
        <v>7.3152889539136799E-4</v>
      </c>
      <c r="T809" s="4">
        <f t="shared" si="219"/>
        <v>1</v>
      </c>
      <c r="U809" s="4">
        <f t="shared" si="220"/>
        <v>0</v>
      </c>
      <c r="AA809"/>
      <c r="AB809"/>
      <c r="AC809" s="2"/>
      <c r="AH809" s="2"/>
      <c r="AI809" s="2"/>
    </row>
    <row r="810" spans="1:35">
      <c r="A810" s="1" t="str">
        <f t="shared" si="207"/>
        <v>~colle~ : [kəlɛ]</v>
      </c>
      <c r="B810" s="1">
        <f t="shared" si="222"/>
        <v>0</v>
      </c>
      <c r="C810" s="1">
        <f t="shared" si="222"/>
        <v>0</v>
      </c>
      <c r="D810" s="1">
        <f t="shared" si="222"/>
        <v>0</v>
      </c>
      <c r="E810" s="7">
        <v>1</v>
      </c>
      <c r="F810" s="9" t="s">
        <v>1368</v>
      </c>
      <c r="G810" s="4">
        <f t="shared" si="208"/>
        <v>7.3152889539136799E-4</v>
      </c>
      <c r="H810" s="4" t="str">
        <f t="shared" si="209"/>
        <v>kəlɛ</v>
      </c>
      <c r="I810" s="4" t="str">
        <f t="shared" si="210"/>
        <v>colle</v>
      </c>
      <c r="J810" s="10">
        <f t="shared" si="211"/>
        <v>4</v>
      </c>
      <c r="K810" s="10">
        <f t="shared" si="212"/>
        <v>5</v>
      </c>
      <c r="L810" s="10">
        <f t="shared" si="213"/>
        <v>5</v>
      </c>
      <c r="M810" s="1" t="str">
        <f t="shared" si="214"/>
        <v>~colle~</v>
      </c>
      <c r="N810" s="1" t="str">
        <f t="shared" si="215"/>
        <v>[kəlɛ]</v>
      </c>
      <c r="O810" s="4">
        <f t="shared" si="216"/>
        <v>0.25439985932113074</v>
      </c>
      <c r="P810" s="4">
        <f t="shared" si="217"/>
        <v>1</v>
      </c>
      <c r="Q810" s="4" cm="1">
        <f t="array" ref="Q810">SUM(_xlfn._xlws.FILTER($G$2:$G$1265,_xlfn.MAP($M$2:$M$1265,_xlfn.LAMBDA(_xlpm.x,_xlpm.x=$M810))))</f>
        <v>7.3152889539136799E-4</v>
      </c>
      <c r="R810" s="4">
        <f t="shared" si="218"/>
        <v>1</v>
      </c>
      <c r="S810" s="15" cm="1">
        <f t="array" ref="S810">SUM(_xlfn._xlws.FILTER($G$2:$G$1265,_xlfn.MAP($N$2:$N$1265,_xlfn.LAMBDA(_xlpm.x,_xlpm.x=$N810))))</f>
        <v>7.3152889539136799E-4</v>
      </c>
      <c r="T810" s="4">
        <f t="shared" si="219"/>
        <v>1</v>
      </c>
      <c r="U810" s="4">
        <f t="shared" si="220"/>
        <v>0</v>
      </c>
      <c r="AA810"/>
      <c r="AB810"/>
      <c r="AC810" s="2"/>
      <c r="AH810" s="2"/>
      <c r="AI810" s="2"/>
    </row>
    <row r="811" spans="1:35">
      <c r="A811" s="1" t="str">
        <f t="shared" si="207"/>
        <v>~commo~ : [kɑmə]</v>
      </c>
      <c r="B811" s="1">
        <f t="shared" si="222"/>
        <v>0</v>
      </c>
      <c r="C811" s="1">
        <f t="shared" si="222"/>
        <v>0</v>
      </c>
      <c r="D811" s="1">
        <f t="shared" si="222"/>
        <v>0</v>
      </c>
      <c r="E811" s="7">
        <v>1</v>
      </c>
      <c r="F811" s="9" t="s">
        <v>1367</v>
      </c>
      <c r="G811" s="4">
        <f t="shared" si="208"/>
        <v>7.3152889539136799E-4</v>
      </c>
      <c r="H811" s="4" t="str">
        <f t="shared" si="209"/>
        <v>kɑmə</v>
      </c>
      <c r="I811" s="4" t="str">
        <f t="shared" si="210"/>
        <v>commo</v>
      </c>
      <c r="J811" s="10">
        <f t="shared" si="211"/>
        <v>4</v>
      </c>
      <c r="K811" s="10">
        <f t="shared" si="212"/>
        <v>5</v>
      </c>
      <c r="L811" s="10">
        <f t="shared" si="213"/>
        <v>5</v>
      </c>
      <c r="M811" s="1" t="str">
        <f t="shared" si="214"/>
        <v>~commo~</v>
      </c>
      <c r="N811" s="1" t="str">
        <f t="shared" si="215"/>
        <v>[kɑmə]</v>
      </c>
      <c r="O811" s="4">
        <f t="shared" si="216"/>
        <v>0.25439985932113074</v>
      </c>
      <c r="P811" s="4">
        <f t="shared" si="217"/>
        <v>1</v>
      </c>
      <c r="Q811" s="4" cm="1">
        <f t="array" ref="Q811">SUM(_xlfn._xlws.FILTER($G$2:$G$1265,_xlfn.MAP($M$2:$M$1265,_xlfn.LAMBDA(_xlpm.x,_xlpm.x=$M811))))</f>
        <v>7.3152889539136799E-4</v>
      </c>
      <c r="R811" s="4">
        <f t="shared" si="218"/>
        <v>1</v>
      </c>
      <c r="S811" s="15" cm="1">
        <f t="array" ref="S811">SUM(_xlfn._xlws.FILTER($G$2:$G$1265,_xlfn.MAP($N$2:$N$1265,_xlfn.LAMBDA(_xlpm.x,_xlpm.x=$N811))))</f>
        <v>7.3152889539136799E-4</v>
      </c>
      <c r="T811" s="4">
        <f t="shared" si="219"/>
        <v>1</v>
      </c>
      <c r="U811" s="4">
        <f t="shared" si="220"/>
        <v>0</v>
      </c>
      <c r="AA811"/>
      <c r="AB811"/>
      <c r="AC811" s="2"/>
      <c r="AH811" s="2"/>
      <c r="AI811" s="2"/>
    </row>
    <row r="812" spans="1:35">
      <c r="A812" s="1" t="str">
        <f t="shared" si="207"/>
        <v>~conne~ : [kənɛ]</v>
      </c>
      <c r="B812" s="1">
        <f t="shared" si="222"/>
        <v>0</v>
      </c>
      <c r="C812" s="1">
        <f t="shared" si="222"/>
        <v>0</v>
      </c>
      <c r="D812" s="1">
        <f t="shared" si="222"/>
        <v>0</v>
      </c>
      <c r="E812" s="7">
        <v>1</v>
      </c>
      <c r="F812" s="9" t="s">
        <v>1366</v>
      </c>
      <c r="G812" s="4">
        <f t="shared" si="208"/>
        <v>7.3152889539136799E-4</v>
      </c>
      <c r="H812" s="4" t="str">
        <f t="shared" si="209"/>
        <v>kənɛ</v>
      </c>
      <c r="I812" s="4" t="str">
        <f t="shared" si="210"/>
        <v>conne</v>
      </c>
      <c r="J812" s="10">
        <f t="shared" si="211"/>
        <v>4</v>
      </c>
      <c r="K812" s="10">
        <f t="shared" si="212"/>
        <v>5</v>
      </c>
      <c r="L812" s="10">
        <f t="shared" si="213"/>
        <v>5</v>
      </c>
      <c r="M812" s="1" t="str">
        <f t="shared" si="214"/>
        <v>~conne~</v>
      </c>
      <c r="N812" s="1" t="str">
        <f t="shared" si="215"/>
        <v>[kənɛ]</v>
      </c>
      <c r="O812" s="4">
        <f t="shared" si="216"/>
        <v>0.25439985932113074</v>
      </c>
      <c r="P812" s="4">
        <f t="shared" si="217"/>
        <v>1</v>
      </c>
      <c r="Q812" s="4" cm="1">
        <f t="array" ref="Q812">SUM(_xlfn._xlws.FILTER($G$2:$G$1265,_xlfn.MAP($M$2:$M$1265,_xlfn.LAMBDA(_xlpm.x,_xlpm.x=$M812))))</f>
        <v>7.3152889539136799E-4</v>
      </c>
      <c r="R812" s="4">
        <f t="shared" si="218"/>
        <v>1</v>
      </c>
      <c r="S812" s="15" cm="1">
        <f t="array" ref="S812">SUM(_xlfn._xlws.FILTER($G$2:$G$1265,_xlfn.MAP($N$2:$N$1265,_xlfn.LAMBDA(_xlpm.x,_xlpm.x=$N812))))</f>
        <v>7.3152889539136799E-4</v>
      </c>
      <c r="T812" s="4">
        <f t="shared" si="219"/>
        <v>1</v>
      </c>
      <c r="U812" s="4">
        <f t="shared" si="220"/>
        <v>0</v>
      </c>
      <c r="AA812"/>
      <c r="AB812"/>
      <c r="AC812" s="2"/>
      <c r="AH812" s="2"/>
      <c r="AI812" s="2"/>
    </row>
    <row r="813" spans="1:35">
      <c r="A813" s="1" t="str">
        <f t="shared" si="207"/>
        <v>~cotto~ : [kɑtə]</v>
      </c>
      <c r="B813" s="1">
        <f t="shared" si="222"/>
        <v>0</v>
      </c>
      <c r="C813" s="1">
        <f t="shared" si="222"/>
        <v>0</v>
      </c>
      <c r="D813" s="1">
        <f t="shared" si="222"/>
        <v>0</v>
      </c>
      <c r="E813" s="7">
        <v>1</v>
      </c>
      <c r="F813" s="9" t="s">
        <v>1365</v>
      </c>
      <c r="G813" s="4">
        <f t="shared" si="208"/>
        <v>7.3152889539136799E-4</v>
      </c>
      <c r="H813" s="1" t="str">
        <f t="shared" si="209"/>
        <v>kɑtə</v>
      </c>
      <c r="I813" s="1" t="str">
        <f t="shared" si="210"/>
        <v>cotto</v>
      </c>
      <c r="J813" s="10">
        <f t="shared" si="211"/>
        <v>4</v>
      </c>
      <c r="K813" s="10">
        <f t="shared" si="212"/>
        <v>5</v>
      </c>
      <c r="L813" s="10">
        <f t="shared" si="213"/>
        <v>5</v>
      </c>
      <c r="M813" s="1" t="str">
        <f t="shared" si="214"/>
        <v>~cotto~</v>
      </c>
      <c r="N813" s="1" t="str">
        <f t="shared" si="215"/>
        <v>[kɑtə]</v>
      </c>
      <c r="O813" s="4">
        <f t="shared" si="216"/>
        <v>0.25439985932113074</v>
      </c>
      <c r="P813" s="4">
        <f t="shared" si="217"/>
        <v>1</v>
      </c>
      <c r="Q813" s="4" cm="1">
        <f t="array" ref="Q813">SUM(_xlfn._xlws.FILTER($G$2:$G$1265,_xlfn.MAP($M$2:$M$1265,_xlfn.LAMBDA(_xlpm.x,_xlpm.x=$M813))))</f>
        <v>7.3152889539136799E-4</v>
      </c>
      <c r="R813" s="4">
        <f t="shared" si="218"/>
        <v>1</v>
      </c>
      <c r="S813" s="15" cm="1">
        <f t="array" ref="S813">SUM(_xlfn._xlws.FILTER($G$2:$G$1265,_xlfn.MAP($N$2:$N$1265,_xlfn.LAMBDA(_xlpm.x,_xlpm.x=$N813))))</f>
        <v>7.3152889539136799E-4</v>
      </c>
      <c r="T813" s="4">
        <f t="shared" si="219"/>
        <v>1</v>
      </c>
      <c r="U813" s="4">
        <f t="shared" si="220"/>
        <v>0</v>
      </c>
      <c r="AA813"/>
      <c r="AB813"/>
      <c r="AC813" s="2"/>
      <c r="AH813" s="2"/>
      <c r="AI813" s="2"/>
    </row>
    <row r="814" spans="1:35">
      <c r="A814" s="1" t="str">
        <f t="shared" si="207"/>
        <v>~ction~ : [kʃən]</v>
      </c>
      <c r="B814" s="1">
        <f t="shared" si="222"/>
        <v>0</v>
      </c>
      <c r="C814" s="1">
        <f t="shared" si="222"/>
        <v>0</v>
      </c>
      <c r="D814" s="1">
        <f t="shared" si="222"/>
        <v>0</v>
      </c>
      <c r="E814" s="7">
        <v>1</v>
      </c>
      <c r="F814" s="9" t="s">
        <v>1364</v>
      </c>
      <c r="G814" s="4">
        <f t="shared" si="208"/>
        <v>7.3152889539136799E-4</v>
      </c>
      <c r="H814" s="4" t="str">
        <f t="shared" si="209"/>
        <v>kʃən</v>
      </c>
      <c r="I814" s="4" t="str">
        <f t="shared" si="210"/>
        <v>ction</v>
      </c>
      <c r="J814" s="10">
        <f t="shared" si="211"/>
        <v>4</v>
      </c>
      <c r="K814" s="10">
        <f t="shared" si="212"/>
        <v>5</v>
      </c>
      <c r="L814" s="10">
        <f t="shared" si="213"/>
        <v>5</v>
      </c>
      <c r="M814" s="1" t="str">
        <f t="shared" si="214"/>
        <v>~ction~</v>
      </c>
      <c r="N814" s="1" t="str">
        <f t="shared" si="215"/>
        <v>[kʃən]</v>
      </c>
      <c r="O814" s="4">
        <f t="shared" si="216"/>
        <v>0.25439985932113074</v>
      </c>
      <c r="P814" s="4">
        <f t="shared" si="217"/>
        <v>1</v>
      </c>
      <c r="Q814" s="4" cm="1">
        <f t="array" ref="Q814">SUM(_xlfn._xlws.FILTER($G$2:$G$1265,_xlfn.MAP($M$2:$M$1265,_xlfn.LAMBDA(_xlpm.x,_xlpm.x=$M814))))</f>
        <v>7.3152889539136799E-4</v>
      </c>
      <c r="R814" s="4">
        <f t="shared" si="218"/>
        <v>1</v>
      </c>
      <c r="S814" s="15" cm="1">
        <f t="array" ref="S814">SUM(_xlfn._xlws.FILTER($G$2:$G$1265,_xlfn.MAP($N$2:$N$1265,_xlfn.LAMBDA(_xlpm.x,_xlpm.x=$N814))))</f>
        <v>7.3152889539136799E-4</v>
      </c>
      <c r="T814" s="4">
        <f t="shared" si="219"/>
        <v>1</v>
      </c>
      <c r="U814" s="4">
        <f t="shared" si="220"/>
        <v>0</v>
      </c>
      <c r="AA814"/>
      <c r="AB814"/>
      <c r="AC814" s="2"/>
      <c r="AH814" s="2"/>
      <c r="AI814" s="2"/>
    </row>
    <row r="815" spans="1:35">
      <c r="A815" s="1" t="str">
        <f t="shared" si="207"/>
        <v>~cross~ : [kɹɔs]</v>
      </c>
      <c r="B815" s="1">
        <f t="shared" si="222"/>
        <v>0</v>
      </c>
      <c r="C815" s="1">
        <f t="shared" si="222"/>
        <v>0</v>
      </c>
      <c r="D815" s="1">
        <f t="shared" si="222"/>
        <v>0</v>
      </c>
      <c r="E815" s="7">
        <v>1</v>
      </c>
      <c r="F815" s="9" t="s">
        <v>1363</v>
      </c>
      <c r="G815" s="4">
        <f t="shared" si="208"/>
        <v>7.3152889539136799E-4</v>
      </c>
      <c r="H815" s="4" t="str">
        <f t="shared" si="209"/>
        <v>kɹɔs</v>
      </c>
      <c r="I815" s="4" t="str">
        <f t="shared" si="210"/>
        <v>cross</v>
      </c>
      <c r="J815" s="10">
        <f t="shared" si="211"/>
        <v>4</v>
      </c>
      <c r="K815" s="10">
        <f t="shared" si="212"/>
        <v>5</v>
      </c>
      <c r="L815" s="10">
        <f t="shared" si="213"/>
        <v>5</v>
      </c>
      <c r="M815" s="1" t="str">
        <f t="shared" si="214"/>
        <v>~cross~</v>
      </c>
      <c r="N815" s="1" t="str">
        <f t="shared" si="215"/>
        <v>[kɹɔs]</v>
      </c>
      <c r="O815" s="4">
        <f t="shared" si="216"/>
        <v>0.25439985932113074</v>
      </c>
      <c r="P815" s="4">
        <f t="shared" si="217"/>
        <v>1</v>
      </c>
      <c r="Q815" s="4" cm="1">
        <f t="array" ref="Q815">SUM(_xlfn._xlws.FILTER($G$2:$G$1265,_xlfn.MAP($M$2:$M$1265,_xlfn.LAMBDA(_xlpm.x,_xlpm.x=$M815))))</f>
        <v>7.3152889539136799E-4</v>
      </c>
      <c r="R815" s="4">
        <f t="shared" si="218"/>
        <v>1</v>
      </c>
      <c r="S815" s="15" cm="1">
        <f t="array" ref="S815">SUM(_xlfn._xlws.FILTER($G$2:$G$1265,_xlfn.MAP($N$2:$N$1265,_xlfn.LAMBDA(_xlpm.x,_xlpm.x=$N815))))</f>
        <v>7.3152889539136799E-4</v>
      </c>
      <c r="T815" s="4">
        <f t="shared" si="219"/>
        <v>1</v>
      </c>
      <c r="U815" s="4">
        <f t="shared" si="220"/>
        <v>0</v>
      </c>
      <c r="AA815"/>
      <c r="AB815"/>
      <c r="AC815" s="2"/>
      <c r="AH815" s="2"/>
      <c r="AI815" s="2"/>
    </row>
    <row r="816" spans="1:35">
      <c r="A816" s="1" t="str">
        <f t="shared" si="207"/>
        <v>~corre~ : [kəɹɛ]</v>
      </c>
      <c r="B816" s="1">
        <f t="shared" si="222"/>
        <v>0</v>
      </c>
      <c r="C816" s="1">
        <f t="shared" si="222"/>
        <v>0</v>
      </c>
      <c r="D816" s="1">
        <f t="shared" si="222"/>
        <v>0</v>
      </c>
      <c r="E816" s="7">
        <v>1</v>
      </c>
      <c r="F816" s="9" t="s">
        <v>1362</v>
      </c>
      <c r="G816" s="4">
        <f t="shared" si="208"/>
        <v>7.3152889539136799E-4</v>
      </c>
      <c r="H816" s="4" t="str">
        <f t="shared" si="209"/>
        <v>kəɹɛ</v>
      </c>
      <c r="I816" s="4" t="str">
        <f t="shared" si="210"/>
        <v>corre</v>
      </c>
      <c r="J816" s="10">
        <f t="shared" si="211"/>
        <v>4</v>
      </c>
      <c r="K816" s="10">
        <f t="shared" si="212"/>
        <v>5</v>
      </c>
      <c r="L816" s="10">
        <f t="shared" si="213"/>
        <v>5</v>
      </c>
      <c r="M816" s="1" t="str">
        <f t="shared" si="214"/>
        <v>~corre~</v>
      </c>
      <c r="N816" s="1" t="str">
        <f t="shared" si="215"/>
        <v>[kəɹɛ]</v>
      </c>
      <c r="O816" s="4">
        <f t="shared" si="216"/>
        <v>0.25439985932113074</v>
      </c>
      <c r="P816" s="4">
        <f t="shared" si="217"/>
        <v>1</v>
      </c>
      <c r="Q816" s="4" cm="1">
        <f t="array" ref="Q816">SUM(_xlfn._xlws.FILTER($G$2:$G$1265,_xlfn.MAP($M$2:$M$1265,_xlfn.LAMBDA(_xlpm.x,_xlpm.x=$M816))))</f>
        <v>7.3152889539136799E-4</v>
      </c>
      <c r="R816" s="4">
        <f t="shared" si="218"/>
        <v>1</v>
      </c>
      <c r="S816" s="15" cm="1">
        <f t="array" ref="S816">SUM(_xlfn._xlws.FILTER($G$2:$G$1265,_xlfn.MAP($N$2:$N$1265,_xlfn.LAMBDA(_xlpm.x,_xlpm.x=$N816))))</f>
        <v>7.3152889539136799E-4</v>
      </c>
      <c r="T816" s="4">
        <f t="shared" si="219"/>
        <v>1</v>
      </c>
      <c r="U816" s="4">
        <f t="shared" si="220"/>
        <v>0</v>
      </c>
      <c r="AA816"/>
      <c r="AB816"/>
      <c r="AC816" s="2"/>
      <c r="AH816" s="2"/>
      <c r="AI816" s="2"/>
    </row>
    <row r="817" spans="1:35">
      <c r="A817" s="1" t="str">
        <f t="shared" si="207"/>
        <v>~light~ : [laɪt]</v>
      </c>
      <c r="B817" s="1">
        <f t="shared" si="222"/>
        <v>0</v>
      </c>
      <c r="C817" s="1">
        <f t="shared" si="222"/>
        <v>0</v>
      </c>
      <c r="D817" s="1">
        <f t="shared" si="222"/>
        <v>0</v>
      </c>
      <c r="E817" s="7">
        <v>1</v>
      </c>
      <c r="F817" s="9" t="s">
        <v>1361</v>
      </c>
      <c r="G817" s="4">
        <f t="shared" si="208"/>
        <v>7.3152889539136799E-4</v>
      </c>
      <c r="H817" s="4" t="str">
        <f t="shared" si="209"/>
        <v>laɪt</v>
      </c>
      <c r="I817" s="4" t="str">
        <f t="shared" si="210"/>
        <v>light</v>
      </c>
      <c r="J817" s="10">
        <f t="shared" si="211"/>
        <v>4</v>
      </c>
      <c r="K817" s="10">
        <f t="shared" si="212"/>
        <v>5</v>
      </c>
      <c r="L817" s="10">
        <f t="shared" si="213"/>
        <v>5</v>
      </c>
      <c r="M817" s="1" t="str">
        <f t="shared" si="214"/>
        <v>~light~</v>
      </c>
      <c r="N817" s="1" t="str">
        <f t="shared" si="215"/>
        <v>[laɪt]</v>
      </c>
      <c r="O817" s="4">
        <f t="shared" si="216"/>
        <v>0.25439985932113074</v>
      </c>
      <c r="P817" s="4">
        <f t="shared" si="217"/>
        <v>1</v>
      </c>
      <c r="Q817" s="4" cm="1">
        <f t="array" ref="Q817">SUM(_xlfn._xlws.FILTER($G$2:$G$1265,_xlfn.MAP($M$2:$M$1265,_xlfn.LAMBDA(_xlpm.x,_xlpm.x=$M817))))</f>
        <v>7.3152889539136799E-4</v>
      </c>
      <c r="R817" s="4">
        <f t="shared" si="218"/>
        <v>1</v>
      </c>
      <c r="S817" s="15" cm="1">
        <f t="array" ref="S817">SUM(_xlfn._xlws.FILTER($G$2:$G$1265,_xlfn.MAP($N$2:$N$1265,_xlfn.LAMBDA(_xlpm.x,_xlpm.x=$N817))))</f>
        <v>7.3152889539136799E-4</v>
      </c>
      <c r="T817" s="4">
        <f t="shared" si="219"/>
        <v>1</v>
      </c>
      <c r="U817" s="4">
        <f t="shared" si="220"/>
        <v>0</v>
      </c>
      <c r="AA817"/>
      <c r="AB817"/>
      <c r="AC817" s="2"/>
      <c r="AH817" s="2"/>
      <c r="AI817" s="2"/>
    </row>
    <row r="818" spans="1:35">
      <c r="A818" s="1" t="str">
        <f t="shared" si="207"/>
        <v>~least~ : [list]</v>
      </c>
      <c r="B818" s="1">
        <f t="shared" si="222"/>
        <v>0</v>
      </c>
      <c r="C818" s="1">
        <f t="shared" si="222"/>
        <v>0</v>
      </c>
      <c r="D818" s="1">
        <f t="shared" si="222"/>
        <v>0</v>
      </c>
      <c r="E818" s="7">
        <v>1</v>
      </c>
      <c r="F818" s="9" t="s">
        <v>1360</v>
      </c>
      <c r="G818" s="4">
        <f t="shared" si="208"/>
        <v>7.3152889539136799E-4</v>
      </c>
      <c r="H818" s="4" t="str">
        <f t="shared" si="209"/>
        <v>list</v>
      </c>
      <c r="I818" s="4" t="str">
        <f t="shared" si="210"/>
        <v>least</v>
      </c>
      <c r="J818" s="10">
        <f t="shared" si="211"/>
        <v>4</v>
      </c>
      <c r="K818" s="10">
        <f t="shared" si="212"/>
        <v>5</v>
      </c>
      <c r="L818" s="10">
        <f t="shared" si="213"/>
        <v>5</v>
      </c>
      <c r="M818" s="1" t="str">
        <f t="shared" si="214"/>
        <v>~least~</v>
      </c>
      <c r="N818" s="1" t="str">
        <f t="shared" si="215"/>
        <v>[list]</v>
      </c>
      <c r="O818" s="4">
        <f t="shared" si="216"/>
        <v>0.25439985932113074</v>
      </c>
      <c r="P818" s="4">
        <f t="shared" si="217"/>
        <v>1</v>
      </c>
      <c r="Q818" s="4" cm="1">
        <f t="array" ref="Q818">SUM(_xlfn._xlws.FILTER($G$2:$G$1265,_xlfn.MAP($M$2:$M$1265,_xlfn.LAMBDA(_xlpm.x,_xlpm.x=$M818))))</f>
        <v>7.3152889539136799E-4</v>
      </c>
      <c r="R818" s="4">
        <f t="shared" si="218"/>
        <v>1</v>
      </c>
      <c r="S818" s="15" cm="1">
        <f t="array" ref="S818">SUM(_xlfn._xlws.FILTER($G$2:$G$1265,_xlfn.MAP($N$2:$N$1265,_xlfn.LAMBDA(_xlpm.x,_xlpm.x=$N818))))</f>
        <v>7.3152889539136799E-4</v>
      </c>
      <c r="T818" s="4">
        <f t="shared" si="219"/>
        <v>1</v>
      </c>
      <c r="U818" s="4">
        <f t="shared" si="220"/>
        <v>0</v>
      </c>
      <c r="AA818"/>
      <c r="AB818"/>
      <c r="AC818" s="2"/>
      <c r="AH818" s="2"/>
      <c r="AI818" s="2"/>
    </row>
    <row r="819" spans="1:35">
      <c r="A819" s="1" t="str">
        <f t="shared" si="207"/>
        <v>~lutio~ : [luʃə]</v>
      </c>
      <c r="B819" s="1">
        <f t="shared" si="222"/>
        <v>0</v>
      </c>
      <c r="C819" s="1">
        <f t="shared" si="222"/>
        <v>0</v>
      </c>
      <c r="D819" s="1">
        <f t="shared" si="222"/>
        <v>0</v>
      </c>
      <c r="E819" s="7">
        <v>1</v>
      </c>
      <c r="F819" s="9" t="s">
        <v>1359</v>
      </c>
      <c r="G819" s="4">
        <f t="shared" si="208"/>
        <v>7.3152889539136799E-4</v>
      </c>
      <c r="H819" s="1" t="str">
        <f t="shared" si="209"/>
        <v>luʃə</v>
      </c>
      <c r="I819" s="1" t="str">
        <f t="shared" si="210"/>
        <v>lutio</v>
      </c>
      <c r="J819" s="10">
        <f t="shared" si="211"/>
        <v>4</v>
      </c>
      <c r="K819" s="10">
        <f t="shared" si="212"/>
        <v>5</v>
      </c>
      <c r="L819" s="10">
        <f t="shared" si="213"/>
        <v>5</v>
      </c>
      <c r="M819" s="1" t="str">
        <f t="shared" si="214"/>
        <v>~lutio~</v>
      </c>
      <c r="N819" s="1" t="str">
        <f t="shared" si="215"/>
        <v>[luʃə]</v>
      </c>
      <c r="O819" s="4">
        <f t="shared" si="216"/>
        <v>0.25439985932113074</v>
      </c>
      <c r="P819" s="4">
        <f t="shared" si="217"/>
        <v>1</v>
      </c>
      <c r="Q819" s="4" cm="1">
        <f t="array" ref="Q819">SUM(_xlfn._xlws.FILTER($G$2:$G$1265,_xlfn.MAP($M$2:$M$1265,_xlfn.LAMBDA(_xlpm.x,_xlpm.x=$M819))))</f>
        <v>7.3152889539136799E-4</v>
      </c>
      <c r="R819" s="4">
        <f t="shared" si="218"/>
        <v>1</v>
      </c>
      <c r="S819" s="15" cm="1">
        <f t="array" ref="S819">SUM(_xlfn._xlws.FILTER($G$2:$G$1265,_xlfn.MAP($N$2:$N$1265,_xlfn.LAMBDA(_xlpm.x,_xlpm.x=$N819))))</f>
        <v>7.3152889539136799E-4</v>
      </c>
      <c r="T819" s="4">
        <f t="shared" si="219"/>
        <v>1</v>
      </c>
      <c r="U819" s="4">
        <f t="shared" si="220"/>
        <v>0</v>
      </c>
      <c r="AA819"/>
      <c r="AB819"/>
      <c r="AC819" s="2"/>
      <c r="AH819" s="2"/>
      <c r="AI819" s="2"/>
    </row>
    <row r="820" spans="1:35">
      <c r="A820" s="1" t="str">
        <f t="shared" si="207"/>
        <v>~llage~ : [lədʒ]</v>
      </c>
      <c r="B820" s="1">
        <f t="shared" si="222"/>
        <v>0</v>
      </c>
      <c r="C820" s="1">
        <f t="shared" si="222"/>
        <v>0</v>
      </c>
      <c r="D820" s="1">
        <f t="shared" si="222"/>
        <v>0</v>
      </c>
      <c r="E820" s="7">
        <v>1</v>
      </c>
      <c r="F820" s="9" t="s">
        <v>1358</v>
      </c>
      <c r="G820" s="4">
        <f t="shared" si="208"/>
        <v>7.3152889539136799E-4</v>
      </c>
      <c r="H820" s="4" t="str">
        <f t="shared" si="209"/>
        <v>lədʒ</v>
      </c>
      <c r="I820" s="4" t="str">
        <f t="shared" si="210"/>
        <v>llage</v>
      </c>
      <c r="J820" s="10">
        <f t="shared" si="211"/>
        <v>4</v>
      </c>
      <c r="K820" s="10">
        <f t="shared" si="212"/>
        <v>5</v>
      </c>
      <c r="L820" s="10">
        <f t="shared" si="213"/>
        <v>5</v>
      </c>
      <c r="M820" s="1" t="str">
        <f t="shared" si="214"/>
        <v>~llage~</v>
      </c>
      <c r="N820" s="1" t="str">
        <f t="shared" si="215"/>
        <v>[lədʒ]</v>
      </c>
      <c r="O820" s="4">
        <f t="shared" si="216"/>
        <v>0.25439985932113074</v>
      </c>
      <c r="P820" s="4">
        <f t="shared" si="217"/>
        <v>1</v>
      </c>
      <c r="Q820" s="4" cm="1">
        <f t="array" ref="Q820">SUM(_xlfn._xlws.FILTER($G$2:$G$1265,_xlfn.MAP($M$2:$M$1265,_xlfn.LAMBDA(_xlpm.x,_xlpm.x=$M820))))</f>
        <v>7.3152889539136799E-4</v>
      </c>
      <c r="R820" s="4">
        <f t="shared" si="218"/>
        <v>1</v>
      </c>
      <c r="S820" s="15" cm="1">
        <f t="array" ref="S820">SUM(_xlfn._xlws.FILTER($G$2:$G$1265,_xlfn.MAP($N$2:$N$1265,_xlfn.LAMBDA(_xlpm.x,_xlpm.x=$N820))))</f>
        <v>7.3152889539136799E-4</v>
      </c>
      <c r="T820" s="4">
        <f t="shared" si="219"/>
        <v>1</v>
      </c>
      <c r="U820" s="4">
        <f t="shared" si="220"/>
        <v>0</v>
      </c>
      <c r="AA820"/>
      <c r="AB820"/>
      <c r="AC820" s="2"/>
      <c r="AH820" s="2"/>
      <c r="AI820" s="2"/>
    </row>
    <row r="821" spans="1:35">
      <c r="A821" s="1" t="str">
        <f t="shared" si="207"/>
        <v>~sland~ : [lənd]</v>
      </c>
      <c r="B821" s="1">
        <f t="shared" si="222"/>
        <v>0</v>
      </c>
      <c r="C821" s="1">
        <f t="shared" si="222"/>
        <v>0</v>
      </c>
      <c r="D821" s="1">
        <f t="shared" si="222"/>
        <v>0</v>
      </c>
      <c r="E821" s="7">
        <v>1</v>
      </c>
      <c r="F821" s="9" t="s">
        <v>1357</v>
      </c>
      <c r="G821" s="4">
        <f t="shared" si="208"/>
        <v>7.3152889539136799E-4</v>
      </c>
      <c r="H821" s="4" t="str">
        <f t="shared" si="209"/>
        <v>lənd</v>
      </c>
      <c r="I821" s="4" t="str">
        <f t="shared" si="210"/>
        <v>sland</v>
      </c>
      <c r="J821" s="10">
        <f t="shared" si="211"/>
        <v>4</v>
      </c>
      <c r="K821" s="10">
        <f t="shared" si="212"/>
        <v>5</v>
      </c>
      <c r="L821" s="10">
        <f t="shared" si="213"/>
        <v>5</v>
      </c>
      <c r="M821" s="1" t="str">
        <f t="shared" si="214"/>
        <v>~sland~</v>
      </c>
      <c r="N821" s="1" t="str">
        <f t="shared" si="215"/>
        <v>[lənd]</v>
      </c>
      <c r="O821" s="4">
        <f t="shared" si="216"/>
        <v>0.25439985932113074</v>
      </c>
      <c r="P821" s="4">
        <f t="shared" si="217"/>
        <v>1</v>
      </c>
      <c r="Q821" s="4" cm="1">
        <f t="array" ref="Q821">SUM(_xlfn._xlws.FILTER($G$2:$G$1265,_xlfn.MAP($M$2:$M$1265,_xlfn.LAMBDA(_xlpm.x,_xlpm.x=$M821))))</f>
        <v>7.3152889539136799E-4</v>
      </c>
      <c r="R821" s="4">
        <f t="shared" si="218"/>
        <v>1</v>
      </c>
      <c r="S821" s="15" cm="1">
        <f t="array" ref="S821">SUM(_xlfn._xlws.FILTER($G$2:$G$1265,_xlfn.MAP($N$2:$N$1265,_xlfn.LAMBDA(_xlpm.x,_xlpm.x=$N821))))</f>
        <v>7.3152889539136799E-4</v>
      </c>
      <c r="T821" s="4">
        <f t="shared" si="219"/>
        <v>1</v>
      </c>
      <c r="U821" s="4">
        <f t="shared" si="220"/>
        <v>0</v>
      </c>
      <c r="AA821"/>
      <c r="AB821"/>
      <c r="AC821" s="2"/>
      <c r="AH821" s="2"/>
      <c r="AI821" s="2"/>
    </row>
    <row r="822" spans="1:35">
      <c r="A822" s="1" t="str">
        <f t="shared" si="207"/>
        <v>~lette~ : [lɛtə]</v>
      </c>
      <c r="B822" s="1">
        <f t="shared" ref="B822:D841" si="223">_xlfn.LET(_xlpm.d,$F822,_xlpm.k,_xlfn.CONCAT(LEFT(TRIM(B$1),1),"*"),COUNTIF(_xlpm.d,_xlpm.k))</f>
        <v>0</v>
      </c>
      <c r="C822" s="1">
        <f t="shared" si="223"/>
        <v>0</v>
      </c>
      <c r="D822" s="1">
        <f t="shared" si="223"/>
        <v>0</v>
      </c>
      <c r="E822" s="7">
        <v>1</v>
      </c>
      <c r="F822" s="9" t="s">
        <v>1356</v>
      </c>
      <c r="G822" s="4">
        <f t="shared" si="208"/>
        <v>7.3152889539136799E-4</v>
      </c>
      <c r="H822" s="1" t="str">
        <f t="shared" si="209"/>
        <v>lɛtə</v>
      </c>
      <c r="I822" s="1" t="str">
        <f t="shared" si="210"/>
        <v>lette</v>
      </c>
      <c r="J822" s="10">
        <f t="shared" si="211"/>
        <v>4</v>
      </c>
      <c r="K822" s="10">
        <f t="shared" si="212"/>
        <v>5</v>
      </c>
      <c r="L822" s="10">
        <f t="shared" si="213"/>
        <v>5</v>
      </c>
      <c r="M822" s="1" t="str">
        <f t="shared" si="214"/>
        <v>~lette~</v>
      </c>
      <c r="N822" s="1" t="str">
        <f t="shared" si="215"/>
        <v>[lɛtə]</v>
      </c>
      <c r="O822" s="4">
        <f t="shared" si="216"/>
        <v>0.25439985932113074</v>
      </c>
      <c r="P822" s="4">
        <f t="shared" si="217"/>
        <v>1</v>
      </c>
      <c r="Q822" s="4" cm="1">
        <f t="array" ref="Q822">SUM(_xlfn._xlws.FILTER($G$2:$G$1265,_xlfn.MAP($M$2:$M$1265,_xlfn.LAMBDA(_xlpm.x,_xlpm.x=$M822))))</f>
        <v>7.3152889539136799E-4</v>
      </c>
      <c r="R822" s="4">
        <f t="shared" si="218"/>
        <v>1</v>
      </c>
      <c r="S822" s="15" cm="1">
        <f t="array" ref="S822">SUM(_xlfn._xlws.FILTER($G$2:$G$1265,_xlfn.MAP($N$2:$N$1265,_xlfn.LAMBDA(_xlpm.x,_xlpm.x=$N822))))</f>
        <v>7.3152889539136799E-4</v>
      </c>
      <c r="T822" s="4">
        <f t="shared" si="219"/>
        <v>1</v>
      </c>
      <c r="U822" s="4">
        <f t="shared" si="220"/>
        <v>0</v>
      </c>
      <c r="AA822"/>
      <c r="AB822"/>
      <c r="AC822" s="2"/>
      <c r="AH822" s="2"/>
      <c r="AI822" s="2"/>
    </row>
    <row r="823" spans="1:35">
      <c r="A823" s="1" t="str">
        <f t="shared" si="207"/>
        <v>~learn~ : [lɜɹn]</v>
      </c>
      <c r="B823" s="1">
        <f t="shared" si="223"/>
        <v>0</v>
      </c>
      <c r="C823" s="1">
        <f t="shared" si="223"/>
        <v>0</v>
      </c>
      <c r="D823" s="1">
        <f t="shared" si="223"/>
        <v>0</v>
      </c>
      <c r="E823" s="7">
        <v>1</v>
      </c>
      <c r="F823" s="9" t="s">
        <v>1355</v>
      </c>
      <c r="G823" s="4">
        <f t="shared" si="208"/>
        <v>7.3152889539136799E-4</v>
      </c>
      <c r="H823" s="4" t="str">
        <f t="shared" si="209"/>
        <v>lɜɹn</v>
      </c>
      <c r="I823" s="4" t="str">
        <f t="shared" si="210"/>
        <v>learn</v>
      </c>
      <c r="J823" s="10">
        <f t="shared" si="211"/>
        <v>4</v>
      </c>
      <c r="K823" s="10">
        <f t="shared" si="212"/>
        <v>5</v>
      </c>
      <c r="L823" s="10">
        <f t="shared" si="213"/>
        <v>5</v>
      </c>
      <c r="M823" s="1" t="str">
        <f t="shared" si="214"/>
        <v>~learn~</v>
      </c>
      <c r="N823" s="1" t="str">
        <f t="shared" si="215"/>
        <v>[lɜɹn]</v>
      </c>
      <c r="O823" s="4">
        <f t="shared" si="216"/>
        <v>0.25439985932113074</v>
      </c>
      <c r="P823" s="4">
        <f t="shared" si="217"/>
        <v>1</v>
      </c>
      <c r="Q823" s="4" cm="1">
        <f t="array" ref="Q823">SUM(_xlfn._xlws.FILTER($G$2:$G$1265,_xlfn.MAP($M$2:$M$1265,_xlfn.LAMBDA(_xlpm.x,_xlpm.x=$M823))))</f>
        <v>7.3152889539136799E-4</v>
      </c>
      <c r="R823" s="4">
        <f t="shared" si="218"/>
        <v>1</v>
      </c>
      <c r="S823" s="15" cm="1">
        <f t="array" ref="S823">SUM(_xlfn._xlws.FILTER($G$2:$G$1265,_xlfn.MAP($N$2:$N$1265,_xlfn.LAMBDA(_xlpm.x,_xlpm.x=$N823))))</f>
        <v>7.3152889539136799E-4</v>
      </c>
      <c r="T823" s="4">
        <f t="shared" si="219"/>
        <v>1</v>
      </c>
      <c r="U823" s="4">
        <f t="shared" si="220"/>
        <v>0</v>
      </c>
      <c r="AA823"/>
      <c r="AB823"/>
      <c r="AC823" s="2"/>
      <c r="AH823" s="2"/>
      <c r="AI823" s="2"/>
    </row>
    <row r="824" spans="1:35">
      <c r="A824" s="1" t="str">
        <f t="shared" si="207"/>
        <v>~match~ : [mætʃ]</v>
      </c>
      <c r="B824" s="1">
        <f t="shared" si="223"/>
        <v>0</v>
      </c>
      <c r="C824" s="1">
        <f t="shared" si="223"/>
        <v>1</v>
      </c>
      <c r="D824" s="1">
        <f t="shared" si="223"/>
        <v>0</v>
      </c>
      <c r="E824" s="7">
        <v>1</v>
      </c>
      <c r="F824" s="9" t="s">
        <v>1354</v>
      </c>
      <c r="G824" s="4">
        <f t="shared" si="208"/>
        <v>7.3152889539136799E-4</v>
      </c>
      <c r="H824" s="4" t="str">
        <f t="shared" si="209"/>
        <v>mætʃ</v>
      </c>
      <c r="I824" s="4" t="str">
        <f t="shared" si="210"/>
        <v>match</v>
      </c>
      <c r="J824" s="10">
        <f t="shared" si="211"/>
        <v>4</v>
      </c>
      <c r="K824" s="10">
        <f t="shared" si="212"/>
        <v>5</v>
      </c>
      <c r="L824" s="10">
        <f t="shared" si="213"/>
        <v>5</v>
      </c>
      <c r="M824" s="1" t="str">
        <f t="shared" si="214"/>
        <v>~match~</v>
      </c>
      <c r="N824" s="1" t="str">
        <f t="shared" si="215"/>
        <v>[mætʃ]</v>
      </c>
      <c r="O824" s="4">
        <f t="shared" si="216"/>
        <v>0.25439985932113074</v>
      </c>
      <c r="P824" s="4">
        <f t="shared" si="217"/>
        <v>1</v>
      </c>
      <c r="Q824" s="4" cm="1">
        <f t="array" ref="Q824">SUM(_xlfn._xlws.FILTER($G$2:$G$1265,_xlfn.MAP($M$2:$M$1265,_xlfn.LAMBDA(_xlpm.x,_xlpm.x=$M824))))</f>
        <v>7.3152889539136799E-4</v>
      </c>
      <c r="R824" s="4">
        <f t="shared" si="218"/>
        <v>1</v>
      </c>
      <c r="S824" s="15" cm="1">
        <f t="array" ref="S824">SUM(_xlfn._xlws.FILTER($G$2:$G$1265,_xlfn.MAP($N$2:$N$1265,_xlfn.LAMBDA(_xlpm.x,_xlpm.x=$N824))))</f>
        <v>7.3152889539136799E-4</v>
      </c>
      <c r="T824" s="4">
        <f t="shared" si="219"/>
        <v>1</v>
      </c>
      <c r="U824" s="4">
        <f t="shared" si="220"/>
        <v>0</v>
      </c>
      <c r="AA824"/>
      <c r="AB824"/>
      <c r="AC824" s="2"/>
      <c r="AH824" s="2"/>
      <c r="AI824" s="2"/>
    </row>
    <row r="825" spans="1:35">
      <c r="A825" s="1" t="str">
        <f t="shared" si="207"/>
        <v>~matte~ : [mætə]</v>
      </c>
      <c r="B825" s="1">
        <f t="shared" si="223"/>
        <v>0</v>
      </c>
      <c r="C825" s="1">
        <f t="shared" si="223"/>
        <v>1</v>
      </c>
      <c r="D825" s="1">
        <f t="shared" si="223"/>
        <v>0</v>
      </c>
      <c r="E825" s="7">
        <v>1</v>
      </c>
      <c r="F825" s="9" t="s">
        <v>1353</v>
      </c>
      <c r="G825" s="4">
        <f t="shared" si="208"/>
        <v>7.3152889539136799E-4</v>
      </c>
      <c r="H825" s="4" t="str">
        <f t="shared" si="209"/>
        <v>mætə</v>
      </c>
      <c r="I825" s="4" t="str">
        <f t="shared" si="210"/>
        <v>matte</v>
      </c>
      <c r="J825" s="10">
        <f t="shared" si="211"/>
        <v>4</v>
      </c>
      <c r="K825" s="10">
        <f t="shared" si="212"/>
        <v>5</v>
      </c>
      <c r="L825" s="10">
        <f t="shared" si="213"/>
        <v>5</v>
      </c>
      <c r="M825" s="1" t="str">
        <f t="shared" si="214"/>
        <v>~matte~</v>
      </c>
      <c r="N825" s="1" t="str">
        <f t="shared" si="215"/>
        <v>[mætə]</v>
      </c>
      <c r="O825" s="4">
        <f t="shared" si="216"/>
        <v>0.25439985932113074</v>
      </c>
      <c r="P825" s="4">
        <f t="shared" si="217"/>
        <v>1</v>
      </c>
      <c r="Q825" s="4" cm="1">
        <f t="array" ref="Q825">SUM(_xlfn._xlws.FILTER($G$2:$G$1265,_xlfn.MAP($M$2:$M$1265,_xlfn.LAMBDA(_xlpm.x,_xlpm.x=$M825))))</f>
        <v>7.3152889539136799E-4</v>
      </c>
      <c r="R825" s="4">
        <f t="shared" si="218"/>
        <v>1</v>
      </c>
      <c r="S825" s="15" cm="1">
        <f t="array" ref="S825">SUM(_xlfn._xlws.FILTER($G$2:$G$1265,_xlfn.MAP($N$2:$N$1265,_xlfn.LAMBDA(_xlpm.x,_xlpm.x=$N825))))</f>
        <v>7.3152889539136799E-4</v>
      </c>
      <c r="T825" s="4">
        <f t="shared" si="219"/>
        <v>1</v>
      </c>
      <c r="U825" s="4">
        <f t="shared" si="220"/>
        <v>0</v>
      </c>
      <c r="AA825"/>
      <c r="AB825"/>
      <c r="AC825" s="2"/>
      <c r="AH825" s="2"/>
      <c r="AI825" s="2"/>
    </row>
    <row r="826" spans="1:35">
      <c r="A826" s="1" t="str">
        <f t="shared" si="207"/>
        <v>~might~ : [maɪt]</v>
      </c>
      <c r="B826" s="1">
        <f t="shared" si="223"/>
        <v>0</v>
      </c>
      <c r="C826" s="1">
        <f t="shared" si="223"/>
        <v>1</v>
      </c>
      <c r="D826" s="1">
        <f t="shared" si="223"/>
        <v>0</v>
      </c>
      <c r="E826" s="7">
        <v>1</v>
      </c>
      <c r="F826" s="9" t="s">
        <v>1352</v>
      </c>
      <c r="G826" s="4">
        <f t="shared" si="208"/>
        <v>7.3152889539136799E-4</v>
      </c>
      <c r="H826" s="4" t="str">
        <f t="shared" si="209"/>
        <v>maɪt</v>
      </c>
      <c r="I826" s="4" t="str">
        <f t="shared" si="210"/>
        <v>might</v>
      </c>
      <c r="J826" s="10">
        <f t="shared" si="211"/>
        <v>4</v>
      </c>
      <c r="K826" s="10">
        <f t="shared" si="212"/>
        <v>5</v>
      </c>
      <c r="L826" s="10">
        <f t="shared" si="213"/>
        <v>5</v>
      </c>
      <c r="M826" s="1" t="str">
        <f t="shared" si="214"/>
        <v>~might~</v>
      </c>
      <c r="N826" s="1" t="str">
        <f t="shared" si="215"/>
        <v>[maɪt]</v>
      </c>
      <c r="O826" s="4">
        <f t="shared" si="216"/>
        <v>0.25439985932113074</v>
      </c>
      <c r="P826" s="4">
        <f t="shared" si="217"/>
        <v>1</v>
      </c>
      <c r="Q826" s="4" cm="1">
        <f t="array" ref="Q826">SUM(_xlfn._xlws.FILTER($G$2:$G$1265,_xlfn.MAP($M$2:$M$1265,_xlfn.LAMBDA(_xlpm.x,_xlpm.x=$M826))))</f>
        <v>7.3152889539136799E-4</v>
      </c>
      <c r="R826" s="4">
        <f t="shared" si="218"/>
        <v>1</v>
      </c>
      <c r="S826" s="15" cm="1">
        <f t="array" ref="S826">SUM(_xlfn._xlws.FILTER($G$2:$G$1265,_xlfn.MAP($N$2:$N$1265,_xlfn.LAMBDA(_xlpm.x,_xlpm.x=$N826))))</f>
        <v>7.3152889539136799E-4</v>
      </c>
      <c r="T826" s="4">
        <f t="shared" si="219"/>
        <v>1</v>
      </c>
      <c r="U826" s="4">
        <f t="shared" si="220"/>
        <v>0</v>
      </c>
      <c r="AA826"/>
      <c r="AB826"/>
      <c r="AC826" s="2"/>
      <c r="AH826" s="2"/>
      <c r="AI826" s="2"/>
    </row>
    <row r="827" spans="1:35">
      <c r="A827" s="1" t="str">
        <f t="shared" si="207"/>
        <v>~mouth~ : [maʊθ]</v>
      </c>
      <c r="B827" s="1">
        <f t="shared" si="223"/>
        <v>0</v>
      </c>
      <c r="C827" s="1">
        <f t="shared" si="223"/>
        <v>1</v>
      </c>
      <c r="D827" s="1">
        <f t="shared" si="223"/>
        <v>0</v>
      </c>
      <c r="E827" s="7">
        <v>1</v>
      </c>
      <c r="F827" s="9" t="s">
        <v>1351</v>
      </c>
      <c r="G827" s="4">
        <f t="shared" si="208"/>
        <v>7.3152889539136799E-4</v>
      </c>
      <c r="H827" s="4" t="str">
        <f t="shared" si="209"/>
        <v>maʊθ</v>
      </c>
      <c r="I827" s="4" t="str">
        <f t="shared" si="210"/>
        <v>mouth</v>
      </c>
      <c r="J827" s="10">
        <f t="shared" si="211"/>
        <v>4</v>
      </c>
      <c r="K827" s="10">
        <f t="shared" si="212"/>
        <v>5</v>
      </c>
      <c r="L827" s="10">
        <f t="shared" si="213"/>
        <v>5</v>
      </c>
      <c r="M827" s="1" t="str">
        <f t="shared" si="214"/>
        <v>~mouth~</v>
      </c>
      <c r="N827" s="1" t="str">
        <f t="shared" si="215"/>
        <v>[maʊθ]</v>
      </c>
      <c r="O827" s="4">
        <f t="shared" si="216"/>
        <v>0.25439985932113074</v>
      </c>
      <c r="P827" s="4">
        <f t="shared" si="217"/>
        <v>1</v>
      </c>
      <c r="Q827" s="4" cm="1">
        <f t="array" ref="Q827">SUM(_xlfn._xlws.FILTER($G$2:$G$1265,_xlfn.MAP($M$2:$M$1265,_xlfn.LAMBDA(_xlpm.x,_xlpm.x=$M827))))</f>
        <v>7.3152889539136799E-4</v>
      </c>
      <c r="R827" s="4">
        <f t="shared" si="218"/>
        <v>1</v>
      </c>
      <c r="S827" s="15" cm="1">
        <f t="array" ref="S827">SUM(_xlfn._xlws.FILTER($G$2:$G$1265,_xlfn.MAP($N$2:$N$1265,_xlfn.LAMBDA(_xlpm.x,_xlpm.x=$N827))))</f>
        <v>7.3152889539136799E-4</v>
      </c>
      <c r="T827" s="4">
        <f t="shared" si="219"/>
        <v>1</v>
      </c>
      <c r="U827" s="4">
        <f t="shared" si="220"/>
        <v>0</v>
      </c>
      <c r="AA827"/>
      <c r="AB827"/>
      <c r="AC827" s="2"/>
      <c r="AH827" s="2"/>
      <c r="AI827" s="2"/>
    </row>
    <row r="828" spans="1:35">
      <c r="A828" s="1" t="str">
        <f t="shared" si="207"/>
        <v>~mpare~ : [mpɛə]</v>
      </c>
      <c r="B828" s="1">
        <f t="shared" si="223"/>
        <v>0</v>
      </c>
      <c r="C828" s="1">
        <f t="shared" si="223"/>
        <v>1</v>
      </c>
      <c r="D828" s="1">
        <f t="shared" si="223"/>
        <v>0</v>
      </c>
      <c r="E828" s="7">
        <v>1</v>
      </c>
      <c r="F828" s="9" t="s">
        <v>1350</v>
      </c>
      <c r="G828" s="4">
        <f t="shared" si="208"/>
        <v>7.3152889539136799E-4</v>
      </c>
      <c r="H828" s="1" t="str">
        <f t="shared" si="209"/>
        <v>mpɛə</v>
      </c>
      <c r="I828" s="1" t="str">
        <f t="shared" si="210"/>
        <v>mpare</v>
      </c>
      <c r="J828" s="10">
        <f t="shared" si="211"/>
        <v>4</v>
      </c>
      <c r="K828" s="10">
        <f t="shared" si="212"/>
        <v>5</v>
      </c>
      <c r="L828" s="10">
        <f t="shared" si="213"/>
        <v>5</v>
      </c>
      <c r="M828" s="1" t="str">
        <f t="shared" si="214"/>
        <v>~mpare~</v>
      </c>
      <c r="N828" s="1" t="str">
        <f t="shared" si="215"/>
        <v>[mpɛə]</v>
      </c>
      <c r="O828" s="4">
        <f t="shared" si="216"/>
        <v>0.25439985932113074</v>
      </c>
      <c r="P828" s="4">
        <f t="shared" si="217"/>
        <v>1</v>
      </c>
      <c r="Q828" s="4" cm="1">
        <f t="array" ref="Q828">SUM(_xlfn._xlws.FILTER($G$2:$G$1265,_xlfn.MAP($M$2:$M$1265,_xlfn.LAMBDA(_xlpm.x,_xlpm.x=$M828))))</f>
        <v>7.3152889539136799E-4</v>
      </c>
      <c r="R828" s="4">
        <f t="shared" si="218"/>
        <v>1</v>
      </c>
      <c r="S828" s="15" cm="1">
        <f t="array" ref="S828">SUM(_xlfn._xlws.FILTER($G$2:$G$1265,_xlfn.MAP($N$2:$N$1265,_xlfn.LAMBDA(_xlpm.x,_xlpm.x=$N828))))</f>
        <v>7.3152889539136799E-4</v>
      </c>
      <c r="T828" s="4">
        <f t="shared" si="219"/>
        <v>1</v>
      </c>
      <c r="U828" s="4">
        <f t="shared" si="220"/>
        <v>0</v>
      </c>
      <c r="AA828"/>
      <c r="AB828"/>
      <c r="AC828" s="2"/>
      <c r="AH828" s="2"/>
      <c r="AI828" s="2"/>
    </row>
    <row r="829" spans="1:35">
      <c r="A829" s="1" t="str">
        <f t="shared" si="207"/>
        <v>~milli~ : [mɪlɪ]</v>
      </c>
      <c r="B829" s="1">
        <f t="shared" si="223"/>
        <v>0</v>
      </c>
      <c r="C829" s="1">
        <f t="shared" si="223"/>
        <v>1</v>
      </c>
      <c r="D829" s="1">
        <f t="shared" si="223"/>
        <v>0</v>
      </c>
      <c r="E829" s="7">
        <v>1</v>
      </c>
      <c r="F829" s="9" t="s">
        <v>1349</v>
      </c>
      <c r="G829" s="4">
        <f t="shared" si="208"/>
        <v>7.3152889539136799E-4</v>
      </c>
      <c r="H829" s="4" t="str">
        <f t="shared" si="209"/>
        <v>mɪlɪ</v>
      </c>
      <c r="I829" s="4" t="str">
        <f t="shared" si="210"/>
        <v>milli</v>
      </c>
      <c r="J829" s="10">
        <f t="shared" si="211"/>
        <v>4</v>
      </c>
      <c r="K829" s="10">
        <f t="shared" si="212"/>
        <v>5</v>
      </c>
      <c r="L829" s="10">
        <f t="shared" si="213"/>
        <v>5</v>
      </c>
      <c r="M829" s="1" t="str">
        <f t="shared" si="214"/>
        <v>~milli~</v>
      </c>
      <c r="N829" s="1" t="str">
        <f t="shared" si="215"/>
        <v>[mɪlɪ]</v>
      </c>
      <c r="O829" s="4">
        <f t="shared" si="216"/>
        <v>0.25439985932113074</v>
      </c>
      <c r="P829" s="4">
        <f t="shared" si="217"/>
        <v>1</v>
      </c>
      <c r="Q829" s="4" cm="1">
        <f t="array" ref="Q829">SUM(_xlfn._xlws.FILTER($G$2:$G$1265,_xlfn.MAP($M$2:$M$1265,_xlfn.LAMBDA(_xlpm.x,_xlpm.x=$M829))))</f>
        <v>7.3152889539136799E-4</v>
      </c>
      <c r="R829" s="4">
        <f t="shared" si="218"/>
        <v>1</v>
      </c>
      <c r="S829" s="15" cm="1">
        <f t="array" ref="S829">SUM(_xlfn._xlws.FILTER($G$2:$G$1265,_xlfn.MAP($N$2:$N$1265,_xlfn.LAMBDA(_xlpm.x,_xlpm.x=$N829))))</f>
        <v>7.3152889539136799E-4</v>
      </c>
      <c r="T829" s="4">
        <f t="shared" si="219"/>
        <v>1</v>
      </c>
      <c r="U829" s="4">
        <f t="shared" si="220"/>
        <v>0</v>
      </c>
      <c r="AA829"/>
      <c r="AB829"/>
      <c r="AC829" s="2"/>
      <c r="AH829" s="2"/>
      <c r="AI829" s="2"/>
    </row>
    <row r="830" spans="1:35">
      <c r="A830" s="1" t="str">
        <f t="shared" si="207"/>
        <v>~money~ : [mʌnɪ]</v>
      </c>
      <c r="B830" s="1">
        <f t="shared" si="223"/>
        <v>0</v>
      </c>
      <c r="C830" s="1">
        <f t="shared" si="223"/>
        <v>1</v>
      </c>
      <c r="D830" s="1">
        <f t="shared" si="223"/>
        <v>0</v>
      </c>
      <c r="E830" s="7">
        <v>1</v>
      </c>
      <c r="F830" s="9" t="s">
        <v>1348</v>
      </c>
      <c r="G830" s="4">
        <f t="shared" si="208"/>
        <v>7.3152889539136799E-4</v>
      </c>
      <c r="H830" s="4" t="str">
        <f t="shared" si="209"/>
        <v>mʌnɪ</v>
      </c>
      <c r="I830" s="4" t="str">
        <f t="shared" si="210"/>
        <v>money</v>
      </c>
      <c r="J830" s="10">
        <f t="shared" si="211"/>
        <v>4</v>
      </c>
      <c r="K830" s="10">
        <f t="shared" si="212"/>
        <v>5</v>
      </c>
      <c r="L830" s="10">
        <f t="shared" si="213"/>
        <v>5</v>
      </c>
      <c r="M830" s="1" t="str">
        <f t="shared" si="214"/>
        <v>~money~</v>
      </c>
      <c r="N830" s="1" t="str">
        <f t="shared" si="215"/>
        <v>[mʌnɪ]</v>
      </c>
      <c r="O830" s="4">
        <f t="shared" si="216"/>
        <v>0.25439985932113074</v>
      </c>
      <c r="P830" s="4">
        <f t="shared" si="217"/>
        <v>1</v>
      </c>
      <c r="Q830" s="4" cm="1">
        <f t="array" ref="Q830">SUM(_xlfn._xlws.FILTER($G$2:$G$1265,_xlfn.MAP($M$2:$M$1265,_xlfn.LAMBDA(_xlpm.x,_xlpm.x=$M830))))</f>
        <v>7.3152889539136799E-4</v>
      </c>
      <c r="R830" s="4">
        <f t="shared" si="218"/>
        <v>1</v>
      </c>
      <c r="S830" s="15" cm="1">
        <f t="array" ref="S830">SUM(_xlfn._xlws.FILTER($G$2:$G$1265,_xlfn.MAP($N$2:$N$1265,_xlfn.LAMBDA(_xlpm.x,_xlpm.x=$N830))))</f>
        <v>7.3152889539136799E-4</v>
      </c>
      <c r="T830" s="4">
        <f t="shared" si="219"/>
        <v>1</v>
      </c>
      <c r="U830" s="4">
        <f t="shared" si="220"/>
        <v>0</v>
      </c>
      <c r="AA830"/>
      <c r="AB830"/>
      <c r="AC830" s="2"/>
      <c r="AH830" s="2"/>
      <c r="AI830" s="2"/>
    </row>
    <row r="831" spans="1:35">
      <c r="A831" s="1" t="str">
        <f t="shared" si="207"/>
        <v>~month~ : [mʌnθ]</v>
      </c>
      <c r="B831" s="1">
        <f t="shared" si="223"/>
        <v>0</v>
      </c>
      <c r="C831" s="1">
        <f t="shared" si="223"/>
        <v>1</v>
      </c>
      <c r="D831" s="1">
        <f t="shared" si="223"/>
        <v>0</v>
      </c>
      <c r="E831" s="7">
        <v>1</v>
      </c>
      <c r="F831" s="9" t="s">
        <v>1347</v>
      </c>
      <c r="G831" s="4">
        <f t="shared" si="208"/>
        <v>7.3152889539136799E-4</v>
      </c>
      <c r="H831" s="4" t="str">
        <f t="shared" si="209"/>
        <v>mʌnθ</v>
      </c>
      <c r="I831" s="4" t="str">
        <f t="shared" si="210"/>
        <v>month</v>
      </c>
      <c r="J831" s="10">
        <f t="shared" si="211"/>
        <v>4</v>
      </c>
      <c r="K831" s="10">
        <f t="shared" si="212"/>
        <v>5</v>
      </c>
      <c r="L831" s="10">
        <f t="shared" si="213"/>
        <v>5</v>
      </c>
      <c r="M831" s="1" t="str">
        <f t="shared" si="214"/>
        <v>~month~</v>
      </c>
      <c r="N831" s="1" t="str">
        <f t="shared" si="215"/>
        <v>[mʌnθ]</v>
      </c>
      <c r="O831" s="4">
        <f t="shared" si="216"/>
        <v>0.25439985932113074</v>
      </c>
      <c r="P831" s="4">
        <f t="shared" si="217"/>
        <v>1</v>
      </c>
      <c r="Q831" s="4" cm="1">
        <f t="array" ref="Q831">SUM(_xlfn._xlws.FILTER($G$2:$G$1265,_xlfn.MAP($M$2:$M$1265,_xlfn.LAMBDA(_xlpm.x,_xlpm.x=$M831))))</f>
        <v>7.3152889539136799E-4</v>
      </c>
      <c r="R831" s="4">
        <f t="shared" si="218"/>
        <v>1</v>
      </c>
      <c r="S831" s="15" cm="1">
        <f t="array" ref="S831">SUM(_xlfn._xlws.FILTER($G$2:$G$1265,_xlfn.MAP($N$2:$N$1265,_xlfn.LAMBDA(_xlpm.x,_xlpm.x=$N831))))</f>
        <v>7.3152889539136799E-4</v>
      </c>
      <c r="T831" s="4">
        <f t="shared" si="219"/>
        <v>1</v>
      </c>
      <c r="U831" s="4">
        <f t="shared" si="220"/>
        <v>0</v>
      </c>
      <c r="AA831"/>
      <c r="AB831"/>
      <c r="AC831" s="2"/>
      <c r="AH831" s="2"/>
      <c r="AI831" s="2"/>
    </row>
    <row r="832" spans="1:35">
      <c r="A832" s="1" t="str">
        <f t="shared" si="207"/>
        <v>~mothe~ : [mʌðə]</v>
      </c>
      <c r="B832" s="1">
        <f t="shared" si="223"/>
        <v>0</v>
      </c>
      <c r="C832" s="1">
        <f t="shared" si="223"/>
        <v>1</v>
      </c>
      <c r="D832" s="1">
        <f t="shared" si="223"/>
        <v>0</v>
      </c>
      <c r="E832" s="7">
        <v>1</v>
      </c>
      <c r="F832" s="9" t="s">
        <v>1346</v>
      </c>
      <c r="G832" s="4">
        <f t="shared" si="208"/>
        <v>7.3152889539136799E-4</v>
      </c>
      <c r="H832" s="4" t="str">
        <f t="shared" si="209"/>
        <v>mʌðə</v>
      </c>
      <c r="I832" s="4" t="str">
        <f t="shared" si="210"/>
        <v>mothe</v>
      </c>
      <c r="J832" s="10">
        <f t="shared" si="211"/>
        <v>4</v>
      </c>
      <c r="K832" s="10">
        <f t="shared" si="212"/>
        <v>5</v>
      </c>
      <c r="L832" s="10">
        <f t="shared" si="213"/>
        <v>5</v>
      </c>
      <c r="M832" s="1" t="str">
        <f t="shared" si="214"/>
        <v>~mothe~</v>
      </c>
      <c r="N832" s="1" t="str">
        <f t="shared" si="215"/>
        <v>[mʌðə]</v>
      </c>
      <c r="O832" s="4">
        <f t="shared" si="216"/>
        <v>0.25439985932113074</v>
      </c>
      <c r="P832" s="4">
        <f t="shared" si="217"/>
        <v>1</v>
      </c>
      <c r="Q832" s="4" cm="1">
        <f t="array" ref="Q832">SUM(_xlfn._xlws.FILTER($G$2:$G$1265,_xlfn.MAP($M$2:$M$1265,_xlfn.LAMBDA(_xlpm.x,_xlpm.x=$M832))))</f>
        <v>7.3152889539136799E-4</v>
      </c>
      <c r="R832" s="4">
        <f t="shared" si="218"/>
        <v>1</v>
      </c>
      <c r="S832" s="15" cm="1">
        <f t="array" ref="S832">SUM(_xlfn._xlws.FILTER($G$2:$G$1265,_xlfn.MAP($N$2:$N$1265,_xlfn.LAMBDA(_xlpm.x,_xlpm.x=$N832))))</f>
        <v>7.3152889539136799E-4</v>
      </c>
      <c r="T832" s="4">
        <f t="shared" si="219"/>
        <v>1</v>
      </c>
      <c r="U832" s="4">
        <f t="shared" si="220"/>
        <v>0</v>
      </c>
      <c r="AA832"/>
      <c r="AB832"/>
      <c r="AC832" s="2"/>
      <c r="AH832" s="2"/>
      <c r="AI832" s="2"/>
    </row>
    <row r="833" spans="1:35">
      <c r="A833" s="1" t="str">
        <f t="shared" si="207"/>
        <v>~machi~ : [məʃi]</v>
      </c>
      <c r="B833" s="1">
        <f t="shared" si="223"/>
        <v>0</v>
      </c>
      <c r="C833" s="1">
        <f t="shared" si="223"/>
        <v>1</v>
      </c>
      <c r="D833" s="1">
        <f t="shared" si="223"/>
        <v>0</v>
      </c>
      <c r="E833" s="7">
        <v>1</v>
      </c>
      <c r="F833" s="9" t="s">
        <v>1345</v>
      </c>
      <c r="G833" s="4">
        <f t="shared" si="208"/>
        <v>7.3152889539136799E-4</v>
      </c>
      <c r="H833" s="1" t="str">
        <f t="shared" si="209"/>
        <v>məʃi</v>
      </c>
      <c r="I833" s="1" t="str">
        <f t="shared" si="210"/>
        <v>machi</v>
      </c>
      <c r="J833" s="10">
        <f t="shared" si="211"/>
        <v>4</v>
      </c>
      <c r="K833" s="10">
        <f t="shared" si="212"/>
        <v>5</v>
      </c>
      <c r="L833" s="10">
        <f t="shared" si="213"/>
        <v>5</v>
      </c>
      <c r="M833" s="1" t="str">
        <f t="shared" si="214"/>
        <v>~machi~</v>
      </c>
      <c r="N833" s="1" t="str">
        <f t="shared" si="215"/>
        <v>[məʃi]</v>
      </c>
      <c r="O833" s="4">
        <f t="shared" si="216"/>
        <v>0.25439985932113074</v>
      </c>
      <c r="P833" s="4">
        <f t="shared" si="217"/>
        <v>1</v>
      </c>
      <c r="Q833" s="4" cm="1">
        <f t="array" ref="Q833">SUM(_xlfn._xlws.FILTER($G$2:$G$1265,_xlfn.MAP($M$2:$M$1265,_xlfn.LAMBDA(_xlpm.x,_xlpm.x=$M833))))</f>
        <v>7.3152889539136799E-4</v>
      </c>
      <c r="R833" s="4">
        <f t="shared" si="218"/>
        <v>1</v>
      </c>
      <c r="S833" s="15" cm="1">
        <f t="array" ref="S833">SUM(_xlfn._xlws.FILTER($G$2:$G$1265,_xlfn.MAP($N$2:$N$1265,_xlfn.LAMBDA(_xlpm.x,_xlpm.x=$N833))))</f>
        <v>7.3152889539136799E-4</v>
      </c>
      <c r="T833" s="4">
        <f t="shared" si="219"/>
        <v>1</v>
      </c>
      <c r="U833" s="4">
        <f t="shared" si="220"/>
        <v>0</v>
      </c>
      <c r="AA833"/>
      <c r="AB833"/>
      <c r="AC833" s="2"/>
      <c r="AH833" s="2"/>
      <c r="AI833" s="2"/>
    </row>
    <row r="834" spans="1:35">
      <c r="A834" s="1" t="str">
        <f t="shared" ref="A834:A897" si="224">_xlfn.LET(_xlpm.sep," : ",CONCATENATE(M834,_xlpm.sep,N834))</f>
        <v>~measu~ : [mɛʒə]</v>
      </c>
      <c r="B834" s="1">
        <f t="shared" si="223"/>
        <v>0</v>
      </c>
      <c r="C834" s="1">
        <f t="shared" si="223"/>
        <v>1</v>
      </c>
      <c r="D834" s="1">
        <f t="shared" si="223"/>
        <v>0</v>
      </c>
      <c r="E834" s="7">
        <v>1</v>
      </c>
      <c r="F834" s="9" t="s">
        <v>1344</v>
      </c>
      <c r="G834" s="4">
        <f t="shared" ref="G834:G897" si="225">E834/freq.sum.r6e</f>
        <v>7.3152889539136799E-4</v>
      </c>
      <c r="H834" s="4" t="str">
        <f t="shared" ref="H834:H897" si="226">_xlfn.LET(_xlpm.sep,":",_xlpm.w,$F834,LEFT(_xlpm.w,FIND(_xlpm.sep,_xlpm.w)-1))</f>
        <v>mɛʒə</v>
      </c>
      <c r="I834" s="4" t="str">
        <f t="shared" ref="I834:I897" si="227">_xlfn.LET(_xlpm.sep,":",_xlpm.w,$F834,RIGHT(_xlpm.w,LEN(_xlpm.w)-FIND(_xlpm.sep,_xlpm.w)))</f>
        <v>measu</v>
      </c>
      <c r="J834" s="10">
        <f t="shared" ref="J834:J897" si="228">_xlfn.LET(_xlpm.w,H834,LEN(_xlpm.w))</f>
        <v>4</v>
      </c>
      <c r="K834" s="10">
        <f t="shared" ref="K834:K897" si="229">_xlfn.LET(_xlpm.w,I834,LEN(_xlpm.w))</f>
        <v>5</v>
      </c>
      <c r="L834" s="10">
        <f t="shared" ref="L834:L897" si="230">_xlfn.LET(_xlpm.a,J834,_xlpm.b,K834,MAX(_xlpm.a,_xlpm.b))</f>
        <v>5</v>
      </c>
      <c r="M834" s="1" t="str">
        <f t="shared" ref="M834:M897" si="231">_xlfn.LET(_xlpm.sep,":",_xlpm.w,$F834,_xlfn.CONCAT("~",RIGHT(_xlpm.w,LEN(_xlpm.w)-FIND(_xlpm.sep,_xlpm.w)),"~"))</f>
        <v>~measu~</v>
      </c>
      <c r="N834" s="1" t="str">
        <f t="shared" ref="N834:N897" si="232">_xlfn.LET(_xlpm.sep,":",_xlpm.w,$F834,_xlfn.CONCAT("[",LEFT(_xlpm.w,FIND(_xlpm.sep,_xlpm.w)-1),"]"))</f>
        <v>[mɛʒə]</v>
      </c>
      <c r="O834" s="4">
        <f t="shared" ref="O834:O897" si="233">_xlfn.LET(_xlpm.freq,E834,_xlpm.size,L834+1,_xlpm.F,P834,LOG(1+_xlpm.freq)*LOG(1+_xlpm.size)*_xlpm.F)</f>
        <v>0.25439985932113074</v>
      </c>
      <c r="P834" s="4">
        <f t="shared" ref="P834:P897" si="234">_xlfn.LET(_xlpm.a,T834,_xlpm.b,R834,2*_xlpm.a*_xlpm.b/(_xlpm.a+_xlpm.b))</f>
        <v>1</v>
      </c>
      <c r="Q834" s="4" cm="1">
        <f t="array" ref="Q834">SUM(_xlfn._xlws.FILTER($G$2:$G$1265,_xlfn.MAP($M$2:$M$1265,_xlfn.LAMBDA(_xlpm.x,_xlpm.x=$M834))))</f>
        <v>7.3152889539136799E-4</v>
      </c>
      <c r="R834" s="4">
        <f t="shared" ref="R834:R897" si="235">$G834/Q834</f>
        <v>1</v>
      </c>
      <c r="S834" s="15" cm="1">
        <f t="array" ref="S834">SUM(_xlfn._xlws.FILTER($G$2:$G$1265,_xlfn.MAP($N$2:$N$1265,_xlfn.LAMBDA(_xlpm.x,_xlpm.x=$N834))))</f>
        <v>7.3152889539136799E-4</v>
      </c>
      <c r="T834" s="4">
        <f t="shared" ref="T834:T897" si="236">$G834/S834</f>
        <v>1</v>
      </c>
      <c r="U834" s="4">
        <f t="shared" ref="U834:U897" si="237">_xlfn.LET(_xlpm.p,R834,_xlpm.q,T834,LOG(_xlpm.p/_xlpm.q))</f>
        <v>0</v>
      </c>
      <c r="AA834"/>
      <c r="AB834"/>
      <c r="AC834" s="2"/>
      <c r="AH834" s="2"/>
      <c r="AI834" s="2"/>
    </row>
    <row r="835" spans="1:35">
      <c r="A835" s="1" t="str">
        <f t="shared" si="224"/>
        <v>~metho~ : [mɛθə]</v>
      </c>
      <c r="B835" s="1">
        <f t="shared" si="223"/>
        <v>0</v>
      </c>
      <c r="C835" s="1">
        <f t="shared" si="223"/>
        <v>1</v>
      </c>
      <c r="D835" s="1">
        <f t="shared" si="223"/>
        <v>0</v>
      </c>
      <c r="E835" s="7">
        <v>1</v>
      </c>
      <c r="F835" s="9" t="s">
        <v>1343</v>
      </c>
      <c r="G835" s="4">
        <f t="shared" si="225"/>
        <v>7.3152889539136799E-4</v>
      </c>
      <c r="H835" s="1" t="str">
        <f t="shared" si="226"/>
        <v>mɛθə</v>
      </c>
      <c r="I835" s="1" t="str">
        <f t="shared" si="227"/>
        <v>metho</v>
      </c>
      <c r="J835" s="10">
        <f t="shared" si="228"/>
        <v>4</v>
      </c>
      <c r="K835" s="10">
        <f t="shared" si="229"/>
        <v>5</v>
      </c>
      <c r="L835" s="10">
        <f t="shared" si="230"/>
        <v>5</v>
      </c>
      <c r="M835" s="1" t="str">
        <f t="shared" si="231"/>
        <v>~metho~</v>
      </c>
      <c r="N835" s="1" t="str">
        <f t="shared" si="232"/>
        <v>[mɛθə]</v>
      </c>
      <c r="O835" s="4">
        <f t="shared" si="233"/>
        <v>0.25439985932113074</v>
      </c>
      <c r="P835" s="4">
        <f t="shared" si="234"/>
        <v>1</v>
      </c>
      <c r="Q835" s="4" cm="1">
        <f t="array" ref="Q835">SUM(_xlfn._xlws.FILTER($G$2:$G$1265,_xlfn.MAP($M$2:$M$1265,_xlfn.LAMBDA(_xlpm.x,_xlpm.x=$M835))))</f>
        <v>7.3152889539136799E-4</v>
      </c>
      <c r="R835" s="4">
        <f t="shared" si="235"/>
        <v>1</v>
      </c>
      <c r="S835" s="15" cm="1">
        <f t="array" ref="S835">SUM(_xlfn._xlws.FILTER($G$2:$G$1265,_xlfn.MAP($N$2:$N$1265,_xlfn.LAMBDA(_xlpm.x,_xlpm.x=$N835))))</f>
        <v>7.3152889539136799E-4</v>
      </c>
      <c r="T835" s="4">
        <f t="shared" si="236"/>
        <v>1</v>
      </c>
      <c r="U835" s="4">
        <f t="shared" si="237"/>
        <v>0</v>
      </c>
      <c r="AA835"/>
      <c r="AB835"/>
      <c r="AC835" s="2"/>
      <c r="AH835" s="2"/>
      <c r="AI835" s="2"/>
    </row>
    <row r="836" spans="1:35">
      <c r="A836" s="1" t="str">
        <f t="shared" si="224"/>
        <v>~night~ : [naɪt]</v>
      </c>
      <c r="B836" s="1">
        <f t="shared" si="223"/>
        <v>0</v>
      </c>
      <c r="C836" s="1">
        <f t="shared" si="223"/>
        <v>0</v>
      </c>
      <c r="D836" s="1">
        <f t="shared" si="223"/>
        <v>1</v>
      </c>
      <c r="E836" s="7">
        <v>1</v>
      </c>
      <c r="F836" s="9" t="s">
        <v>1342</v>
      </c>
      <c r="G836" s="4">
        <f t="shared" si="225"/>
        <v>7.3152889539136799E-4</v>
      </c>
      <c r="H836" s="4" t="str">
        <f t="shared" si="226"/>
        <v>naɪt</v>
      </c>
      <c r="I836" s="4" t="str">
        <f t="shared" si="227"/>
        <v>night</v>
      </c>
      <c r="J836" s="10">
        <f t="shared" si="228"/>
        <v>4</v>
      </c>
      <c r="K836" s="10">
        <f t="shared" si="229"/>
        <v>5</v>
      </c>
      <c r="L836" s="10">
        <f t="shared" si="230"/>
        <v>5</v>
      </c>
      <c r="M836" s="1" t="str">
        <f t="shared" si="231"/>
        <v>~night~</v>
      </c>
      <c r="N836" s="1" t="str">
        <f t="shared" si="232"/>
        <v>[naɪt]</v>
      </c>
      <c r="O836" s="4">
        <f t="shared" si="233"/>
        <v>0.25439985932113074</v>
      </c>
      <c r="P836" s="4">
        <f t="shared" si="234"/>
        <v>1</v>
      </c>
      <c r="Q836" s="4" cm="1">
        <f t="array" ref="Q836">SUM(_xlfn._xlws.FILTER($G$2:$G$1265,_xlfn.MAP($M$2:$M$1265,_xlfn.LAMBDA(_xlpm.x,_xlpm.x=$M836))))</f>
        <v>7.3152889539136799E-4</v>
      </c>
      <c r="R836" s="4">
        <f t="shared" si="235"/>
        <v>1</v>
      </c>
      <c r="S836" s="15" cm="1">
        <f t="array" ref="S836">SUM(_xlfn._xlws.FILTER($G$2:$G$1265,_xlfn.MAP($N$2:$N$1265,_xlfn.LAMBDA(_xlpm.x,_xlpm.x=$N836))))</f>
        <v>7.3152889539136799E-4</v>
      </c>
      <c r="T836" s="4">
        <f t="shared" si="236"/>
        <v>1</v>
      </c>
      <c r="U836" s="4">
        <f t="shared" si="237"/>
        <v>0</v>
      </c>
      <c r="AA836"/>
      <c r="AB836"/>
      <c r="AC836" s="2"/>
      <c r="AH836" s="2"/>
      <c r="AI836" s="2"/>
    </row>
    <row r="837" spans="1:35">
      <c r="A837" s="1" t="str">
        <f t="shared" si="224"/>
        <v>~nswer~ : [nsəɹ]</v>
      </c>
      <c r="B837" s="1">
        <f t="shared" si="223"/>
        <v>0</v>
      </c>
      <c r="C837" s="1">
        <f t="shared" si="223"/>
        <v>0</v>
      </c>
      <c r="D837" s="1">
        <f t="shared" si="223"/>
        <v>1</v>
      </c>
      <c r="E837" s="7">
        <v>1</v>
      </c>
      <c r="F837" s="9" t="s">
        <v>1341</v>
      </c>
      <c r="G837" s="4">
        <f t="shared" si="225"/>
        <v>7.3152889539136799E-4</v>
      </c>
      <c r="H837" s="4" t="str">
        <f t="shared" si="226"/>
        <v>nsəɹ</v>
      </c>
      <c r="I837" s="4" t="str">
        <f t="shared" si="227"/>
        <v>nswer</v>
      </c>
      <c r="J837" s="10">
        <f t="shared" si="228"/>
        <v>4</v>
      </c>
      <c r="K837" s="10">
        <f t="shared" si="229"/>
        <v>5</v>
      </c>
      <c r="L837" s="10">
        <f t="shared" si="230"/>
        <v>5</v>
      </c>
      <c r="M837" s="1" t="str">
        <f t="shared" si="231"/>
        <v>~nswer~</v>
      </c>
      <c r="N837" s="1" t="str">
        <f t="shared" si="232"/>
        <v>[nsəɹ]</v>
      </c>
      <c r="O837" s="4">
        <f t="shared" si="233"/>
        <v>0.25439985932113074</v>
      </c>
      <c r="P837" s="4">
        <f t="shared" si="234"/>
        <v>1</v>
      </c>
      <c r="Q837" s="4" cm="1">
        <f t="array" ref="Q837">SUM(_xlfn._xlws.FILTER($G$2:$G$1265,_xlfn.MAP($M$2:$M$1265,_xlfn.LAMBDA(_xlpm.x,_xlpm.x=$M837))))</f>
        <v>7.3152889539136799E-4</v>
      </c>
      <c r="R837" s="4">
        <f t="shared" si="235"/>
        <v>1</v>
      </c>
      <c r="S837" s="15" cm="1">
        <f t="array" ref="S837">SUM(_xlfn._xlws.FILTER($G$2:$G$1265,_xlfn.MAP($N$2:$N$1265,_xlfn.LAMBDA(_xlpm.x,_xlpm.x=$N837))))</f>
        <v>7.3152889539136799E-4</v>
      </c>
      <c r="T837" s="4">
        <f t="shared" si="236"/>
        <v>1</v>
      </c>
      <c r="U837" s="4">
        <f t="shared" si="237"/>
        <v>0</v>
      </c>
      <c r="AA837"/>
      <c r="AB837"/>
      <c r="AC837" s="2"/>
      <c r="AH837" s="2"/>
      <c r="AI837" s="2"/>
    </row>
    <row r="838" spans="1:35">
      <c r="A838" s="1" t="str">
        <f t="shared" si="224"/>
        <v>~nnect~ : [nɛkt]</v>
      </c>
      <c r="B838" s="1">
        <f t="shared" si="223"/>
        <v>0</v>
      </c>
      <c r="C838" s="1">
        <f t="shared" si="223"/>
        <v>0</v>
      </c>
      <c r="D838" s="1">
        <f t="shared" si="223"/>
        <v>1</v>
      </c>
      <c r="E838" s="7">
        <v>1</v>
      </c>
      <c r="F838" s="9" t="s">
        <v>1340</v>
      </c>
      <c r="G838" s="4">
        <f t="shared" si="225"/>
        <v>7.3152889539136799E-4</v>
      </c>
      <c r="H838" s="4" t="str">
        <f t="shared" si="226"/>
        <v>nɛkt</v>
      </c>
      <c r="I838" s="4" t="str">
        <f t="shared" si="227"/>
        <v>nnect</v>
      </c>
      <c r="J838" s="10">
        <f t="shared" si="228"/>
        <v>4</v>
      </c>
      <c r="K838" s="10">
        <f t="shared" si="229"/>
        <v>5</v>
      </c>
      <c r="L838" s="10">
        <f t="shared" si="230"/>
        <v>5</v>
      </c>
      <c r="M838" s="1" t="str">
        <f t="shared" si="231"/>
        <v>~nnect~</v>
      </c>
      <c r="N838" s="1" t="str">
        <f t="shared" si="232"/>
        <v>[nɛkt]</v>
      </c>
      <c r="O838" s="4">
        <f t="shared" si="233"/>
        <v>0.25439985932113074</v>
      </c>
      <c r="P838" s="4">
        <f t="shared" si="234"/>
        <v>1</v>
      </c>
      <c r="Q838" s="4" cm="1">
        <f t="array" ref="Q838">SUM(_xlfn._xlws.FILTER($G$2:$G$1265,_xlfn.MAP($M$2:$M$1265,_xlfn.LAMBDA(_xlpm.x,_xlpm.x=$M838))))</f>
        <v>7.3152889539136799E-4</v>
      </c>
      <c r="R838" s="4">
        <f t="shared" si="235"/>
        <v>1</v>
      </c>
      <c r="S838" s="15" cm="1">
        <f t="array" ref="S838">SUM(_xlfn._xlws.FILTER($G$2:$G$1265,_xlfn.MAP($N$2:$N$1265,_xlfn.LAMBDA(_xlpm.x,_xlpm.x=$N838))))</f>
        <v>7.3152889539136799E-4</v>
      </c>
      <c r="T838" s="4">
        <f t="shared" si="236"/>
        <v>1</v>
      </c>
      <c r="U838" s="4">
        <f t="shared" si="237"/>
        <v>0</v>
      </c>
      <c r="AA838"/>
      <c r="AB838"/>
      <c r="AC838" s="2"/>
      <c r="AH838" s="2"/>
      <c r="AI838" s="2"/>
    </row>
    <row r="839" spans="1:35">
      <c r="A839" s="1" t="str">
        <f t="shared" si="224"/>
        <v>~noise~ : [nɔɪz]</v>
      </c>
      <c r="B839" s="1">
        <f t="shared" si="223"/>
        <v>0</v>
      </c>
      <c r="C839" s="1">
        <f t="shared" si="223"/>
        <v>0</v>
      </c>
      <c r="D839" s="1">
        <f t="shared" si="223"/>
        <v>1</v>
      </c>
      <c r="E839" s="7">
        <v>1</v>
      </c>
      <c r="F839" s="9" t="s">
        <v>1339</v>
      </c>
      <c r="G839" s="4">
        <f t="shared" si="225"/>
        <v>7.3152889539136799E-4</v>
      </c>
      <c r="H839" s="4" t="str">
        <f t="shared" si="226"/>
        <v>nɔɪz</v>
      </c>
      <c r="I839" s="4" t="str">
        <f t="shared" si="227"/>
        <v>noise</v>
      </c>
      <c r="J839" s="10">
        <f t="shared" si="228"/>
        <v>4</v>
      </c>
      <c r="K839" s="10">
        <f t="shared" si="229"/>
        <v>5</v>
      </c>
      <c r="L839" s="10">
        <f t="shared" si="230"/>
        <v>5</v>
      </c>
      <c r="M839" s="1" t="str">
        <f t="shared" si="231"/>
        <v>~noise~</v>
      </c>
      <c r="N839" s="1" t="str">
        <f t="shared" si="232"/>
        <v>[nɔɪz]</v>
      </c>
      <c r="O839" s="4">
        <f t="shared" si="233"/>
        <v>0.25439985932113074</v>
      </c>
      <c r="P839" s="4">
        <f t="shared" si="234"/>
        <v>1</v>
      </c>
      <c r="Q839" s="4" cm="1">
        <f t="array" ref="Q839">SUM(_xlfn._xlws.FILTER($G$2:$G$1265,_xlfn.MAP($M$2:$M$1265,_xlfn.LAMBDA(_xlpm.x,_xlpm.x=$M839))))</f>
        <v>7.3152889539136799E-4</v>
      </c>
      <c r="R839" s="4">
        <f t="shared" si="235"/>
        <v>1</v>
      </c>
      <c r="S839" s="15" cm="1">
        <f t="array" ref="S839">SUM(_xlfn._xlws.FILTER($G$2:$G$1265,_xlfn.MAP($N$2:$N$1265,_xlfn.LAMBDA(_xlpm.x,_xlpm.x=$N839))))</f>
        <v>7.3152889539136799E-4</v>
      </c>
      <c r="T839" s="4">
        <f t="shared" si="236"/>
        <v>1</v>
      </c>
      <c r="U839" s="4">
        <f t="shared" si="237"/>
        <v>0</v>
      </c>
      <c r="AA839"/>
      <c r="AB839"/>
      <c r="AC839" s="2"/>
      <c r="AH839" s="2"/>
      <c r="AI839" s="2"/>
    </row>
    <row r="840" spans="1:35">
      <c r="A840" s="1" t="str">
        <f t="shared" si="224"/>
        <v>~north~ : [nɔɹθ]</v>
      </c>
      <c r="B840" s="1">
        <f t="shared" si="223"/>
        <v>0</v>
      </c>
      <c r="C840" s="1">
        <f t="shared" si="223"/>
        <v>0</v>
      </c>
      <c r="D840" s="1">
        <f t="shared" si="223"/>
        <v>1</v>
      </c>
      <c r="E840" s="7">
        <v>1</v>
      </c>
      <c r="F840" s="9" t="s">
        <v>1338</v>
      </c>
      <c r="G840" s="4">
        <f t="shared" si="225"/>
        <v>7.3152889539136799E-4</v>
      </c>
      <c r="H840" s="4" t="str">
        <f t="shared" si="226"/>
        <v>nɔɹθ</v>
      </c>
      <c r="I840" s="4" t="str">
        <f t="shared" si="227"/>
        <v>north</v>
      </c>
      <c r="J840" s="10">
        <f t="shared" si="228"/>
        <v>4</v>
      </c>
      <c r="K840" s="10">
        <f t="shared" si="229"/>
        <v>5</v>
      </c>
      <c r="L840" s="10">
        <f t="shared" si="230"/>
        <v>5</v>
      </c>
      <c r="M840" s="1" t="str">
        <f t="shared" si="231"/>
        <v>~north~</v>
      </c>
      <c r="N840" s="1" t="str">
        <f t="shared" si="232"/>
        <v>[nɔɹθ]</v>
      </c>
      <c r="O840" s="4">
        <f t="shared" si="233"/>
        <v>0.25439985932113074</v>
      </c>
      <c r="P840" s="4">
        <f t="shared" si="234"/>
        <v>1</v>
      </c>
      <c r="Q840" s="4" cm="1">
        <f t="array" ref="Q840">SUM(_xlfn._xlws.FILTER($G$2:$G$1265,_xlfn.MAP($M$2:$M$1265,_xlfn.LAMBDA(_xlpm.x,_xlpm.x=$M840))))</f>
        <v>7.3152889539136799E-4</v>
      </c>
      <c r="R840" s="4">
        <f t="shared" si="235"/>
        <v>1</v>
      </c>
      <c r="S840" s="15" cm="1">
        <f t="array" ref="S840">SUM(_xlfn._xlws.FILTER($G$2:$G$1265,_xlfn.MAP($N$2:$N$1265,_xlfn.LAMBDA(_xlpm.x,_xlpm.x=$N840))))</f>
        <v>7.3152889539136799E-4</v>
      </c>
      <c r="T840" s="4">
        <f t="shared" si="236"/>
        <v>1</v>
      </c>
      <c r="U840" s="4">
        <f t="shared" si="237"/>
        <v>0</v>
      </c>
      <c r="AA840"/>
      <c r="AB840"/>
      <c r="AC840" s="2"/>
      <c r="AH840" s="2"/>
      <c r="AI840" s="2"/>
    </row>
    <row r="841" spans="1:35">
      <c r="A841" s="1" t="str">
        <f t="shared" si="224"/>
        <v>~nothi~ : [nʌθɪ]</v>
      </c>
      <c r="B841" s="1">
        <f t="shared" si="223"/>
        <v>0</v>
      </c>
      <c r="C841" s="1">
        <f t="shared" si="223"/>
        <v>0</v>
      </c>
      <c r="D841" s="1">
        <f t="shared" si="223"/>
        <v>1</v>
      </c>
      <c r="E841" s="7">
        <v>1</v>
      </c>
      <c r="F841" s="9" t="s">
        <v>1337</v>
      </c>
      <c r="G841" s="4">
        <f t="shared" si="225"/>
        <v>7.3152889539136799E-4</v>
      </c>
      <c r="H841" s="4" t="str">
        <f t="shared" si="226"/>
        <v>nʌθɪ</v>
      </c>
      <c r="I841" s="4" t="str">
        <f t="shared" si="227"/>
        <v>nothi</v>
      </c>
      <c r="J841" s="10">
        <f t="shared" si="228"/>
        <v>4</v>
      </c>
      <c r="K841" s="10">
        <f t="shared" si="229"/>
        <v>5</v>
      </c>
      <c r="L841" s="10">
        <f t="shared" si="230"/>
        <v>5</v>
      </c>
      <c r="M841" s="1" t="str">
        <f t="shared" si="231"/>
        <v>~nothi~</v>
      </c>
      <c r="N841" s="1" t="str">
        <f t="shared" si="232"/>
        <v>[nʌθɪ]</v>
      </c>
      <c r="O841" s="4">
        <f t="shared" si="233"/>
        <v>0.25439985932113074</v>
      </c>
      <c r="P841" s="4">
        <f t="shared" si="234"/>
        <v>1</v>
      </c>
      <c r="Q841" s="4" cm="1">
        <f t="array" ref="Q841">SUM(_xlfn._xlws.FILTER($G$2:$G$1265,_xlfn.MAP($M$2:$M$1265,_xlfn.LAMBDA(_xlpm.x,_xlpm.x=$M841))))</f>
        <v>7.3152889539136799E-4</v>
      </c>
      <c r="R841" s="4">
        <f t="shared" si="235"/>
        <v>1</v>
      </c>
      <c r="S841" s="15" cm="1">
        <f t="array" ref="S841">SUM(_xlfn._xlws.FILTER($G$2:$G$1265,_xlfn.MAP($N$2:$N$1265,_xlfn.LAMBDA(_xlpm.x,_xlpm.x=$N841))))</f>
        <v>7.3152889539136799E-4</v>
      </c>
      <c r="T841" s="4">
        <f t="shared" si="236"/>
        <v>1</v>
      </c>
      <c r="U841" s="4">
        <f t="shared" si="237"/>
        <v>0</v>
      </c>
      <c r="AA841"/>
      <c r="AB841"/>
      <c r="AC841" s="2"/>
      <c r="AH841" s="2"/>
      <c r="AI841" s="2"/>
    </row>
    <row r="842" spans="1:35">
      <c r="A842" s="1" t="str">
        <f t="shared" si="224"/>
        <v>~patte~ : [pætə]</v>
      </c>
      <c r="B842" s="1">
        <f t="shared" ref="B842:D861" si="238">_xlfn.LET(_xlpm.d,$F842,_xlpm.k,_xlfn.CONCAT(LEFT(TRIM(B$1),1),"*"),COUNTIF(_xlpm.d,_xlpm.k))</f>
        <v>0</v>
      </c>
      <c r="C842" s="1">
        <f t="shared" si="238"/>
        <v>0</v>
      </c>
      <c r="D842" s="1">
        <f t="shared" si="238"/>
        <v>0</v>
      </c>
      <c r="E842" s="7">
        <v>1</v>
      </c>
      <c r="F842" s="9" t="s">
        <v>1336</v>
      </c>
      <c r="G842" s="4">
        <f t="shared" si="225"/>
        <v>7.3152889539136799E-4</v>
      </c>
      <c r="H842" s="4" t="str">
        <f t="shared" si="226"/>
        <v>pætə</v>
      </c>
      <c r="I842" s="4" t="str">
        <f t="shared" si="227"/>
        <v>patte</v>
      </c>
      <c r="J842" s="10">
        <f t="shared" si="228"/>
        <v>4</v>
      </c>
      <c r="K842" s="10">
        <f t="shared" si="229"/>
        <v>5</v>
      </c>
      <c r="L842" s="10">
        <f t="shared" si="230"/>
        <v>5</v>
      </c>
      <c r="M842" s="1" t="str">
        <f t="shared" si="231"/>
        <v>~patte~</v>
      </c>
      <c r="N842" s="1" t="str">
        <f t="shared" si="232"/>
        <v>[pætə]</v>
      </c>
      <c r="O842" s="4">
        <f t="shared" si="233"/>
        <v>0.25439985932113074</v>
      </c>
      <c r="P842" s="4">
        <f t="shared" si="234"/>
        <v>1</v>
      </c>
      <c r="Q842" s="4" cm="1">
        <f t="array" ref="Q842">SUM(_xlfn._xlws.FILTER($G$2:$G$1265,_xlfn.MAP($M$2:$M$1265,_xlfn.LAMBDA(_xlpm.x,_xlpm.x=$M842))))</f>
        <v>7.3152889539136799E-4</v>
      </c>
      <c r="R842" s="4">
        <f t="shared" si="235"/>
        <v>1</v>
      </c>
      <c r="S842" s="15" cm="1">
        <f t="array" ref="S842">SUM(_xlfn._xlws.FILTER($G$2:$G$1265,_xlfn.MAP($N$2:$N$1265,_xlfn.LAMBDA(_xlpm.x,_xlpm.x=$N842))))</f>
        <v>7.3152889539136799E-4</v>
      </c>
      <c r="T842" s="4">
        <f t="shared" si="236"/>
        <v>1</v>
      </c>
      <c r="U842" s="4">
        <f t="shared" si="237"/>
        <v>0</v>
      </c>
      <c r="AA842"/>
      <c r="AB842"/>
      <c r="AC842" s="2"/>
      <c r="AH842" s="2"/>
      <c r="AI842" s="2"/>
    </row>
    <row r="843" spans="1:35">
      <c r="A843" s="1" t="str">
        <f t="shared" si="224"/>
        <v>~ptain~ : [ptɛn]</v>
      </c>
      <c r="B843" s="1">
        <f t="shared" si="238"/>
        <v>0</v>
      </c>
      <c r="C843" s="1">
        <f t="shared" si="238"/>
        <v>0</v>
      </c>
      <c r="D843" s="1">
        <f t="shared" si="238"/>
        <v>0</v>
      </c>
      <c r="E843" s="7">
        <v>1</v>
      </c>
      <c r="F843" s="9" t="s">
        <v>1335</v>
      </c>
      <c r="G843" s="4">
        <f t="shared" si="225"/>
        <v>7.3152889539136799E-4</v>
      </c>
      <c r="H843" s="4" t="str">
        <f t="shared" si="226"/>
        <v>ptɛn</v>
      </c>
      <c r="I843" s="4" t="str">
        <f t="shared" si="227"/>
        <v>ptain</v>
      </c>
      <c r="J843" s="10">
        <f t="shared" si="228"/>
        <v>4</v>
      </c>
      <c r="K843" s="10">
        <f t="shared" si="229"/>
        <v>5</v>
      </c>
      <c r="L843" s="10">
        <f t="shared" si="230"/>
        <v>5</v>
      </c>
      <c r="M843" s="1" t="str">
        <f t="shared" si="231"/>
        <v>~ptain~</v>
      </c>
      <c r="N843" s="1" t="str">
        <f t="shared" si="232"/>
        <v>[ptɛn]</v>
      </c>
      <c r="O843" s="4">
        <f t="shared" si="233"/>
        <v>0.25439985932113074</v>
      </c>
      <c r="P843" s="4">
        <f t="shared" si="234"/>
        <v>1</v>
      </c>
      <c r="Q843" s="4" cm="1">
        <f t="array" ref="Q843">SUM(_xlfn._xlws.FILTER($G$2:$G$1265,_xlfn.MAP($M$2:$M$1265,_xlfn.LAMBDA(_xlpm.x,_xlpm.x=$M843))))</f>
        <v>7.3152889539136799E-4</v>
      </c>
      <c r="R843" s="4">
        <f t="shared" si="235"/>
        <v>1</v>
      </c>
      <c r="S843" s="15" cm="1">
        <f t="array" ref="S843">SUM(_xlfn._xlws.FILTER($G$2:$G$1265,_xlfn.MAP($N$2:$N$1265,_xlfn.LAMBDA(_xlpm.x,_xlpm.x=$N843))))</f>
        <v>7.3152889539136799E-4</v>
      </c>
      <c r="T843" s="4">
        <f t="shared" si="236"/>
        <v>1</v>
      </c>
      <c r="U843" s="4">
        <f t="shared" si="237"/>
        <v>0</v>
      </c>
      <c r="AA843"/>
      <c r="AB843"/>
      <c r="AC843" s="2"/>
      <c r="AH843" s="2"/>
      <c r="AI843" s="2"/>
    </row>
    <row r="844" spans="1:35">
      <c r="A844" s="1" t="str">
        <f t="shared" si="224"/>
        <v>~possi~ : [pɑsə]</v>
      </c>
      <c r="B844" s="1">
        <f t="shared" si="238"/>
        <v>0</v>
      </c>
      <c r="C844" s="1">
        <f t="shared" si="238"/>
        <v>0</v>
      </c>
      <c r="D844" s="1">
        <f t="shared" si="238"/>
        <v>0</v>
      </c>
      <c r="E844" s="7">
        <v>1</v>
      </c>
      <c r="F844" s="9" t="s">
        <v>1334</v>
      </c>
      <c r="G844" s="4">
        <f t="shared" si="225"/>
        <v>7.3152889539136799E-4</v>
      </c>
      <c r="H844" s="1" t="str">
        <f t="shared" si="226"/>
        <v>pɑsə</v>
      </c>
      <c r="I844" s="1" t="str">
        <f t="shared" si="227"/>
        <v>possi</v>
      </c>
      <c r="J844" s="10">
        <f t="shared" si="228"/>
        <v>4</v>
      </c>
      <c r="K844" s="10">
        <f t="shared" si="229"/>
        <v>5</v>
      </c>
      <c r="L844" s="10">
        <f t="shared" si="230"/>
        <v>5</v>
      </c>
      <c r="M844" s="1" t="str">
        <f t="shared" si="231"/>
        <v>~possi~</v>
      </c>
      <c r="N844" s="1" t="str">
        <f t="shared" si="232"/>
        <v>[pɑsə]</v>
      </c>
      <c r="O844" s="4">
        <f t="shared" si="233"/>
        <v>0.25439985932113074</v>
      </c>
      <c r="P844" s="4">
        <f t="shared" si="234"/>
        <v>1</v>
      </c>
      <c r="Q844" s="4" cm="1">
        <f t="array" ref="Q844">SUM(_xlfn._xlws.FILTER($G$2:$G$1265,_xlfn.MAP($M$2:$M$1265,_xlfn.LAMBDA(_xlpm.x,_xlpm.x=$M844))))</f>
        <v>7.3152889539136799E-4</v>
      </c>
      <c r="R844" s="4">
        <f t="shared" si="235"/>
        <v>1</v>
      </c>
      <c r="S844" s="15" cm="1">
        <f t="array" ref="S844">SUM(_xlfn._xlws.FILTER($G$2:$G$1265,_xlfn.MAP($N$2:$N$1265,_xlfn.LAMBDA(_xlpm.x,_xlpm.x=$N844))))</f>
        <v>7.3152889539136799E-4</v>
      </c>
      <c r="T844" s="4">
        <f t="shared" si="236"/>
        <v>1</v>
      </c>
      <c r="U844" s="4">
        <f t="shared" si="237"/>
        <v>0</v>
      </c>
      <c r="AA844"/>
      <c r="AB844"/>
      <c r="AC844" s="2"/>
      <c r="AH844" s="2"/>
      <c r="AI844" s="2"/>
    </row>
    <row r="845" spans="1:35">
      <c r="A845" s="1" t="str">
        <f t="shared" si="224"/>
        <v>~prove~ : [pɹuv]</v>
      </c>
      <c r="B845" s="1">
        <f t="shared" si="238"/>
        <v>0</v>
      </c>
      <c r="C845" s="1">
        <f t="shared" si="238"/>
        <v>0</v>
      </c>
      <c r="D845" s="1">
        <f t="shared" si="238"/>
        <v>0</v>
      </c>
      <c r="E845" s="7">
        <v>1</v>
      </c>
      <c r="F845" s="9" t="s">
        <v>1333</v>
      </c>
      <c r="G845" s="4">
        <f t="shared" si="225"/>
        <v>7.3152889539136799E-4</v>
      </c>
      <c r="H845" s="4" t="str">
        <f t="shared" si="226"/>
        <v>pɹuv</v>
      </c>
      <c r="I845" s="4" t="str">
        <f t="shared" si="227"/>
        <v>prove</v>
      </c>
      <c r="J845" s="10">
        <f t="shared" si="228"/>
        <v>4</v>
      </c>
      <c r="K845" s="10">
        <f t="shared" si="229"/>
        <v>5</v>
      </c>
      <c r="L845" s="10">
        <f t="shared" si="230"/>
        <v>5</v>
      </c>
      <c r="M845" s="1" t="str">
        <f t="shared" si="231"/>
        <v>~prove~</v>
      </c>
      <c r="N845" s="1" t="str">
        <f t="shared" si="232"/>
        <v>[pɹuv]</v>
      </c>
      <c r="O845" s="4">
        <f t="shared" si="233"/>
        <v>0.25439985932113074</v>
      </c>
      <c r="P845" s="4">
        <f t="shared" si="234"/>
        <v>1</v>
      </c>
      <c r="Q845" s="4" cm="1">
        <f t="array" ref="Q845">SUM(_xlfn._xlws.FILTER($G$2:$G$1265,_xlfn.MAP($M$2:$M$1265,_xlfn.LAMBDA(_xlpm.x,_xlpm.x=$M845))))</f>
        <v>7.3152889539136799E-4</v>
      </c>
      <c r="R845" s="4">
        <f t="shared" si="235"/>
        <v>1</v>
      </c>
      <c r="S845" s="15" cm="1">
        <f t="array" ref="S845">SUM(_xlfn._xlws.FILTER($G$2:$G$1265,_xlfn.MAP($N$2:$N$1265,_xlfn.LAMBDA(_xlpm.x,_xlpm.x=$N845))))</f>
        <v>7.3152889539136799E-4</v>
      </c>
      <c r="T845" s="4">
        <f t="shared" si="236"/>
        <v>1</v>
      </c>
      <c r="U845" s="4">
        <f t="shared" si="237"/>
        <v>0</v>
      </c>
      <c r="AA845"/>
      <c r="AB845"/>
      <c r="AC845" s="2"/>
      <c r="AH845" s="2"/>
      <c r="AI845" s="2"/>
    </row>
    <row r="846" spans="1:35">
      <c r="A846" s="1" t="str">
        <f t="shared" si="224"/>
        <v>~press~ : [pɹɛs]</v>
      </c>
      <c r="B846" s="1">
        <f t="shared" si="238"/>
        <v>0</v>
      </c>
      <c r="C846" s="1">
        <f t="shared" si="238"/>
        <v>0</v>
      </c>
      <c r="D846" s="1">
        <f t="shared" si="238"/>
        <v>0</v>
      </c>
      <c r="E846" s="7">
        <v>1</v>
      </c>
      <c r="F846" s="9" t="s">
        <v>1332</v>
      </c>
      <c r="G846" s="4">
        <f t="shared" si="225"/>
        <v>7.3152889539136799E-4</v>
      </c>
      <c r="H846" s="4" t="str">
        <f t="shared" si="226"/>
        <v>pɹɛs</v>
      </c>
      <c r="I846" s="4" t="str">
        <f t="shared" si="227"/>
        <v>press</v>
      </c>
      <c r="J846" s="10">
        <f t="shared" si="228"/>
        <v>4</v>
      </c>
      <c r="K846" s="10">
        <f t="shared" si="229"/>
        <v>5</v>
      </c>
      <c r="L846" s="10">
        <f t="shared" si="230"/>
        <v>5</v>
      </c>
      <c r="M846" s="1" t="str">
        <f t="shared" si="231"/>
        <v>~press~</v>
      </c>
      <c r="N846" s="1" t="str">
        <f t="shared" si="232"/>
        <v>[pɹɛs]</v>
      </c>
      <c r="O846" s="4">
        <f t="shared" si="233"/>
        <v>0.25439985932113074</v>
      </c>
      <c r="P846" s="4">
        <f t="shared" si="234"/>
        <v>1</v>
      </c>
      <c r="Q846" s="4" cm="1">
        <f t="array" ref="Q846">SUM(_xlfn._xlws.FILTER($G$2:$G$1265,_xlfn.MAP($M$2:$M$1265,_xlfn.LAMBDA(_xlpm.x,_xlpm.x=$M846))))</f>
        <v>7.3152889539136799E-4</v>
      </c>
      <c r="R846" s="4">
        <f t="shared" si="235"/>
        <v>1</v>
      </c>
      <c r="S846" s="15" cm="1">
        <f t="array" ref="S846">SUM(_xlfn._xlws.FILTER($G$2:$G$1265,_xlfn.MAP($N$2:$N$1265,_xlfn.LAMBDA(_xlpm.x,_xlpm.x=$N846))))</f>
        <v>7.3152889539136799E-4</v>
      </c>
      <c r="T846" s="4">
        <f t="shared" si="236"/>
        <v>1</v>
      </c>
      <c r="U846" s="4">
        <f t="shared" si="237"/>
        <v>0</v>
      </c>
      <c r="AA846"/>
      <c r="AB846"/>
      <c r="AC846" s="2"/>
      <c r="AH846" s="2"/>
      <c r="AI846" s="2"/>
    </row>
    <row r="847" spans="1:35">
      <c r="A847" s="1" t="str">
        <f t="shared" si="224"/>
        <v>~sight~ : [saɪt]</v>
      </c>
      <c r="B847" s="1">
        <f t="shared" si="238"/>
        <v>0</v>
      </c>
      <c r="C847" s="1">
        <f t="shared" si="238"/>
        <v>0</v>
      </c>
      <c r="D847" s="1">
        <f t="shared" si="238"/>
        <v>0</v>
      </c>
      <c r="E847" s="7">
        <v>1</v>
      </c>
      <c r="F847" s="9" t="s">
        <v>1331</v>
      </c>
      <c r="G847" s="4">
        <f t="shared" si="225"/>
        <v>7.3152889539136799E-4</v>
      </c>
      <c r="H847" s="4" t="str">
        <f t="shared" si="226"/>
        <v>saɪt</v>
      </c>
      <c r="I847" s="4" t="str">
        <f t="shared" si="227"/>
        <v>sight</v>
      </c>
      <c r="J847" s="10">
        <f t="shared" si="228"/>
        <v>4</v>
      </c>
      <c r="K847" s="10">
        <f t="shared" si="229"/>
        <v>5</v>
      </c>
      <c r="L847" s="10">
        <f t="shared" si="230"/>
        <v>5</v>
      </c>
      <c r="M847" s="1" t="str">
        <f t="shared" si="231"/>
        <v>~sight~</v>
      </c>
      <c r="N847" s="1" t="str">
        <f t="shared" si="232"/>
        <v>[saɪt]</v>
      </c>
      <c r="O847" s="4">
        <f t="shared" si="233"/>
        <v>0.25439985932113074</v>
      </c>
      <c r="P847" s="4">
        <f t="shared" si="234"/>
        <v>1</v>
      </c>
      <c r="Q847" s="4" cm="1">
        <f t="array" ref="Q847">SUM(_xlfn._xlws.FILTER($G$2:$G$1265,_xlfn.MAP($M$2:$M$1265,_xlfn.LAMBDA(_xlpm.x,_xlpm.x=$M847))))</f>
        <v>7.3152889539136799E-4</v>
      </c>
      <c r="R847" s="4">
        <f t="shared" si="235"/>
        <v>1</v>
      </c>
      <c r="S847" s="15" cm="1">
        <f t="array" ref="S847">SUM(_xlfn._xlws.FILTER($G$2:$G$1265,_xlfn.MAP($N$2:$N$1265,_xlfn.LAMBDA(_xlpm.x,_xlpm.x=$N847))))</f>
        <v>7.3152889539136799E-4</v>
      </c>
      <c r="T847" s="4">
        <f t="shared" si="236"/>
        <v>1</v>
      </c>
      <c r="U847" s="4">
        <f t="shared" si="237"/>
        <v>0</v>
      </c>
      <c r="AA847"/>
      <c r="AB847"/>
      <c r="AC847" s="2"/>
      <c r="AH847" s="2"/>
      <c r="AI847" s="2"/>
    </row>
    <row r="848" spans="1:35">
      <c r="A848" s="1" t="str">
        <f t="shared" si="224"/>
        <v>~south~ : [saʊθ]</v>
      </c>
      <c r="B848" s="1">
        <f t="shared" si="238"/>
        <v>0</v>
      </c>
      <c r="C848" s="1">
        <f t="shared" si="238"/>
        <v>0</v>
      </c>
      <c r="D848" s="1">
        <f t="shared" si="238"/>
        <v>0</v>
      </c>
      <c r="E848" s="7">
        <v>1</v>
      </c>
      <c r="F848" s="9" t="s">
        <v>1330</v>
      </c>
      <c r="G848" s="4">
        <f t="shared" si="225"/>
        <v>7.3152889539136799E-4</v>
      </c>
      <c r="H848" s="4" t="str">
        <f t="shared" si="226"/>
        <v>saʊθ</v>
      </c>
      <c r="I848" s="4" t="str">
        <f t="shared" si="227"/>
        <v>south</v>
      </c>
      <c r="J848" s="10">
        <f t="shared" si="228"/>
        <v>4</v>
      </c>
      <c r="K848" s="10">
        <f t="shared" si="229"/>
        <v>5</v>
      </c>
      <c r="L848" s="10">
        <f t="shared" si="230"/>
        <v>5</v>
      </c>
      <c r="M848" s="1" t="str">
        <f t="shared" si="231"/>
        <v>~south~</v>
      </c>
      <c r="N848" s="1" t="str">
        <f t="shared" si="232"/>
        <v>[saʊθ]</v>
      </c>
      <c r="O848" s="4">
        <f t="shared" si="233"/>
        <v>0.25439985932113074</v>
      </c>
      <c r="P848" s="4">
        <f t="shared" si="234"/>
        <v>1</v>
      </c>
      <c r="Q848" s="4" cm="1">
        <f t="array" ref="Q848">SUM(_xlfn._xlws.FILTER($G$2:$G$1265,_xlfn.MAP($M$2:$M$1265,_xlfn.LAMBDA(_xlpm.x,_xlpm.x=$M848))))</f>
        <v>7.3152889539136799E-4</v>
      </c>
      <c r="R848" s="4">
        <f t="shared" si="235"/>
        <v>1</v>
      </c>
      <c r="S848" s="15" cm="1">
        <f t="array" ref="S848">SUM(_xlfn._xlws.FILTER($G$2:$G$1265,_xlfn.MAP($N$2:$N$1265,_xlfn.LAMBDA(_xlpm.x,_xlpm.x=$N848))))</f>
        <v>7.3152889539136799E-4</v>
      </c>
      <c r="T848" s="4">
        <f t="shared" si="236"/>
        <v>1</v>
      </c>
      <c r="U848" s="4">
        <f t="shared" si="237"/>
        <v>0</v>
      </c>
      <c r="AA848"/>
      <c r="AB848"/>
      <c r="AC848" s="2"/>
      <c r="AH848" s="2"/>
      <c r="AI848" s="2"/>
    </row>
    <row r="849" spans="1:35">
      <c r="A849" s="1" t="str">
        <f t="shared" si="224"/>
        <v>~seaso~ : [sizə]</v>
      </c>
      <c r="B849" s="1">
        <f t="shared" si="238"/>
        <v>0</v>
      </c>
      <c r="C849" s="1">
        <f t="shared" si="238"/>
        <v>0</v>
      </c>
      <c r="D849" s="1">
        <f t="shared" si="238"/>
        <v>0</v>
      </c>
      <c r="E849" s="7">
        <v>1</v>
      </c>
      <c r="F849" s="9" t="s">
        <v>1329</v>
      </c>
      <c r="G849" s="4">
        <f t="shared" si="225"/>
        <v>7.3152889539136799E-4</v>
      </c>
      <c r="H849" s="4" t="str">
        <f t="shared" si="226"/>
        <v>sizə</v>
      </c>
      <c r="I849" s="4" t="str">
        <f t="shared" si="227"/>
        <v>seaso</v>
      </c>
      <c r="J849" s="10">
        <f t="shared" si="228"/>
        <v>4</v>
      </c>
      <c r="K849" s="10">
        <f t="shared" si="229"/>
        <v>5</v>
      </c>
      <c r="L849" s="10">
        <f t="shared" si="230"/>
        <v>5</v>
      </c>
      <c r="M849" s="1" t="str">
        <f t="shared" si="231"/>
        <v>~seaso~</v>
      </c>
      <c r="N849" s="1" t="str">
        <f t="shared" si="232"/>
        <v>[sizə]</v>
      </c>
      <c r="O849" s="4">
        <f t="shared" si="233"/>
        <v>0.25439985932113074</v>
      </c>
      <c r="P849" s="4">
        <f t="shared" si="234"/>
        <v>1</v>
      </c>
      <c r="Q849" s="4" cm="1">
        <f t="array" ref="Q849">SUM(_xlfn._xlws.FILTER($G$2:$G$1265,_xlfn.MAP($M$2:$M$1265,_xlfn.LAMBDA(_xlpm.x,_xlpm.x=$M849))))</f>
        <v>7.3152889539136799E-4</v>
      </c>
      <c r="R849" s="4">
        <f t="shared" si="235"/>
        <v>1</v>
      </c>
      <c r="S849" s="15" cm="1">
        <f t="array" ref="S849">SUM(_xlfn._xlws.FILTER($G$2:$G$1265,_xlfn.MAP($N$2:$N$1265,_xlfn.LAMBDA(_xlpm.x,_xlpm.x=$N849))))</f>
        <v>7.3152889539136799E-4</v>
      </c>
      <c r="T849" s="4">
        <f t="shared" si="236"/>
        <v>1</v>
      </c>
      <c r="U849" s="4">
        <f t="shared" si="237"/>
        <v>0</v>
      </c>
      <c r="AA849"/>
      <c r="AB849"/>
      <c r="AC849" s="2"/>
      <c r="AH849" s="2"/>
      <c r="AI849" s="2"/>
    </row>
    <row r="850" spans="1:35">
      <c r="A850" s="1" t="str">
        <f t="shared" si="224"/>
        <v>~skill~ : [skɪl]</v>
      </c>
      <c r="B850" s="1">
        <f t="shared" si="238"/>
        <v>0</v>
      </c>
      <c r="C850" s="1">
        <f t="shared" si="238"/>
        <v>0</v>
      </c>
      <c r="D850" s="1">
        <f t="shared" si="238"/>
        <v>0</v>
      </c>
      <c r="E850" s="7">
        <v>1</v>
      </c>
      <c r="F850" s="9" t="s">
        <v>1328</v>
      </c>
      <c r="G850" s="4">
        <f t="shared" si="225"/>
        <v>7.3152889539136799E-4</v>
      </c>
      <c r="H850" s="4" t="str">
        <f t="shared" si="226"/>
        <v>skɪl</v>
      </c>
      <c r="I850" s="4" t="str">
        <f t="shared" si="227"/>
        <v>skill</v>
      </c>
      <c r="J850" s="10">
        <f t="shared" si="228"/>
        <v>4</v>
      </c>
      <c r="K850" s="10">
        <f t="shared" si="229"/>
        <v>5</v>
      </c>
      <c r="L850" s="10">
        <f t="shared" si="230"/>
        <v>5</v>
      </c>
      <c r="M850" s="1" t="str">
        <f t="shared" si="231"/>
        <v>~skill~</v>
      </c>
      <c r="N850" s="1" t="str">
        <f t="shared" si="232"/>
        <v>[skɪl]</v>
      </c>
      <c r="O850" s="4">
        <f t="shared" si="233"/>
        <v>0.25439985932113074</v>
      </c>
      <c r="P850" s="4">
        <f t="shared" si="234"/>
        <v>1</v>
      </c>
      <c r="Q850" s="4" cm="1">
        <f t="array" ref="Q850">SUM(_xlfn._xlws.FILTER($G$2:$G$1265,_xlfn.MAP($M$2:$M$1265,_xlfn.LAMBDA(_xlpm.x,_xlpm.x=$M850))))</f>
        <v>7.3152889539136799E-4</v>
      </c>
      <c r="R850" s="4">
        <f t="shared" si="235"/>
        <v>1</v>
      </c>
      <c r="S850" s="15" cm="1">
        <f t="array" ref="S850">SUM(_xlfn._xlws.FILTER($G$2:$G$1265,_xlfn.MAP($N$2:$N$1265,_xlfn.LAMBDA(_xlpm.x,_xlpm.x=$N850))))</f>
        <v>7.3152889539136799E-4</v>
      </c>
      <c r="T850" s="4">
        <f t="shared" si="236"/>
        <v>1</v>
      </c>
      <c r="U850" s="4">
        <f t="shared" si="237"/>
        <v>0</v>
      </c>
      <c r="AA850"/>
      <c r="AB850"/>
      <c r="AC850" s="2"/>
      <c r="AH850" s="2"/>
      <c r="AI850" s="2"/>
    </row>
    <row r="851" spans="1:35">
      <c r="A851" s="1" t="str">
        <f t="shared" si="224"/>
        <v>~scuss~ : [skʌs]</v>
      </c>
      <c r="B851" s="1">
        <f t="shared" si="238"/>
        <v>0</v>
      </c>
      <c r="C851" s="1">
        <f t="shared" si="238"/>
        <v>0</v>
      </c>
      <c r="D851" s="1">
        <f t="shared" si="238"/>
        <v>0</v>
      </c>
      <c r="E851" s="7">
        <v>1</v>
      </c>
      <c r="F851" s="9" t="s">
        <v>1327</v>
      </c>
      <c r="G851" s="4">
        <f t="shared" si="225"/>
        <v>7.3152889539136799E-4</v>
      </c>
      <c r="H851" s="4" t="str">
        <f t="shared" si="226"/>
        <v>skʌs</v>
      </c>
      <c r="I851" s="4" t="str">
        <f t="shared" si="227"/>
        <v>scuss</v>
      </c>
      <c r="J851" s="10">
        <f t="shared" si="228"/>
        <v>4</v>
      </c>
      <c r="K851" s="10">
        <f t="shared" si="229"/>
        <v>5</v>
      </c>
      <c r="L851" s="10">
        <f t="shared" si="230"/>
        <v>5</v>
      </c>
      <c r="M851" s="1" t="str">
        <f t="shared" si="231"/>
        <v>~scuss~</v>
      </c>
      <c r="N851" s="1" t="str">
        <f t="shared" si="232"/>
        <v>[skʌs]</v>
      </c>
      <c r="O851" s="4">
        <f t="shared" si="233"/>
        <v>0.25439985932113074</v>
      </c>
      <c r="P851" s="4">
        <f t="shared" si="234"/>
        <v>1</v>
      </c>
      <c r="Q851" s="4" cm="1">
        <f t="array" ref="Q851">SUM(_xlfn._xlws.FILTER($G$2:$G$1265,_xlfn.MAP($M$2:$M$1265,_xlfn.LAMBDA(_xlpm.x,_xlpm.x=$M851))))</f>
        <v>7.3152889539136799E-4</v>
      </c>
      <c r="R851" s="4">
        <f t="shared" si="235"/>
        <v>1</v>
      </c>
      <c r="S851" s="15" cm="1">
        <f t="array" ref="S851">SUM(_xlfn._xlws.FILTER($G$2:$G$1265,_xlfn.MAP($N$2:$N$1265,_xlfn.LAMBDA(_xlpm.x,_xlpm.x=$N851))))</f>
        <v>7.3152889539136799E-4</v>
      </c>
      <c r="T851" s="4">
        <f t="shared" si="236"/>
        <v>1</v>
      </c>
      <c r="U851" s="4">
        <f t="shared" si="237"/>
        <v>0</v>
      </c>
      <c r="AA851"/>
      <c r="AB851"/>
      <c r="AC851" s="2"/>
      <c r="AH851" s="2"/>
      <c r="AI851" s="2"/>
    </row>
    <row r="852" spans="1:35">
      <c r="A852" s="1" t="str">
        <f t="shared" si="224"/>
        <v>~score~ : [skɔɹ]</v>
      </c>
      <c r="B852" s="1">
        <f t="shared" si="238"/>
        <v>0</v>
      </c>
      <c r="C852" s="1">
        <f t="shared" si="238"/>
        <v>0</v>
      </c>
      <c r="D852" s="1">
        <f t="shared" si="238"/>
        <v>0</v>
      </c>
      <c r="E852" s="7">
        <v>1</v>
      </c>
      <c r="F852" s="9" t="s">
        <v>1326</v>
      </c>
      <c r="G852" s="4">
        <f t="shared" si="225"/>
        <v>7.3152889539136799E-4</v>
      </c>
      <c r="H852" s="4" t="str">
        <f t="shared" si="226"/>
        <v>skɔɹ</v>
      </c>
      <c r="I852" s="4" t="str">
        <f t="shared" si="227"/>
        <v>score</v>
      </c>
      <c r="J852" s="10">
        <f t="shared" si="228"/>
        <v>4</v>
      </c>
      <c r="K852" s="10">
        <f t="shared" si="229"/>
        <v>5</v>
      </c>
      <c r="L852" s="10">
        <f t="shared" si="230"/>
        <v>5</v>
      </c>
      <c r="M852" s="1" t="str">
        <f t="shared" si="231"/>
        <v>~score~</v>
      </c>
      <c r="N852" s="1" t="str">
        <f t="shared" si="232"/>
        <v>[skɔɹ]</v>
      </c>
      <c r="O852" s="4">
        <f t="shared" si="233"/>
        <v>0.25439985932113074</v>
      </c>
      <c r="P852" s="4">
        <f t="shared" si="234"/>
        <v>1</v>
      </c>
      <c r="Q852" s="4" cm="1">
        <f t="array" ref="Q852">SUM(_xlfn._xlws.FILTER($G$2:$G$1265,_xlfn.MAP($M$2:$M$1265,_xlfn.LAMBDA(_xlpm.x,_xlpm.x=$M852))))</f>
        <v>7.3152889539136799E-4</v>
      </c>
      <c r="R852" s="4">
        <f t="shared" si="235"/>
        <v>1</v>
      </c>
      <c r="S852" s="15" cm="1">
        <f t="array" ref="S852">SUM(_xlfn._xlws.FILTER($G$2:$G$1265,_xlfn.MAP($N$2:$N$1265,_xlfn.LAMBDA(_xlpm.x,_xlpm.x=$N852))))</f>
        <v>7.3152889539136799E-4</v>
      </c>
      <c r="T852" s="4">
        <f t="shared" si="236"/>
        <v>1</v>
      </c>
      <c r="U852" s="4">
        <f t="shared" si="237"/>
        <v>0</v>
      </c>
      <c r="AA852"/>
      <c r="AB852"/>
      <c r="AC852" s="2"/>
      <c r="AH852" s="2"/>
      <c r="AI852" s="2"/>
    </row>
    <row r="853" spans="1:35">
      <c r="A853" s="1" t="str">
        <f t="shared" si="224"/>
        <v>~sleep~ : [slip]</v>
      </c>
      <c r="B853" s="1">
        <f t="shared" si="238"/>
        <v>0</v>
      </c>
      <c r="C853" s="1">
        <f t="shared" si="238"/>
        <v>0</v>
      </c>
      <c r="D853" s="1">
        <f t="shared" si="238"/>
        <v>0</v>
      </c>
      <c r="E853" s="7">
        <v>1</v>
      </c>
      <c r="F853" s="9" t="s">
        <v>1325</v>
      </c>
      <c r="G853" s="4">
        <f t="shared" si="225"/>
        <v>7.3152889539136799E-4</v>
      </c>
      <c r="H853" s="4" t="str">
        <f t="shared" si="226"/>
        <v>slip</v>
      </c>
      <c r="I853" s="4" t="str">
        <f t="shared" si="227"/>
        <v>sleep</v>
      </c>
      <c r="J853" s="10">
        <f t="shared" si="228"/>
        <v>4</v>
      </c>
      <c r="K853" s="10">
        <f t="shared" si="229"/>
        <v>5</v>
      </c>
      <c r="L853" s="10">
        <f t="shared" si="230"/>
        <v>5</v>
      </c>
      <c r="M853" s="1" t="str">
        <f t="shared" si="231"/>
        <v>~sleep~</v>
      </c>
      <c r="N853" s="1" t="str">
        <f t="shared" si="232"/>
        <v>[slip]</v>
      </c>
      <c r="O853" s="4">
        <f t="shared" si="233"/>
        <v>0.25439985932113074</v>
      </c>
      <c r="P853" s="4">
        <f t="shared" si="234"/>
        <v>1</v>
      </c>
      <c r="Q853" s="4" cm="1">
        <f t="array" ref="Q853">SUM(_xlfn._xlws.FILTER($G$2:$G$1265,_xlfn.MAP($M$2:$M$1265,_xlfn.LAMBDA(_xlpm.x,_xlpm.x=$M853))))</f>
        <v>7.3152889539136799E-4</v>
      </c>
      <c r="R853" s="4">
        <f t="shared" si="235"/>
        <v>1</v>
      </c>
      <c r="S853" s="15" cm="1">
        <f t="array" ref="S853">SUM(_xlfn._xlws.FILTER($G$2:$G$1265,_xlfn.MAP($N$2:$N$1265,_xlfn.LAMBDA(_xlpm.x,_xlpm.x=$N853))))</f>
        <v>7.3152889539136799E-4</v>
      </c>
      <c r="T853" s="4">
        <f t="shared" si="236"/>
        <v>1</v>
      </c>
      <c r="U853" s="4">
        <f t="shared" si="237"/>
        <v>0</v>
      </c>
      <c r="AA853"/>
      <c r="AB853"/>
      <c r="AC853" s="2"/>
      <c r="AH853" s="2"/>
      <c r="AI853" s="2"/>
    </row>
    <row r="854" spans="1:35">
      <c r="A854" s="1" t="str">
        <f t="shared" si="224"/>
        <v>~small~ : [smɔl]</v>
      </c>
      <c r="B854" s="1">
        <f t="shared" si="238"/>
        <v>0</v>
      </c>
      <c r="C854" s="1">
        <f t="shared" si="238"/>
        <v>0</v>
      </c>
      <c r="D854" s="1">
        <f t="shared" si="238"/>
        <v>0</v>
      </c>
      <c r="E854" s="7">
        <v>1</v>
      </c>
      <c r="F854" s="9" t="s">
        <v>1324</v>
      </c>
      <c r="G854" s="4">
        <f t="shared" si="225"/>
        <v>7.3152889539136799E-4</v>
      </c>
      <c r="H854" s="4" t="str">
        <f t="shared" si="226"/>
        <v>smɔl</v>
      </c>
      <c r="I854" s="4" t="str">
        <f t="shared" si="227"/>
        <v>small</v>
      </c>
      <c r="J854" s="10">
        <f t="shared" si="228"/>
        <v>4</v>
      </c>
      <c r="K854" s="10">
        <f t="shared" si="229"/>
        <v>5</v>
      </c>
      <c r="L854" s="10">
        <f t="shared" si="230"/>
        <v>5</v>
      </c>
      <c r="M854" s="1" t="str">
        <f t="shared" si="231"/>
        <v>~small~</v>
      </c>
      <c r="N854" s="1" t="str">
        <f t="shared" si="232"/>
        <v>[smɔl]</v>
      </c>
      <c r="O854" s="4">
        <f t="shared" si="233"/>
        <v>0.25439985932113074</v>
      </c>
      <c r="P854" s="4">
        <f t="shared" si="234"/>
        <v>1</v>
      </c>
      <c r="Q854" s="4" cm="1">
        <f t="array" ref="Q854">SUM(_xlfn._xlws.FILTER($G$2:$G$1265,_xlfn.MAP($M$2:$M$1265,_xlfn.LAMBDA(_xlpm.x,_xlpm.x=$M854))))</f>
        <v>7.3152889539136799E-4</v>
      </c>
      <c r="R854" s="4">
        <f t="shared" si="235"/>
        <v>1</v>
      </c>
      <c r="S854" s="15" cm="1">
        <f t="array" ref="S854">SUM(_xlfn._xlws.FILTER($G$2:$G$1265,_xlfn.MAP($N$2:$N$1265,_xlfn.LAMBDA(_xlpm.x,_xlpm.x=$N854))))</f>
        <v>7.3152889539136799E-4</v>
      </c>
      <c r="T854" s="4">
        <f t="shared" si="236"/>
        <v>1</v>
      </c>
      <c r="U854" s="4">
        <f t="shared" si="237"/>
        <v>0</v>
      </c>
      <c r="AA854"/>
      <c r="AB854"/>
      <c r="AC854" s="2"/>
      <c r="AH854" s="2"/>
      <c r="AI854" s="2"/>
    </row>
    <row r="855" spans="1:35">
      <c r="A855" s="1" t="str">
        <f t="shared" si="224"/>
        <v>~smell~ : [smɛl]</v>
      </c>
      <c r="B855" s="1">
        <f t="shared" si="238"/>
        <v>0</v>
      </c>
      <c r="C855" s="1">
        <f t="shared" si="238"/>
        <v>0</v>
      </c>
      <c r="D855" s="1">
        <f t="shared" si="238"/>
        <v>0</v>
      </c>
      <c r="E855" s="7">
        <v>1</v>
      </c>
      <c r="F855" s="9" t="s">
        <v>1323</v>
      </c>
      <c r="G855" s="4">
        <f t="shared" si="225"/>
        <v>7.3152889539136799E-4</v>
      </c>
      <c r="H855" s="4" t="str">
        <f t="shared" si="226"/>
        <v>smɛl</v>
      </c>
      <c r="I855" s="4" t="str">
        <f t="shared" si="227"/>
        <v>smell</v>
      </c>
      <c r="J855" s="10">
        <f t="shared" si="228"/>
        <v>4</v>
      </c>
      <c r="K855" s="10">
        <f t="shared" si="229"/>
        <v>5</v>
      </c>
      <c r="L855" s="10">
        <f t="shared" si="230"/>
        <v>5</v>
      </c>
      <c r="M855" s="1" t="str">
        <f t="shared" si="231"/>
        <v>~smell~</v>
      </c>
      <c r="N855" s="1" t="str">
        <f t="shared" si="232"/>
        <v>[smɛl]</v>
      </c>
      <c r="O855" s="4">
        <f t="shared" si="233"/>
        <v>0.25439985932113074</v>
      </c>
      <c r="P855" s="4">
        <f t="shared" si="234"/>
        <v>1</v>
      </c>
      <c r="Q855" s="4" cm="1">
        <f t="array" ref="Q855">SUM(_xlfn._xlws.FILTER($G$2:$G$1265,_xlfn.MAP($M$2:$M$1265,_xlfn.LAMBDA(_xlpm.x,_xlpm.x=$M855))))</f>
        <v>7.3152889539136799E-4</v>
      </c>
      <c r="R855" s="4">
        <f t="shared" si="235"/>
        <v>1</v>
      </c>
      <c r="S855" s="15" cm="1">
        <f t="array" ref="S855">SUM(_xlfn._xlws.FILTER($G$2:$G$1265,_xlfn.MAP($N$2:$N$1265,_xlfn.LAMBDA(_xlpm.x,_xlpm.x=$N855))))</f>
        <v>7.3152889539136799E-4</v>
      </c>
      <c r="T855" s="4">
        <f t="shared" si="236"/>
        <v>1</v>
      </c>
      <c r="U855" s="4">
        <f t="shared" si="237"/>
        <v>0</v>
      </c>
      <c r="AA855"/>
      <c r="AB855"/>
      <c r="AC855" s="2"/>
      <c r="AH855" s="2"/>
      <c r="AI855" s="2"/>
    </row>
    <row r="856" spans="1:35">
      <c r="A856" s="1" t="str">
        <f t="shared" si="224"/>
        <v>~speed~ : [spid]</v>
      </c>
      <c r="B856" s="1">
        <f t="shared" si="238"/>
        <v>0</v>
      </c>
      <c r="C856" s="1">
        <f t="shared" si="238"/>
        <v>0</v>
      </c>
      <c r="D856" s="1">
        <f t="shared" si="238"/>
        <v>0</v>
      </c>
      <c r="E856" s="7">
        <v>1</v>
      </c>
      <c r="F856" s="9" t="s">
        <v>1322</v>
      </c>
      <c r="G856" s="4">
        <f t="shared" si="225"/>
        <v>7.3152889539136799E-4</v>
      </c>
      <c r="H856" s="4" t="str">
        <f t="shared" si="226"/>
        <v>spid</v>
      </c>
      <c r="I856" s="4" t="str">
        <f t="shared" si="227"/>
        <v>speed</v>
      </c>
      <c r="J856" s="10">
        <f t="shared" si="228"/>
        <v>4</v>
      </c>
      <c r="K856" s="10">
        <f t="shared" si="229"/>
        <v>5</v>
      </c>
      <c r="L856" s="10">
        <f t="shared" si="230"/>
        <v>5</v>
      </c>
      <c r="M856" s="1" t="str">
        <f t="shared" si="231"/>
        <v>~speed~</v>
      </c>
      <c r="N856" s="1" t="str">
        <f t="shared" si="232"/>
        <v>[spid]</v>
      </c>
      <c r="O856" s="4">
        <f t="shared" si="233"/>
        <v>0.25439985932113074</v>
      </c>
      <c r="P856" s="4">
        <f t="shared" si="234"/>
        <v>1</v>
      </c>
      <c r="Q856" s="4" cm="1">
        <f t="array" ref="Q856">SUM(_xlfn._xlws.FILTER($G$2:$G$1265,_xlfn.MAP($M$2:$M$1265,_xlfn.LAMBDA(_xlpm.x,_xlpm.x=$M856))))</f>
        <v>7.3152889539136799E-4</v>
      </c>
      <c r="R856" s="4">
        <f t="shared" si="235"/>
        <v>1</v>
      </c>
      <c r="S856" s="15" cm="1">
        <f t="array" ref="S856">SUM(_xlfn._xlws.FILTER($G$2:$G$1265,_xlfn.MAP($N$2:$N$1265,_xlfn.LAMBDA(_xlpm.x,_xlpm.x=$N856))))</f>
        <v>7.3152889539136799E-4</v>
      </c>
      <c r="T856" s="4">
        <f t="shared" si="236"/>
        <v>1</v>
      </c>
      <c r="U856" s="4">
        <f t="shared" si="237"/>
        <v>0</v>
      </c>
      <c r="AA856"/>
      <c r="AB856"/>
      <c r="AC856" s="2"/>
      <c r="AH856" s="2"/>
      <c r="AI856" s="2"/>
    </row>
    <row r="857" spans="1:35">
      <c r="A857" s="1" t="str">
        <f t="shared" si="224"/>
        <v>~speak~ : [spik]</v>
      </c>
      <c r="B857" s="1">
        <f t="shared" si="238"/>
        <v>0</v>
      </c>
      <c r="C857" s="1">
        <f t="shared" si="238"/>
        <v>0</v>
      </c>
      <c r="D857" s="1">
        <f t="shared" si="238"/>
        <v>0</v>
      </c>
      <c r="E857" s="7">
        <v>1</v>
      </c>
      <c r="F857" s="9" t="s">
        <v>1321</v>
      </c>
      <c r="G857" s="4">
        <f t="shared" si="225"/>
        <v>7.3152889539136799E-4</v>
      </c>
      <c r="H857" s="4" t="str">
        <f t="shared" si="226"/>
        <v>spik</v>
      </c>
      <c r="I857" s="4" t="str">
        <f t="shared" si="227"/>
        <v>speak</v>
      </c>
      <c r="J857" s="10">
        <f t="shared" si="228"/>
        <v>4</v>
      </c>
      <c r="K857" s="10">
        <f t="shared" si="229"/>
        <v>5</v>
      </c>
      <c r="L857" s="10">
        <f t="shared" si="230"/>
        <v>5</v>
      </c>
      <c r="M857" s="1" t="str">
        <f t="shared" si="231"/>
        <v>~speak~</v>
      </c>
      <c r="N857" s="1" t="str">
        <f t="shared" si="232"/>
        <v>[spik]</v>
      </c>
      <c r="O857" s="4">
        <f t="shared" si="233"/>
        <v>0.25439985932113074</v>
      </c>
      <c r="P857" s="4">
        <f t="shared" si="234"/>
        <v>1</v>
      </c>
      <c r="Q857" s="4" cm="1">
        <f t="array" ref="Q857">SUM(_xlfn._xlws.FILTER($G$2:$G$1265,_xlfn.MAP($M$2:$M$1265,_xlfn.LAMBDA(_xlpm.x,_xlpm.x=$M857))))</f>
        <v>7.3152889539136799E-4</v>
      </c>
      <c r="R857" s="4">
        <f t="shared" si="235"/>
        <v>1</v>
      </c>
      <c r="S857" s="15" cm="1">
        <f t="array" ref="S857">SUM(_xlfn._xlws.FILTER($G$2:$G$1265,_xlfn.MAP($N$2:$N$1265,_xlfn.LAMBDA(_xlpm.x,_xlpm.x=$N857))))</f>
        <v>7.3152889539136799E-4</v>
      </c>
      <c r="T857" s="4">
        <f t="shared" si="236"/>
        <v>1</v>
      </c>
      <c r="U857" s="4">
        <f t="shared" si="237"/>
        <v>0</v>
      </c>
      <c r="AA857"/>
      <c r="AB857"/>
      <c r="AC857" s="2"/>
      <c r="AH857" s="2"/>
      <c r="AI857" s="2"/>
    </row>
    <row r="858" spans="1:35">
      <c r="A858" s="1" t="str">
        <f t="shared" si="224"/>
        <v>~spell~ : [spɛl]</v>
      </c>
      <c r="B858" s="1">
        <f t="shared" si="238"/>
        <v>0</v>
      </c>
      <c r="C858" s="1">
        <f t="shared" si="238"/>
        <v>0</v>
      </c>
      <c r="D858" s="1">
        <f t="shared" si="238"/>
        <v>0</v>
      </c>
      <c r="E858" s="7">
        <v>1</v>
      </c>
      <c r="F858" s="9" t="s">
        <v>1320</v>
      </c>
      <c r="G858" s="4">
        <f t="shared" si="225"/>
        <v>7.3152889539136799E-4</v>
      </c>
      <c r="H858" s="4" t="str">
        <f t="shared" si="226"/>
        <v>spɛl</v>
      </c>
      <c r="I858" s="4" t="str">
        <f t="shared" si="227"/>
        <v>spell</v>
      </c>
      <c r="J858" s="10">
        <f t="shared" si="228"/>
        <v>4</v>
      </c>
      <c r="K858" s="10">
        <f t="shared" si="229"/>
        <v>5</v>
      </c>
      <c r="L858" s="10">
        <f t="shared" si="230"/>
        <v>5</v>
      </c>
      <c r="M858" s="1" t="str">
        <f t="shared" si="231"/>
        <v>~spell~</v>
      </c>
      <c r="N858" s="1" t="str">
        <f t="shared" si="232"/>
        <v>[spɛl]</v>
      </c>
      <c r="O858" s="4">
        <f t="shared" si="233"/>
        <v>0.25439985932113074</v>
      </c>
      <c r="P858" s="4">
        <f t="shared" si="234"/>
        <v>1</v>
      </c>
      <c r="Q858" s="4" cm="1">
        <f t="array" ref="Q858">SUM(_xlfn._xlws.FILTER($G$2:$G$1265,_xlfn.MAP($M$2:$M$1265,_xlfn.LAMBDA(_xlpm.x,_xlpm.x=$M858))))</f>
        <v>7.3152889539136799E-4</v>
      </c>
      <c r="R858" s="4">
        <f t="shared" si="235"/>
        <v>1</v>
      </c>
      <c r="S858" s="15" cm="1">
        <f t="array" ref="S858">SUM(_xlfn._xlws.FILTER($G$2:$G$1265,_xlfn.MAP($N$2:$N$1265,_xlfn.LAMBDA(_xlpm.x,_xlpm.x=$N858))))</f>
        <v>7.3152889539136799E-4</v>
      </c>
      <c r="T858" s="4">
        <f t="shared" si="236"/>
        <v>1</v>
      </c>
      <c r="U858" s="4">
        <f t="shared" si="237"/>
        <v>0</v>
      </c>
      <c r="AA858"/>
      <c r="AB858"/>
      <c r="AC858" s="2"/>
      <c r="AH858" s="2"/>
      <c r="AI858" s="2"/>
    </row>
    <row r="859" spans="1:35">
      <c r="A859" s="1" t="str">
        <f t="shared" si="224"/>
        <v>~steel~ : [stil]</v>
      </c>
      <c r="B859" s="1">
        <f t="shared" si="238"/>
        <v>0</v>
      </c>
      <c r="C859" s="1">
        <f t="shared" si="238"/>
        <v>0</v>
      </c>
      <c r="D859" s="1">
        <f t="shared" si="238"/>
        <v>0</v>
      </c>
      <c r="E859" s="7">
        <v>1</v>
      </c>
      <c r="F859" s="9" t="s">
        <v>1319</v>
      </c>
      <c r="G859" s="4">
        <f t="shared" si="225"/>
        <v>7.3152889539136799E-4</v>
      </c>
      <c r="H859" s="4" t="str">
        <f t="shared" si="226"/>
        <v>stil</v>
      </c>
      <c r="I859" s="4" t="str">
        <f t="shared" si="227"/>
        <v>steel</v>
      </c>
      <c r="J859" s="10">
        <f t="shared" si="228"/>
        <v>4</v>
      </c>
      <c r="K859" s="10">
        <f t="shared" si="229"/>
        <v>5</v>
      </c>
      <c r="L859" s="10">
        <f t="shared" si="230"/>
        <v>5</v>
      </c>
      <c r="M859" s="1" t="str">
        <f t="shared" si="231"/>
        <v>~steel~</v>
      </c>
      <c r="N859" s="1" t="str">
        <f t="shared" si="232"/>
        <v>[stil]</v>
      </c>
      <c r="O859" s="4">
        <f t="shared" si="233"/>
        <v>0.25439985932113074</v>
      </c>
      <c r="P859" s="4">
        <f t="shared" si="234"/>
        <v>1</v>
      </c>
      <c r="Q859" s="4" cm="1">
        <f t="array" ref="Q859">SUM(_xlfn._xlws.FILTER($G$2:$G$1265,_xlfn.MAP($M$2:$M$1265,_xlfn.LAMBDA(_xlpm.x,_xlpm.x=$M859))))</f>
        <v>7.3152889539136799E-4</v>
      </c>
      <c r="R859" s="4">
        <f t="shared" si="235"/>
        <v>1</v>
      </c>
      <c r="S859" s="15" cm="1">
        <f t="array" ref="S859">SUM(_xlfn._xlws.FILTER($G$2:$G$1265,_xlfn.MAP($N$2:$N$1265,_xlfn.LAMBDA(_xlpm.x,_xlpm.x=$N859))))</f>
        <v>7.3152889539136799E-4</v>
      </c>
      <c r="T859" s="4">
        <f t="shared" si="236"/>
        <v>1</v>
      </c>
      <c r="U859" s="4">
        <f t="shared" si="237"/>
        <v>0</v>
      </c>
      <c r="AA859"/>
      <c r="AB859"/>
      <c r="AC859" s="2"/>
      <c r="AH859" s="2"/>
      <c r="AI859" s="2"/>
    </row>
    <row r="860" spans="1:35">
      <c r="A860" s="1" t="str">
        <f t="shared" si="224"/>
        <v>~steam~ : [stim]</v>
      </c>
      <c r="B860" s="1">
        <f t="shared" si="238"/>
        <v>0</v>
      </c>
      <c r="C860" s="1">
        <f t="shared" si="238"/>
        <v>0</v>
      </c>
      <c r="D860" s="1">
        <f t="shared" si="238"/>
        <v>0</v>
      </c>
      <c r="E860" s="7">
        <v>1</v>
      </c>
      <c r="F860" s="9" t="s">
        <v>1318</v>
      </c>
      <c r="G860" s="4">
        <f t="shared" si="225"/>
        <v>7.3152889539136799E-4</v>
      </c>
      <c r="H860" s="4" t="str">
        <f t="shared" si="226"/>
        <v>stim</v>
      </c>
      <c r="I860" s="4" t="str">
        <f t="shared" si="227"/>
        <v>steam</v>
      </c>
      <c r="J860" s="10">
        <f t="shared" si="228"/>
        <v>4</v>
      </c>
      <c r="K860" s="10">
        <f t="shared" si="229"/>
        <v>5</v>
      </c>
      <c r="L860" s="10">
        <f t="shared" si="230"/>
        <v>5</v>
      </c>
      <c r="M860" s="1" t="str">
        <f t="shared" si="231"/>
        <v>~steam~</v>
      </c>
      <c r="N860" s="1" t="str">
        <f t="shared" si="232"/>
        <v>[stim]</v>
      </c>
      <c r="O860" s="4">
        <f t="shared" si="233"/>
        <v>0.25439985932113074</v>
      </c>
      <c r="P860" s="4">
        <f t="shared" si="234"/>
        <v>1</v>
      </c>
      <c r="Q860" s="4" cm="1">
        <f t="array" ref="Q860">SUM(_xlfn._xlws.FILTER($G$2:$G$1265,_xlfn.MAP($M$2:$M$1265,_xlfn.LAMBDA(_xlpm.x,_xlpm.x=$M860))))</f>
        <v>7.3152889539136799E-4</v>
      </c>
      <c r="R860" s="4">
        <f t="shared" si="235"/>
        <v>1</v>
      </c>
      <c r="S860" s="15" cm="1">
        <f t="array" ref="S860">SUM(_xlfn._xlws.FILTER($G$2:$G$1265,_xlfn.MAP($N$2:$N$1265,_xlfn.LAMBDA(_xlpm.x,_xlpm.x=$N860))))</f>
        <v>7.3152889539136799E-4</v>
      </c>
      <c r="T860" s="4">
        <f t="shared" si="236"/>
        <v>1</v>
      </c>
      <c r="U860" s="4">
        <f t="shared" si="237"/>
        <v>0</v>
      </c>
      <c r="AA860"/>
      <c r="AB860"/>
      <c r="AC860" s="2"/>
      <c r="AH860" s="2"/>
      <c r="AI860" s="2"/>
    </row>
    <row r="861" spans="1:35">
      <c r="A861" s="1" t="str">
        <f t="shared" si="224"/>
        <v>~stick~ : [stɪk]</v>
      </c>
      <c r="B861" s="1">
        <f t="shared" si="238"/>
        <v>0</v>
      </c>
      <c r="C861" s="1">
        <f t="shared" si="238"/>
        <v>0</v>
      </c>
      <c r="D861" s="1">
        <f t="shared" si="238"/>
        <v>0</v>
      </c>
      <c r="E861" s="7">
        <v>1</v>
      </c>
      <c r="F861" s="9" t="s">
        <v>1317</v>
      </c>
      <c r="G861" s="4">
        <f t="shared" si="225"/>
        <v>7.3152889539136799E-4</v>
      </c>
      <c r="H861" s="4" t="str">
        <f t="shared" si="226"/>
        <v>stɪk</v>
      </c>
      <c r="I861" s="4" t="str">
        <f t="shared" si="227"/>
        <v>stick</v>
      </c>
      <c r="J861" s="10">
        <f t="shared" si="228"/>
        <v>4</v>
      </c>
      <c r="K861" s="10">
        <f t="shared" si="229"/>
        <v>5</v>
      </c>
      <c r="L861" s="10">
        <f t="shared" si="230"/>
        <v>5</v>
      </c>
      <c r="M861" s="1" t="str">
        <f t="shared" si="231"/>
        <v>~stick~</v>
      </c>
      <c r="N861" s="1" t="str">
        <f t="shared" si="232"/>
        <v>[stɪk]</v>
      </c>
      <c r="O861" s="4">
        <f t="shared" si="233"/>
        <v>0.25439985932113074</v>
      </c>
      <c r="P861" s="4">
        <f t="shared" si="234"/>
        <v>1</v>
      </c>
      <c r="Q861" s="4" cm="1">
        <f t="array" ref="Q861">SUM(_xlfn._xlws.FILTER($G$2:$G$1265,_xlfn.MAP($M$2:$M$1265,_xlfn.LAMBDA(_xlpm.x,_xlpm.x=$M861))))</f>
        <v>7.3152889539136799E-4</v>
      </c>
      <c r="R861" s="4">
        <f t="shared" si="235"/>
        <v>1</v>
      </c>
      <c r="S861" s="15" cm="1">
        <f t="array" ref="S861">SUM(_xlfn._xlws.FILTER($G$2:$G$1265,_xlfn.MAP($N$2:$N$1265,_xlfn.LAMBDA(_xlpm.x,_xlpm.x=$N861))))</f>
        <v>7.3152889539136799E-4</v>
      </c>
      <c r="T861" s="4">
        <f t="shared" si="236"/>
        <v>1</v>
      </c>
      <c r="U861" s="4">
        <f t="shared" si="237"/>
        <v>0</v>
      </c>
      <c r="AA861"/>
      <c r="AB861"/>
      <c r="AC861" s="2"/>
      <c r="AH861" s="2"/>
      <c r="AI861" s="2"/>
    </row>
    <row r="862" spans="1:35">
      <c r="A862" s="1" t="str">
        <f t="shared" si="224"/>
        <v>~still~ : [stɪl]</v>
      </c>
      <c r="B862" s="1">
        <f t="shared" ref="B862:D881" si="239">_xlfn.LET(_xlpm.d,$F862,_xlpm.k,_xlfn.CONCAT(LEFT(TRIM(B$1),1),"*"),COUNTIF(_xlpm.d,_xlpm.k))</f>
        <v>0</v>
      </c>
      <c r="C862" s="1">
        <f t="shared" si="239"/>
        <v>0</v>
      </c>
      <c r="D862" s="1">
        <f t="shared" si="239"/>
        <v>0</v>
      </c>
      <c r="E862" s="7">
        <v>1</v>
      </c>
      <c r="F862" s="9" t="s">
        <v>1316</v>
      </c>
      <c r="G862" s="4">
        <f t="shared" si="225"/>
        <v>7.3152889539136799E-4</v>
      </c>
      <c r="H862" s="4" t="str">
        <f t="shared" si="226"/>
        <v>stɪl</v>
      </c>
      <c r="I862" s="4" t="str">
        <f t="shared" si="227"/>
        <v>still</v>
      </c>
      <c r="J862" s="10">
        <f t="shared" si="228"/>
        <v>4</v>
      </c>
      <c r="K862" s="10">
        <f t="shared" si="229"/>
        <v>5</v>
      </c>
      <c r="L862" s="10">
        <f t="shared" si="230"/>
        <v>5</v>
      </c>
      <c r="M862" s="1" t="str">
        <f t="shared" si="231"/>
        <v>~still~</v>
      </c>
      <c r="N862" s="1" t="str">
        <f t="shared" si="232"/>
        <v>[stɪl]</v>
      </c>
      <c r="O862" s="4">
        <f t="shared" si="233"/>
        <v>0.25439985932113074</v>
      </c>
      <c r="P862" s="4">
        <f t="shared" si="234"/>
        <v>1</v>
      </c>
      <c r="Q862" s="4" cm="1">
        <f t="array" ref="Q862">SUM(_xlfn._xlws.FILTER($G$2:$G$1265,_xlfn.MAP($M$2:$M$1265,_xlfn.LAMBDA(_xlpm.x,_xlpm.x=$M862))))</f>
        <v>7.3152889539136799E-4</v>
      </c>
      <c r="R862" s="4">
        <f t="shared" si="235"/>
        <v>1</v>
      </c>
      <c r="S862" s="15" cm="1">
        <f t="array" ref="S862">SUM(_xlfn._xlws.FILTER($G$2:$G$1265,_xlfn.MAP($N$2:$N$1265,_xlfn.LAMBDA(_xlpm.x,_xlpm.x=$N862))))</f>
        <v>7.3152889539136799E-4</v>
      </c>
      <c r="T862" s="4">
        <f t="shared" si="236"/>
        <v>1</v>
      </c>
      <c r="U862" s="4">
        <f t="shared" si="237"/>
        <v>0</v>
      </c>
      <c r="AA862"/>
      <c r="AB862"/>
      <c r="AC862" s="2"/>
      <c r="AH862" s="2"/>
      <c r="AI862" s="2"/>
    </row>
    <row r="863" spans="1:35">
      <c r="A863" s="1" t="str">
        <f t="shared" si="224"/>
        <v>~store~ : [stɔɹ]</v>
      </c>
      <c r="B863" s="1">
        <f t="shared" si="239"/>
        <v>0</v>
      </c>
      <c r="C863" s="1">
        <f t="shared" si="239"/>
        <v>0</v>
      </c>
      <c r="D863" s="1">
        <f t="shared" si="239"/>
        <v>0</v>
      </c>
      <c r="E863" s="7">
        <v>1</v>
      </c>
      <c r="F863" s="9" t="s">
        <v>1315</v>
      </c>
      <c r="G863" s="4">
        <f t="shared" si="225"/>
        <v>7.3152889539136799E-4</v>
      </c>
      <c r="H863" s="4" t="str">
        <f t="shared" si="226"/>
        <v>stɔɹ</v>
      </c>
      <c r="I863" s="4" t="str">
        <f t="shared" si="227"/>
        <v>store</v>
      </c>
      <c r="J863" s="10">
        <f t="shared" si="228"/>
        <v>4</v>
      </c>
      <c r="K863" s="10">
        <f t="shared" si="229"/>
        <v>5</v>
      </c>
      <c r="L863" s="10">
        <f t="shared" si="230"/>
        <v>5</v>
      </c>
      <c r="M863" s="1" t="str">
        <f t="shared" si="231"/>
        <v>~store~</v>
      </c>
      <c r="N863" s="1" t="str">
        <f t="shared" si="232"/>
        <v>[stɔɹ]</v>
      </c>
      <c r="O863" s="4">
        <f t="shared" si="233"/>
        <v>0.25439985932113074</v>
      </c>
      <c r="P863" s="4">
        <f t="shared" si="234"/>
        <v>1</v>
      </c>
      <c r="Q863" s="4" cm="1">
        <f t="array" ref="Q863">SUM(_xlfn._xlws.FILTER($G$2:$G$1265,_xlfn.MAP($M$2:$M$1265,_xlfn.LAMBDA(_xlpm.x,_xlpm.x=$M863))))</f>
        <v>7.3152889539136799E-4</v>
      </c>
      <c r="R863" s="4">
        <f t="shared" si="235"/>
        <v>1</v>
      </c>
      <c r="S863" s="15" cm="1">
        <f t="array" ref="S863">SUM(_xlfn._xlws.FILTER($G$2:$G$1265,_xlfn.MAP($N$2:$N$1265,_xlfn.LAMBDA(_xlpm.x,_xlpm.x=$N863))))</f>
        <v>7.3152889539136799E-4</v>
      </c>
      <c r="T863" s="4">
        <f t="shared" si="236"/>
        <v>1</v>
      </c>
      <c r="U863" s="4">
        <f t="shared" si="237"/>
        <v>0</v>
      </c>
      <c r="AA863"/>
      <c r="AB863"/>
      <c r="AC863" s="2"/>
      <c r="AH863" s="2"/>
      <c r="AI863" s="2"/>
    </row>
    <row r="864" spans="1:35">
      <c r="A864" s="1" t="str">
        <f t="shared" si="224"/>
        <v>~sudde~ : [sʌdə]</v>
      </c>
      <c r="B864" s="1">
        <f t="shared" si="239"/>
        <v>0</v>
      </c>
      <c r="C864" s="1">
        <f t="shared" si="239"/>
        <v>0</v>
      </c>
      <c r="D864" s="1">
        <f t="shared" si="239"/>
        <v>0</v>
      </c>
      <c r="E864" s="7">
        <v>1</v>
      </c>
      <c r="F864" s="9" t="s">
        <v>1314</v>
      </c>
      <c r="G864" s="4">
        <f t="shared" si="225"/>
        <v>7.3152889539136799E-4</v>
      </c>
      <c r="H864" s="1" t="str">
        <f t="shared" si="226"/>
        <v>sʌdə</v>
      </c>
      <c r="I864" s="1" t="str">
        <f t="shared" si="227"/>
        <v>sudde</v>
      </c>
      <c r="J864" s="10">
        <f t="shared" si="228"/>
        <v>4</v>
      </c>
      <c r="K864" s="10">
        <f t="shared" si="229"/>
        <v>5</v>
      </c>
      <c r="L864" s="10">
        <f t="shared" si="230"/>
        <v>5</v>
      </c>
      <c r="M864" s="1" t="str">
        <f t="shared" si="231"/>
        <v>~sudde~</v>
      </c>
      <c r="N864" s="1" t="str">
        <f t="shared" si="232"/>
        <v>[sʌdə]</v>
      </c>
      <c r="O864" s="4">
        <f t="shared" si="233"/>
        <v>0.25439985932113074</v>
      </c>
      <c r="P864" s="4">
        <f t="shared" si="234"/>
        <v>1</v>
      </c>
      <c r="Q864" s="4" cm="1">
        <f t="array" ref="Q864">SUM(_xlfn._xlws.FILTER($G$2:$G$1265,_xlfn.MAP($M$2:$M$1265,_xlfn.LAMBDA(_xlpm.x,_xlpm.x=$M864))))</f>
        <v>7.3152889539136799E-4</v>
      </c>
      <c r="R864" s="4">
        <f t="shared" si="235"/>
        <v>1</v>
      </c>
      <c r="S864" s="15" cm="1">
        <f t="array" ref="S864">SUM(_xlfn._xlws.FILTER($G$2:$G$1265,_xlfn.MAP($N$2:$N$1265,_xlfn.LAMBDA(_xlpm.x,_xlpm.x=$N864))))</f>
        <v>7.3152889539136799E-4</v>
      </c>
      <c r="T864" s="4">
        <f t="shared" si="236"/>
        <v>1</v>
      </c>
      <c r="U864" s="4">
        <f t="shared" si="237"/>
        <v>0</v>
      </c>
      <c r="AA864"/>
      <c r="AB864"/>
      <c r="AC864" s="2"/>
      <c r="AH864" s="2"/>
      <c r="AI864" s="2"/>
    </row>
    <row r="865" spans="1:35">
      <c r="A865" s="1" t="str">
        <f t="shared" si="224"/>
        <v>~solve~ : [sɑlv]</v>
      </c>
      <c r="B865" s="1">
        <f t="shared" si="239"/>
        <v>0</v>
      </c>
      <c r="C865" s="1">
        <f t="shared" si="239"/>
        <v>0</v>
      </c>
      <c r="D865" s="1">
        <f t="shared" si="239"/>
        <v>0</v>
      </c>
      <c r="E865" s="7">
        <v>1</v>
      </c>
      <c r="F865" s="9" t="s">
        <v>1313</v>
      </c>
      <c r="G865" s="4">
        <f t="shared" si="225"/>
        <v>7.3152889539136799E-4</v>
      </c>
      <c r="H865" s="4" t="str">
        <f t="shared" si="226"/>
        <v>sɑlv</v>
      </c>
      <c r="I865" s="4" t="str">
        <f t="shared" si="227"/>
        <v>solve</v>
      </c>
      <c r="J865" s="10">
        <f t="shared" si="228"/>
        <v>4</v>
      </c>
      <c r="K865" s="10">
        <f t="shared" si="229"/>
        <v>5</v>
      </c>
      <c r="L865" s="10">
        <f t="shared" si="230"/>
        <v>5</v>
      </c>
      <c r="M865" s="1" t="str">
        <f t="shared" si="231"/>
        <v>~solve~</v>
      </c>
      <c r="N865" s="1" t="str">
        <f t="shared" si="232"/>
        <v>[sɑlv]</v>
      </c>
      <c r="O865" s="4">
        <f t="shared" si="233"/>
        <v>0.25439985932113074</v>
      </c>
      <c r="P865" s="4">
        <f t="shared" si="234"/>
        <v>1</v>
      </c>
      <c r="Q865" s="4" cm="1">
        <f t="array" ref="Q865">SUM(_xlfn._xlws.FILTER($G$2:$G$1265,_xlfn.MAP($M$2:$M$1265,_xlfn.LAMBDA(_xlpm.x,_xlpm.x=$M865))))</f>
        <v>7.3152889539136799E-4</v>
      </c>
      <c r="R865" s="4">
        <f t="shared" si="235"/>
        <v>1</v>
      </c>
      <c r="S865" s="15" cm="1">
        <f t="array" ref="S865">SUM(_xlfn._xlws.FILTER($G$2:$G$1265,_xlfn.MAP($N$2:$N$1265,_xlfn.LAMBDA(_xlpm.x,_xlpm.x=$N865))))</f>
        <v>7.3152889539136799E-4</v>
      </c>
      <c r="T865" s="4">
        <f t="shared" si="236"/>
        <v>1</v>
      </c>
      <c r="U865" s="4">
        <f t="shared" si="237"/>
        <v>0</v>
      </c>
      <c r="AA865"/>
      <c r="AB865"/>
      <c r="AC865" s="2"/>
      <c r="AH865" s="2"/>
      <c r="AI865" s="2"/>
    </row>
    <row r="866" spans="1:35">
      <c r="A866" s="1" t="str">
        <f t="shared" si="224"/>
        <v>~summe~ : [sʌmə]</v>
      </c>
      <c r="B866" s="1">
        <f t="shared" si="239"/>
        <v>0</v>
      </c>
      <c r="C866" s="1">
        <f t="shared" si="239"/>
        <v>0</v>
      </c>
      <c r="D866" s="1">
        <f t="shared" si="239"/>
        <v>0</v>
      </c>
      <c r="E866" s="7">
        <v>1</v>
      </c>
      <c r="F866" s="9" t="s">
        <v>1312</v>
      </c>
      <c r="G866" s="4">
        <f t="shared" si="225"/>
        <v>7.3152889539136799E-4</v>
      </c>
      <c r="H866" s="1" t="str">
        <f t="shared" si="226"/>
        <v>sʌmə</v>
      </c>
      <c r="I866" s="1" t="str">
        <f t="shared" si="227"/>
        <v>summe</v>
      </c>
      <c r="J866" s="10">
        <f t="shared" si="228"/>
        <v>4</v>
      </c>
      <c r="K866" s="10">
        <f t="shared" si="229"/>
        <v>5</v>
      </c>
      <c r="L866" s="10">
        <f t="shared" si="230"/>
        <v>5</v>
      </c>
      <c r="M866" s="1" t="str">
        <f t="shared" si="231"/>
        <v>~summe~</v>
      </c>
      <c r="N866" s="1" t="str">
        <f t="shared" si="232"/>
        <v>[sʌmə]</v>
      </c>
      <c r="O866" s="4">
        <f t="shared" si="233"/>
        <v>0.25439985932113074</v>
      </c>
      <c r="P866" s="4">
        <f t="shared" si="234"/>
        <v>1</v>
      </c>
      <c r="Q866" s="4" cm="1">
        <f t="array" ref="Q866">SUM(_xlfn._xlws.FILTER($G$2:$G$1265,_xlfn.MAP($M$2:$M$1265,_xlfn.LAMBDA(_xlpm.x,_xlpm.x=$M866))))</f>
        <v>7.3152889539136799E-4</v>
      </c>
      <c r="R866" s="4">
        <f t="shared" si="235"/>
        <v>1</v>
      </c>
      <c r="S866" s="15" cm="1">
        <f t="array" ref="S866">SUM(_xlfn._xlws.FILTER($G$2:$G$1265,_xlfn.MAP($N$2:$N$1265,_xlfn.LAMBDA(_xlpm.x,_xlpm.x=$N866))))</f>
        <v>7.3152889539136799E-4</v>
      </c>
      <c r="T866" s="4">
        <f t="shared" si="236"/>
        <v>1</v>
      </c>
      <c r="U866" s="4">
        <f t="shared" si="237"/>
        <v>0</v>
      </c>
      <c r="AA866"/>
      <c r="AB866"/>
      <c r="AC866" s="2"/>
      <c r="AH866" s="2"/>
      <c r="AI866" s="2"/>
    </row>
    <row r="867" spans="1:35">
      <c r="A867" s="1" t="str">
        <f t="shared" si="224"/>
        <v>~sense~ : [sɛns]</v>
      </c>
      <c r="B867" s="1">
        <f t="shared" si="239"/>
        <v>0</v>
      </c>
      <c r="C867" s="1">
        <f t="shared" si="239"/>
        <v>0</v>
      </c>
      <c r="D867" s="1">
        <f t="shared" si="239"/>
        <v>0</v>
      </c>
      <c r="E867" s="7">
        <v>1</v>
      </c>
      <c r="F867" s="9" t="s">
        <v>1311</v>
      </c>
      <c r="G867" s="4">
        <f t="shared" si="225"/>
        <v>7.3152889539136799E-4</v>
      </c>
      <c r="H867" s="1" t="str">
        <f t="shared" si="226"/>
        <v>sɛns</v>
      </c>
      <c r="I867" s="1" t="str">
        <f t="shared" si="227"/>
        <v>sense</v>
      </c>
      <c r="J867" s="10">
        <f t="shared" si="228"/>
        <v>4</v>
      </c>
      <c r="K867" s="10">
        <f t="shared" si="229"/>
        <v>5</v>
      </c>
      <c r="L867" s="10">
        <f t="shared" si="230"/>
        <v>5</v>
      </c>
      <c r="M867" s="1" t="str">
        <f t="shared" si="231"/>
        <v>~sense~</v>
      </c>
      <c r="N867" s="1" t="str">
        <f t="shared" si="232"/>
        <v>[sɛns]</v>
      </c>
      <c r="O867" s="4">
        <f t="shared" si="233"/>
        <v>0.25439985932113074</v>
      </c>
      <c r="P867" s="4">
        <f t="shared" si="234"/>
        <v>1</v>
      </c>
      <c r="Q867" s="4" cm="1">
        <f t="array" ref="Q867">SUM(_xlfn._xlws.FILTER($G$2:$G$1265,_xlfn.MAP($M$2:$M$1265,_xlfn.LAMBDA(_xlpm.x,_xlpm.x=$M867))))</f>
        <v>7.3152889539136799E-4</v>
      </c>
      <c r="R867" s="4">
        <f t="shared" si="235"/>
        <v>1</v>
      </c>
      <c r="S867" s="15" cm="1">
        <f t="array" ref="S867">SUM(_xlfn._xlws.FILTER($G$2:$G$1265,_xlfn.MAP($N$2:$N$1265,_xlfn.LAMBDA(_xlpm.x,_xlpm.x=$N867))))</f>
        <v>7.3152889539136799E-4</v>
      </c>
      <c r="T867" s="4">
        <f t="shared" si="236"/>
        <v>1</v>
      </c>
      <c r="U867" s="4">
        <f t="shared" si="237"/>
        <v>0</v>
      </c>
      <c r="AA867"/>
      <c r="AB867"/>
      <c r="AC867" s="2"/>
      <c r="AH867" s="2"/>
      <c r="AI867" s="2"/>
    </row>
    <row r="868" spans="1:35">
      <c r="A868" s="1" t="str">
        <f t="shared" si="224"/>
        <v>~since~ : [sɪns]</v>
      </c>
      <c r="B868" s="1">
        <f t="shared" si="239"/>
        <v>0</v>
      </c>
      <c r="C868" s="1">
        <f t="shared" si="239"/>
        <v>0</v>
      </c>
      <c r="D868" s="1">
        <f t="shared" si="239"/>
        <v>0</v>
      </c>
      <c r="E868" s="7">
        <v>1</v>
      </c>
      <c r="F868" s="9" t="s">
        <v>1310</v>
      </c>
      <c r="G868" s="4">
        <f t="shared" si="225"/>
        <v>7.3152889539136799E-4</v>
      </c>
      <c r="H868" s="1" t="str">
        <f t="shared" si="226"/>
        <v>sɪns</v>
      </c>
      <c r="I868" s="1" t="str">
        <f t="shared" si="227"/>
        <v>since</v>
      </c>
      <c r="J868" s="10">
        <f t="shared" si="228"/>
        <v>4</v>
      </c>
      <c r="K868" s="10">
        <f t="shared" si="229"/>
        <v>5</v>
      </c>
      <c r="L868" s="10">
        <f t="shared" si="230"/>
        <v>5</v>
      </c>
      <c r="M868" s="1" t="str">
        <f t="shared" si="231"/>
        <v>~since~</v>
      </c>
      <c r="N868" s="1" t="str">
        <f t="shared" si="232"/>
        <v>[sɪns]</v>
      </c>
      <c r="O868" s="4">
        <f t="shared" si="233"/>
        <v>0.25439985932113074</v>
      </c>
      <c r="P868" s="4">
        <f t="shared" si="234"/>
        <v>1</v>
      </c>
      <c r="Q868" s="4" cm="1">
        <f t="array" ref="Q868">SUM(_xlfn._xlws.FILTER($G$2:$G$1265,_xlfn.MAP($M$2:$M$1265,_xlfn.LAMBDA(_xlpm.x,_xlpm.x=$M868))))</f>
        <v>7.3152889539136799E-4</v>
      </c>
      <c r="R868" s="4">
        <f t="shared" si="235"/>
        <v>1</v>
      </c>
      <c r="S868" s="15" cm="1">
        <f t="array" ref="S868">SUM(_xlfn._xlws.FILTER($G$2:$G$1265,_xlfn.MAP($N$2:$N$1265,_xlfn.LAMBDA(_xlpm.x,_xlpm.x=$N868))))</f>
        <v>7.3152889539136799E-4</v>
      </c>
      <c r="T868" s="4">
        <f t="shared" si="236"/>
        <v>1</v>
      </c>
      <c r="U868" s="4">
        <f t="shared" si="237"/>
        <v>0</v>
      </c>
      <c r="AA868"/>
      <c r="AB868"/>
      <c r="AC868" s="2"/>
      <c r="AH868" s="2"/>
      <c r="AI868" s="2"/>
    </row>
    <row r="869" spans="1:35">
      <c r="A869" s="1" t="str">
        <f t="shared" si="224"/>
        <v>~suppo~ : [səpɔ]</v>
      </c>
      <c r="B869" s="1">
        <f t="shared" si="239"/>
        <v>0</v>
      </c>
      <c r="C869" s="1">
        <f t="shared" si="239"/>
        <v>0</v>
      </c>
      <c r="D869" s="1">
        <f t="shared" si="239"/>
        <v>0</v>
      </c>
      <c r="E869" s="7">
        <v>1</v>
      </c>
      <c r="F869" s="9" t="s">
        <v>1309</v>
      </c>
      <c r="G869" s="4">
        <f t="shared" si="225"/>
        <v>7.3152889539136799E-4</v>
      </c>
      <c r="H869" s="1" t="str">
        <f t="shared" si="226"/>
        <v>səpɔ</v>
      </c>
      <c r="I869" s="1" t="str">
        <f t="shared" si="227"/>
        <v>suppo</v>
      </c>
      <c r="J869" s="10">
        <f t="shared" si="228"/>
        <v>4</v>
      </c>
      <c r="K869" s="10">
        <f t="shared" si="229"/>
        <v>5</v>
      </c>
      <c r="L869" s="10">
        <f t="shared" si="230"/>
        <v>5</v>
      </c>
      <c r="M869" s="1" t="str">
        <f t="shared" si="231"/>
        <v>~suppo~</v>
      </c>
      <c r="N869" s="1" t="str">
        <f t="shared" si="232"/>
        <v>[səpɔ]</v>
      </c>
      <c r="O869" s="4">
        <f t="shared" si="233"/>
        <v>0.25439985932113074</v>
      </c>
      <c r="P869" s="4">
        <f t="shared" si="234"/>
        <v>1</v>
      </c>
      <c r="Q869" s="4" cm="1">
        <f t="array" ref="Q869">SUM(_xlfn._xlws.FILTER($G$2:$G$1265,_xlfn.MAP($M$2:$M$1265,_xlfn.LAMBDA(_xlpm.x,_xlpm.x=$M869))))</f>
        <v>7.3152889539136799E-4</v>
      </c>
      <c r="R869" s="4">
        <f t="shared" si="235"/>
        <v>1</v>
      </c>
      <c r="S869" s="15" cm="1">
        <f t="array" ref="S869">SUM(_xlfn._xlws.FILTER($G$2:$G$1265,_xlfn.MAP($N$2:$N$1265,_xlfn.LAMBDA(_xlpm.x,_xlpm.x=$N869))))</f>
        <v>7.3152889539136799E-4</v>
      </c>
      <c r="T869" s="4">
        <f t="shared" si="236"/>
        <v>1</v>
      </c>
      <c r="U869" s="4">
        <f t="shared" si="237"/>
        <v>0</v>
      </c>
      <c r="AA869"/>
      <c r="AB869"/>
      <c r="AC869" s="2"/>
      <c r="AH869" s="2"/>
      <c r="AI869" s="2"/>
    </row>
    <row r="870" spans="1:35">
      <c r="A870" s="1" t="str">
        <f t="shared" si="224"/>
        <v>~cessa~ : [səsɛ]</v>
      </c>
      <c r="B870" s="1">
        <f t="shared" si="239"/>
        <v>0</v>
      </c>
      <c r="C870" s="1">
        <f t="shared" si="239"/>
        <v>0</v>
      </c>
      <c r="D870" s="1">
        <f t="shared" si="239"/>
        <v>0</v>
      </c>
      <c r="E870" s="7">
        <v>1</v>
      </c>
      <c r="F870" s="9" t="s">
        <v>1308</v>
      </c>
      <c r="G870" s="4">
        <f t="shared" si="225"/>
        <v>7.3152889539136799E-4</v>
      </c>
      <c r="H870" s="1" t="str">
        <f t="shared" si="226"/>
        <v>səsɛ</v>
      </c>
      <c r="I870" s="1" t="str">
        <f t="shared" si="227"/>
        <v>cessa</v>
      </c>
      <c r="J870" s="10">
        <f t="shared" si="228"/>
        <v>4</v>
      </c>
      <c r="K870" s="10">
        <f t="shared" si="229"/>
        <v>5</v>
      </c>
      <c r="L870" s="10">
        <f t="shared" si="230"/>
        <v>5</v>
      </c>
      <c r="M870" s="1" t="str">
        <f t="shared" si="231"/>
        <v>~cessa~</v>
      </c>
      <c r="N870" s="1" t="str">
        <f t="shared" si="232"/>
        <v>[səsɛ]</v>
      </c>
      <c r="O870" s="4">
        <f t="shared" si="233"/>
        <v>0.25439985932113074</v>
      </c>
      <c r="P870" s="4">
        <f t="shared" si="234"/>
        <v>1</v>
      </c>
      <c r="Q870" s="4" cm="1">
        <f t="array" ref="Q870">SUM(_xlfn._xlws.FILTER($G$2:$G$1265,_xlfn.MAP($M$2:$M$1265,_xlfn.LAMBDA(_xlpm.x,_xlpm.x=$M870))))</f>
        <v>7.3152889539136799E-4</v>
      </c>
      <c r="R870" s="4">
        <f t="shared" si="235"/>
        <v>1</v>
      </c>
      <c r="S870" s="15" cm="1">
        <f t="array" ref="S870">SUM(_xlfn._xlws.FILTER($G$2:$G$1265,_xlfn.MAP($N$2:$N$1265,_xlfn.LAMBDA(_xlpm.x,_xlpm.x=$N870))))</f>
        <v>7.3152889539136799E-4</v>
      </c>
      <c r="T870" s="4">
        <f t="shared" si="236"/>
        <v>1</v>
      </c>
      <c r="U870" s="4">
        <f t="shared" si="237"/>
        <v>0</v>
      </c>
      <c r="AA870"/>
      <c r="AB870"/>
      <c r="AC870" s="2"/>
      <c r="AH870" s="2"/>
      <c r="AI870" s="2"/>
    </row>
    <row r="871" spans="1:35">
      <c r="A871" s="1" t="str">
        <f t="shared" si="224"/>
        <v>~seven~ : [sɛvn]</v>
      </c>
      <c r="B871" s="1">
        <f t="shared" si="239"/>
        <v>0</v>
      </c>
      <c r="C871" s="1">
        <f t="shared" si="239"/>
        <v>0</v>
      </c>
      <c r="D871" s="1">
        <f t="shared" si="239"/>
        <v>0</v>
      </c>
      <c r="E871" s="7">
        <v>1</v>
      </c>
      <c r="F871" s="9" t="s">
        <v>1307</v>
      </c>
      <c r="G871" s="4">
        <f t="shared" si="225"/>
        <v>7.3152889539136799E-4</v>
      </c>
      <c r="H871" s="1" t="str">
        <f t="shared" si="226"/>
        <v>sɛvn</v>
      </c>
      <c r="I871" s="1" t="str">
        <f t="shared" si="227"/>
        <v>seven</v>
      </c>
      <c r="J871" s="10">
        <f t="shared" si="228"/>
        <v>4</v>
      </c>
      <c r="K871" s="10">
        <f t="shared" si="229"/>
        <v>5</v>
      </c>
      <c r="L871" s="10">
        <f t="shared" si="230"/>
        <v>5</v>
      </c>
      <c r="M871" s="1" t="str">
        <f t="shared" si="231"/>
        <v>~seven~</v>
      </c>
      <c r="N871" s="1" t="str">
        <f t="shared" si="232"/>
        <v>[sɛvn]</v>
      </c>
      <c r="O871" s="4">
        <f t="shared" si="233"/>
        <v>0.25439985932113074</v>
      </c>
      <c r="P871" s="4">
        <f t="shared" si="234"/>
        <v>1</v>
      </c>
      <c r="Q871" s="4" cm="1">
        <f t="array" ref="Q871">SUM(_xlfn._xlws.FILTER($G$2:$G$1265,_xlfn.MAP($M$2:$M$1265,_xlfn.LAMBDA(_xlpm.x,_xlpm.x=$M871))))</f>
        <v>7.3152889539136799E-4</v>
      </c>
      <c r="R871" s="4">
        <f t="shared" si="235"/>
        <v>1</v>
      </c>
      <c r="S871" s="15" cm="1">
        <f t="array" ref="S871">SUM(_xlfn._xlws.FILTER($G$2:$G$1265,_xlfn.MAP($N$2:$N$1265,_xlfn.LAMBDA(_xlpm.x,_xlpm.x=$N871))))</f>
        <v>7.3152889539136799E-4</v>
      </c>
      <c r="T871" s="4">
        <f t="shared" si="236"/>
        <v>1</v>
      </c>
      <c r="U871" s="4">
        <f t="shared" si="237"/>
        <v>0</v>
      </c>
      <c r="AA871"/>
      <c r="AB871"/>
      <c r="AC871" s="2"/>
      <c r="AH871" s="2"/>
      <c r="AI871" s="2"/>
    </row>
    <row r="872" spans="1:35">
      <c r="A872" s="1" t="str">
        <f t="shared" si="224"/>
        <v>~serve~ : [sɜɹv]</v>
      </c>
      <c r="B872" s="1">
        <f t="shared" si="239"/>
        <v>0</v>
      </c>
      <c r="C872" s="1">
        <f t="shared" si="239"/>
        <v>0</v>
      </c>
      <c r="D872" s="1">
        <f t="shared" si="239"/>
        <v>0</v>
      </c>
      <c r="E872" s="7">
        <v>1</v>
      </c>
      <c r="F872" s="9" t="s">
        <v>1306</v>
      </c>
      <c r="G872" s="4">
        <f t="shared" si="225"/>
        <v>7.3152889539136799E-4</v>
      </c>
      <c r="H872" s="1" t="str">
        <f t="shared" si="226"/>
        <v>sɜɹv</v>
      </c>
      <c r="I872" s="1" t="str">
        <f t="shared" si="227"/>
        <v>serve</v>
      </c>
      <c r="J872" s="10">
        <f t="shared" si="228"/>
        <v>4</v>
      </c>
      <c r="K872" s="10">
        <f t="shared" si="229"/>
        <v>5</v>
      </c>
      <c r="L872" s="10">
        <f t="shared" si="230"/>
        <v>5</v>
      </c>
      <c r="M872" s="1" t="str">
        <f t="shared" si="231"/>
        <v>~serve~</v>
      </c>
      <c r="N872" s="1" t="str">
        <f t="shared" si="232"/>
        <v>[sɜɹv]</v>
      </c>
      <c r="O872" s="4">
        <f t="shared" si="233"/>
        <v>0.25439985932113074</v>
      </c>
      <c r="P872" s="4">
        <f t="shared" si="234"/>
        <v>1</v>
      </c>
      <c r="Q872" s="4" cm="1">
        <f t="array" ref="Q872">SUM(_xlfn._xlws.FILTER($G$2:$G$1265,_xlfn.MAP($M$2:$M$1265,_xlfn.LAMBDA(_xlpm.x,_xlpm.x=$M872))))</f>
        <v>7.3152889539136799E-4</v>
      </c>
      <c r="R872" s="4">
        <f t="shared" si="235"/>
        <v>1</v>
      </c>
      <c r="S872" s="15" cm="1">
        <f t="array" ref="S872">SUM(_xlfn._xlws.FILTER($G$2:$G$1265,_xlfn.MAP($N$2:$N$1265,_xlfn.LAMBDA(_xlpm.x,_xlpm.x=$N872))))</f>
        <v>7.3152889539136799E-4</v>
      </c>
      <c r="T872" s="4">
        <f t="shared" si="236"/>
        <v>1</v>
      </c>
      <c r="U872" s="4">
        <f t="shared" si="237"/>
        <v>0</v>
      </c>
      <c r="AA872"/>
      <c r="AB872"/>
      <c r="AC872" s="2"/>
      <c r="AH872" s="2"/>
      <c r="AI872" s="2"/>
    </row>
    <row r="873" spans="1:35">
      <c r="A873" s="1" t="str">
        <f t="shared" si="224"/>
        <v>~ssary~ : [sɛɹɪ]</v>
      </c>
      <c r="B873" s="1">
        <f t="shared" si="239"/>
        <v>0</v>
      </c>
      <c r="C873" s="1">
        <f t="shared" si="239"/>
        <v>0</v>
      </c>
      <c r="D873" s="1">
        <f t="shared" si="239"/>
        <v>0</v>
      </c>
      <c r="E873" s="7">
        <v>1</v>
      </c>
      <c r="F873" s="9" t="s">
        <v>1305</v>
      </c>
      <c r="G873" s="4">
        <f t="shared" si="225"/>
        <v>7.3152889539136799E-4</v>
      </c>
      <c r="H873" s="1" t="str">
        <f t="shared" si="226"/>
        <v>sɛɹɪ</v>
      </c>
      <c r="I873" s="1" t="str">
        <f t="shared" si="227"/>
        <v>ssary</v>
      </c>
      <c r="J873" s="10">
        <f t="shared" si="228"/>
        <v>4</v>
      </c>
      <c r="K873" s="10">
        <f t="shared" si="229"/>
        <v>5</v>
      </c>
      <c r="L873" s="10">
        <f t="shared" si="230"/>
        <v>5</v>
      </c>
      <c r="M873" s="1" t="str">
        <f t="shared" si="231"/>
        <v>~ssary~</v>
      </c>
      <c r="N873" s="1" t="str">
        <f t="shared" si="232"/>
        <v>[sɛɹɪ]</v>
      </c>
      <c r="O873" s="4">
        <f t="shared" si="233"/>
        <v>0.25439985932113074</v>
      </c>
      <c r="P873" s="4">
        <f t="shared" si="234"/>
        <v>1</v>
      </c>
      <c r="Q873" s="4" cm="1">
        <f t="array" ref="Q873">SUM(_xlfn._xlws.FILTER($G$2:$G$1265,_xlfn.MAP($M$2:$M$1265,_xlfn.LAMBDA(_xlpm.x,_xlpm.x=$M873))))</f>
        <v>7.3152889539136799E-4</v>
      </c>
      <c r="R873" s="4">
        <f t="shared" si="235"/>
        <v>1</v>
      </c>
      <c r="S873" s="15" cm="1">
        <f t="array" ref="S873">SUM(_xlfn._xlws.FILTER($G$2:$G$1265,_xlfn.MAP($N$2:$N$1265,_xlfn.LAMBDA(_xlpm.x,_xlpm.x=$N873))))</f>
        <v>7.3152889539136799E-4</v>
      </c>
      <c r="T873" s="4">
        <f t="shared" si="236"/>
        <v>1</v>
      </c>
      <c r="U873" s="4">
        <f t="shared" si="237"/>
        <v>0</v>
      </c>
      <c r="AA873"/>
      <c r="AB873"/>
      <c r="AC873" s="2"/>
      <c r="AH873" s="2"/>
      <c r="AI873" s="2"/>
    </row>
    <row r="874" spans="1:35">
      <c r="A874" s="1" t="str">
        <f t="shared" si="224"/>
        <v>~teach~ : [titʃ]</v>
      </c>
      <c r="B874" s="1">
        <f t="shared" si="239"/>
        <v>0</v>
      </c>
      <c r="C874" s="1">
        <f t="shared" si="239"/>
        <v>0</v>
      </c>
      <c r="D874" s="1">
        <f t="shared" si="239"/>
        <v>0</v>
      </c>
      <c r="E874" s="7">
        <v>1</v>
      </c>
      <c r="F874" s="9" t="s">
        <v>1304</v>
      </c>
      <c r="G874" s="4">
        <f t="shared" si="225"/>
        <v>7.3152889539136799E-4</v>
      </c>
      <c r="H874" s="1" t="str">
        <f t="shared" si="226"/>
        <v>titʃ</v>
      </c>
      <c r="I874" s="1" t="str">
        <f t="shared" si="227"/>
        <v>teach</v>
      </c>
      <c r="J874" s="10">
        <f t="shared" si="228"/>
        <v>4</v>
      </c>
      <c r="K874" s="10">
        <f t="shared" si="229"/>
        <v>5</v>
      </c>
      <c r="L874" s="10">
        <f t="shared" si="230"/>
        <v>5</v>
      </c>
      <c r="M874" s="1" t="str">
        <f t="shared" si="231"/>
        <v>~teach~</v>
      </c>
      <c r="N874" s="1" t="str">
        <f t="shared" si="232"/>
        <v>[titʃ]</v>
      </c>
      <c r="O874" s="4">
        <f t="shared" si="233"/>
        <v>0.25439985932113074</v>
      </c>
      <c r="P874" s="4">
        <f t="shared" si="234"/>
        <v>1</v>
      </c>
      <c r="Q874" s="4" cm="1">
        <f t="array" ref="Q874">SUM(_xlfn._xlws.FILTER($G$2:$G$1265,_xlfn.MAP($M$2:$M$1265,_xlfn.LAMBDA(_xlpm.x,_xlpm.x=$M874))))</f>
        <v>7.3152889539136799E-4</v>
      </c>
      <c r="R874" s="4">
        <f t="shared" si="235"/>
        <v>1</v>
      </c>
      <c r="S874" s="15" cm="1">
        <f t="array" ref="S874">SUM(_xlfn._xlws.FILTER($G$2:$G$1265,_xlfn.MAP($N$2:$N$1265,_xlfn.LAMBDA(_xlpm.x,_xlpm.x=$N874))))</f>
        <v>7.3152889539136799E-4</v>
      </c>
      <c r="T874" s="4">
        <f t="shared" si="236"/>
        <v>1</v>
      </c>
      <c r="U874" s="4">
        <f t="shared" si="237"/>
        <v>0</v>
      </c>
      <c r="AA874"/>
      <c r="AB874"/>
      <c r="AC874" s="2"/>
      <c r="AH874" s="2"/>
      <c r="AI874" s="2"/>
    </row>
    <row r="875" spans="1:35">
      <c r="A875" s="1" t="str">
        <f t="shared" si="224"/>
        <v>~tween~ : [twin]</v>
      </c>
      <c r="B875" s="1">
        <f t="shared" si="239"/>
        <v>0</v>
      </c>
      <c r="C875" s="1">
        <f t="shared" si="239"/>
        <v>0</v>
      </c>
      <c r="D875" s="1">
        <f t="shared" si="239"/>
        <v>0</v>
      </c>
      <c r="E875" s="7">
        <v>1</v>
      </c>
      <c r="F875" s="9" t="s">
        <v>1303</v>
      </c>
      <c r="G875" s="4">
        <f t="shared" si="225"/>
        <v>7.3152889539136799E-4</v>
      </c>
      <c r="H875" s="1" t="str">
        <f t="shared" si="226"/>
        <v>twin</v>
      </c>
      <c r="I875" s="1" t="str">
        <f t="shared" si="227"/>
        <v>tween</v>
      </c>
      <c r="J875" s="10">
        <f t="shared" si="228"/>
        <v>4</v>
      </c>
      <c r="K875" s="10">
        <f t="shared" si="229"/>
        <v>5</v>
      </c>
      <c r="L875" s="10">
        <f t="shared" si="230"/>
        <v>5</v>
      </c>
      <c r="M875" s="1" t="str">
        <f t="shared" si="231"/>
        <v>~tween~</v>
      </c>
      <c r="N875" s="1" t="str">
        <f t="shared" si="232"/>
        <v>[twin]</v>
      </c>
      <c r="O875" s="4">
        <f t="shared" si="233"/>
        <v>0.25439985932113074</v>
      </c>
      <c r="P875" s="4">
        <f t="shared" si="234"/>
        <v>1</v>
      </c>
      <c r="Q875" s="4" cm="1">
        <f t="array" ref="Q875">SUM(_xlfn._xlws.FILTER($G$2:$G$1265,_xlfn.MAP($M$2:$M$1265,_xlfn.LAMBDA(_xlpm.x,_xlpm.x=$M875))))</f>
        <v>7.3152889539136799E-4</v>
      </c>
      <c r="R875" s="4">
        <f t="shared" si="235"/>
        <v>1</v>
      </c>
      <c r="S875" s="15" cm="1">
        <f t="array" ref="S875">SUM(_xlfn._xlws.FILTER($G$2:$G$1265,_xlfn.MAP($N$2:$N$1265,_xlfn.LAMBDA(_xlpm.x,_xlpm.x=$N875))))</f>
        <v>7.3152889539136799E-4</v>
      </c>
      <c r="T875" s="4">
        <f t="shared" si="236"/>
        <v>1</v>
      </c>
      <c r="U875" s="4">
        <f t="shared" si="237"/>
        <v>0</v>
      </c>
      <c r="AA875"/>
      <c r="AB875"/>
      <c r="AC875" s="2"/>
      <c r="AH875" s="2"/>
      <c r="AI875" s="2"/>
    </row>
    <row r="876" spans="1:35">
      <c r="A876" s="1" t="str">
        <f t="shared" si="224"/>
        <v>~track~ : [tɹæk]</v>
      </c>
      <c r="B876" s="1">
        <f t="shared" si="239"/>
        <v>0</v>
      </c>
      <c r="C876" s="1">
        <f t="shared" si="239"/>
        <v>0</v>
      </c>
      <c r="D876" s="1">
        <f t="shared" si="239"/>
        <v>0</v>
      </c>
      <c r="E876" s="7">
        <v>1</v>
      </c>
      <c r="F876" s="9" t="s">
        <v>1302</v>
      </c>
      <c r="G876" s="4">
        <f t="shared" si="225"/>
        <v>7.3152889539136799E-4</v>
      </c>
      <c r="H876" s="1" t="str">
        <f t="shared" si="226"/>
        <v>tɹæk</v>
      </c>
      <c r="I876" s="1" t="str">
        <f t="shared" si="227"/>
        <v>track</v>
      </c>
      <c r="J876" s="10">
        <f t="shared" si="228"/>
        <v>4</v>
      </c>
      <c r="K876" s="10">
        <f t="shared" si="229"/>
        <v>5</v>
      </c>
      <c r="L876" s="10">
        <f t="shared" si="230"/>
        <v>5</v>
      </c>
      <c r="M876" s="1" t="str">
        <f t="shared" si="231"/>
        <v>~track~</v>
      </c>
      <c r="N876" s="1" t="str">
        <f t="shared" si="232"/>
        <v>[tɹæk]</v>
      </c>
      <c r="O876" s="4">
        <f t="shared" si="233"/>
        <v>0.25439985932113074</v>
      </c>
      <c r="P876" s="4">
        <f t="shared" si="234"/>
        <v>1</v>
      </c>
      <c r="Q876" s="4" cm="1">
        <f t="array" ref="Q876">SUM(_xlfn._xlws.FILTER($G$2:$G$1265,_xlfn.MAP($M$2:$M$1265,_xlfn.LAMBDA(_xlpm.x,_xlpm.x=$M876))))</f>
        <v>7.3152889539136799E-4</v>
      </c>
      <c r="R876" s="4">
        <f t="shared" si="235"/>
        <v>1</v>
      </c>
      <c r="S876" s="15" cm="1">
        <f t="array" ref="S876">SUM(_xlfn._xlws.FILTER($G$2:$G$1265,_xlfn.MAP($N$2:$N$1265,_xlfn.LAMBDA(_xlpm.x,_xlpm.x=$N876))))</f>
        <v>7.3152889539136799E-4</v>
      </c>
      <c r="T876" s="4">
        <f t="shared" si="236"/>
        <v>1</v>
      </c>
      <c r="U876" s="4">
        <f t="shared" si="237"/>
        <v>0</v>
      </c>
      <c r="AA876"/>
      <c r="AB876"/>
      <c r="AC876" s="2"/>
      <c r="AH876" s="2"/>
      <c r="AI876" s="2"/>
    </row>
    <row r="877" spans="1:35">
      <c r="A877" s="1" t="str">
        <f t="shared" si="224"/>
        <v>~chief~ : [tʃif]</v>
      </c>
      <c r="B877" s="1">
        <f t="shared" si="239"/>
        <v>0</v>
      </c>
      <c r="C877" s="1">
        <f t="shared" si="239"/>
        <v>0</v>
      </c>
      <c r="D877" s="1">
        <f t="shared" si="239"/>
        <v>0</v>
      </c>
      <c r="E877" s="7">
        <v>1</v>
      </c>
      <c r="F877" s="9" t="s">
        <v>1301</v>
      </c>
      <c r="G877" s="4">
        <f t="shared" si="225"/>
        <v>7.3152889539136799E-4</v>
      </c>
      <c r="H877" s="1" t="str">
        <f t="shared" si="226"/>
        <v>tʃif</v>
      </c>
      <c r="I877" s="1" t="str">
        <f t="shared" si="227"/>
        <v>chief</v>
      </c>
      <c r="J877" s="10">
        <f t="shared" si="228"/>
        <v>4</v>
      </c>
      <c r="K877" s="10">
        <f t="shared" si="229"/>
        <v>5</v>
      </c>
      <c r="L877" s="10">
        <f t="shared" si="230"/>
        <v>5</v>
      </c>
      <c r="M877" s="1" t="str">
        <f t="shared" si="231"/>
        <v>~chief~</v>
      </c>
      <c r="N877" s="1" t="str">
        <f t="shared" si="232"/>
        <v>[tʃif]</v>
      </c>
      <c r="O877" s="4">
        <f t="shared" si="233"/>
        <v>0.25439985932113074</v>
      </c>
      <c r="P877" s="4">
        <f t="shared" si="234"/>
        <v>1</v>
      </c>
      <c r="Q877" s="4" cm="1">
        <f t="array" ref="Q877">SUM(_xlfn._xlws.FILTER($G$2:$G$1265,_xlfn.MAP($M$2:$M$1265,_xlfn.LAMBDA(_xlpm.x,_xlpm.x=$M877))))</f>
        <v>7.3152889539136799E-4</v>
      </c>
      <c r="R877" s="4">
        <f t="shared" si="235"/>
        <v>1</v>
      </c>
      <c r="S877" s="15" cm="1">
        <f t="array" ref="S877">SUM(_xlfn._xlws.FILTER($G$2:$G$1265,_xlfn.MAP($N$2:$N$1265,_xlfn.LAMBDA(_xlpm.x,_xlpm.x=$N877))))</f>
        <v>7.3152889539136799E-4</v>
      </c>
      <c r="T877" s="4">
        <f t="shared" si="236"/>
        <v>1</v>
      </c>
      <c r="U877" s="4">
        <f t="shared" si="237"/>
        <v>0</v>
      </c>
      <c r="AA877"/>
      <c r="AB877"/>
      <c r="AC877" s="2"/>
      <c r="AH877" s="2"/>
      <c r="AI877" s="2"/>
    </row>
    <row r="878" spans="1:35">
      <c r="A878" s="1" t="str">
        <f t="shared" si="224"/>
        <v>~touch~ : [tʌtʃ]</v>
      </c>
      <c r="B878" s="1">
        <f t="shared" si="239"/>
        <v>0</v>
      </c>
      <c r="C878" s="1">
        <f t="shared" si="239"/>
        <v>0</v>
      </c>
      <c r="D878" s="1">
        <f t="shared" si="239"/>
        <v>0</v>
      </c>
      <c r="E878" s="7">
        <v>1</v>
      </c>
      <c r="F878" s="9" t="s">
        <v>1300</v>
      </c>
      <c r="G878" s="4">
        <f t="shared" si="225"/>
        <v>7.3152889539136799E-4</v>
      </c>
      <c r="H878" s="1" t="str">
        <f t="shared" si="226"/>
        <v>tʌtʃ</v>
      </c>
      <c r="I878" s="1" t="str">
        <f t="shared" si="227"/>
        <v>touch</v>
      </c>
      <c r="J878" s="10">
        <f t="shared" si="228"/>
        <v>4</v>
      </c>
      <c r="K878" s="10">
        <f t="shared" si="229"/>
        <v>5</v>
      </c>
      <c r="L878" s="10">
        <f t="shared" si="230"/>
        <v>5</v>
      </c>
      <c r="M878" s="1" t="str">
        <f t="shared" si="231"/>
        <v>~touch~</v>
      </c>
      <c r="N878" s="1" t="str">
        <f t="shared" si="232"/>
        <v>[tʌtʃ]</v>
      </c>
      <c r="O878" s="4">
        <f t="shared" si="233"/>
        <v>0.25439985932113074</v>
      </c>
      <c r="P878" s="4">
        <f t="shared" si="234"/>
        <v>1</v>
      </c>
      <c r="Q878" s="4" cm="1">
        <f t="array" ref="Q878">SUM(_xlfn._xlws.FILTER($G$2:$G$1265,_xlfn.MAP($M$2:$M$1265,_xlfn.LAMBDA(_xlpm.x,_xlpm.x=$M878))))</f>
        <v>7.3152889539136799E-4</v>
      </c>
      <c r="R878" s="4">
        <f t="shared" si="235"/>
        <v>1</v>
      </c>
      <c r="S878" s="15" cm="1">
        <f t="array" ref="S878">SUM(_xlfn._xlws.FILTER($G$2:$G$1265,_xlfn.MAP($N$2:$N$1265,_xlfn.LAMBDA(_xlpm.x,_xlpm.x=$N878))))</f>
        <v>7.3152889539136799E-4</v>
      </c>
      <c r="T878" s="4">
        <f t="shared" si="236"/>
        <v>1</v>
      </c>
      <c r="U878" s="4">
        <f t="shared" si="237"/>
        <v>0</v>
      </c>
      <c r="AA878"/>
      <c r="AB878"/>
      <c r="AC878" s="2"/>
      <c r="AH878" s="2"/>
      <c r="AI878" s="2"/>
    </row>
    <row r="879" spans="1:35">
      <c r="A879" s="1" t="str">
        <f t="shared" si="224"/>
        <v>~check~ : [tʃɛk]</v>
      </c>
      <c r="B879" s="1">
        <f t="shared" si="239"/>
        <v>0</v>
      </c>
      <c r="C879" s="1">
        <f t="shared" si="239"/>
        <v>0</v>
      </c>
      <c r="D879" s="1">
        <f t="shared" si="239"/>
        <v>0</v>
      </c>
      <c r="E879" s="7">
        <v>1</v>
      </c>
      <c r="F879" s="9" t="s">
        <v>1299</v>
      </c>
      <c r="G879" s="4">
        <f t="shared" si="225"/>
        <v>7.3152889539136799E-4</v>
      </c>
      <c r="H879" s="1" t="str">
        <f t="shared" si="226"/>
        <v>tʃɛk</v>
      </c>
      <c r="I879" s="1" t="str">
        <f t="shared" si="227"/>
        <v>check</v>
      </c>
      <c r="J879" s="10">
        <f t="shared" si="228"/>
        <v>4</v>
      </c>
      <c r="K879" s="10">
        <f t="shared" si="229"/>
        <v>5</v>
      </c>
      <c r="L879" s="10">
        <f t="shared" si="230"/>
        <v>5</v>
      </c>
      <c r="M879" s="1" t="str">
        <f t="shared" si="231"/>
        <v>~check~</v>
      </c>
      <c r="N879" s="1" t="str">
        <f t="shared" si="232"/>
        <v>[tʃɛk]</v>
      </c>
      <c r="O879" s="4">
        <f t="shared" si="233"/>
        <v>0.25439985932113074</v>
      </c>
      <c r="P879" s="4">
        <f t="shared" si="234"/>
        <v>1</v>
      </c>
      <c r="Q879" s="4" cm="1">
        <f t="array" ref="Q879">SUM(_xlfn._xlws.FILTER($G$2:$G$1265,_xlfn.MAP($M$2:$M$1265,_xlfn.LAMBDA(_xlpm.x,_xlpm.x=$M879))))</f>
        <v>7.3152889539136799E-4</v>
      </c>
      <c r="R879" s="4">
        <f t="shared" si="235"/>
        <v>1</v>
      </c>
      <c r="S879" s="15" cm="1">
        <f t="array" ref="S879">SUM(_xlfn._xlws.FILTER($G$2:$G$1265,_xlfn.MAP($N$2:$N$1265,_xlfn.LAMBDA(_xlpm.x,_xlpm.x=$N879))))</f>
        <v>7.3152889539136799E-4</v>
      </c>
      <c r="T879" s="4">
        <f t="shared" si="236"/>
        <v>1</v>
      </c>
      <c r="U879" s="4">
        <f t="shared" si="237"/>
        <v>0</v>
      </c>
      <c r="AA879"/>
      <c r="AB879"/>
      <c r="AC879" s="2"/>
      <c r="AH879" s="2"/>
      <c r="AI879" s="2"/>
    </row>
    <row r="880" spans="1:35">
      <c r="A880" s="1" t="str">
        <f t="shared" si="224"/>
        <v>~ttern~ : [təɹn]</v>
      </c>
      <c r="B880" s="1">
        <f t="shared" si="239"/>
        <v>0</v>
      </c>
      <c r="C880" s="1">
        <f t="shared" si="239"/>
        <v>0</v>
      </c>
      <c r="D880" s="1">
        <f t="shared" si="239"/>
        <v>0</v>
      </c>
      <c r="E880" s="7">
        <v>1</v>
      </c>
      <c r="F880" s="9" t="s">
        <v>1298</v>
      </c>
      <c r="G880" s="4">
        <f t="shared" si="225"/>
        <v>7.3152889539136799E-4</v>
      </c>
      <c r="H880" s="1" t="str">
        <f t="shared" si="226"/>
        <v>təɹn</v>
      </c>
      <c r="I880" s="1" t="str">
        <f t="shared" si="227"/>
        <v>ttern</v>
      </c>
      <c r="J880" s="10">
        <f t="shared" si="228"/>
        <v>4</v>
      </c>
      <c r="K880" s="10">
        <f t="shared" si="229"/>
        <v>5</v>
      </c>
      <c r="L880" s="10">
        <f t="shared" si="230"/>
        <v>5</v>
      </c>
      <c r="M880" s="1" t="str">
        <f t="shared" si="231"/>
        <v>~ttern~</v>
      </c>
      <c r="N880" s="1" t="str">
        <f t="shared" si="232"/>
        <v>[təɹn]</v>
      </c>
      <c r="O880" s="4">
        <f t="shared" si="233"/>
        <v>0.25439985932113074</v>
      </c>
      <c r="P880" s="4">
        <f t="shared" si="234"/>
        <v>1</v>
      </c>
      <c r="Q880" s="4" cm="1">
        <f t="array" ref="Q880">SUM(_xlfn._xlws.FILTER($G$2:$G$1265,_xlfn.MAP($M$2:$M$1265,_xlfn.LAMBDA(_xlpm.x,_xlpm.x=$M880))))</f>
        <v>7.3152889539136799E-4</v>
      </c>
      <c r="R880" s="4">
        <f t="shared" si="235"/>
        <v>1</v>
      </c>
      <c r="S880" s="15" cm="1">
        <f t="array" ref="S880">SUM(_xlfn._xlws.FILTER($G$2:$G$1265,_xlfn.MAP($N$2:$N$1265,_xlfn.LAMBDA(_xlpm.x,_xlpm.x=$N880))))</f>
        <v>7.3152889539136799E-4</v>
      </c>
      <c r="T880" s="4">
        <f t="shared" si="236"/>
        <v>1</v>
      </c>
      <c r="U880" s="4">
        <f t="shared" si="237"/>
        <v>0</v>
      </c>
      <c r="AA880"/>
      <c r="AB880"/>
      <c r="AC880" s="2"/>
      <c r="AH880" s="2"/>
      <c r="AI880" s="2"/>
    </row>
    <row r="881" spans="1:35">
      <c r="A881" s="1" t="str">
        <f t="shared" si="224"/>
        <v>~chair~ : [tʃɛə]</v>
      </c>
      <c r="B881" s="1">
        <f t="shared" si="239"/>
        <v>0</v>
      </c>
      <c r="C881" s="1">
        <f t="shared" si="239"/>
        <v>0</v>
      </c>
      <c r="D881" s="1">
        <f t="shared" si="239"/>
        <v>0</v>
      </c>
      <c r="E881" s="7">
        <v>1</v>
      </c>
      <c r="F881" s="9" t="s">
        <v>1297</v>
      </c>
      <c r="G881" s="4">
        <f t="shared" si="225"/>
        <v>7.3152889539136799E-4</v>
      </c>
      <c r="H881" s="1" t="str">
        <f t="shared" si="226"/>
        <v>tʃɛə</v>
      </c>
      <c r="I881" s="1" t="str">
        <f t="shared" si="227"/>
        <v>chair</v>
      </c>
      <c r="J881" s="10">
        <f t="shared" si="228"/>
        <v>4</v>
      </c>
      <c r="K881" s="10">
        <f t="shared" si="229"/>
        <v>5</v>
      </c>
      <c r="L881" s="10">
        <f t="shared" si="230"/>
        <v>5</v>
      </c>
      <c r="M881" s="1" t="str">
        <f t="shared" si="231"/>
        <v>~chair~</v>
      </c>
      <c r="N881" s="1" t="str">
        <f t="shared" si="232"/>
        <v>[tʃɛə]</v>
      </c>
      <c r="O881" s="4">
        <f t="shared" si="233"/>
        <v>0.25439985932113074</v>
      </c>
      <c r="P881" s="4">
        <f t="shared" si="234"/>
        <v>1</v>
      </c>
      <c r="Q881" s="4" cm="1">
        <f t="array" ref="Q881">SUM(_xlfn._xlws.FILTER($G$2:$G$1265,_xlfn.MAP($M$2:$M$1265,_xlfn.LAMBDA(_xlpm.x,_xlpm.x=$M881))))</f>
        <v>7.3152889539136799E-4</v>
      </c>
      <c r="R881" s="4">
        <f t="shared" si="235"/>
        <v>1</v>
      </c>
      <c r="S881" s="15" cm="1">
        <f t="array" ref="S881">SUM(_xlfn._xlws.FILTER($G$2:$G$1265,_xlfn.MAP($N$2:$N$1265,_xlfn.LAMBDA(_xlpm.x,_xlpm.x=$N881))))</f>
        <v>7.3152889539136799E-4</v>
      </c>
      <c r="T881" s="4">
        <f t="shared" si="236"/>
        <v>1</v>
      </c>
      <c r="U881" s="4">
        <f t="shared" si="237"/>
        <v>0</v>
      </c>
      <c r="AA881"/>
      <c r="AB881"/>
      <c r="AC881" s="2"/>
      <c r="AH881" s="2"/>
      <c r="AI881" s="2"/>
    </row>
    <row r="882" spans="1:35">
      <c r="A882" s="1" t="str">
        <f t="shared" si="224"/>
        <v>~villa~ : [vɪlə]</v>
      </c>
      <c r="B882" s="1">
        <f t="shared" ref="B882:D901" si="240">_xlfn.LET(_xlpm.d,$F882,_xlpm.k,_xlfn.CONCAT(LEFT(TRIM(B$1),1),"*"),COUNTIF(_xlpm.d,_xlpm.k))</f>
        <v>0</v>
      </c>
      <c r="C882" s="1">
        <f t="shared" si="240"/>
        <v>0</v>
      </c>
      <c r="D882" s="1">
        <f t="shared" si="240"/>
        <v>0</v>
      </c>
      <c r="E882" s="7">
        <v>1</v>
      </c>
      <c r="F882" s="9" t="s">
        <v>1296</v>
      </c>
      <c r="G882" s="4">
        <f t="shared" si="225"/>
        <v>7.3152889539136799E-4</v>
      </c>
      <c r="H882" s="1" t="str">
        <f t="shared" si="226"/>
        <v>vɪlə</v>
      </c>
      <c r="I882" s="1" t="str">
        <f t="shared" si="227"/>
        <v>villa</v>
      </c>
      <c r="J882" s="10">
        <f t="shared" si="228"/>
        <v>4</v>
      </c>
      <c r="K882" s="10">
        <f t="shared" si="229"/>
        <v>5</v>
      </c>
      <c r="L882" s="10">
        <f t="shared" si="230"/>
        <v>5</v>
      </c>
      <c r="M882" s="1" t="str">
        <f t="shared" si="231"/>
        <v>~villa~</v>
      </c>
      <c r="N882" s="1" t="str">
        <f t="shared" si="232"/>
        <v>[vɪlə]</v>
      </c>
      <c r="O882" s="4">
        <f t="shared" si="233"/>
        <v>0.25439985932113074</v>
      </c>
      <c r="P882" s="4">
        <f t="shared" si="234"/>
        <v>1</v>
      </c>
      <c r="Q882" s="4" cm="1">
        <f t="array" ref="Q882">SUM(_xlfn._xlws.FILTER($G$2:$G$1265,_xlfn.MAP($M$2:$M$1265,_xlfn.LAMBDA(_xlpm.x,_xlpm.x=$M882))))</f>
        <v>7.3152889539136799E-4</v>
      </c>
      <c r="R882" s="4">
        <f t="shared" si="235"/>
        <v>1</v>
      </c>
      <c r="S882" s="15" cm="1">
        <f t="array" ref="S882">SUM(_xlfn._xlws.FILTER($G$2:$G$1265,_xlfn.MAP($N$2:$N$1265,_xlfn.LAMBDA(_xlpm.x,_xlpm.x=$N882))))</f>
        <v>7.3152889539136799E-4</v>
      </c>
      <c r="T882" s="4">
        <f t="shared" si="236"/>
        <v>1</v>
      </c>
      <c r="U882" s="4">
        <f t="shared" si="237"/>
        <v>0</v>
      </c>
      <c r="AA882"/>
      <c r="AB882"/>
      <c r="AC882" s="2"/>
      <c r="AH882" s="2"/>
      <c r="AI882" s="2"/>
    </row>
    <row r="883" spans="1:35">
      <c r="A883" s="1" t="str">
        <f t="shared" si="224"/>
        <v>~veral~ : [vɹəl]</v>
      </c>
      <c r="B883" s="1">
        <f t="shared" si="240"/>
        <v>0</v>
      </c>
      <c r="C883" s="1">
        <f t="shared" si="240"/>
        <v>0</v>
      </c>
      <c r="D883" s="1">
        <f t="shared" si="240"/>
        <v>0</v>
      </c>
      <c r="E883" s="7">
        <v>1</v>
      </c>
      <c r="F883" s="9" t="s">
        <v>1295</v>
      </c>
      <c r="G883" s="4">
        <f t="shared" si="225"/>
        <v>7.3152889539136799E-4</v>
      </c>
      <c r="H883" s="1" t="str">
        <f t="shared" si="226"/>
        <v>vɹəl</v>
      </c>
      <c r="I883" s="1" t="str">
        <f t="shared" si="227"/>
        <v>veral</v>
      </c>
      <c r="J883" s="10">
        <f t="shared" si="228"/>
        <v>4</v>
      </c>
      <c r="K883" s="10">
        <f t="shared" si="229"/>
        <v>5</v>
      </c>
      <c r="L883" s="10">
        <f t="shared" si="230"/>
        <v>5</v>
      </c>
      <c r="M883" s="1" t="str">
        <f t="shared" si="231"/>
        <v>~veral~</v>
      </c>
      <c r="N883" s="1" t="str">
        <f t="shared" si="232"/>
        <v>[vɹəl]</v>
      </c>
      <c r="O883" s="4">
        <f t="shared" si="233"/>
        <v>0.25439985932113074</v>
      </c>
      <c r="P883" s="4">
        <f t="shared" si="234"/>
        <v>1</v>
      </c>
      <c r="Q883" s="4" cm="1">
        <f t="array" ref="Q883">SUM(_xlfn._xlws.FILTER($G$2:$G$1265,_xlfn.MAP($M$2:$M$1265,_xlfn.LAMBDA(_xlpm.x,_xlpm.x=$M883))))</f>
        <v>7.3152889539136799E-4</v>
      </c>
      <c r="R883" s="4">
        <f t="shared" si="235"/>
        <v>1</v>
      </c>
      <c r="S883" s="15" cm="1">
        <f t="array" ref="S883">SUM(_xlfn._xlws.FILTER($G$2:$G$1265,_xlfn.MAP($N$2:$N$1265,_xlfn.LAMBDA(_xlpm.x,_xlpm.x=$N883))))</f>
        <v>7.3152889539136799E-4</v>
      </c>
      <c r="T883" s="4">
        <f t="shared" si="236"/>
        <v>1</v>
      </c>
      <c r="U883" s="4">
        <f t="shared" si="237"/>
        <v>0</v>
      </c>
      <c r="AA883"/>
      <c r="AB883"/>
      <c r="AC883" s="2"/>
      <c r="AH883" s="2"/>
      <c r="AI883" s="2"/>
    </row>
    <row r="884" spans="1:35">
      <c r="A884" s="1" t="str">
        <f t="shared" si="224"/>
        <v>~voice~ : [vɔɪs]</v>
      </c>
      <c r="B884" s="1">
        <f t="shared" si="240"/>
        <v>0</v>
      </c>
      <c r="C884" s="1">
        <f t="shared" si="240"/>
        <v>0</v>
      </c>
      <c r="D884" s="1">
        <f t="shared" si="240"/>
        <v>0</v>
      </c>
      <c r="E884" s="7">
        <v>1</v>
      </c>
      <c r="F884" s="9" t="s">
        <v>1294</v>
      </c>
      <c r="G884" s="4">
        <f t="shared" si="225"/>
        <v>7.3152889539136799E-4</v>
      </c>
      <c r="H884" s="1" t="str">
        <f t="shared" si="226"/>
        <v>vɔɪs</v>
      </c>
      <c r="I884" s="1" t="str">
        <f t="shared" si="227"/>
        <v>voice</v>
      </c>
      <c r="J884" s="10">
        <f t="shared" si="228"/>
        <v>4</v>
      </c>
      <c r="K884" s="10">
        <f t="shared" si="229"/>
        <v>5</v>
      </c>
      <c r="L884" s="10">
        <f t="shared" si="230"/>
        <v>5</v>
      </c>
      <c r="M884" s="1" t="str">
        <f t="shared" si="231"/>
        <v>~voice~</v>
      </c>
      <c r="N884" s="1" t="str">
        <f t="shared" si="232"/>
        <v>[vɔɪs]</v>
      </c>
      <c r="O884" s="4">
        <f t="shared" si="233"/>
        <v>0.25439985932113074</v>
      </c>
      <c r="P884" s="4">
        <f t="shared" si="234"/>
        <v>1</v>
      </c>
      <c r="Q884" s="4" cm="1">
        <f t="array" ref="Q884">SUM(_xlfn._xlws.FILTER($G$2:$G$1265,_xlfn.MAP($M$2:$M$1265,_xlfn.LAMBDA(_xlpm.x,_xlpm.x=$M884))))</f>
        <v>7.3152889539136799E-4</v>
      </c>
      <c r="R884" s="4">
        <f t="shared" si="235"/>
        <v>1</v>
      </c>
      <c r="S884" s="15" cm="1">
        <f t="array" ref="S884">SUM(_xlfn._xlws.FILTER($G$2:$G$1265,_xlfn.MAP($N$2:$N$1265,_xlfn.LAMBDA(_xlpm.x,_xlpm.x=$N884))))</f>
        <v>7.3152889539136799E-4</v>
      </c>
      <c r="T884" s="4">
        <f t="shared" si="236"/>
        <v>1</v>
      </c>
      <c r="U884" s="4">
        <f t="shared" si="237"/>
        <v>0</v>
      </c>
      <c r="AA884"/>
      <c r="AB884"/>
      <c r="AC884" s="2"/>
      <c r="AH884" s="2"/>
      <c r="AI884" s="2"/>
    </row>
    <row r="885" spans="1:35">
      <c r="A885" s="1" t="str">
        <f t="shared" si="224"/>
        <v>~visio~ : [vɪʒə]</v>
      </c>
      <c r="B885" s="1">
        <f t="shared" si="240"/>
        <v>0</v>
      </c>
      <c r="C885" s="1">
        <f t="shared" si="240"/>
        <v>0</v>
      </c>
      <c r="D885" s="1">
        <f t="shared" si="240"/>
        <v>0</v>
      </c>
      <c r="E885" s="7">
        <v>1</v>
      </c>
      <c r="F885" s="9" t="s">
        <v>1293</v>
      </c>
      <c r="G885" s="4">
        <f t="shared" si="225"/>
        <v>7.3152889539136799E-4</v>
      </c>
      <c r="H885" s="1" t="str">
        <f t="shared" si="226"/>
        <v>vɪʒə</v>
      </c>
      <c r="I885" s="1" t="str">
        <f t="shared" si="227"/>
        <v>visio</v>
      </c>
      <c r="J885" s="10">
        <f t="shared" si="228"/>
        <v>4</v>
      </c>
      <c r="K885" s="10">
        <f t="shared" si="229"/>
        <v>5</v>
      </c>
      <c r="L885" s="10">
        <f t="shared" si="230"/>
        <v>5</v>
      </c>
      <c r="M885" s="1" t="str">
        <f t="shared" si="231"/>
        <v>~visio~</v>
      </c>
      <c r="N885" s="1" t="str">
        <f t="shared" si="232"/>
        <v>[vɪʒə]</v>
      </c>
      <c r="O885" s="4">
        <f t="shared" si="233"/>
        <v>0.25439985932113074</v>
      </c>
      <c r="P885" s="4">
        <f t="shared" si="234"/>
        <v>1</v>
      </c>
      <c r="Q885" s="4" cm="1">
        <f t="array" ref="Q885">SUM(_xlfn._xlws.FILTER($G$2:$G$1265,_xlfn.MAP($M$2:$M$1265,_xlfn.LAMBDA(_xlpm.x,_xlpm.x=$M885))))</f>
        <v>7.3152889539136799E-4</v>
      </c>
      <c r="R885" s="4">
        <f t="shared" si="235"/>
        <v>1</v>
      </c>
      <c r="S885" s="15" cm="1">
        <f t="array" ref="S885">SUM(_xlfn._xlws.FILTER($G$2:$G$1265,_xlfn.MAP($N$2:$N$1265,_xlfn.LAMBDA(_xlpm.x,_xlpm.x=$N885))))</f>
        <v>7.3152889539136799E-4</v>
      </c>
      <c r="T885" s="4">
        <f t="shared" si="236"/>
        <v>1</v>
      </c>
      <c r="U885" s="4">
        <f t="shared" si="237"/>
        <v>0</v>
      </c>
      <c r="AA885"/>
      <c r="AB885"/>
      <c r="AC885" s="2"/>
      <c r="AH885" s="2"/>
      <c r="AI885" s="2"/>
    </row>
    <row r="886" spans="1:35">
      <c r="A886" s="1" t="str">
        <f t="shared" si="224"/>
        <v>~white~ : [waɪt]</v>
      </c>
      <c r="B886" s="1">
        <f t="shared" si="240"/>
        <v>0</v>
      </c>
      <c r="C886" s="1">
        <f t="shared" si="240"/>
        <v>0</v>
      </c>
      <c r="D886" s="1">
        <f t="shared" si="240"/>
        <v>0</v>
      </c>
      <c r="E886" s="7">
        <v>1</v>
      </c>
      <c r="F886" s="9" t="s">
        <v>1292</v>
      </c>
      <c r="G886" s="4">
        <f t="shared" si="225"/>
        <v>7.3152889539136799E-4</v>
      </c>
      <c r="H886" s="1" t="str">
        <f t="shared" si="226"/>
        <v>waɪt</v>
      </c>
      <c r="I886" s="1" t="str">
        <f t="shared" si="227"/>
        <v>white</v>
      </c>
      <c r="J886" s="10">
        <f t="shared" si="228"/>
        <v>4</v>
      </c>
      <c r="K886" s="10">
        <f t="shared" si="229"/>
        <v>5</v>
      </c>
      <c r="L886" s="10">
        <f t="shared" si="230"/>
        <v>5</v>
      </c>
      <c r="M886" s="1" t="str">
        <f t="shared" si="231"/>
        <v>~white~</v>
      </c>
      <c r="N886" s="1" t="str">
        <f t="shared" si="232"/>
        <v>[waɪt]</v>
      </c>
      <c r="O886" s="4">
        <f t="shared" si="233"/>
        <v>0.25439985932113074</v>
      </c>
      <c r="P886" s="4">
        <f t="shared" si="234"/>
        <v>1</v>
      </c>
      <c r="Q886" s="4" cm="1">
        <f t="array" ref="Q886">SUM(_xlfn._xlws.FILTER($G$2:$G$1265,_xlfn.MAP($M$2:$M$1265,_xlfn.LAMBDA(_xlpm.x,_xlpm.x=$M886))))</f>
        <v>7.3152889539136799E-4</v>
      </c>
      <c r="R886" s="4">
        <f t="shared" si="235"/>
        <v>1</v>
      </c>
      <c r="S886" s="15" cm="1">
        <f t="array" ref="S886">SUM(_xlfn._xlws.FILTER($G$2:$G$1265,_xlfn.MAP($N$2:$N$1265,_xlfn.LAMBDA(_xlpm.x,_xlpm.x=$N886))))</f>
        <v>7.3152889539136799E-4</v>
      </c>
      <c r="T886" s="4">
        <f t="shared" si="236"/>
        <v>1</v>
      </c>
      <c r="U886" s="4">
        <f t="shared" si="237"/>
        <v>0</v>
      </c>
      <c r="AA886"/>
      <c r="AB886"/>
      <c r="AC886" s="2"/>
      <c r="AH886" s="2"/>
      <c r="AI886" s="2"/>
    </row>
    <row r="887" spans="1:35">
      <c r="A887" s="1" t="str">
        <f t="shared" si="224"/>
        <v>~watch~ : [wɑtʃ]</v>
      </c>
      <c r="B887" s="1">
        <f t="shared" si="240"/>
        <v>0</v>
      </c>
      <c r="C887" s="1">
        <f t="shared" si="240"/>
        <v>0</v>
      </c>
      <c r="D887" s="1">
        <f t="shared" si="240"/>
        <v>0</v>
      </c>
      <c r="E887" s="7">
        <v>1</v>
      </c>
      <c r="F887" s="9" t="s">
        <v>1291</v>
      </c>
      <c r="G887" s="4">
        <f t="shared" si="225"/>
        <v>7.3152889539136799E-4</v>
      </c>
      <c r="H887" s="1" t="str">
        <f t="shared" si="226"/>
        <v>wɑtʃ</v>
      </c>
      <c r="I887" s="1" t="str">
        <f t="shared" si="227"/>
        <v>watch</v>
      </c>
      <c r="J887" s="10">
        <f t="shared" si="228"/>
        <v>4</v>
      </c>
      <c r="K887" s="10">
        <f t="shared" si="229"/>
        <v>5</v>
      </c>
      <c r="L887" s="10">
        <f t="shared" si="230"/>
        <v>5</v>
      </c>
      <c r="M887" s="1" t="str">
        <f t="shared" si="231"/>
        <v>~watch~</v>
      </c>
      <c r="N887" s="1" t="str">
        <f t="shared" si="232"/>
        <v>[wɑtʃ]</v>
      </c>
      <c r="O887" s="4">
        <f t="shared" si="233"/>
        <v>0.25439985932113074</v>
      </c>
      <c r="P887" s="4">
        <f t="shared" si="234"/>
        <v>1</v>
      </c>
      <c r="Q887" s="4" cm="1">
        <f t="array" ref="Q887">SUM(_xlfn._xlws.FILTER($G$2:$G$1265,_xlfn.MAP($M$2:$M$1265,_xlfn.LAMBDA(_xlpm.x,_xlpm.x=$M887))))</f>
        <v>7.3152889539136799E-4</v>
      </c>
      <c r="R887" s="4">
        <f t="shared" si="235"/>
        <v>1</v>
      </c>
      <c r="S887" s="15" cm="1">
        <f t="array" ref="S887">SUM(_xlfn._xlws.FILTER($G$2:$G$1265,_xlfn.MAP($N$2:$N$1265,_xlfn.LAMBDA(_xlpm.x,_xlpm.x=$N887))))</f>
        <v>7.3152889539136799E-4</v>
      </c>
      <c r="T887" s="4">
        <f t="shared" si="236"/>
        <v>1</v>
      </c>
      <c r="U887" s="4">
        <f t="shared" si="237"/>
        <v>0</v>
      </c>
      <c r="AA887"/>
      <c r="AB887"/>
      <c r="AC887" s="2"/>
      <c r="AH887" s="2"/>
      <c r="AI887" s="2"/>
    </row>
    <row r="888" spans="1:35">
      <c r="A888" s="1" t="str">
        <f t="shared" si="224"/>
        <v>~sitio~ : [zɪʃə]</v>
      </c>
      <c r="B888" s="1">
        <f t="shared" si="240"/>
        <v>0</v>
      </c>
      <c r="C888" s="1">
        <f t="shared" si="240"/>
        <v>0</v>
      </c>
      <c r="D888" s="1">
        <f t="shared" si="240"/>
        <v>0</v>
      </c>
      <c r="E888" s="7">
        <v>1</v>
      </c>
      <c r="F888" s="9" t="s">
        <v>1290</v>
      </c>
      <c r="G888" s="4">
        <f t="shared" si="225"/>
        <v>7.3152889539136799E-4</v>
      </c>
      <c r="H888" s="1" t="str">
        <f t="shared" si="226"/>
        <v>zɪʃə</v>
      </c>
      <c r="I888" s="1" t="str">
        <f t="shared" si="227"/>
        <v>sitio</v>
      </c>
      <c r="J888" s="10">
        <f t="shared" si="228"/>
        <v>4</v>
      </c>
      <c r="K888" s="10">
        <f t="shared" si="229"/>
        <v>5</v>
      </c>
      <c r="L888" s="10">
        <f t="shared" si="230"/>
        <v>5</v>
      </c>
      <c r="M888" s="1" t="str">
        <f t="shared" si="231"/>
        <v>~sitio~</v>
      </c>
      <c r="N888" s="1" t="str">
        <f t="shared" si="232"/>
        <v>[zɪʃə]</v>
      </c>
      <c r="O888" s="4">
        <f t="shared" si="233"/>
        <v>0.25439985932113074</v>
      </c>
      <c r="P888" s="4">
        <f t="shared" si="234"/>
        <v>1</v>
      </c>
      <c r="Q888" s="4" cm="1">
        <f t="array" ref="Q888">SUM(_xlfn._xlws.FILTER($G$2:$G$1265,_xlfn.MAP($M$2:$M$1265,_xlfn.LAMBDA(_xlpm.x,_xlpm.x=$M888))))</f>
        <v>7.3152889539136799E-4</v>
      </c>
      <c r="R888" s="4">
        <f t="shared" si="235"/>
        <v>1</v>
      </c>
      <c r="S888" s="15" cm="1">
        <f t="array" ref="S888">SUM(_xlfn._xlws.FILTER($G$2:$G$1265,_xlfn.MAP($N$2:$N$1265,_xlfn.LAMBDA(_xlpm.x,_xlpm.x=$N888))))</f>
        <v>7.3152889539136799E-4</v>
      </c>
      <c r="T888" s="4">
        <f t="shared" si="236"/>
        <v>1</v>
      </c>
      <c r="U888" s="4">
        <f t="shared" si="237"/>
        <v>0</v>
      </c>
      <c r="AA888"/>
      <c r="AB888"/>
      <c r="AC888" s="2"/>
      <c r="AH888" s="2"/>
      <c r="AI888" s="2"/>
    </row>
    <row r="889" spans="1:35">
      <c r="A889" s="1" t="str">
        <f t="shared" si="224"/>
        <v>~those~ : [ðoʊz]</v>
      </c>
      <c r="B889" s="1">
        <f t="shared" si="240"/>
        <v>0</v>
      </c>
      <c r="C889" s="1">
        <f t="shared" si="240"/>
        <v>0</v>
      </c>
      <c r="D889" s="1">
        <f t="shared" si="240"/>
        <v>0</v>
      </c>
      <c r="E889" s="7">
        <v>1</v>
      </c>
      <c r="F889" s="9" t="s">
        <v>1289</v>
      </c>
      <c r="G889" s="4">
        <f t="shared" si="225"/>
        <v>7.3152889539136799E-4</v>
      </c>
      <c r="H889" s="1" t="str">
        <f t="shared" si="226"/>
        <v>ðoʊz</v>
      </c>
      <c r="I889" s="1" t="str">
        <f t="shared" si="227"/>
        <v>those</v>
      </c>
      <c r="J889" s="10">
        <f t="shared" si="228"/>
        <v>4</v>
      </c>
      <c r="K889" s="10">
        <f t="shared" si="229"/>
        <v>5</v>
      </c>
      <c r="L889" s="10">
        <f t="shared" si="230"/>
        <v>5</v>
      </c>
      <c r="M889" s="1" t="str">
        <f t="shared" si="231"/>
        <v>~those~</v>
      </c>
      <c r="N889" s="1" t="str">
        <f t="shared" si="232"/>
        <v>[ðoʊz]</v>
      </c>
      <c r="O889" s="4">
        <f t="shared" si="233"/>
        <v>0.25439985932113074</v>
      </c>
      <c r="P889" s="4">
        <f t="shared" si="234"/>
        <v>1</v>
      </c>
      <c r="Q889" s="4" cm="1">
        <f t="array" ref="Q889">SUM(_xlfn._xlws.FILTER($G$2:$G$1265,_xlfn.MAP($M$2:$M$1265,_xlfn.LAMBDA(_xlpm.x,_xlpm.x=$M889))))</f>
        <v>7.3152889539136799E-4</v>
      </c>
      <c r="R889" s="4">
        <f t="shared" si="235"/>
        <v>1</v>
      </c>
      <c r="S889" s="15" cm="1">
        <f t="array" ref="S889">SUM(_xlfn._xlws.FILTER($G$2:$G$1265,_xlfn.MAP($N$2:$N$1265,_xlfn.LAMBDA(_xlpm.x,_xlpm.x=$N889))))</f>
        <v>7.3152889539136799E-4</v>
      </c>
      <c r="T889" s="4">
        <f t="shared" si="236"/>
        <v>1</v>
      </c>
      <c r="U889" s="4">
        <f t="shared" si="237"/>
        <v>0</v>
      </c>
      <c r="AA889"/>
      <c r="AB889"/>
      <c r="AC889" s="2"/>
      <c r="AH889" s="2"/>
      <c r="AI889" s="2"/>
    </row>
    <row r="890" spans="1:35">
      <c r="A890" s="1" t="str">
        <f t="shared" si="224"/>
        <v>~rathe~ : [ɹæðə]</v>
      </c>
      <c r="B890" s="1">
        <f t="shared" si="240"/>
        <v>1</v>
      </c>
      <c r="C890" s="1">
        <f t="shared" si="240"/>
        <v>0</v>
      </c>
      <c r="D890" s="1">
        <f t="shared" si="240"/>
        <v>0</v>
      </c>
      <c r="E890" s="7">
        <v>1</v>
      </c>
      <c r="F890" s="9" t="s">
        <v>1288</v>
      </c>
      <c r="G890" s="4">
        <f t="shared" si="225"/>
        <v>7.3152889539136799E-4</v>
      </c>
      <c r="H890" s="1" t="str">
        <f t="shared" si="226"/>
        <v>ɹæðə</v>
      </c>
      <c r="I890" s="1" t="str">
        <f t="shared" si="227"/>
        <v>rathe</v>
      </c>
      <c r="J890" s="10">
        <f t="shared" si="228"/>
        <v>4</v>
      </c>
      <c r="K890" s="10">
        <f t="shared" si="229"/>
        <v>5</v>
      </c>
      <c r="L890" s="10">
        <f t="shared" si="230"/>
        <v>5</v>
      </c>
      <c r="M890" s="1" t="str">
        <f t="shared" si="231"/>
        <v>~rathe~</v>
      </c>
      <c r="N890" s="1" t="str">
        <f t="shared" si="232"/>
        <v>[ɹæðə]</v>
      </c>
      <c r="O890" s="4">
        <f t="shared" si="233"/>
        <v>0.25439985932113074</v>
      </c>
      <c r="P890" s="4">
        <f t="shared" si="234"/>
        <v>1</v>
      </c>
      <c r="Q890" s="4" cm="1">
        <f t="array" ref="Q890">SUM(_xlfn._xlws.FILTER($G$2:$G$1265,_xlfn.MAP($M$2:$M$1265,_xlfn.LAMBDA(_xlpm.x,_xlpm.x=$M890))))</f>
        <v>7.3152889539136799E-4</v>
      </c>
      <c r="R890" s="4">
        <f t="shared" si="235"/>
        <v>1</v>
      </c>
      <c r="S890" s="15" cm="1">
        <f t="array" ref="S890">SUM(_xlfn._xlws.FILTER($G$2:$G$1265,_xlfn.MAP($N$2:$N$1265,_xlfn.LAMBDA(_xlpm.x,_xlpm.x=$N890))))</f>
        <v>7.3152889539136799E-4</v>
      </c>
      <c r="T890" s="4">
        <f t="shared" si="236"/>
        <v>1</v>
      </c>
      <c r="U890" s="4">
        <f t="shared" si="237"/>
        <v>0</v>
      </c>
      <c r="AA890"/>
      <c r="AB890"/>
      <c r="AC890" s="2"/>
      <c r="AH890" s="2"/>
      <c r="AI890" s="2"/>
    </row>
    <row r="891" spans="1:35">
      <c r="A891" s="1" t="str">
        <f t="shared" si="224"/>
        <v>~guide~ : [ɡaɪd]</v>
      </c>
      <c r="B891" s="1">
        <f t="shared" si="240"/>
        <v>0</v>
      </c>
      <c r="C891" s="1">
        <f t="shared" si="240"/>
        <v>0</v>
      </c>
      <c r="D891" s="1">
        <f t="shared" si="240"/>
        <v>0</v>
      </c>
      <c r="E891" s="7">
        <v>1</v>
      </c>
      <c r="F891" s="9" t="s">
        <v>1287</v>
      </c>
      <c r="G891" s="4">
        <f t="shared" si="225"/>
        <v>7.3152889539136799E-4</v>
      </c>
      <c r="H891" s="1" t="str">
        <f t="shared" si="226"/>
        <v>ɡaɪd</v>
      </c>
      <c r="I891" s="1" t="str">
        <f t="shared" si="227"/>
        <v>guide</v>
      </c>
      <c r="J891" s="10">
        <f t="shared" si="228"/>
        <v>4</v>
      </c>
      <c r="K891" s="10">
        <f t="shared" si="229"/>
        <v>5</v>
      </c>
      <c r="L891" s="10">
        <f t="shared" si="230"/>
        <v>5</v>
      </c>
      <c r="M891" s="1" t="str">
        <f t="shared" si="231"/>
        <v>~guide~</v>
      </c>
      <c r="N891" s="1" t="str">
        <f t="shared" si="232"/>
        <v>[ɡaɪd]</v>
      </c>
      <c r="O891" s="4">
        <f t="shared" si="233"/>
        <v>0.25439985932113074</v>
      </c>
      <c r="P891" s="4">
        <f t="shared" si="234"/>
        <v>1</v>
      </c>
      <c r="Q891" s="4" cm="1">
        <f t="array" ref="Q891">SUM(_xlfn._xlws.FILTER($G$2:$G$1265,_xlfn.MAP($M$2:$M$1265,_xlfn.LAMBDA(_xlpm.x,_xlpm.x=$M891))))</f>
        <v>7.3152889539136799E-4</v>
      </c>
      <c r="R891" s="4">
        <f t="shared" si="235"/>
        <v>1</v>
      </c>
      <c r="S891" s="15" cm="1">
        <f t="array" ref="S891">SUM(_xlfn._xlws.FILTER($G$2:$G$1265,_xlfn.MAP($N$2:$N$1265,_xlfn.LAMBDA(_xlpm.x,_xlpm.x=$N891))))</f>
        <v>7.3152889539136799E-4</v>
      </c>
      <c r="T891" s="4">
        <f t="shared" si="236"/>
        <v>1</v>
      </c>
      <c r="U891" s="4">
        <f t="shared" si="237"/>
        <v>0</v>
      </c>
      <c r="AA891"/>
      <c r="AB891"/>
      <c r="AC891" s="2"/>
      <c r="AH891" s="2"/>
      <c r="AI891" s="2"/>
    </row>
    <row r="892" spans="1:35">
      <c r="A892" s="1" t="str">
        <f t="shared" si="224"/>
        <v>~thank~ : [θæŋk]</v>
      </c>
      <c r="B892" s="1">
        <f t="shared" si="240"/>
        <v>0</v>
      </c>
      <c r="C892" s="1">
        <f t="shared" si="240"/>
        <v>0</v>
      </c>
      <c r="D892" s="1">
        <f t="shared" si="240"/>
        <v>0</v>
      </c>
      <c r="E892" s="7">
        <v>1</v>
      </c>
      <c r="F892" s="9" t="s">
        <v>1286</v>
      </c>
      <c r="G892" s="4">
        <f t="shared" si="225"/>
        <v>7.3152889539136799E-4</v>
      </c>
      <c r="H892" s="1" t="str">
        <f t="shared" si="226"/>
        <v>θæŋk</v>
      </c>
      <c r="I892" s="1" t="str">
        <f t="shared" si="227"/>
        <v>thank</v>
      </c>
      <c r="J892" s="10">
        <f t="shared" si="228"/>
        <v>4</v>
      </c>
      <c r="K892" s="10">
        <f t="shared" si="229"/>
        <v>5</v>
      </c>
      <c r="L892" s="10">
        <f t="shared" si="230"/>
        <v>5</v>
      </c>
      <c r="M892" s="1" t="str">
        <f t="shared" si="231"/>
        <v>~thank~</v>
      </c>
      <c r="N892" s="1" t="str">
        <f t="shared" si="232"/>
        <v>[θæŋk]</v>
      </c>
      <c r="O892" s="4">
        <f t="shared" si="233"/>
        <v>0.25439985932113074</v>
      </c>
      <c r="P892" s="4">
        <f t="shared" si="234"/>
        <v>1</v>
      </c>
      <c r="Q892" s="4" cm="1">
        <f t="array" ref="Q892">SUM(_xlfn._xlws.FILTER($G$2:$G$1265,_xlfn.MAP($M$2:$M$1265,_xlfn.LAMBDA(_xlpm.x,_xlpm.x=$M892))))</f>
        <v>7.3152889539136799E-4</v>
      </c>
      <c r="R892" s="4">
        <f t="shared" si="235"/>
        <v>1</v>
      </c>
      <c r="S892" s="15" cm="1">
        <f t="array" ref="S892">SUM(_xlfn._xlws.FILTER($G$2:$G$1265,_xlfn.MAP($N$2:$N$1265,_xlfn.LAMBDA(_xlpm.x,_xlpm.x=$N892))))</f>
        <v>7.3152889539136799E-4</v>
      </c>
      <c r="T892" s="4">
        <f t="shared" si="236"/>
        <v>1</v>
      </c>
      <c r="U892" s="4">
        <f t="shared" si="237"/>
        <v>0</v>
      </c>
      <c r="AA892"/>
      <c r="AB892"/>
      <c r="AC892" s="2"/>
      <c r="AH892" s="2"/>
      <c r="AI892" s="2"/>
    </row>
    <row r="893" spans="1:35">
      <c r="A893" s="1" t="str">
        <f t="shared" si="224"/>
        <v>~shine~ : [ʃaɪn]</v>
      </c>
      <c r="B893" s="1">
        <f t="shared" si="240"/>
        <v>0</v>
      </c>
      <c r="C893" s="1">
        <f t="shared" si="240"/>
        <v>0</v>
      </c>
      <c r="D893" s="1">
        <f t="shared" si="240"/>
        <v>0</v>
      </c>
      <c r="E893" s="7">
        <v>1</v>
      </c>
      <c r="F893" s="9" t="s">
        <v>1285</v>
      </c>
      <c r="G893" s="4">
        <f t="shared" si="225"/>
        <v>7.3152889539136799E-4</v>
      </c>
      <c r="H893" s="1" t="str">
        <f t="shared" si="226"/>
        <v>ʃaɪn</v>
      </c>
      <c r="I893" s="1" t="str">
        <f t="shared" si="227"/>
        <v>shine</v>
      </c>
      <c r="J893" s="10">
        <f t="shared" si="228"/>
        <v>4</v>
      </c>
      <c r="K893" s="10">
        <f t="shared" si="229"/>
        <v>5</v>
      </c>
      <c r="L893" s="10">
        <f t="shared" si="230"/>
        <v>5</v>
      </c>
      <c r="M893" s="1" t="str">
        <f t="shared" si="231"/>
        <v>~shine~</v>
      </c>
      <c r="N893" s="1" t="str">
        <f t="shared" si="232"/>
        <v>[ʃaɪn]</v>
      </c>
      <c r="O893" s="4">
        <f t="shared" si="233"/>
        <v>0.25439985932113074</v>
      </c>
      <c r="P893" s="4">
        <f t="shared" si="234"/>
        <v>1</v>
      </c>
      <c r="Q893" s="4" cm="1">
        <f t="array" ref="Q893">SUM(_xlfn._xlws.FILTER($G$2:$G$1265,_xlfn.MAP($M$2:$M$1265,_xlfn.LAMBDA(_xlpm.x,_xlpm.x=$M893))))</f>
        <v>7.3152889539136799E-4</v>
      </c>
      <c r="R893" s="4">
        <f t="shared" si="235"/>
        <v>1</v>
      </c>
      <c r="S893" s="15" cm="1">
        <f t="array" ref="S893">SUM(_xlfn._xlws.FILTER($G$2:$G$1265,_xlfn.MAP($N$2:$N$1265,_xlfn.LAMBDA(_xlpm.x,_xlpm.x=$N893))))</f>
        <v>7.3152889539136799E-4</v>
      </c>
      <c r="T893" s="4">
        <f t="shared" si="236"/>
        <v>1</v>
      </c>
      <c r="U893" s="4">
        <f t="shared" si="237"/>
        <v>0</v>
      </c>
      <c r="AA893"/>
      <c r="AB893"/>
      <c r="AC893" s="2"/>
      <c r="AH893" s="2"/>
      <c r="AI893" s="2"/>
    </row>
    <row r="894" spans="1:35">
      <c r="A894" s="1" t="str">
        <f t="shared" si="224"/>
        <v>~shout~ : [ʃaʊt]</v>
      </c>
      <c r="B894" s="1">
        <f t="shared" si="240"/>
        <v>0</v>
      </c>
      <c r="C894" s="1">
        <f t="shared" si="240"/>
        <v>0</v>
      </c>
      <c r="D894" s="1">
        <f t="shared" si="240"/>
        <v>0</v>
      </c>
      <c r="E894" s="7">
        <v>1</v>
      </c>
      <c r="F894" s="9" t="s">
        <v>1284</v>
      </c>
      <c r="G894" s="4">
        <f t="shared" si="225"/>
        <v>7.3152889539136799E-4</v>
      </c>
      <c r="H894" s="1" t="str">
        <f t="shared" si="226"/>
        <v>ʃaʊt</v>
      </c>
      <c r="I894" s="1" t="str">
        <f t="shared" si="227"/>
        <v>shout</v>
      </c>
      <c r="J894" s="10">
        <f t="shared" si="228"/>
        <v>4</v>
      </c>
      <c r="K894" s="10">
        <f t="shared" si="229"/>
        <v>5</v>
      </c>
      <c r="L894" s="10">
        <f t="shared" si="230"/>
        <v>5</v>
      </c>
      <c r="M894" s="1" t="str">
        <f t="shared" si="231"/>
        <v>~shout~</v>
      </c>
      <c r="N894" s="1" t="str">
        <f t="shared" si="232"/>
        <v>[ʃaʊt]</v>
      </c>
      <c r="O894" s="4">
        <f t="shared" si="233"/>
        <v>0.25439985932113074</v>
      </c>
      <c r="P894" s="4">
        <f t="shared" si="234"/>
        <v>1</v>
      </c>
      <c r="Q894" s="4" cm="1">
        <f t="array" ref="Q894">SUM(_xlfn._xlws.FILTER($G$2:$G$1265,_xlfn.MAP($M$2:$M$1265,_xlfn.LAMBDA(_xlpm.x,_xlpm.x=$M894))))</f>
        <v>7.3152889539136799E-4</v>
      </c>
      <c r="R894" s="4">
        <f t="shared" si="235"/>
        <v>1</v>
      </c>
      <c r="S894" s="15" cm="1">
        <f t="array" ref="S894">SUM(_xlfn._xlws.FILTER($G$2:$G$1265,_xlfn.MAP($N$2:$N$1265,_xlfn.LAMBDA(_xlpm.x,_xlpm.x=$N894))))</f>
        <v>7.3152889539136799E-4</v>
      </c>
      <c r="T894" s="4">
        <f t="shared" si="236"/>
        <v>1</v>
      </c>
      <c r="U894" s="4">
        <f t="shared" si="237"/>
        <v>0</v>
      </c>
      <c r="AA894"/>
      <c r="AB894"/>
      <c r="AC894" s="2"/>
      <c r="AH894" s="2"/>
      <c r="AI894" s="2"/>
    </row>
    <row r="895" spans="1:35">
      <c r="A895" s="1" t="str">
        <f t="shared" si="224"/>
        <v>~rrive~ : [ɹaɪv]</v>
      </c>
      <c r="B895" s="1">
        <f t="shared" si="240"/>
        <v>1</v>
      </c>
      <c r="C895" s="1">
        <f t="shared" si="240"/>
        <v>0</v>
      </c>
      <c r="D895" s="1">
        <f t="shared" si="240"/>
        <v>0</v>
      </c>
      <c r="E895" s="7">
        <v>1</v>
      </c>
      <c r="F895" s="9" t="s">
        <v>1283</v>
      </c>
      <c r="G895" s="4">
        <f t="shared" si="225"/>
        <v>7.3152889539136799E-4</v>
      </c>
      <c r="H895" s="1" t="str">
        <f t="shared" si="226"/>
        <v>ɹaɪv</v>
      </c>
      <c r="I895" s="1" t="str">
        <f t="shared" si="227"/>
        <v>rrive</v>
      </c>
      <c r="J895" s="10">
        <f t="shared" si="228"/>
        <v>4</v>
      </c>
      <c r="K895" s="10">
        <f t="shared" si="229"/>
        <v>5</v>
      </c>
      <c r="L895" s="10">
        <f t="shared" si="230"/>
        <v>5</v>
      </c>
      <c r="M895" s="1" t="str">
        <f t="shared" si="231"/>
        <v>~rrive~</v>
      </c>
      <c r="N895" s="1" t="str">
        <f t="shared" si="232"/>
        <v>[ɹaɪv]</v>
      </c>
      <c r="O895" s="4">
        <f t="shared" si="233"/>
        <v>0.25439985932113074</v>
      </c>
      <c r="P895" s="4">
        <f t="shared" si="234"/>
        <v>1</v>
      </c>
      <c r="Q895" s="4" cm="1">
        <f t="array" ref="Q895">SUM(_xlfn._xlws.FILTER($G$2:$G$1265,_xlfn.MAP($M$2:$M$1265,_xlfn.LAMBDA(_xlpm.x,_xlpm.x=$M895))))</f>
        <v>7.3152889539136799E-4</v>
      </c>
      <c r="R895" s="4">
        <f t="shared" si="235"/>
        <v>1</v>
      </c>
      <c r="S895" s="15" cm="1">
        <f t="array" ref="S895">SUM(_xlfn._xlws.FILTER($G$2:$G$1265,_xlfn.MAP($N$2:$N$1265,_xlfn.LAMBDA(_xlpm.x,_xlpm.x=$N895))))</f>
        <v>7.3152889539136799E-4</v>
      </c>
      <c r="T895" s="4">
        <f t="shared" si="236"/>
        <v>1</v>
      </c>
      <c r="U895" s="4">
        <f t="shared" si="237"/>
        <v>0</v>
      </c>
      <c r="AA895"/>
      <c r="AB895"/>
      <c r="AC895" s="2"/>
      <c r="AH895" s="2"/>
      <c r="AI895" s="2"/>
    </row>
    <row r="896" spans="1:35">
      <c r="A896" s="1" t="str">
        <f t="shared" si="224"/>
        <v>~shape~ : [ʃeɪp]</v>
      </c>
      <c r="B896" s="1">
        <f t="shared" si="240"/>
        <v>0</v>
      </c>
      <c r="C896" s="1">
        <f t="shared" si="240"/>
        <v>0</v>
      </c>
      <c r="D896" s="1">
        <f t="shared" si="240"/>
        <v>0</v>
      </c>
      <c r="E896" s="7">
        <v>1</v>
      </c>
      <c r="F896" s="9" t="s">
        <v>1282</v>
      </c>
      <c r="G896" s="4">
        <f t="shared" si="225"/>
        <v>7.3152889539136799E-4</v>
      </c>
      <c r="H896" s="1" t="str">
        <f t="shared" si="226"/>
        <v>ʃeɪp</v>
      </c>
      <c r="I896" s="1" t="str">
        <f t="shared" si="227"/>
        <v>shape</v>
      </c>
      <c r="J896" s="10">
        <f t="shared" si="228"/>
        <v>4</v>
      </c>
      <c r="K896" s="10">
        <f t="shared" si="229"/>
        <v>5</v>
      </c>
      <c r="L896" s="10">
        <f t="shared" si="230"/>
        <v>5</v>
      </c>
      <c r="M896" s="1" t="str">
        <f t="shared" si="231"/>
        <v>~shape~</v>
      </c>
      <c r="N896" s="1" t="str">
        <f t="shared" si="232"/>
        <v>[ʃeɪp]</v>
      </c>
      <c r="O896" s="4">
        <f t="shared" si="233"/>
        <v>0.25439985932113074</v>
      </c>
      <c r="P896" s="4">
        <f t="shared" si="234"/>
        <v>1</v>
      </c>
      <c r="Q896" s="4" cm="1">
        <f t="array" ref="Q896">SUM(_xlfn._xlws.FILTER($G$2:$G$1265,_xlfn.MAP($M$2:$M$1265,_xlfn.LAMBDA(_xlpm.x,_xlpm.x=$M896))))</f>
        <v>7.3152889539136799E-4</v>
      </c>
      <c r="R896" s="4">
        <f t="shared" si="235"/>
        <v>1</v>
      </c>
      <c r="S896" s="15" cm="1">
        <f t="array" ref="S896">SUM(_xlfn._xlws.FILTER($G$2:$G$1265,_xlfn.MAP($N$2:$N$1265,_xlfn.LAMBDA(_xlpm.x,_xlpm.x=$N896))))</f>
        <v>7.3152889539136799E-4</v>
      </c>
      <c r="T896" s="4">
        <f t="shared" si="236"/>
        <v>1</v>
      </c>
      <c r="U896" s="4">
        <f t="shared" si="237"/>
        <v>0</v>
      </c>
      <c r="AA896"/>
      <c r="AB896"/>
      <c r="AC896" s="2"/>
      <c r="AH896" s="2"/>
      <c r="AI896" s="2"/>
    </row>
    <row r="897" spans="1:35">
      <c r="A897" s="1" t="str">
        <f t="shared" si="224"/>
        <v>~raise~ : [ɹeɪz]</v>
      </c>
      <c r="B897" s="1">
        <f t="shared" si="240"/>
        <v>1</v>
      </c>
      <c r="C897" s="1">
        <f t="shared" si="240"/>
        <v>0</v>
      </c>
      <c r="D897" s="1">
        <f t="shared" si="240"/>
        <v>0</v>
      </c>
      <c r="E897" s="7">
        <v>1</v>
      </c>
      <c r="F897" s="9" t="s">
        <v>1281</v>
      </c>
      <c r="G897" s="4">
        <f t="shared" si="225"/>
        <v>7.3152889539136799E-4</v>
      </c>
      <c r="H897" s="1" t="str">
        <f t="shared" si="226"/>
        <v>ɹeɪz</v>
      </c>
      <c r="I897" s="1" t="str">
        <f t="shared" si="227"/>
        <v>raise</v>
      </c>
      <c r="J897" s="10">
        <f t="shared" si="228"/>
        <v>4</v>
      </c>
      <c r="K897" s="10">
        <f t="shared" si="229"/>
        <v>5</v>
      </c>
      <c r="L897" s="10">
        <f t="shared" si="230"/>
        <v>5</v>
      </c>
      <c r="M897" s="1" t="str">
        <f t="shared" si="231"/>
        <v>~raise~</v>
      </c>
      <c r="N897" s="1" t="str">
        <f t="shared" si="232"/>
        <v>[ɹeɪz]</v>
      </c>
      <c r="O897" s="4">
        <f t="shared" si="233"/>
        <v>0.25439985932113074</v>
      </c>
      <c r="P897" s="4">
        <f t="shared" si="234"/>
        <v>1</v>
      </c>
      <c r="Q897" s="4" cm="1">
        <f t="array" ref="Q897">SUM(_xlfn._xlws.FILTER($G$2:$G$1265,_xlfn.MAP($M$2:$M$1265,_xlfn.LAMBDA(_xlpm.x,_xlpm.x=$M897))))</f>
        <v>7.3152889539136799E-4</v>
      </c>
      <c r="R897" s="4">
        <f t="shared" si="235"/>
        <v>1</v>
      </c>
      <c r="S897" s="15" cm="1">
        <f t="array" ref="S897">SUM(_xlfn._xlws.FILTER($G$2:$G$1265,_xlfn.MAP($N$2:$N$1265,_xlfn.LAMBDA(_xlpm.x,_xlpm.x=$N897))))</f>
        <v>7.3152889539136799E-4</v>
      </c>
      <c r="T897" s="4">
        <f t="shared" si="236"/>
        <v>1</v>
      </c>
      <c r="U897" s="4">
        <f t="shared" si="237"/>
        <v>0</v>
      </c>
      <c r="AA897"/>
      <c r="AB897"/>
      <c r="AC897" s="2"/>
      <c r="AH897" s="2"/>
      <c r="AI897" s="2"/>
    </row>
    <row r="898" spans="1:35">
      <c r="A898" s="1" t="str">
        <f t="shared" ref="A898:A961" si="241">_xlfn.LET(_xlpm.sep," : ",CONCATENATE(M898,_xlpm.sep,N898))</f>
        <v>~rface~ : [ɹfəs]</v>
      </c>
      <c r="B898" s="1">
        <f t="shared" si="240"/>
        <v>1</v>
      </c>
      <c r="C898" s="1">
        <f t="shared" si="240"/>
        <v>0</v>
      </c>
      <c r="D898" s="1">
        <f t="shared" si="240"/>
        <v>0</v>
      </c>
      <c r="E898" s="7">
        <v>1</v>
      </c>
      <c r="F898" s="9" t="s">
        <v>1280</v>
      </c>
      <c r="G898" s="4">
        <f t="shared" ref="G898:G961" si="242">E898/freq.sum.r6e</f>
        <v>7.3152889539136799E-4</v>
      </c>
      <c r="H898" s="1" t="str">
        <f t="shared" ref="H898:H961" si="243">_xlfn.LET(_xlpm.sep,":",_xlpm.w,$F898,LEFT(_xlpm.w,FIND(_xlpm.sep,_xlpm.w)-1))</f>
        <v>ɹfəs</v>
      </c>
      <c r="I898" s="1" t="str">
        <f t="shared" ref="I898:I961" si="244">_xlfn.LET(_xlpm.sep,":",_xlpm.w,$F898,RIGHT(_xlpm.w,LEN(_xlpm.w)-FIND(_xlpm.sep,_xlpm.w)))</f>
        <v>rface</v>
      </c>
      <c r="J898" s="10">
        <f t="shared" ref="J898:J961" si="245">_xlfn.LET(_xlpm.w,H898,LEN(_xlpm.w))</f>
        <v>4</v>
      </c>
      <c r="K898" s="10">
        <f t="shared" ref="K898:K961" si="246">_xlfn.LET(_xlpm.w,I898,LEN(_xlpm.w))</f>
        <v>5</v>
      </c>
      <c r="L898" s="10">
        <f t="shared" ref="L898:L961" si="247">_xlfn.LET(_xlpm.a,J898,_xlpm.b,K898,MAX(_xlpm.a,_xlpm.b))</f>
        <v>5</v>
      </c>
      <c r="M898" s="1" t="str">
        <f t="shared" ref="M898:M961" si="248">_xlfn.LET(_xlpm.sep,":",_xlpm.w,$F898,_xlfn.CONCAT("~",RIGHT(_xlpm.w,LEN(_xlpm.w)-FIND(_xlpm.sep,_xlpm.w)),"~"))</f>
        <v>~rface~</v>
      </c>
      <c r="N898" s="1" t="str">
        <f t="shared" ref="N898:N961" si="249">_xlfn.LET(_xlpm.sep,":",_xlpm.w,$F898,_xlfn.CONCAT("[",LEFT(_xlpm.w,FIND(_xlpm.sep,_xlpm.w)-1),"]"))</f>
        <v>[ɹfəs]</v>
      </c>
      <c r="O898" s="4">
        <f t="shared" ref="O898:O961" si="250">_xlfn.LET(_xlpm.freq,E898,_xlpm.size,L898+1,_xlpm.F,P898,LOG(1+_xlpm.freq)*LOG(1+_xlpm.size)*_xlpm.F)</f>
        <v>0.25439985932113074</v>
      </c>
      <c r="P898" s="4">
        <f t="shared" ref="P898:P961" si="251">_xlfn.LET(_xlpm.a,T898,_xlpm.b,R898,2*_xlpm.a*_xlpm.b/(_xlpm.a+_xlpm.b))</f>
        <v>1</v>
      </c>
      <c r="Q898" s="4" cm="1">
        <f t="array" ref="Q898">SUM(_xlfn._xlws.FILTER($G$2:$G$1265,_xlfn.MAP($M$2:$M$1265,_xlfn.LAMBDA(_xlpm.x,_xlpm.x=$M898))))</f>
        <v>7.3152889539136799E-4</v>
      </c>
      <c r="R898" s="4">
        <f t="shared" ref="R898:R961" si="252">$G898/Q898</f>
        <v>1</v>
      </c>
      <c r="S898" s="15" cm="1">
        <f t="array" ref="S898">SUM(_xlfn._xlws.FILTER($G$2:$G$1265,_xlfn.MAP($N$2:$N$1265,_xlfn.LAMBDA(_xlpm.x,_xlpm.x=$N898))))</f>
        <v>7.3152889539136799E-4</v>
      </c>
      <c r="T898" s="4">
        <f t="shared" ref="T898:T961" si="253">$G898/S898</f>
        <v>1</v>
      </c>
      <c r="U898" s="4">
        <f t="shared" ref="U898:U961" si="254">_xlfn.LET(_xlpm.p,R898,_xlpm.q,T898,LOG(_xlpm.p/_xlpm.q))</f>
        <v>0</v>
      </c>
      <c r="AA898"/>
      <c r="AB898"/>
      <c r="AC898" s="2"/>
      <c r="AH898" s="2"/>
      <c r="AI898" s="2"/>
    </row>
    <row r="899" spans="1:35">
      <c r="A899" s="1" t="str">
        <f t="shared" si="241"/>
        <v>~reach~ : [ɹitʃ]</v>
      </c>
      <c r="B899" s="1">
        <f t="shared" si="240"/>
        <v>1</v>
      </c>
      <c r="C899" s="1">
        <f t="shared" si="240"/>
        <v>0</v>
      </c>
      <c r="D899" s="1">
        <f t="shared" si="240"/>
        <v>0</v>
      </c>
      <c r="E899" s="7">
        <v>1</v>
      </c>
      <c r="F899" s="9" t="s">
        <v>1279</v>
      </c>
      <c r="G899" s="4">
        <f t="shared" si="242"/>
        <v>7.3152889539136799E-4</v>
      </c>
      <c r="H899" s="1" t="str">
        <f t="shared" si="243"/>
        <v>ɹitʃ</v>
      </c>
      <c r="I899" s="1" t="str">
        <f t="shared" si="244"/>
        <v>reach</v>
      </c>
      <c r="J899" s="10">
        <f t="shared" si="245"/>
        <v>4</v>
      </c>
      <c r="K899" s="10">
        <f t="shared" si="246"/>
        <v>5</v>
      </c>
      <c r="L899" s="10">
        <f t="shared" si="247"/>
        <v>5</v>
      </c>
      <c r="M899" s="1" t="str">
        <f t="shared" si="248"/>
        <v>~reach~</v>
      </c>
      <c r="N899" s="1" t="str">
        <f t="shared" si="249"/>
        <v>[ɹitʃ]</v>
      </c>
      <c r="O899" s="4">
        <f t="shared" si="250"/>
        <v>0.25439985932113074</v>
      </c>
      <c r="P899" s="4">
        <f t="shared" si="251"/>
        <v>1</v>
      </c>
      <c r="Q899" s="4" cm="1">
        <f t="array" ref="Q899">SUM(_xlfn._xlws.FILTER($G$2:$G$1265,_xlfn.MAP($M$2:$M$1265,_xlfn.LAMBDA(_xlpm.x,_xlpm.x=$M899))))</f>
        <v>7.3152889539136799E-4</v>
      </c>
      <c r="R899" s="4">
        <f t="shared" si="252"/>
        <v>1</v>
      </c>
      <c r="S899" s="15" cm="1">
        <f t="array" ref="S899">SUM(_xlfn._xlws.FILTER($G$2:$G$1265,_xlfn.MAP($N$2:$N$1265,_xlfn.LAMBDA(_xlpm.x,_xlpm.x=$N899))))</f>
        <v>7.3152889539136799E-4</v>
      </c>
      <c r="T899" s="4">
        <f t="shared" si="253"/>
        <v>1</v>
      </c>
      <c r="U899" s="4">
        <f t="shared" si="254"/>
        <v>0</v>
      </c>
      <c r="AA899"/>
      <c r="AB899"/>
      <c r="AC899" s="2"/>
      <c r="AH899" s="2"/>
      <c r="AI899" s="2"/>
    </row>
    <row r="900" spans="1:35">
      <c r="A900" s="1" t="str">
        <f t="shared" si="241"/>
        <v>~reaso~ : [ɹizə]</v>
      </c>
      <c r="B900" s="1">
        <f t="shared" si="240"/>
        <v>1</v>
      </c>
      <c r="C900" s="1">
        <f t="shared" si="240"/>
        <v>0</v>
      </c>
      <c r="D900" s="1">
        <f t="shared" si="240"/>
        <v>0</v>
      </c>
      <c r="E900" s="7">
        <v>1</v>
      </c>
      <c r="F900" s="9" t="s">
        <v>1278</v>
      </c>
      <c r="G900" s="4">
        <f t="shared" si="242"/>
        <v>7.3152889539136799E-4</v>
      </c>
      <c r="H900" s="1" t="str">
        <f t="shared" si="243"/>
        <v>ɹizə</v>
      </c>
      <c r="I900" s="1" t="str">
        <f t="shared" si="244"/>
        <v>reaso</v>
      </c>
      <c r="J900" s="10">
        <f t="shared" si="245"/>
        <v>4</v>
      </c>
      <c r="K900" s="10">
        <f t="shared" si="246"/>
        <v>5</v>
      </c>
      <c r="L900" s="10">
        <f t="shared" si="247"/>
        <v>5</v>
      </c>
      <c r="M900" s="1" t="str">
        <f t="shared" si="248"/>
        <v>~reaso~</v>
      </c>
      <c r="N900" s="1" t="str">
        <f t="shared" si="249"/>
        <v>[ɹizə]</v>
      </c>
      <c r="O900" s="4">
        <f t="shared" si="250"/>
        <v>0.25439985932113074</v>
      </c>
      <c r="P900" s="4">
        <f t="shared" si="251"/>
        <v>1</v>
      </c>
      <c r="Q900" s="4" cm="1">
        <f t="array" ref="Q900">SUM(_xlfn._xlws.FILTER($G$2:$G$1265,_xlfn.MAP($M$2:$M$1265,_xlfn.LAMBDA(_xlpm.x,_xlpm.x=$M900))))</f>
        <v>7.3152889539136799E-4</v>
      </c>
      <c r="R900" s="4">
        <f t="shared" si="252"/>
        <v>1</v>
      </c>
      <c r="S900" s="15" cm="1">
        <f t="array" ref="S900">SUM(_xlfn._xlws.FILTER($G$2:$G$1265,_xlfn.MAP($N$2:$N$1265,_xlfn.LAMBDA(_xlpm.x,_xlpm.x=$N900))))</f>
        <v>7.3152889539136799E-4</v>
      </c>
      <c r="T900" s="4">
        <f t="shared" si="253"/>
        <v>1</v>
      </c>
      <c r="U900" s="4">
        <f t="shared" si="254"/>
        <v>0</v>
      </c>
      <c r="AA900"/>
      <c r="AB900"/>
      <c r="AC900" s="2"/>
      <c r="AH900" s="2"/>
      <c r="AI900" s="2"/>
    </row>
    <row r="901" spans="1:35">
      <c r="A901" s="1" t="str">
        <f t="shared" si="241"/>
        <v>~glass~ : [ɡlæs]</v>
      </c>
      <c r="B901" s="1">
        <f t="shared" si="240"/>
        <v>0</v>
      </c>
      <c r="C901" s="1">
        <f t="shared" si="240"/>
        <v>0</v>
      </c>
      <c r="D901" s="1">
        <f t="shared" si="240"/>
        <v>0</v>
      </c>
      <c r="E901" s="7">
        <v>1</v>
      </c>
      <c r="F901" s="9" t="s">
        <v>1277</v>
      </c>
      <c r="G901" s="4">
        <f t="shared" si="242"/>
        <v>7.3152889539136799E-4</v>
      </c>
      <c r="H901" s="1" t="str">
        <f t="shared" si="243"/>
        <v>ɡlæs</v>
      </c>
      <c r="I901" s="1" t="str">
        <f t="shared" si="244"/>
        <v>glass</v>
      </c>
      <c r="J901" s="10">
        <f t="shared" si="245"/>
        <v>4</v>
      </c>
      <c r="K901" s="10">
        <f t="shared" si="246"/>
        <v>5</v>
      </c>
      <c r="L901" s="10">
        <f t="shared" si="247"/>
        <v>5</v>
      </c>
      <c r="M901" s="1" t="str">
        <f t="shared" si="248"/>
        <v>~glass~</v>
      </c>
      <c r="N901" s="1" t="str">
        <f t="shared" si="249"/>
        <v>[ɡlæs]</v>
      </c>
      <c r="O901" s="4">
        <f t="shared" si="250"/>
        <v>0.25439985932113074</v>
      </c>
      <c r="P901" s="4">
        <f t="shared" si="251"/>
        <v>1</v>
      </c>
      <c r="Q901" s="4" cm="1">
        <f t="array" ref="Q901">SUM(_xlfn._xlws.FILTER($G$2:$G$1265,_xlfn.MAP($M$2:$M$1265,_xlfn.LAMBDA(_xlpm.x,_xlpm.x=$M901))))</f>
        <v>7.3152889539136799E-4</v>
      </c>
      <c r="R901" s="4">
        <f t="shared" si="252"/>
        <v>1</v>
      </c>
      <c r="S901" s="15" cm="1">
        <f t="array" ref="S901">SUM(_xlfn._xlws.FILTER($G$2:$G$1265,_xlfn.MAP($N$2:$N$1265,_xlfn.LAMBDA(_xlpm.x,_xlpm.x=$N901))))</f>
        <v>7.3152889539136799E-4</v>
      </c>
      <c r="T901" s="4">
        <f t="shared" si="253"/>
        <v>1</v>
      </c>
      <c r="U901" s="4">
        <f t="shared" si="254"/>
        <v>0</v>
      </c>
      <c r="AA901"/>
      <c r="AB901"/>
      <c r="AC901" s="2"/>
      <c r="AH901" s="2"/>
      <c r="AI901" s="2"/>
    </row>
    <row r="902" spans="1:35">
      <c r="A902" s="1" t="str">
        <f t="shared" si="241"/>
        <v>~allow~ : [əlaʊ]</v>
      </c>
      <c r="B902" s="1">
        <f t="shared" ref="B902:D921" si="255">_xlfn.LET(_xlpm.d,$F902,_xlpm.k,_xlfn.CONCAT(LEFT(TRIM(B$1),1),"*"),COUNTIF(_xlpm.d,_xlpm.k))</f>
        <v>0</v>
      </c>
      <c r="C902" s="1">
        <f t="shared" si="255"/>
        <v>0</v>
      </c>
      <c r="D902" s="1">
        <f t="shared" si="255"/>
        <v>0</v>
      </c>
      <c r="E902" s="7">
        <v>1</v>
      </c>
      <c r="F902" s="9" t="s">
        <v>1276</v>
      </c>
      <c r="G902" s="4">
        <f t="shared" si="242"/>
        <v>7.3152889539136799E-4</v>
      </c>
      <c r="H902" s="1" t="str">
        <f t="shared" si="243"/>
        <v>əlaʊ</v>
      </c>
      <c r="I902" s="1" t="str">
        <f t="shared" si="244"/>
        <v>allow</v>
      </c>
      <c r="J902" s="10">
        <f t="shared" si="245"/>
        <v>4</v>
      </c>
      <c r="K902" s="10">
        <f t="shared" si="246"/>
        <v>5</v>
      </c>
      <c r="L902" s="10">
        <f t="shared" si="247"/>
        <v>5</v>
      </c>
      <c r="M902" s="1" t="str">
        <f t="shared" si="248"/>
        <v>~allow~</v>
      </c>
      <c r="N902" s="1" t="str">
        <f t="shared" si="249"/>
        <v>[əlaʊ]</v>
      </c>
      <c r="O902" s="4">
        <f t="shared" si="250"/>
        <v>0.25439985932113074</v>
      </c>
      <c r="P902" s="4">
        <f t="shared" si="251"/>
        <v>1</v>
      </c>
      <c r="Q902" s="4" cm="1">
        <f t="array" ref="Q902">SUM(_xlfn._xlws.FILTER($G$2:$G$1265,_xlfn.MAP($M$2:$M$1265,_xlfn.LAMBDA(_xlpm.x,_xlpm.x=$M902))))</f>
        <v>7.3152889539136799E-4</v>
      </c>
      <c r="R902" s="4">
        <f t="shared" si="252"/>
        <v>1</v>
      </c>
      <c r="S902" s="15" cm="1">
        <f t="array" ref="S902">SUM(_xlfn._xlws.FILTER($G$2:$G$1265,_xlfn.MAP($N$2:$N$1265,_xlfn.LAMBDA(_xlpm.x,_xlpm.x=$N902))))</f>
        <v>7.3152889539136799E-4</v>
      </c>
      <c r="T902" s="4">
        <f t="shared" si="253"/>
        <v>1</v>
      </c>
      <c r="U902" s="4">
        <f t="shared" si="254"/>
        <v>0</v>
      </c>
      <c r="AA902"/>
      <c r="AB902"/>
      <c r="AC902" s="2"/>
      <c r="AH902" s="2"/>
      <c r="AI902" s="2"/>
    </row>
    <row r="903" spans="1:35">
      <c r="A903" s="1" t="str">
        <f t="shared" si="241"/>
        <v>~rmine~ : [ɹmɪn]</v>
      </c>
      <c r="B903" s="1">
        <f t="shared" si="255"/>
        <v>1</v>
      </c>
      <c r="C903" s="1">
        <f t="shared" si="255"/>
        <v>0</v>
      </c>
      <c r="D903" s="1">
        <f t="shared" si="255"/>
        <v>0</v>
      </c>
      <c r="E903" s="7">
        <v>1</v>
      </c>
      <c r="F903" s="9" t="s">
        <v>1275</v>
      </c>
      <c r="G903" s="4">
        <f t="shared" si="242"/>
        <v>7.3152889539136799E-4</v>
      </c>
      <c r="H903" s="1" t="str">
        <f t="shared" si="243"/>
        <v>ɹmɪn</v>
      </c>
      <c r="I903" s="1" t="str">
        <f t="shared" si="244"/>
        <v>rmine</v>
      </c>
      <c r="J903" s="10">
        <f t="shared" si="245"/>
        <v>4</v>
      </c>
      <c r="K903" s="10">
        <f t="shared" si="246"/>
        <v>5</v>
      </c>
      <c r="L903" s="10">
        <f t="shared" si="247"/>
        <v>5</v>
      </c>
      <c r="M903" s="1" t="str">
        <f t="shared" si="248"/>
        <v>~rmine~</v>
      </c>
      <c r="N903" s="1" t="str">
        <f t="shared" si="249"/>
        <v>[ɹmɪn]</v>
      </c>
      <c r="O903" s="4">
        <f t="shared" si="250"/>
        <v>0.25439985932113074</v>
      </c>
      <c r="P903" s="4">
        <f t="shared" si="251"/>
        <v>1</v>
      </c>
      <c r="Q903" s="4" cm="1">
        <f t="array" ref="Q903">SUM(_xlfn._xlws.FILTER($G$2:$G$1265,_xlfn.MAP($M$2:$M$1265,_xlfn.LAMBDA(_xlpm.x,_xlpm.x=$M903))))</f>
        <v>7.3152889539136799E-4</v>
      </c>
      <c r="R903" s="4">
        <f t="shared" si="252"/>
        <v>1</v>
      </c>
      <c r="S903" s="15" cm="1">
        <f t="array" ref="S903">SUM(_xlfn._xlws.FILTER($G$2:$G$1265,_xlfn.MAP($N$2:$N$1265,_xlfn.LAMBDA(_xlpm.x,_xlpm.x=$N903))))</f>
        <v>7.3152889539136799E-4</v>
      </c>
      <c r="T903" s="4">
        <f t="shared" si="253"/>
        <v>1</v>
      </c>
      <c r="U903" s="4">
        <f t="shared" si="254"/>
        <v>0</v>
      </c>
      <c r="AA903"/>
      <c r="AB903"/>
      <c r="AC903" s="2"/>
      <c r="AH903" s="2"/>
      <c r="AI903" s="2"/>
    </row>
    <row r="904" spans="1:35">
      <c r="A904" s="1" t="str">
        <f t="shared" si="241"/>
        <v>~rning~ : [ɹnɪŋ]</v>
      </c>
      <c r="B904" s="1">
        <f t="shared" si="255"/>
        <v>1</v>
      </c>
      <c r="C904" s="1">
        <f t="shared" si="255"/>
        <v>0</v>
      </c>
      <c r="D904" s="1">
        <f t="shared" si="255"/>
        <v>0</v>
      </c>
      <c r="E904" s="7">
        <v>1</v>
      </c>
      <c r="F904" s="9" t="s">
        <v>1274</v>
      </c>
      <c r="G904" s="4">
        <f t="shared" si="242"/>
        <v>7.3152889539136799E-4</v>
      </c>
      <c r="H904" s="1" t="str">
        <f t="shared" si="243"/>
        <v>ɹnɪŋ</v>
      </c>
      <c r="I904" s="1" t="str">
        <f t="shared" si="244"/>
        <v>rning</v>
      </c>
      <c r="J904" s="10">
        <f t="shared" si="245"/>
        <v>4</v>
      </c>
      <c r="K904" s="10">
        <f t="shared" si="246"/>
        <v>5</v>
      </c>
      <c r="L904" s="10">
        <f t="shared" si="247"/>
        <v>5</v>
      </c>
      <c r="M904" s="1" t="str">
        <f t="shared" si="248"/>
        <v>~rning~</v>
      </c>
      <c r="N904" s="1" t="str">
        <f t="shared" si="249"/>
        <v>[ɹnɪŋ]</v>
      </c>
      <c r="O904" s="4">
        <f t="shared" si="250"/>
        <v>0.25439985932113074</v>
      </c>
      <c r="P904" s="4">
        <f t="shared" si="251"/>
        <v>1</v>
      </c>
      <c r="Q904" s="4" cm="1">
        <f t="array" ref="Q904">SUM(_xlfn._xlws.FILTER($G$2:$G$1265,_xlfn.MAP($M$2:$M$1265,_xlfn.LAMBDA(_xlpm.x,_xlpm.x=$M904))))</f>
        <v>7.3152889539136799E-4</v>
      </c>
      <c r="R904" s="4">
        <f t="shared" si="252"/>
        <v>1</v>
      </c>
      <c r="S904" s="15" cm="1">
        <f t="array" ref="S904">SUM(_xlfn._xlws.FILTER($G$2:$G$1265,_xlfn.MAP($N$2:$N$1265,_xlfn.LAMBDA(_xlpm.x,_xlpm.x=$N904))))</f>
        <v>7.3152889539136799E-4</v>
      </c>
      <c r="T904" s="4">
        <f t="shared" si="253"/>
        <v>1</v>
      </c>
      <c r="U904" s="4">
        <f t="shared" si="254"/>
        <v>0</v>
      </c>
      <c r="AA904"/>
      <c r="AB904"/>
      <c r="AC904" s="2"/>
      <c r="AH904" s="2"/>
      <c r="AI904" s="2"/>
    </row>
    <row r="905" spans="1:35">
      <c r="A905" s="1" t="str">
        <f t="shared" si="241"/>
        <v>~wrote~ : [ɹoʊt]</v>
      </c>
      <c r="B905" s="1">
        <f t="shared" si="255"/>
        <v>1</v>
      </c>
      <c r="C905" s="1">
        <f t="shared" si="255"/>
        <v>0</v>
      </c>
      <c r="D905" s="1">
        <f t="shared" si="255"/>
        <v>0</v>
      </c>
      <c r="E905" s="7">
        <v>1</v>
      </c>
      <c r="F905" s="9" t="s">
        <v>1273</v>
      </c>
      <c r="G905" s="4">
        <f t="shared" si="242"/>
        <v>7.3152889539136799E-4</v>
      </c>
      <c r="H905" s="1" t="str">
        <f t="shared" si="243"/>
        <v>ɹoʊt</v>
      </c>
      <c r="I905" s="1" t="str">
        <f t="shared" si="244"/>
        <v>wrote</v>
      </c>
      <c r="J905" s="10">
        <f t="shared" si="245"/>
        <v>4</v>
      </c>
      <c r="K905" s="10">
        <f t="shared" si="246"/>
        <v>5</v>
      </c>
      <c r="L905" s="10">
        <f t="shared" si="247"/>
        <v>5</v>
      </c>
      <c r="M905" s="1" t="str">
        <f t="shared" si="248"/>
        <v>~wrote~</v>
      </c>
      <c r="N905" s="1" t="str">
        <f t="shared" si="249"/>
        <v>[ɹoʊt]</v>
      </c>
      <c r="O905" s="4">
        <f t="shared" si="250"/>
        <v>0.25439985932113074</v>
      </c>
      <c r="P905" s="4">
        <f t="shared" si="251"/>
        <v>1</v>
      </c>
      <c r="Q905" s="4" cm="1">
        <f t="array" ref="Q905">SUM(_xlfn._xlws.FILTER($G$2:$G$1265,_xlfn.MAP($M$2:$M$1265,_xlfn.LAMBDA(_xlpm.x,_xlpm.x=$M905))))</f>
        <v>7.3152889539136799E-4</v>
      </c>
      <c r="R905" s="4">
        <f t="shared" si="252"/>
        <v>1</v>
      </c>
      <c r="S905" s="15" cm="1">
        <f t="array" ref="S905">SUM(_xlfn._xlws.FILTER($G$2:$G$1265,_xlfn.MAP($N$2:$N$1265,_xlfn.LAMBDA(_xlpm.x,_xlpm.x=$N905))))</f>
        <v>7.3152889539136799E-4</v>
      </c>
      <c r="T905" s="4">
        <f t="shared" si="253"/>
        <v>1</v>
      </c>
      <c r="U905" s="4">
        <f t="shared" si="254"/>
        <v>0</v>
      </c>
      <c r="AA905"/>
      <c r="AB905"/>
      <c r="AC905" s="2"/>
      <c r="AH905" s="2"/>
      <c r="AI905" s="2"/>
    </row>
    <row r="906" spans="1:35">
      <c r="A906" s="1" t="str">
        <f t="shared" si="241"/>
        <v>~rtain~ : [ɹtən]</v>
      </c>
      <c r="B906" s="1">
        <f t="shared" si="255"/>
        <v>1</v>
      </c>
      <c r="C906" s="1">
        <f t="shared" si="255"/>
        <v>0</v>
      </c>
      <c r="D906" s="1">
        <f t="shared" si="255"/>
        <v>0</v>
      </c>
      <c r="E906" s="7">
        <v>1</v>
      </c>
      <c r="F906" s="9" t="s">
        <v>1272</v>
      </c>
      <c r="G906" s="4">
        <f t="shared" si="242"/>
        <v>7.3152889539136799E-4</v>
      </c>
      <c r="H906" s="1" t="str">
        <f t="shared" si="243"/>
        <v>ɹtən</v>
      </c>
      <c r="I906" s="1" t="str">
        <f t="shared" si="244"/>
        <v>rtain</v>
      </c>
      <c r="J906" s="10">
        <f t="shared" si="245"/>
        <v>4</v>
      </c>
      <c r="K906" s="10">
        <f t="shared" si="246"/>
        <v>5</v>
      </c>
      <c r="L906" s="10">
        <f t="shared" si="247"/>
        <v>5</v>
      </c>
      <c r="M906" s="1" t="str">
        <f t="shared" si="248"/>
        <v>~rtain~</v>
      </c>
      <c r="N906" s="1" t="str">
        <f t="shared" si="249"/>
        <v>[ɹtən]</v>
      </c>
      <c r="O906" s="4">
        <f t="shared" si="250"/>
        <v>0.25439985932113074</v>
      </c>
      <c r="P906" s="4">
        <f t="shared" si="251"/>
        <v>1</v>
      </c>
      <c r="Q906" s="4" cm="1">
        <f t="array" ref="Q906">SUM(_xlfn._xlws.FILTER($G$2:$G$1265,_xlfn.MAP($M$2:$M$1265,_xlfn.LAMBDA(_xlpm.x,_xlpm.x=$M906))))</f>
        <v>7.3152889539136799E-4</v>
      </c>
      <c r="R906" s="4">
        <f t="shared" si="252"/>
        <v>1</v>
      </c>
      <c r="S906" s="15" cm="1">
        <f t="array" ref="S906">SUM(_xlfn._xlws.FILTER($G$2:$G$1265,_xlfn.MAP($N$2:$N$1265,_xlfn.LAMBDA(_xlpm.x,_xlpm.x=$N906))))</f>
        <v>7.3152889539136799E-4</v>
      </c>
      <c r="T906" s="4">
        <f t="shared" si="253"/>
        <v>1</v>
      </c>
      <c r="U906" s="4">
        <f t="shared" si="254"/>
        <v>0</v>
      </c>
      <c r="AA906"/>
      <c r="AB906"/>
      <c r="AC906" s="2"/>
      <c r="AH906" s="2"/>
      <c r="AI906" s="2"/>
    </row>
    <row r="907" spans="1:35">
      <c r="A907" s="1" t="str">
        <f t="shared" si="241"/>
        <v>~every~ : [ɛvɹɪ]</v>
      </c>
      <c r="B907" s="1">
        <f t="shared" si="255"/>
        <v>0</v>
      </c>
      <c r="C907" s="1">
        <f t="shared" si="255"/>
        <v>0</v>
      </c>
      <c r="D907" s="1">
        <f t="shared" si="255"/>
        <v>0</v>
      </c>
      <c r="E907" s="7">
        <v>1</v>
      </c>
      <c r="F907" s="9" t="s">
        <v>1271</v>
      </c>
      <c r="G907" s="4">
        <f t="shared" si="242"/>
        <v>7.3152889539136799E-4</v>
      </c>
      <c r="H907" s="1" t="str">
        <f t="shared" si="243"/>
        <v>ɛvɹɪ</v>
      </c>
      <c r="I907" s="1" t="str">
        <f t="shared" si="244"/>
        <v>every</v>
      </c>
      <c r="J907" s="10">
        <f t="shared" si="245"/>
        <v>4</v>
      </c>
      <c r="K907" s="10">
        <f t="shared" si="246"/>
        <v>5</v>
      </c>
      <c r="L907" s="10">
        <f t="shared" si="247"/>
        <v>5</v>
      </c>
      <c r="M907" s="1" t="str">
        <f t="shared" si="248"/>
        <v>~every~</v>
      </c>
      <c r="N907" s="1" t="str">
        <f t="shared" si="249"/>
        <v>[ɛvɹɪ]</v>
      </c>
      <c r="O907" s="4">
        <f t="shared" si="250"/>
        <v>0.25439985932113074</v>
      </c>
      <c r="P907" s="4">
        <f t="shared" si="251"/>
        <v>1</v>
      </c>
      <c r="Q907" s="4" cm="1">
        <f t="array" ref="Q907">SUM(_xlfn._xlws.FILTER($G$2:$G$1265,_xlfn.MAP($M$2:$M$1265,_xlfn.LAMBDA(_xlpm.x,_xlpm.x=$M907))))</f>
        <v>7.3152889539136799E-4</v>
      </c>
      <c r="R907" s="4">
        <f t="shared" si="252"/>
        <v>1</v>
      </c>
      <c r="S907" s="15" cm="1">
        <f t="array" ref="S907">SUM(_xlfn._xlws.FILTER($G$2:$G$1265,_xlfn.MAP($N$2:$N$1265,_xlfn.LAMBDA(_xlpm.x,_xlpm.x=$N907))))</f>
        <v>7.3152889539136799E-4</v>
      </c>
      <c r="T907" s="4">
        <f t="shared" si="253"/>
        <v>1</v>
      </c>
      <c r="U907" s="4">
        <f t="shared" si="254"/>
        <v>0</v>
      </c>
      <c r="AA907"/>
      <c r="AB907"/>
      <c r="AC907" s="2"/>
      <c r="AH907" s="2"/>
      <c r="AI907" s="2"/>
    </row>
    <row r="908" spans="1:35">
      <c r="A908" s="1" t="str">
        <f t="shared" si="241"/>
        <v>~grass~ : [ɡɹæs]</v>
      </c>
      <c r="B908" s="1">
        <f t="shared" si="255"/>
        <v>0</v>
      </c>
      <c r="C908" s="1">
        <f t="shared" si="255"/>
        <v>0</v>
      </c>
      <c r="D908" s="1">
        <f t="shared" si="255"/>
        <v>0</v>
      </c>
      <c r="E908" s="7">
        <v>1</v>
      </c>
      <c r="F908" s="9" t="s">
        <v>1270</v>
      </c>
      <c r="G908" s="4">
        <f t="shared" si="242"/>
        <v>7.3152889539136799E-4</v>
      </c>
      <c r="H908" s="1" t="str">
        <f t="shared" si="243"/>
        <v>ɡɹæs</v>
      </c>
      <c r="I908" s="1" t="str">
        <f t="shared" si="244"/>
        <v>grass</v>
      </c>
      <c r="J908" s="10">
        <f t="shared" si="245"/>
        <v>4</v>
      </c>
      <c r="K908" s="10">
        <f t="shared" si="246"/>
        <v>5</v>
      </c>
      <c r="L908" s="10">
        <f t="shared" si="247"/>
        <v>5</v>
      </c>
      <c r="M908" s="1" t="str">
        <f t="shared" si="248"/>
        <v>~grass~</v>
      </c>
      <c r="N908" s="1" t="str">
        <f t="shared" si="249"/>
        <v>[ɡɹæs]</v>
      </c>
      <c r="O908" s="4">
        <f t="shared" si="250"/>
        <v>0.25439985932113074</v>
      </c>
      <c r="P908" s="4">
        <f t="shared" si="251"/>
        <v>1</v>
      </c>
      <c r="Q908" s="4" cm="1">
        <f t="array" ref="Q908">SUM(_xlfn._xlws.FILTER($G$2:$G$1265,_xlfn.MAP($M$2:$M$1265,_xlfn.LAMBDA(_xlpm.x,_xlpm.x=$M908))))</f>
        <v>7.3152889539136799E-4</v>
      </c>
      <c r="R908" s="4">
        <f t="shared" si="252"/>
        <v>1</v>
      </c>
      <c r="S908" s="15" cm="1">
        <f t="array" ref="S908">SUM(_xlfn._xlws.FILTER($G$2:$G$1265,_xlfn.MAP($N$2:$N$1265,_xlfn.LAMBDA(_xlpm.x,_xlpm.x=$N908))))</f>
        <v>7.3152889539136799E-4</v>
      </c>
      <c r="T908" s="4">
        <f t="shared" si="253"/>
        <v>1</v>
      </c>
      <c r="U908" s="4">
        <f t="shared" si="254"/>
        <v>0</v>
      </c>
      <c r="AA908"/>
      <c r="AB908"/>
      <c r="AC908" s="2"/>
      <c r="AH908" s="2"/>
      <c r="AI908" s="2"/>
    </row>
    <row r="909" spans="1:35">
      <c r="A909" s="1" t="str">
        <f t="shared" si="241"/>
        <v>~ready~ : [ɹɛdɪ]</v>
      </c>
      <c r="B909" s="1">
        <f t="shared" si="255"/>
        <v>1</v>
      </c>
      <c r="C909" s="1">
        <f t="shared" si="255"/>
        <v>0</v>
      </c>
      <c r="D909" s="1">
        <f t="shared" si="255"/>
        <v>0</v>
      </c>
      <c r="E909" s="7">
        <v>1</v>
      </c>
      <c r="F909" s="9" t="s">
        <v>1269</v>
      </c>
      <c r="G909" s="4">
        <f t="shared" si="242"/>
        <v>7.3152889539136799E-4</v>
      </c>
      <c r="H909" s="1" t="str">
        <f t="shared" si="243"/>
        <v>ɹɛdɪ</v>
      </c>
      <c r="I909" s="1" t="str">
        <f t="shared" si="244"/>
        <v>ready</v>
      </c>
      <c r="J909" s="10">
        <f t="shared" si="245"/>
        <v>4</v>
      </c>
      <c r="K909" s="10">
        <f t="shared" si="246"/>
        <v>5</v>
      </c>
      <c r="L909" s="10">
        <f t="shared" si="247"/>
        <v>5</v>
      </c>
      <c r="M909" s="1" t="str">
        <f t="shared" si="248"/>
        <v>~ready~</v>
      </c>
      <c r="N909" s="1" t="str">
        <f t="shared" si="249"/>
        <v>[ɹɛdɪ]</v>
      </c>
      <c r="O909" s="4">
        <f t="shared" si="250"/>
        <v>0.25439985932113074</v>
      </c>
      <c r="P909" s="4">
        <f t="shared" si="251"/>
        <v>1</v>
      </c>
      <c r="Q909" s="4" cm="1">
        <f t="array" ref="Q909">SUM(_xlfn._xlws.FILTER($G$2:$G$1265,_xlfn.MAP($M$2:$M$1265,_xlfn.LAMBDA(_xlpm.x,_xlpm.x=$M909))))</f>
        <v>7.3152889539136799E-4</v>
      </c>
      <c r="R909" s="4">
        <f t="shared" si="252"/>
        <v>1</v>
      </c>
      <c r="S909" s="15" cm="1">
        <f t="array" ref="S909">SUM(_xlfn._xlws.FILTER($G$2:$G$1265,_xlfn.MAP($N$2:$N$1265,_xlfn.LAMBDA(_xlpm.x,_xlpm.x=$N909))))</f>
        <v>7.3152889539136799E-4</v>
      </c>
      <c r="T909" s="4">
        <f t="shared" si="253"/>
        <v>1</v>
      </c>
      <c r="U909" s="4">
        <f t="shared" si="254"/>
        <v>0</v>
      </c>
      <c r="AA909"/>
      <c r="AB909"/>
      <c r="AC909" s="2"/>
      <c r="AH909" s="2"/>
      <c r="AI909" s="2"/>
    </row>
    <row r="910" spans="1:35">
      <c r="A910" s="1" t="str">
        <f t="shared" si="241"/>
        <v>~green~ : [ɡɹin]</v>
      </c>
      <c r="B910" s="1">
        <f t="shared" si="255"/>
        <v>0</v>
      </c>
      <c r="C910" s="1">
        <f t="shared" si="255"/>
        <v>0</v>
      </c>
      <c r="D910" s="1">
        <f t="shared" si="255"/>
        <v>0</v>
      </c>
      <c r="E910" s="7">
        <v>1</v>
      </c>
      <c r="F910" s="9" t="s">
        <v>1268</v>
      </c>
      <c r="G910" s="4">
        <f t="shared" si="242"/>
        <v>7.3152889539136799E-4</v>
      </c>
      <c r="H910" s="1" t="str">
        <f t="shared" si="243"/>
        <v>ɡɹin</v>
      </c>
      <c r="I910" s="1" t="str">
        <f t="shared" si="244"/>
        <v>green</v>
      </c>
      <c r="J910" s="10">
        <f t="shared" si="245"/>
        <v>4</v>
      </c>
      <c r="K910" s="10">
        <f t="shared" si="246"/>
        <v>5</v>
      </c>
      <c r="L910" s="10">
        <f t="shared" si="247"/>
        <v>5</v>
      </c>
      <c r="M910" s="1" t="str">
        <f t="shared" si="248"/>
        <v>~green~</v>
      </c>
      <c r="N910" s="1" t="str">
        <f t="shared" si="249"/>
        <v>[ɡɹin]</v>
      </c>
      <c r="O910" s="4">
        <f t="shared" si="250"/>
        <v>0.25439985932113074</v>
      </c>
      <c r="P910" s="4">
        <f t="shared" si="251"/>
        <v>1</v>
      </c>
      <c r="Q910" s="4" cm="1">
        <f t="array" ref="Q910">SUM(_xlfn._xlws.FILTER($G$2:$G$1265,_xlfn.MAP($M$2:$M$1265,_xlfn.LAMBDA(_xlpm.x,_xlpm.x=$M910))))</f>
        <v>7.3152889539136799E-4</v>
      </c>
      <c r="R910" s="4">
        <f t="shared" si="252"/>
        <v>1</v>
      </c>
      <c r="S910" s="15" cm="1">
        <f t="array" ref="S910">SUM(_xlfn._xlws.FILTER($G$2:$G$1265,_xlfn.MAP($N$2:$N$1265,_xlfn.LAMBDA(_xlpm.x,_xlpm.x=$N910))))</f>
        <v>7.3152889539136799E-4</v>
      </c>
      <c r="T910" s="4">
        <f t="shared" si="253"/>
        <v>1</v>
      </c>
      <c r="U910" s="4">
        <f t="shared" si="254"/>
        <v>0</v>
      </c>
      <c r="AA910"/>
      <c r="AB910"/>
      <c r="AC910" s="2"/>
      <c r="AH910" s="2"/>
      <c r="AI910" s="2"/>
    </row>
    <row r="911" spans="1:35">
      <c r="A911" s="1" t="str">
        <f t="shared" si="241"/>
        <v>~early~ : [ɜɹlɪ]</v>
      </c>
      <c r="B911" s="1">
        <f t="shared" si="255"/>
        <v>0</v>
      </c>
      <c r="C911" s="1">
        <f t="shared" si="255"/>
        <v>0</v>
      </c>
      <c r="D911" s="1">
        <f t="shared" si="255"/>
        <v>0</v>
      </c>
      <c r="E911" s="7">
        <v>1</v>
      </c>
      <c r="F911" s="9" t="s">
        <v>1267</v>
      </c>
      <c r="G911" s="4">
        <f t="shared" si="242"/>
        <v>7.3152889539136799E-4</v>
      </c>
      <c r="H911" s="1" t="str">
        <f t="shared" si="243"/>
        <v>ɜɹlɪ</v>
      </c>
      <c r="I911" s="1" t="str">
        <f t="shared" si="244"/>
        <v>early</v>
      </c>
      <c r="J911" s="10">
        <f t="shared" si="245"/>
        <v>4</v>
      </c>
      <c r="K911" s="10">
        <f t="shared" si="246"/>
        <v>5</v>
      </c>
      <c r="L911" s="10">
        <f t="shared" si="247"/>
        <v>5</v>
      </c>
      <c r="M911" s="1" t="str">
        <f t="shared" si="248"/>
        <v>~early~</v>
      </c>
      <c r="N911" s="1" t="str">
        <f t="shared" si="249"/>
        <v>[ɜɹlɪ]</v>
      </c>
      <c r="O911" s="4">
        <f t="shared" si="250"/>
        <v>0.25439985932113074</v>
      </c>
      <c r="P911" s="4">
        <f t="shared" si="251"/>
        <v>1</v>
      </c>
      <c r="Q911" s="4" cm="1">
        <f t="array" ref="Q911">SUM(_xlfn._xlws.FILTER($G$2:$G$1265,_xlfn.MAP($M$2:$M$1265,_xlfn.LAMBDA(_xlpm.x,_xlpm.x=$M911))))</f>
        <v>7.3152889539136799E-4</v>
      </c>
      <c r="R911" s="4">
        <f t="shared" si="252"/>
        <v>1</v>
      </c>
      <c r="S911" s="15" cm="1">
        <f t="array" ref="S911">SUM(_xlfn._xlws.FILTER($G$2:$G$1265,_xlfn.MAP($N$2:$N$1265,_xlfn.LAMBDA(_xlpm.x,_xlpm.x=$N911))))</f>
        <v>7.3152889539136799E-4</v>
      </c>
      <c r="T911" s="4">
        <f t="shared" si="253"/>
        <v>1</v>
      </c>
      <c r="U911" s="4">
        <f t="shared" si="254"/>
        <v>0</v>
      </c>
      <c r="AA911"/>
      <c r="AB911"/>
      <c r="AC911" s="2"/>
      <c r="AH911" s="2"/>
      <c r="AI911" s="2"/>
    </row>
    <row r="912" spans="1:35">
      <c r="A912" s="1" t="str">
        <f t="shared" si="241"/>
        <v>~throw~ : [θɹoʊ]</v>
      </c>
      <c r="B912" s="1">
        <f t="shared" si="255"/>
        <v>0</v>
      </c>
      <c r="C912" s="1">
        <f t="shared" si="255"/>
        <v>0</v>
      </c>
      <c r="D912" s="1">
        <f t="shared" si="255"/>
        <v>0</v>
      </c>
      <c r="E912" s="7">
        <v>1</v>
      </c>
      <c r="F912" s="9" t="s">
        <v>519</v>
      </c>
      <c r="G912" s="4">
        <f t="shared" si="242"/>
        <v>7.3152889539136799E-4</v>
      </c>
      <c r="H912" s="1" t="str">
        <f t="shared" si="243"/>
        <v>θɹoʊ</v>
      </c>
      <c r="I912" s="1" t="str">
        <f t="shared" si="244"/>
        <v>throw</v>
      </c>
      <c r="J912" s="10">
        <f t="shared" si="245"/>
        <v>4</v>
      </c>
      <c r="K912" s="10">
        <f t="shared" si="246"/>
        <v>5</v>
      </c>
      <c r="L912" s="10">
        <f t="shared" si="247"/>
        <v>5</v>
      </c>
      <c r="M912" s="1" t="str">
        <f t="shared" si="248"/>
        <v>~throw~</v>
      </c>
      <c r="N912" s="1" t="str">
        <f t="shared" si="249"/>
        <v>[θɹoʊ]</v>
      </c>
      <c r="O912" s="4">
        <f t="shared" si="250"/>
        <v>0.25439985932113074</v>
      </c>
      <c r="P912" s="4">
        <f t="shared" si="251"/>
        <v>1</v>
      </c>
      <c r="Q912" s="4" cm="1">
        <f t="array" ref="Q912">SUM(_xlfn._xlws.FILTER($G$2:$G$1265,_xlfn.MAP($M$2:$M$1265,_xlfn.LAMBDA(_xlpm.x,_xlpm.x=$M912))))</f>
        <v>7.3152889539136799E-4</v>
      </c>
      <c r="R912" s="4">
        <f t="shared" si="252"/>
        <v>1</v>
      </c>
      <c r="S912" s="15" cm="1">
        <f t="array" ref="S912">SUM(_xlfn._xlws.FILTER($G$2:$G$1265,_xlfn.MAP($N$2:$N$1265,_xlfn.LAMBDA(_xlpm.x,_xlpm.x=$N912))))</f>
        <v>7.3152889539136799E-4</v>
      </c>
      <c r="T912" s="4">
        <f t="shared" si="253"/>
        <v>1</v>
      </c>
      <c r="U912" s="4">
        <f t="shared" si="254"/>
        <v>0</v>
      </c>
      <c r="AA912"/>
      <c r="AB912"/>
      <c r="AC912" s="2"/>
      <c r="AH912" s="2"/>
      <c r="AI912" s="2"/>
    </row>
    <row r="913" spans="1:35">
      <c r="A913" s="1" t="str">
        <f t="shared" si="241"/>
        <v>~repea~ : [ɹɪpi]</v>
      </c>
      <c r="B913" s="1">
        <f t="shared" si="255"/>
        <v>1</v>
      </c>
      <c r="C913" s="1">
        <f t="shared" si="255"/>
        <v>0</v>
      </c>
      <c r="D913" s="1">
        <f t="shared" si="255"/>
        <v>0</v>
      </c>
      <c r="E913" s="7">
        <v>1</v>
      </c>
      <c r="F913" s="9" t="s">
        <v>1266</v>
      </c>
      <c r="G913" s="4">
        <f t="shared" si="242"/>
        <v>7.3152889539136799E-4</v>
      </c>
      <c r="H913" s="1" t="str">
        <f t="shared" si="243"/>
        <v>ɹɪpi</v>
      </c>
      <c r="I913" s="1" t="str">
        <f t="shared" si="244"/>
        <v>repea</v>
      </c>
      <c r="J913" s="10">
        <f t="shared" si="245"/>
        <v>4</v>
      </c>
      <c r="K913" s="10">
        <f t="shared" si="246"/>
        <v>5</v>
      </c>
      <c r="L913" s="10">
        <f t="shared" si="247"/>
        <v>5</v>
      </c>
      <c r="M913" s="1" t="str">
        <f t="shared" si="248"/>
        <v>~repea~</v>
      </c>
      <c r="N913" s="1" t="str">
        <f t="shared" si="249"/>
        <v>[ɹɪpi]</v>
      </c>
      <c r="O913" s="4">
        <f t="shared" si="250"/>
        <v>0.25439985932113074</v>
      </c>
      <c r="P913" s="4">
        <f t="shared" si="251"/>
        <v>1</v>
      </c>
      <c r="Q913" s="4" cm="1">
        <f t="array" ref="Q913">SUM(_xlfn._xlws.FILTER($G$2:$G$1265,_xlfn.MAP($M$2:$M$1265,_xlfn.LAMBDA(_xlpm.x,_xlpm.x=$M913))))</f>
        <v>7.3152889539136799E-4</v>
      </c>
      <c r="R913" s="4">
        <f t="shared" si="252"/>
        <v>1</v>
      </c>
      <c r="S913" s="15" cm="1">
        <f t="array" ref="S913">SUM(_xlfn._xlws.FILTER($G$2:$G$1265,_xlfn.MAP($N$2:$N$1265,_xlfn.LAMBDA(_xlpm.x,_xlpm.x=$N913))))</f>
        <v>7.3152889539136799E-4</v>
      </c>
      <c r="T913" s="4">
        <f t="shared" si="253"/>
        <v>1</v>
      </c>
      <c r="U913" s="4">
        <f t="shared" si="254"/>
        <v>0</v>
      </c>
      <c r="AA913"/>
      <c r="AB913"/>
      <c r="AC913" s="2"/>
      <c r="AH913" s="2"/>
      <c r="AI913" s="2"/>
    </row>
    <row r="914" spans="1:35">
      <c r="A914" s="1" t="str">
        <f t="shared" si="241"/>
        <v>~recei~ : [ɹəsi]</v>
      </c>
      <c r="B914" s="1">
        <f t="shared" si="255"/>
        <v>1</v>
      </c>
      <c r="C914" s="1">
        <f t="shared" si="255"/>
        <v>0</v>
      </c>
      <c r="D914" s="1">
        <f t="shared" si="255"/>
        <v>0</v>
      </c>
      <c r="E914" s="7">
        <v>1</v>
      </c>
      <c r="F914" s="9" t="s">
        <v>1265</v>
      </c>
      <c r="G914" s="4">
        <f t="shared" si="242"/>
        <v>7.3152889539136799E-4</v>
      </c>
      <c r="H914" s="1" t="str">
        <f t="shared" si="243"/>
        <v>ɹəsi</v>
      </c>
      <c r="I914" s="1" t="str">
        <f t="shared" si="244"/>
        <v>recei</v>
      </c>
      <c r="J914" s="10">
        <f t="shared" si="245"/>
        <v>4</v>
      </c>
      <c r="K914" s="10">
        <f t="shared" si="246"/>
        <v>5</v>
      </c>
      <c r="L914" s="10">
        <f t="shared" si="247"/>
        <v>5</v>
      </c>
      <c r="M914" s="1" t="str">
        <f t="shared" si="248"/>
        <v>~recei~</v>
      </c>
      <c r="N914" s="1" t="str">
        <f t="shared" si="249"/>
        <v>[ɹəsi]</v>
      </c>
      <c r="O914" s="4">
        <f t="shared" si="250"/>
        <v>0.25439985932113074</v>
      </c>
      <c r="P914" s="4">
        <f t="shared" si="251"/>
        <v>1</v>
      </c>
      <c r="Q914" s="4" cm="1">
        <f t="array" ref="Q914">SUM(_xlfn._xlws.FILTER($G$2:$G$1265,_xlfn.MAP($M$2:$M$1265,_xlfn.LAMBDA(_xlpm.x,_xlpm.x=$M914))))</f>
        <v>7.3152889539136799E-4</v>
      </c>
      <c r="R914" s="4">
        <f t="shared" si="252"/>
        <v>1</v>
      </c>
      <c r="S914" s="15" cm="1">
        <f t="array" ref="S914">SUM(_xlfn._xlws.FILTER($G$2:$G$1265,_xlfn.MAP($N$2:$N$1265,_xlfn.LAMBDA(_xlpm.x,_xlpm.x=$N914))))</f>
        <v>7.3152889539136799E-4</v>
      </c>
      <c r="T914" s="4">
        <f t="shared" si="253"/>
        <v>1</v>
      </c>
      <c r="U914" s="4">
        <f t="shared" si="254"/>
        <v>0</v>
      </c>
      <c r="AA914"/>
      <c r="AB914"/>
      <c r="AC914" s="2"/>
      <c r="AH914" s="2"/>
      <c r="AI914" s="2"/>
    </row>
    <row r="915" spans="1:35">
      <c r="A915" s="1" t="str">
        <f t="shared" si="241"/>
        <v>~group~ : [ɡɹup]</v>
      </c>
      <c r="B915" s="1">
        <f t="shared" si="255"/>
        <v>0</v>
      </c>
      <c r="C915" s="1">
        <f t="shared" si="255"/>
        <v>0</v>
      </c>
      <c r="D915" s="1">
        <f t="shared" si="255"/>
        <v>0</v>
      </c>
      <c r="E915" s="7">
        <v>1</v>
      </c>
      <c r="F915" s="9" t="s">
        <v>1264</v>
      </c>
      <c r="G915" s="4">
        <f t="shared" si="242"/>
        <v>7.3152889539136799E-4</v>
      </c>
      <c r="H915" s="1" t="str">
        <f t="shared" si="243"/>
        <v>ɡɹup</v>
      </c>
      <c r="I915" s="1" t="str">
        <f t="shared" si="244"/>
        <v>group</v>
      </c>
      <c r="J915" s="10">
        <f t="shared" si="245"/>
        <v>4</v>
      </c>
      <c r="K915" s="10">
        <f t="shared" si="246"/>
        <v>5</v>
      </c>
      <c r="L915" s="10">
        <f t="shared" si="247"/>
        <v>5</v>
      </c>
      <c r="M915" s="1" t="str">
        <f t="shared" si="248"/>
        <v>~group~</v>
      </c>
      <c r="N915" s="1" t="str">
        <f t="shared" si="249"/>
        <v>[ɡɹup]</v>
      </c>
      <c r="O915" s="4">
        <f t="shared" si="250"/>
        <v>0.25439985932113074</v>
      </c>
      <c r="P915" s="4">
        <f t="shared" si="251"/>
        <v>1</v>
      </c>
      <c r="Q915" s="4" cm="1">
        <f t="array" ref="Q915">SUM(_xlfn._xlws.FILTER($G$2:$G$1265,_xlfn.MAP($M$2:$M$1265,_xlfn.LAMBDA(_xlpm.x,_xlpm.x=$M915))))</f>
        <v>7.3152889539136799E-4</v>
      </c>
      <c r="R915" s="4">
        <f t="shared" si="252"/>
        <v>1</v>
      </c>
      <c r="S915" s="15" cm="1">
        <f t="array" ref="S915">SUM(_xlfn._xlws.FILTER($G$2:$G$1265,_xlfn.MAP($N$2:$N$1265,_xlfn.LAMBDA(_xlpm.x,_xlpm.x=$N915))))</f>
        <v>7.3152889539136799E-4</v>
      </c>
      <c r="T915" s="4">
        <f t="shared" si="253"/>
        <v>1</v>
      </c>
      <c r="U915" s="4">
        <f t="shared" si="254"/>
        <v>0</v>
      </c>
      <c r="AA915"/>
      <c r="AB915"/>
      <c r="AC915" s="2"/>
      <c r="AH915" s="2"/>
      <c r="AI915" s="2"/>
    </row>
    <row r="916" spans="1:35">
      <c r="A916" s="1" t="str">
        <f t="shared" si="241"/>
        <v>~third~ : [θɜɹd]</v>
      </c>
      <c r="B916" s="1">
        <f t="shared" si="255"/>
        <v>0</v>
      </c>
      <c r="C916" s="1">
        <f t="shared" si="255"/>
        <v>0</v>
      </c>
      <c r="D916" s="1">
        <f t="shared" si="255"/>
        <v>0</v>
      </c>
      <c r="E916" s="7">
        <v>1</v>
      </c>
      <c r="F916" s="9" t="s">
        <v>1263</v>
      </c>
      <c r="G916" s="4">
        <f t="shared" si="242"/>
        <v>7.3152889539136799E-4</v>
      </c>
      <c r="H916" s="1" t="str">
        <f t="shared" si="243"/>
        <v>θɜɹd</v>
      </c>
      <c r="I916" s="1" t="str">
        <f t="shared" si="244"/>
        <v>third</v>
      </c>
      <c r="J916" s="10">
        <f t="shared" si="245"/>
        <v>4</v>
      </c>
      <c r="K916" s="10">
        <f t="shared" si="246"/>
        <v>5</v>
      </c>
      <c r="L916" s="10">
        <f t="shared" si="247"/>
        <v>5</v>
      </c>
      <c r="M916" s="1" t="str">
        <f t="shared" si="248"/>
        <v>~third~</v>
      </c>
      <c r="N916" s="1" t="str">
        <f t="shared" si="249"/>
        <v>[θɜɹd]</v>
      </c>
      <c r="O916" s="4">
        <f t="shared" si="250"/>
        <v>0.25439985932113074</v>
      </c>
      <c r="P916" s="4">
        <f t="shared" si="251"/>
        <v>1</v>
      </c>
      <c r="Q916" s="4" cm="1">
        <f t="array" ref="Q916">SUM(_xlfn._xlws.FILTER($G$2:$G$1265,_xlfn.MAP($M$2:$M$1265,_xlfn.LAMBDA(_xlpm.x,_xlpm.x=$M916))))</f>
        <v>7.3152889539136799E-4</v>
      </c>
      <c r="R916" s="4">
        <f t="shared" si="252"/>
        <v>1</v>
      </c>
      <c r="S916" s="15" cm="1">
        <f t="array" ref="S916">SUM(_xlfn._xlws.FILTER($G$2:$G$1265,_xlfn.MAP($N$2:$N$1265,_xlfn.LAMBDA(_xlpm.x,_xlpm.x=$N916))))</f>
        <v>7.3152889539136799E-4</v>
      </c>
      <c r="T916" s="4">
        <f t="shared" si="253"/>
        <v>1</v>
      </c>
      <c r="U916" s="4">
        <f t="shared" si="254"/>
        <v>0</v>
      </c>
      <c r="AA916"/>
      <c r="AB916"/>
      <c r="AC916" s="2"/>
      <c r="AH916" s="2"/>
      <c r="AI916" s="2"/>
    </row>
    <row r="917" spans="1:35">
      <c r="A917" s="1" t="str">
        <f t="shared" si="241"/>
        <v>~agree~ : [əɡɹi]</v>
      </c>
      <c r="B917" s="1">
        <f t="shared" si="255"/>
        <v>0</v>
      </c>
      <c r="C917" s="1">
        <f t="shared" si="255"/>
        <v>0</v>
      </c>
      <c r="D917" s="1">
        <f t="shared" si="255"/>
        <v>0</v>
      </c>
      <c r="E917" s="7">
        <v>1</v>
      </c>
      <c r="F917" s="9" t="s">
        <v>1262</v>
      </c>
      <c r="G917" s="4">
        <f t="shared" si="242"/>
        <v>7.3152889539136799E-4</v>
      </c>
      <c r="H917" s="1" t="str">
        <f t="shared" si="243"/>
        <v>əɡɹi</v>
      </c>
      <c r="I917" s="1" t="str">
        <f t="shared" si="244"/>
        <v>agree</v>
      </c>
      <c r="J917" s="10">
        <f t="shared" si="245"/>
        <v>4</v>
      </c>
      <c r="K917" s="10">
        <f t="shared" si="246"/>
        <v>5</v>
      </c>
      <c r="L917" s="10">
        <f t="shared" si="247"/>
        <v>5</v>
      </c>
      <c r="M917" s="1" t="str">
        <f t="shared" si="248"/>
        <v>~agree~</v>
      </c>
      <c r="N917" s="1" t="str">
        <f t="shared" si="249"/>
        <v>[əɡɹi]</v>
      </c>
      <c r="O917" s="4">
        <f t="shared" si="250"/>
        <v>0.25439985932113074</v>
      </c>
      <c r="P917" s="4">
        <f t="shared" si="251"/>
        <v>1</v>
      </c>
      <c r="Q917" s="4" cm="1">
        <f t="array" ref="Q917">SUM(_xlfn._xlws.FILTER($G$2:$G$1265,_xlfn.MAP($M$2:$M$1265,_xlfn.LAMBDA(_xlpm.x,_xlpm.x=$M917))))</f>
        <v>7.3152889539136799E-4</v>
      </c>
      <c r="R917" s="4">
        <f t="shared" si="252"/>
        <v>1</v>
      </c>
      <c r="S917" s="15" cm="1">
        <f t="array" ref="S917">SUM(_xlfn._xlws.FILTER($G$2:$G$1265,_xlfn.MAP($N$2:$N$1265,_xlfn.LAMBDA(_xlpm.x,_xlpm.x=$N917))))</f>
        <v>7.3152889539136799E-4</v>
      </c>
      <c r="T917" s="4">
        <f t="shared" si="253"/>
        <v>1</v>
      </c>
      <c r="U917" s="4">
        <f t="shared" si="254"/>
        <v>0</v>
      </c>
      <c r="AA917"/>
      <c r="AB917"/>
      <c r="AC917" s="2"/>
      <c r="AH917" s="2"/>
      <c r="AI917" s="2"/>
    </row>
    <row r="918" spans="1:35">
      <c r="A918" s="1" t="str">
        <f t="shared" si="241"/>
        <v>~think~ : [θɪŋk]</v>
      </c>
      <c r="B918" s="1">
        <f t="shared" si="255"/>
        <v>0</v>
      </c>
      <c r="C918" s="1">
        <f t="shared" si="255"/>
        <v>0</v>
      </c>
      <c r="D918" s="1">
        <f t="shared" si="255"/>
        <v>0</v>
      </c>
      <c r="E918" s="7">
        <v>1</v>
      </c>
      <c r="F918" s="9" t="s">
        <v>1261</v>
      </c>
      <c r="G918" s="4">
        <f t="shared" si="242"/>
        <v>7.3152889539136799E-4</v>
      </c>
      <c r="H918" s="1" t="str">
        <f t="shared" si="243"/>
        <v>θɪŋk</v>
      </c>
      <c r="I918" s="1" t="str">
        <f t="shared" si="244"/>
        <v>think</v>
      </c>
      <c r="J918" s="10">
        <f t="shared" si="245"/>
        <v>4</v>
      </c>
      <c r="K918" s="10">
        <f t="shared" si="246"/>
        <v>5</v>
      </c>
      <c r="L918" s="10">
        <f t="shared" si="247"/>
        <v>5</v>
      </c>
      <c r="M918" s="1" t="str">
        <f t="shared" si="248"/>
        <v>~think~</v>
      </c>
      <c r="N918" s="1" t="str">
        <f t="shared" si="249"/>
        <v>[θɪŋk]</v>
      </c>
      <c r="O918" s="4">
        <f t="shared" si="250"/>
        <v>0.25439985932113074</v>
      </c>
      <c r="P918" s="4">
        <f t="shared" si="251"/>
        <v>1</v>
      </c>
      <c r="Q918" s="4" cm="1">
        <f t="array" ref="Q918">SUM(_xlfn._xlws.FILTER($G$2:$G$1265,_xlfn.MAP($M$2:$M$1265,_xlfn.LAMBDA(_xlpm.x,_xlpm.x=$M918))))</f>
        <v>7.3152889539136799E-4</v>
      </c>
      <c r="R918" s="4">
        <f t="shared" si="252"/>
        <v>1</v>
      </c>
      <c r="S918" s="15" cm="1">
        <f t="array" ref="S918">SUM(_xlfn._xlws.FILTER($G$2:$G$1265,_xlfn.MAP($N$2:$N$1265,_xlfn.LAMBDA(_xlpm.x,_xlpm.x=$N918))))</f>
        <v>7.3152889539136799E-4</v>
      </c>
      <c r="T918" s="4">
        <f t="shared" si="253"/>
        <v>1</v>
      </c>
      <c r="U918" s="4">
        <f t="shared" si="254"/>
        <v>0</v>
      </c>
      <c r="AA918"/>
      <c r="AB918"/>
      <c r="AC918" s="2"/>
      <c r="AH918" s="2"/>
      <c r="AI918" s="2"/>
    </row>
    <row r="919" spans="1:35">
      <c r="A919" s="1" t="str">
        <f t="shared" si="241"/>
        <v>~sharp~ : [ʃɑɹp]</v>
      </c>
      <c r="B919" s="1">
        <f t="shared" si="255"/>
        <v>0</v>
      </c>
      <c r="C919" s="1">
        <f t="shared" si="255"/>
        <v>0</v>
      </c>
      <c r="D919" s="1">
        <f t="shared" si="255"/>
        <v>0</v>
      </c>
      <c r="E919" s="7">
        <v>1</v>
      </c>
      <c r="F919" s="9" t="s">
        <v>1260</v>
      </c>
      <c r="G919" s="4">
        <f t="shared" si="242"/>
        <v>7.3152889539136799E-4</v>
      </c>
      <c r="H919" s="1" t="str">
        <f t="shared" si="243"/>
        <v>ʃɑɹp</v>
      </c>
      <c r="I919" s="1" t="str">
        <f t="shared" si="244"/>
        <v>sharp</v>
      </c>
      <c r="J919" s="10">
        <f t="shared" si="245"/>
        <v>4</v>
      </c>
      <c r="K919" s="10">
        <f t="shared" si="246"/>
        <v>5</v>
      </c>
      <c r="L919" s="10">
        <f t="shared" si="247"/>
        <v>5</v>
      </c>
      <c r="M919" s="1" t="str">
        <f t="shared" si="248"/>
        <v>~sharp~</v>
      </c>
      <c r="N919" s="1" t="str">
        <f t="shared" si="249"/>
        <v>[ʃɑɹp]</v>
      </c>
      <c r="O919" s="4">
        <f t="shared" si="250"/>
        <v>0.25439985932113074</v>
      </c>
      <c r="P919" s="4">
        <f t="shared" si="251"/>
        <v>1</v>
      </c>
      <c r="Q919" s="4" cm="1">
        <f t="array" ref="Q919">SUM(_xlfn._xlws.FILTER($G$2:$G$1265,_xlfn.MAP($M$2:$M$1265,_xlfn.LAMBDA(_xlpm.x,_xlpm.x=$M919))))</f>
        <v>7.3152889539136799E-4</v>
      </c>
      <c r="R919" s="4">
        <f t="shared" si="252"/>
        <v>1</v>
      </c>
      <c r="S919" s="15" cm="1">
        <f t="array" ref="S919">SUM(_xlfn._xlws.FILTER($G$2:$G$1265,_xlfn.MAP($N$2:$N$1265,_xlfn.LAMBDA(_xlpm.x,_xlpm.x=$N919))))</f>
        <v>7.3152889539136799E-4</v>
      </c>
      <c r="T919" s="4">
        <f t="shared" si="253"/>
        <v>1</v>
      </c>
      <c r="U919" s="4">
        <f t="shared" si="254"/>
        <v>0</v>
      </c>
      <c r="AA919"/>
      <c r="AB919"/>
      <c r="AC919" s="2"/>
      <c r="AH919" s="2"/>
      <c r="AI919" s="2"/>
    </row>
    <row r="920" spans="1:35">
      <c r="A920" s="1" t="str">
        <f t="shared" si="241"/>
        <v>~short~ : [ʃɔɹt]</v>
      </c>
      <c r="B920" s="1">
        <f t="shared" si="255"/>
        <v>0</v>
      </c>
      <c r="C920" s="1">
        <f t="shared" si="255"/>
        <v>0</v>
      </c>
      <c r="D920" s="1">
        <f t="shared" si="255"/>
        <v>0</v>
      </c>
      <c r="E920" s="7">
        <v>1</v>
      </c>
      <c r="F920" s="9" t="s">
        <v>1259</v>
      </c>
      <c r="G920" s="4">
        <f t="shared" si="242"/>
        <v>7.3152889539136799E-4</v>
      </c>
      <c r="H920" s="1" t="str">
        <f t="shared" si="243"/>
        <v>ʃɔɹt</v>
      </c>
      <c r="I920" s="1" t="str">
        <f t="shared" si="244"/>
        <v>short</v>
      </c>
      <c r="J920" s="10">
        <f t="shared" si="245"/>
        <v>4</v>
      </c>
      <c r="K920" s="10">
        <f t="shared" si="246"/>
        <v>5</v>
      </c>
      <c r="L920" s="10">
        <f t="shared" si="247"/>
        <v>5</v>
      </c>
      <c r="M920" s="1" t="str">
        <f t="shared" si="248"/>
        <v>~short~</v>
      </c>
      <c r="N920" s="1" t="str">
        <f t="shared" si="249"/>
        <v>[ʃɔɹt]</v>
      </c>
      <c r="O920" s="4">
        <f t="shared" si="250"/>
        <v>0.25439985932113074</v>
      </c>
      <c r="P920" s="4">
        <f t="shared" si="251"/>
        <v>1</v>
      </c>
      <c r="Q920" s="4" cm="1">
        <f t="array" ref="Q920">SUM(_xlfn._xlws.FILTER($G$2:$G$1265,_xlfn.MAP($M$2:$M$1265,_xlfn.LAMBDA(_xlpm.x,_xlpm.x=$M920))))</f>
        <v>7.3152889539136799E-4</v>
      </c>
      <c r="R920" s="4">
        <f t="shared" si="252"/>
        <v>1</v>
      </c>
      <c r="S920" s="15" cm="1">
        <f t="array" ref="S920">SUM(_xlfn._xlws.FILTER($G$2:$G$1265,_xlfn.MAP($N$2:$N$1265,_xlfn.LAMBDA(_xlpm.x,_xlpm.x=$N920))))</f>
        <v>7.3152889539136799E-4</v>
      </c>
      <c r="T920" s="4">
        <f t="shared" si="253"/>
        <v>1</v>
      </c>
      <c r="U920" s="4">
        <f t="shared" si="254"/>
        <v>0</v>
      </c>
      <c r="AA920"/>
      <c r="AB920"/>
      <c r="AC920" s="2"/>
      <c r="AH920" s="2"/>
      <c r="AI920" s="2"/>
    </row>
    <row r="921" spans="1:35">
      <c r="A921" s="1" t="str">
        <f t="shared" si="241"/>
        <v>~plane~ : [pleɪn]</v>
      </c>
      <c r="B921" s="1">
        <f t="shared" si="255"/>
        <v>0</v>
      </c>
      <c r="C921" s="1">
        <f t="shared" si="255"/>
        <v>0</v>
      </c>
      <c r="D921" s="1">
        <f t="shared" si="255"/>
        <v>0</v>
      </c>
      <c r="E921" s="7">
        <v>1</v>
      </c>
      <c r="F921" s="9" t="s">
        <v>1258</v>
      </c>
      <c r="G921" s="4">
        <f t="shared" si="242"/>
        <v>7.3152889539136799E-4</v>
      </c>
      <c r="H921" s="4" t="str">
        <f t="shared" si="243"/>
        <v>pleɪn</v>
      </c>
      <c r="I921" s="4" t="str">
        <f t="shared" si="244"/>
        <v>plane</v>
      </c>
      <c r="J921" s="10">
        <f t="shared" si="245"/>
        <v>5</v>
      </c>
      <c r="K921" s="10">
        <f t="shared" si="246"/>
        <v>5</v>
      </c>
      <c r="L921" s="10">
        <f t="shared" si="247"/>
        <v>5</v>
      </c>
      <c r="M921" s="1" t="str">
        <f t="shared" si="248"/>
        <v>~plane~</v>
      </c>
      <c r="N921" s="1" t="str">
        <f t="shared" si="249"/>
        <v>[pleɪn]</v>
      </c>
      <c r="O921" s="4">
        <f t="shared" si="250"/>
        <v>0.12719992966056537</v>
      </c>
      <c r="P921" s="4">
        <f t="shared" si="251"/>
        <v>0.5</v>
      </c>
      <c r="Q921" s="4" cm="1">
        <f t="array" ref="Q921">SUM(_xlfn._xlws.FILTER($G$2:$G$1265,_xlfn.MAP($M$2:$M$1265,_xlfn.LAMBDA(_xlpm.x,_xlpm.x=$M921))))</f>
        <v>1.463057790782736E-3</v>
      </c>
      <c r="R921" s="4">
        <f t="shared" si="252"/>
        <v>0.5</v>
      </c>
      <c r="S921" s="15" cm="1">
        <f t="array" ref="S921">SUM(_xlfn._xlws.FILTER($G$2:$G$1265,_xlfn.MAP($N$2:$N$1265,_xlfn.LAMBDA(_xlpm.x,_xlpm.x=$N921))))</f>
        <v>1.463057790782736E-3</v>
      </c>
      <c r="T921" s="4">
        <f t="shared" si="253"/>
        <v>0.5</v>
      </c>
      <c r="U921" s="4">
        <f t="shared" si="254"/>
        <v>0</v>
      </c>
      <c r="AA921"/>
      <c r="AB921"/>
      <c r="AC921" s="2"/>
      <c r="AH921" s="2"/>
      <c r="AI921" s="2"/>
    </row>
    <row r="922" spans="1:35">
      <c r="A922" s="1" t="str">
        <f t="shared" si="241"/>
        <v>~brown~ : [bɹaʊn]</v>
      </c>
      <c r="B922" s="1">
        <f t="shared" ref="B922:D941" si="256">_xlfn.LET(_xlpm.d,$F922,_xlpm.k,_xlfn.CONCAT(LEFT(TRIM(B$1),1),"*"),COUNTIF(_xlpm.d,_xlpm.k))</f>
        <v>0</v>
      </c>
      <c r="C922" s="1">
        <f t="shared" si="256"/>
        <v>0</v>
      </c>
      <c r="D922" s="1">
        <f t="shared" si="256"/>
        <v>0</v>
      </c>
      <c r="E922" s="7">
        <v>1</v>
      </c>
      <c r="F922" s="9" t="s">
        <v>1257</v>
      </c>
      <c r="G922" s="4">
        <f t="shared" si="242"/>
        <v>7.3152889539136799E-4</v>
      </c>
      <c r="H922" s="4" t="str">
        <f t="shared" si="243"/>
        <v>bɹaʊn</v>
      </c>
      <c r="I922" s="4" t="str">
        <f t="shared" si="244"/>
        <v>brown</v>
      </c>
      <c r="J922" s="10">
        <f t="shared" si="245"/>
        <v>5</v>
      </c>
      <c r="K922" s="10">
        <f t="shared" si="246"/>
        <v>5</v>
      </c>
      <c r="L922" s="10">
        <f t="shared" si="247"/>
        <v>5</v>
      </c>
      <c r="M922" s="1" t="str">
        <f t="shared" si="248"/>
        <v>~brown~</v>
      </c>
      <c r="N922" s="1" t="str">
        <f t="shared" si="249"/>
        <v>[bɹaʊn]</v>
      </c>
      <c r="O922" s="4">
        <f t="shared" si="250"/>
        <v>0.25439985932113074</v>
      </c>
      <c r="P922" s="4">
        <f t="shared" si="251"/>
        <v>1</v>
      </c>
      <c r="Q922" s="4" cm="1">
        <f t="array" ref="Q922">SUM(_xlfn._xlws.FILTER($G$2:$G$1265,_xlfn.MAP($M$2:$M$1265,_xlfn.LAMBDA(_xlpm.x,_xlpm.x=$M922))))</f>
        <v>7.3152889539136799E-4</v>
      </c>
      <c r="R922" s="4">
        <f t="shared" si="252"/>
        <v>1</v>
      </c>
      <c r="S922" s="15" cm="1">
        <f t="array" ref="S922">SUM(_xlfn._xlws.FILTER($G$2:$G$1265,_xlfn.MAP($N$2:$N$1265,_xlfn.LAMBDA(_xlpm.x,_xlpm.x=$N922))))</f>
        <v>7.3152889539136799E-4</v>
      </c>
      <c r="T922" s="4">
        <f t="shared" si="253"/>
        <v>1</v>
      </c>
      <c r="U922" s="4">
        <f t="shared" si="254"/>
        <v>0</v>
      </c>
      <c r="AA922"/>
      <c r="AB922"/>
      <c r="AC922" s="2"/>
      <c r="AH922" s="2"/>
      <c r="AI922" s="2"/>
    </row>
    <row r="923" spans="1:35">
      <c r="A923" s="1" t="str">
        <f t="shared" si="241"/>
        <v>~break~ : [bɹeɪk]</v>
      </c>
      <c r="B923" s="1">
        <f t="shared" si="256"/>
        <v>0</v>
      </c>
      <c r="C923" s="1">
        <f t="shared" si="256"/>
        <v>0</v>
      </c>
      <c r="D923" s="1">
        <f t="shared" si="256"/>
        <v>0</v>
      </c>
      <c r="E923" s="7">
        <v>1</v>
      </c>
      <c r="F923" s="9" t="s">
        <v>1256</v>
      </c>
      <c r="G923" s="4">
        <f t="shared" si="242"/>
        <v>7.3152889539136799E-4</v>
      </c>
      <c r="H923" s="1" t="str">
        <f t="shared" si="243"/>
        <v>bɹeɪk</v>
      </c>
      <c r="I923" s="1" t="str">
        <f t="shared" si="244"/>
        <v>break</v>
      </c>
      <c r="J923" s="10">
        <f t="shared" si="245"/>
        <v>5</v>
      </c>
      <c r="K923" s="10">
        <f t="shared" si="246"/>
        <v>5</v>
      </c>
      <c r="L923" s="10">
        <f t="shared" si="247"/>
        <v>5</v>
      </c>
      <c r="M923" s="1" t="str">
        <f t="shared" si="248"/>
        <v>~break~</v>
      </c>
      <c r="N923" s="1" t="str">
        <f t="shared" si="249"/>
        <v>[bɹeɪk]</v>
      </c>
      <c r="O923" s="4">
        <f t="shared" si="250"/>
        <v>0.25439985932113074</v>
      </c>
      <c r="P923" s="4">
        <f t="shared" si="251"/>
        <v>1</v>
      </c>
      <c r="Q923" s="4" cm="1">
        <f t="array" ref="Q923">SUM(_xlfn._xlws.FILTER($G$2:$G$1265,_xlfn.MAP($M$2:$M$1265,_xlfn.LAMBDA(_xlpm.x,_xlpm.x=$M923))))</f>
        <v>7.3152889539136799E-4</v>
      </c>
      <c r="R923" s="4">
        <f t="shared" si="252"/>
        <v>1</v>
      </c>
      <c r="S923" s="15" cm="1">
        <f t="array" ref="S923">SUM(_xlfn._xlws.FILTER($G$2:$G$1265,_xlfn.MAP($N$2:$N$1265,_xlfn.LAMBDA(_xlpm.x,_xlpm.x=$N923))))</f>
        <v>7.3152889539136799E-4</v>
      </c>
      <c r="T923" s="4">
        <f t="shared" si="253"/>
        <v>1</v>
      </c>
      <c r="U923" s="4">
        <f t="shared" si="254"/>
        <v>0</v>
      </c>
      <c r="AA923"/>
      <c r="AB923"/>
      <c r="AC923" s="2"/>
      <c r="AH923" s="2"/>
      <c r="AI923" s="2"/>
    </row>
    <row r="924" spans="1:35">
      <c r="A924" s="1" t="str">
        <f t="shared" si="241"/>
        <v>~drive~ : [dɹaɪv]</v>
      </c>
      <c r="B924" s="1">
        <f t="shared" si="256"/>
        <v>0</v>
      </c>
      <c r="C924" s="1">
        <f t="shared" si="256"/>
        <v>0</v>
      </c>
      <c r="D924" s="1">
        <f t="shared" si="256"/>
        <v>0</v>
      </c>
      <c r="E924" s="7">
        <v>1</v>
      </c>
      <c r="F924" s="9" t="s">
        <v>1255</v>
      </c>
      <c r="G924" s="4">
        <f t="shared" si="242"/>
        <v>7.3152889539136799E-4</v>
      </c>
      <c r="H924" s="4" t="str">
        <f t="shared" si="243"/>
        <v>dɹaɪv</v>
      </c>
      <c r="I924" s="4" t="str">
        <f t="shared" si="244"/>
        <v>drive</v>
      </c>
      <c r="J924" s="10">
        <f t="shared" si="245"/>
        <v>5</v>
      </c>
      <c r="K924" s="10">
        <f t="shared" si="246"/>
        <v>5</v>
      </c>
      <c r="L924" s="10">
        <f t="shared" si="247"/>
        <v>5</v>
      </c>
      <c r="M924" s="1" t="str">
        <f t="shared" si="248"/>
        <v>~drive~</v>
      </c>
      <c r="N924" s="1" t="str">
        <f t="shared" si="249"/>
        <v>[dɹaɪv]</v>
      </c>
      <c r="O924" s="4">
        <f t="shared" si="250"/>
        <v>0.25439985932113074</v>
      </c>
      <c r="P924" s="4">
        <f t="shared" si="251"/>
        <v>1</v>
      </c>
      <c r="Q924" s="4" cm="1">
        <f t="array" ref="Q924">SUM(_xlfn._xlws.FILTER($G$2:$G$1265,_xlfn.MAP($M$2:$M$1265,_xlfn.LAMBDA(_xlpm.x,_xlpm.x=$M924))))</f>
        <v>7.3152889539136799E-4</v>
      </c>
      <c r="R924" s="4">
        <f t="shared" si="252"/>
        <v>1</v>
      </c>
      <c r="S924" s="15" cm="1">
        <f t="array" ref="S924">SUM(_xlfn._xlws.FILTER($G$2:$G$1265,_xlfn.MAP($N$2:$N$1265,_xlfn.LAMBDA(_xlpm.x,_xlpm.x=$N924))))</f>
        <v>7.3152889539136799E-4</v>
      </c>
      <c r="T924" s="4">
        <f t="shared" si="253"/>
        <v>1</v>
      </c>
      <c r="U924" s="4">
        <f t="shared" si="254"/>
        <v>0</v>
      </c>
      <c r="AA924"/>
      <c r="AB924"/>
      <c r="AC924" s="2"/>
      <c r="AH924" s="2"/>
      <c r="AI924" s="2"/>
    </row>
    <row r="925" spans="1:35">
      <c r="A925" s="1" t="str">
        <f t="shared" si="241"/>
        <v>~docto~ : [dɑktə]</v>
      </c>
      <c r="B925" s="1">
        <f t="shared" si="256"/>
        <v>0</v>
      </c>
      <c r="C925" s="1">
        <f t="shared" si="256"/>
        <v>0</v>
      </c>
      <c r="D925" s="1">
        <f t="shared" si="256"/>
        <v>0</v>
      </c>
      <c r="E925" s="7">
        <v>1</v>
      </c>
      <c r="F925" s="9" t="s">
        <v>1254</v>
      </c>
      <c r="G925" s="4">
        <f t="shared" si="242"/>
        <v>7.3152889539136799E-4</v>
      </c>
      <c r="H925" s="4" t="str">
        <f t="shared" si="243"/>
        <v>dɑktə</v>
      </c>
      <c r="I925" s="4" t="str">
        <f t="shared" si="244"/>
        <v>docto</v>
      </c>
      <c r="J925" s="10">
        <f t="shared" si="245"/>
        <v>5</v>
      </c>
      <c r="K925" s="10">
        <f t="shared" si="246"/>
        <v>5</v>
      </c>
      <c r="L925" s="10">
        <f t="shared" si="247"/>
        <v>5</v>
      </c>
      <c r="M925" s="1" t="str">
        <f t="shared" si="248"/>
        <v>~docto~</v>
      </c>
      <c r="N925" s="1" t="str">
        <f t="shared" si="249"/>
        <v>[dɑktə]</v>
      </c>
      <c r="O925" s="4">
        <f t="shared" si="250"/>
        <v>0.25439985932113074</v>
      </c>
      <c r="P925" s="4">
        <f t="shared" si="251"/>
        <v>1</v>
      </c>
      <c r="Q925" s="4" cm="1">
        <f t="array" ref="Q925">SUM(_xlfn._xlws.FILTER($G$2:$G$1265,_xlfn.MAP($M$2:$M$1265,_xlfn.LAMBDA(_xlpm.x,_xlpm.x=$M925))))</f>
        <v>7.3152889539136799E-4</v>
      </c>
      <c r="R925" s="4">
        <f t="shared" si="252"/>
        <v>1</v>
      </c>
      <c r="S925" s="15" cm="1">
        <f t="array" ref="S925">SUM(_xlfn._xlws.FILTER($G$2:$G$1265,_xlfn.MAP($N$2:$N$1265,_xlfn.LAMBDA(_xlpm.x,_xlpm.x=$N925))))</f>
        <v>7.3152889539136799E-4</v>
      </c>
      <c r="T925" s="4">
        <f t="shared" si="253"/>
        <v>1</v>
      </c>
      <c r="U925" s="4">
        <f t="shared" si="254"/>
        <v>0</v>
      </c>
      <c r="AA925"/>
      <c r="AB925"/>
      <c r="AC925" s="2"/>
      <c r="AH925" s="2"/>
      <c r="AI925" s="2"/>
    </row>
    <row r="926" spans="1:35">
      <c r="A926" s="1" t="str">
        <f t="shared" si="241"/>
        <v>~discu~ : [dɪskʌ]</v>
      </c>
      <c r="B926" s="1">
        <f t="shared" si="256"/>
        <v>0</v>
      </c>
      <c r="C926" s="1">
        <f t="shared" si="256"/>
        <v>0</v>
      </c>
      <c r="D926" s="1">
        <f t="shared" si="256"/>
        <v>0</v>
      </c>
      <c r="E926" s="7">
        <v>1</v>
      </c>
      <c r="F926" s="9" t="s">
        <v>1253</v>
      </c>
      <c r="G926" s="4">
        <f t="shared" si="242"/>
        <v>7.3152889539136799E-4</v>
      </c>
      <c r="H926" s="4" t="str">
        <f t="shared" si="243"/>
        <v>dɪskʌ</v>
      </c>
      <c r="I926" s="4" t="str">
        <f t="shared" si="244"/>
        <v>discu</v>
      </c>
      <c r="J926" s="10">
        <f t="shared" si="245"/>
        <v>5</v>
      </c>
      <c r="K926" s="10">
        <f t="shared" si="246"/>
        <v>5</v>
      </c>
      <c r="L926" s="10">
        <f t="shared" si="247"/>
        <v>5</v>
      </c>
      <c r="M926" s="1" t="str">
        <f t="shared" si="248"/>
        <v>~discu~</v>
      </c>
      <c r="N926" s="1" t="str">
        <f t="shared" si="249"/>
        <v>[dɪskʌ]</v>
      </c>
      <c r="O926" s="4">
        <f t="shared" si="250"/>
        <v>0.25439985932113074</v>
      </c>
      <c r="P926" s="4">
        <f t="shared" si="251"/>
        <v>1</v>
      </c>
      <c r="Q926" s="4" cm="1">
        <f t="array" ref="Q926">SUM(_xlfn._xlws.FILTER($G$2:$G$1265,_xlfn.MAP($M$2:$M$1265,_xlfn.LAMBDA(_xlpm.x,_xlpm.x=$M926))))</f>
        <v>7.3152889539136799E-4</v>
      </c>
      <c r="R926" s="4">
        <f t="shared" si="252"/>
        <v>1</v>
      </c>
      <c r="S926" s="15" cm="1">
        <f t="array" ref="S926">SUM(_xlfn._xlws.FILTER($G$2:$G$1265,_xlfn.MAP($N$2:$N$1265,_xlfn.LAMBDA(_xlpm.x,_xlpm.x=$N926))))</f>
        <v>7.3152889539136799E-4</v>
      </c>
      <c r="T926" s="4">
        <f t="shared" si="253"/>
        <v>1</v>
      </c>
      <c r="U926" s="4">
        <f t="shared" si="254"/>
        <v>0</v>
      </c>
      <c r="AA926"/>
      <c r="AB926"/>
      <c r="AC926" s="2"/>
      <c r="AH926" s="2"/>
      <c r="AI926" s="2"/>
    </row>
    <row r="927" spans="1:35">
      <c r="A927" s="1" t="str">
        <f t="shared" si="241"/>
        <v>~dista~ : [dɪstə]</v>
      </c>
      <c r="B927" s="1">
        <f t="shared" si="256"/>
        <v>0</v>
      </c>
      <c r="C927" s="1">
        <f t="shared" si="256"/>
        <v>0</v>
      </c>
      <c r="D927" s="1">
        <f t="shared" si="256"/>
        <v>0</v>
      </c>
      <c r="E927" s="7">
        <v>1</v>
      </c>
      <c r="F927" s="9" t="s">
        <v>1252</v>
      </c>
      <c r="G927" s="4">
        <f t="shared" si="242"/>
        <v>7.3152889539136799E-4</v>
      </c>
      <c r="H927" s="4" t="str">
        <f t="shared" si="243"/>
        <v>dɪstə</v>
      </c>
      <c r="I927" s="4" t="str">
        <f t="shared" si="244"/>
        <v>dista</v>
      </c>
      <c r="J927" s="10">
        <f t="shared" si="245"/>
        <v>5</v>
      </c>
      <c r="K927" s="10">
        <f t="shared" si="246"/>
        <v>5</v>
      </c>
      <c r="L927" s="10">
        <f t="shared" si="247"/>
        <v>5</v>
      </c>
      <c r="M927" s="1" t="str">
        <f t="shared" si="248"/>
        <v>~dista~</v>
      </c>
      <c r="N927" s="1" t="str">
        <f t="shared" si="249"/>
        <v>[dɪstə]</v>
      </c>
      <c r="O927" s="4">
        <f t="shared" si="250"/>
        <v>0.25439985932113074</v>
      </c>
      <c r="P927" s="4">
        <f t="shared" si="251"/>
        <v>1</v>
      </c>
      <c r="Q927" s="4" cm="1">
        <f t="array" ref="Q927">SUM(_xlfn._xlws.FILTER($G$2:$G$1265,_xlfn.MAP($M$2:$M$1265,_xlfn.LAMBDA(_xlpm.x,_xlpm.x=$M927))))</f>
        <v>7.3152889539136799E-4</v>
      </c>
      <c r="R927" s="4">
        <f t="shared" si="252"/>
        <v>1</v>
      </c>
      <c r="S927" s="15" cm="1">
        <f t="array" ref="S927">SUM(_xlfn._xlws.FILTER($G$2:$G$1265,_xlfn.MAP($N$2:$N$1265,_xlfn.LAMBDA(_xlpm.x,_xlpm.x=$N927))))</f>
        <v>7.3152889539136799E-4</v>
      </c>
      <c r="T927" s="4">
        <f t="shared" si="253"/>
        <v>1</v>
      </c>
      <c r="U927" s="4">
        <f t="shared" si="254"/>
        <v>0</v>
      </c>
      <c r="AA927"/>
      <c r="AB927"/>
      <c r="AC927" s="2"/>
      <c r="AH927" s="2"/>
      <c r="AI927" s="2"/>
    </row>
    <row r="928" spans="1:35">
      <c r="A928" s="1" t="str">
        <f t="shared" si="241"/>
        <v>~ggest~ : [dʒɛst]</v>
      </c>
      <c r="B928" s="1">
        <f t="shared" si="256"/>
        <v>0</v>
      </c>
      <c r="C928" s="1">
        <f t="shared" si="256"/>
        <v>0</v>
      </c>
      <c r="D928" s="1">
        <f t="shared" si="256"/>
        <v>0</v>
      </c>
      <c r="E928" s="7">
        <v>1</v>
      </c>
      <c r="F928" s="9" t="s">
        <v>1251</v>
      </c>
      <c r="G928" s="4">
        <f t="shared" si="242"/>
        <v>7.3152889539136799E-4</v>
      </c>
      <c r="H928" s="4" t="str">
        <f t="shared" si="243"/>
        <v>dʒɛst</v>
      </c>
      <c r="I928" s="4" t="str">
        <f t="shared" si="244"/>
        <v>ggest</v>
      </c>
      <c r="J928" s="10">
        <f t="shared" si="245"/>
        <v>5</v>
      </c>
      <c r="K928" s="10">
        <f t="shared" si="246"/>
        <v>5</v>
      </c>
      <c r="L928" s="10">
        <f t="shared" si="247"/>
        <v>5</v>
      </c>
      <c r="M928" s="1" t="str">
        <f t="shared" si="248"/>
        <v>~ggest~</v>
      </c>
      <c r="N928" s="1" t="str">
        <f t="shared" si="249"/>
        <v>[dʒɛst]</v>
      </c>
      <c r="O928" s="4">
        <f t="shared" si="250"/>
        <v>0.25439985932113074</v>
      </c>
      <c r="P928" s="4">
        <f t="shared" si="251"/>
        <v>1</v>
      </c>
      <c r="Q928" s="4" cm="1">
        <f t="array" ref="Q928">SUM(_xlfn._xlws.FILTER($G$2:$G$1265,_xlfn.MAP($M$2:$M$1265,_xlfn.LAMBDA(_xlpm.x,_xlpm.x=$M928))))</f>
        <v>7.3152889539136799E-4</v>
      </c>
      <c r="R928" s="4">
        <f t="shared" si="252"/>
        <v>1</v>
      </c>
      <c r="S928" s="15" cm="1">
        <f t="array" ref="S928">SUM(_xlfn._xlws.FILTER($G$2:$G$1265,_xlfn.MAP($N$2:$N$1265,_xlfn.LAMBDA(_xlpm.x,_xlpm.x=$N928))))</f>
        <v>7.3152889539136799E-4</v>
      </c>
      <c r="T928" s="4">
        <f t="shared" si="253"/>
        <v>1</v>
      </c>
      <c r="U928" s="4">
        <f t="shared" si="254"/>
        <v>0</v>
      </c>
      <c r="AA928"/>
      <c r="AB928"/>
      <c r="AC928" s="2"/>
      <c r="AH928" s="2"/>
      <c r="AI928" s="2"/>
    </row>
    <row r="929" spans="1:35">
      <c r="A929" s="1" t="str">
        <f t="shared" si="241"/>
        <v>~drink~ : [dɹɪŋk]</v>
      </c>
      <c r="B929" s="1">
        <f t="shared" si="256"/>
        <v>0</v>
      </c>
      <c r="C929" s="1">
        <f t="shared" si="256"/>
        <v>0</v>
      </c>
      <c r="D929" s="1">
        <f t="shared" si="256"/>
        <v>0</v>
      </c>
      <c r="E929" s="7">
        <v>1</v>
      </c>
      <c r="F929" s="9" t="s">
        <v>1250</v>
      </c>
      <c r="G929" s="4">
        <f t="shared" si="242"/>
        <v>7.3152889539136799E-4</v>
      </c>
      <c r="H929" s="4" t="str">
        <f t="shared" si="243"/>
        <v>dɹɪŋk</v>
      </c>
      <c r="I929" s="4" t="str">
        <f t="shared" si="244"/>
        <v>drink</v>
      </c>
      <c r="J929" s="10">
        <f t="shared" si="245"/>
        <v>5</v>
      </c>
      <c r="K929" s="10">
        <f t="shared" si="246"/>
        <v>5</v>
      </c>
      <c r="L929" s="10">
        <f t="shared" si="247"/>
        <v>5</v>
      </c>
      <c r="M929" s="1" t="str">
        <f t="shared" si="248"/>
        <v>~drink~</v>
      </c>
      <c r="N929" s="1" t="str">
        <f t="shared" si="249"/>
        <v>[dɹɪŋk]</v>
      </c>
      <c r="O929" s="4">
        <f t="shared" si="250"/>
        <v>0.25439985932113074</v>
      </c>
      <c r="P929" s="4">
        <f t="shared" si="251"/>
        <v>1</v>
      </c>
      <c r="Q929" s="4" cm="1">
        <f t="array" ref="Q929">SUM(_xlfn._xlws.FILTER($G$2:$G$1265,_xlfn.MAP($M$2:$M$1265,_xlfn.LAMBDA(_xlpm.x,_xlpm.x=$M929))))</f>
        <v>7.3152889539136799E-4</v>
      </c>
      <c r="R929" s="4">
        <f t="shared" si="252"/>
        <v>1</v>
      </c>
      <c r="S929" s="15" cm="1">
        <f t="array" ref="S929">SUM(_xlfn._xlws.FILTER($G$2:$G$1265,_xlfn.MAP($N$2:$N$1265,_xlfn.LAMBDA(_xlpm.x,_xlpm.x=$N929))))</f>
        <v>7.3152889539136799E-4</v>
      </c>
      <c r="T929" s="4">
        <f t="shared" si="253"/>
        <v>1</v>
      </c>
      <c r="U929" s="4">
        <f t="shared" si="254"/>
        <v>0</v>
      </c>
      <c r="AA929"/>
      <c r="AB929"/>
      <c r="AC929" s="2"/>
      <c r="AH929" s="2"/>
      <c r="AI929" s="2"/>
    </row>
    <row r="930" spans="1:35">
      <c r="A930" s="1" t="str">
        <f t="shared" si="241"/>
        <v>~found~ : [faʊnd]</v>
      </c>
      <c r="B930" s="1">
        <f t="shared" si="256"/>
        <v>0</v>
      </c>
      <c r="C930" s="1">
        <f t="shared" si="256"/>
        <v>0</v>
      </c>
      <c r="D930" s="1">
        <f t="shared" si="256"/>
        <v>0</v>
      </c>
      <c r="E930" s="7">
        <v>1</v>
      </c>
      <c r="F930" s="9" t="s">
        <v>1249</v>
      </c>
      <c r="G930" s="4">
        <f t="shared" si="242"/>
        <v>7.3152889539136799E-4</v>
      </c>
      <c r="H930" s="4" t="str">
        <f t="shared" si="243"/>
        <v>faʊnd</v>
      </c>
      <c r="I930" s="4" t="str">
        <f t="shared" si="244"/>
        <v>found</v>
      </c>
      <c r="J930" s="10">
        <f t="shared" si="245"/>
        <v>5</v>
      </c>
      <c r="K930" s="10">
        <f t="shared" si="246"/>
        <v>5</v>
      </c>
      <c r="L930" s="10">
        <f t="shared" si="247"/>
        <v>5</v>
      </c>
      <c r="M930" s="1" t="str">
        <f t="shared" si="248"/>
        <v>~found~</v>
      </c>
      <c r="N930" s="1" t="str">
        <f t="shared" si="249"/>
        <v>[faʊnd]</v>
      </c>
      <c r="O930" s="4">
        <f t="shared" si="250"/>
        <v>0.25439985932113074</v>
      </c>
      <c r="P930" s="4">
        <f t="shared" si="251"/>
        <v>1</v>
      </c>
      <c r="Q930" s="4" cm="1">
        <f t="array" ref="Q930">SUM(_xlfn._xlws.FILTER($G$2:$G$1265,_xlfn.MAP($M$2:$M$1265,_xlfn.LAMBDA(_xlpm.x,_xlpm.x=$M930))))</f>
        <v>7.3152889539136799E-4</v>
      </c>
      <c r="R930" s="4">
        <f t="shared" si="252"/>
        <v>1</v>
      </c>
      <c r="S930" s="15" cm="1">
        <f t="array" ref="S930">SUM(_xlfn._xlws.FILTER($G$2:$G$1265,_xlfn.MAP($N$2:$N$1265,_xlfn.LAMBDA(_xlpm.x,_xlpm.x=$N930))))</f>
        <v>7.3152889539136799E-4</v>
      </c>
      <c r="T930" s="4">
        <f t="shared" si="253"/>
        <v>1</v>
      </c>
      <c r="U930" s="4">
        <f t="shared" si="254"/>
        <v>0</v>
      </c>
      <c r="AA930"/>
      <c r="AB930"/>
      <c r="AC930" s="2"/>
      <c r="AH930" s="2"/>
      <c r="AI930" s="2"/>
    </row>
    <row r="931" spans="1:35">
      <c r="A931" s="1" t="str">
        <f t="shared" si="241"/>
        <v>~famou~ : [feɪmə]</v>
      </c>
      <c r="B931" s="1">
        <f t="shared" si="256"/>
        <v>0</v>
      </c>
      <c r="C931" s="1">
        <f t="shared" si="256"/>
        <v>0</v>
      </c>
      <c r="D931" s="1">
        <f t="shared" si="256"/>
        <v>0</v>
      </c>
      <c r="E931" s="7">
        <v>1</v>
      </c>
      <c r="F931" s="9" t="s">
        <v>1248</v>
      </c>
      <c r="G931" s="4">
        <f t="shared" si="242"/>
        <v>7.3152889539136799E-4</v>
      </c>
      <c r="H931" s="4" t="str">
        <f t="shared" si="243"/>
        <v>feɪmə</v>
      </c>
      <c r="I931" s="4" t="str">
        <f t="shared" si="244"/>
        <v>famou</v>
      </c>
      <c r="J931" s="10">
        <f t="shared" si="245"/>
        <v>5</v>
      </c>
      <c r="K931" s="10">
        <f t="shared" si="246"/>
        <v>5</v>
      </c>
      <c r="L931" s="10">
        <f t="shared" si="247"/>
        <v>5</v>
      </c>
      <c r="M931" s="1" t="str">
        <f t="shared" si="248"/>
        <v>~famou~</v>
      </c>
      <c r="N931" s="1" t="str">
        <f t="shared" si="249"/>
        <v>[feɪmə]</v>
      </c>
      <c r="O931" s="4">
        <f t="shared" si="250"/>
        <v>0.25439985932113074</v>
      </c>
      <c r="P931" s="4">
        <f t="shared" si="251"/>
        <v>1</v>
      </c>
      <c r="Q931" s="4" cm="1">
        <f t="array" ref="Q931">SUM(_xlfn._xlws.FILTER($G$2:$G$1265,_xlfn.MAP($M$2:$M$1265,_xlfn.LAMBDA(_xlpm.x,_xlpm.x=$M931))))</f>
        <v>7.3152889539136799E-4</v>
      </c>
      <c r="R931" s="4">
        <f t="shared" si="252"/>
        <v>1</v>
      </c>
      <c r="S931" s="15" cm="1">
        <f t="array" ref="S931">SUM(_xlfn._xlws.FILTER($G$2:$G$1265,_xlfn.MAP($N$2:$N$1265,_xlfn.LAMBDA(_xlpm.x,_xlpm.x=$N931))))</f>
        <v>7.3152889539136799E-4</v>
      </c>
      <c r="T931" s="4">
        <f t="shared" si="253"/>
        <v>1</v>
      </c>
      <c r="U931" s="4">
        <f t="shared" si="254"/>
        <v>0</v>
      </c>
      <c r="AA931"/>
      <c r="AB931"/>
      <c r="AC931" s="2"/>
      <c r="AH931" s="2"/>
      <c r="AI931" s="2"/>
    </row>
    <row r="932" spans="1:35">
      <c r="A932" s="1" t="str">
        <f t="shared" si="241"/>
        <v>~flowe~ : [flawə]</v>
      </c>
      <c r="B932" s="1">
        <f t="shared" si="256"/>
        <v>0</v>
      </c>
      <c r="C932" s="1">
        <f t="shared" si="256"/>
        <v>0</v>
      </c>
      <c r="D932" s="1">
        <f t="shared" si="256"/>
        <v>0</v>
      </c>
      <c r="E932" s="7">
        <v>1</v>
      </c>
      <c r="F932" s="9" t="s">
        <v>1247</v>
      </c>
      <c r="G932" s="4">
        <f t="shared" si="242"/>
        <v>7.3152889539136799E-4</v>
      </c>
      <c r="H932" s="4" t="str">
        <f t="shared" si="243"/>
        <v>flawə</v>
      </c>
      <c r="I932" s="4" t="str">
        <f t="shared" si="244"/>
        <v>flowe</v>
      </c>
      <c r="J932" s="10">
        <f t="shared" si="245"/>
        <v>5</v>
      </c>
      <c r="K932" s="10">
        <f t="shared" si="246"/>
        <v>5</v>
      </c>
      <c r="L932" s="10">
        <f t="shared" si="247"/>
        <v>5</v>
      </c>
      <c r="M932" s="1" t="str">
        <f t="shared" si="248"/>
        <v>~flowe~</v>
      </c>
      <c r="N932" s="1" t="str">
        <f t="shared" si="249"/>
        <v>[flawə]</v>
      </c>
      <c r="O932" s="4">
        <f t="shared" si="250"/>
        <v>0.25439985932113074</v>
      </c>
      <c r="P932" s="4">
        <f t="shared" si="251"/>
        <v>1</v>
      </c>
      <c r="Q932" s="4" cm="1">
        <f t="array" ref="Q932">SUM(_xlfn._xlws.FILTER($G$2:$G$1265,_xlfn.MAP($M$2:$M$1265,_xlfn.LAMBDA(_xlpm.x,_xlpm.x=$M932))))</f>
        <v>7.3152889539136799E-4</v>
      </c>
      <c r="R932" s="4">
        <f t="shared" si="252"/>
        <v>1</v>
      </c>
      <c r="S932" s="15" cm="1">
        <f t="array" ref="S932">SUM(_xlfn._xlws.FILTER($G$2:$G$1265,_xlfn.MAP($N$2:$N$1265,_xlfn.LAMBDA(_xlpm.x,_xlpm.x=$N932))))</f>
        <v>7.3152889539136799E-4</v>
      </c>
      <c r="T932" s="4">
        <f t="shared" si="253"/>
        <v>1</v>
      </c>
      <c r="U932" s="4">
        <f t="shared" si="254"/>
        <v>0</v>
      </c>
      <c r="AA932"/>
      <c r="AB932"/>
      <c r="AC932" s="2"/>
      <c r="AH932" s="2"/>
      <c r="AI932" s="2"/>
    </row>
    <row r="933" spans="1:35">
      <c r="A933" s="1" t="str">
        <f t="shared" si="241"/>
        <v>~fraid~ : [fɹeɪd]</v>
      </c>
      <c r="B933" s="1">
        <f t="shared" si="256"/>
        <v>0</v>
      </c>
      <c r="C933" s="1">
        <f t="shared" si="256"/>
        <v>0</v>
      </c>
      <c r="D933" s="1">
        <f t="shared" si="256"/>
        <v>0</v>
      </c>
      <c r="E933" s="7">
        <v>1</v>
      </c>
      <c r="F933" s="9" t="s">
        <v>1246</v>
      </c>
      <c r="G933" s="4">
        <f t="shared" si="242"/>
        <v>7.3152889539136799E-4</v>
      </c>
      <c r="H933" s="4" t="str">
        <f t="shared" si="243"/>
        <v>fɹeɪd</v>
      </c>
      <c r="I933" s="4" t="str">
        <f t="shared" si="244"/>
        <v>fraid</v>
      </c>
      <c r="J933" s="10">
        <f t="shared" si="245"/>
        <v>5</v>
      </c>
      <c r="K933" s="10">
        <f t="shared" si="246"/>
        <v>5</v>
      </c>
      <c r="L933" s="10">
        <f t="shared" si="247"/>
        <v>5</v>
      </c>
      <c r="M933" s="1" t="str">
        <f t="shared" si="248"/>
        <v>~fraid~</v>
      </c>
      <c r="N933" s="1" t="str">
        <f t="shared" si="249"/>
        <v>[fɹeɪd]</v>
      </c>
      <c r="O933" s="4">
        <f t="shared" si="250"/>
        <v>0.25439985932113074</v>
      </c>
      <c r="P933" s="4">
        <f t="shared" si="251"/>
        <v>1</v>
      </c>
      <c r="Q933" s="4" cm="1">
        <f t="array" ref="Q933">SUM(_xlfn._xlws.FILTER($G$2:$G$1265,_xlfn.MAP($M$2:$M$1265,_xlfn.LAMBDA(_xlpm.x,_xlpm.x=$M933))))</f>
        <v>7.3152889539136799E-4</v>
      </c>
      <c r="R933" s="4">
        <f t="shared" si="252"/>
        <v>1</v>
      </c>
      <c r="S933" s="15" cm="1">
        <f t="array" ref="S933">SUM(_xlfn._xlws.FILTER($G$2:$G$1265,_xlfn.MAP($N$2:$N$1265,_xlfn.LAMBDA(_xlpm.x,_xlpm.x=$N933))))</f>
        <v>7.3152889539136799E-4</v>
      </c>
      <c r="T933" s="4">
        <f t="shared" si="253"/>
        <v>1</v>
      </c>
      <c r="U933" s="4">
        <f t="shared" si="254"/>
        <v>0</v>
      </c>
      <c r="AA933"/>
      <c r="AB933"/>
      <c r="AC933" s="2"/>
      <c r="AH933" s="2"/>
      <c r="AI933" s="2"/>
    </row>
    <row r="934" spans="1:35">
      <c r="A934" s="1" t="str">
        <f t="shared" si="241"/>
        <v>~front~ : [fɹʌnt]</v>
      </c>
      <c r="B934" s="1">
        <f t="shared" si="256"/>
        <v>0</v>
      </c>
      <c r="C934" s="1">
        <f t="shared" si="256"/>
        <v>0</v>
      </c>
      <c r="D934" s="1">
        <f t="shared" si="256"/>
        <v>0</v>
      </c>
      <c r="E934" s="7">
        <v>1</v>
      </c>
      <c r="F934" s="9" t="s">
        <v>1245</v>
      </c>
      <c r="G934" s="4">
        <f t="shared" si="242"/>
        <v>7.3152889539136799E-4</v>
      </c>
      <c r="H934" s="4" t="str">
        <f t="shared" si="243"/>
        <v>fɹʌnt</v>
      </c>
      <c r="I934" s="4" t="str">
        <f t="shared" si="244"/>
        <v>front</v>
      </c>
      <c r="J934" s="10">
        <f t="shared" si="245"/>
        <v>5</v>
      </c>
      <c r="K934" s="10">
        <f t="shared" si="246"/>
        <v>5</v>
      </c>
      <c r="L934" s="10">
        <f t="shared" si="247"/>
        <v>5</v>
      </c>
      <c r="M934" s="1" t="str">
        <f t="shared" si="248"/>
        <v>~front~</v>
      </c>
      <c r="N934" s="1" t="str">
        <f t="shared" si="249"/>
        <v>[fɹʌnt]</v>
      </c>
      <c r="O934" s="4">
        <f t="shared" si="250"/>
        <v>0.25439985932113074</v>
      </c>
      <c r="P934" s="4">
        <f t="shared" si="251"/>
        <v>1</v>
      </c>
      <c r="Q934" s="4" cm="1">
        <f t="array" ref="Q934">SUM(_xlfn._xlws.FILTER($G$2:$G$1265,_xlfn.MAP($M$2:$M$1265,_xlfn.LAMBDA(_xlpm.x,_xlpm.x=$M934))))</f>
        <v>7.3152889539136799E-4</v>
      </c>
      <c r="R934" s="4">
        <f t="shared" si="252"/>
        <v>1</v>
      </c>
      <c r="S934" s="15" cm="1">
        <f t="array" ref="S934">SUM(_xlfn._xlws.FILTER($G$2:$G$1265,_xlfn.MAP($N$2:$N$1265,_xlfn.LAMBDA(_xlpm.x,_xlpm.x=$N934))))</f>
        <v>7.3152889539136799E-4</v>
      </c>
      <c r="T934" s="4">
        <f t="shared" si="253"/>
        <v>1</v>
      </c>
      <c r="U934" s="4">
        <f t="shared" si="254"/>
        <v>0</v>
      </c>
      <c r="AA934"/>
      <c r="AB934"/>
      <c r="AC934" s="2"/>
      <c r="AH934" s="2"/>
      <c r="AI934" s="2"/>
    </row>
    <row r="935" spans="1:35">
      <c r="A935" s="1" t="str">
        <f t="shared" si="241"/>
        <v>~first~ : [fɜɹst]</v>
      </c>
      <c r="B935" s="1">
        <f t="shared" si="256"/>
        <v>0</v>
      </c>
      <c r="C935" s="1">
        <f t="shared" si="256"/>
        <v>0</v>
      </c>
      <c r="D935" s="1">
        <f t="shared" si="256"/>
        <v>0</v>
      </c>
      <c r="E935" s="7">
        <v>1</v>
      </c>
      <c r="F935" s="9" t="s">
        <v>1244</v>
      </c>
      <c r="G935" s="4">
        <f t="shared" si="242"/>
        <v>7.3152889539136799E-4</v>
      </c>
      <c r="H935" s="4" t="str">
        <f t="shared" si="243"/>
        <v>fɜɹst</v>
      </c>
      <c r="I935" s="4" t="str">
        <f t="shared" si="244"/>
        <v>first</v>
      </c>
      <c r="J935" s="10">
        <f t="shared" si="245"/>
        <v>5</v>
      </c>
      <c r="K935" s="10">
        <f t="shared" si="246"/>
        <v>5</v>
      </c>
      <c r="L935" s="10">
        <f t="shared" si="247"/>
        <v>5</v>
      </c>
      <c r="M935" s="1" t="str">
        <f t="shared" si="248"/>
        <v>~first~</v>
      </c>
      <c r="N935" s="1" t="str">
        <f t="shared" si="249"/>
        <v>[fɜɹst]</v>
      </c>
      <c r="O935" s="4">
        <f t="shared" si="250"/>
        <v>0.25439985932113074</v>
      </c>
      <c r="P935" s="4">
        <f t="shared" si="251"/>
        <v>1</v>
      </c>
      <c r="Q935" s="4" cm="1">
        <f t="array" ref="Q935">SUM(_xlfn._xlws.FILTER($G$2:$G$1265,_xlfn.MAP($M$2:$M$1265,_xlfn.LAMBDA(_xlpm.x,_xlpm.x=$M935))))</f>
        <v>7.3152889539136799E-4</v>
      </c>
      <c r="R935" s="4">
        <f t="shared" si="252"/>
        <v>1</v>
      </c>
      <c r="S935" s="15" cm="1">
        <f t="array" ref="S935">SUM(_xlfn._xlws.FILTER($G$2:$G$1265,_xlfn.MAP($N$2:$N$1265,_xlfn.LAMBDA(_xlpm.x,_xlpm.x=$N935))))</f>
        <v>7.3152889539136799E-4</v>
      </c>
      <c r="T935" s="4">
        <f t="shared" si="253"/>
        <v>1</v>
      </c>
      <c r="U935" s="4">
        <f t="shared" si="254"/>
        <v>0</v>
      </c>
      <c r="AA935"/>
      <c r="AB935"/>
      <c r="AC935" s="2"/>
      <c r="AH935" s="2"/>
      <c r="AI935" s="2"/>
    </row>
    <row r="936" spans="1:35">
      <c r="A936" s="1" t="str">
        <f t="shared" si="241"/>
        <v>~forwa~ : [fɔɹwə]</v>
      </c>
      <c r="B936" s="1">
        <f t="shared" si="256"/>
        <v>0</v>
      </c>
      <c r="C936" s="1">
        <f t="shared" si="256"/>
        <v>0</v>
      </c>
      <c r="D936" s="1">
        <f t="shared" si="256"/>
        <v>0</v>
      </c>
      <c r="E936" s="7">
        <v>1</v>
      </c>
      <c r="F936" s="9" t="s">
        <v>1243</v>
      </c>
      <c r="G936" s="4">
        <f t="shared" si="242"/>
        <v>7.3152889539136799E-4</v>
      </c>
      <c r="H936" s="1" t="str">
        <f t="shared" si="243"/>
        <v>fɔɹwə</v>
      </c>
      <c r="I936" s="1" t="str">
        <f t="shared" si="244"/>
        <v>forwa</v>
      </c>
      <c r="J936" s="10">
        <f t="shared" si="245"/>
        <v>5</v>
      </c>
      <c r="K936" s="10">
        <f t="shared" si="246"/>
        <v>5</v>
      </c>
      <c r="L936" s="10">
        <f t="shared" si="247"/>
        <v>5</v>
      </c>
      <c r="M936" s="1" t="str">
        <f t="shared" si="248"/>
        <v>~forwa~</v>
      </c>
      <c r="N936" s="1" t="str">
        <f t="shared" si="249"/>
        <v>[fɔɹwə]</v>
      </c>
      <c r="O936" s="4">
        <f t="shared" si="250"/>
        <v>0.25439985932113074</v>
      </c>
      <c r="P936" s="4">
        <f t="shared" si="251"/>
        <v>1</v>
      </c>
      <c r="Q936" s="4" cm="1">
        <f t="array" ref="Q936">SUM(_xlfn._xlws.FILTER($G$2:$G$1265,_xlfn.MAP($M$2:$M$1265,_xlfn.LAMBDA(_xlpm.x,_xlpm.x=$M936))))</f>
        <v>7.3152889539136799E-4</v>
      </c>
      <c r="R936" s="4">
        <f t="shared" si="252"/>
        <v>1</v>
      </c>
      <c r="S936" s="15" cm="1">
        <f t="array" ref="S936">SUM(_xlfn._xlws.FILTER($G$2:$G$1265,_xlfn.MAP($N$2:$N$1265,_xlfn.LAMBDA(_xlpm.x,_xlpm.x=$N936))))</f>
        <v>7.3152889539136799E-4</v>
      </c>
      <c r="T936" s="4">
        <f t="shared" si="253"/>
        <v>1</v>
      </c>
      <c r="U936" s="4">
        <f t="shared" si="254"/>
        <v>0</v>
      </c>
      <c r="AA936"/>
      <c r="AB936"/>
      <c r="AC936" s="2"/>
      <c r="AH936" s="2"/>
      <c r="AI936" s="2"/>
    </row>
    <row r="937" spans="1:35">
      <c r="A937" s="1" t="str">
        <f t="shared" si="241"/>
        <v>~finge~ : [fɪŋɡə]</v>
      </c>
      <c r="B937" s="1">
        <f t="shared" si="256"/>
        <v>0</v>
      </c>
      <c r="C937" s="1">
        <f t="shared" si="256"/>
        <v>0</v>
      </c>
      <c r="D937" s="1">
        <f t="shared" si="256"/>
        <v>0</v>
      </c>
      <c r="E937" s="7">
        <v>1</v>
      </c>
      <c r="F937" s="9" t="s">
        <v>1242</v>
      </c>
      <c r="G937" s="4">
        <f t="shared" si="242"/>
        <v>7.3152889539136799E-4</v>
      </c>
      <c r="H937" s="4" t="str">
        <f t="shared" si="243"/>
        <v>fɪŋɡə</v>
      </c>
      <c r="I937" s="4" t="str">
        <f t="shared" si="244"/>
        <v>finge</v>
      </c>
      <c r="J937" s="10">
        <f t="shared" si="245"/>
        <v>5</v>
      </c>
      <c r="K937" s="10">
        <f t="shared" si="246"/>
        <v>5</v>
      </c>
      <c r="L937" s="10">
        <f t="shared" si="247"/>
        <v>5</v>
      </c>
      <c r="M937" s="1" t="str">
        <f t="shared" si="248"/>
        <v>~finge~</v>
      </c>
      <c r="N937" s="1" t="str">
        <f t="shared" si="249"/>
        <v>[fɪŋɡə]</v>
      </c>
      <c r="O937" s="4">
        <f t="shared" si="250"/>
        <v>0.25439985932113074</v>
      </c>
      <c r="P937" s="4">
        <f t="shared" si="251"/>
        <v>1</v>
      </c>
      <c r="Q937" s="4" cm="1">
        <f t="array" ref="Q937">SUM(_xlfn._xlws.FILTER($G$2:$G$1265,_xlfn.MAP($M$2:$M$1265,_xlfn.LAMBDA(_xlpm.x,_xlpm.x=$M937))))</f>
        <v>7.3152889539136799E-4</v>
      </c>
      <c r="R937" s="4">
        <f t="shared" si="252"/>
        <v>1</v>
      </c>
      <c r="S937" s="15" cm="1">
        <f t="array" ref="S937">SUM(_xlfn._xlws.FILTER($G$2:$G$1265,_xlfn.MAP($N$2:$N$1265,_xlfn.LAMBDA(_xlpm.x,_xlpm.x=$N937))))</f>
        <v>7.3152889539136799E-4</v>
      </c>
      <c r="T937" s="4">
        <f t="shared" si="253"/>
        <v>1</v>
      </c>
      <c r="U937" s="4">
        <f t="shared" si="254"/>
        <v>0</v>
      </c>
      <c r="AA937"/>
      <c r="AB937"/>
      <c r="AC937" s="2"/>
      <c r="AH937" s="2"/>
      <c r="AI937" s="2"/>
    </row>
    <row r="938" spans="1:35">
      <c r="A938" s="1" t="str">
        <f t="shared" si="241"/>
        <v>~histo~ : [hɪstə]</v>
      </c>
      <c r="B938" s="1">
        <f t="shared" si="256"/>
        <v>0</v>
      </c>
      <c r="C938" s="1">
        <f t="shared" si="256"/>
        <v>0</v>
      </c>
      <c r="D938" s="1">
        <f t="shared" si="256"/>
        <v>0</v>
      </c>
      <c r="E938" s="7">
        <v>1</v>
      </c>
      <c r="F938" s="9" t="s">
        <v>1241</v>
      </c>
      <c r="G938" s="4">
        <f t="shared" si="242"/>
        <v>7.3152889539136799E-4</v>
      </c>
      <c r="H938" s="4" t="str">
        <f t="shared" si="243"/>
        <v>hɪstə</v>
      </c>
      <c r="I938" s="4" t="str">
        <f t="shared" si="244"/>
        <v>histo</v>
      </c>
      <c r="J938" s="10">
        <f t="shared" si="245"/>
        <v>5</v>
      </c>
      <c r="K938" s="10">
        <f t="shared" si="246"/>
        <v>5</v>
      </c>
      <c r="L938" s="10">
        <f t="shared" si="247"/>
        <v>5</v>
      </c>
      <c r="M938" s="1" t="str">
        <f t="shared" si="248"/>
        <v>~histo~</v>
      </c>
      <c r="N938" s="1" t="str">
        <f t="shared" si="249"/>
        <v>[hɪstə]</v>
      </c>
      <c r="O938" s="4">
        <f t="shared" si="250"/>
        <v>0.25439985932113074</v>
      </c>
      <c r="P938" s="4">
        <f t="shared" si="251"/>
        <v>1</v>
      </c>
      <c r="Q938" s="4" cm="1">
        <f t="array" ref="Q938">SUM(_xlfn._xlws.FILTER($G$2:$G$1265,_xlfn.MAP($M$2:$M$1265,_xlfn.LAMBDA(_xlpm.x,_xlpm.x=$M938))))</f>
        <v>7.3152889539136799E-4</v>
      </c>
      <c r="R938" s="4">
        <f t="shared" si="252"/>
        <v>1</v>
      </c>
      <c r="S938" s="15" cm="1">
        <f t="array" ref="S938">SUM(_xlfn._xlws.FILTER($G$2:$G$1265,_xlfn.MAP($N$2:$N$1265,_xlfn.LAMBDA(_xlpm.x,_xlpm.x=$N938))))</f>
        <v>7.3152889539136799E-4</v>
      </c>
      <c r="T938" s="4">
        <f t="shared" si="253"/>
        <v>1</v>
      </c>
      <c r="U938" s="4">
        <f t="shared" si="254"/>
        <v>0</v>
      </c>
      <c r="AA938"/>
      <c r="AB938"/>
      <c r="AC938" s="2"/>
      <c r="AH938" s="2"/>
      <c r="AI938" s="2"/>
    </row>
    <row r="939" spans="1:35">
      <c r="A939" s="1" t="str">
        <f t="shared" si="241"/>
        <v>~count~ : [kaʊnt]</v>
      </c>
      <c r="B939" s="1">
        <f t="shared" si="256"/>
        <v>0</v>
      </c>
      <c r="C939" s="1">
        <f t="shared" si="256"/>
        <v>0</v>
      </c>
      <c r="D939" s="1">
        <f t="shared" si="256"/>
        <v>0</v>
      </c>
      <c r="E939" s="7">
        <v>1</v>
      </c>
      <c r="F939" s="9" t="s">
        <v>1240</v>
      </c>
      <c r="G939" s="4">
        <f t="shared" si="242"/>
        <v>7.3152889539136799E-4</v>
      </c>
      <c r="H939" s="4" t="str">
        <f t="shared" si="243"/>
        <v>kaʊnt</v>
      </c>
      <c r="I939" s="4" t="str">
        <f t="shared" si="244"/>
        <v>count</v>
      </c>
      <c r="J939" s="10">
        <f t="shared" si="245"/>
        <v>5</v>
      </c>
      <c r="K939" s="10">
        <f t="shared" si="246"/>
        <v>5</v>
      </c>
      <c r="L939" s="10">
        <f t="shared" si="247"/>
        <v>5</v>
      </c>
      <c r="M939" s="1" t="str">
        <f t="shared" si="248"/>
        <v>~count~</v>
      </c>
      <c r="N939" s="1" t="str">
        <f t="shared" si="249"/>
        <v>[kaʊnt]</v>
      </c>
      <c r="O939" s="4">
        <f t="shared" si="250"/>
        <v>0.25439985932113074</v>
      </c>
      <c r="P939" s="4">
        <f t="shared" si="251"/>
        <v>1</v>
      </c>
      <c r="Q939" s="4" cm="1">
        <f t="array" ref="Q939">SUM(_xlfn._xlws.FILTER($G$2:$G$1265,_xlfn.MAP($M$2:$M$1265,_xlfn.LAMBDA(_xlpm.x,_xlpm.x=$M939))))</f>
        <v>7.3152889539136799E-4</v>
      </c>
      <c r="R939" s="4">
        <f t="shared" si="252"/>
        <v>1</v>
      </c>
      <c r="S939" s="15" cm="1">
        <f t="array" ref="S939">SUM(_xlfn._xlws.FILTER($G$2:$G$1265,_xlfn.MAP($N$2:$N$1265,_xlfn.LAMBDA(_xlpm.x,_xlpm.x=$N939))))</f>
        <v>7.3152889539136799E-4</v>
      </c>
      <c r="T939" s="4">
        <f t="shared" si="253"/>
        <v>1</v>
      </c>
      <c r="U939" s="4">
        <f t="shared" si="254"/>
        <v>0</v>
      </c>
      <c r="AA939"/>
      <c r="AB939"/>
      <c r="AC939" s="2"/>
      <c r="AH939" s="2"/>
      <c r="AI939" s="2"/>
    </row>
    <row r="940" spans="1:35">
      <c r="A940" s="1" t="str">
        <f t="shared" si="241"/>
        <v>~cloud~ : [klaʊd]</v>
      </c>
      <c r="B940" s="1">
        <f t="shared" si="256"/>
        <v>0</v>
      </c>
      <c r="C940" s="1">
        <f t="shared" si="256"/>
        <v>0</v>
      </c>
      <c r="D940" s="1">
        <f t="shared" si="256"/>
        <v>0</v>
      </c>
      <c r="E940" s="7">
        <v>1</v>
      </c>
      <c r="F940" s="9" t="s">
        <v>1239</v>
      </c>
      <c r="G940" s="4">
        <f t="shared" si="242"/>
        <v>7.3152889539136799E-4</v>
      </c>
      <c r="H940" s="4" t="str">
        <f t="shared" si="243"/>
        <v>klaʊd</v>
      </c>
      <c r="I940" s="4" t="str">
        <f t="shared" si="244"/>
        <v>cloud</v>
      </c>
      <c r="J940" s="10">
        <f t="shared" si="245"/>
        <v>5</v>
      </c>
      <c r="K940" s="10">
        <f t="shared" si="246"/>
        <v>5</v>
      </c>
      <c r="L940" s="10">
        <f t="shared" si="247"/>
        <v>5</v>
      </c>
      <c r="M940" s="1" t="str">
        <f t="shared" si="248"/>
        <v>~cloud~</v>
      </c>
      <c r="N940" s="1" t="str">
        <f t="shared" si="249"/>
        <v>[klaʊd]</v>
      </c>
      <c r="O940" s="4">
        <f t="shared" si="250"/>
        <v>0.25439985932113074</v>
      </c>
      <c r="P940" s="4">
        <f t="shared" si="251"/>
        <v>1</v>
      </c>
      <c r="Q940" s="4" cm="1">
        <f t="array" ref="Q940">SUM(_xlfn._xlws.FILTER($G$2:$G$1265,_xlfn.MAP($M$2:$M$1265,_xlfn.LAMBDA(_xlpm.x,_xlpm.x=$M940))))</f>
        <v>7.3152889539136799E-4</v>
      </c>
      <c r="R940" s="4">
        <f t="shared" si="252"/>
        <v>1</v>
      </c>
      <c r="S940" s="15" cm="1">
        <f t="array" ref="S940">SUM(_xlfn._xlws.FILTER($G$2:$G$1265,_xlfn.MAP($N$2:$N$1265,_xlfn.LAMBDA(_xlpm.x,_xlpm.x=$N940))))</f>
        <v>7.3152889539136799E-4</v>
      </c>
      <c r="T940" s="4">
        <f t="shared" si="253"/>
        <v>1</v>
      </c>
      <c r="U940" s="4">
        <f t="shared" si="254"/>
        <v>0</v>
      </c>
      <c r="AA940"/>
      <c r="AB940"/>
      <c r="AC940" s="2"/>
      <c r="AH940" s="2"/>
      <c r="AI940" s="2"/>
    </row>
    <row r="941" spans="1:35">
      <c r="A941" s="1" t="str">
        <f t="shared" si="241"/>
        <v>~climb~ : [klaɪm]</v>
      </c>
      <c r="B941" s="1">
        <f t="shared" si="256"/>
        <v>0</v>
      </c>
      <c r="C941" s="1">
        <f t="shared" si="256"/>
        <v>0</v>
      </c>
      <c r="D941" s="1">
        <f t="shared" si="256"/>
        <v>0</v>
      </c>
      <c r="E941" s="7">
        <v>1</v>
      </c>
      <c r="F941" s="9" t="s">
        <v>1238</v>
      </c>
      <c r="G941" s="4">
        <f t="shared" si="242"/>
        <v>7.3152889539136799E-4</v>
      </c>
      <c r="H941" s="4" t="str">
        <f t="shared" si="243"/>
        <v>klaɪm</v>
      </c>
      <c r="I941" s="4" t="str">
        <f t="shared" si="244"/>
        <v>climb</v>
      </c>
      <c r="J941" s="10">
        <f t="shared" si="245"/>
        <v>5</v>
      </c>
      <c r="K941" s="10">
        <f t="shared" si="246"/>
        <v>5</v>
      </c>
      <c r="L941" s="10">
        <f t="shared" si="247"/>
        <v>5</v>
      </c>
      <c r="M941" s="1" t="str">
        <f t="shared" si="248"/>
        <v>~climb~</v>
      </c>
      <c r="N941" s="1" t="str">
        <f t="shared" si="249"/>
        <v>[klaɪm]</v>
      </c>
      <c r="O941" s="4">
        <f t="shared" si="250"/>
        <v>0.25439985932113074</v>
      </c>
      <c r="P941" s="4">
        <f t="shared" si="251"/>
        <v>1</v>
      </c>
      <c r="Q941" s="4" cm="1">
        <f t="array" ref="Q941">SUM(_xlfn._xlws.FILTER($G$2:$G$1265,_xlfn.MAP($M$2:$M$1265,_xlfn.LAMBDA(_xlpm.x,_xlpm.x=$M941))))</f>
        <v>7.3152889539136799E-4</v>
      </c>
      <c r="R941" s="4">
        <f t="shared" si="252"/>
        <v>1</v>
      </c>
      <c r="S941" s="15" cm="1">
        <f t="array" ref="S941">SUM(_xlfn._xlws.FILTER($G$2:$G$1265,_xlfn.MAP($N$2:$N$1265,_xlfn.LAMBDA(_xlpm.x,_xlpm.x=$N941))))</f>
        <v>7.3152889539136799E-4</v>
      </c>
      <c r="T941" s="4">
        <f t="shared" si="253"/>
        <v>1</v>
      </c>
      <c r="U941" s="4">
        <f t="shared" si="254"/>
        <v>0</v>
      </c>
      <c r="AA941"/>
      <c r="AB941"/>
      <c r="AC941" s="2"/>
      <c r="AH941" s="2"/>
      <c r="AI941" s="2"/>
    </row>
    <row r="942" spans="1:35">
      <c r="A942" s="1" t="str">
        <f t="shared" si="241"/>
        <v>~claim~ : [kleɪm]</v>
      </c>
      <c r="B942" s="1">
        <f t="shared" ref="B942:D961" si="257">_xlfn.LET(_xlpm.d,$F942,_xlpm.k,_xlfn.CONCAT(LEFT(TRIM(B$1),1),"*"),COUNTIF(_xlpm.d,_xlpm.k))</f>
        <v>0</v>
      </c>
      <c r="C942" s="1">
        <f t="shared" si="257"/>
        <v>0</v>
      </c>
      <c r="D942" s="1">
        <f t="shared" si="257"/>
        <v>0</v>
      </c>
      <c r="E942" s="7">
        <v>1</v>
      </c>
      <c r="F942" s="9" t="s">
        <v>1237</v>
      </c>
      <c r="G942" s="4">
        <f t="shared" si="242"/>
        <v>7.3152889539136799E-4</v>
      </c>
      <c r="H942" s="1" t="str">
        <f t="shared" si="243"/>
        <v>kleɪm</v>
      </c>
      <c r="I942" s="1" t="str">
        <f t="shared" si="244"/>
        <v>claim</v>
      </c>
      <c r="J942" s="10">
        <f t="shared" si="245"/>
        <v>5</v>
      </c>
      <c r="K942" s="10">
        <f t="shared" si="246"/>
        <v>5</v>
      </c>
      <c r="L942" s="10">
        <f t="shared" si="247"/>
        <v>5</v>
      </c>
      <c r="M942" s="1" t="str">
        <f t="shared" si="248"/>
        <v>~claim~</v>
      </c>
      <c r="N942" s="1" t="str">
        <f t="shared" si="249"/>
        <v>[kleɪm]</v>
      </c>
      <c r="O942" s="4">
        <f t="shared" si="250"/>
        <v>0.25439985932113074</v>
      </c>
      <c r="P942" s="4">
        <f t="shared" si="251"/>
        <v>1</v>
      </c>
      <c r="Q942" s="4" cm="1">
        <f t="array" ref="Q942">SUM(_xlfn._xlws.FILTER($G$2:$G$1265,_xlfn.MAP($M$2:$M$1265,_xlfn.LAMBDA(_xlpm.x,_xlpm.x=$M942))))</f>
        <v>7.3152889539136799E-4</v>
      </c>
      <c r="R942" s="4">
        <f t="shared" si="252"/>
        <v>1</v>
      </c>
      <c r="S942" s="15" cm="1">
        <f t="array" ref="S942">SUM(_xlfn._xlws.FILTER($G$2:$G$1265,_xlfn.MAP($N$2:$N$1265,_xlfn.LAMBDA(_xlpm.x,_xlpm.x=$N942))))</f>
        <v>7.3152889539136799E-4</v>
      </c>
      <c r="T942" s="4">
        <f t="shared" si="253"/>
        <v>1</v>
      </c>
      <c r="U942" s="4">
        <f t="shared" si="254"/>
        <v>0</v>
      </c>
      <c r="AA942"/>
      <c r="AB942"/>
      <c r="AC942" s="2"/>
      <c r="AH942" s="2"/>
      <c r="AI942" s="2"/>
    </row>
    <row r="943" spans="1:35">
      <c r="A943" s="1" t="str">
        <f t="shared" si="241"/>
        <v>~close~ : [kloʊs]</v>
      </c>
      <c r="B943" s="1">
        <f t="shared" si="257"/>
        <v>0</v>
      </c>
      <c r="C943" s="1">
        <f t="shared" si="257"/>
        <v>0</v>
      </c>
      <c r="D943" s="1">
        <f t="shared" si="257"/>
        <v>0</v>
      </c>
      <c r="E943" s="7">
        <v>1</v>
      </c>
      <c r="F943" s="9" t="s">
        <v>1236</v>
      </c>
      <c r="G943" s="4">
        <f t="shared" si="242"/>
        <v>7.3152889539136799E-4</v>
      </c>
      <c r="H943" s="4" t="str">
        <f t="shared" si="243"/>
        <v>kloʊs</v>
      </c>
      <c r="I943" s="4" t="str">
        <f t="shared" si="244"/>
        <v>close</v>
      </c>
      <c r="J943" s="10">
        <f t="shared" si="245"/>
        <v>5</v>
      </c>
      <c r="K943" s="10">
        <f t="shared" si="246"/>
        <v>5</v>
      </c>
      <c r="L943" s="10">
        <f t="shared" si="247"/>
        <v>5</v>
      </c>
      <c r="M943" s="1" t="str">
        <f t="shared" si="248"/>
        <v>~close~</v>
      </c>
      <c r="N943" s="1" t="str">
        <f t="shared" si="249"/>
        <v>[kloʊs]</v>
      </c>
      <c r="O943" s="4">
        <f t="shared" si="250"/>
        <v>0.25439985932113074</v>
      </c>
      <c r="P943" s="4">
        <f t="shared" si="251"/>
        <v>1</v>
      </c>
      <c r="Q943" s="4" cm="1">
        <f t="array" ref="Q943">SUM(_xlfn._xlws.FILTER($G$2:$G$1265,_xlfn.MAP($M$2:$M$1265,_xlfn.LAMBDA(_xlpm.x,_xlpm.x=$M943))))</f>
        <v>7.3152889539136799E-4</v>
      </c>
      <c r="R943" s="4">
        <f t="shared" si="252"/>
        <v>1</v>
      </c>
      <c r="S943" s="15" cm="1">
        <f t="array" ref="S943">SUM(_xlfn._xlws.FILTER($G$2:$G$1265,_xlfn.MAP($N$2:$N$1265,_xlfn.LAMBDA(_xlpm.x,_xlpm.x=$N943))))</f>
        <v>7.3152889539136799E-4</v>
      </c>
      <c r="T943" s="4">
        <f t="shared" si="253"/>
        <v>1</v>
      </c>
      <c r="U943" s="4">
        <f t="shared" si="254"/>
        <v>0</v>
      </c>
      <c r="AA943"/>
      <c r="AB943"/>
      <c r="AC943" s="2"/>
      <c r="AH943" s="2"/>
      <c r="AI943" s="2"/>
    </row>
    <row r="944" spans="1:35">
      <c r="A944" s="1" t="str">
        <f t="shared" si="241"/>
        <v>~coast~ : [koʊst]</v>
      </c>
      <c r="B944" s="1">
        <f t="shared" si="257"/>
        <v>0</v>
      </c>
      <c r="C944" s="1">
        <f t="shared" si="257"/>
        <v>0</v>
      </c>
      <c r="D944" s="1">
        <f t="shared" si="257"/>
        <v>0</v>
      </c>
      <c r="E944" s="7">
        <v>1</v>
      </c>
      <c r="F944" s="9" t="s">
        <v>1235</v>
      </c>
      <c r="G944" s="4">
        <f t="shared" si="242"/>
        <v>7.3152889539136799E-4</v>
      </c>
      <c r="H944" s="4" t="str">
        <f t="shared" si="243"/>
        <v>koʊst</v>
      </c>
      <c r="I944" s="4" t="str">
        <f t="shared" si="244"/>
        <v>coast</v>
      </c>
      <c r="J944" s="10">
        <f t="shared" si="245"/>
        <v>5</v>
      </c>
      <c r="K944" s="10">
        <f t="shared" si="246"/>
        <v>5</v>
      </c>
      <c r="L944" s="10">
        <f t="shared" si="247"/>
        <v>5</v>
      </c>
      <c r="M944" s="1" t="str">
        <f t="shared" si="248"/>
        <v>~coast~</v>
      </c>
      <c r="N944" s="1" t="str">
        <f t="shared" si="249"/>
        <v>[koʊst]</v>
      </c>
      <c r="O944" s="4">
        <f t="shared" si="250"/>
        <v>0.25439985932113074</v>
      </c>
      <c r="P944" s="4">
        <f t="shared" si="251"/>
        <v>1</v>
      </c>
      <c r="Q944" s="4" cm="1">
        <f t="array" ref="Q944">SUM(_xlfn._xlws.FILTER($G$2:$G$1265,_xlfn.MAP($M$2:$M$1265,_xlfn.LAMBDA(_xlpm.x,_xlpm.x=$M944))))</f>
        <v>7.3152889539136799E-4</v>
      </c>
      <c r="R944" s="4">
        <f t="shared" si="252"/>
        <v>1</v>
      </c>
      <c r="S944" s="15" cm="1">
        <f t="array" ref="S944">SUM(_xlfn._xlws.FILTER($G$2:$G$1265,_xlfn.MAP($N$2:$N$1265,_xlfn.LAMBDA(_xlpm.x,_xlpm.x=$N944))))</f>
        <v>7.3152889539136799E-4</v>
      </c>
      <c r="T944" s="4">
        <f t="shared" si="253"/>
        <v>1</v>
      </c>
      <c r="U944" s="4">
        <f t="shared" si="254"/>
        <v>0</v>
      </c>
      <c r="AA944"/>
      <c r="AB944"/>
      <c r="AC944" s="2"/>
      <c r="AH944" s="2"/>
      <c r="AI944" s="2"/>
    </row>
    <row r="945" spans="1:35">
      <c r="A945" s="1" t="str">
        <f t="shared" si="241"/>
        <v>~xcite~ : [ksaɪt]</v>
      </c>
      <c r="B945" s="1">
        <f t="shared" si="257"/>
        <v>0</v>
      </c>
      <c r="C945" s="1">
        <f t="shared" si="257"/>
        <v>0</v>
      </c>
      <c r="D945" s="1">
        <f t="shared" si="257"/>
        <v>0</v>
      </c>
      <c r="E945" s="7">
        <v>1</v>
      </c>
      <c r="F945" s="9" t="s">
        <v>1234</v>
      </c>
      <c r="G945" s="4">
        <f t="shared" si="242"/>
        <v>7.3152889539136799E-4</v>
      </c>
      <c r="H945" s="1" t="str">
        <f t="shared" si="243"/>
        <v>ksaɪt</v>
      </c>
      <c r="I945" s="1" t="str">
        <f t="shared" si="244"/>
        <v>xcite</v>
      </c>
      <c r="J945" s="10">
        <f t="shared" si="245"/>
        <v>5</v>
      </c>
      <c r="K945" s="10">
        <f t="shared" si="246"/>
        <v>5</v>
      </c>
      <c r="L945" s="10">
        <f t="shared" si="247"/>
        <v>5</v>
      </c>
      <c r="M945" s="1" t="str">
        <f t="shared" si="248"/>
        <v>~xcite~</v>
      </c>
      <c r="N945" s="1" t="str">
        <f t="shared" si="249"/>
        <v>[ksaɪt]</v>
      </c>
      <c r="O945" s="4">
        <f t="shared" si="250"/>
        <v>0.25439985932113074</v>
      </c>
      <c r="P945" s="4">
        <f t="shared" si="251"/>
        <v>1</v>
      </c>
      <c r="Q945" s="4" cm="1">
        <f t="array" ref="Q945">SUM(_xlfn._xlws.FILTER($G$2:$G$1265,_xlfn.MAP($M$2:$M$1265,_xlfn.LAMBDA(_xlpm.x,_xlpm.x=$M945))))</f>
        <v>7.3152889539136799E-4</v>
      </c>
      <c r="R945" s="4">
        <f t="shared" si="252"/>
        <v>1</v>
      </c>
      <c r="S945" s="15" cm="1">
        <f t="array" ref="S945">SUM(_xlfn._xlws.FILTER($G$2:$G$1265,_xlfn.MAP($N$2:$N$1265,_xlfn.LAMBDA(_xlpm.x,_xlpm.x=$N945))))</f>
        <v>7.3152889539136799E-4</v>
      </c>
      <c r="T945" s="4">
        <f t="shared" si="253"/>
        <v>1</v>
      </c>
      <c r="U945" s="4">
        <f t="shared" si="254"/>
        <v>0</v>
      </c>
      <c r="AA945"/>
      <c r="AB945"/>
      <c r="AC945" s="2"/>
      <c r="AH945" s="2"/>
      <c r="AI945" s="2"/>
    </row>
    <row r="946" spans="1:35">
      <c r="A946" s="1" t="str">
        <f t="shared" si="241"/>
        <v>~xcept~ : [ksɛpt]</v>
      </c>
      <c r="B946" s="1">
        <f t="shared" si="257"/>
        <v>0</v>
      </c>
      <c r="C946" s="1">
        <f t="shared" si="257"/>
        <v>0</v>
      </c>
      <c r="D946" s="1">
        <f t="shared" si="257"/>
        <v>0</v>
      </c>
      <c r="E946" s="7">
        <v>1</v>
      </c>
      <c r="F946" s="9" t="s">
        <v>1233</v>
      </c>
      <c r="G946" s="4">
        <f t="shared" si="242"/>
        <v>7.3152889539136799E-4</v>
      </c>
      <c r="H946" s="4" t="str">
        <f t="shared" si="243"/>
        <v>ksɛpt</v>
      </c>
      <c r="I946" s="4" t="str">
        <f t="shared" si="244"/>
        <v>xcept</v>
      </c>
      <c r="J946" s="10">
        <f t="shared" si="245"/>
        <v>5</v>
      </c>
      <c r="K946" s="10">
        <f t="shared" si="246"/>
        <v>5</v>
      </c>
      <c r="L946" s="10">
        <f t="shared" si="247"/>
        <v>5</v>
      </c>
      <c r="M946" s="1" t="str">
        <f t="shared" si="248"/>
        <v>~xcept~</v>
      </c>
      <c r="N946" s="1" t="str">
        <f t="shared" si="249"/>
        <v>[ksɛpt]</v>
      </c>
      <c r="O946" s="4">
        <f t="shared" si="250"/>
        <v>0.25439985932113074</v>
      </c>
      <c r="P946" s="4">
        <f t="shared" si="251"/>
        <v>1</v>
      </c>
      <c r="Q946" s="4" cm="1">
        <f t="array" ref="Q946">SUM(_xlfn._xlws.FILTER($G$2:$G$1265,_xlfn.MAP($M$2:$M$1265,_xlfn.LAMBDA(_xlpm.x,_xlpm.x=$M946))))</f>
        <v>7.3152889539136799E-4</v>
      </c>
      <c r="R946" s="4">
        <f t="shared" si="252"/>
        <v>1</v>
      </c>
      <c r="S946" s="15" cm="1">
        <f t="array" ref="S946">SUM(_xlfn._xlws.FILTER($G$2:$G$1265,_xlfn.MAP($N$2:$N$1265,_xlfn.LAMBDA(_xlpm.x,_xlpm.x=$N946))))</f>
        <v>7.3152889539136799E-4</v>
      </c>
      <c r="T946" s="4">
        <f t="shared" si="253"/>
        <v>1</v>
      </c>
      <c r="U946" s="4">
        <f t="shared" si="254"/>
        <v>0</v>
      </c>
      <c r="AA946"/>
      <c r="AB946"/>
      <c r="AC946" s="2"/>
      <c r="AH946" s="2"/>
      <c r="AI946" s="2"/>
    </row>
    <row r="947" spans="1:35">
      <c r="A947" s="1" t="str">
        <f t="shared" si="241"/>
        <v>~ctric~ : [ktɹɪk]</v>
      </c>
      <c r="B947" s="1">
        <f t="shared" si="257"/>
        <v>0</v>
      </c>
      <c r="C947" s="1">
        <f t="shared" si="257"/>
        <v>0</v>
      </c>
      <c r="D947" s="1">
        <f t="shared" si="257"/>
        <v>0</v>
      </c>
      <c r="E947" s="7">
        <v>1</v>
      </c>
      <c r="F947" s="9" t="s">
        <v>1232</v>
      </c>
      <c r="G947" s="4">
        <f t="shared" si="242"/>
        <v>7.3152889539136799E-4</v>
      </c>
      <c r="H947" s="4" t="str">
        <f t="shared" si="243"/>
        <v>ktɹɪk</v>
      </c>
      <c r="I947" s="4" t="str">
        <f t="shared" si="244"/>
        <v>ctric</v>
      </c>
      <c r="J947" s="10">
        <f t="shared" si="245"/>
        <v>5</v>
      </c>
      <c r="K947" s="10">
        <f t="shared" si="246"/>
        <v>5</v>
      </c>
      <c r="L947" s="10">
        <f t="shared" si="247"/>
        <v>5</v>
      </c>
      <c r="M947" s="1" t="str">
        <f t="shared" si="248"/>
        <v>~ctric~</v>
      </c>
      <c r="N947" s="1" t="str">
        <f t="shared" si="249"/>
        <v>[ktɹɪk]</v>
      </c>
      <c r="O947" s="4">
        <f t="shared" si="250"/>
        <v>0.25439985932113074</v>
      </c>
      <c r="P947" s="4">
        <f t="shared" si="251"/>
        <v>1</v>
      </c>
      <c r="Q947" s="4" cm="1">
        <f t="array" ref="Q947">SUM(_xlfn._xlws.FILTER($G$2:$G$1265,_xlfn.MAP($M$2:$M$1265,_xlfn.LAMBDA(_xlpm.x,_xlpm.x=$M947))))</f>
        <v>7.3152889539136799E-4</v>
      </c>
      <c r="R947" s="4">
        <f t="shared" si="252"/>
        <v>1</v>
      </c>
      <c r="S947" s="15" cm="1">
        <f t="array" ref="S947">SUM(_xlfn._xlws.FILTER($G$2:$G$1265,_xlfn.MAP($N$2:$N$1265,_xlfn.LAMBDA(_xlpm.x,_xlpm.x=$N947))))</f>
        <v>7.3152889539136799E-4</v>
      </c>
      <c r="T947" s="4">
        <f t="shared" si="253"/>
        <v>1</v>
      </c>
      <c r="U947" s="4">
        <f t="shared" si="254"/>
        <v>0</v>
      </c>
      <c r="AA947"/>
      <c r="AB947"/>
      <c r="AC947" s="2"/>
      <c r="AH947" s="2"/>
      <c r="AI947" s="2"/>
    </row>
    <row r="948" spans="1:35">
      <c r="A948" s="1" t="str">
        <f t="shared" si="241"/>
        <v>~cture~ : [ktʃəɹ]</v>
      </c>
      <c r="B948" s="1">
        <f t="shared" si="257"/>
        <v>0</v>
      </c>
      <c r="C948" s="1">
        <f t="shared" si="257"/>
        <v>0</v>
      </c>
      <c r="D948" s="1">
        <f t="shared" si="257"/>
        <v>0</v>
      </c>
      <c r="E948" s="7">
        <v>1</v>
      </c>
      <c r="F948" s="9" t="s">
        <v>1231</v>
      </c>
      <c r="G948" s="4">
        <f t="shared" si="242"/>
        <v>7.3152889539136799E-4</v>
      </c>
      <c r="H948" s="4" t="str">
        <f t="shared" si="243"/>
        <v>ktʃəɹ</v>
      </c>
      <c r="I948" s="4" t="str">
        <f t="shared" si="244"/>
        <v>cture</v>
      </c>
      <c r="J948" s="10">
        <f t="shared" si="245"/>
        <v>5</v>
      </c>
      <c r="K948" s="10">
        <f t="shared" si="246"/>
        <v>5</v>
      </c>
      <c r="L948" s="10">
        <f t="shared" si="247"/>
        <v>5</v>
      </c>
      <c r="M948" s="1" t="str">
        <f t="shared" si="248"/>
        <v>~cture~</v>
      </c>
      <c r="N948" s="1" t="str">
        <f t="shared" si="249"/>
        <v>[ktʃəɹ]</v>
      </c>
      <c r="O948" s="4">
        <f t="shared" si="250"/>
        <v>0.25439985932113074</v>
      </c>
      <c r="P948" s="4">
        <f t="shared" si="251"/>
        <v>1</v>
      </c>
      <c r="Q948" s="4" cm="1">
        <f t="array" ref="Q948">SUM(_xlfn._xlws.FILTER($G$2:$G$1265,_xlfn.MAP($M$2:$M$1265,_xlfn.LAMBDA(_xlpm.x,_xlpm.x=$M948))))</f>
        <v>7.3152889539136799E-4</v>
      </c>
      <c r="R948" s="4">
        <f t="shared" si="252"/>
        <v>1</v>
      </c>
      <c r="S948" s="15" cm="1">
        <f t="array" ref="S948">SUM(_xlfn._xlws.FILTER($G$2:$G$1265,_xlfn.MAP($N$2:$N$1265,_xlfn.LAMBDA(_xlpm.x,_xlpm.x=$N948))))</f>
        <v>7.3152889539136799E-4</v>
      </c>
      <c r="T948" s="4">
        <f t="shared" si="253"/>
        <v>1</v>
      </c>
      <c r="U948" s="4">
        <f t="shared" si="254"/>
        <v>0</v>
      </c>
      <c r="AA948"/>
      <c r="AB948"/>
      <c r="AC948" s="2"/>
      <c r="AH948" s="2"/>
      <c r="AI948" s="2"/>
    </row>
    <row r="949" spans="1:35">
      <c r="A949" s="1" t="str">
        <f t="shared" si="241"/>
        <v>~quite~ : [kwaɪt]</v>
      </c>
      <c r="B949" s="1">
        <f t="shared" si="257"/>
        <v>0</v>
      </c>
      <c r="C949" s="1">
        <f t="shared" si="257"/>
        <v>0</v>
      </c>
      <c r="D949" s="1">
        <f t="shared" si="257"/>
        <v>0</v>
      </c>
      <c r="E949" s="7">
        <v>1</v>
      </c>
      <c r="F949" s="9" t="s">
        <v>1230</v>
      </c>
      <c r="G949" s="4">
        <f t="shared" si="242"/>
        <v>7.3152889539136799E-4</v>
      </c>
      <c r="H949" s="1" t="str">
        <f t="shared" si="243"/>
        <v>kwaɪt</v>
      </c>
      <c r="I949" s="1" t="str">
        <f t="shared" si="244"/>
        <v>quite</v>
      </c>
      <c r="J949" s="10">
        <f t="shared" si="245"/>
        <v>5</v>
      </c>
      <c r="K949" s="10">
        <f t="shared" si="246"/>
        <v>5</v>
      </c>
      <c r="L949" s="10">
        <f t="shared" si="247"/>
        <v>5</v>
      </c>
      <c r="M949" s="1" t="str">
        <f t="shared" si="248"/>
        <v>~quite~</v>
      </c>
      <c r="N949" s="1" t="str">
        <f t="shared" si="249"/>
        <v>[kwaɪt]</v>
      </c>
      <c r="O949" s="4">
        <f t="shared" si="250"/>
        <v>0.25439985932113074</v>
      </c>
      <c r="P949" s="4">
        <f t="shared" si="251"/>
        <v>1</v>
      </c>
      <c r="Q949" s="4" cm="1">
        <f t="array" ref="Q949">SUM(_xlfn._xlws.FILTER($G$2:$G$1265,_xlfn.MAP($M$2:$M$1265,_xlfn.LAMBDA(_xlpm.x,_xlpm.x=$M949))))</f>
        <v>7.3152889539136799E-4</v>
      </c>
      <c r="R949" s="4">
        <f t="shared" si="252"/>
        <v>1</v>
      </c>
      <c r="S949" s="15" cm="1">
        <f t="array" ref="S949">SUM(_xlfn._xlws.FILTER($G$2:$G$1265,_xlfn.MAP($N$2:$N$1265,_xlfn.LAMBDA(_xlpm.x,_xlpm.x=$N949))))</f>
        <v>7.3152889539136799E-4</v>
      </c>
      <c r="T949" s="4">
        <f t="shared" si="253"/>
        <v>1</v>
      </c>
      <c r="U949" s="4">
        <f t="shared" si="254"/>
        <v>0</v>
      </c>
      <c r="AA949"/>
      <c r="AB949"/>
      <c r="AC949" s="2"/>
      <c r="AH949" s="2"/>
      <c r="AI949" s="2"/>
    </row>
    <row r="950" spans="1:35">
      <c r="A950" s="1" t="str">
        <f t="shared" si="241"/>
        <v>~quire~ : [kwaɪə]</v>
      </c>
      <c r="B950" s="1">
        <f t="shared" si="257"/>
        <v>0</v>
      </c>
      <c r="C950" s="1">
        <f t="shared" si="257"/>
        <v>0</v>
      </c>
      <c r="D950" s="1">
        <f t="shared" si="257"/>
        <v>0</v>
      </c>
      <c r="E950" s="7">
        <v>1</v>
      </c>
      <c r="F950" s="9" t="s">
        <v>1229</v>
      </c>
      <c r="G950" s="4">
        <f t="shared" si="242"/>
        <v>7.3152889539136799E-4</v>
      </c>
      <c r="H950" s="4" t="str">
        <f t="shared" si="243"/>
        <v>kwaɪə</v>
      </c>
      <c r="I950" s="4" t="str">
        <f t="shared" si="244"/>
        <v>quire</v>
      </c>
      <c r="J950" s="10">
        <f t="shared" si="245"/>
        <v>5</v>
      </c>
      <c r="K950" s="10">
        <f t="shared" si="246"/>
        <v>5</v>
      </c>
      <c r="L950" s="10">
        <f t="shared" si="247"/>
        <v>5</v>
      </c>
      <c r="M950" s="1" t="str">
        <f t="shared" si="248"/>
        <v>~quire~</v>
      </c>
      <c r="N950" s="1" t="str">
        <f t="shared" si="249"/>
        <v>[kwaɪə]</v>
      </c>
      <c r="O950" s="4">
        <f t="shared" si="250"/>
        <v>0.25439985932113074</v>
      </c>
      <c r="P950" s="4">
        <f t="shared" si="251"/>
        <v>1</v>
      </c>
      <c r="Q950" s="4" cm="1">
        <f t="array" ref="Q950">SUM(_xlfn._xlws.FILTER($G$2:$G$1265,_xlfn.MAP($M$2:$M$1265,_xlfn.LAMBDA(_xlpm.x,_xlpm.x=$M950))))</f>
        <v>7.3152889539136799E-4</v>
      </c>
      <c r="R950" s="4">
        <f t="shared" si="252"/>
        <v>1</v>
      </c>
      <c r="S950" s="15" cm="1">
        <f t="array" ref="S950">SUM(_xlfn._xlws.FILTER($G$2:$G$1265,_xlfn.MAP($N$2:$N$1265,_xlfn.LAMBDA(_xlpm.x,_xlpm.x=$N950))))</f>
        <v>7.3152889539136799E-4</v>
      </c>
      <c r="T950" s="4">
        <f t="shared" si="253"/>
        <v>1</v>
      </c>
      <c r="U950" s="4">
        <f t="shared" si="254"/>
        <v>0</v>
      </c>
      <c r="AA950"/>
      <c r="AB950"/>
      <c r="AC950" s="2"/>
      <c r="AH950" s="2"/>
      <c r="AI950" s="2"/>
    </row>
    <row r="951" spans="1:35">
      <c r="A951" s="1" t="str">
        <f t="shared" si="241"/>
        <v>~quart~ : [kwɔɹt]</v>
      </c>
      <c r="B951" s="1">
        <f t="shared" si="257"/>
        <v>0</v>
      </c>
      <c r="C951" s="1">
        <f t="shared" si="257"/>
        <v>0</v>
      </c>
      <c r="D951" s="1">
        <f t="shared" si="257"/>
        <v>0</v>
      </c>
      <c r="E951" s="7">
        <v>1</v>
      </c>
      <c r="F951" s="9" t="s">
        <v>1228</v>
      </c>
      <c r="G951" s="4">
        <f t="shared" si="242"/>
        <v>7.3152889539136799E-4</v>
      </c>
      <c r="H951" s="4" t="str">
        <f t="shared" si="243"/>
        <v>kwɔɹt</v>
      </c>
      <c r="I951" s="4" t="str">
        <f t="shared" si="244"/>
        <v>quart</v>
      </c>
      <c r="J951" s="10">
        <f t="shared" si="245"/>
        <v>5</v>
      </c>
      <c r="K951" s="10">
        <f t="shared" si="246"/>
        <v>5</v>
      </c>
      <c r="L951" s="10">
        <f t="shared" si="247"/>
        <v>5</v>
      </c>
      <c r="M951" s="1" t="str">
        <f t="shared" si="248"/>
        <v>~quart~</v>
      </c>
      <c r="N951" s="1" t="str">
        <f t="shared" si="249"/>
        <v>[kwɔɹt]</v>
      </c>
      <c r="O951" s="4">
        <f t="shared" si="250"/>
        <v>0.25439985932113074</v>
      </c>
      <c r="P951" s="4">
        <f t="shared" si="251"/>
        <v>1</v>
      </c>
      <c r="Q951" s="4" cm="1">
        <f t="array" ref="Q951">SUM(_xlfn._xlws.FILTER($G$2:$G$1265,_xlfn.MAP($M$2:$M$1265,_xlfn.LAMBDA(_xlpm.x,_xlpm.x=$M951))))</f>
        <v>7.3152889539136799E-4</v>
      </c>
      <c r="R951" s="4">
        <f t="shared" si="252"/>
        <v>1</v>
      </c>
      <c r="S951" s="15" cm="1">
        <f t="array" ref="S951">SUM(_xlfn._xlws.FILTER($G$2:$G$1265,_xlfn.MAP($N$2:$N$1265,_xlfn.LAMBDA(_xlpm.x,_xlpm.x=$N951))))</f>
        <v>7.3152889539136799E-4</v>
      </c>
      <c r="T951" s="4">
        <f t="shared" si="253"/>
        <v>1</v>
      </c>
      <c r="U951" s="4">
        <f t="shared" si="254"/>
        <v>0</v>
      </c>
      <c r="AA951"/>
      <c r="AB951"/>
      <c r="AC951" s="2"/>
      <c r="AH951" s="2"/>
      <c r="AI951" s="2"/>
    </row>
    <row r="952" spans="1:35">
      <c r="A952" s="1" t="str">
        <f t="shared" si="241"/>
        <v>~crowd~ : [kɹaʊd]</v>
      </c>
      <c r="B952" s="1">
        <f t="shared" si="257"/>
        <v>0</v>
      </c>
      <c r="C952" s="1">
        <f t="shared" si="257"/>
        <v>0</v>
      </c>
      <c r="D952" s="1">
        <f t="shared" si="257"/>
        <v>0</v>
      </c>
      <c r="E952" s="7">
        <v>1</v>
      </c>
      <c r="F952" s="9" t="s">
        <v>1227</v>
      </c>
      <c r="G952" s="4">
        <f t="shared" si="242"/>
        <v>7.3152889539136799E-4</v>
      </c>
      <c r="H952" s="4" t="str">
        <f t="shared" si="243"/>
        <v>kɹaʊd</v>
      </c>
      <c r="I952" s="4" t="str">
        <f t="shared" si="244"/>
        <v>crowd</v>
      </c>
      <c r="J952" s="10">
        <f t="shared" si="245"/>
        <v>5</v>
      </c>
      <c r="K952" s="10">
        <f t="shared" si="246"/>
        <v>5</v>
      </c>
      <c r="L952" s="10">
        <f t="shared" si="247"/>
        <v>5</v>
      </c>
      <c r="M952" s="1" t="str">
        <f t="shared" si="248"/>
        <v>~crowd~</v>
      </c>
      <c r="N952" s="1" t="str">
        <f t="shared" si="249"/>
        <v>[kɹaʊd]</v>
      </c>
      <c r="O952" s="4">
        <f t="shared" si="250"/>
        <v>0.25439985932113074</v>
      </c>
      <c r="P952" s="4">
        <f t="shared" si="251"/>
        <v>1</v>
      </c>
      <c r="Q952" s="4" cm="1">
        <f t="array" ref="Q952">SUM(_xlfn._xlws.FILTER($G$2:$G$1265,_xlfn.MAP($M$2:$M$1265,_xlfn.LAMBDA(_xlpm.x,_xlpm.x=$M952))))</f>
        <v>7.3152889539136799E-4</v>
      </c>
      <c r="R952" s="4">
        <f t="shared" si="252"/>
        <v>1</v>
      </c>
      <c r="S952" s="15" cm="1">
        <f t="array" ref="S952">SUM(_xlfn._xlws.FILTER($G$2:$G$1265,_xlfn.MAP($N$2:$N$1265,_xlfn.LAMBDA(_xlpm.x,_xlpm.x=$N952))))</f>
        <v>7.3152889539136799E-4</v>
      </c>
      <c r="T952" s="4">
        <f t="shared" si="253"/>
        <v>1</v>
      </c>
      <c r="U952" s="4">
        <f t="shared" si="254"/>
        <v>0</v>
      </c>
      <c r="AA952"/>
      <c r="AB952"/>
      <c r="AC952" s="2"/>
      <c r="AH952" s="2"/>
      <c r="AI952" s="2"/>
    </row>
    <row r="953" spans="1:35">
      <c r="A953" s="1" t="str">
        <f t="shared" si="241"/>
        <v>~condi~ : [kəndɪ]</v>
      </c>
      <c r="B953" s="1">
        <f t="shared" si="257"/>
        <v>0</v>
      </c>
      <c r="C953" s="1">
        <f t="shared" si="257"/>
        <v>0</v>
      </c>
      <c r="D953" s="1">
        <f t="shared" si="257"/>
        <v>0</v>
      </c>
      <c r="E953" s="7">
        <v>1</v>
      </c>
      <c r="F953" s="9" t="s">
        <v>1226</v>
      </c>
      <c r="G953" s="4">
        <f t="shared" si="242"/>
        <v>7.3152889539136799E-4</v>
      </c>
      <c r="H953" s="4" t="str">
        <f t="shared" si="243"/>
        <v>kəndɪ</v>
      </c>
      <c r="I953" s="4" t="str">
        <f t="shared" si="244"/>
        <v>condi</v>
      </c>
      <c r="J953" s="10">
        <f t="shared" si="245"/>
        <v>5</v>
      </c>
      <c r="K953" s="10">
        <f t="shared" si="246"/>
        <v>5</v>
      </c>
      <c r="L953" s="10">
        <f t="shared" si="247"/>
        <v>5</v>
      </c>
      <c r="M953" s="1" t="str">
        <f t="shared" si="248"/>
        <v>~condi~</v>
      </c>
      <c r="N953" s="1" t="str">
        <f t="shared" si="249"/>
        <v>[kəndɪ]</v>
      </c>
      <c r="O953" s="4">
        <f t="shared" si="250"/>
        <v>0.25439985932113074</v>
      </c>
      <c r="P953" s="4">
        <f t="shared" si="251"/>
        <v>1</v>
      </c>
      <c r="Q953" s="4" cm="1">
        <f t="array" ref="Q953">SUM(_xlfn._xlws.FILTER($G$2:$G$1265,_xlfn.MAP($M$2:$M$1265,_xlfn.LAMBDA(_xlpm.x,_xlpm.x=$M953))))</f>
        <v>7.3152889539136799E-4</v>
      </c>
      <c r="R953" s="4">
        <f t="shared" si="252"/>
        <v>1</v>
      </c>
      <c r="S953" s="15" cm="1">
        <f t="array" ref="S953">SUM(_xlfn._xlws.FILTER($G$2:$G$1265,_xlfn.MAP($N$2:$N$1265,_xlfn.LAMBDA(_xlpm.x,_xlpm.x=$N953))))</f>
        <v>7.3152889539136799E-4</v>
      </c>
      <c r="T953" s="4">
        <f t="shared" si="253"/>
        <v>1</v>
      </c>
      <c r="U953" s="4">
        <f t="shared" si="254"/>
        <v>0</v>
      </c>
      <c r="AA953"/>
      <c r="AB953"/>
      <c r="AC953" s="2"/>
      <c r="AH953" s="2"/>
      <c r="AI953" s="2"/>
    </row>
    <row r="954" spans="1:35">
      <c r="A954" s="1" t="str">
        <f t="shared" si="241"/>
        <v>~consi~ : [kənsɪ]</v>
      </c>
      <c r="B954" s="1">
        <f t="shared" si="257"/>
        <v>0</v>
      </c>
      <c r="C954" s="1">
        <f t="shared" si="257"/>
        <v>0</v>
      </c>
      <c r="D954" s="1">
        <f t="shared" si="257"/>
        <v>0</v>
      </c>
      <c r="E954" s="7">
        <v>1</v>
      </c>
      <c r="F954" s="9" t="s">
        <v>1225</v>
      </c>
      <c r="G954" s="4">
        <f t="shared" si="242"/>
        <v>7.3152889539136799E-4</v>
      </c>
      <c r="H954" s="1" t="str">
        <f t="shared" si="243"/>
        <v>kənsɪ</v>
      </c>
      <c r="I954" s="1" t="str">
        <f t="shared" si="244"/>
        <v>consi</v>
      </c>
      <c r="J954" s="10">
        <f t="shared" si="245"/>
        <v>5</v>
      </c>
      <c r="K954" s="10">
        <f t="shared" si="246"/>
        <v>5</v>
      </c>
      <c r="L954" s="10">
        <f t="shared" si="247"/>
        <v>5</v>
      </c>
      <c r="M954" s="1" t="str">
        <f t="shared" si="248"/>
        <v>~consi~</v>
      </c>
      <c r="N954" s="1" t="str">
        <f t="shared" si="249"/>
        <v>[kənsɪ]</v>
      </c>
      <c r="O954" s="4">
        <f t="shared" si="250"/>
        <v>0.25439985932113074</v>
      </c>
      <c r="P954" s="4">
        <f t="shared" si="251"/>
        <v>1</v>
      </c>
      <c r="Q954" s="4" cm="1">
        <f t="array" ref="Q954">SUM(_xlfn._xlws.FILTER($G$2:$G$1265,_xlfn.MAP($M$2:$M$1265,_xlfn.LAMBDA(_xlpm.x,_xlpm.x=$M954))))</f>
        <v>7.3152889539136799E-4</v>
      </c>
      <c r="R954" s="4">
        <f t="shared" si="252"/>
        <v>1</v>
      </c>
      <c r="S954" s="15" cm="1">
        <f t="array" ref="S954">SUM(_xlfn._xlws.FILTER($G$2:$G$1265,_xlfn.MAP($N$2:$N$1265,_xlfn.LAMBDA(_xlpm.x,_xlpm.x=$N954))))</f>
        <v>7.3152889539136799E-4</v>
      </c>
      <c r="T954" s="4">
        <f t="shared" si="253"/>
        <v>1</v>
      </c>
      <c r="U954" s="4">
        <f t="shared" si="254"/>
        <v>0</v>
      </c>
      <c r="AA954"/>
      <c r="AB954"/>
      <c r="AC954" s="2"/>
      <c r="AH954" s="2"/>
      <c r="AI954" s="2"/>
    </row>
    <row r="955" spans="1:35">
      <c r="A955" s="1" t="str">
        <f t="shared" si="241"/>
        <v>~conso~ : [kɑnsə]</v>
      </c>
      <c r="B955" s="1">
        <f t="shared" si="257"/>
        <v>0</v>
      </c>
      <c r="C955" s="1">
        <f t="shared" si="257"/>
        <v>0</v>
      </c>
      <c r="D955" s="1">
        <f t="shared" si="257"/>
        <v>0</v>
      </c>
      <c r="E955" s="7">
        <v>1</v>
      </c>
      <c r="F955" s="9" t="s">
        <v>1224</v>
      </c>
      <c r="G955" s="4">
        <f t="shared" si="242"/>
        <v>7.3152889539136799E-4</v>
      </c>
      <c r="H955" s="4" t="str">
        <f t="shared" si="243"/>
        <v>kɑnsə</v>
      </c>
      <c r="I955" s="4" t="str">
        <f t="shared" si="244"/>
        <v>conso</v>
      </c>
      <c r="J955" s="10">
        <f t="shared" si="245"/>
        <v>5</v>
      </c>
      <c r="K955" s="10">
        <f t="shared" si="246"/>
        <v>5</v>
      </c>
      <c r="L955" s="10">
        <f t="shared" si="247"/>
        <v>5</v>
      </c>
      <c r="M955" s="1" t="str">
        <f t="shared" si="248"/>
        <v>~conso~</v>
      </c>
      <c r="N955" s="1" t="str">
        <f t="shared" si="249"/>
        <v>[kɑnsə]</v>
      </c>
      <c r="O955" s="4">
        <f t="shared" si="250"/>
        <v>0.25439985932113074</v>
      </c>
      <c r="P955" s="4">
        <f t="shared" si="251"/>
        <v>1</v>
      </c>
      <c r="Q955" s="4" cm="1">
        <f t="array" ref="Q955">SUM(_xlfn._xlws.FILTER($G$2:$G$1265,_xlfn.MAP($M$2:$M$1265,_xlfn.LAMBDA(_xlpm.x,_xlpm.x=$M955))))</f>
        <v>7.3152889539136799E-4</v>
      </c>
      <c r="R955" s="4">
        <f t="shared" si="252"/>
        <v>1</v>
      </c>
      <c r="S955" s="15" cm="1">
        <f t="array" ref="S955">SUM(_xlfn._xlws.FILTER($G$2:$G$1265,_xlfn.MAP($N$2:$N$1265,_xlfn.LAMBDA(_xlpm.x,_xlpm.x=$N955))))</f>
        <v>7.3152889539136799E-4</v>
      </c>
      <c r="T955" s="4">
        <f t="shared" si="253"/>
        <v>1</v>
      </c>
      <c r="U955" s="4">
        <f t="shared" si="254"/>
        <v>0</v>
      </c>
      <c r="AA955"/>
      <c r="AB955"/>
      <c r="AC955" s="2"/>
      <c r="AH955" s="2"/>
      <c r="AI955" s="2"/>
    </row>
    <row r="956" spans="1:35">
      <c r="A956" s="1" t="str">
        <f t="shared" si="241"/>
        <v>~conti~ : [kəntɪ]</v>
      </c>
      <c r="B956" s="1">
        <f t="shared" si="257"/>
        <v>0</v>
      </c>
      <c r="C956" s="1">
        <f t="shared" si="257"/>
        <v>0</v>
      </c>
      <c r="D956" s="1">
        <f t="shared" si="257"/>
        <v>0</v>
      </c>
      <c r="E956" s="7">
        <v>1</v>
      </c>
      <c r="F956" s="9" t="s">
        <v>1223</v>
      </c>
      <c r="G956" s="4">
        <f t="shared" si="242"/>
        <v>7.3152889539136799E-4</v>
      </c>
      <c r="H956" s="4" t="str">
        <f t="shared" si="243"/>
        <v>kəntɪ</v>
      </c>
      <c r="I956" s="4" t="str">
        <f t="shared" si="244"/>
        <v>conti</v>
      </c>
      <c r="J956" s="10">
        <f t="shared" si="245"/>
        <v>5</v>
      </c>
      <c r="K956" s="10">
        <f t="shared" si="246"/>
        <v>5</v>
      </c>
      <c r="L956" s="10">
        <f t="shared" si="247"/>
        <v>5</v>
      </c>
      <c r="M956" s="1" t="str">
        <f t="shared" si="248"/>
        <v>~conti~</v>
      </c>
      <c r="N956" s="1" t="str">
        <f t="shared" si="249"/>
        <v>[kəntɪ]</v>
      </c>
      <c r="O956" s="4">
        <f t="shared" si="250"/>
        <v>0.25439985932113074</v>
      </c>
      <c r="P956" s="4">
        <f t="shared" si="251"/>
        <v>1</v>
      </c>
      <c r="Q956" s="4" cm="1">
        <f t="array" ref="Q956">SUM(_xlfn._xlws.FILTER($G$2:$G$1265,_xlfn.MAP($M$2:$M$1265,_xlfn.LAMBDA(_xlpm.x,_xlpm.x=$M956))))</f>
        <v>7.3152889539136799E-4</v>
      </c>
      <c r="R956" s="4">
        <f t="shared" si="252"/>
        <v>1</v>
      </c>
      <c r="S956" s="15" cm="1">
        <f t="array" ref="S956">SUM(_xlfn._xlws.FILTER($G$2:$G$1265,_xlfn.MAP($N$2:$N$1265,_xlfn.LAMBDA(_xlpm.x,_xlpm.x=$N956))))</f>
        <v>7.3152889539136799E-4</v>
      </c>
      <c r="T956" s="4">
        <f t="shared" si="253"/>
        <v>1</v>
      </c>
      <c r="U956" s="4">
        <f t="shared" si="254"/>
        <v>0</v>
      </c>
      <c r="AA956"/>
      <c r="AB956"/>
      <c r="AC956" s="2"/>
      <c r="AH956" s="2"/>
      <c r="AI956" s="2"/>
    </row>
    <row r="957" spans="1:35">
      <c r="A957" s="1" t="str">
        <f t="shared" si="241"/>
        <v>~corne~ : [kɔɹnə]</v>
      </c>
      <c r="B957" s="1">
        <f t="shared" si="257"/>
        <v>0</v>
      </c>
      <c r="C957" s="1">
        <f t="shared" si="257"/>
        <v>0</v>
      </c>
      <c r="D957" s="1">
        <f t="shared" si="257"/>
        <v>0</v>
      </c>
      <c r="E957" s="7">
        <v>1</v>
      </c>
      <c r="F957" s="9" t="s">
        <v>1222</v>
      </c>
      <c r="G957" s="4">
        <f t="shared" si="242"/>
        <v>7.3152889539136799E-4</v>
      </c>
      <c r="H957" s="4" t="str">
        <f t="shared" si="243"/>
        <v>kɔɹnə</v>
      </c>
      <c r="I957" s="4" t="str">
        <f t="shared" si="244"/>
        <v>corne</v>
      </c>
      <c r="J957" s="10">
        <f t="shared" si="245"/>
        <v>5</v>
      </c>
      <c r="K957" s="10">
        <f t="shared" si="246"/>
        <v>5</v>
      </c>
      <c r="L957" s="10">
        <f t="shared" si="247"/>
        <v>5</v>
      </c>
      <c r="M957" s="1" t="str">
        <f t="shared" si="248"/>
        <v>~corne~</v>
      </c>
      <c r="N957" s="1" t="str">
        <f t="shared" si="249"/>
        <v>[kɔɹnə]</v>
      </c>
      <c r="O957" s="4">
        <f t="shared" si="250"/>
        <v>0.25439985932113074</v>
      </c>
      <c r="P957" s="4">
        <f t="shared" si="251"/>
        <v>1</v>
      </c>
      <c r="Q957" s="4" cm="1">
        <f t="array" ref="Q957">SUM(_xlfn._xlws.FILTER($G$2:$G$1265,_xlfn.MAP($M$2:$M$1265,_xlfn.LAMBDA(_xlpm.x,_xlpm.x=$M957))))</f>
        <v>7.3152889539136799E-4</v>
      </c>
      <c r="R957" s="4">
        <f t="shared" si="252"/>
        <v>1</v>
      </c>
      <c r="S957" s="15" cm="1">
        <f t="array" ref="S957">SUM(_xlfn._xlws.FILTER($G$2:$G$1265,_xlfn.MAP($N$2:$N$1265,_xlfn.LAMBDA(_xlpm.x,_xlpm.x=$N957))))</f>
        <v>7.3152889539136799E-4</v>
      </c>
      <c r="T957" s="4">
        <f t="shared" si="253"/>
        <v>1</v>
      </c>
      <c r="U957" s="4">
        <f t="shared" si="254"/>
        <v>0</v>
      </c>
      <c r="AA957"/>
      <c r="AB957"/>
      <c r="AC957" s="2"/>
      <c r="AH957" s="2"/>
      <c r="AI957" s="2"/>
    </row>
    <row r="958" spans="1:35">
      <c r="A958" s="1" t="str">
        <f t="shared" si="241"/>
        <v>~ldren~ : [ldɹɛn]</v>
      </c>
      <c r="B958" s="1">
        <f t="shared" si="257"/>
        <v>0</v>
      </c>
      <c r="C958" s="1">
        <f t="shared" si="257"/>
        <v>0</v>
      </c>
      <c r="D958" s="1">
        <f t="shared" si="257"/>
        <v>0</v>
      </c>
      <c r="E958" s="7">
        <v>1</v>
      </c>
      <c r="F958" s="9" t="s">
        <v>1221</v>
      </c>
      <c r="G958" s="4">
        <f t="shared" si="242"/>
        <v>7.3152889539136799E-4</v>
      </c>
      <c r="H958" s="4" t="str">
        <f t="shared" si="243"/>
        <v>ldɹɛn</v>
      </c>
      <c r="I958" s="4" t="str">
        <f t="shared" si="244"/>
        <v>ldren</v>
      </c>
      <c r="J958" s="10">
        <f t="shared" si="245"/>
        <v>5</v>
      </c>
      <c r="K958" s="10">
        <f t="shared" si="246"/>
        <v>5</v>
      </c>
      <c r="L958" s="10">
        <f t="shared" si="247"/>
        <v>5</v>
      </c>
      <c r="M958" s="1" t="str">
        <f t="shared" si="248"/>
        <v>~ldren~</v>
      </c>
      <c r="N958" s="1" t="str">
        <f t="shared" si="249"/>
        <v>[ldɹɛn]</v>
      </c>
      <c r="O958" s="4">
        <f t="shared" si="250"/>
        <v>0.25439985932113074</v>
      </c>
      <c r="P958" s="4">
        <f t="shared" si="251"/>
        <v>1</v>
      </c>
      <c r="Q958" s="4" cm="1">
        <f t="array" ref="Q958">SUM(_xlfn._xlws.FILTER($G$2:$G$1265,_xlfn.MAP($M$2:$M$1265,_xlfn.LAMBDA(_xlpm.x,_xlpm.x=$M958))))</f>
        <v>7.3152889539136799E-4</v>
      </c>
      <c r="R958" s="4">
        <f t="shared" si="252"/>
        <v>1</v>
      </c>
      <c r="S958" s="15" cm="1">
        <f t="array" ref="S958">SUM(_xlfn._xlws.FILTER($G$2:$G$1265,_xlfn.MAP($N$2:$N$1265,_xlfn.LAMBDA(_xlpm.x,_xlpm.x=$N958))))</f>
        <v>7.3152889539136799E-4</v>
      </c>
      <c r="T958" s="4">
        <f t="shared" si="253"/>
        <v>1</v>
      </c>
      <c r="U958" s="4">
        <f t="shared" si="254"/>
        <v>0</v>
      </c>
      <c r="AA958"/>
      <c r="AB958"/>
      <c r="AC958" s="2"/>
      <c r="AH958" s="2"/>
      <c r="AI958" s="2"/>
    </row>
    <row r="959" spans="1:35">
      <c r="A959" s="1" t="str">
        <f t="shared" si="241"/>
        <v>~ldier~ : [ldʒəɹ]</v>
      </c>
      <c r="B959" s="1">
        <f t="shared" si="257"/>
        <v>0</v>
      </c>
      <c r="C959" s="1">
        <f t="shared" si="257"/>
        <v>0</v>
      </c>
      <c r="D959" s="1">
        <f t="shared" si="257"/>
        <v>0</v>
      </c>
      <c r="E959" s="7">
        <v>1</v>
      </c>
      <c r="F959" s="9" t="s">
        <v>1220</v>
      </c>
      <c r="G959" s="4">
        <f t="shared" si="242"/>
        <v>7.3152889539136799E-4</v>
      </c>
      <c r="H959" s="1" t="str">
        <f t="shared" si="243"/>
        <v>ldʒəɹ</v>
      </c>
      <c r="I959" s="1" t="str">
        <f t="shared" si="244"/>
        <v>ldier</v>
      </c>
      <c r="J959" s="10">
        <f t="shared" si="245"/>
        <v>5</v>
      </c>
      <c r="K959" s="10">
        <f t="shared" si="246"/>
        <v>5</v>
      </c>
      <c r="L959" s="10">
        <f t="shared" si="247"/>
        <v>5</v>
      </c>
      <c r="M959" s="1" t="str">
        <f t="shared" si="248"/>
        <v>~ldier~</v>
      </c>
      <c r="N959" s="1" t="str">
        <f t="shared" si="249"/>
        <v>[ldʒəɹ]</v>
      </c>
      <c r="O959" s="4">
        <f t="shared" si="250"/>
        <v>0.25439985932113074</v>
      </c>
      <c r="P959" s="4">
        <f t="shared" si="251"/>
        <v>1</v>
      </c>
      <c r="Q959" s="4" cm="1">
        <f t="array" ref="Q959">SUM(_xlfn._xlws.FILTER($G$2:$G$1265,_xlfn.MAP($M$2:$M$1265,_xlfn.LAMBDA(_xlpm.x,_xlpm.x=$M959))))</f>
        <v>7.3152889539136799E-4</v>
      </c>
      <c r="R959" s="4">
        <f t="shared" si="252"/>
        <v>1</v>
      </c>
      <c r="S959" s="15" cm="1">
        <f t="array" ref="S959">SUM(_xlfn._xlws.FILTER($G$2:$G$1265,_xlfn.MAP($N$2:$N$1265,_xlfn.LAMBDA(_xlpm.x,_xlpm.x=$N959))))</f>
        <v>7.3152889539136799E-4</v>
      </c>
      <c r="T959" s="4">
        <f t="shared" si="253"/>
        <v>1</v>
      </c>
      <c r="U959" s="4">
        <f t="shared" si="254"/>
        <v>0</v>
      </c>
      <c r="AA959"/>
      <c r="AB959"/>
      <c r="AC959" s="2"/>
      <c r="AH959" s="2"/>
      <c r="AI959" s="2"/>
    </row>
    <row r="960" spans="1:35">
      <c r="A960" s="1" t="str">
        <f t="shared" si="241"/>
        <v>~lways~ : [lweɪz]</v>
      </c>
      <c r="B960" s="1">
        <f t="shared" si="257"/>
        <v>0</v>
      </c>
      <c r="C960" s="1">
        <f t="shared" si="257"/>
        <v>0</v>
      </c>
      <c r="D960" s="1">
        <f t="shared" si="257"/>
        <v>0</v>
      </c>
      <c r="E960" s="7">
        <v>1</v>
      </c>
      <c r="F960" s="9" t="s">
        <v>1219</v>
      </c>
      <c r="G960" s="4">
        <f t="shared" si="242"/>
        <v>7.3152889539136799E-4</v>
      </c>
      <c r="H960" s="4" t="str">
        <f t="shared" si="243"/>
        <v>lweɪz</v>
      </c>
      <c r="I960" s="4" t="str">
        <f t="shared" si="244"/>
        <v>lways</v>
      </c>
      <c r="J960" s="10">
        <f t="shared" si="245"/>
        <v>5</v>
      </c>
      <c r="K960" s="10">
        <f t="shared" si="246"/>
        <v>5</v>
      </c>
      <c r="L960" s="10">
        <f t="shared" si="247"/>
        <v>5</v>
      </c>
      <c r="M960" s="1" t="str">
        <f t="shared" si="248"/>
        <v>~lways~</v>
      </c>
      <c r="N960" s="1" t="str">
        <f t="shared" si="249"/>
        <v>[lweɪz]</v>
      </c>
      <c r="O960" s="4">
        <f t="shared" si="250"/>
        <v>0.25439985932113074</v>
      </c>
      <c r="P960" s="4">
        <f t="shared" si="251"/>
        <v>1</v>
      </c>
      <c r="Q960" s="4" cm="1">
        <f t="array" ref="Q960">SUM(_xlfn._xlws.FILTER($G$2:$G$1265,_xlfn.MAP($M$2:$M$1265,_xlfn.LAMBDA(_xlpm.x,_xlpm.x=$M960))))</f>
        <v>7.3152889539136799E-4</v>
      </c>
      <c r="R960" s="4">
        <f t="shared" si="252"/>
        <v>1</v>
      </c>
      <c r="S960" s="15" cm="1">
        <f t="array" ref="S960">SUM(_xlfn._xlws.FILTER($G$2:$G$1265,_xlfn.MAP($N$2:$N$1265,_xlfn.LAMBDA(_xlpm.x,_xlpm.x=$N960))))</f>
        <v>7.3152889539136799E-4</v>
      </c>
      <c r="T960" s="4">
        <f t="shared" si="253"/>
        <v>1</v>
      </c>
      <c r="U960" s="4">
        <f t="shared" si="254"/>
        <v>0</v>
      </c>
      <c r="AA960"/>
      <c r="AB960"/>
      <c r="AC960" s="2"/>
      <c r="AH960" s="2"/>
      <c r="AI960" s="2"/>
    </row>
    <row r="961" spans="1:35">
      <c r="A961" s="1" t="str">
        <f t="shared" si="241"/>
        <v>~liqui~ : [lɪkwɪ]</v>
      </c>
      <c r="B961" s="1">
        <f t="shared" si="257"/>
        <v>0</v>
      </c>
      <c r="C961" s="1">
        <f t="shared" si="257"/>
        <v>0</v>
      </c>
      <c r="D961" s="1">
        <f t="shared" si="257"/>
        <v>0</v>
      </c>
      <c r="E961" s="7">
        <v>1</v>
      </c>
      <c r="F961" s="9" t="s">
        <v>1218</v>
      </c>
      <c r="G961" s="4">
        <f t="shared" si="242"/>
        <v>7.3152889539136799E-4</v>
      </c>
      <c r="H961" s="4" t="str">
        <f t="shared" si="243"/>
        <v>lɪkwɪ</v>
      </c>
      <c r="I961" s="4" t="str">
        <f t="shared" si="244"/>
        <v>liqui</v>
      </c>
      <c r="J961" s="10">
        <f t="shared" si="245"/>
        <v>5</v>
      </c>
      <c r="K961" s="10">
        <f t="shared" si="246"/>
        <v>5</v>
      </c>
      <c r="L961" s="10">
        <f t="shared" si="247"/>
        <v>5</v>
      </c>
      <c r="M961" s="1" t="str">
        <f t="shared" si="248"/>
        <v>~liqui~</v>
      </c>
      <c r="N961" s="1" t="str">
        <f t="shared" si="249"/>
        <v>[lɪkwɪ]</v>
      </c>
      <c r="O961" s="4">
        <f t="shared" si="250"/>
        <v>0.25439985932113074</v>
      </c>
      <c r="P961" s="4">
        <f t="shared" si="251"/>
        <v>1</v>
      </c>
      <c r="Q961" s="4" cm="1">
        <f t="array" ref="Q961">SUM(_xlfn._xlws.FILTER($G$2:$G$1265,_xlfn.MAP($M$2:$M$1265,_xlfn.LAMBDA(_xlpm.x,_xlpm.x=$M961))))</f>
        <v>7.3152889539136799E-4</v>
      </c>
      <c r="R961" s="4">
        <f t="shared" si="252"/>
        <v>1</v>
      </c>
      <c r="S961" s="15" cm="1">
        <f t="array" ref="S961">SUM(_xlfn._xlws.FILTER($G$2:$G$1265,_xlfn.MAP($N$2:$N$1265,_xlfn.LAMBDA(_xlpm.x,_xlpm.x=$N961))))</f>
        <v>7.3152889539136799E-4</v>
      </c>
      <c r="T961" s="4">
        <f t="shared" si="253"/>
        <v>1</v>
      </c>
      <c r="U961" s="4">
        <f t="shared" si="254"/>
        <v>0</v>
      </c>
      <c r="AA961"/>
      <c r="AB961"/>
      <c r="AC961" s="2"/>
      <c r="AH961" s="2"/>
      <c r="AI961" s="2"/>
    </row>
    <row r="962" spans="1:35">
      <c r="A962" s="1" t="str">
        <f t="shared" ref="A962:A1025" si="258">_xlfn.LET(_xlpm.sep," : ",CONCATENATE(M962,_xlpm.sep,N962))</f>
        <v>~large~ : [lɑɹdʒ]</v>
      </c>
      <c r="B962" s="1">
        <f t="shared" ref="B962:D981" si="259">_xlfn.LET(_xlpm.d,$F962,_xlpm.k,_xlfn.CONCAT(LEFT(TRIM(B$1),1),"*"),COUNTIF(_xlpm.d,_xlpm.k))</f>
        <v>0</v>
      </c>
      <c r="C962" s="1">
        <f t="shared" si="259"/>
        <v>0</v>
      </c>
      <c r="D962" s="1">
        <f t="shared" si="259"/>
        <v>0</v>
      </c>
      <c r="E962" s="7">
        <v>1</v>
      </c>
      <c r="F962" s="9" t="s">
        <v>1217</v>
      </c>
      <c r="G962" s="4">
        <f t="shared" ref="G962:G1025" si="260">E962/freq.sum.r6e</f>
        <v>7.3152889539136799E-4</v>
      </c>
      <c r="H962" s="4" t="str">
        <f t="shared" ref="H962:H1025" si="261">_xlfn.LET(_xlpm.sep,":",_xlpm.w,$F962,LEFT(_xlpm.w,FIND(_xlpm.sep,_xlpm.w)-1))</f>
        <v>lɑɹdʒ</v>
      </c>
      <c r="I962" s="4" t="str">
        <f t="shared" ref="I962:I1025" si="262">_xlfn.LET(_xlpm.sep,":",_xlpm.w,$F962,RIGHT(_xlpm.w,LEN(_xlpm.w)-FIND(_xlpm.sep,_xlpm.w)))</f>
        <v>large</v>
      </c>
      <c r="J962" s="10">
        <f t="shared" ref="J962:J1025" si="263">_xlfn.LET(_xlpm.w,H962,LEN(_xlpm.w))</f>
        <v>5</v>
      </c>
      <c r="K962" s="10">
        <f t="shared" ref="K962:K1025" si="264">_xlfn.LET(_xlpm.w,I962,LEN(_xlpm.w))</f>
        <v>5</v>
      </c>
      <c r="L962" s="10">
        <f t="shared" ref="L962:L1025" si="265">_xlfn.LET(_xlpm.a,J962,_xlpm.b,K962,MAX(_xlpm.a,_xlpm.b))</f>
        <v>5</v>
      </c>
      <c r="M962" s="1" t="str">
        <f t="shared" ref="M962:M1025" si="266">_xlfn.LET(_xlpm.sep,":",_xlpm.w,$F962,_xlfn.CONCAT("~",RIGHT(_xlpm.w,LEN(_xlpm.w)-FIND(_xlpm.sep,_xlpm.w)),"~"))</f>
        <v>~large~</v>
      </c>
      <c r="N962" s="1" t="str">
        <f t="shared" ref="N962:N1025" si="267">_xlfn.LET(_xlpm.sep,":",_xlpm.w,$F962,_xlfn.CONCAT("[",LEFT(_xlpm.w,FIND(_xlpm.sep,_xlpm.w)-1),"]"))</f>
        <v>[lɑɹdʒ]</v>
      </c>
      <c r="O962" s="4">
        <f t="shared" ref="O962:O1025" si="268">_xlfn.LET(_xlpm.freq,E962,_xlpm.size,L962+1,_xlpm.F,P962,LOG(1+_xlpm.freq)*LOG(1+_xlpm.size)*_xlpm.F)</f>
        <v>0.25439985932113074</v>
      </c>
      <c r="P962" s="4">
        <f t="shared" ref="P962:P1025" si="269">_xlfn.LET(_xlpm.a,T962,_xlpm.b,R962,2*_xlpm.a*_xlpm.b/(_xlpm.a+_xlpm.b))</f>
        <v>1</v>
      </c>
      <c r="Q962" s="4" cm="1">
        <f t="array" ref="Q962">SUM(_xlfn._xlws.FILTER($G$2:$G$1265,_xlfn.MAP($M$2:$M$1265,_xlfn.LAMBDA(_xlpm.x,_xlpm.x=$M962))))</f>
        <v>7.3152889539136799E-4</v>
      </c>
      <c r="R962" s="4">
        <f t="shared" ref="R962:R1025" si="270">$G962/Q962</f>
        <v>1</v>
      </c>
      <c r="S962" s="15" cm="1">
        <f t="array" ref="S962">SUM(_xlfn._xlws.FILTER($G$2:$G$1265,_xlfn.MAP($N$2:$N$1265,_xlfn.LAMBDA(_xlpm.x,_xlpm.x=$N962))))</f>
        <v>7.3152889539136799E-4</v>
      </c>
      <c r="T962" s="4">
        <f t="shared" ref="T962:T1025" si="271">$G962/S962</f>
        <v>1</v>
      </c>
      <c r="U962" s="4">
        <f t="shared" ref="U962:U1025" si="272">_xlfn.LET(_xlpm.p,R962,_xlpm.q,T962,LOG(_xlpm.p/_xlpm.q))</f>
        <v>0</v>
      </c>
      <c r="AA962"/>
      <c r="AB962"/>
      <c r="AC962" s="2"/>
      <c r="AH962" s="2"/>
      <c r="AI962" s="2"/>
    </row>
    <row r="963" spans="1:35">
      <c r="A963" s="1" t="str">
        <f t="shared" si="258"/>
        <v>~maste~ : [mæstə]</v>
      </c>
      <c r="B963" s="1">
        <f t="shared" si="259"/>
        <v>0</v>
      </c>
      <c r="C963" s="1">
        <f t="shared" si="259"/>
        <v>1</v>
      </c>
      <c r="D963" s="1">
        <f t="shared" si="259"/>
        <v>0</v>
      </c>
      <c r="E963" s="7">
        <v>1</v>
      </c>
      <c r="F963" s="9" t="s">
        <v>1216</v>
      </c>
      <c r="G963" s="4">
        <f t="shared" si="260"/>
        <v>7.3152889539136799E-4</v>
      </c>
      <c r="H963" s="4" t="str">
        <f t="shared" si="261"/>
        <v>mæstə</v>
      </c>
      <c r="I963" s="4" t="str">
        <f t="shared" si="262"/>
        <v>maste</v>
      </c>
      <c r="J963" s="10">
        <f t="shared" si="263"/>
        <v>5</v>
      </c>
      <c r="K963" s="10">
        <f t="shared" si="264"/>
        <v>5</v>
      </c>
      <c r="L963" s="10">
        <f t="shared" si="265"/>
        <v>5</v>
      </c>
      <c r="M963" s="1" t="str">
        <f t="shared" si="266"/>
        <v>~maste~</v>
      </c>
      <c r="N963" s="1" t="str">
        <f t="shared" si="267"/>
        <v>[mæstə]</v>
      </c>
      <c r="O963" s="4">
        <f t="shared" si="268"/>
        <v>0.25439985932113074</v>
      </c>
      <c r="P963" s="4">
        <f t="shared" si="269"/>
        <v>1</v>
      </c>
      <c r="Q963" s="4" cm="1">
        <f t="array" ref="Q963">SUM(_xlfn._xlws.FILTER($G$2:$G$1265,_xlfn.MAP($M$2:$M$1265,_xlfn.LAMBDA(_xlpm.x,_xlpm.x=$M963))))</f>
        <v>7.3152889539136799E-4</v>
      </c>
      <c r="R963" s="4">
        <f t="shared" si="270"/>
        <v>1</v>
      </c>
      <c r="S963" s="15" cm="1">
        <f t="array" ref="S963">SUM(_xlfn._xlws.FILTER($G$2:$G$1265,_xlfn.MAP($N$2:$N$1265,_xlfn.LAMBDA(_xlpm.x,_xlpm.x=$N963))))</f>
        <v>7.3152889539136799E-4</v>
      </c>
      <c r="T963" s="4">
        <f t="shared" si="271"/>
        <v>1</v>
      </c>
      <c r="U963" s="4">
        <f t="shared" si="272"/>
        <v>0</v>
      </c>
      <c r="AA963"/>
      <c r="AB963"/>
      <c r="AC963" s="2"/>
      <c r="AH963" s="2"/>
      <c r="AI963" s="2"/>
    </row>
    <row r="964" spans="1:35">
      <c r="A964" s="1" t="str">
        <f t="shared" si="258"/>
        <v>~motio~ : [moʊʃə]</v>
      </c>
      <c r="B964" s="1">
        <f t="shared" si="259"/>
        <v>0</v>
      </c>
      <c r="C964" s="1">
        <f t="shared" si="259"/>
        <v>1</v>
      </c>
      <c r="D964" s="1">
        <f t="shared" si="259"/>
        <v>0</v>
      </c>
      <c r="E964" s="7">
        <v>1</v>
      </c>
      <c r="F964" s="9" t="s">
        <v>1215</v>
      </c>
      <c r="G964" s="4">
        <f t="shared" si="260"/>
        <v>7.3152889539136799E-4</v>
      </c>
      <c r="H964" s="4" t="str">
        <f t="shared" si="261"/>
        <v>moʊʃə</v>
      </c>
      <c r="I964" s="4" t="str">
        <f t="shared" si="262"/>
        <v>motio</v>
      </c>
      <c r="J964" s="10">
        <f t="shared" si="263"/>
        <v>5</v>
      </c>
      <c r="K964" s="10">
        <f t="shared" si="264"/>
        <v>5</v>
      </c>
      <c r="L964" s="10">
        <f t="shared" si="265"/>
        <v>5</v>
      </c>
      <c r="M964" s="1" t="str">
        <f t="shared" si="266"/>
        <v>~motio~</v>
      </c>
      <c r="N964" s="1" t="str">
        <f t="shared" si="267"/>
        <v>[moʊʃə]</v>
      </c>
      <c r="O964" s="4">
        <f t="shared" si="268"/>
        <v>0.25439985932113074</v>
      </c>
      <c r="P964" s="4">
        <f t="shared" si="269"/>
        <v>1</v>
      </c>
      <c r="Q964" s="4" cm="1">
        <f t="array" ref="Q964">SUM(_xlfn._xlws.FILTER($G$2:$G$1265,_xlfn.MAP($M$2:$M$1265,_xlfn.LAMBDA(_xlpm.x,_xlpm.x=$M964))))</f>
        <v>7.3152889539136799E-4</v>
      </c>
      <c r="R964" s="4">
        <f t="shared" si="270"/>
        <v>1</v>
      </c>
      <c r="S964" s="15" cm="1">
        <f t="array" ref="S964">SUM(_xlfn._xlws.FILTER($G$2:$G$1265,_xlfn.MAP($N$2:$N$1265,_xlfn.LAMBDA(_xlpm.x,_xlpm.x=$N964))))</f>
        <v>7.3152889539136799E-4</v>
      </c>
      <c r="T964" s="4">
        <f t="shared" si="271"/>
        <v>1</v>
      </c>
      <c r="U964" s="4">
        <f t="shared" si="272"/>
        <v>0</v>
      </c>
      <c r="AA964"/>
      <c r="AB964"/>
      <c r="AC964" s="2"/>
      <c r="AH964" s="2"/>
      <c r="AI964" s="2"/>
    </row>
    <row r="965" spans="1:35">
      <c r="A965" s="1" t="str">
        <f t="shared" si="258"/>
        <v>~mpany~ : [mpəni]</v>
      </c>
      <c r="B965" s="1">
        <f t="shared" si="259"/>
        <v>0</v>
      </c>
      <c r="C965" s="1">
        <f t="shared" si="259"/>
        <v>1</v>
      </c>
      <c r="D965" s="1">
        <f t="shared" si="259"/>
        <v>0</v>
      </c>
      <c r="E965" s="7">
        <v>1</v>
      </c>
      <c r="F965" s="9" t="s">
        <v>1214</v>
      </c>
      <c r="G965" s="4">
        <f t="shared" si="260"/>
        <v>7.3152889539136799E-4</v>
      </c>
      <c r="H965" s="1" t="str">
        <f t="shared" si="261"/>
        <v>mpəni</v>
      </c>
      <c r="I965" s="1" t="str">
        <f t="shared" si="262"/>
        <v>mpany</v>
      </c>
      <c r="J965" s="10">
        <f t="shared" si="263"/>
        <v>5</v>
      </c>
      <c r="K965" s="10">
        <f t="shared" si="264"/>
        <v>5</v>
      </c>
      <c r="L965" s="10">
        <f t="shared" si="265"/>
        <v>5</v>
      </c>
      <c r="M965" s="1" t="str">
        <f t="shared" si="266"/>
        <v>~mpany~</v>
      </c>
      <c r="N965" s="1" t="str">
        <f t="shared" si="267"/>
        <v>[mpəni]</v>
      </c>
      <c r="O965" s="4">
        <f t="shared" si="268"/>
        <v>0.25439985932113074</v>
      </c>
      <c r="P965" s="4">
        <f t="shared" si="269"/>
        <v>1</v>
      </c>
      <c r="Q965" s="4" cm="1">
        <f t="array" ref="Q965">SUM(_xlfn._xlws.FILTER($G$2:$G$1265,_xlfn.MAP($M$2:$M$1265,_xlfn.LAMBDA(_xlpm.x,_xlpm.x=$M965))))</f>
        <v>7.3152889539136799E-4</v>
      </c>
      <c r="R965" s="4">
        <f t="shared" si="270"/>
        <v>1</v>
      </c>
      <c r="S965" s="15" cm="1">
        <f t="array" ref="S965">SUM(_xlfn._xlws.FILTER($G$2:$G$1265,_xlfn.MAP($N$2:$N$1265,_xlfn.LAMBDA(_xlpm.x,_xlpm.x=$N965))))</f>
        <v>7.3152889539136799E-4</v>
      </c>
      <c r="T965" s="4">
        <f t="shared" si="271"/>
        <v>1</v>
      </c>
      <c r="U965" s="4">
        <f t="shared" si="272"/>
        <v>0</v>
      </c>
      <c r="AA965"/>
      <c r="AB965"/>
      <c r="AC965" s="2"/>
      <c r="AH965" s="2"/>
      <c r="AI965" s="2"/>
    </row>
    <row r="966" spans="1:35">
      <c r="A966" s="1" t="str">
        <f t="shared" si="258"/>
        <v>~multi~ : [mʌltə]</v>
      </c>
      <c r="B966" s="1">
        <f t="shared" si="259"/>
        <v>0</v>
      </c>
      <c r="C966" s="1">
        <f t="shared" si="259"/>
        <v>1</v>
      </c>
      <c r="D966" s="1">
        <f t="shared" si="259"/>
        <v>0</v>
      </c>
      <c r="E966" s="7">
        <v>1</v>
      </c>
      <c r="F966" s="9" t="s">
        <v>1213</v>
      </c>
      <c r="G966" s="4">
        <f t="shared" si="260"/>
        <v>7.3152889539136799E-4</v>
      </c>
      <c r="H966" s="4" t="str">
        <f t="shared" si="261"/>
        <v>mʌltə</v>
      </c>
      <c r="I966" s="4" t="str">
        <f t="shared" si="262"/>
        <v>multi</v>
      </c>
      <c r="J966" s="10">
        <f t="shared" si="263"/>
        <v>5</v>
      </c>
      <c r="K966" s="10">
        <f t="shared" si="264"/>
        <v>5</v>
      </c>
      <c r="L966" s="10">
        <f t="shared" si="265"/>
        <v>5</v>
      </c>
      <c r="M966" s="1" t="str">
        <f t="shared" si="266"/>
        <v>~multi~</v>
      </c>
      <c r="N966" s="1" t="str">
        <f t="shared" si="267"/>
        <v>[mʌltə]</v>
      </c>
      <c r="O966" s="4">
        <f t="shared" si="268"/>
        <v>0.25439985932113074</v>
      </c>
      <c r="P966" s="4">
        <f t="shared" si="269"/>
        <v>1</v>
      </c>
      <c r="Q966" s="4" cm="1">
        <f t="array" ref="Q966">SUM(_xlfn._xlws.FILTER($G$2:$G$1265,_xlfn.MAP($M$2:$M$1265,_xlfn.LAMBDA(_xlpm.x,_xlpm.x=$M966))))</f>
        <v>7.3152889539136799E-4</v>
      </c>
      <c r="R966" s="4">
        <f t="shared" si="270"/>
        <v>1</v>
      </c>
      <c r="S966" s="15" cm="1">
        <f t="array" ref="S966">SUM(_xlfn._xlws.FILTER($G$2:$G$1265,_xlfn.MAP($N$2:$N$1265,_xlfn.LAMBDA(_xlpm.x,_xlpm.x=$N966))))</f>
        <v>7.3152889539136799E-4</v>
      </c>
      <c r="T966" s="4">
        <f t="shared" si="271"/>
        <v>1</v>
      </c>
      <c r="U966" s="4">
        <f t="shared" si="272"/>
        <v>0</v>
      </c>
      <c r="AA966"/>
      <c r="AB966"/>
      <c r="AC966" s="2"/>
      <c r="AH966" s="2"/>
      <c r="AI966" s="2"/>
    </row>
    <row r="967" spans="1:35">
      <c r="A967" s="1" t="str">
        <f t="shared" si="258"/>
        <v>~membe~ : [mɛmbə]</v>
      </c>
      <c r="B967" s="1">
        <f t="shared" si="259"/>
        <v>0</v>
      </c>
      <c r="C967" s="1">
        <f t="shared" si="259"/>
        <v>1</v>
      </c>
      <c r="D967" s="1">
        <f t="shared" si="259"/>
        <v>0</v>
      </c>
      <c r="E967" s="7">
        <v>1</v>
      </c>
      <c r="F967" s="9" t="s">
        <v>1212</v>
      </c>
      <c r="G967" s="4">
        <f t="shared" si="260"/>
        <v>7.3152889539136799E-4</v>
      </c>
      <c r="H967" s="4" t="str">
        <f t="shared" si="261"/>
        <v>mɛmbə</v>
      </c>
      <c r="I967" s="4" t="str">
        <f t="shared" si="262"/>
        <v>membe</v>
      </c>
      <c r="J967" s="10">
        <f t="shared" si="263"/>
        <v>5</v>
      </c>
      <c r="K967" s="10">
        <f t="shared" si="264"/>
        <v>5</v>
      </c>
      <c r="L967" s="10">
        <f t="shared" si="265"/>
        <v>5</v>
      </c>
      <c r="M967" s="1" t="str">
        <f t="shared" si="266"/>
        <v>~membe~</v>
      </c>
      <c r="N967" s="1" t="str">
        <f t="shared" si="267"/>
        <v>[mɛmbə]</v>
      </c>
      <c r="O967" s="4">
        <f t="shared" si="268"/>
        <v>0.25439985932113074</v>
      </c>
      <c r="P967" s="4">
        <f t="shared" si="269"/>
        <v>1</v>
      </c>
      <c r="Q967" s="4" cm="1">
        <f t="array" ref="Q967">SUM(_xlfn._xlws.FILTER($G$2:$G$1265,_xlfn.MAP($M$2:$M$1265,_xlfn.LAMBDA(_xlpm.x,_xlpm.x=$M967))))</f>
        <v>7.3152889539136799E-4</v>
      </c>
      <c r="R967" s="4">
        <f t="shared" si="270"/>
        <v>1</v>
      </c>
      <c r="S967" s="15" cm="1">
        <f t="array" ref="S967">SUM(_xlfn._xlws.FILTER($G$2:$G$1265,_xlfn.MAP($N$2:$N$1265,_xlfn.LAMBDA(_xlpm.x,_xlpm.x=$N967))))</f>
        <v>7.3152889539136799E-4</v>
      </c>
      <c r="T967" s="4">
        <f t="shared" si="271"/>
        <v>1</v>
      </c>
      <c r="U967" s="4">
        <f t="shared" si="272"/>
        <v>0</v>
      </c>
      <c r="AA967"/>
      <c r="AB967"/>
      <c r="AC967" s="2"/>
      <c r="AH967" s="2"/>
      <c r="AI967" s="2"/>
    </row>
    <row r="968" spans="1:35">
      <c r="A968" s="1" t="str">
        <f t="shared" si="258"/>
        <v>~marke~ : [mɑɹkɛ]</v>
      </c>
      <c r="B968" s="1">
        <f t="shared" si="259"/>
        <v>0</v>
      </c>
      <c r="C968" s="1">
        <f t="shared" si="259"/>
        <v>1</v>
      </c>
      <c r="D968" s="1">
        <f t="shared" si="259"/>
        <v>0</v>
      </c>
      <c r="E968" s="7">
        <v>1</v>
      </c>
      <c r="F968" s="9" t="s">
        <v>1211</v>
      </c>
      <c r="G968" s="4">
        <f t="shared" si="260"/>
        <v>7.3152889539136799E-4</v>
      </c>
      <c r="H968" s="4" t="str">
        <f t="shared" si="261"/>
        <v>mɑɹkɛ</v>
      </c>
      <c r="I968" s="4" t="str">
        <f t="shared" si="262"/>
        <v>marke</v>
      </c>
      <c r="J968" s="10">
        <f t="shared" si="263"/>
        <v>5</v>
      </c>
      <c r="K968" s="10">
        <f t="shared" si="264"/>
        <v>5</v>
      </c>
      <c r="L968" s="10">
        <f t="shared" si="265"/>
        <v>5</v>
      </c>
      <c r="M968" s="1" t="str">
        <f t="shared" si="266"/>
        <v>~marke~</v>
      </c>
      <c r="N968" s="1" t="str">
        <f t="shared" si="267"/>
        <v>[mɑɹkɛ]</v>
      </c>
      <c r="O968" s="4">
        <f t="shared" si="268"/>
        <v>0.25439985932113074</v>
      </c>
      <c r="P968" s="4">
        <f t="shared" si="269"/>
        <v>1</v>
      </c>
      <c r="Q968" s="4" cm="1">
        <f t="array" ref="Q968">SUM(_xlfn._xlws.FILTER($G$2:$G$1265,_xlfn.MAP($M$2:$M$1265,_xlfn.LAMBDA(_xlpm.x,_xlpm.x=$M968))))</f>
        <v>7.3152889539136799E-4</v>
      </c>
      <c r="R968" s="4">
        <f t="shared" si="270"/>
        <v>1</v>
      </c>
      <c r="S968" s="15" cm="1">
        <f t="array" ref="S968">SUM(_xlfn._xlws.FILTER($G$2:$G$1265,_xlfn.MAP($N$2:$N$1265,_xlfn.LAMBDA(_xlpm.x,_xlpm.x=$N968))))</f>
        <v>7.3152889539136799E-4</v>
      </c>
      <c r="T968" s="4">
        <f t="shared" si="271"/>
        <v>1</v>
      </c>
      <c r="U968" s="4">
        <f t="shared" si="272"/>
        <v>0</v>
      </c>
      <c r="AA968"/>
      <c r="AB968"/>
      <c r="AC968" s="2"/>
      <c r="AH968" s="2"/>
      <c r="AI968" s="2"/>
    </row>
    <row r="969" spans="1:35">
      <c r="A969" s="1" t="str">
        <f t="shared" si="258"/>
        <v>~morni~ : [mɔɹnɪ]</v>
      </c>
      <c r="B969" s="1">
        <f t="shared" si="259"/>
        <v>0</v>
      </c>
      <c r="C969" s="1">
        <f t="shared" si="259"/>
        <v>1</v>
      </c>
      <c r="D969" s="1">
        <f t="shared" si="259"/>
        <v>0</v>
      </c>
      <c r="E969" s="7">
        <v>1</v>
      </c>
      <c r="F969" s="9" t="s">
        <v>1210</v>
      </c>
      <c r="G969" s="4">
        <f t="shared" si="260"/>
        <v>7.3152889539136799E-4</v>
      </c>
      <c r="H969" s="4" t="str">
        <f t="shared" si="261"/>
        <v>mɔɹnɪ</v>
      </c>
      <c r="I969" s="4" t="str">
        <f t="shared" si="262"/>
        <v>morni</v>
      </c>
      <c r="J969" s="10">
        <f t="shared" si="263"/>
        <v>5</v>
      </c>
      <c r="K969" s="10">
        <f t="shared" si="264"/>
        <v>5</v>
      </c>
      <c r="L969" s="10">
        <f t="shared" si="265"/>
        <v>5</v>
      </c>
      <c r="M969" s="1" t="str">
        <f t="shared" si="266"/>
        <v>~morni~</v>
      </c>
      <c r="N969" s="1" t="str">
        <f t="shared" si="267"/>
        <v>[mɔɹnɪ]</v>
      </c>
      <c r="O969" s="4">
        <f t="shared" si="268"/>
        <v>0.25439985932113074</v>
      </c>
      <c r="P969" s="4">
        <f t="shared" si="269"/>
        <v>1</v>
      </c>
      <c r="Q969" s="4" cm="1">
        <f t="array" ref="Q969">SUM(_xlfn._xlws.FILTER($G$2:$G$1265,_xlfn.MAP($M$2:$M$1265,_xlfn.LAMBDA(_xlpm.x,_xlpm.x=$M969))))</f>
        <v>7.3152889539136799E-4</v>
      </c>
      <c r="R969" s="4">
        <f t="shared" si="270"/>
        <v>1</v>
      </c>
      <c r="S969" s="15" cm="1">
        <f t="array" ref="S969">SUM(_xlfn._xlws.FILTER($G$2:$G$1265,_xlfn.MAP($N$2:$N$1265,_xlfn.LAMBDA(_xlpm.x,_xlpm.x=$N969))))</f>
        <v>7.3152889539136799E-4</v>
      </c>
      <c r="T969" s="4">
        <f t="shared" si="271"/>
        <v>1</v>
      </c>
      <c r="U969" s="4">
        <f t="shared" si="272"/>
        <v>0</v>
      </c>
      <c r="AA969"/>
      <c r="AB969"/>
      <c r="AC969" s="2"/>
      <c r="AH969" s="2"/>
      <c r="AI969" s="2"/>
    </row>
    <row r="970" spans="1:35">
      <c r="A970" s="1" t="str">
        <f t="shared" si="258"/>
        <v>~ndred~ : [ndɹɛd]</v>
      </c>
      <c r="B970" s="1">
        <f t="shared" si="259"/>
        <v>0</v>
      </c>
      <c r="C970" s="1">
        <f t="shared" si="259"/>
        <v>0</v>
      </c>
      <c r="D970" s="1">
        <f t="shared" si="259"/>
        <v>1</v>
      </c>
      <c r="E970" s="7">
        <v>1</v>
      </c>
      <c r="F970" s="9" t="s">
        <v>1209</v>
      </c>
      <c r="G970" s="4">
        <f t="shared" si="260"/>
        <v>7.3152889539136799E-4</v>
      </c>
      <c r="H970" s="4" t="str">
        <f t="shared" si="261"/>
        <v>ndɹɛd</v>
      </c>
      <c r="I970" s="4" t="str">
        <f t="shared" si="262"/>
        <v>ndred</v>
      </c>
      <c r="J970" s="10">
        <f t="shared" si="263"/>
        <v>5</v>
      </c>
      <c r="K970" s="10">
        <f t="shared" si="264"/>
        <v>5</v>
      </c>
      <c r="L970" s="10">
        <f t="shared" si="265"/>
        <v>5</v>
      </c>
      <c r="M970" s="1" t="str">
        <f t="shared" si="266"/>
        <v>~ndred~</v>
      </c>
      <c r="N970" s="1" t="str">
        <f t="shared" si="267"/>
        <v>[ndɹɛd]</v>
      </c>
      <c r="O970" s="4">
        <f t="shared" si="268"/>
        <v>0.25439985932113074</v>
      </c>
      <c r="P970" s="4">
        <f t="shared" si="269"/>
        <v>1</v>
      </c>
      <c r="Q970" s="4" cm="1">
        <f t="array" ref="Q970">SUM(_xlfn._xlws.FILTER($G$2:$G$1265,_xlfn.MAP($M$2:$M$1265,_xlfn.LAMBDA(_xlpm.x,_xlpm.x=$M970))))</f>
        <v>7.3152889539136799E-4</v>
      </c>
      <c r="R970" s="4">
        <f t="shared" si="270"/>
        <v>1</v>
      </c>
      <c r="S970" s="15" cm="1">
        <f t="array" ref="S970">SUM(_xlfn._xlws.FILTER($G$2:$G$1265,_xlfn.MAP($N$2:$N$1265,_xlfn.LAMBDA(_xlpm.x,_xlpm.x=$N970))))</f>
        <v>7.3152889539136799E-4</v>
      </c>
      <c r="T970" s="4">
        <f t="shared" si="271"/>
        <v>1</v>
      </c>
      <c r="U970" s="4">
        <f t="shared" si="272"/>
        <v>0</v>
      </c>
      <c r="AA970"/>
      <c r="AB970"/>
      <c r="AC970" s="2"/>
      <c r="AH970" s="2"/>
      <c r="AI970" s="2"/>
    </row>
    <row r="971" spans="1:35">
      <c r="A971" s="1" t="str">
        <f t="shared" si="258"/>
        <v>~ngine~ : [ndʒən]</v>
      </c>
      <c r="B971" s="1">
        <f t="shared" si="259"/>
        <v>0</v>
      </c>
      <c r="C971" s="1">
        <f t="shared" si="259"/>
        <v>0</v>
      </c>
      <c r="D971" s="1">
        <f t="shared" si="259"/>
        <v>1</v>
      </c>
      <c r="E971" s="7">
        <v>1</v>
      </c>
      <c r="F971" s="9" t="s">
        <v>1208</v>
      </c>
      <c r="G971" s="4">
        <f t="shared" si="260"/>
        <v>7.3152889539136799E-4</v>
      </c>
      <c r="H971" s="4" t="str">
        <f t="shared" si="261"/>
        <v>ndʒən</v>
      </c>
      <c r="I971" s="4" t="str">
        <f t="shared" si="262"/>
        <v>ngine</v>
      </c>
      <c r="J971" s="10">
        <f t="shared" si="263"/>
        <v>5</v>
      </c>
      <c r="K971" s="10">
        <f t="shared" si="264"/>
        <v>5</v>
      </c>
      <c r="L971" s="10">
        <f t="shared" si="265"/>
        <v>5</v>
      </c>
      <c r="M971" s="1" t="str">
        <f t="shared" si="266"/>
        <v>~ngine~</v>
      </c>
      <c r="N971" s="1" t="str">
        <f t="shared" si="267"/>
        <v>[ndʒən]</v>
      </c>
      <c r="O971" s="4">
        <f t="shared" si="268"/>
        <v>0.25439985932113074</v>
      </c>
      <c r="P971" s="4">
        <f t="shared" si="269"/>
        <v>1</v>
      </c>
      <c r="Q971" s="4" cm="1">
        <f t="array" ref="Q971">SUM(_xlfn._xlws.FILTER($G$2:$G$1265,_xlfn.MAP($M$2:$M$1265,_xlfn.LAMBDA(_xlpm.x,_xlpm.x=$M971))))</f>
        <v>7.3152889539136799E-4</v>
      </c>
      <c r="R971" s="4">
        <f t="shared" si="270"/>
        <v>1</v>
      </c>
      <c r="S971" s="15" cm="1">
        <f t="array" ref="S971">SUM(_xlfn._xlws.FILTER($G$2:$G$1265,_xlfn.MAP($N$2:$N$1265,_xlfn.LAMBDA(_xlpm.x,_xlpm.x=$N971))))</f>
        <v>7.3152889539136799E-4</v>
      </c>
      <c r="T971" s="4">
        <f t="shared" si="271"/>
        <v>1</v>
      </c>
      <c r="U971" s="4">
        <f t="shared" si="272"/>
        <v>0</v>
      </c>
      <c r="AA971"/>
      <c r="AB971"/>
      <c r="AC971" s="2"/>
      <c r="AH971" s="2"/>
      <c r="AI971" s="2"/>
    </row>
    <row r="972" spans="1:35">
      <c r="A972" s="1" t="str">
        <f t="shared" si="258"/>
        <v>~natio~ : [neɪʃə]</v>
      </c>
      <c r="B972" s="1">
        <f t="shared" si="259"/>
        <v>0</v>
      </c>
      <c r="C972" s="1">
        <f t="shared" si="259"/>
        <v>0</v>
      </c>
      <c r="D972" s="1">
        <f t="shared" si="259"/>
        <v>1</v>
      </c>
      <c r="E972" s="7">
        <v>1</v>
      </c>
      <c r="F972" s="9" t="s">
        <v>1207</v>
      </c>
      <c r="G972" s="4">
        <f t="shared" si="260"/>
        <v>7.3152889539136799E-4</v>
      </c>
      <c r="H972" s="4" t="str">
        <f t="shared" si="261"/>
        <v>neɪʃə</v>
      </c>
      <c r="I972" s="4" t="str">
        <f t="shared" si="262"/>
        <v>natio</v>
      </c>
      <c r="J972" s="10">
        <f t="shared" si="263"/>
        <v>5</v>
      </c>
      <c r="K972" s="10">
        <f t="shared" si="264"/>
        <v>5</v>
      </c>
      <c r="L972" s="10">
        <f t="shared" si="265"/>
        <v>5</v>
      </c>
      <c r="M972" s="1" t="str">
        <f t="shared" si="266"/>
        <v>~natio~</v>
      </c>
      <c r="N972" s="1" t="str">
        <f t="shared" si="267"/>
        <v>[neɪʃə]</v>
      </c>
      <c r="O972" s="4">
        <f t="shared" si="268"/>
        <v>0.25439985932113074</v>
      </c>
      <c r="P972" s="4">
        <f t="shared" si="269"/>
        <v>1</v>
      </c>
      <c r="Q972" s="4" cm="1">
        <f t="array" ref="Q972">SUM(_xlfn._xlws.FILTER($G$2:$G$1265,_xlfn.MAP($M$2:$M$1265,_xlfn.LAMBDA(_xlpm.x,_xlpm.x=$M972))))</f>
        <v>7.3152889539136799E-4</v>
      </c>
      <c r="R972" s="4">
        <f t="shared" si="270"/>
        <v>1</v>
      </c>
      <c r="S972" s="15" cm="1">
        <f t="array" ref="S972">SUM(_xlfn._xlws.FILTER($G$2:$G$1265,_xlfn.MAP($N$2:$N$1265,_xlfn.LAMBDA(_xlpm.x,_xlpm.x=$N972))))</f>
        <v>7.3152889539136799E-4</v>
      </c>
      <c r="T972" s="4">
        <f t="shared" si="271"/>
        <v>1</v>
      </c>
      <c r="U972" s="4">
        <f t="shared" si="272"/>
        <v>0</v>
      </c>
      <c r="AA972"/>
      <c r="AB972"/>
      <c r="AC972" s="2"/>
      <c r="AH972" s="2"/>
      <c r="AI972" s="2"/>
    </row>
    <row r="973" spans="1:35">
      <c r="A973" s="1" t="str">
        <f t="shared" si="258"/>
        <v>~nside~ : [nsɪdə]</v>
      </c>
      <c r="B973" s="1">
        <f t="shared" si="259"/>
        <v>0</v>
      </c>
      <c r="C973" s="1">
        <f t="shared" si="259"/>
        <v>0</v>
      </c>
      <c r="D973" s="1">
        <f t="shared" si="259"/>
        <v>1</v>
      </c>
      <c r="E973" s="7">
        <v>1</v>
      </c>
      <c r="F973" s="9" t="s">
        <v>1206</v>
      </c>
      <c r="G973" s="4">
        <f t="shared" si="260"/>
        <v>7.3152889539136799E-4</v>
      </c>
      <c r="H973" s="4" t="str">
        <f t="shared" si="261"/>
        <v>nsɪdə</v>
      </c>
      <c r="I973" s="4" t="str">
        <f t="shared" si="262"/>
        <v>nside</v>
      </c>
      <c r="J973" s="10">
        <f t="shared" si="263"/>
        <v>5</v>
      </c>
      <c r="K973" s="10">
        <f t="shared" si="264"/>
        <v>5</v>
      </c>
      <c r="L973" s="10">
        <f t="shared" si="265"/>
        <v>5</v>
      </c>
      <c r="M973" s="1" t="str">
        <f t="shared" si="266"/>
        <v>~nside~</v>
      </c>
      <c r="N973" s="1" t="str">
        <f t="shared" si="267"/>
        <v>[nsɪdə]</v>
      </c>
      <c r="O973" s="4">
        <f t="shared" si="268"/>
        <v>0.25439985932113074</v>
      </c>
      <c r="P973" s="4">
        <f t="shared" si="269"/>
        <v>1</v>
      </c>
      <c r="Q973" s="4" cm="1">
        <f t="array" ref="Q973">SUM(_xlfn._xlws.FILTER($G$2:$G$1265,_xlfn.MAP($M$2:$M$1265,_xlfn.LAMBDA(_xlpm.x,_xlpm.x=$M973))))</f>
        <v>7.3152889539136799E-4</v>
      </c>
      <c r="R973" s="4">
        <f t="shared" si="270"/>
        <v>1</v>
      </c>
      <c r="S973" s="15" cm="1">
        <f t="array" ref="S973">SUM(_xlfn._xlws.FILTER($G$2:$G$1265,_xlfn.MAP($N$2:$N$1265,_xlfn.LAMBDA(_xlpm.x,_xlpm.x=$N973))))</f>
        <v>7.3152889539136799E-4</v>
      </c>
      <c r="T973" s="4">
        <f t="shared" si="271"/>
        <v>1</v>
      </c>
      <c r="U973" s="4">
        <f t="shared" si="272"/>
        <v>0</v>
      </c>
      <c r="AA973"/>
      <c r="AB973"/>
      <c r="AC973" s="2"/>
      <c r="AH973" s="2"/>
      <c r="AI973" s="2"/>
    </row>
    <row r="974" spans="1:35">
      <c r="A974" s="1" t="str">
        <f t="shared" si="258"/>
        <v>~nsect~ : [nsɛkt]</v>
      </c>
      <c r="B974" s="1">
        <f t="shared" si="259"/>
        <v>0</v>
      </c>
      <c r="C974" s="1">
        <f t="shared" si="259"/>
        <v>0</v>
      </c>
      <c r="D974" s="1">
        <f t="shared" si="259"/>
        <v>1</v>
      </c>
      <c r="E974" s="7">
        <v>1</v>
      </c>
      <c r="F974" s="9" t="s">
        <v>1205</v>
      </c>
      <c r="G974" s="4">
        <f t="shared" si="260"/>
        <v>7.3152889539136799E-4</v>
      </c>
      <c r="H974" s="1" t="str">
        <f t="shared" si="261"/>
        <v>nsɛkt</v>
      </c>
      <c r="I974" s="1" t="str">
        <f t="shared" si="262"/>
        <v>nsect</v>
      </c>
      <c r="J974" s="10">
        <f t="shared" si="263"/>
        <v>5</v>
      </c>
      <c r="K974" s="10">
        <f t="shared" si="264"/>
        <v>5</v>
      </c>
      <c r="L974" s="10">
        <f t="shared" si="265"/>
        <v>5</v>
      </c>
      <c r="M974" s="1" t="str">
        <f t="shared" si="266"/>
        <v>~nsect~</v>
      </c>
      <c r="N974" s="1" t="str">
        <f t="shared" si="267"/>
        <v>[nsɛkt]</v>
      </c>
      <c r="O974" s="4">
        <f t="shared" si="268"/>
        <v>0.25439985932113074</v>
      </c>
      <c r="P974" s="4">
        <f t="shared" si="269"/>
        <v>1</v>
      </c>
      <c r="Q974" s="4" cm="1">
        <f t="array" ref="Q974">SUM(_xlfn._xlws.FILTER($G$2:$G$1265,_xlfn.MAP($M$2:$M$1265,_xlfn.LAMBDA(_xlpm.x,_xlpm.x=$M974))))</f>
        <v>7.3152889539136799E-4</v>
      </c>
      <c r="R974" s="4">
        <f t="shared" si="270"/>
        <v>1</v>
      </c>
      <c r="S974" s="15" cm="1">
        <f t="array" ref="S974">SUM(_xlfn._xlws.FILTER($G$2:$G$1265,_xlfn.MAP($N$2:$N$1265,_xlfn.LAMBDA(_xlpm.x,_xlpm.x=$N974))))</f>
        <v>7.3152889539136799E-4</v>
      </c>
      <c r="T974" s="4">
        <f t="shared" si="271"/>
        <v>1</v>
      </c>
      <c r="U974" s="4">
        <f t="shared" si="272"/>
        <v>0</v>
      </c>
      <c r="AA974"/>
      <c r="AB974"/>
      <c r="AC974" s="2"/>
      <c r="AH974" s="2"/>
      <c r="AI974" s="2"/>
    </row>
    <row r="975" spans="1:35">
      <c r="A975" s="1" t="str">
        <f t="shared" si="258"/>
        <v>~nsona~ : [nsənə]</v>
      </c>
      <c r="B975" s="1">
        <f t="shared" si="259"/>
        <v>0</v>
      </c>
      <c r="C975" s="1">
        <f t="shared" si="259"/>
        <v>0</v>
      </c>
      <c r="D975" s="1">
        <f t="shared" si="259"/>
        <v>1</v>
      </c>
      <c r="E975" s="7">
        <v>1</v>
      </c>
      <c r="F975" s="9" t="s">
        <v>1204</v>
      </c>
      <c r="G975" s="4">
        <f t="shared" si="260"/>
        <v>7.3152889539136799E-4</v>
      </c>
      <c r="H975" s="4" t="str">
        <f t="shared" si="261"/>
        <v>nsənə</v>
      </c>
      <c r="I975" s="4" t="str">
        <f t="shared" si="262"/>
        <v>nsona</v>
      </c>
      <c r="J975" s="10">
        <f t="shared" si="263"/>
        <v>5</v>
      </c>
      <c r="K975" s="10">
        <f t="shared" si="264"/>
        <v>5</v>
      </c>
      <c r="L975" s="10">
        <f t="shared" si="265"/>
        <v>5</v>
      </c>
      <c r="M975" s="1" t="str">
        <f t="shared" si="266"/>
        <v>~nsona~</v>
      </c>
      <c r="N975" s="1" t="str">
        <f t="shared" si="267"/>
        <v>[nsənə]</v>
      </c>
      <c r="O975" s="4">
        <f t="shared" si="268"/>
        <v>0.25439985932113074</v>
      </c>
      <c r="P975" s="4">
        <f t="shared" si="269"/>
        <v>1</v>
      </c>
      <c r="Q975" s="4" cm="1">
        <f t="array" ref="Q975">SUM(_xlfn._xlws.FILTER($G$2:$G$1265,_xlfn.MAP($M$2:$M$1265,_xlfn.LAMBDA(_xlpm.x,_xlpm.x=$M975))))</f>
        <v>7.3152889539136799E-4</v>
      </c>
      <c r="R975" s="4">
        <f t="shared" si="270"/>
        <v>1</v>
      </c>
      <c r="S975" s="15" cm="1">
        <f t="array" ref="S975">SUM(_xlfn._xlws.FILTER($G$2:$G$1265,_xlfn.MAP($N$2:$N$1265,_xlfn.LAMBDA(_xlpm.x,_xlpm.x=$N975))))</f>
        <v>7.3152889539136799E-4</v>
      </c>
      <c r="T975" s="4">
        <f t="shared" si="271"/>
        <v>1</v>
      </c>
      <c r="U975" s="4">
        <f t="shared" si="272"/>
        <v>0</v>
      </c>
      <c r="AA975"/>
      <c r="AB975"/>
      <c r="AC975" s="2"/>
      <c r="AH975" s="2"/>
      <c r="AI975" s="2"/>
    </row>
    <row r="976" spans="1:35">
      <c r="A976" s="1" t="str">
        <f t="shared" si="258"/>
        <v>~ntere~ : [ntəɹɛ]</v>
      </c>
      <c r="B976" s="1">
        <f t="shared" si="259"/>
        <v>0</v>
      </c>
      <c r="C976" s="1">
        <f t="shared" si="259"/>
        <v>0</v>
      </c>
      <c r="D976" s="1">
        <f t="shared" si="259"/>
        <v>1</v>
      </c>
      <c r="E976" s="7">
        <v>1</v>
      </c>
      <c r="F976" s="9" t="s">
        <v>1203</v>
      </c>
      <c r="G976" s="4">
        <f t="shared" si="260"/>
        <v>7.3152889539136799E-4</v>
      </c>
      <c r="H976" s="4" t="str">
        <f t="shared" si="261"/>
        <v>ntəɹɛ</v>
      </c>
      <c r="I976" s="4" t="str">
        <f t="shared" si="262"/>
        <v>ntere</v>
      </c>
      <c r="J976" s="10">
        <f t="shared" si="263"/>
        <v>5</v>
      </c>
      <c r="K976" s="10">
        <f t="shared" si="264"/>
        <v>5</v>
      </c>
      <c r="L976" s="10">
        <f t="shared" si="265"/>
        <v>5</v>
      </c>
      <c r="M976" s="1" t="str">
        <f t="shared" si="266"/>
        <v>~ntere~</v>
      </c>
      <c r="N976" s="1" t="str">
        <f t="shared" si="267"/>
        <v>[ntəɹɛ]</v>
      </c>
      <c r="O976" s="4">
        <f t="shared" si="268"/>
        <v>0.25439985932113074</v>
      </c>
      <c r="P976" s="4">
        <f t="shared" si="269"/>
        <v>1</v>
      </c>
      <c r="Q976" s="4" cm="1">
        <f t="array" ref="Q976">SUM(_xlfn._xlws.FILTER($G$2:$G$1265,_xlfn.MAP($M$2:$M$1265,_xlfn.LAMBDA(_xlpm.x,_xlpm.x=$M976))))</f>
        <v>7.3152889539136799E-4</v>
      </c>
      <c r="R976" s="4">
        <f t="shared" si="270"/>
        <v>1</v>
      </c>
      <c r="S976" s="15" cm="1">
        <f t="array" ref="S976">SUM(_xlfn._xlws.FILTER($G$2:$G$1265,_xlfn.MAP($N$2:$N$1265,_xlfn.LAMBDA(_xlpm.x,_xlpm.x=$N976))))</f>
        <v>7.3152889539136799E-4</v>
      </c>
      <c r="T976" s="4">
        <f t="shared" si="271"/>
        <v>1</v>
      </c>
      <c r="U976" s="4">
        <f t="shared" si="272"/>
        <v>0</v>
      </c>
      <c r="AA976"/>
      <c r="AB976"/>
      <c r="AC976" s="2"/>
      <c r="AH976" s="2"/>
      <c r="AI976" s="2"/>
    </row>
    <row r="977" spans="1:35">
      <c r="A977" s="1" t="str">
        <f t="shared" si="258"/>
        <v>~nvent~ : [nvɛnt]</v>
      </c>
      <c r="B977" s="1">
        <f t="shared" si="259"/>
        <v>0</v>
      </c>
      <c r="C977" s="1">
        <f t="shared" si="259"/>
        <v>0</v>
      </c>
      <c r="D977" s="1">
        <f t="shared" si="259"/>
        <v>1</v>
      </c>
      <c r="E977" s="7">
        <v>1</v>
      </c>
      <c r="F977" s="9" t="s">
        <v>1202</v>
      </c>
      <c r="G977" s="4">
        <f t="shared" si="260"/>
        <v>7.3152889539136799E-4</v>
      </c>
      <c r="H977" s="4" t="str">
        <f t="shared" si="261"/>
        <v>nvɛnt</v>
      </c>
      <c r="I977" s="4" t="str">
        <f t="shared" si="262"/>
        <v>nvent</v>
      </c>
      <c r="J977" s="10">
        <f t="shared" si="263"/>
        <v>5</v>
      </c>
      <c r="K977" s="10">
        <f t="shared" si="264"/>
        <v>5</v>
      </c>
      <c r="L977" s="10">
        <f t="shared" si="265"/>
        <v>5</v>
      </c>
      <c r="M977" s="1" t="str">
        <f t="shared" si="266"/>
        <v>~nvent~</v>
      </c>
      <c r="N977" s="1" t="str">
        <f t="shared" si="267"/>
        <v>[nvɛnt]</v>
      </c>
      <c r="O977" s="4">
        <f t="shared" si="268"/>
        <v>0.25439985932113074</v>
      </c>
      <c r="P977" s="4">
        <f t="shared" si="269"/>
        <v>1</v>
      </c>
      <c r="Q977" s="4" cm="1">
        <f t="array" ref="Q977">SUM(_xlfn._xlws.FILTER($G$2:$G$1265,_xlfn.MAP($M$2:$M$1265,_xlfn.LAMBDA(_xlpm.x,_xlpm.x=$M977))))</f>
        <v>7.3152889539136799E-4</v>
      </c>
      <c r="R977" s="4">
        <f t="shared" si="270"/>
        <v>1</v>
      </c>
      <c r="S977" s="15" cm="1">
        <f t="array" ref="S977">SUM(_xlfn._xlws.FILTER($G$2:$G$1265,_xlfn.MAP($N$2:$N$1265,_xlfn.LAMBDA(_xlpm.x,_xlpm.x=$N977))))</f>
        <v>7.3152889539136799E-4</v>
      </c>
      <c r="T977" s="4">
        <f t="shared" si="271"/>
        <v>1</v>
      </c>
      <c r="U977" s="4">
        <f t="shared" si="272"/>
        <v>0</v>
      </c>
      <c r="AA977"/>
      <c r="AB977"/>
      <c r="AC977" s="2"/>
      <c r="AH977" s="2"/>
      <c r="AI977" s="2"/>
    </row>
    <row r="978" spans="1:35">
      <c r="A978" s="1" t="str">
        <f t="shared" si="258"/>
        <v>~numbe~ : [nʌmbə]</v>
      </c>
      <c r="B978" s="1">
        <f t="shared" si="259"/>
        <v>0</v>
      </c>
      <c r="C978" s="1">
        <f t="shared" si="259"/>
        <v>0</v>
      </c>
      <c r="D978" s="1">
        <f t="shared" si="259"/>
        <v>1</v>
      </c>
      <c r="E978" s="7">
        <v>1</v>
      </c>
      <c r="F978" s="9" t="s">
        <v>1201</v>
      </c>
      <c r="G978" s="4">
        <f t="shared" si="260"/>
        <v>7.3152889539136799E-4</v>
      </c>
      <c r="H978" s="4" t="str">
        <f t="shared" si="261"/>
        <v>nʌmbə</v>
      </c>
      <c r="I978" s="4" t="str">
        <f t="shared" si="262"/>
        <v>numbe</v>
      </c>
      <c r="J978" s="10">
        <f t="shared" si="263"/>
        <v>5</v>
      </c>
      <c r="K978" s="10">
        <f t="shared" si="264"/>
        <v>5</v>
      </c>
      <c r="L978" s="10">
        <f t="shared" si="265"/>
        <v>5</v>
      </c>
      <c r="M978" s="1" t="str">
        <f t="shared" si="266"/>
        <v>~numbe~</v>
      </c>
      <c r="N978" s="1" t="str">
        <f t="shared" si="267"/>
        <v>[nʌmbə]</v>
      </c>
      <c r="O978" s="4">
        <f t="shared" si="268"/>
        <v>0.25439985932113074</v>
      </c>
      <c r="P978" s="4">
        <f t="shared" si="269"/>
        <v>1</v>
      </c>
      <c r="Q978" s="4" cm="1">
        <f t="array" ref="Q978">SUM(_xlfn._xlws.FILTER($G$2:$G$1265,_xlfn.MAP($M$2:$M$1265,_xlfn.LAMBDA(_xlpm.x,_xlpm.x=$M978))))</f>
        <v>7.3152889539136799E-4</v>
      </c>
      <c r="R978" s="4">
        <f t="shared" si="270"/>
        <v>1</v>
      </c>
      <c r="S978" s="15" cm="1">
        <f t="array" ref="S978">SUM(_xlfn._xlws.FILTER($G$2:$G$1265,_xlfn.MAP($N$2:$N$1265,_xlfn.LAMBDA(_xlpm.x,_xlpm.x=$N978))))</f>
        <v>7.3152889539136799E-4</v>
      </c>
      <c r="T978" s="4">
        <f t="shared" si="271"/>
        <v>1</v>
      </c>
      <c r="U978" s="4">
        <f t="shared" si="272"/>
        <v>0</v>
      </c>
      <c r="AA978"/>
      <c r="AB978"/>
      <c r="AC978" s="2"/>
      <c r="AH978" s="2"/>
      <c r="AI978" s="2"/>
    </row>
    <row r="979" spans="1:35">
      <c r="A979" s="1" t="str">
        <f t="shared" si="258"/>
        <v>~pound~ : [paʊnd]</v>
      </c>
      <c r="B979" s="1">
        <f t="shared" si="259"/>
        <v>0</v>
      </c>
      <c r="C979" s="1">
        <f t="shared" si="259"/>
        <v>0</v>
      </c>
      <c r="D979" s="1">
        <f t="shared" si="259"/>
        <v>0</v>
      </c>
      <c r="E979" s="7">
        <v>1</v>
      </c>
      <c r="F979" s="9" t="s">
        <v>1200</v>
      </c>
      <c r="G979" s="4">
        <f t="shared" si="260"/>
        <v>7.3152889539136799E-4</v>
      </c>
      <c r="H979" s="4" t="str">
        <f t="shared" si="261"/>
        <v>paʊnd</v>
      </c>
      <c r="I979" s="4" t="str">
        <f t="shared" si="262"/>
        <v>pound</v>
      </c>
      <c r="J979" s="10">
        <f t="shared" si="263"/>
        <v>5</v>
      </c>
      <c r="K979" s="10">
        <f t="shared" si="264"/>
        <v>5</v>
      </c>
      <c r="L979" s="10">
        <f t="shared" si="265"/>
        <v>5</v>
      </c>
      <c r="M979" s="1" t="str">
        <f t="shared" si="266"/>
        <v>~pound~</v>
      </c>
      <c r="N979" s="1" t="str">
        <f t="shared" si="267"/>
        <v>[paʊnd]</v>
      </c>
      <c r="O979" s="4">
        <f t="shared" si="268"/>
        <v>0.25439985932113074</v>
      </c>
      <c r="P979" s="4">
        <f t="shared" si="269"/>
        <v>1</v>
      </c>
      <c r="Q979" s="4" cm="1">
        <f t="array" ref="Q979">SUM(_xlfn._xlws.FILTER($G$2:$G$1265,_xlfn.MAP($M$2:$M$1265,_xlfn.LAMBDA(_xlpm.x,_xlpm.x=$M979))))</f>
        <v>7.3152889539136799E-4</v>
      </c>
      <c r="R979" s="4">
        <f t="shared" si="270"/>
        <v>1</v>
      </c>
      <c r="S979" s="15" cm="1">
        <f t="array" ref="S979">SUM(_xlfn._xlws.FILTER($G$2:$G$1265,_xlfn.MAP($N$2:$N$1265,_xlfn.LAMBDA(_xlpm.x,_xlpm.x=$N979))))</f>
        <v>7.3152889539136799E-4</v>
      </c>
      <c r="T979" s="4">
        <f t="shared" si="271"/>
        <v>1</v>
      </c>
      <c r="U979" s="4">
        <f t="shared" si="272"/>
        <v>0</v>
      </c>
      <c r="AA979"/>
      <c r="AB979"/>
      <c r="AC979" s="2"/>
      <c r="AH979" s="2"/>
      <c r="AI979" s="2"/>
    </row>
    <row r="980" spans="1:35">
      <c r="A980" s="1" t="str">
        <f t="shared" si="258"/>
        <v>~paint~ : [peɪnt]</v>
      </c>
      <c r="B980" s="1">
        <f t="shared" si="259"/>
        <v>0</v>
      </c>
      <c r="C980" s="1">
        <f t="shared" si="259"/>
        <v>0</v>
      </c>
      <c r="D980" s="1">
        <f t="shared" si="259"/>
        <v>0</v>
      </c>
      <c r="E980" s="7">
        <v>1</v>
      </c>
      <c r="F980" s="9" t="s">
        <v>1199</v>
      </c>
      <c r="G980" s="4">
        <f t="shared" si="260"/>
        <v>7.3152889539136799E-4</v>
      </c>
      <c r="H980" s="1" t="str">
        <f t="shared" si="261"/>
        <v>peɪnt</v>
      </c>
      <c r="I980" s="1" t="str">
        <f t="shared" si="262"/>
        <v>paint</v>
      </c>
      <c r="J980" s="10">
        <f t="shared" si="263"/>
        <v>5</v>
      </c>
      <c r="K980" s="10">
        <f t="shared" si="264"/>
        <v>5</v>
      </c>
      <c r="L980" s="10">
        <f t="shared" si="265"/>
        <v>5</v>
      </c>
      <c r="M980" s="1" t="str">
        <f t="shared" si="266"/>
        <v>~paint~</v>
      </c>
      <c r="N980" s="1" t="str">
        <f t="shared" si="267"/>
        <v>[peɪnt]</v>
      </c>
      <c r="O980" s="4">
        <f t="shared" si="268"/>
        <v>0.25439985932113074</v>
      </c>
      <c r="P980" s="4">
        <f t="shared" si="269"/>
        <v>1</v>
      </c>
      <c r="Q980" s="4" cm="1">
        <f t="array" ref="Q980">SUM(_xlfn._xlws.FILTER($G$2:$G$1265,_xlfn.MAP($M$2:$M$1265,_xlfn.LAMBDA(_xlpm.x,_xlpm.x=$M980))))</f>
        <v>7.3152889539136799E-4</v>
      </c>
      <c r="R980" s="4">
        <f t="shared" si="270"/>
        <v>1</v>
      </c>
      <c r="S980" s="15" cm="1">
        <f t="array" ref="S980">SUM(_xlfn._xlws.FILTER($G$2:$G$1265,_xlfn.MAP($N$2:$N$1265,_xlfn.LAMBDA(_xlpm.x,_xlpm.x=$N980))))</f>
        <v>7.3152889539136799E-4</v>
      </c>
      <c r="T980" s="4">
        <f t="shared" si="271"/>
        <v>1</v>
      </c>
      <c r="U980" s="4">
        <f t="shared" si="272"/>
        <v>0</v>
      </c>
      <c r="AA980"/>
      <c r="AB980"/>
      <c r="AC980" s="2"/>
      <c r="AH980" s="2"/>
      <c r="AI980" s="2"/>
    </row>
    <row r="981" spans="1:35">
      <c r="A981" s="1" t="str">
        <f t="shared" si="258"/>
        <v>~plant~ : [plænt]</v>
      </c>
      <c r="B981" s="1">
        <f t="shared" si="259"/>
        <v>0</v>
      </c>
      <c r="C981" s="1">
        <f t="shared" si="259"/>
        <v>0</v>
      </c>
      <c r="D981" s="1">
        <f t="shared" si="259"/>
        <v>0</v>
      </c>
      <c r="E981" s="7">
        <v>1</v>
      </c>
      <c r="F981" s="9" t="s">
        <v>1198</v>
      </c>
      <c r="G981" s="4">
        <f t="shared" si="260"/>
        <v>7.3152889539136799E-4</v>
      </c>
      <c r="H981" s="4" t="str">
        <f t="shared" si="261"/>
        <v>plænt</v>
      </c>
      <c r="I981" s="4" t="str">
        <f t="shared" si="262"/>
        <v>plant</v>
      </c>
      <c r="J981" s="10">
        <f t="shared" si="263"/>
        <v>5</v>
      </c>
      <c r="K981" s="10">
        <f t="shared" si="264"/>
        <v>5</v>
      </c>
      <c r="L981" s="10">
        <f t="shared" si="265"/>
        <v>5</v>
      </c>
      <c r="M981" s="1" t="str">
        <f t="shared" si="266"/>
        <v>~plant~</v>
      </c>
      <c r="N981" s="1" t="str">
        <f t="shared" si="267"/>
        <v>[plænt]</v>
      </c>
      <c r="O981" s="4">
        <f t="shared" si="268"/>
        <v>0.25439985932113074</v>
      </c>
      <c r="P981" s="4">
        <f t="shared" si="269"/>
        <v>1</v>
      </c>
      <c r="Q981" s="4" cm="1">
        <f t="array" ref="Q981">SUM(_xlfn._xlws.FILTER($G$2:$G$1265,_xlfn.MAP($M$2:$M$1265,_xlfn.LAMBDA(_xlpm.x,_xlpm.x=$M981))))</f>
        <v>7.3152889539136799E-4</v>
      </c>
      <c r="R981" s="4">
        <f t="shared" si="270"/>
        <v>1</v>
      </c>
      <c r="S981" s="15" cm="1">
        <f t="array" ref="S981">SUM(_xlfn._xlws.FILTER($G$2:$G$1265,_xlfn.MAP($N$2:$N$1265,_xlfn.LAMBDA(_xlpm.x,_xlpm.x=$N981))))</f>
        <v>7.3152889539136799E-4</v>
      </c>
      <c r="T981" s="4">
        <f t="shared" si="271"/>
        <v>1</v>
      </c>
      <c r="U981" s="4">
        <f t="shared" si="272"/>
        <v>0</v>
      </c>
      <c r="AA981"/>
      <c r="AB981"/>
      <c r="AC981" s="2"/>
      <c r="AH981" s="2"/>
      <c r="AI981" s="2"/>
    </row>
    <row r="982" spans="1:35">
      <c r="A982" s="1" t="str">
        <f t="shared" si="258"/>
        <v>~place~ : [pleɪs]</v>
      </c>
      <c r="B982" s="1">
        <f t="shared" ref="B982:D1001" si="273">_xlfn.LET(_xlpm.d,$F982,_xlpm.k,_xlfn.CONCAT(LEFT(TRIM(B$1),1),"*"),COUNTIF(_xlpm.d,_xlpm.k))</f>
        <v>0</v>
      </c>
      <c r="C982" s="1">
        <f t="shared" si="273"/>
        <v>0</v>
      </c>
      <c r="D982" s="1">
        <f t="shared" si="273"/>
        <v>0</v>
      </c>
      <c r="E982" s="7">
        <v>1</v>
      </c>
      <c r="F982" s="9" t="s">
        <v>1197</v>
      </c>
      <c r="G982" s="4">
        <f t="shared" si="260"/>
        <v>7.3152889539136799E-4</v>
      </c>
      <c r="H982" s="1" t="str">
        <f t="shared" si="261"/>
        <v>pleɪs</v>
      </c>
      <c r="I982" s="1" t="str">
        <f t="shared" si="262"/>
        <v>place</v>
      </c>
      <c r="J982" s="10">
        <f t="shared" si="263"/>
        <v>5</v>
      </c>
      <c r="K982" s="10">
        <f t="shared" si="264"/>
        <v>5</v>
      </c>
      <c r="L982" s="10">
        <f t="shared" si="265"/>
        <v>5</v>
      </c>
      <c r="M982" s="1" t="str">
        <f t="shared" si="266"/>
        <v>~place~</v>
      </c>
      <c r="N982" s="1" t="str">
        <f t="shared" si="267"/>
        <v>[pleɪs]</v>
      </c>
      <c r="O982" s="4">
        <f t="shared" si="268"/>
        <v>0.25439985932113074</v>
      </c>
      <c r="P982" s="4">
        <f t="shared" si="269"/>
        <v>1</v>
      </c>
      <c r="Q982" s="4" cm="1">
        <f t="array" ref="Q982">SUM(_xlfn._xlws.FILTER($G$2:$G$1265,_xlfn.MAP($M$2:$M$1265,_xlfn.LAMBDA(_xlpm.x,_xlpm.x=$M982))))</f>
        <v>7.3152889539136799E-4</v>
      </c>
      <c r="R982" s="4">
        <f t="shared" si="270"/>
        <v>1</v>
      </c>
      <c r="S982" s="15" cm="1">
        <f t="array" ref="S982">SUM(_xlfn._xlws.FILTER($G$2:$G$1265,_xlfn.MAP($N$2:$N$1265,_xlfn.LAMBDA(_xlpm.x,_xlpm.x=$N982))))</f>
        <v>7.3152889539136799E-4</v>
      </c>
      <c r="T982" s="4">
        <f t="shared" si="271"/>
        <v>1</v>
      </c>
      <c r="U982" s="4">
        <f t="shared" si="272"/>
        <v>0</v>
      </c>
      <c r="AA982"/>
      <c r="AB982"/>
      <c r="AC982" s="2"/>
      <c r="AH982" s="2"/>
      <c r="AI982" s="2"/>
    </row>
    <row r="983" spans="1:35">
      <c r="A983" s="1" t="str">
        <f t="shared" si="258"/>
        <v>~plura~ : [plʊɹə]</v>
      </c>
      <c r="B983" s="1">
        <f t="shared" si="273"/>
        <v>0</v>
      </c>
      <c r="C983" s="1">
        <f t="shared" si="273"/>
        <v>0</v>
      </c>
      <c r="D983" s="1">
        <f t="shared" si="273"/>
        <v>0</v>
      </c>
      <c r="E983" s="7">
        <v>1</v>
      </c>
      <c r="F983" s="9" t="s">
        <v>1196</v>
      </c>
      <c r="G983" s="4">
        <f t="shared" si="260"/>
        <v>7.3152889539136799E-4</v>
      </c>
      <c r="H983" s="4" t="str">
        <f t="shared" si="261"/>
        <v>plʊɹə</v>
      </c>
      <c r="I983" s="4" t="str">
        <f t="shared" si="262"/>
        <v>plura</v>
      </c>
      <c r="J983" s="10">
        <f t="shared" si="263"/>
        <v>5</v>
      </c>
      <c r="K983" s="10">
        <f t="shared" si="264"/>
        <v>5</v>
      </c>
      <c r="L983" s="10">
        <f t="shared" si="265"/>
        <v>5</v>
      </c>
      <c r="M983" s="1" t="str">
        <f t="shared" si="266"/>
        <v>~plura~</v>
      </c>
      <c r="N983" s="1" t="str">
        <f t="shared" si="267"/>
        <v>[plʊɹə]</v>
      </c>
      <c r="O983" s="4">
        <f t="shared" si="268"/>
        <v>0.25439985932113074</v>
      </c>
      <c r="P983" s="4">
        <f t="shared" si="269"/>
        <v>1</v>
      </c>
      <c r="Q983" s="4" cm="1">
        <f t="array" ref="Q983">SUM(_xlfn._xlws.FILTER($G$2:$G$1265,_xlfn.MAP($M$2:$M$1265,_xlfn.LAMBDA(_xlpm.x,_xlpm.x=$M983))))</f>
        <v>7.3152889539136799E-4</v>
      </c>
      <c r="R983" s="4">
        <f t="shared" si="270"/>
        <v>1</v>
      </c>
      <c r="S983" s="15" cm="1">
        <f t="array" ref="S983">SUM(_xlfn._xlws.FILTER($G$2:$G$1265,_xlfn.MAP($N$2:$N$1265,_xlfn.LAMBDA(_xlpm.x,_xlpm.x=$N983))))</f>
        <v>7.3152889539136799E-4</v>
      </c>
      <c r="T983" s="4">
        <f t="shared" si="271"/>
        <v>1</v>
      </c>
      <c r="U983" s="4">
        <f t="shared" si="272"/>
        <v>0</v>
      </c>
      <c r="AA983"/>
      <c r="AB983"/>
      <c r="AC983" s="2"/>
      <c r="AH983" s="2"/>
      <c r="AI983" s="2"/>
    </row>
    <row r="984" spans="1:35">
      <c r="A984" s="1" t="str">
        <f t="shared" si="258"/>
        <v>~proba~ : [pɹɑbə]</v>
      </c>
      <c r="B984" s="1">
        <f t="shared" si="273"/>
        <v>0</v>
      </c>
      <c r="C984" s="1">
        <f t="shared" si="273"/>
        <v>0</v>
      </c>
      <c r="D984" s="1">
        <f t="shared" si="273"/>
        <v>0</v>
      </c>
      <c r="E984" s="7">
        <v>1</v>
      </c>
      <c r="F984" s="9" t="s">
        <v>1195</v>
      </c>
      <c r="G984" s="4">
        <f t="shared" si="260"/>
        <v>7.3152889539136799E-4</v>
      </c>
      <c r="H984" s="4" t="str">
        <f t="shared" si="261"/>
        <v>pɹɑbə</v>
      </c>
      <c r="I984" s="4" t="str">
        <f t="shared" si="262"/>
        <v>proba</v>
      </c>
      <c r="J984" s="10">
        <f t="shared" si="263"/>
        <v>5</v>
      </c>
      <c r="K984" s="10">
        <f t="shared" si="264"/>
        <v>5</v>
      </c>
      <c r="L984" s="10">
        <f t="shared" si="265"/>
        <v>5</v>
      </c>
      <c r="M984" s="1" t="str">
        <f t="shared" si="266"/>
        <v>~proba~</v>
      </c>
      <c r="N984" s="1" t="str">
        <f t="shared" si="267"/>
        <v>[pɹɑbə]</v>
      </c>
      <c r="O984" s="4">
        <f t="shared" si="268"/>
        <v>0.25439985932113074</v>
      </c>
      <c r="P984" s="4">
        <f t="shared" si="269"/>
        <v>1</v>
      </c>
      <c r="Q984" s="4" cm="1">
        <f t="array" ref="Q984">SUM(_xlfn._xlws.FILTER($G$2:$G$1265,_xlfn.MAP($M$2:$M$1265,_xlfn.LAMBDA(_xlpm.x,_xlpm.x=$M984))))</f>
        <v>7.3152889539136799E-4</v>
      </c>
      <c r="R984" s="4">
        <f t="shared" si="270"/>
        <v>1</v>
      </c>
      <c r="S984" s="15" cm="1">
        <f t="array" ref="S984">SUM(_xlfn._xlws.FILTER($G$2:$G$1265,_xlfn.MAP($N$2:$N$1265,_xlfn.LAMBDA(_xlpm.x,_xlpm.x=$N984))))</f>
        <v>7.3152889539136799E-4</v>
      </c>
      <c r="T984" s="4">
        <f t="shared" si="271"/>
        <v>1</v>
      </c>
      <c r="U984" s="4">
        <f t="shared" si="272"/>
        <v>0</v>
      </c>
      <c r="AA984"/>
      <c r="AB984"/>
      <c r="AC984" s="2"/>
      <c r="AH984" s="2"/>
      <c r="AI984" s="2"/>
    </row>
    <row r="985" spans="1:35">
      <c r="A985" s="1" t="str">
        <f t="shared" si="258"/>
        <v>~perha~ : [pəɹhæ]</v>
      </c>
      <c r="B985" s="1">
        <f t="shared" si="273"/>
        <v>0</v>
      </c>
      <c r="C985" s="1">
        <f t="shared" si="273"/>
        <v>0</v>
      </c>
      <c r="D985" s="1">
        <f t="shared" si="273"/>
        <v>0</v>
      </c>
      <c r="E985" s="7">
        <v>1</v>
      </c>
      <c r="F985" s="9" t="s">
        <v>1194</v>
      </c>
      <c r="G985" s="4">
        <f t="shared" si="260"/>
        <v>7.3152889539136799E-4</v>
      </c>
      <c r="H985" s="1" t="str">
        <f t="shared" si="261"/>
        <v>pəɹhæ</v>
      </c>
      <c r="I985" s="1" t="str">
        <f t="shared" si="262"/>
        <v>perha</v>
      </c>
      <c r="J985" s="10">
        <f t="shared" si="263"/>
        <v>5</v>
      </c>
      <c r="K985" s="10">
        <f t="shared" si="264"/>
        <v>5</v>
      </c>
      <c r="L985" s="10">
        <f t="shared" si="265"/>
        <v>5</v>
      </c>
      <c r="M985" s="1" t="str">
        <f t="shared" si="266"/>
        <v>~perha~</v>
      </c>
      <c r="N985" s="1" t="str">
        <f t="shared" si="267"/>
        <v>[pəɹhæ]</v>
      </c>
      <c r="O985" s="4">
        <f t="shared" si="268"/>
        <v>0.25439985932113074</v>
      </c>
      <c r="P985" s="4">
        <f t="shared" si="269"/>
        <v>1</v>
      </c>
      <c r="Q985" s="4" cm="1">
        <f t="array" ref="Q985">SUM(_xlfn._xlws.FILTER($G$2:$G$1265,_xlfn.MAP($M$2:$M$1265,_xlfn.LAMBDA(_xlpm.x,_xlpm.x=$M985))))</f>
        <v>7.3152889539136799E-4</v>
      </c>
      <c r="R985" s="4">
        <f t="shared" si="270"/>
        <v>1</v>
      </c>
      <c r="S985" s="15" cm="1">
        <f t="array" ref="S985">SUM(_xlfn._xlws.FILTER($G$2:$G$1265,_xlfn.MAP($N$2:$N$1265,_xlfn.LAMBDA(_xlpm.x,_xlpm.x=$N985))))</f>
        <v>7.3152889539136799E-4</v>
      </c>
      <c r="T985" s="4">
        <f t="shared" si="271"/>
        <v>1</v>
      </c>
      <c r="U985" s="4">
        <f t="shared" si="272"/>
        <v>0</v>
      </c>
      <c r="AA985"/>
      <c r="AB985"/>
      <c r="AC985" s="2"/>
      <c r="AH985" s="2"/>
      <c r="AI985" s="2"/>
    </row>
    <row r="986" spans="1:35">
      <c r="A986" s="1" t="str">
        <f t="shared" si="258"/>
        <v>~point~ : [pɔɪnt]</v>
      </c>
      <c r="B986" s="1">
        <f t="shared" si="273"/>
        <v>0</v>
      </c>
      <c r="C986" s="1">
        <f t="shared" si="273"/>
        <v>0</v>
      </c>
      <c r="D986" s="1">
        <f t="shared" si="273"/>
        <v>0</v>
      </c>
      <c r="E986" s="7">
        <v>1</v>
      </c>
      <c r="F986" s="9" t="s">
        <v>1193</v>
      </c>
      <c r="G986" s="4">
        <f t="shared" si="260"/>
        <v>7.3152889539136799E-4</v>
      </c>
      <c r="H986" s="4" t="str">
        <f t="shared" si="261"/>
        <v>pɔɪnt</v>
      </c>
      <c r="I986" s="4" t="str">
        <f t="shared" si="262"/>
        <v>point</v>
      </c>
      <c r="J986" s="10">
        <f t="shared" si="263"/>
        <v>5</v>
      </c>
      <c r="K986" s="10">
        <f t="shared" si="264"/>
        <v>5</v>
      </c>
      <c r="L986" s="10">
        <f t="shared" si="265"/>
        <v>5</v>
      </c>
      <c r="M986" s="1" t="str">
        <f t="shared" si="266"/>
        <v>~point~</v>
      </c>
      <c r="N986" s="1" t="str">
        <f t="shared" si="267"/>
        <v>[pɔɪnt]</v>
      </c>
      <c r="O986" s="4">
        <f t="shared" si="268"/>
        <v>0.25439985932113074</v>
      </c>
      <c r="P986" s="4">
        <f t="shared" si="269"/>
        <v>1</v>
      </c>
      <c r="Q986" s="4" cm="1">
        <f t="array" ref="Q986">SUM(_xlfn._xlws.FILTER($G$2:$G$1265,_xlfn.MAP($M$2:$M$1265,_xlfn.LAMBDA(_xlpm.x,_xlpm.x=$M986))))</f>
        <v>7.3152889539136799E-4</v>
      </c>
      <c r="R986" s="4">
        <f t="shared" si="270"/>
        <v>1</v>
      </c>
      <c r="S986" s="15" cm="1">
        <f t="array" ref="S986">SUM(_xlfn._xlws.FILTER($G$2:$G$1265,_xlfn.MAP($N$2:$N$1265,_xlfn.LAMBDA(_xlpm.x,_xlpm.x=$N986))))</f>
        <v>7.3152889539136799E-4</v>
      </c>
      <c r="T986" s="4">
        <f t="shared" si="271"/>
        <v>1</v>
      </c>
      <c r="U986" s="4">
        <f t="shared" si="272"/>
        <v>0</v>
      </c>
      <c r="AA986"/>
      <c r="AB986"/>
      <c r="AC986" s="2"/>
      <c r="AH986" s="2"/>
      <c r="AI986" s="2"/>
    </row>
    <row r="987" spans="1:35">
      <c r="A987" s="1" t="str">
        <f t="shared" si="258"/>
        <v>~print~ : [pɹɪnt]</v>
      </c>
      <c r="B987" s="1">
        <f t="shared" si="273"/>
        <v>0</v>
      </c>
      <c r="C987" s="1">
        <f t="shared" si="273"/>
        <v>0</v>
      </c>
      <c r="D987" s="1">
        <f t="shared" si="273"/>
        <v>0</v>
      </c>
      <c r="E987" s="7">
        <v>1</v>
      </c>
      <c r="F987" s="9" t="s">
        <v>1192</v>
      </c>
      <c r="G987" s="4">
        <f t="shared" si="260"/>
        <v>7.3152889539136799E-4</v>
      </c>
      <c r="H987" s="4" t="str">
        <f t="shared" si="261"/>
        <v>pɹɪnt</v>
      </c>
      <c r="I987" s="4" t="str">
        <f t="shared" si="262"/>
        <v>print</v>
      </c>
      <c r="J987" s="10">
        <f t="shared" si="263"/>
        <v>5</v>
      </c>
      <c r="K987" s="10">
        <f t="shared" si="264"/>
        <v>5</v>
      </c>
      <c r="L987" s="10">
        <f t="shared" si="265"/>
        <v>5</v>
      </c>
      <c r="M987" s="1" t="str">
        <f t="shared" si="266"/>
        <v>~print~</v>
      </c>
      <c r="N987" s="1" t="str">
        <f t="shared" si="267"/>
        <v>[pɹɪnt]</v>
      </c>
      <c r="O987" s="4">
        <f t="shared" si="268"/>
        <v>0.25439985932113074</v>
      </c>
      <c r="P987" s="4">
        <f t="shared" si="269"/>
        <v>1</v>
      </c>
      <c r="Q987" s="4" cm="1">
        <f t="array" ref="Q987">SUM(_xlfn._xlws.FILTER($G$2:$G$1265,_xlfn.MAP($M$2:$M$1265,_xlfn.LAMBDA(_xlpm.x,_xlpm.x=$M987))))</f>
        <v>7.3152889539136799E-4</v>
      </c>
      <c r="R987" s="4">
        <f t="shared" si="270"/>
        <v>1</v>
      </c>
      <c r="S987" s="15" cm="1">
        <f t="array" ref="S987">SUM(_xlfn._xlws.FILTER($G$2:$G$1265,_xlfn.MAP($N$2:$N$1265,_xlfn.LAMBDA(_xlpm.x,_xlpm.x=$N987))))</f>
        <v>7.3152889539136799E-4</v>
      </c>
      <c r="T987" s="4">
        <f t="shared" si="271"/>
        <v>1</v>
      </c>
      <c r="U987" s="4">
        <f t="shared" si="272"/>
        <v>0</v>
      </c>
      <c r="AA987"/>
      <c r="AB987"/>
      <c r="AC987" s="2"/>
      <c r="AH987" s="2"/>
      <c r="AI987" s="2"/>
    </row>
    <row r="988" spans="1:35">
      <c r="A988" s="1" t="str">
        <f t="shared" si="258"/>
        <v>~prepa~ : [pɹɪpɛ]</v>
      </c>
      <c r="B988" s="1">
        <f t="shared" si="273"/>
        <v>0</v>
      </c>
      <c r="C988" s="1">
        <f t="shared" si="273"/>
        <v>0</v>
      </c>
      <c r="D988" s="1">
        <f t="shared" si="273"/>
        <v>0</v>
      </c>
      <c r="E988" s="7">
        <v>1</v>
      </c>
      <c r="F988" s="9" t="s">
        <v>1191</v>
      </c>
      <c r="G988" s="4">
        <f t="shared" si="260"/>
        <v>7.3152889539136799E-4</v>
      </c>
      <c r="H988" s="4" t="str">
        <f t="shared" si="261"/>
        <v>pɹɪpɛ</v>
      </c>
      <c r="I988" s="4" t="str">
        <f t="shared" si="262"/>
        <v>prepa</v>
      </c>
      <c r="J988" s="10">
        <f t="shared" si="263"/>
        <v>5</v>
      </c>
      <c r="K988" s="10">
        <f t="shared" si="264"/>
        <v>5</v>
      </c>
      <c r="L988" s="10">
        <f t="shared" si="265"/>
        <v>5</v>
      </c>
      <c r="M988" s="1" t="str">
        <f t="shared" si="266"/>
        <v>~prepa~</v>
      </c>
      <c r="N988" s="1" t="str">
        <f t="shared" si="267"/>
        <v>[pɹɪpɛ]</v>
      </c>
      <c r="O988" s="4">
        <f t="shared" si="268"/>
        <v>0.25439985932113074</v>
      </c>
      <c r="P988" s="4">
        <f t="shared" si="269"/>
        <v>1</v>
      </c>
      <c r="Q988" s="4" cm="1">
        <f t="array" ref="Q988">SUM(_xlfn._xlws.FILTER($G$2:$G$1265,_xlfn.MAP($M$2:$M$1265,_xlfn.LAMBDA(_xlpm.x,_xlpm.x=$M988))))</f>
        <v>7.3152889539136799E-4</v>
      </c>
      <c r="R988" s="4">
        <f t="shared" si="270"/>
        <v>1</v>
      </c>
      <c r="S988" s="15" cm="1">
        <f t="array" ref="S988">SUM(_xlfn._xlws.FILTER($G$2:$G$1265,_xlfn.MAP($N$2:$N$1265,_xlfn.LAMBDA(_xlpm.x,_xlpm.x=$N988))))</f>
        <v>7.3152889539136799E-4</v>
      </c>
      <c r="T988" s="4">
        <f t="shared" si="271"/>
        <v>1</v>
      </c>
      <c r="U988" s="4">
        <f t="shared" si="272"/>
        <v>0</v>
      </c>
      <c r="AA988"/>
      <c r="AB988"/>
      <c r="AC988" s="2"/>
      <c r="AH988" s="2"/>
      <c r="AI988" s="2"/>
    </row>
    <row r="989" spans="1:35">
      <c r="A989" s="1" t="str">
        <f t="shared" si="258"/>
        <v>~perso~ : [pɜɹsə]</v>
      </c>
      <c r="B989" s="1">
        <f t="shared" si="273"/>
        <v>0</v>
      </c>
      <c r="C989" s="1">
        <f t="shared" si="273"/>
        <v>0</v>
      </c>
      <c r="D989" s="1">
        <f t="shared" si="273"/>
        <v>0</v>
      </c>
      <c r="E989" s="7">
        <v>1</v>
      </c>
      <c r="F989" s="9" t="s">
        <v>1190</v>
      </c>
      <c r="G989" s="4">
        <f t="shared" si="260"/>
        <v>7.3152889539136799E-4</v>
      </c>
      <c r="H989" s="4" t="str">
        <f t="shared" si="261"/>
        <v>pɜɹsə</v>
      </c>
      <c r="I989" s="4" t="str">
        <f t="shared" si="262"/>
        <v>perso</v>
      </c>
      <c r="J989" s="10">
        <f t="shared" si="263"/>
        <v>5</v>
      </c>
      <c r="K989" s="10">
        <f t="shared" si="264"/>
        <v>5</v>
      </c>
      <c r="L989" s="10">
        <f t="shared" si="265"/>
        <v>5</v>
      </c>
      <c r="M989" s="1" t="str">
        <f t="shared" si="266"/>
        <v>~perso~</v>
      </c>
      <c r="N989" s="1" t="str">
        <f t="shared" si="267"/>
        <v>[pɜɹsə]</v>
      </c>
      <c r="O989" s="4">
        <f t="shared" si="268"/>
        <v>0.25439985932113074</v>
      </c>
      <c r="P989" s="4">
        <f t="shared" si="269"/>
        <v>1</v>
      </c>
      <c r="Q989" s="4" cm="1">
        <f t="array" ref="Q989">SUM(_xlfn._xlws.FILTER($G$2:$G$1265,_xlfn.MAP($M$2:$M$1265,_xlfn.LAMBDA(_xlpm.x,_xlpm.x=$M989))))</f>
        <v>7.3152889539136799E-4</v>
      </c>
      <c r="R989" s="4">
        <f t="shared" si="270"/>
        <v>1</v>
      </c>
      <c r="S989" s="15" cm="1">
        <f t="array" ref="S989">SUM(_xlfn._xlws.FILTER($G$2:$G$1265,_xlfn.MAP($N$2:$N$1265,_xlfn.LAMBDA(_xlpm.x,_xlpm.x=$N989))))</f>
        <v>7.3152889539136799E-4</v>
      </c>
      <c r="T989" s="4">
        <f t="shared" si="271"/>
        <v>1</v>
      </c>
      <c r="U989" s="4">
        <f t="shared" si="272"/>
        <v>0</v>
      </c>
      <c r="AA989"/>
      <c r="AB989"/>
      <c r="AC989" s="2"/>
      <c r="AH989" s="2"/>
      <c r="AI989" s="2"/>
    </row>
    <row r="990" spans="1:35">
      <c r="A990" s="1" t="str">
        <f t="shared" si="258"/>
        <v>~proce~ : [pɹɑsɛ]</v>
      </c>
      <c r="B990" s="1">
        <f t="shared" si="273"/>
        <v>0</v>
      </c>
      <c r="C990" s="1">
        <f t="shared" si="273"/>
        <v>0</v>
      </c>
      <c r="D990" s="1">
        <f t="shared" si="273"/>
        <v>0</v>
      </c>
      <c r="E990" s="7">
        <v>1</v>
      </c>
      <c r="F990" s="9" t="s">
        <v>1189</v>
      </c>
      <c r="G990" s="4">
        <f t="shared" si="260"/>
        <v>7.3152889539136799E-4</v>
      </c>
      <c r="H990" s="4" t="str">
        <f t="shared" si="261"/>
        <v>pɹɑsɛ</v>
      </c>
      <c r="I990" s="4" t="str">
        <f t="shared" si="262"/>
        <v>proce</v>
      </c>
      <c r="J990" s="10">
        <f t="shared" si="263"/>
        <v>5</v>
      </c>
      <c r="K990" s="10">
        <f t="shared" si="264"/>
        <v>5</v>
      </c>
      <c r="L990" s="10">
        <f t="shared" si="265"/>
        <v>5</v>
      </c>
      <c r="M990" s="1" t="str">
        <f t="shared" si="266"/>
        <v>~proce~</v>
      </c>
      <c r="N990" s="1" t="str">
        <f t="shared" si="267"/>
        <v>[pɹɑsɛ]</v>
      </c>
      <c r="O990" s="4">
        <f t="shared" si="268"/>
        <v>0.25439985932113074</v>
      </c>
      <c r="P990" s="4">
        <f t="shared" si="269"/>
        <v>1</v>
      </c>
      <c r="Q990" s="4" cm="1">
        <f t="array" ref="Q990">SUM(_xlfn._xlws.FILTER($G$2:$G$1265,_xlfn.MAP($M$2:$M$1265,_xlfn.LAMBDA(_xlpm.x,_xlpm.x=$M990))))</f>
        <v>7.3152889539136799E-4</v>
      </c>
      <c r="R990" s="4">
        <f t="shared" si="270"/>
        <v>1</v>
      </c>
      <c r="S990" s="15" cm="1">
        <f t="array" ref="S990">SUM(_xlfn._xlws.FILTER($G$2:$G$1265,_xlfn.MAP($N$2:$N$1265,_xlfn.LAMBDA(_xlpm.x,_xlpm.x=$N990))))</f>
        <v>7.3152889539136799E-4</v>
      </c>
      <c r="T990" s="4">
        <f t="shared" si="271"/>
        <v>1</v>
      </c>
      <c r="U990" s="4">
        <f t="shared" si="272"/>
        <v>0</v>
      </c>
      <c r="AA990"/>
      <c r="AB990"/>
      <c r="AC990" s="2"/>
      <c r="AH990" s="2"/>
      <c r="AI990" s="2"/>
    </row>
    <row r="991" spans="1:35">
      <c r="A991" s="1" t="str">
        <f t="shared" si="258"/>
        <v>~party~ : [pɑɹtɪ]</v>
      </c>
      <c r="B991" s="1">
        <f t="shared" si="273"/>
        <v>0</v>
      </c>
      <c r="C991" s="1">
        <f t="shared" si="273"/>
        <v>0</v>
      </c>
      <c r="D991" s="1">
        <f t="shared" si="273"/>
        <v>0</v>
      </c>
      <c r="E991" s="7">
        <v>1</v>
      </c>
      <c r="F991" s="9" t="s">
        <v>1188</v>
      </c>
      <c r="G991" s="4">
        <f t="shared" si="260"/>
        <v>7.3152889539136799E-4</v>
      </c>
      <c r="H991" s="4" t="str">
        <f t="shared" si="261"/>
        <v>pɑɹtɪ</v>
      </c>
      <c r="I991" s="4" t="str">
        <f t="shared" si="262"/>
        <v>party</v>
      </c>
      <c r="J991" s="10">
        <f t="shared" si="263"/>
        <v>5</v>
      </c>
      <c r="K991" s="10">
        <f t="shared" si="264"/>
        <v>5</v>
      </c>
      <c r="L991" s="10">
        <f t="shared" si="265"/>
        <v>5</v>
      </c>
      <c r="M991" s="1" t="str">
        <f t="shared" si="266"/>
        <v>~party~</v>
      </c>
      <c r="N991" s="1" t="str">
        <f t="shared" si="267"/>
        <v>[pɑɹtɪ]</v>
      </c>
      <c r="O991" s="4">
        <f t="shared" si="268"/>
        <v>0.25439985932113074</v>
      </c>
      <c r="P991" s="4">
        <f t="shared" si="269"/>
        <v>1</v>
      </c>
      <c r="Q991" s="4" cm="1">
        <f t="array" ref="Q991">SUM(_xlfn._xlws.FILTER($G$2:$G$1265,_xlfn.MAP($M$2:$M$1265,_xlfn.LAMBDA(_xlpm.x,_xlpm.x=$M991))))</f>
        <v>7.3152889539136799E-4</v>
      </c>
      <c r="R991" s="4">
        <f t="shared" si="270"/>
        <v>1</v>
      </c>
      <c r="S991" s="15" cm="1">
        <f t="array" ref="S991">SUM(_xlfn._xlws.FILTER($G$2:$G$1265,_xlfn.MAP($N$2:$N$1265,_xlfn.LAMBDA(_xlpm.x,_xlpm.x=$N991))))</f>
        <v>7.3152889539136799E-4</v>
      </c>
      <c r="T991" s="4">
        <f t="shared" si="271"/>
        <v>1</v>
      </c>
      <c r="U991" s="4">
        <f t="shared" si="272"/>
        <v>0</v>
      </c>
      <c r="AA991"/>
      <c r="AB991"/>
      <c r="AC991" s="2"/>
      <c r="AH991" s="2"/>
      <c r="AI991" s="2"/>
    </row>
    <row r="992" spans="1:35">
      <c r="A992" s="1" t="str">
        <f t="shared" si="258"/>
        <v>~prote~ : [pɹətɛ]</v>
      </c>
      <c r="B992" s="1">
        <f t="shared" si="273"/>
        <v>0</v>
      </c>
      <c r="C992" s="1">
        <f t="shared" si="273"/>
        <v>0</v>
      </c>
      <c r="D992" s="1">
        <f t="shared" si="273"/>
        <v>0</v>
      </c>
      <c r="E992" s="7">
        <v>1</v>
      </c>
      <c r="F992" s="9" t="s">
        <v>1187</v>
      </c>
      <c r="G992" s="4">
        <f t="shared" si="260"/>
        <v>7.3152889539136799E-4</v>
      </c>
      <c r="H992" s="4" t="str">
        <f t="shared" si="261"/>
        <v>pɹətɛ</v>
      </c>
      <c r="I992" s="4" t="str">
        <f t="shared" si="262"/>
        <v>prote</v>
      </c>
      <c r="J992" s="10">
        <f t="shared" si="263"/>
        <v>5</v>
      </c>
      <c r="K992" s="10">
        <f t="shared" si="264"/>
        <v>5</v>
      </c>
      <c r="L992" s="10">
        <f t="shared" si="265"/>
        <v>5</v>
      </c>
      <c r="M992" s="1" t="str">
        <f t="shared" si="266"/>
        <v>~prote~</v>
      </c>
      <c r="N992" s="1" t="str">
        <f t="shared" si="267"/>
        <v>[pɹətɛ]</v>
      </c>
      <c r="O992" s="4">
        <f t="shared" si="268"/>
        <v>0.25439985932113074</v>
      </c>
      <c r="P992" s="4">
        <f t="shared" si="269"/>
        <v>1</v>
      </c>
      <c r="Q992" s="4" cm="1">
        <f t="array" ref="Q992">SUM(_xlfn._xlws.FILTER($G$2:$G$1265,_xlfn.MAP($M$2:$M$1265,_xlfn.LAMBDA(_xlpm.x,_xlpm.x=$M992))))</f>
        <v>7.3152889539136799E-4</v>
      </c>
      <c r="R992" s="4">
        <f t="shared" si="270"/>
        <v>1</v>
      </c>
      <c r="S992" s="15" cm="1">
        <f t="array" ref="S992">SUM(_xlfn._xlws.FILTER($G$2:$G$1265,_xlfn.MAP($N$2:$N$1265,_xlfn.LAMBDA(_xlpm.x,_xlpm.x=$N992))))</f>
        <v>7.3152889539136799E-4</v>
      </c>
      <c r="T992" s="4">
        <f t="shared" si="271"/>
        <v>1</v>
      </c>
      <c r="U992" s="4">
        <f t="shared" si="272"/>
        <v>0</v>
      </c>
      <c r="AA992"/>
      <c r="AB992"/>
      <c r="AC992" s="2"/>
      <c r="AH992" s="2"/>
      <c r="AI992" s="2"/>
    </row>
    <row r="993" spans="1:35">
      <c r="A993" s="1" t="str">
        <f t="shared" si="258"/>
        <v>~sound~ : [saʊnd]</v>
      </c>
      <c r="B993" s="1">
        <f t="shared" si="273"/>
        <v>0</v>
      </c>
      <c r="C993" s="1">
        <f t="shared" si="273"/>
        <v>0</v>
      </c>
      <c r="D993" s="1">
        <f t="shared" si="273"/>
        <v>0</v>
      </c>
      <c r="E993" s="7">
        <v>1</v>
      </c>
      <c r="F993" s="9" t="s">
        <v>1186</v>
      </c>
      <c r="G993" s="4">
        <f t="shared" si="260"/>
        <v>7.3152889539136799E-4</v>
      </c>
      <c r="H993" s="1" t="str">
        <f t="shared" si="261"/>
        <v>saʊnd</v>
      </c>
      <c r="I993" s="1" t="str">
        <f t="shared" si="262"/>
        <v>sound</v>
      </c>
      <c r="J993" s="10">
        <f t="shared" si="263"/>
        <v>5</v>
      </c>
      <c r="K993" s="10">
        <f t="shared" si="264"/>
        <v>5</v>
      </c>
      <c r="L993" s="10">
        <f t="shared" si="265"/>
        <v>5</v>
      </c>
      <c r="M993" s="1" t="str">
        <f t="shared" si="266"/>
        <v>~sound~</v>
      </c>
      <c r="N993" s="1" t="str">
        <f t="shared" si="267"/>
        <v>[saʊnd]</v>
      </c>
      <c r="O993" s="4">
        <f t="shared" si="268"/>
        <v>0.25439985932113074</v>
      </c>
      <c r="P993" s="4">
        <f t="shared" si="269"/>
        <v>1</v>
      </c>
      <c r="Q993" s="4" cm="1">
        <f t="array" ref="Q993">SUM(_xlfn._xlws.FILTER($G$2:$G$1265,_xlfn.MAP($M$2:$M$1265,_xlfn.LAMBDA(_xlpm.x,_xlpm.x=$M993))))</f>
        <v>7.3152889539136799E-4</v>
      </c>
      <c r="R993" s="4">
        <f t="shared" si="270"/>
        <v>1</v>
      </c>
      <c r="S993" s="15" cm="1">
        <f t="array" ref="S993">SUM(_xlfn._xlws.FILTER($G$2:$G$1265,_xlfn.MAP($N$2:$N$1265,_xlfn.LAMBDA(_xlpm.x,_xlpm.x=$N993))))</f>
        <v>7.3152889539136799E-4</v>
      </c>
      <c r="T993" s="4">
        <f t="shared" si="271"/>
        <v>1</v>
      </c>
      <c r="U993" s="4">
        <f t="shared" si="272"/>
        <v>0</v>
      </c>
      <c r="AA993"/>
      <c r="AB993"/>
      <c r="AC993" s="2"/>
      <c r="AH993" s="2"/>
      <c r="AI993" s="2"/>
    </row>
    <row r="994" spans="1:35">
      <c r="A994" s="1" t="str">
        <f t="shared" si="258"/>
        <v>~scale~ : [skeɪl]</v>
      </c>
      <c r="B994" s="1">
        <f t="shared" si="273"/>
        <v>0</v>
      </c>
      <c r="C994" s="1">
        <f t="shared" si="273"/>
        <v>0</v>
      </c>
      <c r="D994" s="1">
        <f t="shared" si="273"/>
        <v>0</v>
      </c>
      <c r="E994" s="7">
        <v>1</v>
      </c>
      <c r="F994" s="9" t="s">
        <v>1185</v>
      </c>
      <c r="G994" s="4">
        <f t="shared" si="260"/>
        <v>7.3152889539136799E-4</v>
      </c>
      <c r="H994" s="4" t="str">
        <f t="shared" si="261"/>
        <v>skeɪl</v>
      </c>
      <c r="I994" s="4" t="str">
        <f t="shared" si="262"/>
        <v>scale</v>
      </c>
      <c r="J994" s="10">
        <f t="shared" si="263"/>
        <v>5</v>
      </c>
      <c r="K994" s="10">
        <f t="shared" si="264"/>
        <v>5</v>
      </c>
      <c r="L994" s="10">
        <f t="shared" si="265"/>
        <v>5</v>
      </c>
      <c r="M994" s="1" t="str">
        <f t="shared" si="266"/>
        <v>~scale~</v>
      </c>
      <c r="N994" s="1" t="str">
        <f t="shared" si="267"/>
        <v>[skeɪl]</v>
      </c>
      <c r="O994" s="4">
        <f t="shared" si="268"/>
        <v>0.25439985932113074</v>
      </c>
      <c r="P994" s="4">
        <f t="shared" si="269"/>
        <v>1</v>
      </c>
      <c r="Q994" s="4" cm="1">
        <f t="array" ref="Q994">SUM(_xlfn._xlws.FILTER($G$2:$G$1265,_xlfn.MAP($M$2:$M$1265,_xlfn.LAMBDA(_xlpm.x,_xlpm.x=$M994))))</f>
        <v>7.3152889539136799E-4</v>
      </c>
      <c r="R994" s="4">
        <f t="shared" si="270"/>
        <v>1</v>
      </c>
      <c r="S994" s="15" cm="1">
        <f t="array" ref="S994">SUM(_xlfn._xlws.FILTER($G$2:$G$1265,_xlfn.MAP($N$2:$N$1265,_xlfn.LAMBDA(_xlpm.x,_xlpm.x=$N994))))</f>
        <v>7.3152889539136799E-4</v>
      </c>
      <c r="T994" s="4">
        <f t="shared" si="271"/>
        <v>1</v>
      </c>
      <c r="U994" s="4">
        <f t="shared" si="272"/>
        <v>0</v>
      </c>
      <c r="AA994"/>
      <c r="AB994"/>
      <c r="AC994" s="2"/>
      <c r="AH994" s="2"/>
      <c r="AI994" s="2"/>
    </row>
    <row r="995" spans="1:35">
      <c r="A995" s="1" t="str">
        <f t="shared" si="258"/>
        <v>~slave~ : [sleɪv]</v>
      </c>
      <c r="B995" s="1">
        <f t="shared" si="273"/>
        <v>0</v>
      </c>
      <c r="C995" s="1">
        <f t="shared" si="273"/>
        <v>0</v>
      </c>
      <c r="D995" s="1">
        <f t="shared" si="273"/>
        <v>0</v>
      </c>
      <c r="E995" s="7">
        <v>1</v>
      </c>
      <c r="F995" s="9" t="s">
        <v>1184</v>
      </c>
      <c r="G995" s="4">
        <f t="shared" si="260"/>
        <v>7.3152889539136799E-4</v>
      </c>
      <c r="H995" s="4" t="str">
        <f t="shared" si="261"/>
        <v>sleɪv</v>
      </c>
      <c r="I995" s="4" t="str">
        <f t="shared" si="262"/>
        <v>slave</v>
      </c>
      <c r="J995" s="10">
        <f t="shared" si="263"/>
        <v>5</v>
      </c>
      <c r="K995" s="10">
        <f t="shared" si="264"/>
        <v>5</v>
      </c>
      <c r="L995" s="10">
        <f t="shared" si="265"/>
        <v>5</v>
      </c>
      <c r="M995" s="1" t="str">
        <f t="shared" si="266"/>
        <v>~slave~</v>
      </c>
      <c r="N995" s="1" t="str">
        <f t="shared" si="267"/>
        <v>[sleɪv]</v>
      </c>
      <c r="O995" s="4">
        <f t="shared" si="268"/>
        <v>0.25439985932113074</v>
      </c>
      <c r="P995" s="4">
        <f t="shared" si="269"/>
        <v>1</v>
      </c>
      <c r="Q995" s="4" cm="1">
        <f t="array" ref="Q995">SUM(_xlfn._xlws.FILTER($G$2:$G$1265,_xlfn.MAP($M$2:$M$1265,_xlfn.LAMBDA(_xlpm.x,_xlpm.x=$M995))))</f>
        <v>7.3152889539136799E-4</v>
      </c>
      <c r="R995" s="4">
        <f t="shared" si="270"/>
        <v>1</v>
      </c>
      <c r="S995" s="15" cm="1">
        <f t="array" ref="S995">SUM(_xlfn._xlws.FILTER($G$2:$G$1265,_xlfn.MAP($N$2:$N$1265,_xlfn.LAMBDA(_xlpm.x,_xlpm.x=$N995))))</f>
        <v>7.3152889539136799E-4</v>
      </c>
      <c r="T995" s="4">
        <f t="shared" si="271"/>
        <v>1</v>
      </c>
      <c r="U995" s="4">
        <f t="shared" si="272"/>
        <v>0</v>
      </c>
      <c r="AA995"/>
      <c r="AB995"/>
      <c r="AC995" s="2"/>
      <c r="AH995" s="2"/>
      <c r="AI995" s="2"/>
    </row>
    <row r="996" spans="1:35">
      <c r="A996" s="1" t="str">
        <f t="shared" si="258"/>
        <v>~smile~ : [smaɪl]</v>
      </c>
      <c r="B996" s="1">
        <f t="shared" si="273"/>
        <v>0</v>
      </c>
      <c r="C996" s="1">
        <f t="shared" si="273"/>
        <v>0</v>
      </c>
      <c r="D996" s="1">
        <f t="shared" si="273"/>
        <v>0</v>
      </c>
      <c r="E996" s="7">
        <v>1</v>
      </c>
      <c r="F996" s="9" t="s">
        <v>1183</v>
      </c>
      <c r="G996" s="4">
        <f t="shared" si="260"/>
        <v>7.3152889539136799E-4</v>
      </c>
      <c r="H996" s="4" t="str">
        <f t="shared" si="261"/>
        <v>smaɪl</v>
      </c>
      <c r="I996" s="4" t="str">
        <f t="shared" si="262"/>
        <v>smile</v>
      </c>
      <c r="J996" s="10">
        <f t="shared" si="263"/>
        <v>5</v>
      </c>
      <c r="K996" s="10">
        <f t="shared" si="264"/>
        <v>5</v>
      </c>
      <c r="L996" s="10">
        <f t="shared" si="265"/>
        <v>5</v>
      </c>
      <c r="M996" s="1" t="str">
        <f t="shared" si="266"/>
        <v>~smile~</v>
      </c>
      <c r="N996" s="1" t="str">
        <f t="shared" si="267"/>
        <v>[smaɪl]</v>
      </c>
      <c r="O996" s="4">
        <f t="shared" si="268"/>
        <v>0.25439985932113074</v>
      </c>
      <c r="P996" s="4">
        <f t="shared" si="269"/>
        <v>1</v>
      </c>
      <c r="Q996" s="4" cm="1">
        <f t="array" ref="Q996">SUM(_xlfn._xlws.FILTER($G$2:$G$1265,_xlfn.MAP($M$2:$M$1265,_xlfn.LAMBDA(_xlpm.x,_xlpm.x=$M996))))</f>
        <v>7.3152889539136799E-4</v>
      </c>
      <c r="R996" s="4">
        <f t="shared" si="270"/>
        <v>1</v>
      </c>
      <c r="S996" s="15" cm="1">
        <f t="array" ref="S996">SUM(_xlfn._xlws.FILTER($G$2:$G$1265,_xlfn.MAP($N$2:$N$1265,_xlfn.LAMBDA(_xlpm.x,_xlpm.x=$N996))))</f>
        <v>7.3152889539136799E-4</v>
      </c>
      <c r="T996" s="4">
        <f t="shared" si="271"/>
        <v>1</v>
      </c>
      <c r="U996" s="4">
        <f t="shared" si="272"/>
        <v>0</v>
      </c>
      <c r="AA996"/>
      <c r="AB996"/>
      <c r="AC996" s="2"/>
      <c r="AH996" s="2"/>
      <c r="AI996" s="2"/>
    </row>
    <row r="997" spans="1:35">
      <c r="A997" s="1" t="str">
        <f t="shared" si="258"/>
        <v>~space~ : [speɪs]</v>
      </c>
      <c r="B997" s="1">
        <f t="shared" si="273"/>
        <v>0</v>
      </c>
      <c r="C997" s="1">
        <f t="shared" si="273"/>
        <v>0</v>
      </c>
      <c r="D997" s="1">
        <f t="shared" si="273"/>
        <v>0</v>
      </c>
      <c r="E997" s="7">
        <v>1</v>
      </c>
      <c r="F997" s="9" t="s">
        <v>1182</v>
      </c>
      <c r="G997" s="4">
        <f t="shared" si="260"/>
        <v>7.3152889539136799E-4</v>
      </c>
      <c r="H997" s="4" t="str">
        <f t="shared" si="261"/>
        <v>speɪs</v>
      </c>
      <c r="I997" s="4" t="str">
        <f t="shared" si="262"/>
        <v>space</v>
      </c>
      <c r="J997" s="10">
        <f t="shared" si="263"/>
        <v>5</v>
      </c>
      <c r="K997" s="10">
        <f t="shared" si="264"/>
        <v>5</v>
      </c>
      <c r="L997" s="10">
        <f t="shared" si="265"/>
        <v>5</v>
      </c>
      <c r="M997" s="1" t="str">
        <f t="shared" si="266"/>
        <v>~space~</v>
      </c>
      <c r="N997" s="1" t="str">
        <f t="shared" si="267"/>
        <v>[speɪs]</v>
      </c>
      <c r="O997" s="4">
        <f t="shared" si="268"/>
        <v>0.25439985932113074</v>
      </c>
      <c r="P997" s="4">
        <f t="shared" si="269"/>
        <v>1</v>
      </c>
      <c r="Q997" s="4" cm="1">
        <f t="array" ref="Q997">SUM(_xlfn._xlws.FILTER($G$2:$G$1265,_xlfn.MAP($M$2:$M$1265,_xlfn.LAMBDA(_xlpm.x,_xlpm.x=$M997))))</f>
        <v>7.3152889539136799E-4</v>
      </c>
      <c r="R997" s="4">
        <f t="shared" si="270"/>
        <v>1</v>
      </c>
      <c r="S997" s="15" cm="1">
        <f t="array" ref="S997">SUM(_xlfn._xlws.FILTER($G$2:$G$1265,_xlfn.MAP($N$2:$N$1265,_xlfn.LAMBDA(_xlpm.x,_xlpm.x=$N997))))</f>
        <v>7.3152889539136799E-4</v>
      </c>
      <c r="T997" s="4">
        <f t="shared" si="271"/>
        <v>1</v>
      </c>
      <c r="U997" s="4">
        <f t="shared" si="272"/>
        <v>0</v>
      </c>
      <c r="AA997"/>
      <c r="AB997"/>
      <c r="AC997" s="2"/>
      <c r="AH997" s="2"/>
      <c r="AI997" s="2"/>
    </row>
    <row r="998" spans="1:35">
      <c r="A998" s="1" t="str">
        <f t="shared" si="258"/>
        <v>~spend~ : [spɛnd]</v>
      </c>
      <c r="B998" s="1">
        <f t="shared" si="273"/>
        <v>0</v>
      </c>
      <c r="C998" s="1">
        <f t="shared" si="273"/>
        <v>0</v>
      </c>
      <c r="D998" s="1">
        <f t="shared" si="273"/>
        <v>0</v>
      </c>
      <c r="E998" s="7">
        <v>1</v>
      </c>
      <c r="F998" s="9" t="s">
        <v>1181</v>
      </c>
      <c r="G998" s="4">
        <f t="shared" si="260"/>
        <v>7.3152889539136799E-4</v>
      </c>
      <c r="H998" s="4" t="str">
        <f t="shared" si="261"/>
        <v>spɛnd</v>
      </c>
      <c r="I998" s="4" t="str">
        <f t="shared" si="262"/>
        <v>spend</v>
      </c>
      <c r="J998" s="10">
        <f t="shared" si="263"/>
        <v>5</v>
      </c>
      <c r="K998" s="10">
        <f t="shared" si="264"/>
        <v>5</v>
      </c>
      <c r="L998" s="10">
        <f t="shared" si="265"/>
        <v>5</v>
      </c>
      <c r="M998" s="1" t="str">
        <f t="shared" si="266"/>
        <v>~spend~</v>
      </c>
      <c r="N998" s="1" t="str">
        <f t="shared" si="267"/>
        <v>[spɛnd]</v>
      </c>
      <c r="O998" s="4">
        <f t="shared" si="268"/>
        <v>0.25439985932113074</v>
      </c>
      <c r="P998" s="4">
        <f t="shared" si="269"/>
        <v>1</v>
      </c>
      <c r="Q998" s="4" cm="1">
        <f t="array" ref="Q998">SUM(_xlfn._xlws.FILTER($G$2:$G$1265,_xlfn.MAP($M$2:$M$1265,_xlfn.LAMBDA(_xlpm.x,_xlpm.x=$M998))))</f>
        <v>7.3152889539136799E-4</v>
      </c>
      <c r="R998" s="4">
        <f t="shared" si="270"/>
        <v>1</v>
      </c>
      <c r="S998" s="15" cm="1">
        <f t="array" ref="S998">SUM(_xlfn._xlws.FILTER($G$2:$G$1265,_xlfn.MAP($N$2:$N$1265,_xlfn.LAMBDA(_xlpm.x,_xlpm.x=$N998))))</f>
        <v>7.3152889539136799E-4</v>
      </c>
      <c r="T998" s="4">
        <f t="shared" si="271"/>
        <v>1</v>
      </c>
      <c r="U998" s="4">
        <f t="shared" si="272"/>
        <v>0</v>
      </c>
      <c r="AA998"/>
      <c r="AB998"/>
      <c r="AC998" s="2"/>
      <c r="AH998" s="2"/>
      <c r="AI998" s="2"/>
    </row>
    <row r="999" spans="1:35">
      <c r="A999" s="1" t="str">
        <f t="shared" si="258"/>
        <v>~stand~ : [stænd]</v>
      </c>
      <c r="B999" s="1">
        <f t="shared" si="273"/>
        <v>0</v>
      </c>
      <c r="C999" s="1">
        <f t="shared" si="273"/>
        <v>0</v>
      </c>
      <c r="D999" s="1">
        <f t="shared" si="273"/>
        <v>0</v>
      </c>
      <c r="E999" s="7">
        <v>1</v>
      </c>
      <c r="F999" s="9" t="s">
        <v>1180</v>
      </c>
      <c r="G999" s="4">
        <f t="shared" si="260"/>
        <v>7.3152889539136799E-4</v>
      </c>
      <c r="H999" s="4" t="str">
        <f t="shared" si="261"/>
        <v>stænd</v>
      </c>
      <c r="I999" s="4" t="str">
        <f t="shared" si="262"/>
        <v>stand</v>
      </c>
      <c r="J999" s="10">
        <f t="shared" si="263"/>
        <v>5</v>
      </c>
      <c r="K999" s="10">
        <f t="shared" si="264"/>
        <v>5</v>
      </c>
      <c r="L999" s="10">
        <f t="shared" si="265"/>
        <v>5</v>
      </c>
      <c r="M999" s="1" t="str">
        <f t="shared" si="266"/>
        <v>~stand~</v>
      </c>
      <c r="N999" s="1" t="str">
        <f t="shared" si="267"/>
        <v>[stænd]</v>
      </c>
      <c r="O999" s="4">
        <f t="shared" si="268"/>
        <v>0.25439985932113074</v>
      </c>
      <c r="P999" s="4">
        <f t="shared" si="269"/>
        <v>1</v>
      </c>
      <c r="Q999" s="4" cm="1">
        <f t="array" ref="Q999">SUM(_xlfn._xlws.FILTER($G$2:$G$1265,_xlfn.MAP($M$2:$M$1265,_xlfn.LAMBDA(_xlpm.x,_xlpm.x=$M999))))</f>
        <v>7.3152889539136799E-4</v>
      </c>
      <c r="R999" s="4">
        <f t="shared" si="270"/>
        <v>1</v>
      </c>
      <c r="S999" s="15" cm="1">
        <f t="array" ref="S999">SUM(_xlfn._xlws.FILTER($G$2:$G$1265,_xlfn.MAP($N$2:$N$1265,_xlfn.LAMBDA(_xlpm.x,_xlpm.x=$N999))))</f>
        <v>7.3152889539136799E-4</v>
      </c>
      <c r="T999" s="4">
        <f t="shared" si="271"/>
        <v>1</v>
      </c>
      <c r="U999" s="4">
        <f t="shared" si="272"/>
        <v>0</v>
      </c>
      <c r="AA999"/>
      <c r="AB999"/>
      <c r="AC999" s="2"/>
      <c r="AH999" s="2"/>
      <c r="AI999" s="2"/>
    </row>
    <row r="1000" spans="1:35">
      <c r="A1000" s="1" t="str">
        <f t="shared" si="258"/>
        <v>~state~ : [steɪt]</v>
      </c>
      <c r="B1000" s="1">
        <f t="shared" si="273"/>
        <v>0</v>
      </c>
      <c r="C1000" s="1">
        <f t="shared" si="273"/>
        <v>0</v>
      </c>
      <c r="D1000" s="1">
        <f t="shared" si="273"/>
        <v>0</v>
      </c>
      <c r="E1000" s="7">
        <v>1</v>
      </c>
      <c r="F1000" s="9" t="s">
        <v>1179</v>
      </c>
      <c r="G1000" s="4">
        <f t="shared" si="260"/>
        <v>7.3152889539136799E-4</v>
      </c>
      <c r="H1000" s="4" t="str">
        <f t="shared" si="261"/>
        <v>steɪt</v>
      </c>
      <c r="I1000" s="4" t="str">
        <f t="shared" si="262"/>
        <v>state</v>
      </c>
      <c r="J1000" s="10">
        <f t="shared" si="263"/>
        <v>5</v>
      </c>
      <c r="K1000" s="10">
        <f t="shared" si="264"/>
        <v>5</v>
      </c>
      <c r="L1000" s="10">
        <f t="shared" si="265"/>
        <v>5</v>
      </c>
      <c r="M1000" s="1" t="str">
        <f t="shared" si="266"/>
        <v>~state~</v>
      </c>
      <c r="N1000" s="1" t="str">
        <f t="shared" si="267"/>
        <v>[steɪt]</v>
      </c>
      <c r="O1000" s="4">
        <f t="shared" si="268"/>
        <v>0.25439985932113074</v>
      </c>
      <c r="P1000" s="4">
        <f t="shared" si="269"/>
        <v>1</v>
      </c>
      <c r="Q1000" s="4" cm="1">
        <f t="array" ref="Q1000">SUM(_xlfn._xlws.FILTER($G$2:$G$1265,_xlfn.MAP($M$2:$M$1265,_xlfn.LAMBDA(_xlpm.x,_xlpm.x=$M1000))))</f>
        <v>7.3152889539136799E-4</v>
      </c>
      <c r="R1000" s="4">
        <f t="shared" si="270"/>
        <v>1</v>
      </c>
      <c r="S1000" s="15" cm="1">
        <f t="array" ref="S1000">SUM(_xlfn._xlws.FILTER($G$2:$G$1265,_xlfn.MAP($N$2:$N$1265,_xlfn.LAMBDA(_xlpm.x,_xlpm.x=$N1000))))</f>
        <v>7.3152889539136799E-4</v>
      </c>
      <c r="T1000" s="4">
        <f t="shared" si="271"/>
        <v>1</v>
      </c>
      <c r="U1000" s="4">
        <f t="shared" si="272"/>
        <v>0</v>
      </c>
      <c r="AA1000"/>
      <c r="AB1000"/>
      <c r="AC1000" s="2"/>
      <c r="AH1000" s="2"/>
      <c r="AI1000" s="2"/>
    </row>
    <row r="1001" spans="1:35">
      <c r="A1001" s="1" t="str">
        <f t="shared" si="258"/>
        <v>~stone~ : [stoʊn]</v>
      </c>
      <c r="B1001" s="1">
        <f t="shared" si="273"/>
        <v>0</v>
      </c>
      <c r="C1001" s="1">
        <f t="shared" si="273"/>
        <v>0</v>
      </c>
      <c r="D1001" s="1">
        <f t="shared" si="273"/>
        <v>0</v>
      </c>
      <c r="E1001" s="7">
        <v>1</v>
      </c>
      <c r="F1001" s="9" t="s">
        <v>1178</v>
      </c>
      <c r="G1001" s="4">
        <f t="shared" si="260"/>
        <v>7.3152889539136799E-4</v>
      </c>
      <c r="H1001" s="1" t="str">
        <f t="shared" si="261"/>
        <v>stoʊn</v>
      </c>
      <c r="I1001" s="1" t="str">
        <f t="shared" si="262"/>
        <v>stone</v>
      </c>
      <c r="J1001" s="10">
        <f t="shared" si="263"/>
        <v>5</v>
      </c>
      <c r="K1001" s="10">
        <f t="shared" si="264"/>
        <v>5</v>
      </c>
      <c r="L1001" s="10">
        <f t="shared" si="265"/>
        <v>5</v>
      </c>
      <c r="M1001" s="1" t="str">
        <f t="shared" si="266"/>
        <v>~stone~</v>
      </c>
      <c r="N1001" s="1" t="str">
        <f t="shared" si="267"/>
        <v>[stoʊn]</v>
      </c>
      <c r="O1001" s="4">
        <f t="shared" si="268"/>
        <v>0.25439985932113074</v>
      </c>
      <c r="P1001" s="4">
        <f t="shared" si="269"/>
        <v>1</v>
      </c>
      <c r="Q1001" s="4" cm="1">
        <f t="array" ref="Q1001">SUM(_xlfn._xlws.FILTER($G$2:$G$1265,_xlfn.MAP($M$2:$M$1265,_xlfn.LAMBDA(_xlpm.x,_xlpm.x=$M1001))))</f>
        <v>7.3152889539136799E-4</v>
      </c>
      <c r="R1001" s="4">
        <f t="shared" si="270"/>
        <v>1</v>
      </c>
      <c r="S1001" s="15" cm="1">
        <f t="array" ref="S1001">SUM(_xlfn._xlws.FILTER($G$2:$G$1265,_xlfn.MAP($N$2:$N$1265,_xlfn.LAMBDA(_xlpm.x,_xlpm.x=$N1001))))</f>
        <v>7.3152889539136799E-4</v>
      </c>
      <c r="T1001" s="4">
        <f t="shared" si="271"/>
        <v>1</v>
      </c>
      <c r="U1001" s="4">
        <f t="shared" si="272"/>
        <v>0</v>
      </c>
      <c r="AA1001"/>
      <c r="AB1001"/>
      <c r="AC1001" s="2"/>
      <c r="AH1001" s="2"/>
      <c r="AI1001" s="2"/>
    </row>
    <row r="1002" spans="1:35">
      <c r="A1002" s="1" t="str">
        <f t="shared" si="258"/>
        <v>~stude~ : [studə]</v>
      </c>
      <c r="B1002" s="1">
        <f t="shared" ref="B1002:D1021" si="274">_xlfn.LET(_xlpm.d,$F1002,_xlpm.k,_xlfn.CONCAT(LEFT(TRIM(B$1),1),"*"),COUNTIF(_xlpm.d,_xlpm.k))</f>
        <v>0</v>
      </c>
      <c r="C1002" s="1">
        <f t="shared" si="274"/>
        <v>0</v>
      </c>
      <c r="D1002" s="1">
        <f t="shared" si="274"/>
        <v>0</v>
      </c>
      <c r="E1002" s="7">
        <v>1</v>
      </c>
      <c r="F1002" s="9" t="s">
        <v>1177</v>
      </c>
      <c r="G1002" s="4">
        <f t="shared" si="260"/>
        <v>7.3152889539136799E-4</v>
      </c>
      <c r="H1002" s="4" t="str">
        <f t="shared" si="261"/>
        <v>studə</v>
      </c>
      <c r="I1002" s="4" t="str">
        <f t="shared" si="262"/>
        <v>stude</v>
      </c>
      <c r="J1002" s="10">
        <f t="shared" si="263"/>
        <v>5</v>
      </c>
      <c r="K1002" s="10">
        <f t="shared" si="264"/>
        <v>5</v>
      </c>
      <c r="L1002" s="10">
        <f t="shared" si="265"/>
        <v>5</v>
      </c>
      <c r="M1002" s="1" t="str">
        <f t="shared" si="266"/>
        <v>~stude~</v>
      </c>
      <c r="N1002" s="1" t="str">
        <f t="shared" si="267"/>
        <v>[studə]</v>
      </c>
      <c r="O1002" s="4">
        <f t="shared" si="268"/>
        <v>0.25439985932113074</v>
      </c>
      <c r="P1002" s="4">
        <f t="shared" si="269"/>
        <v>1</v>
      </c>
      <c r="Q1002" s="4" cm="1">
        <f t="array" ref="Q1002">SUM(_xlfn._xlws.FILTER($G$2:$G$1265,_xlfn.MAP($M$2:$M$1265,_xlfn.LAMBDA(_xlpm.x,_xlpm.x=$M1002))))</f>
        <v>7.3152889539136799E-4</v>
      </c>
      <c r="R1002" s="4">
        <f t="shared" si="270"/>
        <v>1</v>
      </c>
      <c r="S1002" s="15" cm="1">
        <f t="array" ref="S1002">SUM(_xlfn._xlws.FILTER($G$2:$G$1265,_xlfn.MAP($N$2:$N$1265,_xlfn.LAMBDA(_xlpm.x,_xlpm.x=$N1002))))</f>
        <v>7.3152889539136799E-4</v>
      </c>
      <c r="T1002" s="4">
        <f t="shared" si="271"/>
        <v>1</v>
      </c>
      <c r="U1002" s="4">
        <f t="shared" si="272"/>
        <v>0</v>
      </c>
      <c r="AA1002"/>
      <c r="AB1002"/>
      <c r="AC1002" s="2"/>
      <c r="AH1002" s="2"/>
      <c r="AI1002" s="2"/>
    </row>
    <row r="1003" spans="1:35">
      <c r="A1003" s="1" t="str">
        <f t="shared" si="258"/>
        <v>~study~ : [stʌdɪ]</v>
      </c>
      <c r="B1003" s="1">
        <f t="shared" si="274"/>
        <v>0</v>
      </c>
      <c r="C1003" s="1">
        <f t="shared" si="274"/>
        <v>0</v>
      </c>
      <c r="D1003" s="1">
        <f t="shared" si="274"/>
        <v>0</v>
      </c>
      <c r="E1003" s="7">
        <v>1</v>
      </c>
      <c r="F1003" s="9" t="s">
        <v>1176</v>
      </c>
      <c r="G1003" s="4">
        <f t="shared" si="260"/>
        <v>7.3152889539136799E-4</v>
      </c>
      <c r="H1003" s="4" t="str">
        <f t="shared" si="261"/>
        <v>stʌdɪ</v>
      </c>
      <c r="I1003" s="4" t="str">
        <f t="shared" si="262"/>
        <v>study</v>
      </c>
      <c r="J1003" s="10">
        <f t="shared" si="263"/>
        <v>5</v>
      </c>
      <c r="K1003" s="10">
        <f t="shared" si="264"/>
        <v>5</v>
      </c>
      <c r="L1003" s="10">
        <f t="shared" si="265"/>
        <v>5</v>
      </c>
      <c r="M1003" s="1" t="str">
        <f t="shared" si="266"/>
        <v>~study~</v>
      </c>
      <c r="N1003" s="1" t="str">
        <f t="shared" si="267"/>
        <v>[stʌdɪ]</v>
      </c>
      <c r="O1003" s="4">
        <f t="shared" si="268"/>
        <v>0.25439985932113074</v>
      </c>
      <c r="P1003" s="4">
        <f t="shared" si="269"/>
        <v>1</v>
      </c>
      <c r="Q1003" s="4" cm="1">
        <f t="array" ref="Q1003">SUM(_xlfn._xlws.FILTER($G$2:$G$1265,_xlfn.MAP($M$2:$M$1265,_xlfn.LAMBDA(_xlpm.x,_xlpm.x=$M1003))))</f>
        <v>7.3152889539136799E-4</v>
      </c>
      <c r="R1003" s="4">
        <f t="shared" si="270"/>
        <v>1</v>
      </c>
      <c r="S1003" s="15" cm="1">
        <f t="array" ref="S1003">SUM(_xlfn._xlws.FILTER($G$2:$G$1265,_xlfn.MAP($N$2:$N$1265,_xlfn.LAMBDA(_xlpm.x,_xlpm.x=$N1003))))</f>
        <v>7.3152889539136799E-4</v>
      </c>
      <c r="T1003" s="4">
        <f t="shared" si="271"/>
        <v>1</v>
      </c>
      <c r="U1003" s="4">
        <f t="shared" si="272"/>
        <v>0</v>
      </c>
      <c r="AA1003"/>
      <c r="AB1003"/>
      <c r="AC1003" s="2"/>
      <c r="AH1003" s="2"/>
      <c r="AI1003" s="2"/>
    </row>
    <row r="1004" spans="1:35">
      <c r="A1004" s="1" t="str">
        <f t="shared" si="258"/>
        <v>~stant~ : [stənt]</v>
      </c>
      <c r="B1004" s="1">
        <f t="shared" si="274"/>
        <v>0</v>
      </c>
      <c r="C1004" s="1">
        <f t="shared" si="274"/>
        <v>0</v>
      </c>
      <c r="D1004" s="1">
        <f t="shared" si="274"/>
        <v>0</v>
      </c>
      <c r="E1004" s="7">
        <v>1</v>
      </c>
      <c r="F1004" s="9" t="s">
        <v>1175</v>
      </c>
      <c r="G1004" s="4">
        <f t="shared" si="260"/>
        <v>7.3152889539136799E-4</v>
      </c>
      <c r="H1004" s="4" t="str">
        <f t="shared" si="261"/>
        <v>stənt</v>
      </c>
      <c r="I1004" s="4" t="str">
        <f t="shared" si="262"/>
        <v>stant</v>
      </c>
      <c r="J1004" s="10">
        <f t="shared" si="263"/>
        <v>5</v>
      </c>
      <c r="K1004" s="10">
        <f t="shared" si="264"/>
        <v>5</v>
      </c>
      <c r="L1004" s="10">
        <f t="shared" si="265"/>
        <v>5</v>
      </c>
      <c r="M1004" s="1" t="str">
        <f t="shared" si="266"/>
        <v>~stant~</v>
      </c>
      <c r="N1004" s="1" t="str">
        <f t="shared" si="267"/>
        <v>[stənt]</v>
      </c>
      <c r="O1004" s="4">
        <f t="shared" si="268"/>
        <v>0.25439985932113074</v>
      </c>
      <c r="P1004" s="4">
        <f t="shared" si="269"/>
        <v>1</v>
      </c>
      <c r="Q1004" s="4" cm="1">
        <f t="array" ref="Q1004">SUM(_xlfn._xlws.FILTER($G$2:$G$1265,_xlfn.MAP($M$2:$M$1265,_xlfn.LAMBDA(_xlpm.x,_xlpm.x=$M1004))))</f>
        <v>7.3152889539136799E-4</v>
      </c>
      <c r="R1004" s="4">
        <f t="shared" si="270"/>
        <v>1</v>
      </c>
      <c r="S1004" s="15" cm="1">
        <f t="array" ref="S1004">SUM(_xlfn._xlws.FILTER($G$2:$G$1265,_xlfn.MAP($N$2:$N$1265,_xlfn.LAMBDA(_xlpm.x,_xlpm.x=$N1004))))</f>
        <v>7.3152889539136799E-4</v>
      </c>
      <c r="T1004" s="4">
        <f t="shared" si="271"/>
        <v>1</v>
      </c>
      <c r="U1004" s="4">
        <f t="shared" si="272"/>
        <v>0</v>
      </c>
      <c r="AA1004"/>
      <c r="AB1004"/>
      <c r="AC1004" s="2"/>
      <c r="AH1004" s="2"/>
      <c r="AI1004" s="2"/>
    </row>
    <row r="1005" spans="1:35">
      <c r="A1005" s="1" t="str">
        <f t="shared" si="258"/>
        <v>~stion~ : [stʃən]</v>
      </c>
      <c r="B1005" s="1">
        <f t="shared" si="274"/>
        <v>0</v>
      </c>
      <c r="C1005" s="1">
        <f t="shared" si="274"/>
        <v>0</v>
      </c>
      <c r="D1005" s="1">
        <f t="shared" si="274"/>
        <v>0</v>
      </c>
      <c r="E1005" s="7">
        <v>1</v>
      </c>
      <c r="F1005" s="9" t="s">
        <v>1174</v>
      </c>
      <c r="G1005" s="4">
        <f t="shared" si="260"/>
        <v>7.3152889539136799E-4</v>
      </c>
      <c r="H1005" s="4" t="str">
        <f t="shared" si="261"/>
        <v>stʃən</v>
      </c>
      <c r="I1005" s="4" t="str">
        <f t="shared" si="262"/>
        <v>stion</v>
      </c>
      <c r="J1005" s="10">
        <f t="shared" si="263"/>
        <v>5</v>
      </c>
      <c r="K1005" s="10">
        <f t="shared" si="264"/>
        <v>5</v>
      </c>
      <c r="L1005" s="10">
        <f t="shared" si="265"/>
        <v>5</v>
      </c>
      <c r="M1005" s="1" t="str">
        <f t="shared" si="266"/>
        <v>~stion~</v>
      </c>
      <c r="N1005" s="1" t="str">
        <f t="shared" si="267"/>
        <v>[stʃən]</v>
      </c>
      <c r="O1005" s="4">
        <f t="shared" si="268"/>
        <v>0.25439985932113074</v>
      </c>
      <c r="P1005" s="4">
        <f t="shared" si="269"/>
        <v>1</v>
      </c>
      <c r="Q1005" s="4" cm="1">
        <f t="array" ref="Q1005">SUM(_xlfn._xlws.FILTER($G$2:$G$1265,_xlfn.MAP($M$2:$M$1265,_xlfn.LAMBDA(_xlpm.x,_xlpm.x=$M1005))))</f>
        <v>7.3152889539136799E-4</v>
      </c>
      <c r="R1005" s="4">
        <f t="shared" si="270"/>
        <v>1</v>
      </c>
      <c r="S1005" s="15" cm="1">
        <f t="array" ref="S1005">SUM(_xlfn._xlws.FILTER($G$2:$G$1265,_xlfn.MAP($N$2:$N$1265,_xlfn.LAMBDA(_xlpm.x,_xlpm.x=$N1005))))</f>
        <v>7.3152889539136799E-4</v>
      </c>
      <c r="T1005" s="4">
        <f t="shared" si="271"/>
        <v>1</v>
      </c>
      <c r="U1005" s="4">
        <f t="shared" si="272"/>
        <v>0</v>
      </c>
      <c r="AA1005"/>
      <c r="AB1005"/>
      <c r="AC1005" s="2"/>
      <c r="AH1005" s="2"/>
      <c r="AI1005" s="2"/>
    </row>
    <row r="1006" spans="1:35">
      <c r="A1006" s="1" t="str">
        <f t="shared" si="258"/>
        <v>~start~ : [stɑɹt]</v>
      </c>
      <c r="B1006" s="1">
        <f t="shared" si="274"/>
        <v>0</v>
      </c>
      <c r="C1006" s="1">
        <f t="shared" si="274"/>
        <v>0</v>
      </c>
      <c r="D1006" s="1">
        <f t="shared" si="274"/>
        <v>0</v>
      </c>
      <c r="E1006" s="7">
        <v>1</v>
      </c>
      <c r="F1006" s="9" t="s">
        <v>1173</v>
      </c>
      <c r="G1006" s="4">
        <f t="shared" si="260"/>
        <v>7.3152889539136799E-4</v>
      </c>
      <c r="H1006" s="4" t="str">
        <f t="shared" si="261"/>
        <v>stɑɹt</v>
      </c>
      <c r="I1006" s="4" t="str">
        <f t="shared" si="262"/>
        <v>start</v>
      </c>
      <c r="J1006" s="10">
        <f t="shared" si="263"/>
        <v>5</v>
      </c>
      <c r="K1006" s="10">
        <f t="shared" si="264"/>
        <v>5</v>
      </c>
      <c r="L1006" s="10">
        <f t="shared" si="265"/>
        <v>5</v>
      </c>
      <c r="M1006" s="1" t="str">
        <f t="shared" si="266"/>
        <v>~start~</v>
      </c>
      <c r="N1006" s="1" t="str">
        <f t="shared" si="267"/>
        <v>[stɑɹt]</v>
      </c>
      <c r="O1006" s="4">
        <f t="shared" si="268"/>
        <v>0.25439985932113074</v>
      </c>
      <c r="P1006" s="4">
        <f t="shared" si="269"/>
        <v>1</v>
      </c>
      <c r="Q1006" s="4" cm="1">
        <f t="array" ref="Q1006">SUM(_xlfn._xlws.FILTER($G$2:$G$1265,_xlfn.MAP($M$2:$M$1265,_xlfn.LAMBDA(_xlpm.x,_xlpm.x=$M1006))))</f>
        <v>7.3152889539136799E-4</v>
      </c>
      <c r="R1006" s="4">
        <f t="shared" si="270"/>
        <v>1</v>
      </c>
      <c r="S1006" s="15" cm="1">
        <f t="array" ref="S1006">SUM(_xlfn._xlws.FILTER($G$2:$G$1265,_xlfn.MAP($N$2:$N$1265,_xlfn.LAMBDA(_xlpm.x,_xlpm.x=$N1006))))</f>
        <v>7.3152889539136799E-4</v>
      </c>
      <c r="T1006" s="4">
        <f t="shared" si="271"/>
        <v>1</v>
      </c>
      <c r="U1006" s="4">
        <f t="shared" si="272"/>
        <v>0</v>
      </c>
      <c r="AA1006"/>
      <c r="AB1006"/>
      <c r="AC1006" s="2"/>
      <c r="AH1006" s="2"/>
      <c r="AI1006" s="2"/>
    </row>
    <row r="1007" spans="1:35">
      <c r="A1007" s="1" t="str">
        <f t="shared" si="258"/>
        <v>~sugge~ : [sədʒɛ]</v>
      </c>
      <c r="B1007" s="1">
        <f t="shared" si="274"/>
        <v>0</v>
      </c>
      <c r="C1007" s="1">
        <f t="shared" si="274"/>
        <v>0</v>
      </c>
      <c r="D1007" s="1">
        <f t="shared" si="274"/>
        <v>0</v>
      </c>
      <c r="E1007" s="7">
        <v>1</v>
      </c>
      <c r="F1007" s="9" t="s">
        <v>1172</v>
      </c>
      <c r="G1007" s="4">
        <f t="shared" si="260"/>
        <v>7.3152889539136799E-4</v>
      </c>
      <c r="H1007" s="4" t="str">
        <f t="shared" si="261"/>
        <v>sədʒɛ</v>
      </c>
      <c r="I1007" s="4" t="str">
        <f t="shared" si="262"/>
        <v>sugge</v>
      </c>
      <c r="J1007" s="10">
        <f t="shared" si="263"/>
        <v>5</v>
      </c>
      <c r="K1007" s="10">
        <f t="shared" si="264"/>
        <v>5</v>
      </c>
      <c r="L1007" s="10">
        <f t="shared" si="265"/>
        <v>5</v>
      </c>
      <c r="M1007" s="1" t="str">
        <f t="shared" si="266"/>
        <v>~sugge~</v>
      </c>
      <c r="N1007" s="1" t="str">
        <f t="shared" si="267"/>
        <v>[sədʒɛ]</v>
      </c>
      <c r="O1007" s="4">
        <f t="shared" si="268"/>
        <v>0.25439985932113074</v>
      </c>
      <c r="P1007" s="4">
        <f t="shared" si="269"/>
        <v>1</v>
      </c>
      <c r="Q1007" s="4" cm="1">
        <f t="array" ref="Q1007">SUM(_xlfn._xlws.FILTER($G$2:$G$1265,_xlfn.MAP($M$2:$M$1265,_xlfn.LAMBDA(_xlpm.x,_xlpm.x=$M1007))))</f>
        <v>7.3152889539136799E-4</v>
      </c>
      <c r="R1007" s="4">
        <f t="shared" si="270"/>
        <v>1</v>
      </c>
      <c r="S1007" s="15" cm="1">
        <f t="array" ref="S1007">SUM(_xlfn._xlws.FILTER($G$2:$G$1265,_xlfn.MAP($N$2:$N$1265,_xlfn.LAMBDA(_xlpm.x,_xlpm.x=$N1007))))</f>
        <v>7.3152889539136799E-4</v>
      </c>
      <c r="T1007" s="4">
        <f t="shared" si="271"/>
        <v>1</v>
      </c>
      <c r="U1007" s="4">
        <f t="shared" si="272"/>
        <v>0</v>
      </c>
      <c r="AA1007"/>
      <c r="AB1007"/>
      <c r="AC1007" s="2"/>
      <c r="AH1007" s="2"/>
      <c r="AI1007" s="2"/>
    </row>
    <row r="1008" spans="1:35">
      <c r="A1008" s="1" t="str">
        <f t="shared" si="258"/>
        <v>~succe~ : [səksɛ]</v>
      </c>
      <c r="B1008" s="1">
        <f t="shared" si="274"/>
        <v>0</v>
      </c>
      <c r="C1008" s="1">
        <f t="shared" si="274"/>
        <v>0</v>
      </c>
      <c r="D1008" s="1">
        <f t="shared" si="274"/>
        <v>0</v>
      </c>
      <c r="E1008" s="7">
        <v>1</v>
      </c>
      <c r="F1008" s="9" t="s">
        <v>1171</v>
      </c>
      <c r="G1008" s="4">
        <f t="shared" si="260"/>
        <v>7.3152889539136799E-4</v>
      </c>
      <c r="H1008" s="1" t="str">
        <f t="shared" si="261"/>
        <v>səksɛ</v>
      </c>
      <c r="I1008" s="1" t="str">
        <f t="shared" si="262"/>
        <v>succe</v>
      </c>
      <c r="J1008" s="10">
        <f t="shared" si="263"/>
        <v>5</v>
      </c>
      <c r="K1008" s="10">
        <f t="shared" si="264"/>
        <v>5</v>
      </c>
      <c r="L1008" s="10">
        <f t="shared" si="265"/>
        <v>5</v>
      </c>
      <c r="M1008" s="1" t="str">
        <f t="shared" si="266"/>
        <v>~succe~</v>
      </c>
      <c r="N1008" s="1" t="str">
        <f t="shared" si="267"/>
        <v>[səksɛ]</v>
      </c>
      <c r="O1008" s="4">
        <f t="shared" si="268"/>
        <v>0.25439985932113074</v>
      </c>
      <c r="P1008" s="4">
        <f t="shared" si="269"/>
        <v>1</v>
      </c>
      <c r="Q1008" s="4" cm="1">
        <f t="array" ref="Q1008">SUM(_xlfn._xlws.FILTER($G$2:$G$1265,_xlfn.MAP($M$2:$M$1265,_xlfn.LAMBDA(_xlpm.x,_xlpm.x=$M1008))))</f>
        <v>7.3152889539136799E-4</v>
      </c>
      <c r="R1008" s="4">
        <f t="shared" si="270"/>
        <v>1</v>
      </c>
      <c r="S1008" s="15" cm="1">
        <f t="array" ref="S1008">SUM(_xlfn._xlws.FILTER($G$2:$G$1265,_xlfn.MAP($N$2:$N$1265,_xlfn.LAMBDA(_xlpm.x,_xlpm.x=$N1008))))</f>
        <v>7.3152889539136799E-4</v>
      </c>
      <c r="T1008" s="4">
        <f t="shared" si="271"/>
        <v>1</v>
      </c>
      <c r="U1008" s="4">
        <f t="shared" si="272"/>
        <v>0</v>
      </c>
      <c r="AA1008"/>
      <c r="AB1008"/>
      <c r="AC1008" s="2"/>
      <c r="AH1008" s="2"/>
      <c r="AI1008" s="2"/>
    </row>
    <row r="1009" spans="1:35">
      <c r="A1009" s="1" t="str">
        <f t="shared" si="258"/>
        <v>~silve~ : [sɪlvə]</v>
      </c>
      <c r="B1009" s="1">
        <f t="shared" si="274"/>
        <v>0</v>
      </c>
      <c r="C1009" s="1">
        <f t="shared" si="274"/>
        <v>0</v>
      </c>
      <c r="D1009" s="1">
        <f t="shared" si="274"/>
        <v>0</v>
      </c>
      <c r="E1009" s="7">
        <v>1</v>
      </c>
      <c r="F1009" s="9" t="s">
        <v>1170</v>
      </c>
      <c r="G1009" s="4">
        <f t="shared" si="260"/>
        <v>7.3152889539136799E-4</v>
      </c>
      <c r="H1009" s="4" t="str">
        <f t="shared" si="261"/>
        <v>sɪlvə</v>
      </c>
      <c r="I1009" s="4" t="str">
        <f t="shared" si="262"/>
        <v>silve</v>
      </c>
      <c r="J1009" s="10">
        <f t="shared" si="263"/>
        <v>5</v>
      </c>
      <c r="K1009" s="10">
        <f t="shared" si="264"/>
        <v>5</v>
      </c>
      <c r="L1009" s="10">
        <f t="shared" si="265"/>
        <v>5</v>
      </c>
      <c r="M1009" s="1" t="str">
        <f t="shared" si="266"/>
        <v>~silve~</v>
      </c>
      <c r="N1009" s="1" t="str">
        <f t="shared" si="267"/>
        <v>[sɪlvə]</v>
      </c>
      <c r="O1009" s="4">
        <f t="shared" si="268"/>
        <v>0.25439985932113074</v>
      </c>
      <c r="P1009" s="4">
        <f t="shared" si="269"/>
        <v>1</v>
      </c>
      <c r="Q1009" s="4" cm="1">
        <f t="array" ref="Q1009">SUM(_xlfn._xlws.FILTER($G$2:$G$1265,_xlfn.MAP($M$2:$M$1265,_xlfn.LAMBDA(_xlpm.x,_xlpm.x=$M1009))))</f>
        <v>7.3152889539136799E-4</v>
      </c>
      <c r="R1009" s="4">
        <f t="shared" si="270"/>
        <v>1</v>
      </c>
      <c r="S1009" s="15" cm="1">
        <f t="array" ref="S1009">SUM(_xlfn._xlws.FILTER($G$2:$G$1265,_xlfn.MAP($N$2:$N$1265,_xlfn.LAMBDA(_xlpm.x,_xlpm.x=$N1009))))</f>
        <v>7.3152889539136799E-4</v>
      </c>
      <c r="T1009" s="4">
        <f t="shared" si="271"/>
        <v>1</v>
      </c>
      <c r="U1009" s="4">
        <f t="shared" si="272"/>
        <v>0</v>
      </c>
      <c r="AA1009"/>
      <c r="AB1009"/>
      <c r="AC1009" s="2"/>
      <c r="AH1009" s="2"/>
      <c r="AI1009" s="2"/>
    </row>
    <row r="1010" spans="1:35">
      <c r="A1010" s="1" t="str">
        <f t="shared" si="258"/>
        <v>~surfa~ : [sɜɹfə]</v>
      </c>
      <c r="B1010" s="1">
        <f t="shared" si="274"/>
        <v>0</v>
      </c>
      <c r="C1010" s="1">
        <f t="shared" si="274"/>
        <v>0</v>
      </c>
      <c r="D1010" s="1">
        <f t="shared" si="274"/>
        <v>0</v>
      </c>
      <c r="E1010" s="7">
        <v>1</v>
      </c>
      <c r="F1010" s="9" t="s">
        <v>1169</v>
      </c>
      <c r="G1010" s="4">
        <f t="shared" si="260"/>
        <v>7.3152889539136799E-4</v>
      </c>
      <c r="H1010" s="1" t="str">
        <f t="shared" si="261"/>
        <v>sɜɹfə</v>
      </c>
      <c r="I1010" s="1" t="str">
        <f t="shared" si="262"/>
        <v>surfa</v>
      </c>
      <c r="J1010" s="10">
        <f t="shared" si="263"/>
        <v>5</v>
      </c>
      <c r="K1010" s="10">
        <f t="shared" si="264"/>
        <v>5</v>
      </c>
      <c r="L1010" s="10">
        <f t="shared" si="265"/>
        <v>5</v>
      </c>
      <c r="M1010" s="1" t="str">
        <f t="shared" si="266"/>
        <v>~surfa~</v>
      </c>
      <c r="N1010" s="1" t="str">
        <f t="shared" si="267"/>
        <v>[sɜɹfə]</v>
      </c>
      <c r="O1010" s="4">
        <f t="shared" si="268"/>
        <v>0.25439985932113074</v>
      </c>
      <c r="P1010" s="4">
        <f t="shared" si="269"/>
        <v>1</v>
      </c>
      <c r="Q1010" s="4" cm="1">
        <f t="array" ref="Q1010">SUM(_xlfn._xlws.FILTER($G$2:$G$1265,_xlfn.MAP($M$2:$M$1265,_xlfn.LAMBDA(_xlpm.x,_xlpm.x=$M1010))))</f>
        <v>7.3152889539136799E-4</v>
      </c>
      <c r="R1010" s="4">
        <f t="shared" si="270"/>
        <v>1</v>
      </c>
      <c r="S1010" s="15" cm="1">
        <f t="array" ref="S1010">SUM(_xlfn._xlws.FILTER($G$2:$G$1265,_xlfn.MAP($N$2:$N$1265,_xlfn.LAMBDA(_xlpm.x,_xlpm.x=$N1010))))</f>
        <v>7.3152889539136799E-4</v>
      </c>
      <c r="T1010" s="4">
        <f t="shared" si="271"/>
        <v>1</v>
      </c>
      <c r="U1010" s="4">
        <f t="shared" si="272"/>
        <v>0</v>
      </c>
      <c r="AA1010"/>
      <c r="AB1010"/>
      <c r="AC1010" s="2"/>
      <c r="AH1010" s="2"/>
      <c r="AI1010" s="2"/>
    </row>
    <row r="1011" spans="1:35">
      <c r="A1011" s="1" t="str">
        <f t="shared" si="258"/>
        <v>~table~ : [teɪbl]</v>
      </c>
      <c r="B1011" s="1">
        <f t="shared" si="274"/>
        <v>0</v>
      </c>
      <c r="C1011" s="1">
        <f t="shared" si="274"/>
        <v>0</v>
      </c>
      <c r="D1011" s="1">
        <f t="shared" si="274"/>
        <v>0</v>
      </c>
      <c r="E1011" s="7">
        <v>1</v>
      </c>
      <c r="F1011" s="9" t="s">
        <v>1168</v>
      </c>
      <c r="G1011" s="4">
        <f t="shared" si="260"/>
        <v>7.3152889539136799E-4</v>
      </c>
      <c r="H1011" s="1" t="str">
        <f t="shared" si="261"/>
        <v>teɪbl</v>
      </c>
      <c r="I1011" s="1" t="str">
        <f t="shared" si="262"/>
        <v>table</v>
      </c>
      <c r="J1011" s="10">
        <f t="shared" si="263"/>
        <v>5</v>
      </c>
      <c r="K1011" s="10">
        <f t="shared" si="264"/>
        <v>5</v>
      </c>
      <c r="L1011" s="10">
        <f t="shared" si="265"/>
        <v>5</v>
      </c>
      <c r="M1011" s="1" t="str">
        <f t="shared" si="266"/>
        <v>~table~</v>
      </c>
      <c r="N1011" s="1" t="str">
        <f t="shared" si="267"/>
        <v>[teɪbl]</v>
      </c>
      <c r="O1011" s="4">
        <f t="shared" si="268"/>
        <v>0.25439985932113074</v>
      </c>
      <c r="P1011" s="4">
        <f t="shared" si="269"/>
        <v>1</v>
      </c>
      <c r="Q1011" s="4" cm="1">
        <f t="array" ref="Q1011">SUM(_xlfn._xlws.FILTER($G$2:$G$1265,_xlfn.MAP($M$2:$M$1265,_xlfn.LAMBDA(_xlpm.x,_xlpm.x=$M1011))))</f>
        <v>7.3152889539136799E-4</v>
      </c>
      <c r="R1011" s="4">
        <f t="shared" si="270"/>
        <v>1</v>
      </c>
      <c r="S1011" s="15" cm="1">
        <f t="array" ref="S1011">SUM(_xlfn._xlws.FILTER($G$2:$G$1265,_xlfn.MAP($N$2:$N$1265,_xlfn.LAMBDA(_xlpm.x,_xlpm.x=$N1011))))</f>
        <v>7.3152889539136799E-4</v>
      </c>
      <c r="T1011" s="4">
        <f t="shared" si="271"/>
        <v>1</v>
      </c>
      <c r="U1011" s="4">
        <f t="shared" si="272"/>
        <v>0</v>
      </c>
      <c r="AA1011"/>
      <c r="AB1011"/>
      <c r="AC1011" s="2"/>
      <c r="AH1011" s="2"/>
      <c r="AI1011" s="2"/>
    </row>
    <row r="1012" spans="1:35">
      <c r="A1012" s="1" t="str">
        <f t="shared" si="258"/>
        <v>~tract~ : [tɹækt]</v>
      </c>
      <c r="B1012" s="1">
        <f t="shared" si="274"/>
        <v>0</v>
      </c>
      <c r="C1012" s="1">
        <f t="shared" si="274"/>
        <v>0</v>
      </c>
      <c r="D1012" s="1">
        <f t="shared" si="274"/>
        <v>0</v>
      </c>
      <c r="E1012" s="7">
        <v>1</v>
      </c>
      <c r="F1012" s="9" t="s">
        <v>1167</v>
      </c>
      <c r="G1012" s="4">
        <f t="shared" si="260"/>
        <v>7.3152889539136799E-4</v>
      </c>
      <c r="H1012" s="1" t="str">
        <f t="shared" si="261"/>
        <v>tɹækt</v>
      </c>
      <c r="I1012" s="1" t="str">
        <f t="shared" si="262"/>
        <v>tract</v>
      </c>
      <c r="J1012" s="10">
        <f t="shared" si="263"/>
        <v>5</v>
      </c>
      <c r="K1012" s="10">
        <f t="shared" si="264"/>
        <v>5</v>
      </c>
      <c r="L1012" s="10">
        <f t="shared" si="265"/>
        <v>5</v>
      </c>
      <c r="M1012" s="1" t="str">
        <f t="shared" si="266"/>
        <v>~tract~</v>
      </c>
      <c r="N1012" s="1" t="str">
        <f t="shared" si="267"/>
        <v>[tɹækt]</v>
      </c>
      <c r="O1012" s="4">
        <f t="shared" si="268"/>
        <v>0.25439985932113074</v>
      </c>
      <c r="P1012" s="4">
        <f t="shared" si="269"/>
        <v>1</v>
      </c>
      <c r="Q1012" s="4" cm="1">
        <f t="array" ref="Q1012">SUM(_xlfn._xlws.FILTER($G$2:$G$1265,_xlfn.MAP($M$2:$M$1265,_xlfn.LAMBDA(_xlpm.x,_xlpm.x=$M1012))))</f>
        <v>7.3152889539136799E-4</v>
      </c>
      <c r="R1012" s="4">
        <f t="shared" si="270"/>
        <v>1</v>
      </c>
      <c r="S1012" s="15" cm="1">
        <f t="array" ref="S1012">SUM(_xlfn._xlws.FILTER($G$2:$G$1265,_xlfn.MAP($N$2:$N$1265,_xlfn.LAMBDA(_xlpm.x,_xlpm.x=$N1012))))</f>
        <v>7.3152889539136799E-4</v>
      </c>
      <c r="T1012" s="4">
        <f t="shared" si="271"/>
        <v>1</v>
      </c>
      <c r="U1012" s="4">
        <f t="shared" si="272"/>
        <v>0</v>
      </c>
      <c r="AA1012"/>
      <c r="AB1012"/>
      <c r="AC1012" s="2"/>
      <c r="AH1012" s="2"/>
      <c r="AI1012" s="2"/>
    </row>
    <row r="1013" spans="1:35">
      <c r="A1013" s="1" t="str">
        <f t="shared" si="258"/>
        <v>~trave~ : [tɹævə]</v>
      </c>
      <c r="B1013" s="1">
        <f t="shared" si="274"/>
        <v>0</v>
      </c>
      <c r="C1013" s="1">
        <f t="shared" si="274"/>
        <v>0</v>
      </c>
      <c r="D1013" s="1">
        <f t="shared" si="274"/>
        <v>0</v>
      </c>
      <c r="E1013" s="7">
        <v>1</v>
      </c>
      <c r="F1013" s="9" t="s">
        <v>1166</v>
      </c>
      <c r="G1013" s="4">
        <f t="shared" si="260"/>
        <v>7.3152889539136799E-4</v>
      </c>
      <c r="H1013" s="1" t="str">
        <f t="shared" si="261"/>
        <v>tɹævə</v>
      </c>
      <c r="I1013" s="1" t="str">
        <f t="shared" si="262"/>
        <v>trave</v>
      </c>
      <c r="J1013" s="10">
        <f t="shared" si="263"/>
        <v>5</v>
      </c>
      <c r="K1013" s="10">
        <f t="shared" si="264"/>
        <v>5</v>
      </c>
      <c r="L1013" s="10">
        <f t="shared" si="265"/>
        <v>5</v>
      </c>
      <c r="M1013" s="1" t="str">
        <f t="shared" si="266"/>
        <v>~trave~</v>
      </c>
      <c r="N1013" s="1" t="str">
        <f t="shared" si="267"/>
        <v>[tɹævə]</v>
      </c>
      <c r="O1013" s="4">
        <f t="shared" si="268"/>
        <v>0.25439985932113074</v>
      </c>
      <c r="P1013" s="4">
        <f t="shared" si="269"/>
        <v>1</v>
      </c>
      <c r="Q1013" s="4" cm="1">
        <f t="array" ref="Q1013">SUM(_xlfn._xlws.FILTER($G$2:$G$1265,_xlfn.MAP($M$2:$M$1265,_xlfn.LAMBDA(_xlpm.x,_xlpm.x=$M1013))))</f>
        <v>7.3152889539136799E-4</v>
      </c>
      <c r="R1013" s="4">
        <f t="shared" si="270"/>
        <v>1</v>
      </c>
      <c r="S1013" s="15" cm="1">
        <f t="array" ref="S1013">SUM(_xlfn._xlws.FILTER($G$2:$G$1265,_xlfn.MAP($N$2:$N$1265,_xlfn.LAMBDA(_xlpm.x,_xlpm.x=$N1013))))</f>
        <v>7.3152889539136799E-4</v>
      </c>
      <c r="T1013" s="4">
        <f t="shared" si="271"/>
        <v>1</v>
      </c>
      <c r="U1013" s="4">
        <f t="shared" si="272"/>
        <v>0</v>
      </c>
      <c r="AA1013"/>
      <c r="AB1013"/>
      <c r="AC1013" s="2"/>
      <c r="AH1013" s="2"/>
      <c r="AI1013" s="2"/>
    </row>
    <row r="1014" spans="1:35">
      <c r="A1014" s="1" t="str">
        <f t="shared" si="258"/>
        <v>~trade~ : [tɹeɪd]</v>
      </c>
      <c r="B1014" s="1">
        <f t="shared" si="274"/>
        <v>0</v>
      </c>
      <c r="C1014" s="1">
        <f t="shared" si="274"/>
        <v>0</v>
      </c>
      <c r="D1014" s="1">
        <f t="shared" si="274"/>
        <v>0</v>
      </c>
      <c r="E1014" s="7">
        <v>1</v>
      </c>
      <c r="F1014" s="9" t="s">
        <v>1165</v>
      </c>
      <c r="G1014" s="4">
        <f t="shared" si="260"/>
        <v>7.3152889539136799E-4</v>
      </c>
      <c r="H1014" s="1" t="str">
        <f t="shared" si="261"/>
        <v>tɹeɪd</v>
      </c>
      <c r="I1014" s="1" t="str">
        <f t="shared" si="262"/>
        <v>trade</v>
      </c>
      <c r="J1014" s="10">
        <f t="shared" si="263"/>
        <v>5</v>
      </c>
      <c r="K1014" s="10">
        <f t="shared" si="264"/>
        <v>5</v>
      </c>
      <c r="L1014" s="10">
        <f t="shared" si="265"/>
        <v>5</v>
      </c>
      <c r="M1014" s="1" t="str">
        <f t="shared" si="266"/>
        <v>~trade~</v>
      </c>
      <c r="N1014" s="1" t="str">
        <f t="shared" si="267"/>
        <v>[tɹeɪd]</v>
      </c>
      <c r="O1014" s="4">
        <f t="shared" si="268"/>
        <v>0.25439985932113074</v>
      </c>
      <c r="P1014" s="4">
        <f t="shared" si="269"/>
        <v>1</v>
      </c>
      <c r="Q1014" s="4" cm="1">
        <f t="array" ref="Q1014">SUM(_xlfn._xlws.FILTER($G$2:$G$1265,_xlfn.MAP($M$2:$M$1265,_xlfn.LAMBDA(_xlpm.x,_xlpm.x=$M1014))))</f>
        <v>7.3152889539136799E-4</v>
      </c>
      <c r="R1014" s="4">
        <f t="shared" si="270"/>
        <v>1</v>
      </c>
      <c r="S1014" s="15" cm="1">
        <f t="array" ref="S1014">SUM(_xlfn._xlws.FILTER($G$2:$G$1265,_xlfn.MAP($N$2:$N$1265,_xlfn.LAMBDA(_xlpm.x,_xlpm.x=$N1014))))</f>
        <v>7.3152889539136799E-4</v>
      </c>
      <c r="T1014" s="4">
        <f t="shared" si="271"/>
        <v>1</v>
      </c>
      <c r="U1014" s="4">
        <f t="shared" si="272"/>
        <v>0</v>
      </c>
      <c r="AA1014"/>
      <c r="AB1014"/>
      <c r="AC1014" s="2"/>
      <c r="AH1014" s="2"/>
      <c r="AI1014" s="2"/>
    </row>
    <row r="1015" spans="1:35">
      <c r="A1015" s="1" t="str">
        <f t="shared" si="258"/>
        <v>~train~ : [tɹeɪn]</v>
      </c>
      <c r="B1015" s="1">
        <f t="shared" si="274"/>
        <v>0</v>
      </c>
      <c r="C1015" s="1">
        <f t="shared" si="274"/>
        <v>0</v>
      </c>
      <c r="D1015" s="1">
        <f t="shared" si="274"/>
        <v>0</v>
      </c>
      <c r="E1015" s="7">
        <v>1</v>
      </c>
      <c r="F1015" s="9" t="s">
        <v>1164</v>
      </c>
      <c r="G1015" s="4">
        <f t="shared" si="260"/>
        <v>7.3152889539136799E-4</v>
      </c>
      <c r="H1015" s="1" t="str">
        <f t="shared" si="261"/>
        <v>tɹeɪn</v>
      </c>
      <c r="I1015" s="1" t="str">
        <f t="shared" si="262"/>
        <v>train</v>
      </c>
      <c r="J1015" s="10">
        <f t="shared" si="263"/>
        <v>5</v>
      </c>
      <c r="K1015" s="10">
        <f t="shared" si="264"/>
        <v>5</v>
      </c>
      <c r="L1015" s="10">
        <f t="shared" si="265"/>
        <v>5</v>
      </c>
      <c r="M1015" s="1" t="str">
        <f t="shared" si="266"/>
        <v>~train~</v>
      </c>
      <c r="N1015" s="1" t="str">
        <f t="shared" si="267"/>
        <v>[tɹeɪn]</v>
      </c>
      <c r="O1015" s="4">
        <f t="shared" si="268"/>
        <v>0.25439985932113074</v>
      </c>
      <c r="P1015" s="4">
        <f t="shared" si="269"/>
        <v>1</v>
      </c>
      <c r="Q1015" s="4" cm="1">
        <f t="array" ref="Q1015">SUM(_xlfn._xlws.FILTER($G$2:$G$1265,_xlfn.MAP($M$2:$M$1265,_xlfn.LAMBDA(_xlpm.x,_xlpm.x=$M1015))))</f>
        <v>7.3152889539136799E-4</v>
      </c>
      <c r="R1015" s="4">
        <f t="shared" si="270"/>
        <v>1</v>
      </c>
      <c r="S1015" s="15" cm="1">
        <f t="array" ref="S1015">SUM(_xlfn._xlws.FILTER($G$2:$G$1265,_xlfn.MAP($N$2:$N$1265,_xlfn.LAMBDA(_xlpm.x,_xlpm.x=$N1015))))</f>
        <v>7.3152889539136799E-4</v>
      </c>
      <c r="T1015" s="4">
        <f t="shared" si="271"/>
        <v>1</v>
      </c>
      <c r="U1015" s="4">
        <f t="shared" si="272"/>
        <v>0</v>
      </c>
      <c r="AA1015"/>
      <c r="AB1015"/>
      <c r="AC1015" s="2"/>
      <c r="AH1015" s="2"/>
      <c r="AI1015" s="2"/>
    </row>
    <row r="1016" spans="1:35">
      <c r="A1016" s="1" t="str">
        <f t="shared" si="258"/>
        <v>~termi~ : [tɜɹmɪ]</v>
      </c>
      <c r="B1016" s="1">
        <f t="shared" si="274"/>
        <v>0</v>
      </c>
      <c r="C1016" s="1">
        <f t="shared" si="274"/>
        <v>0</v>
      </c>
      <c r="D1016" s="1">
        <f t="shared" si="274"/>
        <v>0</v>
      </c>
      <c r="E1016" s="7">
        <v>1</v>
      </c>
      <c r="F1016" s="9" t="s">
        <v>1163</v>
      </c>
      <c r="G1016" s="4">
        <f t="shared" si="260"/>
        <v>7.3152889539136799E-4</v>
      </c>
      <c r="H1016" s="1" t="str">
        <f t="shared" si="261"/>
        <v>tɜɹmɪ</v>
      </c>
      <c r="I1016" s="1" t="str">
        <f t="shared" si="262"/>
        <v>termi</v>
      </c>
      <c r="J1016" s="10">
        <f t="shared" si="263"/>
        <v>5</v>
      </c>
      <c r="K1016" s="10">
        <f t="shared" si="264"/>
        <v>5</v>
      </c>
      <c r="L1016" s="10">
        <f t="shared" si="265"/>
        <v>5</v>
      </c>
      <c r="M1016" s="1" t="str">
        <f t="shared" si="266"/>
        <v>~termi~</v>
      </c>
      <c r="N1016" s="1" t="str">
        <f t="shared" si="267"/>
        <v>[tɜɹmɪ]</v>
      </c>
      <c r="O1016" s="4">
        <f t="shared" si="268"/>
        <v>0.25439985932113074</v>
      </c>
      <c r="P1016" s="4">
        <f t="shared" si="269"/>
        <v>1</v>
      </c>
      <c r="Q1016" s="4" cm="1">
        <f t="array" ref="Q1016">SUM(_xlfn._xlws.FILTER($G$2:$G$1265,_xlfn.MAP($M$2:$M$1265,_xlfn.LAMBDA(_xlpm.x,_xlpm.x=$M1016))))</f>
        <v>7.3152889539136799E-4</v>
      </c>
      <c r="R1016" s="4">
        <f t="shared" si="270"/>
        <v>1</v>
      </c>
      <c r="S1016" s="15" cm="1">
        <f t="array" ref="S1016">SUM(_xlfn._xlws.FILTER($G$2:$G$1265,_xlfn.MAP($N$2:$N$1265,_xlfn.LAMBDA(_xlpm.x,_xlpm.x=$N1016))))</f>
        <v>7.3152889539136799E-4</v>
      </c>
      <c r="T1016" s="4">
        <f t="shared" si="271"/>
        <v>1</v>
      </c>
      <c r="U1016" s="4">
        <f t="shared" si="272"/>
        <v>0</v>
      </c>
      <c r="AA1016"/>
      <c r="AB1016"/>
      <c r="AC1016" s="2"/>
      <c r="AH1016" s="2"/>
      <c r="AI1016" s="2"/>
    </row>
    <row r="1017" spans="1:35">
      <c r="A1017" s="1" t="str">
        <f t="shared" si="258"/>
        <v>~value~ : [vælyu]</v>
      </c>
      <c r="B1017" s="1">
        <f t="shared" si="274"/>
        <v>0</v>
      </c>
      <c r="C1017" s="1">
        <f t="shared" si="274"/>
        <v>0</v>
      </c>
      <c r="D1017" s="1">
        <f t="shared" si="274"/>
        <v>0</v>
      </c>
      <c r="E1017" s="7">
        <v>1</v>
      </c>
      <c r="F1017" s="9" t="s">
        <v>1162</v>
      </c>
      <c r="G1017" s="4">
        <f t="shared" si="260"/>
        <v>7.3152889539136799E-4</v>
      </c>
      <c r="H1017" s="1" t="str">
        <f t="shared" si="261"/>
        <v>vælyu</v>
      </c>
      <c r="I1017" s="1" t="str">
        <f t="shared" si="262"/>
        <v>value</v>
      </c>
      <c r="J1017" s="10">
        <f t="shared" si="263"/>
        <v>5</v>
      </c>
      <c r="K1017" s="10">
        <f t="shared" si="264"/>
        <v>5</v>
      </c>
      <c r="L1017" s="10">
        <f t="shared" si="265"/>
        <v>5</v>
      </c>
      <c r="M1017" s="1" t="str">
        <f t="shared" si="266"/>
        <v>~value~</v>
      </c>
      <c r="N1017" s="1" t="str">
        <f t="shared" si="267"/>
        <v>[vælyu]</v>
      </c>
      <c r="O1017" s="4">
        <f t="shared" si="268"/>
        <v>0.25439985932113074</v>
      </c>
      <c r="P1017" s="4">
        <f t="shared" si="269"/>
        <v>1</v>
      </c>
      <c r="Q1017" s="4" cm="1">
        <f t="array" ref="Q1017">SUM(_xlfn._xlws.FILTER($G$2:$G$1265,_xlfn.MAP($M$2:$M$1265,_xlfn.LAMBDA(_xlpm.x,_xlpm.x=$M1017))))</f>
        <v>7.3152889539136799E-4</v>
      </c>
      <c r="R1017" s="4">
        <f t="shared" si="270"/>
        <v>1</v>
      </c>
      <c r="S1017" s="15" cm="1">
        <f t="array" ref="S1017">SUM(_xlfn._xlws.FILTER($G$2:$G$1265,_xlfn.MAP($N$2:$N$1265,_xlfn.LAMBDA(_xlpm.x,_xlpm.x=$N1017))))</f>
        <v>7.3152889539136799E-4</v>
      </c>
      <c r="T1017" s="4">
        <f t="shared" si="271"/>
        <v>1</v>
      </c>
      <c r="U1017" s="4">
        <f t="shared" si="272"/>
        <v>0</v>
      </c>
      <c r="AA1017"/>
      <c r="AB1017"/>
      <c r="AC1017" s="2"/>
      <c r="AH1017" s="2"/>
      <c r="AI1017" s="2"/>
    </row>
    <row r="1018" spans="1:35">
      <c r="A1018" s="1" t="str">
        <f t="shared" si="258"/>
        <v>~wonde~ : [wʌndə]</v>
      </c>
      <c r="B1018" s="1">
        <f t="shared" si="274"/>
        <v>0</v>
      </c>
      <c r="C1018" s="1">
        <f t="shared" si="274"/>
        <v>0</v>
      </c>
      <c r="D1018" s="1">
        <f t="shared" si="274"/>
        <v>0</v>
      </c>
      <c r="E1018" s="7">
        <v>1</v>
      </c>
      <c r="F1018" s="9" t="s">
        <v>1161</v>
      </c>
      <c r="G1018" s="4">
        <f t="shared" si="260"/>
        <v>7.3152889539136799E-4</v>
      </c>
      <c r="H1018" s="1" t="str">
        <f t="shared" si="261"/>
        <v>wʌndə</v>
      </c>
      <c r="I1018" s="1" t="str">
        <f t="shared" si="262"/>
        <v>wonde</v>
      </c>
      <c r="J1018" s="10">
        <f t="shared" si="263"/>
        <v>5</v>
      </c>
      <c r="K1018" s="10">
        <f t="shared" si="264"/>
        <v>5</v>
      </c>
      <c r="L1018" s="10">
        <f t="shared" si="265"/>
        <v>5</v>
      </c>
      <c r="M1018" s="1" t="str">
        <f t="shared" si="266"/>
        <v>~wonde~</v>
      </c>
      <c r="N1018" s="1" t="str">
        <f t="shared" si="267"/>
        <v>[wʌndə]</v>
      </c>
      <c r="O1018" s="4">
        <f t="shared" si="268"/>
        <v>0.25439985932113074</v>
      </c>
      <c r="P1018" s="4">
        <f t="shared" si="269"/>
        <v>1</v>
      </c>
      <c r="Q1018" s="4" cm="1">
        <f t="array" ref="Q1018">SUM(_xlfn._xlws.FILTER($G$2:$G$1265,_xlfn.MAP($M$2:$M$1265,_xlfn.LAMBDA(_xlpm.x,_xlpm.x=$M1018))))</f>
        <v>7.3152889539136799E-4</v>
      </c>
      <c r="R1018" s="4">
        <f t="shared" si="270"/>
        <v>1</v>
      </c>
      <c r="S1018" s="15" cm="1">
        <f t="array" ref="S1018">SUM(_xlfn._xlws.FILTER($G$2:$G$1265,_xlfn.MAP($N$2:$N$1265,_xlfn.LAMBDA(_xlpm.x,_xlpm.x=$N1018))))</f>
        <v>7.3152889539136799E-4</v>
      </c>
      <c r="T1018" s="4">
        <f t="shared" si="271"/>
        <v>1</v>
      </c>
      <c r="U1018" s="4">
        <f t="shared" si="272"/>
        <v>0</v>
      </c>
      <c r="AA1018"/>
      <c r="AB1018"/>
      <c r="AC1018" s="2"/>
      <c r="AH1018" s="2"/>
      <c r="AI1018" s="2"/>
    </row>
    <row r="1019" spans="1:35">
      <c r="A1019" s="1" t="str">
        <f t="shared" si="258"/>
        <v>~winte~ : [wɪntə]</v>
      </c>
      <c r="B1019" s="1">
        <f t="shared" si="274"/>
        <v>0</v>
      </c>
      <c r="C1019" s="1">
        <f t="shared" si="274"/>
        <v>0</v>
      </c>
      <c r="D1019" s="1">
        <f t="shared" si="274"/>
        <v>0</v>
      </c>
      <c r="E1019" s="7">
        <v>1</v>
      </c>
      <c r="F1019" s="9" t="s">
        <v>1160</v>
      </c>
      <c r="G1019" s="4">
        <f t="shared" si="260"/>
        <v>7.3152889539136799E-4</v>
      </c>
      <c r="H1019" s="1" t="str">
        <f t="shared" si="261"/>
        <v>wɪntə</v>
      </c>
      <c r="I1019" s="1" t="str">
        <f t="shared" si="262"/>
        <v>winte</v>
      </c>
      <c r="J1019" s="10">
        <f t="shared" si="263"/>
        <v>5</v>
      </c>
      <c r="K1019" s="10">
        <f t="shared" si="264"/>
        <v>5</v>
      </c>
      <c r="L1019" s="10">
        <f t="shared" si="265"/>
        <v>5</v>
      </c>
      <c r="M1019" s="1" t="str">
        <f t="shared" si="266"/>
        <v>~winte~</v>
      </c>
      <c r="N1019" s="1" t="str">
        <f t="shared" si="267"/>
        <v>[wɪntə]</v>
      </c>
      <c r="O1019" s="4">
        <f t="shared" si="268"/>
        <v>0.25439985932113074</v>
      </c>
      <c r="P1019" s="4">
        <f t="shared" si="269"/>
        <v>1</v>
      </c>
      <c r="Q1019" s="4" cm="1">
        <f t="array" ref="Q1019">SUM(_xlfn._xlws.FILTER($G$2:$G$1265,_xlfn.MAP($M$2:$M$1265,_xlfn.LAMBDA(_xlpm.x,_xlpm.x=$M1019))))</f>
        <v>7.3152889539136799E-4</v>
      </c>
      <c r="R1019" s="4">
        <f t="shared" si="270"/>
        <v>1</v>
      </c>
      <c r="S1019" s="15" cm="1">
        <f t="array" ref="S1019">SUM(_xlfn._xlws.FILTER($G$2:$G$1265,_xlfn.MAP($N$2:$N$1265,_xlfn.LAMBDA(_xlpm.x,_xlpm.x=$N1019))))</f>
        <v>7.3152889539136799E-4</v>
      </c>
      <c r="T1019" s="4">
        <f t="shared" si="271"/>
        <v>1</v>
      </c>
      <c r="U1019" s="4">
        <f t="shared" si="272"/>
        <v>0</v>
      </c>
      <c r="AA1019"/>
      <c r="AB1019"/>
      <c r="AC1019" s="2"/>
      <c r="AH1019" s="2"/>
      <c r="AI1019" s="2"/>
    </row>
    <row r="1020" spans="1:35">
      <c r="A1020" s="1" t="str">
        <f t="shared" si="258"/>
        <v>~world~ : [wɜɹld]</v>
      </c>
      <c r="B1020" s="1">
        <f t="shared" si="274"/>
        <v>0</v>
      </c>
      <c r="C1020" s="1">
        <f t="shared" si="274"/>
        <v>0</v>
      </c>
      <c r="D1020" s="1">
        <f t="shared" si="274"/>
        <v>0</v>
      </c>
      <c r="E1020" s="7">
        <v>1</v>
      </c>
      <c r="F1020" s="9" t="s">
        <v>1159</v>
      </c>
      <c r="G1020" s="4">
        <f t="shared" si="260"/>
        <v>7.3152889539136799E-4</v>
      </c>
      <c r="H1020" s="1" t="str">
        <f t="shared" si="261"/>
        <v>wɜɹld</v>
      </c>
      <c r="I1020" s="1" t="str">
        <f t="shared" si="262"/>
        <v>world</v>
      </c>
      <c r="J1020" s="10">
        <f t="shared" si="263"/>
        <v>5</v>
      </c>
      <c r="K1020" s="10">
        <f t="shared" si="264"/>
        <v>5</v>
      </c>
      <c r="L1020" s="10">
        <f t="shared" si="265"/>
        <v>5</v>
      </c>
      <c r="M1020" s="1" t="str">
        <f t="shared" si="266"/>
        <v>~world~</v>
      </c>
      <c r="N1020" s="1" t="str">
        <f t="shared" si="267"/>
        <v>[wɜɹld]</v>
      </c>
      <c r="O1020" s="4">
        <f t="shared" si="268"/>
        <v>0.25439985932113074</v>
      </c>
      <c r="P1020" s="4">
        <f t="shared" si="269"/>
        <v>1</v>
      </c>
      <c r="Q1020" s="4" cm="1">
        <f t="array" ref="Q1020">SUM(_xlfn._xlws.FILTER($G$2:$G$1265,_xlfn.MAP($M$2:$M$1265,_xlfn.LAMBDA(_xlpm.x,_xlpm.x=$M1020))))</f>
        <v>7.3152889539136799E-4</v>
      </c>
      <c r="R1020" s="4">
        <f t="shared" si="270"/>
        <v>1</v>
      </c>
      <c r="S1020" s="15" cm="1">
        <f t="array" ref="S1020">SUM(_xlfn._xlws.FILTER($G$2:$G$1265,_xlfn.MAP($N$2:$N$1265,_xlfn.LAMBDA(_xlpm.x,_xlpm.x=$N1020))))</f>
        <v>7.3152889539136799E-4</v>
      </c>
      <c r="T1020" s="4">
        <f t="shared" si="271"/>
        <v>1</v>
      </c>
      <c r="U1020" s="4">
        <f t="shared" si="272"/>
        <v>0</v>
      </c>
      <c r="AA1020"/>
      <c r="AB1020"/>
      <c r="AC1020" s="2"/>
      <c r="AH1020" s="2"/>
      <c r="AI1020" s="2"/>
    </row>
    <row r="1021" spans="1:35">
      <c r="A1021" s="1" t="str">
        <f t="shared" si="258"/>
        <v>~round~ : [ɹaʊnd]</v>
      </c>
      <c r="B1021" s="1">
        <f t="shared" si="274"/>
        <v>1</v>
      </c>
      <c r="C1021" s="1">
        <f t="shared" si="274"/>
        <v>0</v>
      </c>
      <c r="D1021" s="1">
        <f t="shared" si="274"/>
        <v>0</v>
      </c>
      <c r="E1021" s="7">
        <v>1</v>
      </c>
      <c r="F1021" s="9" t="s">
        <v>1158</v>
      </c>
      <c r="G1021" s="4">
        <f t="shared" si="260"/>
        <v>7.3152889539136799E-4</v>
      </c>
      <c r="H1021" s="1" t="str">
        <f t="shared" si="261"/>
        <v>ɹaʊnd</v>
      </c>
      <c r="I1021" s="1" t="str">
        <f t="shared" si="262"/>
        <v>round</v>
      </c>
      <c r="J1021" s="10">
        <f t="shared" si="263"/>
        <v>5</v>
      </c>
      <c r="K1021" s="10">
        <f t="shared" si="264"/>
        <v>5</v>
      </c>
      <c r="L1021" s="10">
        <f t="shared" si="265"/>
        <v>5</v>
      </c>
      <c r="M1021" s="1" t="str">
        <f t="shared" si="266"/>
        <v>~round~</v>
      </c>
      <c r="N1021" s="1" t="str">
        <f t="shared" si="267"/>
        <v>[ɹaʊnd]</v>
      </c>
      <c r="O1021" s="4">
        <f t="shared" si="268"/>
        <v>0.25439985932113074</v>
      </c>
      <c r="P1021" s="4">
        <f t="shared" si="269"/>
        <v>1</v>
      </c>
      <c r="Q1021" s="4" cm="1">
        <f t="array" ref="Q1021">SUM(_xlfn._xlws.FILTER($G$2:$G$1265,_xlfn.MAP($M$2:$M$1265,_xlfn.LAMBDA(_xlpm.x,_xlpm.x=$M1021))))</f>
        <v>7.3152889539136799E-4</v>
      </c>
      <c r="R1021" s="4">
        <f t="shared" si="270"/>
        <v>1</v>
      </c>
      <c r="S1021" s="15" cm="1">
        <f t="array" ref="S1021">SUM(_xlfn._xlws.FILTER($G$2:$G$1265,_xlfn.MAP($N$2:$N$1265,_xlfn.LAMBDA(_xlpm.x,_xlpm.x=$N1021))))</f>
        <v>7.3152889539136799E-4</v>
      </c>
      <c r="T1021" s="4">
        <f t="shared" si="271"/>
        <v>1</v>
      </c>
      <c r="U1021" s="4">
        <f t="shared" si="272"/>
        <v>0</v>
      </c>
      <c r="AA1021"/>
      <c r="AB1021"/>
      <c r="AC1021" s="2"/>
      <c r="AH1021" s="2"/>
      <c r="AI1021" s="2"/>
    </row>
    <row r="1022" spans="1:35">
      <c r="A1022" s="1" t="str">
        <f t="shared" si="258"/>
        <v>~afrai~ : [əfɹeɪ]</v>
      </c>
      <c r="B1022" s="1">
        <f t="shared" ref="B1022:D1041" si="275">_xlfn.LET(_xlpm.d,$F1022,_xlpm.k,_xlfn.CONCAT(LEFT(TRIM(B$1),1),"*"),COUNTIF(_xlpm.d,_xlpm.k))</f>
        <v>0</v>
      </c>
      <c r="C1022" s="1">
        <f t="shared" si="275"/>
        <v>0</v>
      </c>
      <c r="D1022" s="1">
        <f t="shared" si="275"/>
        <v>0</v>
      </c>
      <c r="E1022" s="7">
        <v>1</v>
      </c>
      <c r="F1022" s="9" t="s">
        <v>1157</v>
      </c>
      <c r="G1022" s="4">
        <f t="shared" si="260"/>
        <v>7.3152889539136799E-4</v>
      </c>
      <c r="H1022" s="1" t="str">
        <f t="shared" si="261"/>
        <v>əfɹeɪ</v>
      </c>
      <c r="I1022" s="1" t="str">
        <f t="shared" si="262"/>
        <v>afrai</v>
      </c>
      <c r="J1022" s="10">
        <f t="shared" si="263"/>
        <v>5</v>
      </c>
      <c r="K1022" s="10">
        <f t="shared" si="264"/>
        <v>5</v>
      </c>
      <c r="L1022" s="10">
        <f t="shared" si="265"/>
        <v>5</v>
      </c>
      <c r="M1022" s="1" t="str">
        <f t="shared" si="266"/>
        <v>~afrai~</v>
      </c>
      <c r="N1022" s="1" t="str">
        <f t="shared" si="267"/>
        <v>[əfɹeɪ]</v>
      </c>
      <c r="O1022" s="4">
        <f t="shared" si="268"/>
        <v>0.25439985932113074</v>
      </c>
      <c r="P1022" s="4">
        <f t="shared" si="269"/>
        <v>1</v>
      </c>
      <c r="Q1022" s="4" cm="1">
        <f t="array" ref="Q1022">SUM(_xlfn._xlws.FILTER($G$2:$G$1265,_xlfn.MAP($M$2:$M$1265,_xlfn.LAMBDA(_xlpm.x,_xlpm.x=$M1022))))</f>
        <v>7.3152889539136799E-4</v>
      </c>
      <c r="R1022" s="4">
        <f t="shared" si="270"/>
        <v>1</v>
      </c>
      <c r="S1022" s="15" cm="1">
        <f t="array" ref="S1022">SUM(_xlfn._xlws.FILTER($G$2:$G$1265,_xlfn.MAP($N$2:$N$1265,_xlfn.LAMBDA(_xlpm.x,_xlpm.x=$N1022))))</f>
        <v>7.3152889539136799E-4</v>
      </c>
      <c r="T1022" s="4">
        <f t="shared" si="271"/>
        <v>1</v>
      </c>
      <c r="U1022" s="4">
        <f t="shared" si="272"/>
        <v>0</v>
      </c>
      <c r="AA1022"/>
      <c r="AB1022"/>
      <c r="AC1022" s="2"/>
      <c r="AH1022" s="2"/>
      <c r="AI1022" s="2"/>
    </row>
    <row r="1023" spans="1:35">
      <c r="A1023" s="1" t="str">
        <f t="shared" si="258"/>
        <v>~rhaps~ : [ɹhæps]</v>
      </c>
      <c r="B1023" s="1">
        <f t="shared" si="275"/>
        <v>1</v>
      </c>
      <c r="C1023" s="1">
        <f t="shared" si="275"/>
        <v>0</v>
      </c>
      <c r="D1023" s="1">
        <f t="shared" si="275"/>
        <v>0</v>
      </c>
      <c r="E1023" s="7">
        <v>1</v>
      </c>
      <c r="F1023" s="9" t="s">
        <v>1156</v>
      </c>
      <c r="G1023" s="4">
        <f t="shared" si="260"/>
        <v>7.3152889539136799E-4</v>
      </c>
      <c r="H1023" s="1" t="str">
        <f t="shared" si="261"/>
        <v>ɹhæps</v>
      </c>
      <c r="I1023" s="1" t="str">
        <f t="shared" si="262"/>
        <v>rhaps</v>
      </c>
      <c r="J1023" s="10">
        <f t="shared" si="263"/>
        <v>5</v>
      </c>
      <c r="K1023" s="10">
        <f t="shared" si="264"/>
        <v>5</v>
      </c>
      <c r="L1023" s="10">
        <f t="shared" si="265"/>
        <v>5</v>
      </c>
      <c r="M1023" s="1" t="str">
        <f t="shared" si="266"/>
        <v>~rhaps~</v>
      </c>
      <c r="N1023" s="1" t="str">
        <f t="shared" si="267"/>
        <v>[ɹhæps]</v>
      </c>
      <c r="O1023" s="4">
        <f t="shared" si="268"/>
        <v>0.25439985932113074</v>
      </c>
      <c r="P1023" s="4">
        <f t="shared" si="269"/>
        <v>1</v>
      </c>
      <c r="Q1023" s="4" cm="1">
        <f t="array" ref="Q1023">SUM(_xlfn._xlws.FILTER($G$2:$G$1265,_xlfn.MAP($M$2:$M$1265,_xlfn.LAMBDA(_xlpm.x,_xlpm.x=$M1023))))</f>
        <v>7.3152889539136799E-4</v>
      </c>
      <c r="R1023" s="4">
        <f t="shared" si="270"/>
        <v>1</v>
      </c>
      <c r="S1023" s="15" cm="1">
        <f t="array" ref="S1023">SUM(_xlfn._xlws.FILTER($G$2:$G$1265,_xlfn.MAP($N$2:$N$1265,_xlfn.LAMBDA(_xlpm.x,_xlpm.x=$N1023))))</f>
        <v>7.3152889539136799E-4</v>
      </c>
      <c r="T1023" s="4">
        <f t="shared" si="271"/>
        <v>1</v>
      </c>
      <c r="U1023" s="4">
        <f t="shared" si="272"/>
        <v>0</v>
      </c>
      <c r="AA1023"/>
      <c r="AB1023"/>
      <c r="AC1023" s="2"/>
      <c r="AH1023" s="2"/>
      <c r="AI1023" s="2"/>
    </row>
    <row r="1024" spans="1:35">
      <c r="A1024" s="1" t="str">
        <f t="shared" si="258"/>
        <v>~regio~ : [ɹidʒə]</v>
      </c>
      <c r="B1024" s="1">
        <f t="shared" si="275"/>
        <v>1</v>
      </c>
      <c r="C1024" s="1">
        <f t="shared" si="275"/>
        <v>0</v>
      </c>
      <c r="D1024" s="1">
        <f t="shared" si="275"/>
        <v>0</v>
      </c>
      <c r="E1024" s="7">
        <v>1</v>
      </c>
      <c r="F1024" s="9" t="s">
        <v>1155</v>
      </c>
      <c r="G1024" s="4">
        <f t="shared" si="260"/>
        <v>7.3152889539136799E-4</v>
      </c>
      <c r="H1024" s="1" t="str">
        <f t="shared" si="261"/>
        <v>ɹidʒə</v>
      </c>
      <c r="I1024" s="1" t="str">
        <f t="shared" si="262"/>
        <v>regio</v>
      </c>
      <c r="J1024" s="10">
        <f t="shared" si="263"/>
        <v>5</v>
      </c>
      <c r="K1024" s="10">
        <f t="shared" si="264"/>
        <v>5</v>
      </c>
      <c r="L1024" s="10">
        <f t="shared" si="265"/>
        <v>5</v>
      </c>
      <c r="M1024" s="1" t="str">
        <f t="shared" si="266"/>
        <v>~regio~</v>
      </c>
      <c r="N1024" s="1" t="str">
        <f t="shared" si="267"/>
        <v>[ɹidʒə]</v>
      </c>
      <c r="O1024" s="4">
        <f t="shared" si="268"/>
        <v>0.25439985932113074</v>
      </c>
      <c r="P1024" s="4">
        <f t="shared" si="269"/>
        <v>1</v>
      </c>
      <c r="Q1024" s="4" cm="1">
        <f t="array" ref="Q1024">SUM(_xlfn._xlws.FILTER($G$2:$G$1265,_xlfn.MAP($M$2:$M$1265,_xlfn.LAMBDA(_xlpm.x,_xlpm.x=$M1024))))</f>
        <v>7.3152889539136799E-4</v>
      </c>
      <c r="R1024" s="4">
        <f t="shared" si="270"/>
        <v>1</v>
      </c>
      <c r="S1024" s="15" cm="1">
        <f t="array" ref="S1024">SUM(_xlfn._xlws.FILTER($G$2:$G$1265,_xlfn.MAP($N$2:$N$1265,_xlfn.LAMBDA(_xlpm.x,_xlpm.x=$N1024))))</f>
        <v>7.3152889539136799E-4</v>
      </c>
      <c r="T1024" s="4">
        <f t="shared" si="271"/>
        <v>1</v>
      </c>
      <c r="U1024" s="4">
        <f t="shared" si="272"/>
        <v>0</v>
      </c>
      <c r="AA1024"/>
      <c r="AB1024"/>
      <c r="AC1024" s="2"/>
      <c r="AH1024" s="2"/>
      <c r="AI1024" s="2"/>
    </row>
    <row r="1025" spans="1:35">
      <c r="A1025" s="1" t="str">
        <f t="shared" si="258"/>
        <v>~alway~ : [ɔlweɪ]</v>
      </c>
      <c r="B1025" s="1">
        <f t="shared" si="275"/>
        <v>0</v>
      </c>
      <c r="C1025" s="1">
        <f t="shared" si="275"/>
        <v>0</v>
      </c>
      <c r="D1025" s="1">
        <f t="shared" si="275"/>
        <v>0</v>
      </c>
      <c r="E1025" s="7">
        <v>1</v>
      </c>
      <c r="F1025" s="9" t="s">
        <v>1154</v>
      </c>
      <c r="G1025" s="4">
        <f t="shared" si="260"/>
        <v>7.3152889539136799E-4</v>
      </c>
      <c r="H1025" s="1" t="str">
        <f t="shared" si="261"/>
        <v>ɔlweɪ</v>
      </c>
      <c r="I1025" s="1" t="str">
        <f t="shared" si="262"/>
        <v>alway</v>
      </c>
      <c r="J1025" s="10">
        <f t="shared" si="263"/>
        <v>5</v>
      </c>
      <c r="K1025" s="10">
        <f t="shared" si="264"/>
        <v>5</v>
      </c>
      <c r="L1025" s="10">
        <f t="shared" si="265"/>
        <v>5</v>
      </c>
      <c r="M1025" s="1" t="str">
        <f t="shared" si="266"/>
        <v>~alway~</v>
      </c>
      <c r="N1025" s="1" t="str">
        <f t="shared" si="267"/>
        <v>[ɔlweɪ]</v>
      </c>
      <c r="O1025" s="4">
        <f t="shared" si="268"/>
        <v>0.25439985932113074</v>
      </c>
      <c r="P1025" s="4">
        <f t="shared" si="269"/>
        <v>1</v>
      </c>
      <c r="Q1025" s="4" cm="1">
        <f t="array" ref="Q1025">SUM(_xlfn._xlws.FILTER($G$2:$G$1265,_xlfn.MAP($M$2:$M$1265,_xlfn.LAMBDA(_xlpm.x,_xlpm.x=$M1025))))</f>
        <v>7.3152889539136799E-4</v>
      </c>
      <c r="R1025" s="4">
        <f t="shared" si="270"/>
        <v>1</v>
      </c>
      <c r="S1025" s="15" cm="1">
        <f t="array" ref="S1025">SUM(_xlfn._xlws.FILTER($G$2:$G$1265,_xlfn.MAP($N$2:$N$1265,_xlfn.LAMBDA(_xlpm.x,_xlpm.x=$N1025))))</f>
        <v>7.3152889539136799E-4</v>
      </c>
      <c r="T1025" s="4">
        <f t="shared" si="271"/>
        <v>1</v>
      </c>
      <c r="U1025" s="4">
        <f t="shared" si="272"/>
        <v>0</v>
      </c>
      <c r="AA1025"/>
      <c r="AB1025"/>
      <c r="AC1025" s="2"/>
      <c r="AH1025" s="2"/>
      <c r="AI1025" s="2"/>
    </row>
    <row r="1026" spans="1:35">
      <c r="A1026" s="1" t="str">
        <f t="shared" ref="A1026:A1089" si="276">_xlfn.LET(_xlpm.sep," : ",CONCATENATE(M1026,_xlpm.sep,N1026))</f>
        <v>~inclu~ : [ɪnklu]</v>
      </c>
      <c r="B1026" s="1">
        <f t="shared" si="275"/>
        <v>0</v>
      </c>
      <c r="C1026" s="1">
        <f t="shared" si="275"/>
        <v>0</v>
      </c>
      <c r="D1026" s="1">
        <f t="shared" si="275"/>
        <v>0</v>
      </c>
      <c r="E1026" s="7">
        <v>1</v>
      </c>
      <c r="F1026" s="9" t="s">
        <v>1153</v>
      </c>
      <c r="G1026" s="4">
        <f t="shared" ref="G1026:G1089" si="277">E1026/freq.sum.r6e</f>
        <v>7.3152889539136799E-4</v>
      </c>
      <c r="H1026" s="1" t="str">
        <f t="shared" ref="H1026:H1089" si="278">_xlfn.LET(_xlpm.sep,":",_xlpm.w,$F1026,LEFT(_xlpm.w,FIND(_xlpm.sep,_xlpm.w)-1))</f>
        <v>ɪnklu</v>
      </c>
      <c r="I1026" s="1" t="str">
        <f t="shared" ref="I1026:I1089" si="279">_xlfn.LET(_xlpm.sep,":",_xlpm.w,$F1026,RIGHT(_xlpm.w,LEN(_xlpm.w)-FIND(_xlpm.sep,_xlpm.w)))</f>
        <v>inclu</v>
      </c>
      <c r="J1026" s="10">
        <f t="shared" ref="J1026:J1089" si="280">_xlfn.LET(_xlpm.w,H1026,LEN(_xlpm.w))</f>
        <v>5</v>
      </c>
      <c r="K1026" s="10">
        <f t="shared" ref="K1026:K1089" si="281">_xlfn.LET(_xlpm.w,I1026,LEN(_xlpm.w))</f>
        <v>5</v>
      </c>
      <c r="L1026" s="10">
        <f t="shared" ref="L1026:L1089" si="282">_xlfn.LET(_xlpm.a,J1026,_xlpm.b,K1026,MAX(_xlpm.a,_xlpm.b))</f>
        <v>5</v>
      </c>
      <c r="M1026" s="1" t="str">
        <f t="shared" ref="M1026:M1089" si="283">_xlfn.LET(_xlpm.sep,":",_xlpm.w,$F1026,_xlfn.CONCAT("~",RIGHT(_xlpm.w,LEN(_xlpm.w)-FIND(_xlpm.sep,_xlpm.w)),"~"))</f>
        <v>~inclu~</v>
      </c>
      <c r="N1026" s="1" t="str">
        <f t="shared" ref="N1026:N1089" si="284">_xlfn.LET(_xlpm.sep,":",_xlpm.w,$F1026,_xlfn.CONCAT("[",LEFT(_xlpm.w,FIND(_xlpm.sep,_xlpm.w)-1),"]"))</f>
        <v>[ɪnklu]</v>
      </c>
      <c r="O1026" s="4">
        <f t="shared" ref="O1026:O1089" si="285">_xlfn.LET(_xlpm.freq,E1026,_xlpm.size,L1026+1,_xlpm.F,P1026,LOG(1+_xlpm.freq)*LOG(1+_xlpm.size)*_xlpm.F)</f>
        <v>0.25439985932113074</v>
      </c>
      <c r="P1026" s="4">
        <f t="shared" ref="P1026:P1089" si="286">_xlfn.LET(_xlpm.a,T1026,_xlpm.b,R1026,2*_xlpm.a*_xlpm.b/(_xlpm.a+_xlpm.b))</f>
        <v>1</v>
      </c>
      <c r="Q1026" s="4" cm="1">
        <f t="array" ref="Q1026">SUM(_xlfn._xlws.FILTER($G$2:$G$1265,_xlfn.MAP($M$2:$M$1265,_xlfn.LAMBDA(_xlpm.x,_xlpm.x=$M1026))))</f>
        <v>7.3152889539136799E-4</v>
      </c>
      <c r="R1026" s="4">
        <f t="shared" ref="R1026:R1089" si="287">$G1026/Q1026</f>
        <v>1</v>
      </c>
      <c r="S1026" s="15" cm="1">
        <f t="array" ref="S1026">SUM(_xlfn._xlws.FILTER($G$2:$G$1265,_xlfn.MAP($N$2:$N$1265,_xlfn.LAMBDA(_xlpm.x,_xlpm.x=$N1026))))</f>
        <v>7.3152889539136799E-4</v>
      </c>
      <c r="T1026" s="4">
        <f t="shared" ref="T1026:T1089" si="288">$G1026/S1026</f>
        <v>1</v>
      </c>
      <c r="U1026" s="4">
        <f t="shared" ref="U1026:U1089" si="289">_xlfn.LET(_xlpm.p,R1026,_xlpm.q,T1026,LOG(_xlpm.p/_xlpm.q))</f>
        <v>0</v>
      </c>
      <c r="AA1026"/>
      <c r="AB1026"/>
      <c r="AC1026" s="2"/>
      <c r="AH1026" s="2"/>
      <c r="AI1026" s="2"/>
    </row>
    <row r="1027" spans="1:35">
      <c r="A1027" s="1" t="str">
        <f t="shared" si="276"/>
        <v>~insta~ : [ɪnstə]</v>
      </c>
      <c r="B1027" s="1">
        <f t="shared" si="275"/>
        <v>0</v>
      </c>
      <c r="C1027" s="1">
        <f t="shared" si="275"/>
        <v>0</v>
      </c>
      <c r="D1027" s="1">
        <f t="shared" si="275"/>
        <v>0</v>
      </c>
      <c r="E1027" s="7">
        <v>1</v>
      </c>
      <c r="F1027" s="9" t="s">
        <v>1152</v>
      </c>
      <c r="G1027" s="4">
        <f t="shared" si="277"/>
        <v>7.3152889539136799E-4</v>
      </c>
      <c r="H1027" s="1" t="str">
        <f t="shared" si="278"/>
        <v>ɪnstə</v>
      </c>
      <c r="I1027" s="1" t="str">
        <f t="shared" si="279"/>
        <v>insta</v>
      </c>
      <c r="J1027" s="10">
        <f t="shared" si="280"/>
        <v>5</v>
      </c>
      <c r="K1027" s="10">
        <f t="shared" si="281"/>
        <v>5</v>
      </c>
      <c r="L1027" s="10">
        <f t="shared" si="282"/>
        <v>5</v>
      </c>
      <c r="M1027" s="1" t="str">
        <f t="shared" si="283"/>
        <v>~insta~</v>
      </c>
      <c r="N1027" s="1" t="str">
        <f t="shared" si="284"/>
        <v>[ɪnstə]</v>
      </c>
      <c r="O1027" s="4">
        <f t="shared" si="285"/>
        <v>0.25439985932113074</v>
      </c>
      <c r="P1027" s="4">
        <f t="shared" si="286"/>
        <v>1</v>
      </c>
      <c r="Q1027" s="4" cm="1">
        <f t="array" ref="Q1027">SUM(_xlfn._xlws.FILTER($G$2:$G$1265,_xlfn.MAP($M$2:$M$1265,_xlfn.LAMBDA(_xlpm.x,_xlpm.x=$M1027))))</f>
        <v>7.3152889539136799E-4</v>
      </c>
      <c r="R1027" s="4">
        <f t="shared" si="287"/>
        <v>1</v>
      </c>
      <c r="S1027" s="15" cm="1">
        <f t="array" ref="S1027">SUM(_xlfn._xlws.FILTER($G$2:$G$1265,_xlfn.MAP($N$2:$N$1265,_xlfn.LAMBDA(_xlpm.x,_xlpm.x=$N1027))))</f>
        <v>7.3152889539136799E-4</v>
      </c>
      <c r="T1027" s="4">
        <f t="shared" si="288"/>
        <v>1</v>
      </c>
      <c r="U1027" s="4">
        <f t="shared" si="289"/>
        <v>0</v>
      </c>
      <c r="AA1027"/>
      <c r="AB1027"/>
      <c r="AC1027" s="2"/>
      <c r="AH1027" s="2"/>
      <c r="AI1027" s="2"/>
    </row>
    <row r="1028" spans="1:35">
      <c r="A1028" s="1" t="str">
        <f t="shared" si="276"/>
        <v>~rcise~ : [ɹsaɪz]</v>
      </c>
      <c r="B1028" s="1">
        <f t="shared" si="275"/>
        <v>1</v>
      </c>
      <c r="C1028" s="1">
        <f t="shared" si="275"/>
        <v>0</v>
      </c>
      <c r="D1028" s="1">
        <f t="shared" si="275"/>
        <v>0</v>
      </c>
      <c r="E1028" s="7">
        <v>1</v>
      </c>
      <c r="F1028" s="9" t="s">
        <v>1151</v>
      </c>
      <c r="G1028" s="4">
        <f t="shared" si="277"/>
        <v>7.3152889539136799E-4</v>
      </c>
      <c r="H1028" s="1" t="str">
        <f t="shared" si="278"/>
        <v>ɹsaɪz</v>
      </c>
      <c r="I1028" s="1" t="str">
        <f t="shared" si="279"/>
        <v>rcise</v>
      </c>
      <c r="J1028" s="10">
        <f t="shared" si="280"/>
        <v>5</v>
      </c>
      <c r="K1028" s="10">
        <f t="shared" si="281"/>
        <v>5</v>
      </c>
      <c r="L1028" s="10">
        <f t="shared" si="282"/>
        <v>5</v>
      </c>
      <c r="M1028" s="1" t="str">
        <f t="shared" si="283"/>
        <v>~rcise~</v>
      </c>
      <c r="N1028" s="1" t="str">
        <f t="shared" si="284"/>
        <v>[ɹsaɪz]</v>
      </c>
      <c r="O1028" s="4">
        <f t="shared" si="285"/>
        <v>0.25439985932113074</v>
      </c>
      <c r="P1028" s="4">
        <f t="shared" si="286"/>
        <v>1</v>
      </c>
      <c r="Q1028" s="4" cm="1">
        <f t="array" ref="Q1028">SUM(_xlfn._xlws.FILTER($G$2:$G$1265,_xlfn.MAP($M$2:$M$1265,_xlfn.LAMBDA(_xlpm.x,_xlpm.x=$M1028))))</f>
        <v>7.3152889539136799E-4</v>
      </c>
      <c r="R1028" s="4">
        <f t="shared" si="287"/>
        <v>1</v>
      </c>
      <c r="S1028" s="15" cm="1">
        <f t="array" ref="S1028">SUM(_xlfn._xlws.FILTER($G$2:$G$1265,_xlfn.MAP($N$2:$N$1265,_xlfn.LAMBDA(_xlpm.x,_xlpm.x=$N1028))))</f>
        <v>7.3152889539136799E-4</v>
      </c>
      <c r="T1028" s="4">
        <f t="shared" si="288"/>
        <v>1</v>
      </c>
      <c r="U1028" s="4">
        <f t="shared" si="289"/>
        <v>0</v>
      </c>
      <c r="AA1028"/>
      <c r="AB1028"/>
      <c r="AC1028" s="2"/>
      <c r="AH1028" s="2"/>
      <c r="AI1028" s="2"/>
    </row>
    <row r="1029" spans="1:35">
      <c r="A1029" s="1" t="str">
        <f t="shared" si="276"/>
        <v>~rward~ : [ɹwəɹd]</v>
      </c>
      <c r="B1029" s="1">
        <f t="shared" si="275"/>
        <v>1</v>
      </c>
      <c r="C1029" s="1">
        <f t="shared" si="275"/>
        <v>0</v>
      </c>
      <c r="D1029" s="1">
        <f t="shared" si="275"/>
        <v>0</v>
      </c>
      <c r="E1029" s="7">
        <v>1</v>
      </c>
      <c r="F1029" s="9" t="s">
        <v>1150</v>
      </c>
      <c r="G1029" s="4">
        <f t="shared" si="277"/>
        <v>7.3152889539136799E-4</v>
      </c>
      <c r="H1029" s="1" t="str">
        <f t="shared" si="278"/>
        <v>ɹwəɹd</v>
      </c>
      <c r="I1029" s="1" t="str">
        <f t="shared" si="279"/>
        <v>rward</v>
      </c>
      <c r="J1029" s="10">
        <f t="shared" si="280"/>
        <v>5</v>
      </c>
      <c r="K1029" s="10">
        <f t="shared" si="281"/>
        <v>5</v>
      </c>
      <c r="L1029" s="10">
        <f t="shared" si="282"/>
        <v>5</v>
      </c>
      <c r="M1029" s="1" t="str">
        <f t="shared" si="283"/>
        <v>~rward~</v>
      </c>
      <c r="N1029" s="1" t="str">
        <f t="shared" si="284"/>
        <v>[ɹwəɹd]</v>
      </c>
      <c r="O1029" s="4">
        <f t="shared" si="285"/>
        <v>0.25439985932113074</v>
      </c>
      <c r="P1029" s="4">
        <f t="shared" si="286"/>
        <v>1</v>
      </c>
      <c r="Q1029" s="4" cm="1">
        <f t="array" ref="Q1029">SUM(_xlfn._xlws.FILTER($G$2:$G$1265,_xlfn.MAP($M$2:$M$1265,_xlfn.LAMBDA(_xlpm.x,_xlpm.x=$M1029))))</f>
        <v>7.3152889539136799E-4</v>
      </c>
      <c r="R1029" s="4">
        <f t="shared" si="287"/>
        <v>1</v>
      </c>
      <c r="S1029" s="15" cm="1">
        <f t="array" ref="S1029">SUM(_xlfn._xlws.FILTER($G$2:$G$1265,_xlfn.MAP($N$2:$N$1265,_xlfn.LAMBDA(_xlpm.x,_xlpm.x=$N1029))))</f>
        <v>7.3152889539136799E-4</v>
      </c>
      <c r="T1029" s="4">
        <f t="shared" si="288"/>
        <v>1</v>
      </c>
      <c r="U1029" s="4">
        <f t="shared" si="289"/>
        <v>0</v>
      </c>
      <c r="AA1029"/>
      <c r="AB1029"/>
      <c r="AC1029" s="2"/>
      <c r="AH1029" s="2"/>
      <c r="AI1029" s="2"/>
    </row>
    <row r="1030" spans="1:35">
      <c r="A1030" s="1" t="str">
        <f t="shared" si="276"/>
        <v>~grand~ : [ɡɹænd]</v>
      </c>
      <c r="B1030" s="1">
        <f t="shared" si="275"/>
        <v>0</v>
      </c>
      <c r="C1030" s="1">
        <f t="shared" si="275"/>
        <v>0</v>
      </c>
      <c r="D1030" s="1">
        <f t="shared" si="275"/>
        <v>0</v>
      </c>
      <c r="E1030" s="7">
        <v>1</v>
      </c>
      <c r="F1030" s="9" t="s">
        <v>1149</v>
      </c>
      <c r="G1030" s="4">
        <f t="shared" si="277"/>
        <v>7.3152889539136799E-4</v>
      </c>
      <c r="H1030" s="1" t="str">
        <f t="shared" si="278"/>
        <v>ɡɹænd</v>
      </c>
      <c r="I1030" s="1" t="str">
        <f t="shared" si="279"/>
        <v>grand</v>
      </c>
      <c r="J1030" s="10">
        <f t="shared" si="280"/>
        <v>5</v>
      </c>
      <c r="K1030" s="10">
        <f t="shared" si="281"/>
        <v>5</v>
      </c>
      <c r="L1030" s="10">
        <f t="shared" si="282"/>
        <v>5</v>
      </c>
      <c r="M1030" s="1" t="str">
        <f t="shared" si="283"/>
        <v>~grand~</v>
      </c>
      <c r="N1030" s="1" t="str">
        <f t="shared" si="284"/>
        <v>[ɡɹænd]</v>
      </c>
      <c r="O1030" s="4">
        <f t="shared" si="285"/>
        <v>0.25439985932113074</v>
      </c>
      <c r="P1030" s="4">
        <f t="shared" si="286"/>
        <v>1</v>
      </c>
      <c r="Q1030" s="4" cm="1">
        <f t="array" ref="Q1030">SUM(_xlfn._xlws.FILTER($G$2:$G$1265,_xlfn.MAP($M$2:$M$1265,_xlfn.LAMBDA(_xlpm.x,_xlpm.x=$M1030))))</f>
        <v>7.3152889539136799E-4</v>
      </c>
      <c r="R1030" s="4">
        <f t="shared" si="287"/>
        <v>1</v>
      </c>
      <c r="S1030" s="15" cm="1">
        <f t="array" ref="S1030">SUM(_xlfn._xlws.FILTER($G$2:$G$1265,_xlfn.MAP($N$2:$N$1265,_xlfn.LAMBDA(_xlpm.x,_xlpm.x=$N1030))))</f>
        <v>7.3152889539136799E-4</v>
      </c>
      <c r="T1030" s="4">
        <f t="shared" si="288"/>
        <v>1</v>
      </c>
      <c r="U1030" s="4">
        <f t="shared" si="289"/>
        <v>0</v>
      </c>
      <c r="AA1030"/>
      <c r="AB1030"/>
      <c r="AC1030" s="2"/>
      <c r="AH1030" s="2"/>
      <c r="AI1030" s="2"/>
    </row>
    <row r="1031" spans="1:35">
      <c r="A1031" s="1" t="str">
        <f t="shared" si="276"/>
        <v>~great~ : [ɡɹeɪt]</v>
      </c>
      <c r="B1031" s="1">
        <f t="shared" si="275"/>
        <v>0</v>
      </c>
      <c r="C1031" s="1">
        <f t="shared" si="275"/>
        <v>0</v>
      </c>
      <c r="D1031" s="1">
        <f t="shared" si="275"/>
        <v>0</v>
      </c>
      <c r="E1031" s="7">
        <v>1</v>
      </c>
      <c r="F1031" s="9" t="s">
        <v>1148</v>
      </c>
      <c r="G1031" s="4">
        <f t="shared" si="277"/>
        <v>7.3152889539136799E-4</v>
      </c>
      <c r="H1031" s="1" t="str">
        <f t="shared" si="278"/>
        <v>ɡɹeɪt</v>
      </c>
      <c r="I1031" s="1" t="str">
        <f t="shared" si="279"/>
        <v>great</v>
      </c>
      <c r="J1031" s="10">
        <f t="shared" si="280"/>
        <v>5</v>
      </c>
      <c r="K1031" s="10">
        <f t="shared" si="281"/>
        <v>5</v>
      </c>
      <c r="L1031" s="10">
        <f t="shared" si="282"/>
        <v>5</v>
      </c>
      <c r="M1031" s="1" t="str">
        <f t="shared" si="283"/>
        <v>~great~</v>
      </c>
      <c r="N1031" s="1" t="str">
        <f t="shared" si="284"/>
        <v>[ɡɹeɪt]</v>
      </c>
      <c r="O1031" s="4">
        <f t="shared" si="285"/>
        <v>0.25439985932113074</v>
      </c>
      <c r="P1031" s="4">
        <f t="shared" si="286"/>
        <v>1</v>
      </c>
      <c r="Q1031" s="4" cm="1">
        <f t="array" ref="Q1031">SUM(_xlfn._xlws.FILTER($G$2:$G$1265,_xlfn.MAP($M$2:$M$1265,_xlfn.LAMBDA(_xlpm.x,_xlpm.x=$M1031))))</f>
        <v>7.3152889539136799E-4</v>
      </c>
      <c r="R1031" s="4">
        <f t="shared" si="287"/>
        <v>1</v>
      </c>
      <c r="S1031" s="15" cm="1">
        <f t="array" ref="S1031">SUM(_xlfn._xlws.FILTER($G$2:$G$1265,_xlfn.MAP($N$2:$N$1265,_xlfn.LAMBDA(_xlpm.x,_xlpm.x=$N1031))))</f>
        <v>7.3152889539136799E-4</v>
      </c>
      <c r="T1031" s="4">
        <f t="shared" si="288"/>
        <v>1</v>
      </c>
      <c r="U1031" s="4">
        <f t="shared" si="289"/>
        <v>0</v>
      </c>
      <c r="AA1031"/>
      <c r="AB1031"/>
      <c r="AC1031" s="2"/>
      <c r="AH1031" s="2"/>
      <c r="AI1031" s="2"/>
    </row>
    <row r="1032" spans="1:35">
      <c r="A1032" s="1" t="str">
        <f t="shared" si="276"/>
        <v>~repre~ : [ɹɛpɹɪ]</v>
      </c>
      <c r="B1032" s="1">
        <f t="shared" si="275"/>
        <v>1</v>
      </c>
      <c r="C1032" s="1">
        <f t="shared" si="275"/>
        <v>0</v>
      </c>
      <c r="D1032" s="1">
        <f t="shared" si="275"/>
        <v>0</v>
      </c>
      <c r="E1032" s="7">
        <v>1</v>
      </c>
      <c r="F1032" s="9" t="s">
        <v>1147</v>
      </c>
      <c r="G1032" s="4">
        <f t="shared" si="277"/>
        <v>7.3152889539136799E-4</v>
      </c>
      <c r="H1032" s="1" t="str">
        <f t="shared" si="278"/>
        <v>ɹɛpɹɪ</v>
      </c>
      <c r="I1032" s="1" t="str">
        <f t="shared" si="279"/>
        <v>repre</v>
      </c>
      <c r="J1032" s="10">
        <f t="shared" si="280"/>
        <v>5</v>
      </c>
      <c r="K1032" s="10">
        <f t="shared" si="281"/>
        <v>5</v>
      </c>
      <c r="L1032" s="10">
        <f t="shared" si="282"/>
        <v>5</v>
      </c>
      <c r="M1032" s="1" t="str">
        <f t="shared" si="283"/>
        <v>~repre~</v>
      </c>
      <c r="N1032" s="1" t="str">
        <f t="shared" si="284"/>
        <v>[ɹɛpɹɪ]</v>
      </c>
      <c r="O1032" s="4">
        <f t="shared" si="285"/>
        <v>0.25439985932113074</v>
      </c>
      <c r="P1032" s="4">
        <f t="shared" si="286"/>
        <v>1</v>
      </c>
      <c r="Q1032" s="4" cm="1">
        <f t="array" ref="Q1032">SUM(_xlfn._xlws.FILTER($G$2:$G$1265,_xlfn.MAP($M$2:$M$1265,_xlfn.LAMBDA(_xlpm.x,_xlpm.x=$M1032))))</f>
        <v>7.3152889539136799E-4</v>
      </c>
      <c r="R1032" s="4">
        <f t="shared" si="287"/>
        <v>1</v>
      </c>
      <c r="S1032" s="15" cm="1">
        <f t="array" ref="S1032">SUM(_xlfn._xlws.FILTER($G$2:$G$1265,_xlfn.MAP($N$2:$N$1265,_xlfn.LAMBDA(_xlpm.x,_xlpm.x=$N1032))))</f>
        <v>7.3152889539136799E-4</v>
      </c>
      <c r="T1032" s="4">
        <f t="shared" si="288"/>
        <v>1</v>
      </c>
      <c r="U1032" s="4">
        <f t="shared" si="289"/>
        <v>0</v>
      </c>
      <c r="AA1032"/>
      <c r="AB1032"/>
      <c r="AC1032" s="2"/>
      <c r="AH1032" s="2"/>
      <c r="AI1032" s="2"/>
    </row>
    <row r="1033" spans="1:35">
      <c r="A1033" s="1" t="str">
        <f t="shared" si="276"/>
        <v>~garde~ : [ɡɑɹdə]</v>
      </c>
      <c r="B1033" s="1">
        <f t="shared" si="275"/>
        <v>0</v>
      </c>
      <c r="C1033" s="1">
        <f t="shared" si="275"/>
        <v>0</v>
      </c>
      <c r="D1033" s="1">
        <f t="shared" si="275"/>
        <v>0</v>
      </c>
      <c r="E1033" s="7">
        <v>1</v>
      </c>
      <c r="F1033" s="9" t="s">
        <v>1146</v>
      </c>
      <c r="G1033" s="4">
        <f t="shared" si="277"/>
        <v>7.3152889539136799E-4</v>
      </c>
      <c r="H1033" s="1" t="str">
        <f t="shared" si="278"/>
        <v>ɡɑɹdə</v>
      </c>
      <c r="I1033" s="1" t="str">
        <f t="shared" si="279"/>
        <v>garde</v>
      </c>
      <c r="J1033" s="10">
        <f t="shared" si="280"/>
        <v>5</v>
      </c>
      <c r="K1033" s="10">
        <f t="shared" si="281"/>
        <v>5</v>
      </c>
      <c r="L1033" s="10">
        <f t="shared" si="282"/>
        <v>5</v>
      </c>
      <c r="M1033" s="1" t="str">
        <f t="shared" si="283"/>
        <v>~garde~</v>
      </c>
      <c r="N1033" s="1" t="str">
        <f t="shared" si="284"/>
        <v>[ɡɑɹdə]</v>
      </c>
      <c r="O1033" s="4">
        <f t="shared" si="285"/>
        <v>0.25439985932113074</v>
      </c>
      <c r="P1033" s="4">
        <f t="shared" si="286"/>
        <v>1</v>
      </c>
      <c r="Q1033" s="4" cm="1">
        <f t="array" ref="Q1033">SUM(_xlfn._xlws.FILTER($G$2:$G$1265,_xlfn.MAP($M$2:$M$1265,_xlfn.LAMBDA(_xlpm.x,_xlpm.x=$M1033))))</f>
        <v>7.3152889539136799E-4</v>
      </c>
      <c r="R1033" s="4">
        <f t="shared" si="287"/>
        <v>1</v>
      </c>
      <c r="S1033" s="15" cm="1">
        <f t="array" ref="S1033">SUM(_xlfn._xlws.FILTER($G$2:$G$1265,_xlfn.MAP($N$2:$N$1265,_xlfn.LAMBDA(_xlpm.x,_xlpm.x=$N1033))))</f>
        <v>7.3152889539136799E-4</v>
      </c>
      <c r="T1033" s="4">
        <f t="shared" si="288"/>
        <v>1</v>
      </c>
      <c r="U1033" s="4">
        <f t="shared" si="289"/>
        <v>0</v>
      </c>
      <c r="AA1033"/>
      <c r="AB1033"/>
      <c r="AC1033" s="2"/>
      <c r="AH1033" s="2"/>
      <c r="AI1033" s="2"/>
    </row>
    <row r="1034" spans="1:35">
      <c r="A1034" s="1" t="str">
        <f t="shared" si="276"/>
        <v>~prope~ : [pɹɑpə]</v>
      </c>
      <c r="B1034" s="1">
        <f t="shared" si="275"/>
        <v>0</v>
      </c>
      <c r="C1034" s="1">
        <f t="shared" si="275"/>
        <v>0</v>
      </c>
      <c r="D1034" s="1">
        <f t="shared" si="275"/>
        <v>0</v>
      </c>
      <c r="E1034" s="7">
        <v>2</v>
      </c>
      <c r="F1034" s="9" t="s">
        <v>1145</v>
      </c>
      <c r="G1034" s="4">
        <f t="shared" si="277"/>
        <v>1.463057790782736E-3</v>
      </c>
      <c r="H1034" s="4" t="str">
        <f t="shared" si="278"/>
        <v>pɹɑpə</v>
      </c>
      <c r="I1034" s="4" t="str">
        <f t="shared" si="279"/>
        <v>prope</v>
      </c>
      <c r="J1034" s="10">
        <f t="shared" si="280"/>
        <v>5</v>
      </c>
      <c r="K1034" s="10">
        <f t="shared" si="281"/>
        <v>5</v>
      </c>
      <c r="L1034" s="10">
        <f t="shared" si="282"/>
        <v>5</v>
      </c>
      <c r="M1034" s="1" t="str">
        <f t="shared" si="283"/>
        <v>~prope~</v>
      </c>
      <c r="N1034" s="1" t="str">
        <f t="shared" si="284"/>
        <v>[pɹɑpə]</v>
      </c>
      <c r="O1034" s="4">
        <f t="shared" si="285"/>
        <v>0.4032142372127297</v>
      </c>
      <c r="P1034" s="4">
        <f t="shared" si="286"/>
        <v>1</v>
      </c>
      <c r="Q1034" s="4" cm="1">
        <f t="array" ref="Q1034">SUM(_xlfn._xlws.FILTER($G$2:$G$1265,_xlfn.MAP($M$2:$M$1265,_xlfn.LAMBDA(_xlpm.x,_xlpm.x=$M1034))))</f>
        <v>1.463057790782736E-3</v>
      </c>
      <c r="R1034" s="4">
        <f t="shared" si="287"/>
        <v>1</v>
      </c>
      <c r="S1034" s="15" cm="1">
        <f t="array" ref="S1034">SUM(_xlfn._xlws.FILTER($G$2:$G$1265,_xlfn.MAP($N$2:$N$1265,_xlfn.LAMBDA(_xlpm.x,_xlpm.x=$N1034))))</f>
        <v>1.463057790782736E-3</v>
      </c>
      <c r="T1034" s="4">
        <f t="shared" si="288"/>
        <v>1</v>
      </c>
      <c r="U1034" s="4">
        <f t="shared" si="289"/>
        <v>0</v>
      </c>
      <c r="AA1034"/>
      <c r="AB1034"/>
      <c r="AC1034" s="2"/>
      <c r="AH1034" s="2"/>
      <c r="AI1034" s="2"/>
    </row>
    <row r="1035" spans="1:35">
      <c r="A1035" s="1" t="str">
        <f t="shared" si="276"/>
        <v>~xpect~ : [kspɛkt]</v>
      </c>
      <c r="B1035" s="1">
        <f t="shared" si="275"/>
        <v>0</v>
      </c>
      <c r="C1035" s="1">
        <f t="shared" si="275"/>
        <v>0</v>
      </c>
      <c r="D1035" s="1">
        <f t="shared" si="275"/>
        <v>0</v>
      </c>
      <c r="E1035" s="7">
        <v>1</v>
      </c>
      <c r="F1035" s="9" t="s">
        <v>1144</v>
      </c>
      <c r="G1035" s="4">
        <f t="shared" si="277"/>
        <v>7.3152889539136799E-4</v>
      </c>
      <c r="H1035" s="4" t="str">
        <f t="shared" si="278"/>
        <v>kspɛkt</v>
      </c>
      <c r="I1035" s="4" t="str">
        <f t="shared" si="279"/>
        <v>xpect</v>
      </c>
      <c r="J1035" s="10">
        <f t="shared" si="280"/>
        <v>6</v>
      </c>
      <c r="K1035" s="10">
        <f t="shared" si="281"/>
        <v>5</v>
      </c>
      <c r="L1035" s="10">
        <f t="shared" si="282"/>
        <v>6</v>
      </c>
      <c r="M1035" s="1" t="str">
        <f t="shared" si="283"/>
        <v>~xpect~</v>
      </c>
      <c r="N1035" s="1" t="str">
        <f t="shared" si="284"/>
        <v>[kspɛkt]</v>
      </c>
      <c r="O1035" s="4">
        <f t="shared" si="285"/>
        <v>0.27185717486836958</v>
      </c>
      <c r="P1035" s="4">
        <f t="shared" si="286"/>
        <v>1</v>
      </c>
      <c r="Q1035" s="4" cm="1">
        <f t="array" ref="Q1035">SUM(_xlfn._xlws.FILTER($G$2:$G$1265,_xlfn.MAP($M$2:$M$1265,_xlfn.LAMBDA(_xlpm.x,_xlpm.x=$M1035))))</f>
        <v>7.3152889539136799E-4</v>
      </c>
      <c r="R1035" s="4">
        <f t="shared" si="287"/>
        <v>1</v>
      </c>
      <c r="S1035" s="15" cm="1">
        <f t="array" ref="S1035">SUM(_xlfn._xlws.FILTER($G$2:$G$1265,_xlfn.MAP($N$2:$N$1265,_xlfn.LAMBDA(_xlpm.x,_xlpm.x=$N1035))))</f>
        <v>7.3152889539136799E-4</v>
      </c>
      <c r="T1035" s="4">
        <f t="shared" si="288"/>
        <v>1</v>
      </c>
      <c r="U1035" s="4">
        <f t="shared" si="289"/>
        <v>0</v>
      </c>
      <c r="AA1035"/>
      <c r="AB1035"/>
      <c r="AC1035" s="2"/>
      <c r="AH1035" s="2"/>
      <c r="AI1035" s="2"/>
    </row>
    <row r="1036" spans="1:35">
      <c r="A1036" s="1" t="str">
        <f t="shared" si="276"/>
        <v>~ndica~ : [ndəkeɪ]</v>
      </c>
      <c r="B1036" s="1">
        <f t="shared" si="275"/>
        <v>0</v>
      </c>
      <c r="C1036" s="1">
        <f t="shared" si="275"/>
        <v>0</v>
      </c>
      <c r="D1036" s="1">
        <f t="shared" si="275"/>
        <v>1</v>
      </c>
      <c r="E1036" s="7">
        <v>1</v>
      </c>
      <c r="F1036" s="9" t="s">
        <v>1143</v>
      </c>
      <c r="G1036" s="4">
        <f t="shared" si="277"/>
        <v>7.3152889539136799E-4</v>
      </c>
      <c r="H1036" s="4" t="str">
        <f t="shared" si="278"/>
        <v>ndəkeɪ</v>
      </c>
      <c r="I1036" s="4" t="str">
        <f t="shared" si="279"/>
        <v>ndica</v>
      </c>
      <c r="J1036" s="10">
        <f t="shared" si="280"/>
        <v>6</v>
      </c>
      <c r="K1036" s="10">
        <f t="shared" si="281"/>
        <v>5</v>
      </c>
      <c r="L1036" s="10">
        <f t="shared" si="282"/>
        <v>6</v>
      </c>
      <c r="M1036" s="1" t="str">
        <f t="shared" si="283"/>
        <v>~ndica~</v>
      </c>
      <c r="N1036" s="1" t="str">
        <f t="shared" si="284"/>
        <v>[ndəkeɪ]</v>
      </c>
      <c r="O1036" s="4">
        <f t="shared" si="285"/>
        <v>0.27185717486836958</v>
      </c>
      <c r="P1036" s="4">
        <f t="shared" si="286"/>
        <v>1</v>
      </c>
      <c r="Q1036" s="4" cm="1">
        <f t="array" ref="Q1036">SUM(_xlfn._xlws.FILTER($G$2:$G$1265,_xlfn.MAP($M$2:$M$1265,_xlfn.LAMBDA(_xlpm.x,_xlpm.x=$M1036))))</f>
        <v>7.3152889539136799E-4</v>
      </c>
      <c r="R1036" s="4">
        <f t="shared" si="287"/>
        <v>1</v>
      </c>
      <c r="S1036" s="15" cm="1">
        <f t="array" ref="S1036">SUM(_xlfn._xlws.FILTER($G$2:$G$1265,_xlfn.MAP($N$2:$N$1265,_xlfn.LAMBDA(_xlpm.x,_xlpm.x=$N1036))))</f>
        <v>7.3152889539136799E-4</v>
      </c>
      <c r="T1036" s="4">
        <f t="shared" si="288"/>
        <v>1</v>
      </c>
      <c r="U1036" s="4">
        <f t="shared" si="289"/>
        <v>0</v>
      </c>
      <c r="AA1036"/>
      <c r="AB1036"/>
      <c r="AC1036" s="2"/>
      <c r="AH1036" s="2"/>
      <c r="AI1036" s="2"/>
    </row>
    <row r="1037" spans="1:35">
      <c r="A1037" s="1" t="str">
        <f t="shared" si="276"/>
        <v>~ntrol~ : [ntɹoʊl]</v>
      </c>
      <c r="B1037" s="1">
        <f t="shared" si="275"/>
        <v>0</v>
      </c>
      <c r="C1037" s="1">
        <f t="shared" si="275"/>
        <v>0</v>
      </c>
      <c r="D1037" s="1">
        <f t="shared" si="275"/>
        <v>1</v>
      </c>
      <c r="E1037" s="7">
        <v>1</v>
      </c>
      <c r="F1037" s="9" t="s">
        <v>1142</v>
      </c>
      <c r="G1037" s="4">
        <f t="shared" si="277"/>
        <v>7.3152889539136799E-4</v>
      </c>
      <c r="H1037" s="4" t="str">
        <f t="shared" si="278"/>
        <v>ntɹoʊl</v>
      </c>
      <c r="I1037" s="4" t="str">
        <f t="shared" si="279"/>
        <v>ntrol</v>
      </c>
      <c r="J1037" s="10">
        <f t="shared" si="280"/>
        <v>6</v>
      </c>
      <c r="K1037" s="10">
        <f t="shared" si="281"/>
        <v>5</v>
      </c>
      <c r="L1037" s="10">
        <f t="shared" si="282"/>
        <v>6</v>
      </c>
      <c r="M1037" s="1" t="str">
        <f t="shared" si="283"/>
        <v>~ntrol~</v>
      </c>
      <c r="N1037" s="1" t="str">
        <f t="shared" si="284"/>
        <v>[ntɹoʊl]</v>
      </c>
      <c r="O1037" s="4">
        <f t="shared" si="285"/>
        <v>0.27185717486836958</v>
      </c>
      <c r="P1037" s="4">
        <f t="shared" si="286"/>
        <v>1</v>
      </c>
      <c r="Q1037" s="4" cm="1">
        <f t="array" ref="Q1037">SUM(_xlfn._xlws.FILTER($G$2:$G$1265,_xlfn.MAP($M$2:$M$1265,_xlfn.LAMBDA(_xlpm.x,_xlpm.x=$M1037))))</f>
        <v>7.3152889539136799E-4</v>
      </c>
      <c r="R1037" s="4">
        <f t="shared" si="287"/>
        <v>1</v>
      </c>
      <c r="S1037" s="15" cm="1">
        <f t="array" ref="S1037">SUM(_xlfn._xlws.FILTER($G$2:$G$1265,_xlfn.MAP($N$2:$N$1265,_xlfn.LAMBDA(_xlpm.x,_xlpm.x=$N1037))))</f>
        <v>7.3152889539136799E-4</v>
      </c>
      <c r="T1037" s="4">
        <f t="shared" si="288"/>
        <v>1</v>
      </c>
      <c r="U1037" s="4">
        <f t="shared" si="289"/>
        <v>0</v>
      </c>
      <c r="AA1037"/>
      <c r="AB1037"/>
      <c r="AC1037" s="2"/>
      <c r="AH1037" s="2"/>
      <c r="AI1037" s="2"/>
    </row>
    <row r="1038" spans="1:35">
      <c r="A1038" s="1" t="str">
        <f t="shared" si="276"/>
        <v>~ntury~ : [ntʃəɹɪ]</v>
      </c>
      <c r="B1038" s="1">
        <f t="shared" si="275"/>
        <v>0</v>
      </c>
      <c r="C1038" s="1">
        <f t="shared" si="275"/>
        <v>0</v>
      </c>
      <c r="D1038" s="1">
        <f t="shared" si="275"/>
        <v>1</v>
      </c>
      <c r="E1038" s="7">
        <v>1</v>
      </c>
      <c r="F1038" s="9" t="s">
        <v>1141</v>
      </c>
      <c r="G1038" s="4">
        <f t="shared" si="277"/>
        <v>7.3152889539136799E-4</v>
      </c>
      <c r="H1038" s="4" t="str">
        <f t="shared" si="278"/>
        <v>ntʃəɹɪ</v>
      </c>
      <c r="I1038" s="4" t="str">
        <f t="shared" si="279"/>
        <v>ntury</v>
      </c>
      <c r="J1038" s="10">
        <f t="shared" si="280"/>
        <v>6</v>
      </c>
      <c r="K1038" s="10">
        <f t="shared" si="281"/>
        <v>5</v>
      </c>
      <c r="L1038" s="10">
        <f t="shared" si="282"/>
        <v>6</v>
      </c>
      <c r="M1038" s="1" t="str">
        <f t="shared" si="283"/>
        <v>~ntury~</v>
      </c>
      <c r="N1038" s="1" t="str">
        <f t="shared" si="284"/>
        <v>[ntʃəɹɪ]</v>
      </c>
      <c r="O1038" s="4">
        <f t="shared" si="285"/>
        <v>0.27185717486836958</v>
      </c>
      <c r="P1038" s="4">
        <f t="shared" si="286"/>
        <v>1</v>
      </c>
      <c r="Q1038" s="4" cm="1">
        <f t="array" ref="Q1038">SUM(_xlfn._xlws.FILTER($G$2:$G$1265,_xlfn.MAP($M$2:$M$1265,_xlfn.LAMBDA(_xlpm.x,_xlpm.x=$M1038))))</f>
        <v>7.3152889539136799E-4</v>
      </c>
      <c r="R1038" s="4">
        <f t="shared" si="287"/>
        <v>1</v>
      </c>
      <c r="S1038" s="15" cm="1">
        <f t="array" ref="S1038">SUM(_xlfn._xlws.FILTER($G$2:$G$1265,_xlfn.MAP($N$2:$N$1265,_xlfn.LAMBDA(_xlpm.x,_xlpm.x=$N1038))))</f>
        <v>7.3152889539136799E-4</v>
      </c>
      <c r="T1038" s="4">
        <f t="shared" si="288"/>
        <v>1</v>
      </c>
      <c r="U1038" s="4">
        <f t="shared" si="289"/>
        <v>0</v>
      </c>
      <c r="AA1038"/>
      <c r="AB1038"/>
      <c r="AC1038" s="2"/>
      <c r="AH1038" s="2"/>
      <c r="AI1038" s="2"/>
    </row>
    <row r="1039" spans="1:35">
      <c r="A1039" s="1" t="str">
        <f t="shared" si="276"/>
        <v>~nergy~ : [nəɹdʒɪ]</v>
      </c>
      <c r="B1039" s="1">
        <f t="shared" si="275"/>
        <v>0</v>
      </c>
      <c r="C1039" s="1">
        <f t="shared" si="275"/>
        <v>0</v>
      </c>
      <c r="D1039" s="1">
        <f t="shared" si="275"/>
        <v>1</v>
      </c>
      <c r="E1039" s="7">
        <v>1</v>
      </c>
      <c r="F1039" s="9" t="s">
        <v>1140</v>
      </c>
      <c r="G1039" s="4">
        <f t="shared" si="277"/>
        <v>7.3152889539136799E-4</v>
      </c>
      <c r="H1039" s="4" t="str">
        <f t="shared" si="278"/>
        <v>nəɹdʒɪ</v>
      </c>
      <c r="I1039" s="4" t="str">
        <f t="shared" si="279"/>
        <v>nergy</v>
      </c>
      <c r="J1039" s="10">
        <f t="shared" si="280"/>
        <v>6</v>
      </c>
      <c r="K1039" s="10">
        <f t="shared" si="281"/>
        <v>5</v>
      </c>
      <c r="L1039" s="10">
        <f t="shared" si="282"/>
        <v>6</v>
      </c>
      <c r="M1039" s="1" t="str">
        <f t="shared" si="283"/>
        <v>~nergy~</v>
      </c>
      <c r="N1039" s="1" t="str">
        <f t="shared" si="284"/>
        <v>[nəɹdʒɪ]</v>
      </c>
      <c r="O1039" s="4">
        <f t="shared" si="285"/>
        <v>0.27185717486836958</v>
      </c>
      <c r="P1039" s="4">
        <f t="shared" si="286"/>
        <v>1</v>
      </c>
      <c r="Q1039" s="4" cm="1">
        <f t="array" ref="Q1039">SUM(_xlfn._xlws.FILTER($G$2:$G$1265,_xlfn.MAP($M$2:$M$1265,_xlfn.LAMBDA(_xlpm.x,_xlpm.x=$M1039))))</f>
        <v>7.3152889539136799E-4</v>
      </c>
      <c r="R1039" s="4">
        <f t="shared" si="287"/>
        <v>1</v>
      </c>
      <c r="S1039" s="15" cm="1">
        <f t="array" ref="S1039">SUM(_xlfn._xlws.FILTER($G$2:$G$1265,_xlfn.MAP($N$2:$N$1265,_xlfn.LAMBDA(_xlpm.x,_xlpm.x=$N1039))))</f>
        <v>7.3152889539136799E-4</v>
      </c>
      <c r="T1039" s="4">
        <f t="shared" si="288"/>
        <v>1</v>
      </c>
      <c r="U1039" s="4">
        <f t="shared" si="289"/>
        <v>0</v>
      </c>
      <c r="AA1039"/>
      <c r="AB1039"/>
      <c r="AC1039" s="2"/>
      <c r="AH1039" s="2"/>
      <c r="AI1039" s="2"/>
    </row>
    <row r="1040" spans="1:35">
      <c r="A1040" s="1" t="str">
        <f t="shared" si="276"/>
        <v>~pictu~ : [pɪktʃə]</v>
      </c>
      <c r="B1040" s="1">
        <f t="shared" si="275"/>
        <v>0</v>
      </c>
      <c r="C1040" s="1">
        <f t="shared" si="275"/>
        <v>0</v>
      </c>
      <c r="D1040" s="1">
        <f t="shared" si="275"/>
        <v>0</v>
      </c>
      <c r="E1040" s="7">
        <v>1</v>
      </c>
      <c r="F1040" s="9" t="s">
        <v>1139</v>
      </c>
      <c r="G1040" s="4">
        <f t="shared" si="277"/>
        <v>7.3152889539136799E-4</v>
      </c>
      <c r="H1040" s="1" t="str">
        <f t="shared" si="278"/>
        <v>pɪktʃə</v>
      </c>
      <c r="I1040" s="1" t="str">
        <f t="shared" si="279"/>
        <v>pictu</v>
      </c>
      <c r="J1040" s="10">
        <f t="shared" si="280"/>
        <v>6</v>
      </c>
      <c r="K1040" s="10">
        <f t="shared" si="281"/>
        <v>5</v>
      </c>
      <c r="L1040" s="10">
        <f t="shared" si="282"/>
        <v>6</v>
      </c>
      <c r="M1040" s="1" t="str">
        <f t="shared" si="283"/>
        <v>~pictu~</v>
      </c>
      <c r="N1040" s="1" t="str">
        <f t="shared" si="284"/>
        <v>[pɪktʃə]</v>
      </c>
      <c r="O1040" s="4">
        <f t="shared" si="285"/>
        <v>0.27185717486836958</v>
      </c>
      <c r="P1040" s="4">
        <f t="shared" si="286"/>
        <v>1</v>
      </c>
      <c r="Q1040" s="4" cm="1">
        <f t="array" ref="Q1040">SUM(_xlfn._xlws.FILTER($G$2:$G$1265,_xlfn.MAP($M$2:$M$1265,_xlfn.LAMBDA(_xlpm.x,_xlpm.x=$M1040))))</f>
        <v>7.3152889539136799E-4</v>
      </c>
      <c r="R1040" s="4">
        <f t="shared" si="287"/>
        <v>1</v>
      </c>
      <c r="S1040" s="15" cm="1">
        <f t="array" ref="S1040">SUM(_xlfn._xlws.FILTER($G$2:$G$1265,_xlfn.MAP($N$2:$N$1265,_xlfn.LAMBDA(_xlpm.x,_xlpm.x=$N1040))))</f>
        <v>7.3152889539136799E-4</v>
      </c>
      <c r="T1040" s="4">
        <f t="shared" si="288"/>
        <v>1</v>
      </c>
      <c r="U1040" s="4">
        <f t="shared" si="289"/>
        <v>0</v>
      </c>
      <c r="AA1040"/>
      <c r="AB1040"/>
      <c r="AC1040" s="2"/>
      <c r="AH1040" s="2"/>
      <c r="AI1040" s="2"/>
    </row>
    <row r="1041" spans="1:35">
      <c r="A1041" s="1" t="str">
        <f t="shared" si="276"/>
        <v>~provi~ : [pɹəvaɪ]</v>
      </c>
      <c r="B1041" s="1">
        <f t="shared" si="275"/>
        <v>0</v>
      </c>
      <c r="C1041" s="1">
        <f t="shared" si="275"/>
        <v>0</v>
      </c>
      <c r="D1041" s="1">
        <f t="shared" si="275"/>
        <v>0</v>
      </c>
      <c r="E1041" s="7">
        <v>1</v>
      </c>
      <c r="F1041" s="9" t="s">
        <v>1138</v>
      </c>
      <c r="G1041" s="4">
        <f t="shared" si="277"/>
        <v>7.3152889539136799E-4</v>
      </c>
      <c r="H1041" s="4" t="str">
        <f t="shared" si="278"/>
        <v>pɹəvaɪ</v>
      </c>
      <c r="I1041" s="4" t="str">
        <f t="shared" si="279"/>
        <v>provi</v>
      </c>
      <c r="J1041" s="10">
        <f t="shared" si="280"/>
        <v>6</v>
      </c>
      <c r="K1041" s="10">
        <f t="shared" si="281"/>
        <v>5</v>
      </c>
      <c r="L1041" s="10">
        <f t="shared" si="282"/>
        <v>6</v>
      </c>
      <c r="M1041" s="1" t="str">
        <f t="shared" si="283"/>
        <v>~provi~</v>
      </c>
      <c r="N1041" s="1" t="str">
        <f t="shared" si="284"/>
        <v>[pɹəvaɪ]</v>
      </c>
      <c r="O1041" s="4">
        <f t="shared" si="285"/>
        <v>0.27185717486836958</v>
      </c>
      <c r="P1041" s="4">
        <f t="shared" si="286"/>
        <v>1</v>
      </c>
      <c r="Q1041" s="4" cm="1">
        <f t="array" ref="Q1041">SUM(_xlfn._xlws.FILTER($G$2:$G$1265,_xlfn.MAP($M$2:$M$1265,_xlfn.LAMBDA(_xlpm.x,_xlpm.x=$M1041))))</f>
        <v>7.3152889539136799E-4</v>
      </c>
      <c r="R1041" s="4">
        <f t="shared" si="287"/>
        <v>1</v>
      </c>
      <c r="S1041" s="15" cm="1">
        <f t="array" ref="S1041">SUM(_xlfn._xlws.FILTER($G$2:$G$1265,_xlfn.MAP($N$2:$N$1265,_xlfn.LAMBDA(_xlpm.x,_xlpm.x=$N1041))))</f>
        <v>7.3152889539136799E-4</v>
      </c>
      <c r="T1041" s="4">
        <f t="shared" si="288"/>
        <v>1</v>
      </c>
      <c r="U1041" s="4">
        <f t="shared" si="289"/>
        <v>0</v>
      </c>
      <c r="AA1041"/>
      <c r="AB1041"/>
      <c r="AC1041" s="2"/>
      <c r="AH1041" s="2"/>
      <c r="AI1041" s="2"/>
    </row>
    <row r="1042" spans="1:35">
      <c r="A1042" s="1" t="str">
        <f t="shared" si="276"/>
        <v>~subje~ : [səbdʒɛ]</v>
      </c>
      <c r="B1042" s="1">
        <f t="shared" ref="B1042:D1061" si="290">_xlfn.LET(_xlpm.d,$F1042,_xlpm.k,_xlfn.CONCAT(LEFT(TRIM(B$1),1),"*"),COUNTIF(_xlpm.d,_xlpm.k))</f>
        <v>0</v>
      </c>
      <c r="C1042" s="1">
        <f t="shared" si="290"/>
        <v>0</v>
      </c>
      <c r="D1042" s="1">
        <f t="shared" si="290"/>
        <v>0</v>
      </c>
      <c r="E1042" s="7">
        <v>1</v>
      </c>
      <c r="F1042" s="9" t="s">
        <v>1137</v>
      </c>
      <c r="G1042" s="4">
        <f t="shared" si="277"/>
        <v>7.3152889539136799E-4</v>
      </c>
      <c r="H1042" s="4" t="str">
        <f t="shared" si="278"/>
        <v>səbdʒɛ</v>
      </c>
      <c r="I1042" s="4" t="str">
        <f t="shared" si="279"/>
        <v>subje</v>
      </c>
      <c r="J1042" s="10">
        <f t="shared" si="280"/>
        <v>6</v>
      </c>
      <c r="K1042" s="10">
        <f t="shared" si="281"/>
        <v>5</v>
      </c>
      <c r="L1042" s="10">
        <f t="shared" si="282"/>
        <v>6</v>
      </c>
      <c r="M1042" s="1" t="str">
        <f t="shared" si="283"/>
        <v>~subje~</v>
      </c>
      <c r="N1042" s="1" t="str">
        <f t="shared" si="284"/>
        <v>[səbdʒɛ]</v>
      </c>
      <c r="O1042" s="4">
        <f t="shared" si="285"/>
        <v>0.27185717486836958</v>
      </c>
      <c r="P1042" s="4">
        <f t="shared" si="286"/>
        <v>1</v>
      </c>
      <c r="Q1042" s="4" cm="1">
        <f t="array" ref="Q1042">SUM(_xlfn._xlws.FILTER($G$2:$G$1265,_xlfn.MAP($M$2:$M$1265,_xlfn.LAMBDA(_xlpm.x,_xlpm.x=$M1042))))</f>
        <v>7.3152889539136799E-4</v>
      </c>
      <c r="R1042" s="4">
        <f t="shared" si="287"/>
        <v>1</v>
      </c>
      <c r="S1042" s="15" cm="1">
        <f t="array" ref="S1042">SUM(_xlfn._xlws.FILTER($G$2:$G$1265,_xlfn.MAP($N$2:$N$1265,_xlfn.LAMBDA(_xlpm.x,_xlpm.x=$N1042))))</f>
        <v>7.3152889539136799E-4</v>
      </c>
      <c r="T1042" s="4">
        <f t="shared" si="288"/>
        <v>1</v>
      </c>
      <c r="U1042" s="4">
        <f t="shared" si="289"/>
        <v>0</v>
      </c>
      <c r="AA1042"/>
      <c r="AB1042"/>
      <c r="AC1042" s="2"/>
      <c r="AH1042" s="2"/>
      <c r="AI1042" s="2"/>
    </row>
    <row r="1043" spans="1:35">
      <c r="A1043" s="1" t="str">
        <f t="shared" si="276"/>
        <v>~centu~ : [sɛntʃə]</v>
      </c>
      <c r="B1043" s="1">
        <f t="shared" si="290"/>
        <v>0</v>
      </c>
      <c r="C1043" s="1">
        <f t="shared" si="290"/>
        <v>0</v>
      </c>
      <c r="D1043" s="1">
        <f t="shared" si="290"/>
        <v>0</v>
      </c>
      <c r="E1043" s="7">
        <v>1</v>
      </c>
      <c r="F1043" s="9" t="s">
        <v>1136</v>
      </c>
      <c r="G1043" s="4">
        <f t="shared" si="277"/>
        <v>7.3152889539136799E-4</v>
      </c>
      <c r="H1043" s="1" t="str">
        <f t="shared" si="278"/>
        <v>sɛntʃə</v>
      </c>
      <c r="I1043" s="1" t="str">
        <f t="shared" si="279"/>
        <v>centu</v>
      </c>
      <c r="J1043" s="10">
        <f t="shared" si="280"/>
        <v>6</v>
      </c>
      <c r="K1043" s="10">
        <f t="shared" si="281"/>
        <v>5</v>
      </c>
      <c r="L1043" s="10">
        <f t="shared" si="282"/>
        <v>6</v>
      </c>
      <c r="M1043" s="1" t="str">
        <f t="shared" si="283"/>
        <v>~centu~</v>
      </c>
      <c r="N1043" s="1" t="str">
        <f t="shared" si="284"/>
        <v>[sɛntʃə]</v>
      </c>
      <c r="O1043" s="4">
        <f t="shared" si="285"/>
        <v>0.27185717486836958</v>
      </c>
      <c r="P1043" s="4">
        <f t="shared" si="286"/>
        <v>1</v>
      </c>
      <c r="Q1043" s="4" cm="1">
        <f t="array" ref="Q1043">SUM(_xlfn._xlws.FILTER($G$2:$G$1265,_xlfn.MAP($M$2:$M$1265,_xlfn.LAMBDA(_xlpm.x,_xlpm.x=$M1043))))</f>
        <v>7.3152889539136799E-4</v>
      </c>
      <c r="R1043" s="4">
        <f t="shared" si="287"/>
        <v>1</v>
      </c>
      <c r="S1043" s="15" cm="1">
        <f t="array" ref="S1043">SUM(_xlfn._xlws.FILTER($G$2:$G$1265,_xlfn.MAP($N$2:$N$1265,_xlfn.LAMBDA(_xlpm.x,_xlpm.x=$N1043))))</f>
        <v>7.3152889539136799E-4</v>
      </c>
      <c r="T1043" s="4">
        <f t="shared" si="288"/>
        <v>1</v>
      </c>
      <c r="U1043" s="4">
        <f t="shared" si="289"/>
        <v>0</v>
      </c>
      <c r="AA1043"/>
      <c r="AB1043"/>
      <c r="AC1043" s="2"/>
      <c r="AH1043" s="2"/>
      <c r="AI1043" s="2"/>
    </row>
    <row r="1044" spans="1:35">
      <c r="A1044" s="1" t="str">
        <f t="shared" si="276"/>
        <v>~child~ : [tʃaɪld]</v>
      </c>
      <c r="B1044" s="1">
        <f t="shared" si="290"/>
        <v>0</v>
      </c>
      <c r="C1044" s="1">
        <f t="shared" si="290"/>
        <v>0</v>
      </c>
      <c r="D1044" s="1">
        <f t="shared" si="290"/>
        <v>0</v>
      </c>
      <c r="E1044" s="7">
        <v>1</v>
      </c>
      <c r="F1044" s="9" t="s">
        <v>1135</v>
      </c>
      <c r="G1044" s="4">
        <f t="shared" si="277"/>
        <v>7.3152889539136799E-4</v>
      </c>
      <c r="H1044" s="1" t="str">
        <f t="shared" si="278"/>
        <v>tʃaɪld</v>
      </c>
      <c r="I1044" s="1" t="str">
        <f t="shared" si="279"/>
        <v>child</v>
      </c>
      <c r="J1044" s="10">
        <f t="shared" si="280"/>
        <v>6</v>
      </c>
      <c r="K1044" s="10">
        <f t="shared" si="281"/>
        <v>5</v>
      </c>
      <c r="L1044" s="10">
        <f t="shared" si="282"/>
        <v>6</v>
      </c>
      <c r="M1044" s="1" t="str">
        <f t="shared" si="283"/>
        <v>~child~</v>
      </c>
      <c r="N1044" s="1" t="str">
        <f t="shared" si="284"/>
        <v>[tʃaɪld]</v>
      </c>
      <c r="O1044" s="4">
        <f t="shared" si="285"/>
        <v>0.27185717486836958</v>
      </c>
      <c r="P1044" s="4">
        <f t="shared" si="286"/>
        <v>1</v>
      </c>
      <c r="Q1044" s="4" cm="1">
        <f t="array" ref="Q1044">SUM(_xlfn._xlws.FILTER($G$2:$G$1265,_xlfn.MAP($M$2:$M$1265,_xlfn.LAMBDA(_xlpm.x,_xlpm.x=$M1044))))</f>
        <v>7.3152889539136799E-4</v>
      </c>
      <c r="R1044" s="4">
        <f t="shared" si="287"/>
        <v>1</v>
      </c>
      <c r="S1044" s="15" cm="1">
        <f t="array" ref="S1044">SUM(_xlfn._xlws.FILTER($G$2:$G$1265,_xlfn.MAP($N$2:$N$1265,_xlfn.LAMBDA(_xlpm.x,_xlpm.x=$N1044))))</f>
        <v>7.3152889539136799E-4</v>
      </c>
      <c r="T1044" s="4">
        <f t="shared" si="288"/>
        <v>1</v>
      </c>
      <c r="U1044" s="4">
        <f t="shared" si="289"/>
        <v>0</v>
      </c>
      <c r="AA1044"/>
      <c r="AB1044"/>
      <c r="AC1044" s="2"/>
      <c r="AH1044" s="2"/>
      <c r="AI1044" s="2"/>
    </row>
    <row r="1045" spans="1:35">
      <c r="A1045" s="1" t="str">
        <f t="shared" si="276"/>
        <v>~requi~ : [ɹikwaɪ]</v>
      </c>
      <c r="B1045" s="1">
        <f t="shared" si="290"/>
        <v>1</v>
      </c>
      <c r="C1045" s="1">
        <f t="shared" si="290"/>
        <v>0</v>
      </c>
      <c r="D1045" s="1">
        <f t="shared" si="290"/>
        <v>0</v>
      </c>
      <c r="E1045" s="7">
        <v>1</v>
      </c>
      <c r="F1045" s="9" t="s">
        <v>1134</v>
      </c>
      <c r="G1045" s="4">
        <f t="shared" si="277"/>
        <v>7.3152889539136799E-4</v>
      </c>
      <c r="H1045" s="1" t="str">
        <f t="shared" si="278"/>
        <v>ɹikwaɪ</v>
      </c>
      <c r="I1045" s="1" t="str">
        <f t="shared" si="279"/>
        <v>requi</v>
      </c>
      <c r="J1045" s="10">
        <f t="shared" si="280"/>
        <v>6</v>
      </c>
      <c r="K1045" s="10">
        <f t="shared" si="281"/>
        <v>5</v>
      </c>
      <c r="L1045" s="10">
        <f t="shared" si="282"/>
        <v>6</v>
      </c>
      <c r="M1045" s="1" t="str">
        <f t="shared" si="283"/>
        <v>~requi~</v>
      </c>
      <c r="N1045" s="1" t="str">
        <f t="shared" si="284"/>
        <v>[ɹikwaɪ]</v>
      </c>
      <c r="O1045" s="4">
        <f t="shared" si="285"/>
        <v>0.27185717486836958</v>
      </c>
      <c r="P1045" s="4">
        <f t="shared" si="286"/>
        <v>1</v>
      </c>
      <c r="Q1045" s="4" cm="1">
        <f t="array" ref="Q1045">SUM(_xlfn._xlws.FILTER($G$2:$G$1265,_xlfn.MAP($M$2:$M$1265,_xlfn.LAMBDA(_xlpm.x,_xlpm.x=$M1045))))</f>
        <v>7.3152889539136799E-4</v>
      </c>
      <c r="R1045" s="4">
        <f t="shared" si="287"/>
        <v>1</v>
      </c>
      <c r="S1045" s="15" cm="1">
        <f t="array" ref="S1045">SUM(_xlfn._xlws.FILTER($G$2:$G$1265,_xlfn.MAP($N$2:$N$1265,_xlfn.LAMBDA(_xlpm.x,_xlpm.x=$N1045))))</f>
        <v>7.3152889539136799E-4</v>
      </c>
      <c r="T1045" s="4">
        <f t="shared" si="288"/>
        <v>1</v>
      </c>
      <c r="U1045" s="4">
        <f t="shared" si="289"/>
        <v>0</v>
      </c>
      <c r="AA1045"/>
      <c r="AB1045"/>
      <c r="AC1045" s="2"/>
      <c r="AH1045" s="2"/>
      <c r="AI1045" s="2"/>
    </row>
    <row r="1046" spans="1:35">
      <c r="A1046" s="1" t="str">
        <f t="shared" si="276"/>
        <v>~rticu~ : [ɹtɪkyʊ]</v>
      </c>
      <c r="B1046" s="1">
        <f t="shared" si="290"/>
        <v>1</v>
      </c>
      <c r="C1046" s="1">
        <f t="shared" si="290"/>
        <v>0</v>
      </c>
      <c r="D1046" s="1">
        <f t="shared" si="290"/>
        <v>0</v>
      </c>
      <c r="E1046" s="7">
        <v>1</v>
      </c>
      <c r="F1046" s="9" t="s">
        <v>1133</v>
      </c>
      <c r="G1046" s="4">
        <f t="shared" si="277"/>
        <v>7.3152889539136799E-4</v>
      </c>
      <c r="H1046" s="1" t="str">
        <f t="shared" si="278"/>
        <v>ɹtɪkyʊ</v>
      </c>
      <c r="I1046" s="1" t="str">
        <f t="shared" si="279"/>
        <v>rticu</v>
      </c>
      <c r="J1046" s="10">
        <f t="shared" si="280"/>
        <v>6</v>
      </c>
      <c r="K1046" s="10">
        <f t="shared" si="281"/>
        <v>5</v>
      </c>
      <c r="L1046" s="10">
        <f t="shared" si="282"/>
        <v>6</v>
      </c>
      <c r="M1046" s="1" t="str">
        <f t="shared" si="283"/>
        <v>~rticu~</v>
      </c>
      <c r="N1046" s="1" t="str">
        <f t="shared" si="284"/>
        <v>[ɹtɪkyʊ]</v>
      </c>
      <c r="O1046" s="4">
        <f t="shared" si="285"/>
        <v>0.27185717486836958</v>
      </c>
      <c r="P1046" s="4">
        <f t="shared" si="286"/>
        <v>1</v>
      </c>
      <c r="Q1046" s="4" cm="1">
        <f t="array" ref="Q1046">SUM(_xlfn._xlws.FILTER($G$2:$G$1265,_xlfn.MAP($M$2:$M$1265,_xlfn.LAMBDA(_xlpm.x,_xlpm.x=$M1046))))</f>
        <v>7.3152889539136799E-4</v>
      </c>
      <c r="R1046" s="4">
        <f t="shared" si="287"/>
        <v>1</v>
      </c>
      <c r="S1046" s="15" cm="1">
        <f t="array" ref="S1046">SUM(_xlfn._xlws.FILTER($G$2:$G$1265,_xlfn.MAP($N$2:$N$1265,_xlfn.LAMBDA(_xlpm.x,_xlpm.x=$N1046))))</f>
        <v>7.3152889539136799E-4</v>
      </c>
      <c r="T1046" s="4">
        <f t="shared" si="288"/>
        <v>1</v>
      </c>
      <c r="U1046" s="4">
        <f t="shared" si="289"/>
        <v>0</v>
      </c>
      <c r="AA1046"/>
      <c r="AB1046"/>
      <c r="AC1046" s="2"/>
      <c r="AH1046" s="2"/>
      <c r="AI1046" s="2"/>
    </row>
    <row r="1047" spans="1:35">
      <c r="A1047" s="1" t="str">
        <f t="shared" si="276"/>
        <v>~reply~ : [ɹɪplaɪ]</v>
      </c>
      <c r="B1047" s="1">
        <f t="shared" si="290"/>
        <v>1</v>
      </c>
      <c r="C1047" s="1">
        <f t="shared" si="290"/>
        <v>0</v>
      </c>
      <c r="D1047" s="1">
        <f t="shared" si="290"/>
        <v>0</v>
      </c>
      <c r="E1047" s="7">
        <v>1</v>
      </c>
      <c r="F1047" s="9" t="s">
        <v>1132</v>
      </c>
      <c r="G1047" s="4">
        <f t="shared" si="277"/>
        <v>7.3152889539136799E-4</v>
      </c>
      <c r="H1047" s="1" t="str">
        <f t="shared" si="278"/>
        <v>ɹɪplaɪ</v>
      </c>
      <c r="I1047" s="1" t="str">
        <f t="shared" si="279"/>
        <v>reply</v>
      </c>
      <c r="J1047" s="10">
        <f t="shared" si="280"/>
        <v>6</v>
      </c>
      <c r="K1047" s="10">
        <f t="shared" si="281"/>
        <v>5</v>
      </c>
      <c r="L1047" s="10">
        <f t="shared" si="282"/>
        <v>6</v>
      </c>
      <c r="M1047" s="1" t="str">
        <f t="shared" si="283"/>
        <v>~reply~</v>
      </c>
      <c r="N1047" s="1" t="str">
        <f t="shared" si="284"/>
        <v>[ɹɪplaɪ]</v>
      </c>
      <c r="O1047" s="4">
        <f t="shared" si="285"/>
        <v>0.27185717486836958</v>
      </c>
      <c r="P1047" s="4">
        <f t="shared" si="286"/>
        <v>1</v>
      </c>
      <c r="Q1047" s="4" cm="1">
        <f t="array" ref="Q1047">SUM(_xlfn._xlws.FILTER($G$2:$G$1265,_xlfn.MAP($M$2:$M$1265,_xlfn.LAMBDA(_xlpm.x,_xlpm.x=$M1047))))</f>
        <v>7.3152889539136799E-4</v>
      </c>
      <c r="R1047" s="4">
        <f t="shared" si="287"/>
        <v>1</v>
      </c>
      <c r="S1047" s="15" cm="1">
        <f t="array" ref="S1047">SUM(_xlfn._xlws.FILTER($G$2:$G$1265,_xlfn.MAP($N$2:$N$1265,_xlfn.LAMBDA(_xlpm.x,_xlpm.x=$N1047))))</f>
        <v>7.3152889539136799E-4</v>
      </c>
      <c r="T1047" s="4">
        <f t="shared" si="288"/>
        <v>1</v>
      </c>
      <c r="U1047" s="4">
        <f t="shared" si="289"/>
        <v>0</v>
      </c>
      <c r="AA1047"/>
      <c r="AB1047"/>
      <c r="AC1047" s="2"/>
      <c r="AH1047" s="2"/>
      <c r="AI1047" s="2"/>
    </row>
    <row r="1048" spans="1:35">
      <c r="A1048" s="1" t="str">
        <f t="shared" si="276"/>
        <v>~bject~ : [bdʒɛkt]</v>
      </c>
      <c r="B1048" s="1">
        <f t="shared" si="290"/>
        <v>0</v>
      </c>
      <c r="C1048" s="1">
        <f t="shared" si="290"/>
        <v>0</v>
      </c>
      <c r="D1048" s="1">
        <f t="shared" si="290"/>
        <v>0</v>
      </c>
      <c r="E1048" s="7">
        <v>2</v>
      </c>
      <c r="F1048" s="9" t="s">
        <v>1131</v>
      </c>
      <c r="G1048" s="4">
        <f t="shared" si="277"/>
        <v>1.463057790782736E-3</v>
      </c>
      <c r="H1048" s="4" t="str">
        <f t="shared" si="278"/>
        <v>bdʒɛkt</v>
      </c>
      <c r="I1048" s="4" t="str">
        <f t="shared" si="279"/>
        <v>bject</v>
      </c>
      <c r="J1048" s="10">
        <f t="shared" si="280"/>
        <v>6</v>
      </c>
      <c r="K1048" s="10">
        <f t="shared" si="281"/>
        <v>5</v>
      </c>
      <c r="L1048" s="10">
        <f t="shared" si="282"/>
        <v>6</v>
      </c>
      <c r="M1048" s="1" t="str">
        <f t="shared" si="283"/>
        <v>~bject~</v>
      </c>
      <c r="N1048" s="1" t="str">
        <f t="shared" si="284"/>
        <v>[bdʒɛkt]</v>
      </c>
      <c r="O1048" s="4">
        <f t="shared" si="285"/>
        <v>0.43088342771835975</v>
      </c>
      <c r="P1048" s="4">
        <f t="shared" si="286"/>
        <v>1</v>
      </c>
      <c r="Q1048" s="4" cm="1">
        <f t="array" ref="Q1048">SUM(_xlfn._xlws.FILTER($G$2:$G$1265,_xlfn.MAP($M$2:$M$1265,_xlfn.LAMBDA(_xlpm.x,_xlpm.x=$M1048))))</f>
        <v>1.463057790782736E-3</v>
      </c>
      <c r="R1048" s="4">
        <f t="shared" si="287"/>
        <v>1</v>
      </c>
      <c r="S1048" s="15" cm="1">
        <f t="array" ref="S1048">SUM(_xlfn._xlws.FILTER($G$2:$G$1265,_xlfn.MAP($N$2:$N$1265,_xlfn.LAMBDA(_xlpm.x,_xlpm.x=$N1048))))</f>
        <v>1.463057790782736E-3</v>
      </c>
      <c r="T1048" s="4">
        <f t="shared" si="288"/>
        <v>1</v>
      </c>
      <c r="U1048" s="4">
        <f t="shared" si="289"/>
        <v>0</v>
      </c>
      <c r="AA1048"/>
      <c r="AB1048"/>
      <c r="AC1048" s="2"/>
      <c r="AH1048" s="2"/>
      <c r="AI1048" s="2"/>
    </row>
    <row r="1049" spans="1:35">
      <c r="A1049" s="1" t="str">
        <f t="shared" si="276"/>
        <v>~dange~ : [deɪndʒə]</v>
      </c>
      <c r="B1049" s="1">
        <f t="shared" si="290"/>
        <v>0</v>
      </c>
      <c r="C1049" s="1">
        <f t="shared" si="290"/>
        <v>0</v>
      </c>
      <c r="D1049" s="1">
        <f t="shared" si="290"/>
        <v>0</v>
      </c>
      <c r="E1049" s="7">
        <v>1</v>
      </c>
      <c r="F1049" s="9" t="s">
        <v>1130</v>
      </c>
      <c r="G1049" s="4">
        <f t="shared" si="277"/>
        <v>7.3152889539136799E-4</v>
      </c>
      <c r="H1049" s="1" t="str">
        <f t="shared" si="278"/>
        <v>deɪndʒə</v>
      </c>
      <c r="I1049" s="1" t="str">
        <f t="shared" si="279"/>
        <v>dange</v>
      </c>
      <c r="J1049" s="10">
        <f t="shared" si="280"/>
        <v>7</v>
      </c>
      <c r="K1049" s="10">
        <f t="shared" si="281"/>
        <v>5</v>
      </c>
      <c r="L1049" s="10">
        <f t="shared" si="282"/>
        <v>7</v>
      </c>
      <c r="M1049" s="1" t="str">
        <f t="shared" si="283"/>
        <v>~dange~</v>
      </c>
      <c r="N1049" s="1" t="str">
        <f t="shared" si="284"/>
        <v>[deɪndʒə]</v>
      </c>
      <c r="O1049" s="4">
        <f t="shared" si="285"/>
        <v>0.28725561847890652</v>
      </c>
      <c r="P1049" s="4">
        <f t="shared" si="286"/>
        <v>1</v>
      </c>
      <c r="Q1049" s="4" cm="1">
        <f t="array" ref="Q1049">SUM(_xlfn._xlws.FILTER($G$2:$G$1265,_xlfn.MAP($M$2:$M$1265,_xlfn.LAMBDA(_xlpm.x,_xlpm.x=$M1049))))</f>
        <v>7.3152889539136799E-4</v>
      </c>
      <c r="R1049" s="4">
        <f t="shared" si="287"/>
        <v>1</v>
      </c>
      <c r="S1049" s="15" cm="1">
        <f t="array" ref="S1049">SUM(_xlfn._xlws.FILTER($G$2:$G$1265,_xlfn.MAP($N$2:$N$1265,_xlfn.LAMBDA(_xlpm.x,_xlpm.x=$N1049))))</f>
        <v>7.3152889539136799E-4</v>
      </c>
      <c r="T1049" s="4">
        <f t="shared" si="288"/>
        <v>1</v>
      </c>
      <c r="U1049" s="4">
        <f t="shared" si="289"/>
        <v>0</v>
      </c>
      <c r="AA1049"/>
      <c r="AB1049"/>
      <c r="AC1049" s="2"/>
      <c r="AH1049" s="2"/>
      <c r="AI1049" s="2"/>
    </row>
    <row r="1050" spans="1:35">
      <c r="A1050" s="1" t="str">
        <f t="shared" si="276"/>
        <v>~xerci~ : [ksəɹsaɪ]</v>
      </c>
      <c r="B1050" s="1">
        <f t="shared" si="290"/>
        <v>0</v>
      </c>
      <c r="C1050" s="1">
        <f t="shared" si="290"/>
        <v>0</v>
      </c>
      <c r="D1050" s="1">
        <f t="shared" si="290"/>
        <v>0</v>
      </c>
      <c r="E1050" s="7">
        <v>1</v>
      </c>
      <c r="F1050" s="9" t="s">
        <v>1129</v>
      </c>
      <c r="G1050" s="4">
        <f t="shared" si="277"/>
        <v>7.3152889539136799E-4</v>
      </c>
      <c r="H1050" s="4" t="str">
        <f t="shared" si="278"/>
        <v>ksəɹsaɪ</v>
      </c>
      <c r="I1050" s="4" t="str">
        <f t="shared" si="279"/>
        <v>xerci</v>
      </c>
      <c r="J1050" s="10">
        <f t="shared" si="280"/>
        <v>7</v>
      </c>
      <c r="K1050" s="10">
        <f t="shared" si="281"/>
        <v>5</v>
      </c>
      <c r="L1050" s="10">
        <f t="shared" si="282"/>
        <v>7</v>
      </c>
      <c r="M1050" s="1" t="str">
        <f t="shared" si="283"/>
        <v>~xerci~</v>
      </c>
      <c r="N1050" s="1" t="str">
        <f t="shared" si="284"/>
        <v>[ksəɹsaɪ]</v>
      </c>
      <c r="O1050" s="4">
        <f t="shared" si="285"/>
        <v>0.28725561847890652</v>
      </c>
      <c r="P1050" s="4">
        <f t="shared" si="286"/>
        <v>1</v>
      </c>
      <c r="Q1050" s="4" cm="1">
        <f t="array" ref="Q1050">SUM(_xlfn._xlws.FILTER($G$2:$G$1265,_xlfn.MAP($M$2:$M$1265,_xlfn.LAMBDA(_xlpm.x,_xlpm.x=$M1050))))</f>
        <v>7.3152889539136799E-4</v>
      </c>
      <c r="R1050" s="4">
        <f t="shared" si="287"/>
        <v>1</v>
      </c>
      <c r="S1050" s="15" cm="1">
        <f t="array" ref="S1050">SUM(_xlfn._xlws.FILTER($G$2:$G$1265,_xlfn.MAP($N$2:$N$1265,_xlfn.LAMBDA(_xlpm.x,_xlpm.x=$N1050))))</f>
        <v>7.3152889539136799E-4</v>
      </c>
      <c r="T1050" s="4">
        <f t="shared" si="288"/>
        <v>1</v>
      </c>
      <c r="U1050" s="4">
        <f t="shared" si="289"/>
        <v>0</v>
      </c>
      <c r="AA1050"/>
      <c r="AB1050"/>
      <c r="AC1050" s="2"/>
      <c r="AH1050" s="2"/>
      <c r="AI1050" s="2"/>
    </row>
    <row r="1051" spans="1:35">
      <c r="A1051" s="1" t="str">
        <f t="shared" si="276"/>
        <v>~though~ : [ðoʊ]</v>
      </c>
      <c r="B1051" s="1">
        <f t="shared" si="290"/>
        <v>0</v>
      </c>
      <c r="C1051" s="1">
        <f t="shared" si="290"/>
        <v>0</v>
      </c>
      <c r="D1051" s="1">
        <f t="shared" si="290"/>
        <v>0</v>
      </c>
      <c r="E1051" s="7">
        <v>1</v>
      </c>
      <c r="F1051" s="9" t="s">
        <v>1128</v>
      </c>
      <c r="G1051" s="4">
        <f t="shared" si="277"/>
        <v>7.3152889539136799E-4</v>
      </c>
      <c r="H1051" s="1" t="str">
        <f t="shared" si="278"/>
        <v>ðoʊ</v>
      </c>
      <c r="I1051" s="1" t="str">
        <f t="shared" si="279"/>
        <v>though</v>
      </c>
      <c r="J1051" s="10">
        <f t="shared" si="280"/>
        <v>3</v>
      </c>
      <c r="K1051" s="10">
        <f t="shared" si="281"/>
        <v>6</v>
      </c>
      <c r="L1051" s="10">
        <f t="shared" si="282"/>
        <v>6</v>
      </c>
      <c r="M1051" s="1" t="str">
        <f t="shared" si="283"/>
        <v>~though~</v>
      </c>
      <c r="N1051" s="1" t="str">
        <f t="shared" si="284"/>
        <v>[ðoʊ]</v>
      </c>
      <c r="O1051" s="4">
        <f t="shared" si="285"/>
        <v>0.27185717486836958</v>
      </c>
      <c r="P1051" s="4">
        <f t="shared" si="286"/>
        <v>1</v>
      </c>
      <c r="Q1051" s="4" cm="1">
        <f t="array" ref="Q1051">SUM(_xlfn._xlws.FILTER($G$2:$G$1265,_xlfn.MAP($M$2:$M$1265,_xlfn.LAMBDA(_xlpm.x,_xlpm.x=$M1051))))</f>
        <v>7.3152889539136799E-4</v>
      </c>
      <c r="R1051" s="4">
        <f t="shared" si="287"/>
        <v>1</v>
      </c>
      <c r="S1051" s="15" cm="1">
        <f t="array" ref="S1051">SUM(_xlfn._xlws.FILTER($G$2:$G$1265,_xlfn.MAP($N$2:$N$1265,_xlfn.LAMBDA(_xlpm.x,_xlpm.x=$N1051))))</f>
        <v>7.3152889539136799E-4</v>
      </c>
      <c r="T1051" s="4">
        <f t="shared" si="288"/>
        <v>1</v>
      </c>
      <c r="U1051" s="4">
        <f t="shared" si="289"/>
        <v>0</v>
      </c>
      <c r="AA1051"/>
      <c r="AB1051"/>
      <c r="AC1051" s="2"/>
      <c r="AH1051" s="2"/>
      <c r="AI1051" s="2"/>
    </row>
    <row r="1052" spans="1:35">
      <c r="A1052" s="1" t="str">
        <f t="shared" si="276"/>
        <v>~should~ : [ʃʊd]</v>
      </c>
      <c r="B1052" s="1">
        <f t="shared" si="290"/>
        <v>0</v>
      </c>
      <c r="C1052" s="1">
        <f t="shared" si="290"/>
        <v>0</v>
      </c>
      <c r="D1052" s="1">
        <f t="shared" si="290"/>
        <v>0</v>
      </c>
      <c r="E1052" s="7">
        <v>1</v>
      </c>
      <c r="F1052" s="9" t="s">
        <v>1127</v>
      </c>
      <c r="G1052" s="4">
        <f t="shared" si="277"/>
        <v>7.3152889539136799E-4</v>
      </c>
      <c r="H1052" s="1" t="str">
        <f t="shared" si="278"/>
        <v>ʃʊd</v>
      </c>
      <c r="I1052" s="1" t="str">
        <f t="shared" si="279"/>
        <v>should</v>
      </c>
      <c r="J1052" s="10">
        <f t="shared" si="280"/>
        <v>3</v>
      </c>
      <c r="K1052" s="10">
        <f t="shared" si="281"/>
        <v>6</v>
      </c>
      <c r="L1052" s="10">
        <f t="shared" si="282"/>
        <v>6</v>
      </c>
      <c r="M1052" s="1" t="str">
        <f t="shared" si="283"/>
        <v>~should~</v>
      </c>
      <c r="N1052" s="1" t="str">
        <f t="shared" si="284"/>
        <v>[ʃʊd]</v>
      </c>
      <c r="O1052" s="4">
        <f t="shared" si="285"/>
        <v>0.27185717486836958</v>
      </c>
      <c r="P1052" s="4">
        <f t="shared" si="286"/>
        <v>1</v>
      </c>
      <c r="Q1052" s="4" cm="1">
        <f t="array" ref="Q1052">SUM(_xlfn._xlws.FILTER($G$2:$G$1265,_xlfn.MAP($M$2:$M$1265,_xlfn.LAMBDA(_xlpm.x,_xlpm.x=$M1052))))</f>
        <v>7.3152889539136799E-4</v>
      </c>
      <c r="R1052" s="4">
        <f t="shared" si="287"/>
        <v>1</v>
      </c>
      <c r="S1052" s="15" cm="1">
        <f t="array" ref="S1052">SUM(_xlfn._xlws.FILTER($G$2:$G$1265,_xlfn.MAP($N$2:$N$1265,_xlfn.LAMBDA(_xlpm.x,_xlpm.x=$N1052))))</f>
        <v>7.3152889539136799E-4</v>
      </c>
      <c r="T1052" s="4">
        <f t="shared" si="288"/>
        <v>1</v>
      </c>
      <c r="U1052" s="4">
        <f t="shared" si="289"/>
        <v>0</v>
      </c>
      <c r="AA1052"/>
      <c r="AB1052"/>
      <c r="AC1052" s="2"/>
      <c r="AH1052" s="2"/>
      <c r="AI1052" s="2"/>
    </row>
    <row r="1053" spans="1:35">
      <c r="A1053" s="1" t="str">
        <f t="shared" si="276"/>
        <v>~whethe~ : [wɛðə]</v>
      </c>
      <c r="B1053" s="1">
        <f t="shared" si="290"/>
        <v>0</v>
      </c>
      <c r="C1053" s="1">
        <f t="shared" si="290"/>
        <v>0</v>
      </c>
      <c r="D1053" s="1">
        <f t="shared" si="290"/>
        <v>0</v>
      </c>
      <c r="E1053" s="7">
        <v>1</v>
      </c>
      <c r="F1053" s="9" t="s">
        <v>1126</v>
      </c>
      <c r="G1053" s="4">
        <f t="shared" si="277"/>
        <v>7.3152889539136799E-4</v>
      </c>
      <c r="H1053" s="1" t="str">
        <f t="shared" si="278"/>
        <v>wɛðə</v>
      </c>
      <c r="I1053" s="1" t="str">
        <f t="shared" si="279"/>
        <v>whethe</v>
      </c>
      <c r="J1053" s="10">
        <f t="shared" si="280"/>
        <v>4</v>
      </c>
      <c r="K1053" s="10">
        <f t="shared" si="281"/>
        <v>6</v>
      </c>
      <c r="L1053" s="10">
        <f t="shared" si="282"/>
        <v>6</v>
      </c>
      <c r="M1053" s="1" t="str">
        <f t="shared" si="283"/>
        <v>~whethe~</v>
      </c>
      <c r="N1053" s="1" t="str">
        <f t="shared" si="284"/>
        <v>[wɛðə]</v>
      </c>
      <c r="O1053" s="4">
        <f t="shared" si="285"/>
        <v>0.13592858743418479</v>
      </c>
      <c r="P1053" s="4">
        <f t="shared" si="286"/>
        <v>0.5</v>
      </c>
      <c r="Q1053" s="4" cm="1">
        <f t="array" ref="Q1053">SUM(_xlfn._xlws.FILTER($G$2:$G$1265,_xlfn.MAP($M$2:$M$1265,_xlfn.LAMBDA(_xlpm.x,_xlpm.x=$M1053))))</f>
        <v>1.463057790782736E-3</v>
      </c>
      <c r="R1053" s="4">
        <f t="shared" si="287"/>
        <v>0.5</v>
      </c>
      <c r="S1053" s="15" cm="1">
        <f t="array" ref="S1053">SUM(_xlfn._xlws.FILTER($G$2:$G$1265,_xlfn.MAP($N$2:$N$1265,_xlfn.LAMBDA(_xlpm.x,_xlpm.x=$N1053))))</f>
        <v>1.463057790782736E-3</v>
      </c>
      <c r="T1053" s="4">
        <f t="shared" si="288"/>
        <v>0.5</v>
      </c>
      <c r="U1053" s="4">
        <f t="shared" si="289"/>
        <v>0</v>
      </c>
      <c r="AA1053"/>
      <c r="AB1053"/>
      <c r="AC1053" s="2"/>
      <c r="AH1053" s="2"/>
      <c r="AI1053" s="2"/>
    </row>
    <row r="1054" spans="1:35">
      <c r="A1054" s="1" t="str">
        <f t="shared" si="276"/>
        <v>~double~ : [dʌbl]</v>
      </c>
      <c r="B1054" s="1">
        <f t="shared" si="290"/>
        <v>0</v>
      </c>
      <c r="C1054" s="1">
        <f t="shared" si="290"/>
        <v>0</v>
      </c>
      <c r="D1054" s="1">
        <f t="shared" si="290"/>
        <v>0</v>
      </c>
      <c r="E1054" s="7">
        <v>1</v>
      </c>
      <c r="F1054" s="9" t="s">
        <v>1125</v>
      </c>
      <c r="G1054" s="4">
        <f t="shared" si="277"/>
        <v>7.3152889539136799E-4</v>
      </c>
      <c r="H1054" s="1" t="str">
        <f t="shared" si="278"/>
        <v>dʌbl</v>
      </c>
      <c r="I1054" s="1" t="str">
        <f t="shared" si="279"/>
        <v>double</v>
      </c>
      <c r="J1054" s="10">
        <f t="shared" si="280"/>
        <v>4</v>
      </c>
      <c r="K1054" s="10">
        <f t="shared" si="281"/>
        <v>6</v>
      </c>
      <c r="L1054" s="10">
        <f t="shared" si="282"/>
        <v>6</v>
      </c>
      <c r="M1054" s="1" t="str">
        <f t="shared" si="283"/>
        <v>~double~</v>
      </c>
      <c r="N1054" s="1" t="str">
        <f t="shared" si="284"/>
        <v>[dʌbl]</v>
      </c>
      <c r="O1054" s="4">
        <f t="shared" si="285"/>
        <v>0.27185717486836958</v>
      </c>
      <c r="P1054" s="4">
        <f t="shared" si="286"/>
        <v>1</v>
      </c>
      <c r="Q1054" s="4" cm="1">
        <f t="array" ref="Q1054">SUM(_xlfn._xlws.FILTER($G$2:$G$1265,_xlfn.MAP($M$2:$M$1265,_xlfn.LAMBDA(_xlpm.x,_xlpm.x=$M1054))))</f>
        <v>7.3152889539136799E-4</v>
      </c>
      <c r="R1054" s="4">
        <f t="shared" si="287"/>
        <v>1</v>
      </c>
      <c r="S1054" s="15" cm="1">
        <f t="array" ref="S1054">SUM(_xlfn._xlws.FILTER($G$2:$G$1265,_xlfn.MAP($N$2:$N$1265,_xlfn.LAMBDA(_xlpm.x,_xlpm.x=$N1054))))</f>
        <v>7.3152889539136799E-4</v>
      </c>
      <c r="T1054" s="4">
        <f t="shared" si="288"/>
        <v>1</v>
      </c>
      <c r="U1054" s="4">
        <f t="shared" si="289"/>
        <v>0</v>
      </c>
      <c r="AA1054"/>
      <c r="AB1054"/>
      <c r="AC1054" s="2"/>
      <c r="AH1054" s="2"/>
      <c r="AI1054" s="2"/>
    </row>
    <row r="1055" spans="1:35">
      <c r="A1055" s="1" t="str">
        <f t="shared" si="276"/>
        <v>~happen~ : [hæpn]</v>
      </c>
      <c r="B1055" s="1">
        <f t="shared" si="290"/>
        <v>0</v>
      </c>
      <c r="C1055" s="1">
        <f t="shared" si="290"/>
        <v>0</v>
      </c>
      <c r="D1055" s="1">
        <f t="shared" si="290"/>
        <v>0</v>
      </c>
      <c r="E1055" s="7">
        <v>1</v>
      </c>
      <c r="F1055" s="9" t="s">
        <v>1124</v>
      </c>
      <c r="G1055" s="4">
        <f t="shared" si="277"/>
        <v>7.3152889539136799E-4</v>
      </c>
      <c r="H1055" s="4" t="str">
        <f t="shared" si="278"/>
        <v>hæpn</v>
      </c>
      <c r="I1055" s="4" t="str">
        <f t="shared" si="279"/>
        <v>happen</v>
      </c>
      <c r="J1055" s="10">
        <f t="shared" si="280"/>
        <v>4</v>
      </c>
      <c r="K1055" s="10">
        <f t="shared" si="281"/>
        <v>6</v>
      </c>
      <c r="L1055" s="10">
        <f t="shared" si="282"/>
        <v>6</v>
      </c>
      <c r="M1055" s="1" t="str">
        <f t="shared" si="283"/>
        <v>~happen~</v>
      </c>
      <c r="N1055" s="1" t="str">
        <f t="shared" si="284"/>
        <v>[hæpn]</v>
      </c>
      <c r="O1055" s="4">
        <f t="shared" si="285"/>
        <v>0.27185717486836958</v>
      </c>
      <c r="P1055" s="4">
        <f t="shared" si="286"/>
        <v>1</v>
      </c>
      <c r="Q1055" s="4" cm="1">
        <f t="array" ref="Q1055">SUM(_xlfn._xlws.FILTER($G$2:$G$1265,_xlfn.MAP($M$2:$M$1265,_xlfn.LAMBDA(_xlpm.x,_xlpm.x=$M1055))))</f>
        <v>7.3152889539136799E-4</v>
      </c>
      <c r="R1055" s="4">
        <f t="shared" si="287"/>
        <v>1</v>
      </c>
      <c r="S1055" s="15" cm="1">
        <f t="array" ref="S1055">SUM(_xlfn._xlws.FILTER($G$2:$G$1265,_xlfn.MAP($N$2:$N$1265,_xlfn.LAMBDA(_xlpm.x,_xlpm.x=$N1055))))</f>
        <v>7.3152889539136799E-4</v>
      </c>
      <c r="T1055" s="4">
        <f t="shared" si="288"/>
        <v>1</v>
      </c>
      <c r="U1055" s="4">
        <f t="shared" si="289"/>
        <v>0</v>
      </c>
      <c r="AA1055"/>
      <c r="AB1055"/>
      <c r="AC1055" s="2"/>
      <c r="AH1055" s="2"/>
      <c r="AI1055" s="2"/>
    </row>
    <row r="1056" spans="1:35">
      <c r="A1056" s="1" t="str">
        <f t="shared" si="276"/>
        <v>~course~ : [kɔɹs]</v>
      </c>
      <c r="B1056" s="1">
        <f t="shared" si="290"/>
        <v>0</v>
      </c>
      <c r="C1056" s="1">
        <f t="shared" si="290"/>
        <v>0</v>
      </c>
      <c r="D1056" s="1">
        <f t="shared" si="290"/>
        <v>0</v>
      </c>
      <c r="E1056" s="7">
        <v>1</v>
      </c>
      <c r="F1056" s="9" t="s">
        <v>1123</v>
      </c>
      <c r="G1056" s="4">
        <f t="shared" si="277"/>
        <v>7.3152889539136799E-4</v>
      </c>
      <c r="H1056" s="4" t="str">
        <f t="shared" si="278"/>
        <v>kɔɹs</v>
      </c>
      <c r="I1056" s="4" t="str">
        <f t="shared" si="279"/>
        <v>course</v>
      </c>
      <c r="J1056" s="10">
        <f t="shared" si="280"/>
        <v>4</v>
      </c>
      <c r="K1056" s="10">
        <f t="shared" si="281"/>
        <v>6</v>
      </c>
      <c r="L1056" s="10">
        <f t="shared" si="282"/>
        <v>6</v>
      </c>
      <c r="M1056" s="1" t="str">
        <f t="shared" si="283"/>
        <v>~course~</v>
      </c>
      <c r="N1056" s="1" t="str">
        <f t="shared" si="284"/>
        <v>[kɔɹs]</v>
      </c>
      <c r="O1056" s="4">
        <f t="shared" si="285"/>
        <v>0.27185717486836958</v>
      </c>
      <c r="P1056" s="4">
        <f t="shared" si="286"/>
        <v>1</v>
      </c>
      <c r="Q1056" s="4" cm="1">
        <f t="array" ref="Q1056">SUM(_xlfn._xlws.FILTER($G$2:$G$1265,_xlfn.MAP($M$2:$M$1265,_xlfn.LAMBDA(_xlpm.x,_xlpm.x=$M1056))))</f>
        <v>7.3152889539136799E-4</v>
      </c>
      <c r="R1056" s="4">
        <f t="shared" si="287"/>
        <v>1</v>
      </c>
      <c r="S1056" s="15" cm="1">
        <f t="array" ref="S1056">SUM(_xlfn._xlws.FILTER($G$2:$G$1265,_xlfn.MAP($N$2:$N$1265,_xlfn.LAMBDA(_xlpm.x,_xlpm.x=$N1056))))</f>
        <v>7.3152889539136799E-4</v>
      </c>
      <c r="T1056" s="4">
        <f t="shared" si="288"/>
        <v>1</v>
      </c>
      <c r="U1056" s="4">
        <f t="shared" si="289"/>
        <v>0</v>
      </c>
      <c r="AA1056"/>
      <c r="AB1056"/>
      <c r="AC1056" s="2"/>
      <c r="AH1056" s="2"/>
      <c r="AI1056" s="2"/>
    </row>
    <row r="1057" spans="1:35">
      <c r="A1057" s="1" t="str">
        <f t="shared" si="276"/>
        <v>~listen~ : [lɪsn]</v>
      </c>
      <c r="B1057" s="1">
        <f t="shared" si="290"/>
        <v>0</v>
      </c>
      <c r="C1057" s="1">
        <f t="shared" si="290"/>
        <v>0</v>
      </c>
      <c r="D1057" s="1">
        <f t="shared" si="290"/>
        <v>0</v>
      </c>
      <c r="E1057" s="7">
        <v>1</v>
      </c>
      <c r="F1057" s="9" t="s">
        <v>1122</v>
      </c>
      <c r="G1057" s="4">
        <f t="shared" si="277"/>
        <v>7.3152889539136799E-4</v>
      </c>
      <c r="H1057" s="4" t="str">
        <f t="shared" si="278"/>
        <v>lɪsn</v>
      </c>
      <c r="I1057" s="4" t="str">
        <f t="shared" si="279"/>
        <v>listen</v>
      </c>
      <c r="J1057" s="10">
        <f t="shared" si="280"/>
        <v>4</v>
      </c>
      <c r="K1057" s="10">
        <f t="shared" si="281"/>
        <v>6</v>
      </c>
      <c r="L1057" s="10">
        <f t="shared" si="282"/>
        <v>6</v>
      </c>
      <c r="M1057" s="1" t="str">
        <f t="shared" si="283"/>
        <v>~listen~</v>
      </c>
      <c r="N1057" s="1" t="str">
        <f t="shared" si="284"/>
        <v>[lɪsn]</v>
      </c>
      <c r="O1057" s="4">
        <f t="shared" si="285"/>
        <v>0.27185717486836958</v>
      </c>
      <c r="P1057" s="4">
        <f t="shared" si="286"/>
        <v>1</v>
      </c>
      <c r="Q1057" s="4" cm="1">
        <f t="array" ref="Q1057">SUM(_xlfn._xlws.FILTER($G$2:$G$1265,_xlfn.MAP($M$2:$M$1265,_xlfn.LAMBDA(_xlpm.x,_xlpm.x=$M1057))))</f>
        <v>7.3152889539136799E-4</v>
      </c>
      <c r="R1057" s="4">
        <f t="shared" si="287"/>
        <v>1</v>
      </c>
      <c r="S1057" s="15" cm="1">
        <f t="array" ref="S1057">SUM(_xlfn._xlws.FILTER($G$2:$G$1265,_xlfn.MAP($N$2:$N$1265,_xlfn.LAMBDA(_xlpm.x,_xlpm.x=$N1057))))</f>
        <v>7.3152889539136799E-4</v>
      </c>
      <c r="T1057" s="4">
        <f t="shared" si="288"/>
        <v>1</v>
      </c>
      <c r="U1057" s="4">
        <f t="shared" si="289"/>
        <v>0</v>
      </c>
      <c r="AA1057"/>
      <c r="AB1057"/>
      <c r="AC1057" s="2"/>
      <c r="AH1057" s="2"/>
      <c r="AI1057" s="2"/>
    </row>
    <row r="1058" spans="1:35">
      <c r="A1058" s="1" t="str">
        <f t="shared" si="276"/>
        <v>~little~ : [lɪtl]</v>
      </c>
      <c r="B1058" s="1">
        <f t="shared" si="290"/>
        <v>0</v>
      </c>
      <c r="C1058" s="1">
        <f t="shared" si="290"/>
        <v>0</v>
      </c>
      <c r="D1058" s="1">
        <f t="shared" si="290"/>
        <v>0</v>
      </c>
      <c r="E1058" s="7">
        <v>1</v>
      </c>
      <c r="F1058" s="9" t="s">
        <v>1121</v>
      </c>
      <c r="G1058" s="4">
        <f t="shared" si="277"/>
        <v>7.3152889539136799E-4</v>
      </c>
      <c r="H1058" s="4" t="str">
        <f t="shared" si="278"/>
        <v>lɪtl</v>
      </c>
      <c r="I1058" s="4" t="str">
        <f t="shared" si="279"/>
        <v>little</v>
      </c>
      <c r="J1058" s="10">
        <f t="shared" si="280"/>
        <v>4</v>
      </c>
      <c r="K1058" s="10">
        <f t="shared" si="281"/>
        <v>6</v>
      </c>
      <c r="L1058" s="10">
        <f t="shared" si="282"/>
        <v>6</v>
      </c>
      <c r="M1058" s="1" t="str">
        <f t="shared" si="283"/>
        <v>~little~</v>
      </c>
      <c r="N1058" s="1" t="str">
        <f t="shared" si="284"/>
        <v>[lɪtl]</v>
      </c>
      <c r="O1058" s="4">
        <f t="shared" si="285"/>
        <v>0.27185717486836958</v>
      </c>
      <c r="P1058" s="4">
        <f t="shared" si="286"/>
        <v>1</v>
      </c>
      <c r="Q1058" s="4" cm="1">
        <f t="array" ref="Q1058">SUM(_xlfn._xlws.FILTER($G$2:$G$1265,_xlfn.MAP($M$2:$M$1265,_xlfn.LAMBDA(_xlpm.x,_xlpm.x=$M1058))))</f>
        <v>7.3152889539136799E-4</v>
      </c>
      <c r="R1058" s="4">
        <f t="shared" si="287"/>
        <v>1</v>
      </c>
      <c r="S1058" s="15" cm="1">
        <f t="array" ref="S1058">SUM(_xlfn._xlws.FILTER($G$2:$G$1265,_xlfn.MAP($N$2:$N$1265,_xlfn.LAMBDA(_xlpm.x,_xlpm.x=$N1058))))</f>
        <v>7.3152889539136799E-4</v>
      </c>
      <c r="T1058" s="4">
        <f t="shared" si="288"/>
        <v>1</v>
      </c>
      <c r="U1058" s="4">
        <f t="shared" si="289"/>
        <v>0</v>
      </c>
      <c r="AA1058"/>
      <c r="AB1058"/>
      <c r="AC1058" s="2"/>
      <c r="AH1058" s="2"/>
      <c r="AI1058" s="2"/>
    </row>
    <row r="1059" spans="1:35">
      <c r="A1059" s="1" t="str">
        <f t="shared" si="276"/>
        <v>~middle~ : [mɪdl]</v>
      </c>
      <c r="B1059" s="1">
        <f t="shared" si="290"/>
        <v>0</v>
      </c>
      <c r="C1059" s="1">
        <f t="shared" si="290"/>
        <v>1</v>
      </c>
      <c r="D1059" s="1">
        <f t="shared" si="290"/>
        <v>0</v>
      </c>
      <c r="E1059" s="7">
        <v>1</v>
      </c>
      <c r="F1059" s="9" t="s">
        <v>1120</v>
      </c>
      <c r="G1059" s="4">
        <f t="shared" si="277"/>
        <v>7.3152889539136799E-4</v>
      </c>
      <c r="H1059" s="4" t="str">
        <f t="shared" si="278"/>
        <v>mɪdl</v>
      </c>
      <c r="I1059" s="4" t="str">
        <f t="shared" si="279"/>
        <v>middle</v>
      </c>
      <c r="J1059" s="10">
        <f t="shared" si="280"/>
        <v>4</v>
      </c>
      <c r="K1059" s="10">
        <f t="shared" si="281"/>
        <v>6</v>
      </c>
      <c r="L1059" s="10">
        <f t="shared" si="282"/>
        <v>6</v>
      </c>
      <c r="M1059" s="1" t="str">
        <f t="shared" si="283"/>
        <v>~middle~</v>
      </c>
      <c r="N1059" s="1" t="str">
        <f t="shared" si="284"/>
        <v>[mɪdl]</v>
      </c>
      <c r="O1059" s="4">
        <f t="shared" si="285"/>
        <v>0.27185717486836958</v>
      </c>
      <c r="P1059" s="4">
        <f t="shared" si="286"/>
        <v>1</v>
      </c>
      <c r="Q1059" s="4" cm="1">
        <f t="array" ref="Q1059">SUM(_xlfn._xlws.FILTER($G$2:$G$1265,_xlfn.MAP($M$2:$M$1265,_xlfn.LAMBDA(_xlpm.x,_xlpm.x=$M1059))))</f>
        <v>7.3152889539136799E-4</v>
      </c>
      <c r="R1059" s="4">
        <f t="shared" si="287"/>
        <v>1</v>
      </c>
      <c r="S1059" s="15" cm="1">
        <f t="array" ref="S1059">SUM(_xlfn._xlws.FILTER($G$2:$G$1265,_xlfn.MAP($N$2:$N$1265,_xlfn.LAMBDA(_xlpm.x,_xlpm.x=$N1059))))</f>
        <v>7.3152889539136799E-4</v>
      </c>
      <c r="T1059" s="4">
        <f t="shared" si="288"/>
        <v>1</v>
      </c>
      <c r="U1059" s="4">
        <f t="shared" si="289"/>
        <v>0</v>
      </c>
      <c r="AA1059"/>
      <c r="AB1059"/>
      <c r="AC1059" s="2"/>
      <c r="AH1059" s="2"/>
      <c r="AI1059" s="2"/>
    </row>
    <row r="1060" spans="1:35">
      <c r="A1060" s="1" t="str">
        <f t="shared" si="276"/>
        <v>~people~ : [pipl]</v>
      </c>
      <c r="B1060" s="1">
        <f t="shared" si="290"/>
        <v>0</v>
      </c>
      <c r="C1060" s="1">
        <f t="shared" si="290"/>
        <v>0</v>
      </c>
      <c r="D1060" s="1">
        <f t="shared" si="290"/>
        <v>0</v>
      </c>
      <c r="E1060" s="7">
        <v>1</v>
      </c>
      <c r="F1060" s="9" t="s">
        <v>1119</v>
      </c>
      <c r="G1060" s="4">
        <f t="shared" si="277"/>
        <v>7.3152889539136799E-4</v>
      </c>
      <c r="H1060" s="4" t="str">
        <f t="shared" si="278"/>
        <v>pipl</v>
      </c>
      <c r="I1060" s="4" t="str">
        <f t="shared" si="279"/>
        <v>people</v>
      </c>
      <c r="J1060" s="10">
        <f t="shared" si="280"/>
        <v>4</v>
      </c>
      <c r="K1060" s="10">
        <f t="shared" si="281"/>
        <v>6</v>
      </c>
      <c r="L1060" s="10">
        <f t="shared" si="282"/>
        <v>6</v>
      </c>
      <c r="M1060" s="1" t="str">
        <f t="shared" si="283"/>
        <v>~people~</v>
      </c>
      <c r="N1060" s="1" t="str">
        <f t="shared" si="284"/>
        <v>[pipl]</v>
      </c>
      <c r="O1060" s="4">
        <f t="shared" si="285"/>
        <v>0.27185717486836958</v>
      </c>
      <c r="P1060" s="4">
        <f t="shared" si="286"/>
        <v>1</v>
      </c>
      <c r="Q1060" s="4" cm="1">
        <f t="array" ref="Q1060">SUM(_xlfn._xlws.FILTER($G$2:$G$1265,_xlfn.MAP($M$2:$M$1265,_xlfn.LAMBDA(_xlpm.x,_xlpm.x=$M1060))))</f>
        <v>7.3152889539136799E-4</v>
      </c>
      <c r="R1060" s="4">
        <f t="shared" si="287"/>
        <v>1</v>
      </c>
      <c r="S1060" s="15" cm="1">
        <f t="array" ref="S1060">SUM(_xlfn._xlws.FILTER($G$2:$G$1265,_xlfn.MAP($N$2:$N$1265,_xlfn.LAMBDA(_xlpm.x,_xlpm.x=$N1060))))</f>
        <v>7.3152889539136799E-4</v>
      </c>
      <c r="T1060" s="4">
        <f t="shared" si="288"/>
        <v>1</v>
      </c>
      <c r="U1060" s="4">
        <f t="shared" si="289"/>
        <v>0</v>
      </c>
      <c r="AA1060"/>
      <c r="AB1060"/>
      <c r="AC1060" s="2"/>
      <c r="AH1060" s="2"/>
      <c r="AI1060" s="2"/>
    </row>
    <row r="1061" spans="1:35">
      <c r="A1061" s="1" t="str">
        <f t="shared" si="276"/>
        <v>~please~ : [pliz]</v>
      </c>
      <c r="B1061" s="1">
        <f t="shared" si="290"/>
        <v>0</v>
      </c>
      <c r="C1061" s="1">
        <f t="shared" si="290"/>
        <v>0</v>
      </c>
      <c r="D1061" s="1">
        <f t="shared" si="290"/>
        <v>0</v>
      </c>
      <c r="E1061" s="7">
        <v>1</v>
      </c>
      <c r="F1061" s="9" t="s">
        <v>1118</v>
      </c>
      <c r="G1061" s="4">
        <f t="shared" si="277"/>
        <v>7.3152889539136799E-4</v>
      </c>
      <c r="H1061" s="4" t="str">
        <f t="shared" si="278"/>
        <v>pliz</v>
      </c>
      <c r="I1061" s="4" t="str">
        <f t="shared" si="279"/>
        <v>please</v>
      </c>
      <c r="J1061" s="10">
        <f t="shared" si="280"/>
        <v>4</v>
      </c>
      <c r="K1061" s="10">
        <f t="shared" si="281"/>
        <v>6</v>
      </c>
      <c r="L1061" s="10">
        <f t="shared" si="282"/>
        <v>6</v>
      </c>
      <c r="M1061" s="1" t="str">
        <f t="shared" si="283"/>
        <v>~please~</v>
      </c>
      <c r="N1061" s="1" t="str">
        <f t="shared" si="284"/>
        <v>[pliz]</v>
      </c>
      <c r="O1061" s="4">
        <f t="shared" si="285"/>
        <v>0.27185717486836958</v>
      </c>
      <c r="P1061" s="4">
        <f t="shared" si="286"/>
        <v>1</v>
      </c>
      <c r="Q1061" s="4" cm="1">
        <f t="array" ref="Q1061">SUM(_xlfn._xlws.FILTER($G$2:$G$1265,_xlfn.MAP($M$2:$M$1265,_xlfn.LAMBDA(_xlpm.x,_xlpm.x=$M1061))))</f>
        <v>7.3152889539136799E-4</v>
      </c>
      <c r="R1061" s="4">
        <f t="shared" si="287"/>
        <v>1</v>
      </c>
      <c r="S1061" s="15" cm="1">
        <f t="array" ref="S1061">SUM(_xlfn._xlws.FILTER($G$2:$G$1265,_xlfn.MAP($N$2:$N$1265,_xlfn.LAMBDA(_xlpm.x,_xlpm.x=$N1061))))</f>
        <v>7.3152889539136799E-4</v>
      </c>
      <c r="T1061" s="4">
        <f t="shared" si="288"/>
        <v>1</v>
      </c>
      <c r="U1061" s="4">
        <f t="shared" si="289"/>
        <v>0</v>
      </c>
      <c r="AA1061"/>
      <c r="AB1061"/>
      <c r="AC1061" s="2"/>
      <c r="AH1061" s="2"/>
      <c r="AI1061" s="2"/>
    </row>
    <row r="1062" spans="1:35">
      <c r="A1062" s="1" t="str">
        <f t="shared" si="276"/>
        <v>~school~ : [skul]</v>
      </c>
      <c r="B1062" s="1">
        <f t="shared" ref="B1062:D1081" si="291">_xlfn.LET(_xlpm.d,$F1062,_xlpm.k,_xlfn.CONCAT(LEFT(TRIM(B$1),1),"*"),COUNTIF(_xlpm.d,_xlpm.k))</f>
        <v>0</v>
      </c>
      <c r="C1062" s="1">
        <f t="shared" si="291"/>
        <v>0</v>
      </c>
      <c r="D1062" s="1">
        <f t="shared" si="291"/>
        <v>0</v>
      </c>
      <c r="E1062" s="7">
        <v>1</v>
      </c>
      <c r="F1062" s="9" t="s">
        <v>1117</v>
      </c>
      <c r="G1062" s="4">
        <f t="shared" si="277"/>
        <v>7.3152889539136799E-4</v>
      </c>
      <c r="H1062" s="4" t="str">
        <f t="shared" si="278"/>
        <v>skul</v>
      </c>
      <c r="I1062" s="4" t="str">
        <f t="shared" si="279"/>
        <v>school</v>
      </c>
      <c r="J1062" s="10">
        <f t="shared" si="280"/>
        <v>4</v>
      </c>
      <c r="K1062" s="10">
        <f t="shared" si="281"/>
        <v>6</v>
      </c>
      <c r="L1062" s="10">
        <f t="shared" si="282"/>
        <v>6</v>
      </c>
      <c r="M1062" s="1" t="str">
        <f t="shared" si="283"/>
        <v>~school~</v>
      </c>
      <c r="N1062" s="1" t="str">
        <f t="shared" si="284"/>
        <v>[skul]</v>
      </c>
      <c r="O1062" s="4">
        <f t="shared" si="285"/>
        <v>0.27185717486836958</v>
      </c>
      <c r="P1062" s="4">
        <f t="shared" si="286"/>
        <v>1</v>
      </c>
      <c r="Q1062" s="4" cm="1">
        <f t="array" ref="Q1062">SUM(_xlfn._xlws.FILTER($G$2:$G$1265,_xlfn.MAP($M$2:$M$1265,_xlfn.LAMBDA(_xlpm.x,_xlpm.x=$M1062))))</f>
        <v>7.3152889539136799E-4</v>
      </c>
      <c r="R1062" s="4">
        <f t="shared" si="287"/>
        <v>1</v>
      </c>
      <c r="S1062" s="15" cm="1">
        <f t="array" ref="S1062">SUM(_xlfn._xlws.FILTER($G$2:$G$1265,_xlfn.MAP($N$2:$N$1265,_xlfn.LAMBDA(_xlpm.x,_xlpm.x=$N1062))))</f>
        <v>7.3152889539136799E-4</v>
      </c>
      <c r="T1062" s="4">
        <f t="shared" si="288"/>
        <v>1</v>
      </c>
      <c r="U1062" s="4">
        <f t="shared" si="289"/>
        <v>0</v>
      </c>
      <c r="AA1062"/>
      <c r="AB1062"/>
      <c r="AC1062" s="2"/>
      <c r="AH1062" s="2"/>
      <c r="AI1062" s="2"/>
    </row>
    <row r="1063" spans="1:35">
      <c r="A1063" s="1" t="str">
        <f t="shared" si="276"/>
        <v>~ssible~ : [səbl]</v>
      </c>
      <c r="B1063" s="1">
        <f t="shared" si="291"/>
        <v>0</v>
      </c>
      <c r="C1063" s="1">
        <f t="shared" si="291"/>
        <v>0</v>
      </c>
      <c r="D1063" s="1">
        <f t="shared" si="291"/>
        <v>0</v>
      </c>
      <c r="E1063" s="7">
        <v>1</v>
      </c>
      <c r="F1063" s="9" t="s">
        <v>1116</v>
      </c>
      <c r="G1063" s="4">
        <f t="shared" si="277"/>
        <v>7.3152889539136799E-4</v>
      </c>
      <c r="H1063" s="4" t="str">
        <f t="shared" si="278"/>
        <v>səbl</v>
      </c>
      <c r="I1063" s="4" t="str">
        <f t="shared" si="279"/>
        <v>ssible</v>
      </c>
      <c r="J1063" s="10">
        <f t="shared" si="280"/>
        <v>4</v>
      </c>
      <c r="K1063" s="10">
        <f t="shared" si="281"/>
        <v>6</v>
      </c>
      <c r="L1063" s="10">
        <f t="shared" si="282"/>
        <v>6</v>
      </c>
      <c r="M1063" s="1" t="str">
        <f t="shared" si="283"/>
        <v>~ssible~</v>
      </c>
      <c r="N1063" s="1" t="str">
        <f t="shared" si="284"/>
        <v>[səbl]</v>
      </c>
      <c r="O1063" s="4">
        <f t="shared" si="285"/>
        <v>0.27185717486836958</v>
      </c>
      <c r="P1063" s="4">
        <f t="shared" si="286"/>
        <v>1</v>
      </c>
      <c r="Q1063" s="4" cm="1">
        <f t="array" ref="Q1063">SUM(_xlfn._xlws.FILTER($G$2:$G$1265,_xlfn.MAP($M$2:$M$1265,_xlfn.LAMBDA(_xlpm.x,_xlpm.x=$M1063))))</f>
        <v>7.3152889539136799E-4</v>
      </c>
      <c r="R1063" s="4">
        <f t="shared" si="287"/>
        <v>1</v>
      </c>
      <c r="S1063" s="15" cm="1">
        <f t="array" ref="S1063">SUM(_xlfn._xlws.FILTER($G$2:$G$1265,_xlfn.MAP($N$2:$N$1265,_xlfn.LAMBDA(_xlpm.x,_xlpm.x=$N1063))))</f>
        <v>7.3152889539136799E-4</v>
      </c>
      <c r="T1063" s="4">
        <f t="shared" si="288"/>
        <v>1</v>
      </c>
      <c r="U1063" s="4">
        <f t="shared" si="289"/>
        <v>0</v>
      </c>
      <c r="AA1063"/>
      <c r="AB1063"/>
      <c r="AC1063" s="2"/>
      <c r="AH1063" s="2"/>
      <c r="AI1063" s="2"/>
    </row>
    <row r="1064" spans="1:35">
      <c r="A1064" s="1" t="str">
        <f t="shared" si="276"/>
        <v>~settle~ : [sɛtl]</v>
      </c>
      <c r="B1064" s="1">
        <f t="shared" si="291"/>
        <v>0</v>
      </c>
      <c r="C1064" s="1">
        <f t="shared" si="291"/>
        <v>0</v>
      </c>
      <c r="D1064" s="1">
        <f t="shared" si="291"/>
        <v>0</v>
      </c>
      <c r="E1064" s="7">
        <v>1</v>
      </c>
      <c r="F1064" s="9" t="s">
        <v>1115</v>
      </c>
      <c r="G1064" s="4">
        <f t="shared" si="277"/>
        <v>7.3152889539136799E-4</v>
      </c>
      <c r="H1064" s="1" t="str">
        <f t="shared" si="278"/>
        <v>sɛtl</v>
      </c>
      <c r="I1064" s="1" t="str">
        <f t="shared" si="279"/>
        <v>settle</v>
      </c>
      <c r="J1064" s="10">
        <f t="shared" si="280"/>
        <v>4</v>
      </c>
      <c r="K1064" s="10">
        <f t="shared" si="281"/>
        <v>6</v>
      </c>
      <c r="L1064" s="10">
        <f t="shared" si="282"/>
        <v>6</v>
      </c>
      <c r="M1064" s="1" t="str">
        <f t="shared" si="283"/>
        <v>~settle~</v>
      </c>
      <c r="N1064" s="1" t="str">
        <f t="shared" si="284"/>
        <v>[sɛtl]</v>
      </c>
      <c r="O1064" s="4">
        <f t="shared" si="285"/>
        <v>0.27185717486836958</v>
      </c>
      <c r="P1064" s="4">
        <f t="shared" si="286"/>
        <v>1</v>
      </c>
      <c r="Q1064" s="4" cm="1">
        <f t="array" ref="Q1064">SUM(_xlfn._xlws.FILTER($G$2:$G$1265,_xlfn.MAP($M$2:$M$1265,_xlfn.LAMBDA(_xlpm.x,_xlpm.x=$M1064))))</f>
        <v>7.3152889539136799E-4</v>
      </c>
      <c r="R1064" s="4">
        <f t="shared" si="287"/>
        <v>1</v>
      </c>
      <c r="S1064" s="15" cm="1">
        <f t="array" ref="S1064">SUM(_xlfn._xlws.FILTER($G$2:$G$1265,_xlfn.MAP($N$2:$N$1265,_xlfn.LAMBDA(_xlpm.x,_xlpm.x=$N1064))))</f>
        <v>7.3152889539136799E-4</v>
      </c>
      <c r="T1064" s="4">
        <f t="shared" si="288"/>
        <v>1</v>
      </c>
      <c r="U1064" s="4">
        <f t="shared" si="289"/>
        <v>0</v>
      </c>
      <c r="AA1064"/>
      <c r="AB1064"/>
      <c r="AC1064" s="2"/>
      <c r="AH1064" s="2"/>
      <c r="AI1064" s="2"/>
    </row>
    <row r="1065" spans="1:35">
      <c r="A1065" s="1" t="str">
        <f t="shared" si="276"/>
        <v>~choose~ : [tʃuz]</v>
      </c>
      <c r="B1065" s="1">
        <f t="shared" si="291"/>
        <v>0</v>
      </c>
      <c r="C1065" s="1">
        <f t="shared" si="291"/>
        <v>0</v>
      </c>
      <c r="D1065" s="1">
        <f t="shared" si="291"/>
        <v>0</v>
      </c>
      <c r="E1065" s="7">
        <v>1</v>
      </c>
      <c r="F1065" s="9" t="s">
        <v>1114</v>
      </c>
      <c r="G1065" s="4">
        <f t="shared" si="277"/>
        <v>7.3152889539136799E-4</v>
      </c>
      <c r="H1065" s="1" t="str">
        <f t="shared" si="278"/>
        <v>tʃuz</v>
      </c>
      <c r="I1065" s="1" t="str">
        <f t="shared" si="279"/>
        <v>choose</v>
      </c>
      <c r="J1065" s="10">
        <f t="shared" si="280"/>
        <v>4</v>
      </c>
      <c r="K1065" s="10">
        <f t="shared" si="281"/>
        <v>6</v>
      </c>
      <c r="L1065" s="10">
        <f t="shared" si="282"/>
        <v>6</v>
      </c>
      <c r="M1065" s="1" t="str">
        <f t="shared" si="283"/>
        <v>~choose~</v>
      </c>
      <c r="N1065" s="1" t="str">
        <f t="shared" si="284"/>
        <v>[tʃuz]</v>
      </c>
      <c r="O1065" s="4">
        <f t="shared" si="285"/>
        <v>0.27185717486836958</v>
      </c>
      <c r="P1065" s="4">
        <f t="shared" si="286"/>
        <v>1</v>
      </c>
      <c r="Q1065" s="4" cm="1">
        <f t="array" ref="Q1065">SUM(_xlfn._xlws.FILTER($G$2:$G$1265,_xlfn.MAP($M$2:$M$1265,_xlfn.LAMBDA(_xlpm.x,_xlpm.x=$M1065))))</f>
        <v>7.3152889539136799E-4</v>
      </c>
      <c r="R1065" s="4">
        <f t="shared" si="287"/>
        <v>1</v>
      </c>
      <c r="S1065" s="15" cm="1">
        <f t="array" ref="S1065">SUM(_xlfn._xlws.FILTER($G$2:$G$1265,_xlfn.MAP($N$2:$N$1265,_xlfn.LAMBDA(_xlpm.x,_xlpm.x=$N1065))))</f>
        <v>7.3152889539136799E-4</v>
      </c>
      <c r="T1065" s="4">
        <f t="shared" si="288"/>
        <v>1</v>
      </c>
      <c r="U1065" s="4">
        <f t="shared" si="289"/>
        <v>0</v>
      </c>
      <c r="AA1065"/>
      <c r="AB1065"/>
      <c r="AC1065" s="2"/>
      <c r="AH1065" s="2"/>
      <c r="AI1065" s="2"/>
    </row>
    <row r="1066" spans="1:35">
      <c r="A1066" s="1" t="str">
        <f t="shared" si="276"/>
        <v>~valley~ : [vælɪ]</v>
      </c>
      <c r="B1066" s="1">
        <f t="shared" si="291"/>
        <v>0</v>
      </c>
      <c r="C1066" s="1">
        <f t="shared" si="291"/>
        <v>0</v>
      </c>
      <c r="D1066" s="1">
        <f t="shared" si="291"/>
        <v>0</v>
      </c>
      <c r="E1066" s="7">
        <v>1</v>
      </c>
      <c r="F1066" s="9" t="s">
        <v>1113</v>
      </c>
      <c r="G1066" s="4">
        <f t="shared" si="277"/>
        <v>7.3152889539136799E-4</v>
      </c>
      <c r="H1066" s="1" t="str">
        <f t="shared" si="278"/>
        <v>vælɪ</v>
      </c>
      <c r="I1066" s="1" t="str">
        <f t="shared" si="279"/>
        <v>valley</v>
      </c>
      <c r="J1066" s="10">
        <f t="shared" si="280"/>
        <v>4</v>
      </c>
      <c r="K1066" s="10">
        <f t="shared" si="281"/>
        <v>6</v>
      </c>
      <c r="L1066" s="10">
        <f t="shared" si="282"/>
        <v>6</v>
      </c>
      <c r="M1066" s="1" t="str">
        <f t="shared" si="283"/>
        <v>~valley~</v>
      </c>
      <c r="N1066" s="1" t="str">
        <f t="shared" si="284"/>
        <v>[vælɪ]</v>
      </c>
      <c r="O1066" s="4">
        <f t="shared" si="285"/>
        <v>0.27185717486836958</v>
      </c>
      <c r="P1066" s="4">
        <f t="shared" si="286"/>
        <v>1</v>
      </c>
      <c r="Q1066" s="4" cm="1">
        <f t="array" ref="Q1066">SUM(_xlfn._xlws.FILTER($G$2:$G$1265,_xlfn.MAP($M$2:$M$1265,_xlfn.LAMBDA(_xlpm.x,_xlpm.x=$M1066))))</f>
        <v>7.3152889539136799E-4</v>
      </c>
      <c r="R1066" s="4">
        <f t="shared" si="287"/>
        <v>1</v>
      </c>
      <c r="S1066" s="15" cm="1">
        <f t="array" ref="S1066">SUM(_xlfn._xlws.FILTER($G$2:$G$1265,_xlfn.MAP($N$2:$N$1265,_xlfn.LAMBDA(_xlpm.x,_xlpm.x=$N1066))))</f>
        <v>7.3152889539136799E-4</v>
      </c>
      <c r="T1066" s="4">
        <f t="shared" si="288"/>
        <v>1</v>
      </c>
      <c r="U1066" s="4">
        <f t="shared" si="289"/>
        <v>0</v>
      </c>
      <c r="AA1066"/>
      <c r="AB1066"/>
      <c r="AC1066" s="2"/>
      <c r="AH1066" s="2"/>
      <c r="AI1066" s="2"/>
    </row>
    <row r="1067" spans="1:35">
      <c r="A1067" s="1" t="str">
        <f t="shared" si="276"/>
        <v>~vening~ : [vnɪŋ]</v>
      </c>
      <c r="B1067" s="1">
        <f t="shared" si="291"/>
        <v>0</v>
      </c>
      <c r="C1067" s="1">
        <f t="shared" si="291"/>
        <v>0</v>
      </c>
      <c r="D1067" s="1">
        <f t="shared" si="291"/>
        <v>0</v>
      </c>
      <c r="E1067" s="7">
        <v>1</v>
      </c>
      <c r="F1067" s="9" t="s">
        <v>1112</v>
      </c>
      <c r="G1067" s="4">
        <f t="shared" si="277"/>
        <v>7.3152889539136799E-4</v>
      </c>
      <c r="H1067" s="1" t="str">
        <f t="shared" si="278"/>
        <v>vnɪŋ</v>
      </c>
      <c r="I1067" s="1" t="str">
        <f t="shared" si="279"/>
        <v>vening</v>
      </c>
      <c r="J1067" s="10">
        <f t="shared" si="280"/>
        <v>4</v>
      </c>
      <c r="K1067" s="10">
        <f t="shared" si="281"/>
        <v>6</v>
      </c>
      <c r="L1067" s="10">
        <f t="shared" si="282"/>
        <v>6</v>
      </c>
      <c r="M1067" s="1" t="str">
        <f t="shared" si="283"/>
        <v>~vening~</v>
      </c>
      <c r="N1067" s="1" t="str">
        <f t="shared" si="284"/>
        <v>[vnɪŋ]</v>
      </c>
      <c r="O1067" s="4">
        <f t="shared" si="285"/>
        <v>0.27185717486836958</v>
      </c>
      <c r="P1067" s="4">
        <f t="shared" si="286"/>
        <v>1</v>
      </c>
      <c r="Q1067" s="4" cm="1">
        <f t="array" ref="Q1067">SUM(_xlfn._xlws.FILTER($G$2:$G$1265,_xlfn.MAP($M$2:$M$1265,_xlfn.LAMBDA(_xlpm.x,_xlpm.x=$M1067))))</f>
        <v>7.3152889539136799E-4</v>
      </c>
      <c r="R1067" s="4">
        <f t="shared" si="287"/>
        <v>1</v>
      </c>
      <c r="S1067" s="15" cm="1">
        <f t="array" ref="S1067">SUM(_xlfn._xlws.FILTER($G$2:$G$1265,_xlfn.MAP($N$2:$N$1265,_xlfn.LAMBDA(_xlpm.x,_xlpm.x=$N1067))))</f>
        <v>7.3152889539136799E-4</v>
      </c>
      <c r="T1067" s="4">
        <f t="shared" si="288"/>
        <v>1</v>
      </c>
      <c r="U1067" s="4">
        <f t="shared" si="289"/>
        <v>0</v>
      </c>
      <c r="AA1067"/>
      <c r="AB1067"/>
      <c r="AC1067" s="2"/>
      <c r="AH1067" s="2"/>
      <c r="AI1067" s="2"/>
    </row>
    <row r="1068" spans="1:35">
      <c r="A1068" s="1" t="str">
        <f t="shared" si="276"/>
        <v>~cially~ : [ʃəlɪ]</v>
      </c>
      <c r="B1068" s="1">
        <f t="shared" si="291"/>
        <v>0</v>
      </c>
      <c r="C1068" s="1">
        <f t="shared" si="291"/>
        <v>0</v>
      </c>
      <c r="D1068" s="1">
        <f t="shared" si="291"/>
        <v>0</v>
      </c>
      <c r="E1068" s="7">
        <v>1</v>
      </c>
      <c r="F1068" s="9" t="s">
        <v>1111</v>
      </c>
      <c r="G1068" s="4">
        <f t="shared" si="277"/>
        <v>7.3152889539136799E-4</v>
      </c>
      <c r="H1068" s="1" t="str">
        <f t="shared" si="278"/>
        <v>ʃəlɪ</v>
      </c>
      <c r="I1068" s="1" t="str">
        <f t="shared" si="279"/>
        <v>cially</v>
      </c>
      <c r="J1068" s="10">
        <f t="shared" si="280"/>
        <v>4</v>
      </c>
      <c r="K1068" s="10">
        <f t="shared" si="281"/>
        <v>6</v>
      </c>
      <c r="L1068" s="10">
        <f t="shared" si="282"/>
        <v>6</v>
      </c>
      <c r="M1068" s="1" t="str">
        <f t="shared" si="283"/>
        <v>~cially~</v>
      </c>
      <c r="N1068" s="1" t="str">
        <f t="shared" si="284"/>
        <v>[ʃəlɪ]</v>
      </c>
      <c r="O1068" s="4">
        <f t="shared" si="285"/>
        <v>0.27185717486836958</v>
      </c>
      <c r="P1068" s="4">
        <f t="shared" si="286"/>
        <v>1</v>
      </c>
      <c r="Q1068" s="4" cm="1">
        <f t="array" ref="Q1068">SUM(_xlfn._xlws.FILTER($G$2:$G$1265,_xlfn.MAP($M$2:$M$1265,_xlfn.LAMBDA(_xlpm.x,_xlpm.x=$M1068))))</f>
        <v>7.3152889539136799E-4</v>
      </c>
      <c r="R1068" s="4">
        <f t="shared" si="287"/>
        <v>1</v>
      </c>
      <c r="S1068" s="15" cm="1">
        <f t="array" ref="S1068">SUM(_xlfn._xlws.FILTER($G$2:$G$1265,_xlfn.MAP($N$2:$N$1265,_xlfn.LAMBDA(_xlpm.x,_xlpm.x=$N1068))))</f>
        <v>7.3152889539136799E-4</v>
      </c>
      <c r="T1068" s="4">
        <f t="shared" si="288"/>
        <v>1</v>
      </c>
      <c r="U1068" s="4">
        <f t="shared" si="289"/>
        <v>0</v>
      </c>
      <c r="AA1068"/>
      <c r="AB1068"/>
      <c r="AC1068" s="2"/>
      <c r="AH1068" s="2"/>
      <c r="AI1068" s="2"/>
    </row>
    <row r="1069" spans="1:35">
      <c r="A1069" s="1" t="str">
        <f t="shared" si="276"/>
        <v>~writte~ : [ɹɪtə]</v>
      </c>
      <c r="B1069" s="1">
        <f t="shared" si="291"/>
        <v>1</v>
      </c>
      <c r="C1069" s="1">
        <f t="shared" si="291"/>
        <v>0</v>
      </c>
      <c r="D1069" s="1">
        <f t="shared" si="291"/>
        <v>0</v>
      </c>
      <c r="E1069" s="7">
        <v>1</v>
      </c>
      <c r="F1069" s="9" t="s">
        <v>1110</v>
      </c>
      <c r="G1069" s="4">
        <f t="shared" si="277"/>
        <v>7.3152889539136799E-4</v>
      </c>
      <c r="H1069" s="1" t="str">
        <f t="shared" si="278"/>
        <v>ɹɪtə</v>
      </c>
      <c r="I1069" s="1" t="str">
        <f t="shared" si="279"/>
        <v>writte</v>
      </c>
      <c r="J1069" s="10">
        <f t="shared" si="280"/>
        <v>4</v>
      </c>
      <c r="K1069" s="10">
        <f t="shared" si="281"/>
        <v>6</v>
      </c>
      <c r="L1069" s="10">
        <f t="shared" si="282"/>
        <v>6</v>
      </c>
      <c r="M1069" s="1" t="str">
        <f t="shared" si="283"/>
        <v>~writte~</v>
      </c>
      <c r="N1069" s="1" t="str">
        <f t="shared" si="284"/>
        <v>[ɹɪtə]</v>
      </c>
      <c r="O1069" s="4">
        <f t="shared" si="285"/>
        <v>0.27185717486836958</v>
      </c>
      <c r="P1069" s="4">
        <f t="shared" si="286"/>
        <v>1</v>
      </c>
      <c r="Q1069" s="4" cm="1">
        <f t="array" ref="Q1069">SUM(_xlfn._xlws.FILTER($G$2:$G$1265,_xlfn.MAP($M$2:$M$1265,_xlfn.LAMBDA(_xlpm.x,_xlpm.x=$M1069))))</f>
        <v>7.3152889539136799E-4</v>
      </c>
      <c r="R1069" s="4">
        <f t="shared" si="287"/>
        <v>1</v>
      </c>
      <c r="S1069" s="15" cm="1">
        <f t="array" ref="S1069">SUM(_xlfn._xlws.FILTER($G$2:$G$1265,_xlfn.MAP($N$2:$N$1265,_xlfn.LAMBDA(_xlpm.x,_xlpm.x=$N1069))))</f>
        <v>7.3152889539136799E-4</v>
      </c>
      <c r="T1069" s="4">
        <f t="shared" si="288"/>
        <v>1</v>
      </c>
      <c r="U1069" s="4">
        <f t="shared" si="289"/>
        <v>0</v>
      </c>
      <c r="AA1069"/>
      <c r="AB1069"/>
      <c r="AC1069" s="2"/>
      <c r="AH1069" s="2"/>
      <c r="AI1069" s="2"/>
    </row>
    <row r="1070" spans="1:35">
      <c r="A1070" s="1" t="str">
        <f t="shared" si="276"/>
        <v>~beauty~ : [byutɪ]</v>
      </c>
      <c r="B1070" s="1">
        <f t="shared" si="291"/>
        <v>0</v>
      </c>
      <c r="C1070" s="1">
        <f t="shared" si="291"/>
        <v>0</v>
      </c>
      <c r="D1070" s="1">
        <f t="shared" si="291"/>
        <v>0</v>
      </c>
      <c r="E1070" s="7">
        <v>1</v>
      </c>
      <c r="F1070" s="9" t="s">
        <v>1109</v>
      </c>
      <c r="G1070" s="4">
        <f t="shared" si="277"/>
        <v>7.3152889539136799E-4</v>
      </c>
      <c r="H1070" s="1" t="str">
        <f t="shared" si="278"/>
        <v>byutɪ</v>
      </c>
      <c r="I1070" s="1" t="str">
        <f t="shared" si="279"/>
        <v>beauty</v>
      </c>
      <c r="J1070" s="10">
        <f t="shared" si="280"/>
        <v>5</v>
      </c>
      <c r="K1070" s="10">
        <f t="shared" si="281"/>
        <v>6</v>
      </c>
      <c r="L1070" s="10">
        <f t="shared" si="282"/>
        <v>6</v>
      </c>
      <c r="M1070" s="1" t="str">
        <f t="shared" si="283"/>
        <v>~beauty~</v>
      </c>
      <c r="N1070" s="1" t="str">
        <f t="shared" si="284"/>
        <v>[byutɪ]</v>
      </c>
      <c r="O1070" s="4">
        <f t="shared" si="285"/>
        <v>0.27185717486836958</v>
      </c>
      <c r="P1070" s="4">
        <f t="shared" si="286"/>
        <v>1</v>
      </c>
      <c r="Q1070" s="4" cm="1">
        <f t="array" ref="Q1070">SUM(_xlfn._xlws.FILTER($G$2:$G$1265,_xlfn.MAP($M$2:$M$1265,_xlfn.LAMBDA(_xlpm.x,_xlpm.x=$M1070))))</f>
        <v>7.3152889539136799E-4</v>
      </c>
      <c r="R1070" s="4">
        <f t="shared" si="287"/>
        <v>1</v>
      </c>
      <c r="S1070" s="15" cm="1">
        <f t="array" ref="S1070">SUM(_xlfn._xlws.FILTER($G$2:$G$1265,_xlfn.MAP($N$2:$N$1265,_xlfn.LAMBDA(_xlpm.x,_xlpm.x=$N1070))))</f>
        <v>7.3152889539136799E-4</v>
      </c>
      <c r="T1070" s="4">
        <f t="shared" si="288"/>
        <v>1</v>
      </c>
      <c r="U1070" s="4">
        <f t="shared" si="289"/>
        <v>0</v>
      </c>
      <c r="AA1070"/>
      <c r="AB1070"/>
      <c r="AC1070" s="2"/>
      <c r="AH1070" s="2"/>
      <c r="AI1070" s="2"/>
    </row>
    <row r="1071" spans="1:35">
      <c r="A1071" s="1" t="str">
        <f t="shared" si="276"/>
        <v>~bserve~ : [bzɜɹv]</v>
      </c>
      <c r="B1071" s="1">
        <f t="shared" si="291"/>
        <v>0</v>
      </c>
      <c r="C1071" s="1">
        <f t="shared" si="291"/>
        <v>0</v>
      </c>
      <c r="D1071" s="1">
        <f t="shared" si="291"/>
        <v>0</v>
      </c>
      <c r="E1071" s="7">
        <v>1</v>
      </c>
      <c r="F1071" s="9" t="s">
        <v>1108</v>
      </c>
      <c r="G1071" s="4">
        <f t="shared" si="277"/>
        <v>7.3152889539136799E-4</v>
      </c>
      <c r="H1071" s="4" t="str">
        <f t="shared" si="278"/>
        <v>bzɜɹv</v>
      </c>
      <c r="I1071" s="4" t="str">
        <f t="shared" si="279"/>
        <v>bserve</v>
      </c>
      <c r="J1071" s="10">
        <f t="shared" si="280"/>
        <v>5</v>
      </c>
      <c r="K1071" s="10">
        <f t="shared" si="281"/>
        <v>6</v>
      </c>
      <c r="L1071" s="10">
        <f t="shared" si="282"/>
        <v>6</v>
      </c>
      <c r="M1071" s="1" t="str">
        <f t="shared" si="283"/>
        <v>~bserve~</v>
      </c>
      <c r="N1071" s="1" t="str">
        <f t="shared" si="284"/>
        <v>[bzɜɹv]</v>
      </c>
      <c r="O1071" s="4">
        <f t="shared" si="285"/>
        <v>0.27185717486836958</v>
      </c>
      <c r="P1071" s="4">
        <f t="shared" si="286"/>
        <v>1</v>
      </c>
      <c r="Q1071" s="4" cm="1">
        <f t="array" ref="Q1071">SUM(_xlfn._xlws.FILTER($G$2:$G$1265,_xlfn.MAP($M$2:$M$1265,_xlfn.LAMBDA(_xlpm.x,_xlpm.x=$M1071))))</f>
        <v>7.3152889539136799E-4</v>
      </c>
      <c r="R1071" s="4">
        <f t="shared" si="287"/>
        <v>1</v>
      </c>
      <c r="S1071" s="15" cm="1">
        <f t="array" ref="S1071">SUM(_xlfn._xlws.FILTER($G$2:$G$1265,_xlfn.MAP($N$2:$N$1265,_xlfn.LAMBDA(_xlpm.x,_xlpm.x=$N1071))))</f>
        <v>7.3152889539136799E-4</v>
      </c>
      <c r="T1071" s="4">
        <f t="shared" si="288"/>
        <v>1</v>
      </c>
      <c r="U1071" s="4">
        <f t="shared" si="289"/>
        <v>0</v>
      </c>
      <c r="AA1071"/>
      <c r="AB1071"/>
      <c r="AC1071" s="2"/>
      <c r="AH1071" s="2"/>
      <c r="AI1071" s="2"/>
    </row>
    <row r="1072" spans="1:35">
      <c r="A1072" s="1" t="str">
        <f t="shared" si="276"/>
        <v>~bright~ : [bɹaɪt]</v>
      </c>
      <c r="B1072" s="1">
        <f t="shared" si="291"/>
        <v>0</v>
      </c>
      <c r="C1072" s="1">
        <f t="shared" si="291"/>
        <v>0</v>
      </c>
      <c r="D1072" s="1">
        <f t="shared" si="291"/>
        <v>0</v>
      </c>
      <c r="E1072" s="7">
        <v>1</v>
      </c>
      <c r="F1072" s="9" t="s">
        <v>1107</v>
      </c>
      <c r="G1072" s="4">
        <f t="shared" si="277"/>
        <v>7.3152889539136799E-4</v>
      </c>
      <c r="H1072" s="4" t="str">
        <f t="shared" si="278"/>
        <v>bɹaɪt</v>
      </c>
      <c r="I1072" s="4" t="str">
        <f t="shared" si="279"/>
        <v>bright</v>
      </c>
      <c r="J1072" s="10">
        <f t="shared" si="280"/>
        <v>5</v>
      </c>
      <c r="K1072" s="10">
        <f t="shared" si="281"/>
        <v>6</v>
      </c>
      <c r="L1072" s="10">
        <f t="shared" si="282"/>
        <v>6</v>
      </c>
      <c r="M1072" s="1" t="str">
        <f t="shared" si="283"/>
        <v>~bright~</v>
      </c>
      <c r="N1072" s="1" t="str">
        <f t="shared" si="284"/>
        <v>[bɹaɪt]</v>
      </c>
      <c r="O1072" s="4">
        <f t="shared" si="285"/>
        <v>0.27185717486836958</v>
      </c>
      <c r="P1072" s="4">
        <f t="shared" si="286"/>
        <v>1</v>
      </c>
      <c r="Q1072" s="4" cm="1">
        <f t="array" ref="Q1072">SUM(_xlfn._xlws.FILTER($G$2:$G$1265,_xlfn.MAP($M$2:$M$1265,_xlfn.LAMBDA(_xlpm.x,_xlpm.x=$M1072))))</f>
        <v>7.3152889539136799E-4</v>
      </c>
      <c r="R1072" s="4">
        <f t="shared" si="287"/>
        <v>1</v>
      </c>
      <c r="S1072" s="15" cm="1">
        <f t="array" ref="S1072">SUM(_xlfn._xlws.FILTER($G$2:$G$1265,_xlfn.MAP($N$2:$N$1265,_xlfn.LAMBDA(_xlpm.x,_xlpm.x=$N1072))))</f>
        <v>7.3152889539136799E-4</v>
      </c>
      <c r="T1072" s="4">
        <f t="shared" si="288"/>
        <v>1</v>
      </c>
      <c r="U1072" s="4">
        <f t="shared" si="289"/>
        <v>0</v>
      </c>
      <c r="AA1072"/>
      <c r="AB1072"/>
      <c r="AC1072" s="2"/>
      <c r="AH1072" s="2"/>
      <c r="AI1072" s="2"/>
    </row>
    <row r="1073" spans="1:35">
      <c r="A1073" s="1" t="str">
        <f t="shared" si="276"/>
        <v>~betwee~ : [bɪtwi]</v>
      </c>
      <c r="B1073" s="1">
        <f t="shared" si="291"/>
        <v>0</v>
      </c>
      <c r="C1073" s="1">
        <f t="shared" si="291"/>
        <v>0</v>
      </c>
      <c r="D1073" s="1">
        <f t="shared" si="291"/>
        <v>0</v>
      </c>
      <c r="E1073" s="7">
        <v>1</v>
      </c>
      <c r="F1073" s="9" t="s">
        <v>1106</v>
      </c>
      <c r="G1073" s="4">
        <f t="shared" si="277"/>
        <v>7.3152889539136799E-4</v>
      </c>
      <c r="H1073" s="4" t="str">
        <f t="shared" si="278"/>
        <v>bɪtwi</v>
      </c>
      <c r="I1073" s="4" t="str">
        <f t="shared" si="279"/>
        <v>betwee</v>
      </c>
      <c r="J1073" s="10">
        <f t="shared" si="280"/>
        <v>5</v>
      </c>
      <c r="K1073" s="10">
        <f t="shared" si="281"/>
        <v>6</v>
      </c>
      <c r="L1073" s="10">
        <f t="shared" si="282"/>
        <v>6</v>
      </c>
      <c r="M1073" s="1" t="str">
        <f t="shared" si="283"/>
        <v>~betwee~</v>
      </c>
      <c r="N1073" s="1" t="str">
        <f t="shared" si="284"/>
        <v>[bɪtwi]</v>
      </c>
      <c r="O1073" s="4">
        <f t="shared" si="285"/>
        <v>0.27185717486836958</v>
      </c>
      <c r="P1073" s="4">
        <f t="shared" si="286"/>
        <v>1</v>
      </c>
      <c r="Q1073" s="4" cm="1">
        <f t="array" ref="Q1073">SUM(_xlfn._xlws.FILTER($G$2:$G$1265,_xlfn.MAP($M$2:$M$1265,_xlfn.LAMBDA(_xlpm.x,_xlpm.x=$M1073))))</f>
        <v>7.3152889539136799E-4</v>
      </c>
      <c r="R1073" s="4">
        <f t="shared" si="287"/>
        <v>1</v>
      </c>
      <c r="S1073" s="15" cm="1">
        <f t="array" ref="S1073">SUM(_xlfn._xlws.FILTER($G$2:$G$1265,_xlfn.MAP($N$2:$N$1265,_xlfn.LAMBDA(_xlpm.x,_xlpm.x=$N1073))))</f>
        <v>7.3152889539136799E-4</v>
      </c>
      <c r="T1073" s="4">
        <f t="shared" si="288"/>
        <v>1</v>
      </c>
      <c r="U1073" s="4">
        <f t="shared" si="289"/>
        <v>0</v>
      </c>
      <c r="AA1073"/>
      <c r="AB1073"/>
      <c r="AC1073" s="2"/>
      <c r="AH1073" s="2"/>
      <c r="AI1073" s="2"/>
    </row>
    <row r="1074" spans="1:35">
      <c r="A1074" s="1" t="str">
        <f t="shared" si="276"/>
        <v>~brothe~ : [bɹʌðə]</v>
      </c>
      <c r="B1074" s="1">
        <f t="shared" si="291"/>
        <v>0</v>
      </c>
      <c r="C1074" s="1">
        <f t="shared" si="291"/>
        <v>0</v>
      </c>
      <c r="D1074" s="1">
        <f t="shared" si="291"/>
        <v>0</v>
      </c>
      <c r="E1074" s="7">
        <v>1</v>
      </c>
      <c r="F1074" s="9" t="s">
        <v>1105</v>
      </c>
      <c r="G1074" s="4">
        <f t="shared" si="277"/>
        <v>7.3152889539136799E-4</v>
      </c>
      <c r="H1074" s="4" t="str">
        <f t="shared" si="278"/>
        <v>bɹʌðə</v>
      </c>
      <c r="I1074" s="4" t="str">
        <f t="shared" si="279"/>
        <v>brothe</v>
      </c>
      <c r="J1074" s="10">
        <f t="shared" si="280"/>
        <v>5</v>
      </c>
      <c r="K1074" s="10">
        <f t="shared" si="281"/>
        <v>6</v>
      </c>
      <c r="L1074" s="10">
        <f t="shared" si="282"/>
        <v>6</v>
      </c>
      <c r="M1074" s="1" t="str">
        <f t="shared" si="283"/>
        <v>~brothe~</v>
      </c>
      <c r="N1074" s="1" t="str">
        <f t="shared" si="284"/>
        <v>[bɹʌðə]</v>
      </c>
      <c r="O1074" s="4">
        <f t="shared" si="285"/>
        <v>0.27185717486836958</v>
      </c>
      <c r="P1074" s="4">
        <f t="shared" si="286"/>
        <v>1</v>
      </c>
      <c r="Q1074" s="4" cm="1">
        <f t="array" ref="Q1074">SUM(_xlfn._xlws.FILTER($G$2:$G$1265,_xlfn.MAP($M$2:$M$1265,_xlfn.LAMBDA(_xlpm.x,_xlpm.x=$M1074))))</f>
        <v>7.3152889539136799E-4</v>
      </c>
      <c r="R1074" s="4">
        <f t="shared" si="287"/>
        <v>1</v>
      </c>
      <c r="S1074" s="15" cm="1">
        <f t="array" ref="S1074">SUM(_xlfn._xlws.FILTER($G$2:$G$1265,_xlfn.MAP($N$2:$N$1265,_xlfn.LAMBDA(_xlpm.x,_xlpm.x=$N1074))))</f>
        <v>7.3152889539136799E-4</v>
      </c>
      <c r="T1074" s="4">
        <f t="shared" si="288"/>
        <v>1</v>
      </c>
      <c r="U1074" s="4">
        <f t="shared" si="289"/>
        <v>0</v>
      </c>
      <c r="AA1074"/>
      <c r="AB1074"/>
      <c r="AC1074" s="2"/>
      <c r="AH1074" s="2"/>
      <c r="AI1074" s="2"/>
    </row>
    <row r="1075" spans="1:35">
      <c r="A1075" s="1" t="str">
        <f t="shared" si="276"/>
        <v>~dictio~ : [dɪkʃə]</v>
      </c>
      <c r="B1075" s="1">
        <f t="shared" si="291"/>
        <v>0</v>
      </c>
      <c r="C1075" s="1">
        <f t="shared" si="291"/>
        <v>0</v>
      </c>
      <c r="D1075" s="1">
        <f t="shared" si="291"/>
        <v>0</v>
      </c>
      <c r="E1075" s="7">
        <v>1</v>
      </c>
      <c r="F1075" s="9" t="s">
        <v>1104</v>
      </c>
      <c r="G1075" s="4">
        <f t="shared" si="277"/>
        <v>7.3152889539136799E-4</v>
      </c>
      <c r="H1075" s="4" t="str">
        <f t="shared" si="278"/>
        <v>dɪkʃə</v>
      </c>
      <c r="I1075" s="4" t="str">
        <f t="shared" si="279"/>
        <v>dictio</v>
      </c>
      <c r="J1075" s="10">
        <f t="shared" si="280"/>
        <v>5</v>
      </c>
      <c r="K1075" s="10">
        <f t="shared" si="281"/>
        <v>6</v>
      </c>
      <c r="L1075" s="10">
        <f t="shared" si="282"/>
        <v>6</v>
      </c>
      <c r="M1075" s="1" t="str">
        <f t="shared" si="283"/>
        <v>~dictio~</v>
      </c>
      <c r="N1075" s="1" t="str">
        <f t="shared" si="284"/>
        <v>[dɪkʃə]</v>
      </c>
      <c r="O1075" s="4">
        <f t="shared" si="285"/>
        <v>0.27185717486836958</v>
      </c>
      <c r="P1075" s="4">
        <f t="shared" si="286"/>
        <v>1</v>
      </c>
      <c r="Q1075" s="4" cm="1">
        <f t="array" ref="Q1075">SUM(_xlfn._xlws.FILTER($G$2:$G$1265,_xlfn.MAP($M$2:$M$1265,_xlfn.LAMBDA(_xlpm.x,_xlpm.x=$M1075))))</f>
        <v>7.3152889539136799E-4</v>
      </c>
      <c r="R1075" s="4">
        <f t="shared" si="287"/>
        <v>1</v>
      </c>
      <c r="S1075" s="15" cm="1">
        <f t="array" ref="S1075">SUM(_xlfn._xlws.FILTER($G$2:$G$1265,_xlfn.MAP($N$2:$N$1265,_xlfn.LAMBDA(_xlpm.x,_xlpm.x=$N1075))))</f>
        <v>7.3152889539136799E-4</v>
      </c>
      <c r="T1075" s="4">
        <f t="shared" si="288"/>
        <v>1</v>
      </c>
      <c r="U1075" s="4">
        <f t="shared" si="289"/>
        <v>0</v>
      </c>
      <c r="AA1075"/>
      <c r="AB1075"/>
      <c r="AC1075" s="2"/>
      <c r="AH1075" s="2"/>
      <c r="AI1075" s="2"/>
    </row>
    <row r="1076" spans="1:35">
      <c r="A1076" s="1" t="str">
        <f t="shared" si="276"/>
        <v>~degree~ : [dɪɡɹi]</v>
      </c>
      <c r="B1076" s="1">
        <f t="shared" si="291"/>
        <v>0</v>
      </c>
      <c r="C1076" s="1">
        <f t="shared" si="291"/>
        <v>0</v>
      </c>
      <c r="D1076" s="1">
        <f t="shared" si="291"/>
        <v>0</v>
      </c>
      <c r="E1076" s="7">
        <v>1</v>
      </c>
      <c r="F1076" s="9" t="s">
        <v>1103</v>
      </c>
      <c r="G1076" s="4">
        <f t="shared" si="277"/>
        <v>7.3152889539136799E-4</v>
      </c>
      <c r="H1076" s="4" t="str">
        <f t="shared" si="278"/>
        <v>dɪɡɹi</v>
      </c>
      <c r="I1076" s="4" t="str">
        <f t="shared" si="279"/>
        <v>degree</v>
      </c>
      <c r="J1076" s="10">
        <f t="shared" si="280"/>
        <v>5</v>
      </c>
      <c r="K1076" s="10">
        <f t="shared" si="281"/>
        <v>6</v>
      </c>
      <c r="L1076" s="10">
        <f t="shared" si="282"/>
        <v>6</v>
      </c>
      <c r="M1076" s="1" t="str">
        <f t="shared" si="283"/>
        <v>~degree~</v>
      </c>
      <c r="N1076" s="1" t="str">
        <f t="shared" si="284"/>
        <v>[dɪɡɹi]</v>
      </c>
      <c r="O1076" s="4">
        <f t="shared" si="285"/>
        <v>0.27185717486836958</v>
      </c>
      <c r="P1076" s="4">
        <f t="shared" si="286"/>
        <v>1</v>
      </c>
      <c r="Q1076" s="4" cm="1">
        <f t="array" ref="Q1076">SUM(_xlfn._xlws.FILTER($G$2:$G$1265,_xlfn.MAP($M$2:$M$1265,_xlfn.LAMBDA(_xlpm.x,_xlpm.x=$M1076))))</f>
        <v>7.3152889539136799E-4</v>
      </c>
      <c r="R1076" s="4">
        <f t="shared" si="287"/>
        <v>1</v>
      </c>
      <c r="S1076" s="15" cm="1">
        <f t="array" ref="S1076">SUM(_xlfn._xlws.FILTER($G$2:$G$1265,_xlfn.MAP($N$2:$N$1265,_xlfn.LAMBDA(_xlpm.x,_xlpm.x=$N1076))))</f>
        <v>7.3152889539136799E-4</v>
      </c>
      <c r="T1076" s="4">
        <f t="shared" si="288"/>
        <v>1</v>
      </c>
      <c r="U1076" s="4">
        <f t="shared" si="289"/>
        <v>0</v>
      </c>
      <c r="AA1076"/>
      <c r="AB1076"/>
      <c r="AC1076" s="2"/>
      <c r="AH1076" s="2"/>
      <c r="AI1076" s="2"/>
    </row>
    <row r="1077" spans="1:35">
      <c r="A1077" s="1" t="str">
        <f t="shared" si="276"/>
        <v>~phrase~ : [fɹeɪz]</v>
      </c>
      <c r="B1077" s="1">
        <f t="shared" si="291"/>
        <v>0</v>
      </c>
      <c r="C1077" s="1">
        <f t="shared" si="291"/>
        <v>0</v>
      </c>
      <c r="D1077" s="1">
        <f t="shared" si="291"/>
        <v>0</v>
      </c>
      <c r="E1077" s="7">
        <v>1</v>
      </c>
      <c r="F1077" s="9" t="s">
        <v>1102</v>
      </c>
      <c r="G1077" s="4">
        <f t="shared" si="277"/>
        <v>7.3152889539136799E-4</v>
      </c>
      <c r="H1077" s="4" t="str">
        <f t="shared" si="278"/>
        <v>fɹeɪz</v>
      </c>
      <c r="I1077" s="4" t="str">
        <f t="shared" si="279"/>
        <v>phrase</v>
      </c>
      <c r="J1077" s="10">
        <f t="shared" si="280"/>
        <v>5</v>
      </c>
      <c r="K1077" s="10">
        <f t="shared" si="281"/>
        <v>6</v>
      </c>
      <c r="L1077" s="10">
        <f t="shared" si="282"/>
        <v>6</v>
      </c>
      <c r="M1077" s="1" t="str">
        <f t="shared" si="283"/>
        <v>~phrase~</v>
      </c>
      <c r="N1077" s="1" t="str">
        <f t="shared" si="284"/>
        <v>[fɹeɪz]</v>
      </c>
      <c r="O1077" s="4">
        <f t="shared" si="285"/>
        <v>0.27185717486836958</v>
      </c>
      <c r="P1077" s="4">
        <f t="shared" si="286"/>
        <v>1</v>
      </c>
      <c r="Q1077" s="4" cm="1">
        <f t="array" ref="Q1077">SUM(_xlfn._xlws.FILTER($G$2:$G$1265,_xlfn.MAP($M$2:$M$1265,_xlfn.LAMBDA(_xlpm.x,_xlpm.x=$M1077))))</f>
        <v>7.3152889539136799E-4</v>
      </c>
      <c r="R1077" s="4">
        <f t="shared" si="287"/>
        <v>1</v>
      </c>
      <c r="S1077" s="15" cm="1">
        <f t="array" ref="S1077">SUM(_xlfn._xlws.FILTER($G$2:$G$1265,_xlfn.MAP($N$2:$N$1265,_xlfn.LAMBDA(_xlpm.x,_xlpm.x=$N1077))))</f>
        <v>7.3152889539136799E-4</v>
      </c>
      <c r="T1077" s="4">
        <f t="shared" si="288"/>
        <v>1</v>
      </c>
      <c r="U1077" s="4">
        <f t="shared" si="289"/>
        <v>0</v>
      </c>
      <c r="AA1077"/>
      <c r="AB1077"/>
      <c r="AC1077" s="2"/>
      <c r="AH1077" s="2"/>
      <c r="AI1077" s="2"/>
    </row>
    <row r="1078" spans="1:35">
      <c r="A1078" s="1" t="str">
        <f t="shared" si="276"/>
        <v>~follow~ : [fɑləʊ]</v>
      </c>
      <c r="B1078" s="1">
        <f t="shared" si="291"/>
        <v>0</v>
      </c>
      <c r="C1078" s="1">
        <f t="shared" si="291"/>
        <v>0</v>
      </c>
      <c r="D1078" s="1">
        <f t="shared" si="291"/>
        <v>0</v>
      </c>
      <c r="E1078" s="7">
        <v>1</v>
      </c>
      <c r="F1078" s="9" t="s">
        <v>1101</v>
      </c>
      <c r="G1078" s="4">
        <f t="shared" si="277"/>
        <v>7.3152889539136799E-4</v>
      </c>
      <c r="H1078" s="4" t="str">
        <f t="shared" si="278"/>
        <v>fɑləʊ</v>
      </c>
      <c r="I1078" s="4" t="str">
        <f t="shared" si="279"/>
        <v>follow</v>
      </c>
      <c r="J1078" s="10">
        <f t="shared" si="280"/>
        <v>5</v>
      </c>
      <c r="K1078" s="10">
        <f t="shared" si="281"/>
        <v>6</v>
      </c>
      <c r="L1078" s="10">
        <f t="shared" si="282"/>
        <v>6</v>
      </c>
      <c r="M1078" s="1" t="str">
        <f t="shared" si="283"/>
        <v>~follow~</v>
      </c>
      <c r="N1078" s="1" t="str">
        <f t="shared" si="284"/>
        <v>[fɑləʊ]</v>
      </c>
      <c r="O1078" s="4">
        <f t="shared" si="285"/>
        <v>0.27185717486836958</v>
      </c>
      <c r="P1078" s="4">
        <f t="shared" si="286"/>
        <v>1</v>
      </c>
      <c r="Q1078" s="4" cm="1">
        <f t="array" ref="Q1078">SUM(_xlfn._xlws.FILTER($G$2:$G$1265,_xlfn.MAP($M$2:$M$1265,_xlfn.LAMBDA(_xlpm.x,_xlpm.x=$M1078))))</f>
        <v>7.3152889539136799E-4</v>
      </c>
      <c r="R1078" s="4">
        <f t="shared" si="287"/>
        <v>1</v>
      </c>
      <c r="S1078" s="15" cm="1">
        <f t="array" ref="S1078">SUM(_xlfn._xlws.FILTER($G$2:$G$1265,_xlfn.MAP($N$2:$N$1265,_xlfn.LAMBDA(_xlpm.x,_xlpm.x=$N1078))))</f>
        <v>7.3152889539136799E-4</v>
      </c>
      <c r="T1078" s="4">
        <f t="shared" si="288"/>
        <v>1</v>
      </c>
      <c r="U1078" s="4">
        <f t="shared" si="289"/>
        <v>0</v>
      </c>
      <c r="AA1078"/>
      <c r="AB1078"/>
      <c r="AC1078" s="2"/>
      <c r="AH1078" s="2"/>
      <c r="AI1078" s="2"/>
    </row>
    <row r="1079" spans="1:35">
      <c r="A1079" s="1" t="str">
        <f t="shared" si="276"/>
        <v>~friend~ : [fɹɛnd]</v>
      </c>
      <c r="B1079" s="1">
        <f t="shared" si="291"/>
        <v>0</v>
      </c>
      <c r="C1079" s="1">
        <f t="shared" si="291"/>
        <v>0</v>
      </c>
      <c r="D1079" s="1">
        <f t="shared" si="291"/>
        <v>0</v>
      </c>
      <c r="E1079" s="7">
        <v>1</v>
      </c>
      <c r="F1079" s="9" t="s">
        <v>1100</v>
      </c>
      <c r="G1079" s="4">
        <f t="shared" si="277"/>
        <v>7.3152889539136799E-4</v>
      </c>
      <c r="H1079" s="4" t="str">
        <f t="shared" si="278"/>
        <v>fɹɛnd</v>
      </c>
      <c r="I1079" s="4" t="str">
        <f t="shared" si="279"/>
        <v>friend</v>
      </c>
      <c r="J1079" s="10">
        <f t="shared" si="280"/>
        <v>5</v>
      </c>
      <c r="K1079" s="10">
        <f t="shared" si="281"/>
        <v>6</v>
      </c>
      <c r="L1079" s="10">
        <f t="shared" si="282"/>
        <v>6</v>
      </c>
      <c r="M1079" s="1" t="str">
        <f t="shared" si="283"/>
        <v>~friend~</v>
      </c>
      <c r="N1079" s="1" t="str">
        <f t="shared" si="284"/>
        <v>[fɹɛnd]</v>
      </c>
      <c r="O1079" s="4">
        <f t="shared" si="285"/>
        <v>0.27185717486836958</v>
      </c>
      <c r="P1079" s="4">
        <f t="shared" si="286"/>
        <v>1</v>
      </c>
      <c r="Q1079" s="4" cm="1">
        <f t="array" ref="Q1079">SUM(_xlfn._xlws.FILTER($G$2:$G$1265,_xlfn.MAP($M$2:$M$1265,_xlfn.LAMBDA(_xlpm.x,_xlpm.x=$M1079))))</f>
        <v>7.3152889539136799E-4</v>
      </c>
      <c r="R1079" s="4">
        <f t="shared" si="287"/>
        <v>1</v>
      </c>
      <c r="S1079" s="15" cm="1">
        <f t="array" ref="S1079">SUM(_xlfn._xlws.FILTER($G$2:$G$1265,_xlfn.MAP($N$2:$N$1265,_xlfn.LAMBDA(_xlpm.x,_xlpm.x=$N1079))))</f>
        <v>7.3152889539136799E-4</v>
      </c>
      <c r="T1079" s="4">
        <f t="shared" si="288"/>
        <v>1</v>
      </c>
      <c r="U1079" s="4">
        <f t="shared" si="289"/>
        <v>0</v>
      </c>
      <c r="AA1079"/>
      <c r="AB1079"/>
      <c r="AC1079" s="2"/>
      <c r="AH1079" s="2"/>
      <c r="AI1079" s="2"/>
    </row>
    <row r="1080" spans="1:35">
      <c r="A1080" s="1" t="str">
        <f t="shared" si="276"/>
        <v>~captai~ : [kæptɛ]</v>
      </c>
      <c r="B1080" s="1">
        <f t="shared" si="291"/>
        <v>0</v>
      </c>
      <c r="C1080" s="1">
        <f t="shared" si="291"/>
        <v>0</v>
      </c>
      <c r="D1080" s="1">
        <f t="shared" si="291"/>
        <v>0</v>
      </c>
      <c r="E1080" s="7">
        <v>1</v>
      </c>
      <c r="F1080" s="9" t="s">
        <v>1099</v>
      </c>
      <c r="G1080" s="4">
        <f t="shared" si="277"/>
        <v>7.3152889539136799E-4</v>
      </c>
      <c r="H1080" s="4" t="str">
        <f t="shared" si="278"/>
        <v>kæptɛ</v>
      </c>
      <c r="I1080" s="4" t="str">
        <f t="shared" si="279"/>
        <v>captai</v>
      </c>
      <c r="J1080" s="10">
        <f t="shared" si="280"/>
        <v>5</v>
      </c>
      <c r="K1080" s="10">
        <f t="shared" si="281"/>
        <v>6</v>
      </c>
      <c r="L1080" s="10">
        <f t="shared" si="282"/>
        <v>6</v>
      </c>
      <c r="M1080" s="1" t="str">
        <f t="shared" si="283"/>
        <v>~captai~</v>
      </c>
      <c r="N1080" s="1" t="str">
        <f t="shared" si="284"/>
        <v>[kæptɛ]</v>
      </c>
      <c r="O1080" s="4">
        <f t="shared" si="285"/>
        <v>0.27185717486836958</v>
      </c>
      <c r="P1080" s="4">
        <f t="shared" si="286"/>
        <v>1</v>
      </c>
      <c r="Q1080" s="4" cm="1">
        <f t="array" ref="Q1080">SUM(_xlfn._xlws.FILTER($G$2:$G$1265,_xlfn.MAP($M$2:$M$1265,_xlfn.LAMBDA(_xlpm.x,_xlpm.x=$M1080))))</f>
        <v>7.3152889539136799E-4</v>
      </c>
      <c r="R1080" s="4">
        <f t="shared" si="287"/>
        <v>1</v>
      </c>
      <c r="S1080" s="15" cm="1">
        <f t="array" ref="S1080">SUM(_xlfn._xlws.FILTER($G$2:$G$1265,_xlfn.MAP($N$2:$N$1265,_xlfn.LAMBDA(_xlpm.x,_xlpm.x=$N1080))))</f>
        <v>7.3152889539136799E-4</v>
      </c>
      <c r="T1080" s="4">
        <f t="shared" si="288"/>
        <v>1</v>
      </c>
      <c r="U1080" s="4">
        <f t="shared" si="289"/>
        <v>0</v>
      </c>
      <c r="AA1080"/>
      <c r="AB1080"/>
      <c r="AC1080" s="2"/>
      <c r="AH1080" s="2"/>
      <c r="AI1080" s="2"/>
    </row>
    <row r="1081" spans="1:35">
      <c r="A1081" s="1" t="str">
        <f t="shared" si="276"/>
        <v>~clothe~ : [kloʊð]</v>
      </c>
      <c r="B1081" s="1">
        <f t="shared" si="291"/>
        <v>0</v>
      </c>
      <c r="C1081" s="1">
        <f t="shared" si="291"/>
        <v>0</v>
      </c>
      <c r="D1081" s="1">
        <f t="shared" si="291"/>
        <v>0</v>
      </c>
      <c r="E1081" s="7">
        <v>1</v>
      </c>
      <c r="F1081" s="9" t="s">
        <v>1098</v>
      </c>
      <c r="G1081" s="4">
        <f t="shared" si="277"/>
        <v>7.3152889539136799E-4</v>
      </c>
      <c r="H1081" s="4" t="str">
        <f t="shared" si="278"/>
        <v>kloʊð</v>
      </c>
      <c r="I1081" s="4" t="str">
        <f t="shared" si="279"/>
        <v>clothe</v>
      </c>
      <c r="J1081" s="10">
        <f t="shared" si="280"/>
        <v>5</v>
      </c>
      <c r="K1081" s="10">
        <f t="shared" si="281"/>
        <v>6</v>
      </c>
      <c r="L1081" s="10">
        <f t="shared" si="282"/>
        <v>6</v>
      </c>
      <c r="M1081" s="1" t="str">
        <f t="shared" si="283"/>
        <v>~clothe~</v>
      </c>
      <c r="N1081" s="1" t="str">
        <f t="shared" si="284"/>
        <v>[kloʊð]</v>
      </c>
      <c r="O1081" s="4">
        <f t="shared" si="285"/>
        <v>0.27185717486836958</v>
      </c>
      <c r="P1081" s="4">
        <f t="shared" si="286"/>
        <v>1</v>
      </c>
      <c r="Q1081" s="4" cm="1">
        <f t="array" ref="Q1081">SUM(_xlfn._xlws.FILTER($G$2:$G$1265,_xlfn.MAP($M$2:$M$1265,_xlfn.LAMBDA(_xlpm.x,_xlpm.x=$M1081))))</f>
        <v>7.3152889539136799E-4</v>
      </c>
      <c r="R1081" s="4">
        <f t="shared" si="287"/>
        <v>1</v>
      </c>
      <c r="S1081" s="15" cm="1">
        <f t="array" ref="S1081">SUM(_xlfn._xlws.FILTER($G$2:$G$1265,_xlfn.MAP($N$2:$N$1265,_xlfn.LAMBDA(_xlpm.x,_xlpm.x=$N1081))))</f>
        <v>7.3152889539136799E-4</v>
      </c>
      <c r="T1081" s="4">
        <f t="shared" si="288"/>
        <v>1</v>
      </c>
      <c r="U1081" s="4">
        <f t="shared" si="289"/>
        <v>0</v>
      </c>
      <c r="AA1081"/>
      <c r="AB1081"/>
      <c r="AC1081" s="2"/>
      <c r="AH1081" s="2"/>
      <c r="AI1081" s="2"/>
    </row>
    <row r="1082" spans="1:35">
      <c r="A1082" s="1" t="str">
        <f t="shared" si="276"/>
        <v>~ctiona~ : [kʃənɛ]</v>
      </c>
      <c r="B1082" s="1">
        <f t="shared" ref="B1082:D1101" si="292">_xlfn.LET(_xlpm.d,$F1082,_xlpm.k,_xlfn.CONCAT(LEFT(TRIM(B$1),1),"*"),COUNTIF(_xlpm.d,_xlpm.k))</f>
        <v>0</v>
      </c>
      <c r="C1082" s="1">
        <f t="shared" si="292"/>
        <v>0</v>
      </c>
      <c r="D1082" s="1">
        <f t="shared" si="292"/>
        <v>0</v>
      </c>
      <c r="E1082" s="7">
        <v>1</v>
      </c>
      <c r="F1082" s="9" t="s">
        <v>1097</v>
      </c>
      <c r="G1082" s="4">
        <f t="shared" si="277"/>
        <v>7.3152889539136799E-4</v>
      </c>
      <c r="H1082" s="4" t="str">
        <f t="shared" si="278"/>
        <v>kʃənɛ</v>
      </c>
      <c r="I1082" s="4" t="str">
        <f t="shared" si="279"/>
        <v>ctiona</v>
      </c>
      <c r="J1082" s="10">
        <f t="shared" si="280"/>
        <v>5</v>
      </c>
      <c r="K1082" s="10">
        <f t="shared" si="281"/>
        <v>6</v>
      </c>
      <c r="L1082" s="10">
        <f t="shared" si="282"/>
        <v>6</v>
      </c>
      <c r="M1082" s="1" t="str">
        <f t="shared" si="283"/>
        <v>~ctiona~</v>
      </c>
      <c r="N1082" s="1" t="str">
        <f t="shared" si="284"/>
        <v>[kʃənɛ]</v>
      </c>
      <c r="O1082" s="4">
        <f t="shared" si="285"/>
        <v>0.27185717486836958</v>
      </c>
      <c r="P1082" s="4">
        <f t="shared" si="286"/>
        <v>1</v>
      </c>
      <c r="Q1082" s="4" cm="1">
        <f t="array" ref="Q1082">SUM(_xlfn._xlws.FILTER($G$2:$G$1265,_xlfn.MAP($M$2:$M$1265,_xlfn.LAMBDA(_xlpm.x,_xlpm.x=$M1082))))</f>
        <v>7.3152889539136799E-4</v>
      </c>
      <c r="R1082" s="4">
        <f t="shared" si="287"/>
        <v>1</v>
      </c>
      <c r="S1082" s="15" cm="1">
        <f t="array" ref="S1082">SUM(_xlfn._xlws.FILTER($G$2:$G$1265,_xlfn.MAP($N$2:$N$1265,_xlfn.LAMBDA(_xlpm.x,_xlpm.x=$N1082))))</f>
        <v>7.3152889539136799E-4</v>
      </c>
      <c r="T1082" s="4">
        <f t="shared" si="288"/>
        <v>1</v>
      </c>
      <c r="U1082" s="4">
        <f t="shared" si="289"/>
        <v>0</v>
      </c>
      <c r="AA1082"/>
      <c r="AB1082"/>
      <c r="AC1082" s="2"/>
      <c r="AH1082" s="2"/>
      <c r="AI1082" s="2"/>
    </row>
    <row r="1083" spans="1:35">
      <c r="A1083" s="1" t="str">
        <f t="shared" si="276"/>
        <v>~mplete~ : [mplit]</v>
      </c>
      <c r="B1083" s="1">
        <f t="shared" si="292"/>
        <v>0</v>
      </c>
      <c r="C1083" s="1">
        <f t="shared" si="292"/>
        <v>1</v>
      </c>
      <c r="D1083" s="1">
        <f t="shared" si="292"/>
        <v>0</v>
      </c>
      <c r="E1083" s="7">
        <v>1</v>
      </c>
      <c r="F1083" s="9" t="s">
        <v>1096</v>
      </c>
      <c r="G1083" s="4">
        <f t="shared" si="277"/>
        <v>7.3152889539136799E-4</v>
      </c>
      <c r="H1083" s="4" t="str">
        <f t="shared" si="278"/>
        <v>mplit</v>
      </c>
      <c r="I1083" s="4" t="str">
        <f t="shared" si="279"/>
        <v>mplete</v>
      </c>
      <c r="J1083" s="10">
        <f t="shared" si="280"/>
        <v>5</v>
      </c>
      <c r="K1083" s="10">
        <f t="shared" si="281"/>
        <v>6</v>
      </c>
      <c r="L1083" s="10">
        <f t="shared" si="282"/>
        <v>6</v>
      </c>
      <c r="M1083" s="1" t="str">
        <f t="shared" si="283"/>
        <v>~mplete~</v>
      </c>
      <c r="N1083" s="1" t="str">
        <f t="shared" si="284"/>
        <v>[mplit]</v>
      </c>
      <c r="O1083" s="4">
        <f t="shared" si="285"/>
        <v>0.27185717486836958</v>
      </c>
      <c r="P1083" s="4">
        <f t="shared" si="286"/>
        <v>1</v>
      </c>
      <c r="Q1083" s="4" cm="1">
        <f t="array" ref="Q1083">SUM(_xlfn._xlws.FILTER($G$2:$G$1265,_xlfn.MAP($M$2:$M$1265,_xlfn.LAMBDA(_xlpm.x,_xlpm.x=$M1083))))</f>
        <v>7.3152889539136799E-4</v>
      </c>
      <c r="R1083" s="4">
        <f t="shared" si="287"/>
        <v>1</v>
      </c>
      <c r="S1083" s="15" cm="1">
        <f t="array" ref="S1083">SUM(_xlfn._xlws.FILTER($G$2:$G$1265,_xlfn.MAP($N$2:$N$1265,_xlfn.LAMBDA(_xlpm.x,_xlpm.x=$N1083))))</f>
        <v>7.3152889539136799E-4</v>
      </c>
      <c r="T1083" s="4">
        <f t="shared" si="288"/>
        <v>1</v>
      </c>
      <c r="U1083" s="4">
        <f t="shared" si="289"/>
        <v>0</v>
      </c>
      <c r="AA1083"/>
      <c r="AB1083"/>
      <c r="AC1083" s="2"/>
      <c r="AH1083" s="2"/>
      <c r="AI1083" s="2"/>
    </row>
    <row r="1084" spans="1:35">
      <c r="A1084" s="1" t="str">
        <f t="shared" si="276"/>
        <v>~nditio~ : [ndɪʃə]</v>
      </c>
      <c r="B1084" s="1">
        <f t="shared" si="292"/>
        <v>0</v>
      </c>
      <c r="C1084" s="1">
        <f t="shared" si="292"/>
        <v>0</v>
      </c>
      <c r="D1084" s="1">
        <f t="shared" si="292"/>
        <v>1</v>
      </c>
      <c r="E1084" s="7">
        <v>1</v>
      </c>
      <c r="F1084" s="9" t="s">
        <v>1095</v>
      </c>
      <c r="G1084" s="4">
        <f t="shared" si="277"/>
        <v>7.3152889539136799E-4</v>
      </c>
      <c r="H1084" s="1" t="str">
        <f t="shared" si="278"/>
        <v>ndɪʃə</v>
      </c>
      <c r="I1084" s="1" t="str">
        <f t="shared" si="279"/>
        <v>nditio</v>
      </c>
      <c r="J1084" s="10">
        <f t="shared" si="280"/>
        <v>5</v>
      </c>
      <c r="K1084" s="10">
        <f t="shared" si="281"/>
        <v>6</v>
      </c>
      <c r="L1084" s="10">
        <f t="shared" si="282"/>
        <v>6</v>
      </c>
      <c r="M1084" s="1" t="str">
        <f t="shared" si="283"/>
        <v>~nditio~</v>
      </c>
      <c r="N1084" s="1" t="str">
        <f t="shared" si="284"/>
        <v>[ndɪʃə]</v>
      </c>
      <c r="O1084" s="4">
        <f t="shared" si="285"/>
        <v>0.27185717486836958</v>
      </c>
      <c r="P1084" s="4">
        <f t="shared" si="286"/>
        <v>1</v>
      </c>
      <c r="Q1084" s="4" cm="1">
        <f t="array" ref="Q1084">SUM(_xlfn._xlws.FILTER($G$2:$G$1265,_xlfn.MAP($M$2:$M$1265,_xlfn.LAMBDA(_xlpm.x,_xlpm.x=$M1084))))</f>
        <v>7.3152889539136799E-4</v>
      </c>
      <c r="R1084" s="4">
        <f t="shared" si="287"/>
        <v>1</v>
      </c>
      <c r="S1084" s="15" cm="1">
        <f t="array" ref="S1084">SUM(_xlfn._xlws.FILTER($G$2:$G$1265,_xlfn.MAP($N$2:$N$1265,_xlfn.LAMBDA(_xlpm.x,_xlpm.x=$N1084))))</f>
        <v>7.3152889539136799E-4</v>
      </c>
      <c r="T1084" s="4">
        <f t="shared" si="288"/>
        <v>1</v>
      </c>
      <c r="U1084" s="4">
        <f t="shared" si="289"/>
        <v>0</v>
      </c>
      <c r="AA1084"/>
      <c r="AB1084"/>
      <c r="AC1084" s="2"/>
      <c r="AH1084" s="2"/>
      <c r="AI1084" s="2"/>
    </row>
    <row r="1085" spans="1:35">
      <c r="A1085" s="1" t="str">
        <f t="shared" si="276"/>
        <v>~nclude~ : [nklud]</v>
      </c>
      <c r="B1085" s="1">
        <f t="shared" si="292"/>
        <v>0</v>
      </c>
      <c r="C1085" s="1">
        <f t="shared" si="292"/>
        <v>0</v>
      </c>
      <c r="D1085" s="1">
        <f t="shared" si="292"/>
        <v>1</v>
      </c>
      <c r="E1085" s="7">
        <v>1</v>
      </c>
      <c r="F1085" s="9" t="s">
        <v>1094</v>
      </c>
      <c r="G1085" s="4">
        <f t="shared" si="277"/>
        <v>7.3152889539136799E-4</v>
      </c>
      <c r="H1085" s="4" t="str">
        <f t="shared" si="278"/>
        <v>nklud</v>
      </c>
      <c r="I1085" s="4" t="str">
        <f t="shared" si="279"/>
        <v>nclude</v>
      </c>
      <c r="J1085" s="10">
        <f t="shared" si="280"/>
        <v>5</v>
      </c>
      <c r="K1085" s="10">
        <f t="shared" si="281"/>
        <v>6</v>
      </c>
      <c r="L1085" s="10">
        <f t="shared" si="282"/>
        <v>6</v>
      </c>
      <c r="M1085" s="1" t="str">
        <f t="shared" si="283"/>
        <v>~nclude~</v>
      </c>
      <c r="N1085" s="1" t="str">
        <f t="shared" si="284"/>
        <v>[nklud]</v>
      </c>
      <c r="O1085" s="4">
        <f t="shared" si="285"/>
        <v>0.27185717486836958</v>
      </c>
      <c r="P1085" s="4">
        <f t="shared" si="286"/>
        <v>1</v>
      </c>
      <c r="Q1085" s="4" cm="1">
        <f t="array" ref="Q1085">SUM(_xlfn._xlws.FILTER($G$2:$G$1265,_xlfn.MAP($M$2:$M$1265,_xlfn.LAMBDA(_xlpm.x,_xlpm.x=$M1085))))</f>
        <v>7.3152889539136799E-4</v>
      </c>
      <c r="R1085" s="4">
        <f t="shared" si="287"/>
        <v>1</v>
      </c>
      <c r="S1085" s="15" cm="1">
        <f t="array" ref="S1085">SUM(_xlfn._xlws.FILTER($G$2:$G$1265,_xlfn.MAP($N$2:$N$1265,_xlfn.LAMBDA(_xlpm.x,_xlpm.x=$N1085))))</f>
        <v>7.3152889539136799E-4</v>
      </c>
      <c r="T1085" s="4">
        <f t="shared" si="288"/>
        <v>1</v>
      </c>
      <c r="U1085" s="4">
        <f t="shared" si="289"/>
        <v>0</v>
      </c>
      <c r="AA1085"/>
      <c r="AB1085"/>
      <c r="AC1085" s="2"/>
      <c r="AH1085" s="2"/>
      <c r="AI1085" s="2"/>
    </row>
    <row r="1086" spans="1:35">
      <c r="A1086" s="1" t="str">
        <f t="shared" si="276"/>
        <v>~ntence~ : [ntəns]</v>
      </c>
      <c r="B1086" s="1">
        <f t="shared" si="292"/>
        <v>0</v>
      </c>
      <c r="C1086" s="1">
        <f t="shared" si="292"/>
        <v>0</v>
      </c>
      <c r="D1086" s="1">
        <f t="shared" si="292"/>
        <v>1</v>
      </c>
      <c r="E1086" s="7">
        <v>1</v>
      </c>
      <c r="F1086" s="9" t="s">
        <v>1093</v>
      </c>
      <c r="G1086" s="4">
        <f t="shared" si="277"/>
        <v>7.3152889539136799E-4</v>
      </c>
      <c r="H1086" s="4" t="str">
        <f t="shared" si="278"/>
        <v>ntəns</v>
      </c>
      <c r="I1086" s="4" t="str">
        <f t="shared" si="279"/>
        <v>ntence</v>
      </c>
      <c r="J1086" s="10">
        <f t="shared" si="280"/>
        <v>5</v>
      </c>
      <c r="K1086" s="10">
        <f t="shared" si="281"/>
        <v>6</v>
      </c>
      <c r="L1086" s="10">
        <f t="shared" si="282"/>
        <v>6</v>
      </c>
      <c r="M1086" s="1" t="str">
        <f t="shared" si="283"/>
        <v>~ntence~</v>
      </c>
      <c r="N1086" s="1" t="str">
        <f t="shared" si="284"/>
        <v>[ntəns]</v>
      </c>
      <c r="O1086" s="4">
        <f t="shared" si="285"/>
        <v>0.27185717486836958</v>
      </c>
      <c r="P1086" s="4">
        <f t="shared" si="286"/>
        <v>1</v>
      </c>
      <c r="Q1086" s="4" cm="1">
        <f t="array" ref="Q1086">SUM(_xlfn._xlws.FILTER($G$2:$G$1265,_xlfn.MAP($M$2:$M$1265,_xlfn.LAMBDA(_xlpm.x,_xlpm.x=$M1086))))</f>
        <v>7.3152889539136799E-4</v>
      </c>
      <c r="R1086" s="4">
        <f t="shared" si="287"/>
        <v>1</v>
      </c>
      <c r="S1086" s="15" cm="1">
        <f t="array" ref="S1086">SUM(_xlfn._xlws.FILTER($G$2:$G$1265,_xlfn.MAP($N$2:$N$1265,_xlfn.LAMBDA(_xlpm.x,_xlpm.x=$N1086))))</f>
        <v>7.3152889539136799E-4</v>
      </c>
      <c r="T1086" s="4">
        <f t="shared" si="288"/>
        <v>1</v>
      </c>
      <c r="U1086" s="4">
        <f t="shared" si="289"/>
        <v>0</v>
      </c>
      <c r="AA1086"/>
      <c r="AB1086"/>
      <c r="AC1086" s="2"/>
      <c r="AH1086" s="2"/>
      <c r="AI1086" s="2"/>
    </row>
    <row r="1087" spans="1:35">
      <c r="A1087" s="1" t="str">
        <f t="shared" si="276"/>
        <v>~pretty~ : [pɹɪtɪ]</v>
      </c>
      <c r="B1087" s="1">
        <f t="shared" si="292"/>
        <v>0</v>
      </c>
      <c r="C1087" s="1">
        <f t="shared" si="292"/>
        <v>0</v>
      </c>
      <c r="D1087" s="1">
        <f t="shared" si="292"/>
        <v>0</v>
      </c>
      <c r="E1087" s="7">
        <v>1</v>
      </c>
      <c r="F1087" s="9" t="s">
        <v>1092</v>
      </c>
      <c r="G1087" s="4">
        <f t="shared" si="277"/>
        <v>7.3152889539136799E-4</v>
      </c>
      <c r="H1087" s="4" t="str">
        <f t="shared" si="278"/>
        <v>pɹɪtɪ</v>
      </c>
      <c r="I1087" s="4" t="str">
        <f t="shared" si="279"/>
        <v>pretty</v>
      </c>
      <c r="J1087" s="10">
        <f t="shared" si="280"/>
        <v>5</v>
      </c>
      <c r="K1087" s="10">
        <f t="shared" si="281"/>
        <v>6</v>
      </c>
      <c r="L1087" s="10">
        <f t="shared" si="282"/>
        <v>6</v>
      </c>
      <c r="M1087" s="1" t="str">
        <f t="shared" si="283"/>
        <v>~pretty~</v>
      </c>
      <c r="N1087" s="1" t="str">
        <f t="shared" si="284"/>
        <v>[pɹɪtɪ]</v>
      </c>
      <c r="O1087" s="4">
        <f t="shared" si="285"/>
        <v>0.27185717486836958</v>
      </c>
      <c r="P1087" s="4">
        <f t="shared" si="286"/>
        <v>1</v>
      </c>
      <c r="Q1087" s="4" cm="1">
        <f t="array" ref="Q1087">SUM(_xlfn._xlws.FILTER($G$2:$G$1265,_xlfn.MAP($M$2:$M$1265,_xlfn.LAMBDA(_xlpm.x,_xlpm.x=$M1087))))</f>
        <v>7.3152889539136799E-4</v>
      </c>
      <c r="R1087" s="4">
        <f t="shared" si="287"/>
        <v>1</v>
      </c>
      <c r="S1087" s="15" cm="1">
        <f t="array" ref="S1087">SUM(_xlfn._xlws.FILTER($G$2:$G$1265,_xlfn.MAP($N$2:$N$1265,_xlfn.LAMBDA(_xlpm.x,_xlpm.x=$N1087))))</f>
        <v>7.3152889539136799E-4</v>
      </c>
      <c r="T1087" s="4">
        <f t="shared" si="288"/>
        <v>1</v>
      </c>
      <c r="U1087" s="4">
        <f t="shared" si="289"/>
        <v>0</v>
      </c>
      <c r="AA1087"/>
      <c r="AB1087"/>
      <c r="AC1087" s="2"/>
      <c r="AH1087" s="2"/>
      <c r="AI1087" s="2"/>
    </row>
    <row r="1088" spans="1:35">
      <c r="A1088" s="1" t="str">
        <f t="shared" si="276"/>
        <v>~square~ : [skwɛə]</v>
      </c>
      <c r="B1088" s="1">
        <f t="shared" si="292"/>
        <v>0</v>
      </c>
      <c r="C1088" s="1">
        <f t="shared" si="292"/>
        <v>0</v>
      </c>
      <c r="D1088" s="1">
        <f t="shared" si="292"/>
        <v>0</v>
      </c>
      <c r="E1088" s="7">
        <v>1</v>
      </c>
      <c r="F1088" s="9" t="s">
        <v>1091</v>
      </c>
      <c r="G1088" s="4">
        <f t="shared" si="277"/>
        <v>7.3152889539136799E-4</v>
      </c>
      <c r="H1088" s="4" t="str">
        <f t="shared" si="278"/>
        <v>skwɛə</v>
      </c>
      <c r="I1088" s="4" t="str">
        <f t="shared" si="279"/>
        <v>square</v>
      </c>
      <c r="J1088" s="10">
        <f t="shared" si="280"/>
        <v>5</v>
      </c>
      <c r="K1088" s="10">
        <f t="shared" si="281"/>
        <v>6</v>
      </c>
      <c r="L1088" s="10">
        <f t="shared" si="282"/>
        <v>6</v>
      </c>
      <c r="M1088" s="1" t="str">
        <f t="shared" si="283"/>
        <v>~square~</v>
      </c>
      <c r="N1088" s="1" t="str">
        <f t="shared" si="284"/>
        <v>[skwɛə]</v>
      </c>
      <c r="O1088" s="4">
        <f t="shared" si="285"/>
        <v>0.27185717486836958</v>
      </c>
      <c r="P1088" s="4">
        <f t="shared" si="286"/>
        <v>1</v>
      </c>
      <c r="Q1088" s="4" cm="1">
        <f t="array" ref="Q1088">SUM(_xlfn._xlws.FILTER($G$2:$G$1265,_xlfn.MAP($M$2:$M$1265,_xlfn.LAMBDA(_xlpm.x,_xlpm.x=$M1088))))</f>
        <v>7.3152889539136799E-4</v>
      </c>
      <c r="R1088" s="4">
        <f t="shared" si="287"/>
        <v>1</v>
      </c>
      <c r="S1088" s="15" cm="1">
        <f t="array" ref="S1088">SUM(_xlfn._xlws.FILTER($G$2:$G$1265,_xlfn.MAP($N$2:$N$1265,_xlfn.LAMBDA(_xlpm.x,_xlpm.x=$N1088))))</f>
        <v>7.3152889539136799E-4</v>
      </c>
      <c r="T1088" s="4">
        <f t="shared" si="288"/>
        <v>1</v>
      </c>
      <c r="U1088" s="4">
        <f t="shared" si="289"/>
        <v>0</v>
      </c>
      <c r="AA1088"/>
      <c r="AB1088"/>
      <c r="AC1088" s="2"/>
      <c r="AH1088" s="2"/>
      <c r="AI1088" s="2"/>
    </row>
    <row r="1089" spans="1:35">
      <c r="A1089" s="1" t="str">
        <f t="shared" si="276"/>
        <v>~speech~ : [spitʃ]</v>
      </c>
      <c r="B1089" s="1">
        <f t="shared" si="292"/>
        <v>0</v>
      </c>
      <c r="C1089" s="1">
        <f t="shared" si="292"/>
        <v>0</v>
      </c>
      <c r="D1089" s="1">
        <f t="shared" si="292"/>
        <v>0</v>
      </c>
      <c r="E1089" s="7">
        <v>1</v>
      </c>
      <c r="F1089" s="9" t="s">
        <v>1090</v>
      </c>
      <c r="G1089" s="4">
        <f t="shared" si="277"/>
        <v>7.3152889539136799E-4</v>
      </c>
      <c r="H1089" s="4" t="str">
        <f t="shared" si="278"/>
        <v>spitʃ</v>
      </c>
      <c r="I1089" s="4" t="str">
        <f t="shared" si="279"/>
        <v>speech</v>
      </c>
      <c r="J1089" s="10">
        <f t="shared" si="280"/>
        <v>5</v>
      </c>
      <c r="K1089" s="10">
        <f t="shared" si="281"/>
        <v>6</v>
      </c>
      <c r="L1089" s="10">
        <f t="shared" si="282"/>
        <v>6</v>
      </c>
      <c r="M1089" s="1" t="str">
        <f t="shared" si="283"/>
        <v>~speech~</v>
      </c>
      <c r="N1089" s="1" t="str">
        <f t="shared" si="284"/>
        <v>[spitʃ]</v>
      </c>
      <c r="O1089" s="4">
        <f t="shared" si="285"/>
        <v>0.27185717486836958</v>
      </c>
      <c r="P1089" s="4">
        <f t="shared" si="286"/>
        <v>1</v>
      </c>
      <c r="Q1089" s="4" cm="1">
        <f t="array" ref="Q1089">SUM(_xlfn._xlws.FILTER($G$2:$G$1265,_xlfn.MAP($M$2:$M$1265,_xlfn.LAMBDA(_xlpm.x,_xlpm.x=$M1089))))</f>
        <v>7.3152889539136799E-4</v>
      </c>
      <c r="R1089" s="4">
        <f t="shared" si="287"/>
        <v>1</v>
      </c>
      <c r="S1089" s="15" cm="1">
        <f t="array" ref="S1089">SUM(_xlfn._xlws.FILTER($G$2:$G$1265,_xlfn.MAP($N$2:$N$1265,_xlfn.LAMBDA(_xlpm.x,_xlpm.x=$N1089))))</f>
        <v>7.3152889539136799E-4</v>
      </c>
      <c r="T1089" s="4">
        <f t="shared" si="288"/>
        <v>1</v>
      </c>
      <c r="U1089" s="4">
        <f t="shared" si="289"/>
        <v>0</v>
      </c>
      <c r="AA1089"/>
      <c r="AB1089"/>
      <c r="AC1089" s="2"/>
      <c r="AH1089" s="2"/>
      <c r="AI1089" s="2"/>
    </row>
    <row r="1090" spans="1:35">
      <c r="A1090" s="1" t="str">
        <f t="shared" ref="A1090:A1153" si="293">_xlfn.LET(_xlpm.sep," : ",CONCATENATE(M1090,_xlpm.sep,N1090))</f>
        <v>~spread~ : [spɹɛd]</v>
      </c>
      <c r="B1090" s="1">
        <f t="shared" si="292"/>
        <v>0</v>
      </c>
      <c r="C1090" s="1">
        <f t="shared" si="292"/>
        <v>0</v>
      </c>
      <c r="D1090" s="1">
        <f t="shared" si="292"/>
        <v>0</v>
      </c>
      <c r="E1090" s="7">
        <v>1</v>
      </c>
      <c r="F1090" s="9" t="s">
        <v>1089</v>
      </c>
      <c r="G1090" s="4">
        <f t="shared" ref="G1090:G1153" si="294">E1090/freq.sum.r6e</f>
        <v>7.3152889539136799E-4</v>
      </c>
      <c r="H1090" s="1" t="str">
        <f t="shared" ref="H1090:H1153" si="295">_xlfn.LET(_xlpm.sep,":",_xlpm.w,$F1090,LEFT(_xlpm.w,FIND(_xlpm.sep,_xlpm.w)-1))</f>
        <v>spɹɛd</v>
      </c>
      <c r="I1090" s="1" t="str">
        <f t="shared" ref="I1090:I1153" si="296">_xlfn.LET(_xlpm.sep,":",_xlpm.w,$F1090,RIGHT(_xlpm.w,LEN(_xlpm.w)-FIND(_xlpm.sep,_xlpm.w)))</f>
        <v>spread</v>
      </c>
      <c r="J1090" s="10">
        <f t="shared" ref="J1090:J1153" si="297">_xlfn.LET(_xlpm.w,H1090,LEN(_xlpm.w))</f>
        <v>5</v>
      </c>
      <c r="K1090" s="10">
        <f t="shared" ref="K1090:K1153" si="298">_xlfn.LET(_xlpm.w,I1090,LEN(_xlpm.w))</f>
        <v>6</v>
      </c>
      <c r="L1090" s="10">
        <f t="shared" ref="L1090:L1153" si="299">_xlfn.LET(_xlpm.a,J1090,_xlpm.b,K1090,MAX(_xlpm.a,_xlpm.b))</f>
        <v>6</v>
      </c>
      <c r="M1090" s="1" t="str">
        <f t="shared" ref="M1090:M1153" si="300">_xlfn.LET(_xlpm.sep,":",_xlpm.w,$F1090,_xlfn.CONCAT("~",RIGHT(_xlpm.w,LEN(_xlpm.w)-FIND(_xlpm.sep,_xlpm.w)),"~"))</f>
        <v>~spread~</v>
      </c>
      <c r="N1090" s="1" t="str">
        <f t="shared" ref="N1090:N1153" si="301">_xlfn.LET(_xlpm.sep,":",_xlpm.w,$F1090,_xlfn.CONCAT("[",LEFT(_xlpm.w,FIND(_xlpm.sep,_xlpm.w)-1),"]"))</f>
        <v>[spɹɛd]</v>
      </c>
      <c r="O1090" s="4">
        <f t="shared" ref="O1090:O1153" si="302">_xlfn.LET(_xlpm.freq,E1090,_xlpm.size,L1090+1,_xlpm.F,P1090,LOG(1+_xlpm.freq)*LOG(1+_xlpm.size)*_xlpm.F)</f>
        <v>0.27185717486836958</v>
      </c>
      <c r="P1090" s="4">
        <f t="shared" ref="P1090:P1153" si="303">_xlfn.LET(_xlpm.a,T1090,_xlpm.b,R1090,2*_xlpm.a*_xlpm.b/(_xlpm.a+_xlpm.b))</f>
        <v>1</v>
      </c>
      <c r="Q1090" s="4" cm="1">
        <f t="array" ref="Q1090">SUM(_xlfn._xlws.FILTER($G$2:$G$1265,_xlfn.MAP($M$2:$M$1265,_xlfn.LAMBDA(_xlpm.x,_xlpm.x=$M1090))))</f>
        <v>7.3152889539136799E-4</v>
      </c>
      <c r="R1090" s="4">
        <f t="shared" ref="R1090:R1153" si="304">$G1090/Q1090</f>
        <v>1</v>
      </c>
      <c r="S1090" s="15" cm="1">
        <f t="array" ref="S1090">SUM(_xlfn._xlws.FILTER($G$2:$G$1265,_xlfn.MAP($N$2:$N$1265,_xlfn.LAMBDA(_xlpm.x,_xlpm.x=$N1090))))</f>
        <v>7.3152889539136799E-4</v>
      </c>
      <c r="T1090" s="4">
        <f t="shared" ref="T1090:T1153" si="305">$G1090/S1090</f>
        <v>1</v>
      </c>
      <c r="U1090" s="4">
        <f t="shared" ref="U1090:U1153" si="306">_xlfn.LET(_xlpm.p,R1090,_xlpm.q,T1090,LOG(_xlpm.p/_xlpm.q))</f>
        <v>0</v>
      </c>
      <c r="AA1090"/>
      <c r="AB1090"/>
      <c r="AC1090" s="2"/>
      <c r="AH1090" s="2"/>
      <c r="AI1090" s="2"/>
    </row>
    <row r="1091" spans="1:35">
      <c r="A1091" s="1" t="str">
        <f t="shared" si="293"/>
        <v>~spring~ : [spɹɪŋ]</v>
      </c>
      <c r="B1091" s="1">
        <f t="shared" si="292"/>
        <v>0</v>
      </c>
      <c r="C1091" s="1">
        <f t="shared" si="292"/>
        <v>0</v>
      </c>
      <c r="D1091" s="1">
        <f t="shared" si="292"/>
        <v>0</v>
      </c>
      <c r="E1091" s="7">
        <v>1</v>
      </c>
      <c r="F1091" s="9" t="s">
        <v>1088</v>
      </c>
      <c r="G1091" s="4">
        <f t="shared" si="294"/>
        <v>7.3152889539136799E-4</v>
      </c>
      <c r="H1091" s="1" t="str">
        <f t="shared" si="295"/>
        <v>spɹɪŋ</v>
      </c>
      <c r="I1091" s="1" t="str">
        <f t="shared" si="296"/>
        <v>spring</v>
      </c>
      <c r="J1091" s="10">
        <f t="shared" si="297"/>
        <v>5</v>
      </c>
      <c r="K1091" s="10">
        <f t="shared" si="298"/>
        <v>6</v>
      </c>
      <c r="L1091" s="10">
        <f t="shared" si="299"/>
        <v>6</v>
      </c>
      <c r="M1091" s="1" t="str">
        <f t="shared" si="300"/>
        <v>~spring~</v>
      </c>
      <c r="N1091" s="1" t="str">
        <f t="shared" si="301"/>
        <v>[spɹɪŋ]</v>
      </c>
      <c r="O1091" s="4">
        <f t="shared" si="302"/>
        <v>0.27185717486836958</v>
      </c>
      <c r="P1091" s="4">
        <f t="shared" si="303"/>
        <v>1</v>
      </c>
      <c r="Q1091" s="4" cm="1">
        <f t="array" ref="Q1091">SUM(_xlfn._xlws.FILTER($G$2:$G$1265,_xlfn.MAP($M$2:$M$1265,_xlfn.LAMBDA(_xlpm.x,_xlpm.x=$M1091))))</f>
        <v>7.3152889539136799E-4</v>
      </c>
      <c r="R1091" s="4">
        <f t="shared" si="304"/>
        <v>1</v>
      </c>
      <c r="S1091" s="15" cm="1">
        <f t="array" ref="S1091">SUM(_xlfn._xlws.FILTER($G$2:$G$1265,_xlfn.MAP($N$2:$N$1265,_xlfn.LAMBDA(_xlpm.x,_xlpm.x=$N1091))))</f>
        <v>7.3152889539136799E-4</v>
      </c>
      <c r="T1091" s="4">
        <f t="shared" si="305"/>
        <v>1</v>
      </c>
      <c r="U1091" s="4">
        <f t="shared" si="306"/>
        <v>0</v>
      </c>
      <c r="AA1091"/>
      <c r="AB1091"/>
      <c r="AC1091" s="2"/>
      <c r="AH1091" s="2"/>
      <c r="AI1091" s="2"/>
    </row>
    <row r="1092" spans="1:35">
      <c r="A1092" s="1" t="str">
        <f t="shared" si="293"/>
        <v>~stream~ : [stɹim]</v>
      </c>
      <c r="B1092" s="1">
        <f t="shared" si="292"/>
        <v>0</v>
      </c>
      <c r="C1092" s="1">
        <f t="shared" si="292"/>
        <v>0</v>
      </c>
      <c r="D1092" s="1">
        <f t="shared" si="292"/>
        <v>0</v>
      </c>
      <c r="E1092" s="7">
        <v>1</v>
      </c>
      <c r="F1092" s="9" t="s">
        <v>1087</v>
      </c>
      <c r="G1092" s="4">
        <f t="shared" si="294"/>
        <v>7.3152889539136799E-4</v>
      </c>
      <c r="H1092" s="1" t="str">
        <f t="shared" si="295"/>
        <v>stɹim</v>
      </c>
      <c r="I1092" s="1" t="str">
        <f t="shared" si="296"/>
        <v>stream</v>
      </c>
      <c r="J1092" s="10">
        <f t="shared" si="297"/>
        <v>5</v>
      </c>
      <c r="K1092" s="10">
        <f t="shared" si="298"/>
        <v>6</v>
      </c>
      <c r="L1092" s="10">
        <f t="shared" si="299"/>
        <v>6</v>
      </c>
      <c r="M1092" s="1" t="str">
        <f t="shared" si="300"/>
        <v>~stream~</v>
      </c>
      <c r="N1092" s="1" t="str">
        <f t="shared" si="301"/>
        <v>[stɹim]</v>
      </c>
      <c r="O1092" s="4">
        <f t="shared" si="302"/>
        <v>0.27185717486836958</v>
      </c>
      <c r="P1092" s="4">
        <f t="shared" si="303"/>
        <v>1</v>
      </c>
      <c r="Q1092" s="4" cm="1">
        <f t="array" ref="Q1092">SUM(_xlfn._xlws.FILTER($G$2:$G$1265,_xlfn.MAP($M$2:$M$1265,_xlfn.LAMBDA(_xlpm.x,_xlpm.x=$M1092))))</f>
        <v>7.3152889539136799E-4</v>
      </c>
      <c r="R1092" s="4">
        <f t="shared" si="304"/>
        <v>1</v>
      </c>
      <c r="S1092" s="15" cm="1">
        <f t="array" ref="S1092">SUM(_xlfn._xlws.FILTER($G$2:$G$1265,_xlfn.MAP($N$2:$N$1265,_xlfn.LAMBDA(_xlpm.x,_xlpm.x=$N1092))))</f>
        <v>7.3152889539136799E-4</v>
      </c>
      <c r="T1092" s="4">
        <f t="shared" si="305"/>
        <v>1</v>
      </c>
      <c r="U1092" s="4">
        <f t="shared" si="306"/>
        <v>0</v>
      </c>
      <c r="AA1092"/>
      <c r="AB1092"/>
      <c r="AC1092" s="2"/>
      <c r="AH1092" s="2"/>
      <c r="AI1092" s="2"/>
    </row>
    <row r="1093" spans="1:35">
      <c r="A1093" s="1" t="str">
        <f t="shared" si="293"/>
        <v>~street~ : [stɹit]</v>
      </c>
      <c r="B1093" s="1">
        <f t="shared" si="292"/>
        <v>0</v>
      </c>
      <c r="C1093" s="1">
        <f t="shared" si="292"/>
        <v>0</v>
      </c>
      <c r="D1093" s="1">
        <f t="shared" si="292"/>
        <v>0</v>
      </c>
      <c r="E1093" s="7">
        <v>1</v>
      </c>
      <c r="F1093" s="9" t="s">
        <v>1086</v>
      </c>
      <c r="G1093" s="4">
        <f t="shared" si="294"/>
        <v>7.3152889539136799E-4</v>
      </c>
      <c r="H1093" s="4" t="str">
        <f t="shared" si="295"/>
        <v>stɹit</v>
      </c>
      <c r="I1093" s="4" t="str">
        <f t="shared" si="296"/>
        <v>street</v>
      </c>
      <c r="J1093" s="10">
        <f t="shared" si="297"/>
        <v>5</v>
      </c>
      <c r="K1093" s="10">
        <f t="shared" si="298"/>
        <v>6</v>
      </c>
      <c r="L1093" s="10">
        <f t="shared" si="299"/>
        <v>6</v>
      </c>
      <c r="M1093" s="1" t="str">
        <f t="shared" si="300"/>
        <v>~street~</v>
      </c>
      <c r="N1093" s="1" t="str">
        <f t="shared" si="301"/>
        <v>[stɹit]</v>
      </c>
      <c r="O1093" s="4">
        <f t="shared" si="302"/>
        <v>0.27185717486836958</v>
      </c>
      <c r="P1093" s="4">
        <f t="shared" si="303"/>
        <v>1</v>
      </c>
      <c r="Q1093" s="4" cm="1">
        <f t="array" ref="Q1093">SUM(_xlfn._xlws.FILTER($G$2:$G$1265,_xlfn.MAP($M$2:$M$1265,_xlfn.LAMBDA(_xlpm.x,_xlpm.x=$M1093))))</f>
        <v>7.3152889539136799E-4</v>
      </c>
      <c r="R1093" s="4">
        <f t="shared" si="304"/>
        <v>1</v>
      </c>
      <c r="S1093" s="15" cm="1">
        <f t="array" ref="S1093">SUM(_xlfn._xlws.FILTER($G$2:$G$1265,_xlfn.MAP($N$2:$N$1265,_xlfn.LAMBDA(_xlpm.x,_xlpm.x=$N1093))))</f>
        <v>7.3152889539136799E-4</v>
      </c>
      <c r="T1093" s="4">
        <f t="shared" si="305"/>
        <v>1</v>
      </c>
      <c r="U1093" s="4">
        <f t="shared" si="306"/>
        <v>0</v>
      </c>
      <c r="AA1093"/>
      <c r="AB1093"/>
      <c r="AC1093" s="2"/>
      <c r="AH1093" s="2"/>
      <c r="AI1093" s="2"/>
    </row>
    <row r="1094" spans="1:35">
      <c r="A1094" s="1" t="str">
        <f t="shared" si="293"/>
        <v>~stance~ : [stəns]</v>
      </c>
      <c r="B1094" s="1">
        <f t="shared" si="292"/>
        <v>0</v>
      </c>
      <c r="C1094" s="1">
        <f t="shared" si="292"/>
        <v>0</v>
      </c>
      <c r="D1094" s="1">
        <f t="shared" si="292"/>
        <v>0</v>
      </c>
      <c r="E1094" s="7">
        <v>1</v>
      </c>
      <c r="F1094" s="9" t="s">
        <v>1085</v>
      </c>
      <c r="G1094" s="4">
        <f t="shared" si="294"/>
        <v>7.3152889539136799E-4</v>
      </c>
      <c r="H1094" s="1" t="str">
        <f t="shared" si="295"/>
        <v>stəns</v>
      </c>
      <c r="I1094" s="1" t="str">
        <f t="shared" si="296"/>
        <v>stance</v>
      </c>
      <c r="J1094" s="10">
        <f t="shared" si="297"/>
        <v>5</v>
      </c>
      <c r="K1094" s="10">
        <f t="shared" si="298"/>
        <v>6</v>
      </c>
      <c r="L1094" s="10">
        <f t="shared" si="299"/>
        <v>6</v>
      </c>
      <c r="M1094" s="1" t="str">
        <f t="shared" si="300"/>
        <v>~stance~</v>
      </c>
      <c r="N1094" s="1" t="str">
        <f t="shared" si="301"/>
        <v>[stəns]</v>
      </c>
      <c r="O1094" s="4">
        <f t="shared" si="302"/>
        <v>0.27185717486836958</v>
      </c>
      <c r="P1094" s="4">
        <f t="shared" si="303"/>
        <v>1</v>
      </c>
      <c r="Q1094" s="4" cm="1">
        <f t="array" ref="Q1094">SUM(_xlfn._xlws.FILTER($G$2:$G$1265,_xlfn.MAP($M$2:$M$1265,_xlfn.LAMBDA(_xlpm.x,_xlpm.x=$M1094))))</f>
        <v>7.3152889539136799E-4</v>
      </c>
      <c r="R1094" s="4">
        <f t="shared" si="304"/>
        <v>1</v>
      </c>
      <c r="S1094" s="15" cm="1">
        <f t="array" ref="S1094">SUM(_xlfn._xlws.FILTER($G$2:$G$1265,_xlfn.MAP($N$2:$N$1265,_xlfn.LAMBDA(_xlpm.x,_xlpm.x=$N1094))))</f>
        <v>7.3152889539136799E-4</v>
      </c>
      <c r="T1094" s="4">
        <f t="shared" si="305"/>
        <v>1</v>
      </c>
      <c r="U1094" s="4">
        <f t="shared" si="306"/>
        <v>0</v>
      </c>
      <c r="AA1094"/>
      <c r="AB1094"/>
      <c r="AC1094" s="2"/>
      <c r="AH1094" s="2"/>
      <c r="AI1094" s="2"/>
    </row>
    <row r="1095" spans="1:35">
      <c r="A1095" s="1" t="str">
        <f t="shared" si="293"/>
        <v>~string~ : [stɹɪŋ]</v>
      </c>
      <c r="B1095" s="1">
        <f t="shared" si="292"/>
        <v>0</v>
      </c>
      <c r="C1095" s="1">
        <f t="shared" si="292"/>
        <v>0</v>
      </c>
      <c r="D1095" s="1">
        <f t="shared" si="292"/>
        <v>0</v>
      </c>
      <c r="E1095" s="7">
        <v>1</v>
      </c>
      <c r="F1095" s="9" t="s">
        <v>1084</v>
      </c>
      <c r="G1095" s="4">
        <f t="shared" si="294"/>
        <v>7.3152889539136799E-4</v>
      </c>
      <c r="H1095" s="4" t="str">
        <f t="shared" si="295"/>
        <v>stɹɪŋ</v>
      </c>
      <c r="I1095" s="4" t="str">
        <f t="shared" si="296"/>
        <v>string</v>
      </c>
      <c r="J1095" s="10">
        <f t="shared" si="297"/>
        <v>5</v>
      </c>
      <c r="K1095" s="10">
        <f t="shared" si="298"/>
        <v>6</v>
      </c>
      <c r="L1095" s="10">
        <f t="shared" si="299"/>
        <v>6</v>
      </c>
      <c r="M1095" s="1" t="str">
        <f t="shared" si="300"/>
        <v>~string~</v>
      </c>
      <c r="N1095" s="1" t="str">
        <f t="shared" si="301"/>
        <v>[stɹɪŋ]</v>
      </c>
      <c r="O1095" s="4">
        <f t="shared" si="302"/>
        <v>0.27185717486836958</v>
      </c>
      <c r="P1095" s="4">
        <f t="shared" si="303"/>
        <v>1</v>
      </c>
      <c r="Q1095" s="4" cm="1">
        <f t="array" ref="Q1095">SUM(_xlfn._xlws.FILTER($G$2:$G$1265,_xlfn.MAP($M$2:$M$1265,_xlfn.LAMBDA(_xlpm.x,_xlpm.x=$M1095))))</f>
        <v>7.3152889539136799E-4</v>
      </c>
      <c r="R1095" s="4">
        <f t="shared" si="304"/>
        <v>1</v>
      </c>
      <c r="S1095" s="15" cm="1">
        <f t="array" ref="S1095">SUM(_xlfn._xlws.FILTER($G$2:$G$1265,_xlfn.MAP($N$2:$N$1265,_xlfn.LAMBDA(_xlpm.x,_xlpm.x=$N1095))))</f>
        <v>7.3152889539136799E-4</v>
      </c>
      <c r="T1095" s="4">
        <f t="shared" si="305"/>
        <v>1</v>
      </c>
      <c r="U1095" s="4">
        <f t="shared" si="306"/>
        <v>0</v>
      </c>
      <c r="AA1095"/>
      <c r="AB1095"/>
      <c r="AC1095" s="2"/>
      <c r="AH1095" s="2"/>
      <c r="AI1095" s="2"/>
    </row>
    <row r="1096" spans="1:35">
      <c r="A1096" s="1" t="str">
        <f t="shared" si="293"/>
        <v>~strong~ : [stɹɔŋ]</v>
      </c>
      <c r="B1096" s="1">
        <f t="shared" si="292"/>
        <v>0</v>
      </c>
      <c r="C1096" s="1">
        <f t="shared" si="292"/>
        <v>0</v>
      </c>
      <c r="D1096" s="1">
        <f t="shared" si="292"/>
        <v>0</v>
      </c>
      <c r="E1096" s="7">
        <v>1</v>
      </c>
      <c r="F1096" s="9" t="s">
        <v>1083</v>
      </c>
      <c r="G1096" s="4">
        <f t="shared" si="294"/>
        <v>7.3152889539136799E-4</v>
      </c>
      <c r="H1096" s="4" t="str">
        <f t="shared" si="295"/>
        <v>stɹɔŋ</v>
      </c>
      <c r="I1096" s="4" t="str">
        <f t="shared" si="296"/>
        <v>strong</v>
      </c>
      <c r="J1096" s="10">
        <f t="shared" si="297"/>
        <v>5</v>
      </c>
      <c r="K1096" s="10">
        <f t="shared" si="298"/>
        <v>6</v>
      </c>
      <c r="L1096" s="10">
        <f t="shared" si="299"/>
        <v>6</v>
      </c>
      <c r="M1096" s="1" t="str">
        <f t="shared" si="300"/>
        <v>~strong~</v>
      </c>
      <c r="N1096" s="1" t="str">
        <f t="shared" si="301"/>
        <v>[stɹɔŋ]</v>
      </c>
      <c r="O1096" s="4">
        <f t="shared" si="302"/>
        <v>0.27185717486836958</v>
      </c>
      <c r="P1096" s="4">
        <f t="shared" si="303"/>
        <v>1</v>
      </c>
      <c r="Q1096" s="4" cm="1">
        <f t="array" ref="Q1096">SUM(_xlfn._xlws.FILTER($G$2:$G$1265,_xlfn.MAP($M$2:$M$1265,_xlfn.LAMBDA(_xlpm.x,_xlpm.x=$M1096))))</f>
        <v>7.3152889539136799E-4</v>
      </c>
      <c r="R1096" s="4">
        <f t="shared" si="304"/>
        <v>1</v>
      </c>
      <c r="S1096" s="15" cm="1">
        <f t="array" ref="S1096">SUM(_xlfn._xlws.FILTER($G$2:$G$1265,_xlfn.MAP($N$2:$N$1265,_xlfn.LAMBDA(_xlpm.x,_xlpm.x=$N1096))))</f>
        <v>7.3152889539136799E-4</v>
      </c>
      <c r="T1096" s="4">
        <f t="shared" si="305"/>
        <v>1</v>
      </c>
      <c r="U1096" s="4">
        <f t="shared" si="306"/>
        <v>0</v>
      </c>
      <c r="AA1096"/>
      <c r="AB1096"/>
      <c r="AC1096" s="2"/>
      <c r="AH1096" s="2"/>
      <c r="AI1096" s="2"/>
    </row>
    <row r="1097" spans="1:35">
      <c r="A1097" s="1" t="str">
        <f t="shared" si="293"/>
        <v>~sectio~ : [sɛkʃə]</v>
      </c>
      <c r="B1097" s="1">
        <f t="shared" si="292"/>
        <v>0</v>
      </c>
      <c r="C1097" s="1">
        <f t="shared" si="292"/>
        <v>0</v>
      </c>
      <c r="D1097" s="1">
        <f t="shared" si="292"/>
        <v>0</v>
      </c>
      <c r="E1097" s="7">
        <v>1</v>
      </c>
      <c r="F1097" s="9" t="s">
        <v>1082</v>
      </c>
      <c r="G1097" s="4">
        <f t="shared" si="294"/>
        <v>7.3152889539136799E-4</v>
      </c>
      <c r="H1097" s="4" t="str">
        <f t="shared" si="295"/>
        <v>sɛkʃə</v>
      </c>
      <c r="I1097" s="4" t="str">
        <f t="shared" si="296"/>
        <v>sectio</v>
      </c>
      <c r="J1097" s="10">
        <f t="shared" si="297"/>
        <v>5</v>
      </c>
      <c r="K1097" s="10">
        <f t="shared" si="298"/>
        <v>6</v>
      </c>
      <c r="L1097" s="10">
        <f t="shared" si="299"/>
        <v>6</v>
      </c>
      <c r="M1097" s="1" t="str">
        <f t="shared" si="300"/>
        <v>~sectio~</v>
      </c>
      <c r="N1097" s="1" t="str">
        <f t="shared" si="301"/>
        <v>[sɛkʃə]</v>
      </c>
      <c r="O1097" s="4">
        <f t="shared" si="302"/>
        <v>0.27185717486836958</v>
      </c>
      <c r="P1097" s="4">
        <f t="shared" si="303"/>
        <v>1</v>
      </c>
      <c r="Q1097" s="4" cm="1">
        <f t="array" ref="Q1097">SUM(_xlfn._xlws.FILTER($G$2:$G$1265,_xlfn.MAP($M$2:$M$1265,_xlfn.LAMBDA(_xlpm.x,_xlpm.x=$M1097))))</f>
        <v>7.3152889539136799E-4</v>
      </c>
      <c r="R1097" s="4">
        <f t="shared" si="304"/>
        <v>1</v>
      </c>
      <c r="S1097" s="15" cm="1">
        <f t="array" ref="S1097">SUM(_xlfn._xlws.FILTER($G$2:$G$1265,_xlfn.MAP($N$2:$N$1265,_xlfn.LAMBDA(_xlpm.x,_xlpm.x=$N1097))))</f>
        <v>7.3152889539136799E-4</v>
      </c>
      <c r="T1097" s="4">
        <f t="shared" si="305"/>
        <v>1</v>
      </c>
      <c r="U1097" s="4">
        <f t="shared" si="306"/>
        <v>0</v>
      </c>
      <c r="AA1097"/>
      <c r="AB1097"/>
      <c r="AC1097" s="2"/>
      <c r="AH1097" s="2"/>
      <c r="AI1097" s="2"/>
    </row>
    <row r="1098" spans="1:35">
      <c r="A1098" s="1" t="str">
        <f t="shared" si="293"/>
        <v>~simple~ : [sɪmpl]</v>
      </c>
      <c r="B1098" s="1">
        <f t="shared" si="292"/>
        <v>0</v>
      </c>
      <c r="C1098" s="1">
        <f t="shared" si="292"/>
        <v>0</v>
      </c>
      <c r="D1098" s="1">
        <f t="shared" si="292"/>
        <v>0</v>
      </c>
      <c r="E1098" s="7">
        <v>1</v>
      </c>
      <c r="F1098" s="9" t="s">
        <v>1081</v>
      </c>
      <c r="G1098" s="4">
        <f t="shared" si="294"/>
        <v>7.3152889539136799E-4</v>
      </c>
      <c r="H1098" s="4" t="str">
        <f t="shared" si="295"/>
        <v>sɪmpl</v>
      </c>
      <c r="I1098" s="4" t="str">
        <f t="shared" si="296"/>
        <v>simple</v>
      </c>
      <c r="J1098" s="10">
        <f t="shared" si="297"/>
        <v>5</v>
      </c>
      <c r="K1098" s="10">
        <f t="shared" si="298"/>
        <v>6</v>
      </c>
      <c r="L1098" s="10">
        <f t="shared" si="299"/>
        <v>6</v>
      </c>
      <c r="M1098" s="1" t="str">
        <f t="shared" si="300"/>
        <v>~simple~</v>
      </c>
      <c r="N1098" s="1" t="str">
        <f t="shared" si="301"/>
        <v>[sɪmpl]</v>
      </c>
      <c r="O1098" s="4">
        <f t="shared" si="302"/>
        <v>0.27185717486836958</v>
      </c>
      <c r="P1098" s="4">
        <f t="shared" si="303"/>
        <v>1</v>
      </c>
      <c r="Q1098" s="4" cm="1">
        <f t="array" ref="Q1098">SUM(_xlfn._xlws.FILTER($G$2:$G$1265,_xlfn.MAP($M$2:$M$1265,_xlfn.LAMBDA(_xlpm.x,_xlpm.x=$M1098))))</f>
        <v>7.3152889539136799E-4</v>
      </c>
      <c r="R1098" s="4">
        <f t="shared" si="304"/>
        <v>1</v>
      </c>
      <c r="S1098" s="15" cm="1">
        <f t="array" ref="S1098">SUM(_xlfn._xlws.FILTER($G$2:$G$1265,_xlfn.MAP($N$2:$N$1265,_xlfn.LAMBDA(_xlpm.x,_xlpm.x=$N1098))))</f>
        <v>7.3152889539136799E-4</v>
      </c>
      <c r="T1098" s="4">
        <f t="shared" si="305"/>
        <v>1</v>
      </c>
      <c r="U1098" s="4">
        <f t="shared" si="306"/>
        <v>0</v>
      </c>
      <c r="AA1098"/>
      <c r="AB1098"/>
      <c r="AC1098" s="2"/>
      <c r="AH1098" s="2"/>
      <c r="AI1098" s="2"/>
    </row>
    <row r="1099" spans="1:35">
      <c r="A1099" s="1" t="str">
        <f t="shared" si="293"/>
        <v>~severa~ : [sɛvɹə]</v>
      </c>
      <c r="B1099" s="1">
        <f t="shared" si="292"/>
        <v>0</v>
      </c>
      <c r="C1099" s="1">
        <f t="shared" si="292"/>
        <v>0</v>
      </c>
      <c r="D1099" s="1">
        <f t="shared" si="292"/>
        <v>0</v>
      </c>
      <c r="E1099" s="7">
        <v>1</v>
      </c>
      <c r="F1099" s="9" t="s">
        <v>1080</v>
      </c>
      <c r="G1099" s="4">
        <f t="shared" si="294"/>
        <v>7.3152889539136799E-4</v>
      </c>
      <c r="H1099" s="1" t="str">
        <f t="shared" si="295"/>
        <v>sɛvɹə</v>
      </c>
      <c r="I1099" s="1" t="str">
        <f t="shared" si="296"/>
        <v>severa</v>
      </c>
      <c r="J1099" s="10">
        <f t="shared" si="297"/>
        <v>5</v>
      </c>
      <c r="K1099" s="10">
        <f t="shared" si="298"/>
        <v>6</v>
      </c>
      <c r="L1099" s="10">
        <f t="shared" si="299"/>
        <v>6</v>
      </c>
      <c r="M1099" s="1" t="str">
        <f t="shared" si="300"/>
        <v>~severa~</v>
      </c>
      <c r="N1099" s="1" t="str">
        <f t="shared" si="301"/>
        <v>[sɛvɹə]</v>
      </c>
      <c r="O1099" s="4">
        <f t="shared" si="302"/>
        <v>0.27185717486836958</v>
      </c>
      <c r="P1099" s="4">
        <f t="shared" si="303"/>
        <v>1</v>
      </c>
      <c r="Q1099" s="4" cm="1">
        <f t="array" ref="Q1099">SUM(_xlfn._xlws.FILTER($G$2:$G$1265,_xlfn.MAP($M$2:$M$1265,_xlfn.LAMBDA(_xlpm.x,_xlpm.x=$M1099))))</f>
        <v>7.3152889539136799E-4</v>
      </c>
      <c r="R1099" s="4">
        <f t="shared" si="304"/>
        <v>1</v>
      </c>
      <c r="S1099" s="15" cm="1">
        <f t="array" ref="S1099">SUM(_xlfn._xlws.FILTER($G$2:$G$1265,_xlfn.MAP($N$2:$N$1265,_xlfn.LAMBDA(_xlpm.x,_xlpm.x=$N1099))))</f>
        <v>7.3152889539136799E-4</v>
      </c>
      <c r="T1099" s="4">
        <f t="shared" si="305"/>
        <v>1</v>
      </c>
      <c r="U1099" s="4">
        <f t="shared" si="306"/>
        <v>0</v>
      </c>
      <c r="AA1099"/>
      <c r="AB1099"/>
      <c r="AC1099" s="2"/>
      <c r="AH1099" s="2"/>
      <c r="AI1099" s="2"/>
    </row>
    <row r="1100" spans="1:35">
      <c r="A1100" s="1" t="str">
        <f t="shared" si="293"/>
        <v>~certai~ : [sɜɹtə]</v>
      </c>
      <c r="B1100" s="1">
        <f t="shared" si="292"/>
        <v>0</v>
      </c>
      <c r="C1100" s="1">
        <f t="shared" si="292"/>
        <v>0</v>
      </c>
      <c r="D1100" s="1">
        <f t="shared" si="292"/>
        <v>0</v>
      </c>
      <c r="E1100" s="7">
        <v>1</v>
      </c>
      <c r="F1100" s="9" t="s">
        <v>1079</v>
      </c>
      <c r="G1100" s="4">
        <f t="shared" si="294"/>
        <v>7.3152889539136799E-4</v>
      </c>
      <c r="H1100" s="1" t="str">
        <f t="shared" si="295"/>
        <v>sɜɹtə</v>
      </c>
      <c r="I1100" s="1" t="str">
        <f t="shared" si="296"/>
        <v>certai</v>
      </c>
      <c r="J1100" s="10">
        <f t="shared" si="297"/>
        <v>5</v>
      </c>
      <c r="K1100" s="10">
        <f t="shared" si="298"/>
        <v>6</v>
      </c>
      <c r="L1100" s="10">
        <f t="shared" si="299"/>
        <v>6</v>
      </c>
      <c r="M1100" s="1" t="str">
        <f t="shared" si="300"/>
        <v>~certai~</v>
      </c>
      <c r="N1100" s="1" t="str">
        <f t="shared" si="301"/>
        <v>[sɜɹtə]</v>
      </c>
      <c r="O1100" s="4">
        <f t="shared" si="302"/>
        <v>0.27185717486836958</v>
      </c>
      <c r="P1100" s="4">
        <f t="shared" si="303"/>
        <v>1</v>
      </c>
      <c r="Q1100" s="4" cm="1">
        <f t="array" ref="Q1100">SUM(_xlfn._xlws.FILTER($G$2:$G$1265,_xlfn.MAP($M$2:$M$1265,_xlfn.LAMBDA(_xlpm.x,_xlpm.x=$M1100))))</f>
        <v>7.3152889539136799E-4</v>
      </c>
      <c r="R1100" s="4">
        <f t="shared" si="304"/>
        <v>1</v>
      </c>
      <c r="S1100" s="15" cm="1">
        <f t="array" ref="S1100">SUM(_xlfn._xlws.FILTER($G$2:$G$1265,_xlfn.MAP($N$2:$N$1265,_xlfn.LAMBDA(_xlpm.x,_xlpm.x=$N1100))))</f>
        <v>7.3152889539136799E-4</v>
      </c>
      <c r="T1100" s="4">
        <f t="shared" si="305"/>
        <v>1</v>
      </c>
      <c r="U1100" s="4">
        <f t="shared" si="306"/>
        <v>0</v>
      </c>
      <c r="AA1100"/>
      <c r="AB1100"/>
      <c r="AC1100" s="2"/>
      <c r="AH1100" s="2"/>
      <c r="AI1100" s="2"/>
    </row>
    <row r="1101" spans="1:35">
      <c r="A1101" s="1" t="str">
        <f t="shared" si="293"/>
        <v>~search~ : [sɜɹtʃ]</v>
      </c>
      <c r="B1101" s="1">
        <f t="shared" si="292"/>
        <v>0</v>
      </c>
      <c r="C1101" s="1">
        <f t="shared" si="292"/>
        <v>0</v>
      </c>
      <c r="D1101" s="1">
        <f t="shared" si="292"/>
        <v>0</v>
      </c>
      <c r="E1101" s="7">
        <v>1</v>
      </c>
      <c r="F1101" s="9" t="s">
        <v>1078</v>
      </c>
      <c r="G1101" s="4">
        <f t="shared" si="294"/>
        <v>7.3152889539136799E-4</v>
      </c>
      <c r="H1101" s="1" t="str">
        <f t="shared" si="295"/>
        <v>sɜɹtʃ</v>
      </c>
      <c r="I1101" s="1" t="str">
        <f t="shared" si="296"/>
        <v>search</v>
      </c>
      <c r="J1101" s="10">
        <f t="shared" si="297"/>
        <v>5</v>
      </c>
      <c r="K1101" s="10">
        <f t="shared" si="298"/>
        <v>6</v>
      </c>
      <c r="L1101" s="10">
        <f t="shared" si="299"/>
        <v>6</v>
      </c>
      <c r="M1101" s="1" t="str">
        <f t="shared" si="300"/>
        <v>~search~</v>
      </c>
      <c r="N1101" s="1" t="str">
        <f t="shared" si="301"/>
        <v>[sɜɹtʃ]</v>
      </c>
      <c r="O1101" s="4">
        <f t="shared" si="302"/>
        <v>0.27185717486836958</v>
      </c>
      <c r="P1101" s="4">
        <f t="shared" si="303"/>
        <v>1</v>
      </c>
      <c r="Q1101" s="4" cm="1">
        <f t="array" ref="Q1101">SUM(_xlfn._xlws.FILTER($G$2:$G$1265,_xlfn.MAP($M$2:$M$1265,_xlfn.LAMBDA(_xlpm.x,_xlpm.x=$M1101))))</f>
        <v>7.3152889539136799E-4</v>
      </c>
      <c r="R1101" s="4">
        <f t="shared" si="304"/>
        <v>1</v>
      </c>
      <c r="S1101" s="15" cm="1">
        <f t="array" ref="S1101">SUM(_xlfn._xlws.FILTER($G$2:$G$1265,_xlfn.MAP($N$2:$N$1265,_xlfn.LAMBDA(_xlpm.x,_xlpm.x=$N1101))))</f>
        <v>7.3152889539136799E-4</v>
      </c>
      <c r="T1101" s="4">
        <f t="shared" si="305"/>
        <v>1</v>
      </c>
      <c r="U1101" s="4">
        <f t="shared" si="306"/>
        <v>0</v>
      </c>
      <c r="AA1101"/>
      <c r="AB1101"/>
      <c r="AC1101" s="2"/>
      <c r="AH1101" s="2"/>
      <c r="AI1101" s="2"/>
    </row>
    <row r="1102" spans="1:35">
      <c r="A1102" s="1" t="str">
        <f t="shared" si="293"/>
        <v>~single~ : [sɪŋɡl]</v>
      </c>
      <c r="B1102" s="1">
        <f t="shared" ref="B1102:D1121" si="307">_xlfn.LET(_xlpm.d,$F1102,_xlpm.k,_xlfn.CONCAT(LEFT(TRIM(B$1),1),"*"),COUNTIF(_xlpm.d,_xlpm.k))</f>
        <v>0</v>
      </c>
      <c r="C1102" s="1">
        <f t="shared" si="307"/>
        <v>0</v>
      </c>
      <c r="D1102" s="1">
        <f t="shared" si="307"/>
        <v>0</v>
      </c>
      <c r="E1102" s="7">
        <v>1</v>
      </c>
      <c r="F1102" s="9" t="s">
        <v>1077</v>
      </c>
      <c r="G1102" s="4">
        <f t="shared" si="294"/>
        <v>7.3152889539136799E-4</v>
      </c>
      <c r="H1102" s="1" t="str">
        <f t="shared" si="295"/>
        <v>sɪŋɡl</v>
      </c>
      <c r="I1102" s="1" t="str">
        <f t="shared" si="296"/>
        <v>single</v>
      </c>
      <c r="J1102" s="10">
        <f t="shared" si="297"/>
        <v>5</v>
      </c>
      <c r="K1102" s="10">
        <f t="shared" si="298"/>
        <v>6</v>
      </c>
      <c r="L1102" s="10">
        <f t="shared" si="299"/>
        <v>6</v>
      </c>
      <c r="M1102" s="1" t="str">
        <f t="shared" si="300"/>
        <v>~single~</v>
      </c>
      <c r="N1102" s="1" t="str">
        <f t="shared" si="301"/>
        <v>[sɪŋɡl]</v>
      </c>
      <c r="O1102" s="4">
        <f t="shared" si="302"/>
        <v>0.27185717486836958</v>
      </c>
      <c r="P1102" s="4">
        <f t="shared" si="303"/>
        <v>1</v>
      </c>
      <c r="Q1102" s="4" cm="1">
        <f t="array" ref="Q1102">SUM(_xlfn._xlws.FILTER($G$2:$G$1265,_xlfn.MAP($M$2:$M$1265,_xlfn.LAMBDA(_xlpm.x,_xlpm.x=$M1102))))</f>
        <v>7.3152889539136799E-4</v>
      </c>
      <c r="R1102" s="4">
        <f t="shared" si="304"/>
        <v>1</v>
      </c>
      <c r="S1102" s="15" cm="1">
        <f t="array" ref="S1102">SUM(_xlfn._xlws.FILTER($G$2:$G$1265,_xlfn.MAP($N$2:$N$1265,_xlfn.LAMBDA(_xlpm.x,_xlpm.x=$N1102))))</f>
        <v>7.3152889539136799E-4</v>
      </c>
      <c r="T1102" s="4">
        <f t="shared" si="305"/>
        <v>1</v>
      </c>
      <c r="U1102" s="4">
        <f t="shared" si="306"/>
        <v>0</v>
      </c>
      <c r="AA1102"/>
      <c r="AB1102"/>
      <c r="AC1102" s="2"/>
      <c r="AH1102" s="2"/>
      <c r="AI1102" s="2"/>
    </row>
    <row r="1103" spans="1:35">
      <c r="A1103" s="1" t="str">
        <f t="shared" si="293"/>
        <v>~chance~ : [tʃæns]</v>
      </c>
      <c r="B1103" s="1">
        <f t="shared" si="307"/>
        <v>0</v>
      </c>
      <c r="C1103" s="1">
        <f t="shared" si="307"/>
        <v>0</v>
      </c>
      <c r="D1103" s="1">
        <f t="shared" si="307"/>
        <v>0</v>
      </c>
      <c r="E1103" s="7">
        <v>1</v>
      </c>
      <c r="F1103" s="9" t="s">
        <v>1076</v>
      </c>
      <c r="G1103" s="4">
        <f t="shared" si="294"/>
        <v>7.3152889539136799E-4</v>
      </c>
      <c r="H1103" s="1" t="str">
        <f t="shared" si="295"/>
        <v>tʃæns</v>
      </c>
      <c r="I1103" s="1" t="str">
        <f t="shared" si="296"/>
        <v>chance</v>
      </c>
      <c r="J1103" s="10">
        <f t="shared" si="297"/>
        <v>5</v>
      </c>
      <c r="K1103" s="10">
        <f t="shared" si="298"/>
        <v>6</v>
      </c>
      <c r="L1103" s="10">
        <f t="shared" si="299"/>
        <v>6</v>
      </c>
      <c r="M1103" s="1" t="str">
        <f t="shared" si="300"/>
        <v>~chance~</v>
      </c>
      <c r="N1103" s="1" t="str">
        <f t="shared" si="301"/>
        <v>[tʃæns]</v>
      </c>
      <c r="O1103" s="4">
        <f t="shared" si="302"/>
        <v>0.27185717486836958</v>
      </c>
      <c r="P1103" s="4">
        <f t="shared" si="303"/>
        <v>1</v>
      </c>
      <c r="Q1103" s="4" cm="1">
        <f t="array" ref="Q1103">SUM(_xlfn._xlws.FILTER($G$2:$G$1265,_xlfn.MAP($M$2:$M$1265,_xlfn.LAMBDA(_xlpm.x,_xlpm.x=$M1103))))</f>
        <v>7.3152889539136799E-4</v>
      </c>
      <c r="R1103" s="4">
        <f t="shared" si="304"/>
        <v>1</v>
      </c>
      <c r="S1103" s="15" cm="1">
        <f t="array" ref="S1103">SUM(_xlfn._xlws.FILTER($G$2:$G$1265,_xlfn.MAP($N$2:$N$1265,_xlfn.LAMBDA(_xlpm.x,_xlpm.x=$N1103))))</f>
        <v>7.3152889539136799E-4</v>
      </c>
      <c r="T1103" s="4">
        <f t="shared" si="305"/>
        <v>1</v>
      </c>
      <c r="U1103" s="4">
        <f t="shared" si="306"/>
        <v>0</v>
      </c>
      <c r="AA1103"/>
      <c r="AB1103"/>
      <c r="AC1103" s="2"/>
      <c r="AH1103" s="2"/>
      <c r="AI1103" s="2"/>
    </row>
    <row r="1104" spans="1:35">
      <c r="A1104" s="1" t="str">
        <f t="shared" si="293"/>
        <v>~yellow~ : [yɛləʊ]</v>
      </c>
      <c r="B1104" s="1">
        <f t="shared" si="307"/>
        <v>0</v>
      </c>
      <c r="C1104" s="1">
        <f t="shared" si="307"/>
        <v>0</v>
      </c>
      <c r="D1104" s="1">
        <f t="shared" si="307"/>
        <v>0</v>
      </c>
      <c r="E1104" s="7">
        <v>1</v>
      </c>
      <c r="F1104" s="9" t="s">
        <v>1075</v>
      </c>
      <c r="G1104" s="4">
        <f t="shared" si="294"/>
        <v>7.3152889539136799E-4</v>
      </c>
      <c r="H1104" s="1" t="str">
        <f t="shared" si="295"/>
        <v>yɛləʊ</v>
      </c>
      <c r="I1104" s="1" t="str">
        <f t="shared" si="296"/>
        <v>yellow</v>
      </c>
      <c r="J1104" s="10">
        <f t="shared" si="297"/>
        <v>5</v>
      </c>
      <c r="K1104" s="10">
        <f t="shared" si="298"/>
        <v>6</v>
      </c>
      <c r="L1104" s="10">
        <f t="shared" si="299"/>
        <v>6</v>
      </c>
      <c r="M1104" s="1" t="str">
        <f t="shared" si="300"/>
        <v>~yellow~</v>
      </c>
      <c r="N1104" s="1" t="str">
        <f t="shared" si="301"/>
        <v>[yɛləʊ]</v>
      </c>
      <c r="O1104" s="4">
        <f t="shared" si="302"/>
        <v>0.27185717486836958</v>
      </c>
      <c r="P1104" s="4">
        <f t="shared" si="303"/>
        <v>1</v>
      </c>
      <c r="Q1104" s="4" cm="1">
        <f t="array" ref="Q1104">SUM(_xlfn._xlws.FILTER($G$2:$G$1265,_xlfn.MAP($M$2:$M$1265,_xlfn.LAMBDA(_xlpm.x,_xlpm.x=$M1104))))</f>
        <v>7.3152889539136799E-4</v>
      </c>
      <c r="R1104" s="4">
        <f t="shared" si="304"/>
        <v>1</v>
      </c>
      <c r="S1104" s="15" cm="1">
        <f t="array" ref="S1104">SUM(_xlfn._xlws.FILTER($G$2:$G$1265,_xlfn.MAP($N$2:$N$1265,_xlfn.LAMBDA(_xlpm.x,_xlpm.x=$N1104))))</f>
        <v>7.3152889539136799E-4</v>
      </c>
      <c r="T1104" s="4">
        <f t="shared" si="305"/>
        <v>1</v>
      </c>
      <c r="U1104" s="4">
        <f t="shared" si="306"/>
        <v>0</v>
      </c>
      <c r="AA1104"/>
      <c r="AB1104"/>
      <c r="AC1104" s="2"/>
      <c r="AH1104" s="2"/>
      <c r="AI1104" s="2"/>
    </row>
    <row r="1105" spans="1:35">
      <c r="A1105" s="1" t="str">
        <f t="shared" si="293"/>
        <v>~thousa~ : [θaʊzə]</v>
      </c>
      <c r="B1105" s="1">
        <f t="shared" si="307"/>
        <v>0</v>
      </c>
      <c r="C1105" s="1">
        <f t="shared" si="307"/>
        <v>0</v>
      </c>
      <c r="D1105" s="1">
        <f t="shared" si="307"/>
        <v>0</v>
      </c>
      <c r="E1105" s="7">
        <v>1</v>
      </c>
      <c r="F1105" s="9" t="s">
        <v>1074</v>
      </c>
      <c r="G1105" s="4">
        <f t="shared" si="294"/>
        <v>7.3152889539136799E-4</v>
      </c>
      <c r="H1105" s="1" t="str">
        <f t="shared" si="295"/>
        <v>θaʊzə</v>
      </c>
      <c r="I1105" s="1" t="str">
        <f t="shared" si="296"/>
        <v>thousa</v>
      </c>
      <c r="J1105" s="10">
        <f t="shared" si="297"/>
        <v>5</v>
      </c>
      <c r="K1105" s="10">
        <f t="shared" si="298"/>
        <v>6</v>
      </c>
      <c r="L1105" s="10">
        <f t="shared" si="299"/>
        <v>6</v>
      </c>
      <c r="M1105" s="1" t="str">
        <f t="shared" si="300"/>
        <v>~thousa~</v>
      </c>
      <c r="N1105" s="1" t="str">
        <f t="shared" si="301"/>
        <v>[θaʊzə]</v>
      </c>
      <c r="O1105" s="4">
        <f t="shared" si="302"/>
        <v>0.27185717486836958</v>
      </c>
      <c r="P1105" s="4">
        <f t="shared" si="303"/>
        <v>1</v>
      </c>
      <c r="Q1105" s="4" cm="1">
        <f t="array" ref="Q1105">SUM(_xlfn._xlws.FILTER($G$2:$G$1265,_xlfn.MAP($M$2:$M$1265,_xlfn.LAMBDA(_xlpm.x,_xlpm.x=$M1105))))</f>
        <v>7.3152889539136799E-4</v>
      </c>
      <c r="R1105" s="4">
        <f t="shared" si="304"/>
        <v>1</v>
      </c>
      <c r="S1105" s="15" cm="1">
        <f t="array" ref="S1105">SUM(_xlfn._xlws.FILTER($G$2:$G$1265,_xlfn.MAP($N$2:$N$1265,_xlfn.LAMBDA(_xlpm.x,_xlpm.x=$N1105))))</f>
        <v>7.3152889539136799E-4</v>
      </c>
      <c r="T1105" s="4">
        <f t="shared" si="305"/>
        <v>1</v>
      </c>
      <c r="U1105" s="4">
        <f t="shared" si="306"/>
        <v>0</v>
      </c>
      <c r="AA1105"/>
      <c r="AB1105"/>
      <c r="AC1105" s="2"/>
      <c r="AH1105" s="2"/>
      <c r="AI1105" s="2"/>
    </row>
    <row r="1106" spans="1:35">
      <c r="A1106" s="1" t="str">
        <f t="shared" si="293"/>
        <v>~gainst~ : [ɡɛnst]</v>
      </c>
      <c r="B1106" s="1">
        <f t="shared" si="307"/>
        <v>0</v>
      </c>
      <c r="C1106" s="1">
        <f t="shared" si="307"/>
        <v>0</v>
      </c>
      <c r="D1106" s="1">
        <f t="shared" si="307"/>
        <v>0</v>
      </c>
      <c r="E1106" s="7">
        <v>1</v>
      </c>
      <c r="F1106" s="9" t="s">
        <v>1073</v>
      </c>
      <c r="G1106" s="4">
        <f t="shared" si="294"/>
        <v>7.3152889539136799E-4</v>
      </c>
      <c r="H1106" s="1" t="str">
        <f t="shared" si="295"/>
        <v>ɡɛnst</v>
      </c>
      <c r="I1106" s="1" t="str">
        <f t="shared" si="296"/>
        <v>gainst</v>
      </c>
      <c r="J1106" s="10">
        <f t="shared" si="297"/>
        <v>5</v>
      </c>
      <c r="K1106" s="10">
        <f t="shared" si="298"/>
        <v>6</v>
      </c>
      <c r="L1106" s="10">
        <f t="shared" si="299"/>
        <v>6</v>
      </c>
      <c r="M1106" s="1" t="str">
        <f t="shared" si="300"/>
        <v>~gainst~</v>
      </c>
      <c r="N1106" s="1" t="str">
        <f t="shared" si="301"/>
        <v>[ɡɛnst]</v>
      </c>
      <c r="O1106" s="4">
        <f t="shared" si="302"/>
        <v>0.27185717486836958</v>
      </c>
      <c r="P1106" s="4">
        <f t="shared" si="303"/>
        <v>1</v>
      </c>
      <c r="Q1106" s="4" cm="1">
        <f t="array" ref="Q1106">SUM(_xlfn._xlws.FILTER($G$2:$G$1265,_xlfn.MAP($M$2:$M$1265,_xlfn.LAMBDA(_xlpm.x,_xlpm.x=$M1106))))</f>
        <v>7.3152889539136799E-4</v>
      </c>
      <c r="R1106" s="4">
        <f t="shared" si="304"/>
        <v>1</v>
      </c>
      <c r="S1106" s="15" cm="1">
        <f t="array" ref="S1106">SUM(_xlfn._xlws.FILTER($G$2:$G$1265,_xlfn.MAP($N$2:$N$1265,_xlfn.LAMBDA(_xlpm.x,_xlpm.x=$N1106))))</f>
        <v>7.3152889539136799E-4</v>
      </c>
      <c r="T1106" s="4">
        <f t="shared" si="305"/>
        <v>1</v>
      </c>
      <c r="U1106" s="4">
        <f t="shared" si="306"/>
        <v>0</v>
      </c>
      <c r="AA1106"/>
      <c r="AB1106"/>
      <c r="AC1106" s="2"/>
      <c r="AH1106" s="2"/>
      <c r="AI1106" s="2"/>
    </row>
    <row r="1107" spans="1:35">
      <c r="A1107" s="1" t="str">
        <f t="shared" si="293"/>
        <v>~garden~ : [ɡɑɹdn]</v>
      </c>
      <c r="B1107" s="1">
        <f t="shared" si="307"/>
        <v>0</v>
      </c>
      <c r="C1107" s="1">
        <f t="shared" si="307"/>
        <v>0</v>
      </c>
      <c r="D1107" s="1">
        <f t="shared" si="307"/>
        <v>0</v>
      </c>
      <c r="E1107" s="7">
        <v>1</v>
      </c>
      <c r="F1107" s="9" t="s">
        <v>1072</v>
      </c>
      <c r="G1107" s="4">
        <f t="shared" si="294"/>
        <v>7.3152889539136799E-4</v>
      </c>
      <c r="H1107" s="1" t="str">
        <f t="shared" si="295"/>
        <v>ɡɑɹdn</v>
      </c>
      <c r="I1107" s="1" t="str">
        <f t="shared" si="296"/>
        <v>garden</v>
      </c>
      <c r="J1107" s="10">
        <f t="shared" si="297"/>
        <v>5</v>
      </c>
      <c r="K1107" s="10">
        <f t="shared" si="298"/>
        <v>6</v>
      </c>
      <c r="L1107" s="10">
        <f t="shared" si="299"/>
        <v>6</v>
      </c>
      <c r="M1107" s="1" t="str">
        <f t="shared" si="300"/>
        <v>~garden~</v>
      </c>
      <c r="N1107" s="1" t="str">
        <f t="shared" si="301"/>
        <v>[ɡɑɹdn]</v>
      </c>
      <c r="O1107" s="4">
        <f t="shared" si="302"/>
        <v>0.27185717486836958</v>
      </c>
      <c r="P1107" s="4">
        <f t="shared" si="303"/>
        <v>1</v>
      </c>
      <c r="Q1107" s="4" cm="1">
        <f t="array" ref="Q1107">SUM(_xlfn._xlws.FILTER($G$2:$G$1265,_xlfn.MAP($M$2:$M$1265,_xlfn.LAMBDA(_xlpm.x,_xlpm.x=$M1107))))</f>
        <v>7.3152889539136799E-4</v>
      </c>
      <c r="R1107" s="4">
        <f t="shared" si="304"/>
        <v>1</v>
      </c>
      <c r="S1107" s="15" cm="1">
        <f t="array" ref="S1107">SUM(_xlfn._xlws.FILTER($G$2:$G$1265,_xlfn.MAP($N$2:$N$1265,_xlfn.LAMBDA(_xlpm.x,_xlpm.x=$N1107))))</f>
        <v>7.3152889539136799E-4</v>
      </c>
      <c r="T1107" s="4">
        <f t="shared" si="305"/>
        <v>1</v>
      </c>
      <c r="U1107" s="4">
        <f t="shared" si="306"/>
        <v>0</v>
      </c>
      <c r="AA1107"/>
      <c r="AB1107"/>
      <c r="AC1107" s="2"/>
      <c r="AH1107" s="2"/>
      <c r="AI1107" s="2"/>
    </row>
    <row r="1108" spans="1:35">
      <c r="A1108" s="1" t="str">
        <f t="shared" si="293"/>
        <v>~specia~ : [spɛʃə]</v>
      </c>
      <c r="B1108" s="1">
        <f t="shared" si="307"/>
        <v>0</v>
      </c>
      <c r="C1108" s="1">
        <f t="shared" si="307"/>
        <v>0</v>
      </c>
      <c r="D1108" s="1">
        <f t="shared" si="307"/>
        <v>0</v>
      </c>
      <c r="E1108" s="7">
        <v>2</v>
      </c>
      <c r="F1108" s="9" t="s">
        <v>1071</v>
      </c>
      <c r="G1108" s="4">
        <f t="shared" si="294"/>
        <v>1.463057790782736E-3</v>
      </c>
      <c r="H1108" s="4" t="str">
        <f t="shared" si="295"/>
        <v>spɛʃə</v>
      </c>
      <c r="I1108" s="4" t="str">
        <f t="shared" si="296"/>
        <v>specia</v>
      </c>
      <c r="J1108" s="10">
        <f t="shared" si="297"/>
        <v>5</v>
      </c>
      <c r="K1108" s="10">
        <f t="shared" si="298"/>
        <v>6</v>
      </c>
      <c r="L1108" s="10">
        <f t="shared" si="299"/>
        <v>6</v>
      </c>
      <c r="M1108" s="1" t="str">
        <f t="shared" si="300"/>
        <v>~specia~</v>
      </c>
      <c r="N1108" s="1" t="str">
        <f t="shared" si="301"/>
        <v>[spɛʃə]</v>
      </c>
      <c r="O1108" s="4">
        <f t="shared" si="302"/>
        <v>0.43088342771835975</v>
      </c>
      <c r="P1108" s="4">
        <f t="shared" si="303"/>
        <v>1</v>
      </c>
      <c r="Q1108" s="4" cm="1">
        <f t="array" ref="Q1108">SUM(_xlfn._xlws.FILTER($G$2:$G$1265,_xlfn.MAP($M$2:$M$1265,_xlfn.LAMBDA(_xlpm.x,_xlpm.x=$M1108))))</f>
        <v>1.463057790782736E-3</v>
      </c>
      <c r="R1108" s="4">
        <f t="shared" si="304"/>
        <v>1</v>
      </c>
      <c r="S1108" s="15" cm="1">
        <f t="array" ref="S1108">SUM(_xlfn._xlws.FILTER($G$2:$G$1265,_xlfn.MAP($N$2:$N$1265,_xlfn.LAMBDA(_xlpm.x,_xlpm.x=$N1108))))</f>
        <v>1.463057790782736E-3</v>
      </c>
      <c r="T1108" s="4">
        <f t="shared" si="305"/>
        <v>1</v>
      </c>
      <c r="U1108" s="4">
        <f t="shared" si="306"/>
        <v>0</v>
      </c>
      <c r="AA1108"/>
      <c r="AB1108"/>
      <c r="AC1108" s="2"/>
      <c r="AH1108" s="2"/>
      <c r="AI1108" s="2"/>
    </row>
    <row r="1109" spans="1:35">
      <c r="A1109" s="1" t="str">
        <f t="shared" si="293"/>
        <v>~branch~ : [bɹæntʃ]</v>
      </c>
      <c r="B1109" s="1">
        <f t="shared" si="307"/>
        <v>0</v>
      </c>
      <c r="C1109" s="1">
        <f t="shared" si="307"/>
        <v>0</v>
      </c>
      <c r="D1109" s="1">
        <f t="shared" si="307"/>
        <v>0</v>
      </c>
      <c r="E1109" s="7">
        <v>1</v>
      </c>
      <c r="F1109" s="9" t="s">
        <v>1070</v>
      </c>
      <c r="G1109" s="4">
        <f t="shared" si="294"/>
        <v>7.3152889539136799E-4</v>
      </c>
      <c r="H1109" s="4" t="str">
        <f t="shared" si="295"/>
        <v>bɹæntʃ</v>
      </c>
      <c r="I1109" s="4" t="str">
        <f t="shared" si="296"/>
        <v>branch</v>
      </c>
      <c r="J1109" s="10">
        <f t="shared" si="297"/>
        <v>6</v>
      </c>
      <c r="K1109" s="10">
        <f t="shared" si="298"/>
        <v>6</v>
      </c>
      <c r="L1109" s="10">
        <f t="shared" si="299"/>
        <v>6</v>
      </c>
      <c r="M1109" s="1" t="str">
        <f t="shared" si="300"/>
        <v>~branch~</v>
      </c>
      <c r="N1109" s="1" t="str">
        <f t="shared" si="301"/>
        <v>[bɹæntʃ]</v>
      </c>
      <c r="O1109" s="4">
        <f t="shared" si="302"/>
        <v>0.27185717486836958</v>
      </c>
      <c r="P1109" s="4">
        <f t="shared" si="303"/>
        <v>1</v>
      </c>
      <c r="Q1109" s="4" cm="1">
        <f t="array" ref="Q1109">SUM(_xlfn._xlws.FILTER($G$2:$G$1265,_xlfn.MAP($M$2:$M$1265,_xlfn.LAMBDA(_xlpm.x,_xlpm.x=$M1109))))</f>
        <v>7.3152889539136799E-4</v>
      </c>
      <c r="R1109" s="4">
        <f t="shared" si="304"/>
        <v>1</v>
      </c>
      <c r="S1109" s="15" cm="1">
        <f t="array" ref="S1109">SUM(_xlfn._xlws.FILTER($G$2:$G$1265,_xlfn.MAP($N$2:$N$1265,_xlfn.LAMBDA(_xlpm.x,_xlpm.x=$N1109))))</f>
        <v>7.3152889539136799E-4</v>
      </c>
      <c r="T1109" s="4">
        <f t="shared" si="305"/>
        <v>1</v>
      </c>
      <c r="U1109" s="4">
        <f t="shared" si="306"/>
        <v>0</v>
      </c>
      <c r="AA1109"/>
      <c r="AB1109"/>
      <c r="AC1109" s="2"/>
      <c r="AH1109" s="2"/>
      <c r="AI1109" s="2"/>
    </row>
    <row r="1110" spans="1:35">
      <c r="A1110" s="1" t="str">
        <f t="shared" si="293"/>
        <v>~gentle~ : [dʒɛntl]</v>
      </c>
      <c r="B1110" s="1">
        <f t="shared" si="307"/>
        <v>0</v>
      </c>
      <c r="C1110" s="1">
        <f t="shared" si="307"/>
        <v>0</v>
      </c>
      <c r="D1110" s="1">
        <f t="shared" si="307"/>
        <v>0</v>
      </c>
      <c r="E1110" s="7">
        <v>1</v>
      </c>
      <c r="F1110" s="9" t="s">
        <v>1069</v>
      </c>
      <c r="G1110" s="4">
        <f t="shared" si="294"/>
        <v>7.3152889539136799E-4</v>
      </c>
      <c r="H1110" s="4" t="str">
        <f t="shared" si="295"/>
        <v>dʒɛntl</v>
      </c>
      <c r="I1110" s="4" t="str">
        <f t="shared" si="296"/>
        <v>gentle</v>
      </c>
      <c r="J1110" s="10">
        <f t="shared" si="297"/>
        <v>6</v>
      </c>
      <c r="K1110" s="10">
        <f t="shared" si="298"/>
        <v>6</v>
      </c>
      <c r="L1110" s="10">
        <f t="shared" si="299"/>
        <v>6</v>
      </c>
      <c r="M1110" s="1" t="str">
        <f t="shared" si="300"/>
        <v>~gentle~</v>
      </c>
      <c r="N1110" s="1" t="str">
        <f t="shared" si="301"/>
        <v>[dʒɛntl]</v>
      </c>
      <c r="O1110" s="4">
        <f t="shared" si="302"/>
        <v>0.27185717486836958</v>
      </c>
      <c r="P1110" s="4">
        <f t="shared" si="303"/>
        <v>1</v>
      </c>
      <c r="Q1110" s="4" cm="1">
        <f t="array" ref="Q1110">SUM(_xlfn._xlws.FILTER($G$2:$G$1265,_xlfn.MAP($M$2:$M$1265,_xlfn.LAMBDA(_xlpm.x,_xlpm.x=$M1110))))</f>
        <v>7.3152889539136799E-4</v>
      </c>
      <c r="R1110" s="4">
        <f t="shared" si="304"/>
        <v>1</v>
      </c>
      <c r="S1110" s="15" cm="1">
        <f t="array" ref="S1110">SUM(_xlfn._xlws.FILTER($G$2:$G$1265,_xlfn.MAP($N$2:$N$1265,_xlfn.LAMBDA(_xlpm.x,_xlpm.x=$N1110))))</f>
        <v>7.3152889539136799E-4</v>
      </c>
      <c r="T1110" s="4">
        <f t="shared" si="305"/>
        <v>1</v>
      </c>
      <c r="U1110" s="4">
        <f t="shared" si="306"/>
        <v>0</v>
      </c>
      <c r="AA1110"/>
      <c r="AB1110"/>
      <c r="AC1110" s="2"/>
      <c r="AH1110" s="2"/>
      <c r="AI1110" s="2"/>
    </row>
    <row r="1111" spans="1:35">
      <c r="A1111" s="1" t="str">
        <f t="shared" si="293"/>
        <v>~hundre~ : [hʌndɹɛ]</v>
      </c>
      <c r="B1111" s="1">
        <f t="shared" si="307"/>
        <v>0</v>
      </c>
      <c r="C1111" s="1">
        <f t="shared" si="307"/>
        <v>0</v>
      </c>
      <c r="D1111" s="1">
        <f t="shared" si="307"/>
        <v>0</v>
      </c>
      <c r="E1111" s="7">
        <v>1</v>
      </c>
      <c r="F1111" s="9" t="s">
        <v>1068</v>
      </c>
      <c r="G1111" s="4">
        <f t="shared" si="294"/>
        <v>7.3152889539136799E-4</v>
      </c>
      <c r="H1111" s="4" t="str">
        <f t="shared" si="295"/>
        <v>hʌndɹɛ</v>
      </c>
      <c r="I1111" s="4" t="str">
        <f t="shared" si="296"/>
        <v>hundre</v>
      </c>
      <c r="J1111" s="10">
        <f t="shared" si="297"/>
        <v>6</v>
      </c>
      <c r="K1111" s="10">
        <f t="shared" si="298"/>
        <v>6</v>
      </c>
      <c r="L1111" s="10">
        <f t="shared" si="299"/>
        <v>6</v>
      </c>
      <c r="M1111" s="1" t="str">
        <f t="shared" si="300"/>
        <v>~hundre~</v>
      </c>
      <c r="N1111" s="1" t="str">
        <f t="shared" si="301"/>
        <v>[hʌndɹɛ]</v>
      </c>
      <c r="O1111" s="4">
        <f t="shared" si="302"/>
        <v>0.27185717486836958</v>
      </c>
      <c r="P1111" s="4">
        <f t="shared" si="303"/>
        <v>1</v>
      </c>
      <c r="Q1111" s="4" cm="1">
        <f t="array" ref="Q1111">SUM(_xlfn._xlws.FILTER($G$2:$G$1265,_xlfn.MAP($M$2:$M$1265,_xlfn.LAMBDA(_xlpm.x,_xlpm.x=$M1111))))</f>
        <v>7.3152889539136799E-4</v>
      </c>
      <c r="R1111" s="4">
        <f t="shared" si="304"/>
        <v>1</v>
      </c>
      <c r="S1111" s="15" cm="1">
        <f t="array" ref="S1111">SUM(_xlfn._xlws.FILTER($G$2:$G$1265,_xlfn.MAP($N$2:$N$1265,_xlfn.LAMBDA(_xlpm.x,_xlpm.x=$N1111))))</f>
        <v>7.3152889539136799E-4</v>
      </c>
      <c r="T1111" s="4">
        <f t="shared" si="305"/>
        <v>1</v>
      </c>
      <c r="U1111" s="4">
        <f t="shared" si="306"/>
        <v>0</v>
      </c>
      <c r="AA1111"/>
      <c r="AB1111"/>
      <c r="AC1111" s="2"/>
      <c r="AH1111" s="2"/>
      <c r="AI1111" s="2"/>
    </row>
    <row r="1112" spans="1:35">
      <c r="A1112" s="1" t="str">
        <f t="shared" si="293"/>
        <v>~comple~ : [kəmpli]</v>
      </c>
      <c r="B1112" s="1">
        <f t="shared" si="307"/>
        <v>0</v>
      </c>
      <c r="C1112" s="1">
        <f t="shared" si="307"/>
        <v>0</v>
      </c>
      <c r="D1112" s="1">
        <f t="shared" si="307"/>
        <v>0</v>
      </c>
      <c r="E1112" s="7">
        <v>1</v>
      </c>
      <c r="F1112" s="9" t="s">
        <v>1067</v>
      </c>
      <c r="G1112" s="4">
        <f t="shared" si="294"/>
        <v>7.3152889539136799E-4</v>
      </c>
      <c r="H1112" s="4" t="str">
        <f t="shared" si="295"/>
        <v>kəmpli</v>
      </c>
      <c r="I1112" s="4" t="str">
        <f t="shared" si="296"/>
        <v>comple</v>
      </c>
      <c r="J1112" s="10">
        <f t="shared" si="297"/>
        <v>6</v>
      </c>
      <c r="K1112" s="10">
        <f t="shared" si="298"/>
        <v>6</v>
      </c>
      <c r="L1112" s="10">
        <f t="shared" si="299"/>
        <v>6</v>
      </c>
      <c r="M1112" s="1" t="str">
        <f t="shared" si="300"/>
        <v>~comple~</v>
      </c>
      <c r="N1112" s="1" t="str">
        <f t="shared" si="301"/>
        <v>[kəmpli]</v>
      </c>
      <c r="O1112" s="4">
        <f t="shared" si="302"/>
        <v>0.27185717486836958</v>
      </c>
      <c r="P1112" s="4">
        <f t="shared" si="303"/>
        <v>1</v>
      </c>
      <c r="Q1112" s="4" cm="1">
        <f t="array" ref="Q1112">SUM(_xlfn._xlws.FILTER($G$2:$G$1265,_xlfn.MAP($M$2:$M$1265,_xlfn.LAMBDA(_xlpm.x,_xlpm.x=$M1112))))</f>
        <v>7.3152889539136799E-4</v>
      </c>
      <c r="R1112" s="4">
        <f t="shared" si="304"/>
        <v>1</v>
      </c>
      <c r="S1112" s="15" cm="1">
        <f t="array" ref="S1112">SUM(_xlfn._xlws.FILTER($G$2:$G$1265,_xlfn.MAP($N$2:$N$1265,_xlfn.LAMBDA(_xlpm.x,_xlpm.x=$N1112))))</f>
        <v>7.3152889539136799E-4</v>
      </c>
      <c r="T1112" s="4">
        <f t="shared" si="305"/>
        <v>1</v>
      </c>
      <c r="U1112" s="4">
        <f t="shared" si="306"/>
        <v>0</v>
      </c>
      <c r="AA1112"/>
      <c r="AB1112"/>
      <c r="AC1112" s="2"/>
      <c r="AH1112" s="2"/>
      <c r="AI1112" s="2"/>
    </row>
    <row r="1113" spans="1:35">
      <c r="A1113" s="1" t="str">
        <f t="shared" si="293"/>
        <v>~contai~ : [kənteɪ]</v>
      </c>
      <c r="B1113" s="1">
        <f t="shared" si="307"/>
        <v>0</v>
      </c>
      <c r="C1113" s="1">
        <f t="shared" si="307"/>
        <v>0</v>
      </c>
      <c r="D1113" s="1">
        <f t="shared" si="307"/>
        <v>0</v>
      </c>
      <c r="E1113" s="7">
        <v>1</v>
      </c>
      <c r="F1113" s="9" t="s">
        <v>1066</v>
      </c>
      <c r="G1113" s="4">
        <f t="shared" si="294"/>
        <v>7.3152889539136799E-4</v>
      </c>
      <c r="H1113" s="1" t="str">
        <f t="shared" si="295"/>
        <v>kənteɪ</v>
      </c>
      <c r="I1113" s="1" t="str">
        <f t="shared" si="296"/>
        <v>contai</v>
      </c>
      <c r="J1113" s="10">
        <f t="shared" si="297"/>
        <v>6</v>
      </c>
      <c r="K1113" s="10">
        <f t="shared" si="298"/>
        <v>6</v>
      </c>
      <c r="L1113" s="10">
        <f t="shared" si="299"/>
        <v>6</v>
      </c>
      <c r="M1113" s="1" t="str">
        <f t="shared" si="300"/>
        <v>~contai~</v>
      </c>
      <c r="N1113" s="1" t="str">
        <f t="shared" si="301"/>
        <v>[kənteɪ]</v>
      </c>
      <c r="O1113" s="4">
        <f t="shared" si="302"/>
        <v>0.27185717486836958</v>
      </c>
      <c r="P1113" s="4">
        <f t="shared" si="303"/>
        <v>1</v>
      </c>
      <c r="Q1113" s="4" cm="1">
        <f t="array" ref="Q1113">SUM(_xlfn._xlws.FILTER($G$2:$G$1265,_xlfn.MAP($M$2:$M$1265,_xlfn.LAMBDA(_xlpm.x,_xlpm.x=$M1113))))</f>
        <v>7.3152889539136799E-4</v>
      </c>
      <c r="R1113" s="4">
        <f t="shared" si="304"/>
        <v>1</v>
      </c>
      <c r="S1113" s="15" cm="1">
        <f t="array" ref="S1113">SUM(_xlfn._xlws.FILTER($G$2:$G$1265,_xlfn.MAP($N$2:$N$1265,_xlfn.LAMBDA(_xlpm.x,_xlpm.x=$N1113))))</f>
        <v>7.3152889539136799E-4</v>
      </c>
      <c r="T1113" s="4">
        <f t="shared" si="305"/>
        <v>1</v>
      </c>
      <c r="U1113" s="4">
        <f t="shared" si="306"/>
        <v>0</v>
      </c>
      <c r="AA1113"/>
      <c r="AB1113"/>
      <c r="AC1113" s="2"/>
      <c r="AH1113" s="2"/>
      <c r="AI1113" s="2"/>
    </row>
    <row r="1114" spans="1:35">
      <c r="A1114" s="1" t="str">
        <f t="shared" si="293"/>
        <v>~langua~ : [læŋɡwə]</v>
      </c>
      <c r="B1114" s="1">
        <f t="shared" si="307"/>
        <v>0</v>
      </c>
      <c r="C1114" s="1">
        <f t="shared" si="307"/>
        <v>0</v>
      </c>
      <c r="D1114" s="1">
        <f t="shared" si="307"/>
        <v>0</v>
      </c>
      <c r="E1114" s="7">
        <v>1</v>
      </c>
      <c r="F1114" s="9" t="s">
        <v>1065</v>
      </c>
      <c r="G1114" s="4">
        <f t="shared" si="294"/>
        <v>7.3152889539136799E-4</v>
      </c>
      <c r="H1114" s="4" t="str">
        <f t="shared" si="295"/>
        <v>læŋɡwə</v>
      </c>
      <c r="I1114" s="4" t="str">
        <f t="shared" si="296"/>
        <v>langua</v>
      </c>
      <c r="J1114" s="10">
        <f t="shared" si="297"/>
        <v>6</v>
      </c>
      <c r="K1114" s="10">
        <f t="shared" si="298"/>
        <v>6</v>
      </c>
      <c r="L1114" s="10">
        <f t="shared" si="299"/>
        <v>6</v>
      </c>
      <c r="M1114" s="1" t="str">
        <f t="shared" si="300"/>
        <v>~langua~</v>
      </c>
      <c r="N1114" s="1" t="str">
        <f t="shared" si="301"/>
        <v>[læŋɡwə]</v>
      </c>
      <c r="O1114" s="4">
        <f t="shared" si="302"/>
        <v>0.27185717486836958</v>
      </c>
      <c r="P1114" s="4">
        <f t="shared" si="303"/>
        <v>1</v>
      </c>
      <c r="Q1114" s="4" cm="1">
        <f t="array" ref="Q1114">SUM(_xlfn._xlws.FILTER($G$2:$G$1265,_xlfn.MAP($M$2:$M$1265,_xlfn.LAMBDA(_xlpm.x,_xlpm.x=$M1114))))</f>
        <v>7.3152889539136799E-4</v>
      </c>
      <c r="R1114" s="4">
        <f t="shared" si="304"/>
        <v>1</v>
      </c>
      <c r="S1114" s="15" cm="1">
        <f t="array" ref="S1114">SUM(_xlfn._xlws.FILTER($G$2:$G$1265,_xlfn.MAP($N$2:$N$1265,_xlfn.LAMBDA(_xlpm.x,_xlpm.x=$N1114))))</f>
        <v>7.3152889539136799E-4</v>
      </c>
      <c r="T1114" s="4">
        <f t="shared" si="305"/>
        <v>1</v>
      </c>
      <c r="U1114" s="4">
        <f t="shared" si="306"/>
        <v>0</v>
      </c>
      <c r="AA1114"/>
      <c r="AB1114"/>
      <c r="AC1114" s="2"/>
      <c r="AH1114" s="2"/>
      <c r="AI1114" s="2"/>
    </row>
    <row r="1115" spans="1:35">
      <c r="A1115" s="1" t="str">
        <f t="shared" si="293"/>
        <v>~lectri~ : [lɛktɹɪ]</v>
      </c>
      <c r="B1115" s="1">
        <f t="shared" si="307"/>
        <v>0</v>
      </c>
      <c r="C1115" s="1">
        <f t="shared" si="307"/>
        <v>0</v>
      </c>
      <c r="D1115" s="1">
        <f t="shared" si="307"/>
        <v>0</v>
      </c>
      <c r="E1115" s="7">
        <v>1</v>
      </c>
      <c r="F1115" s="9" t="s">
        <v>1064</v>
      </c>
      <c r="G1115" s="4">
        <f t="shared" si="294"/>
        <v>7.3152889539136799E-4</v>
      </c>
      <c r="H1115" s="4" t="str">
        <f t="shared" si="295"/>
        <v>lɛktɹɪ</v>
      </c>
      <c r="I1115" s="4" t="str">
        <f t="shared" si="296"/>
        <v>lectri</v>
      </c>
      <c r="J1115" s="10">
        <f t="shared" si="297"/>
        <v>6</v>
      </c>
      <c r="K1115" s="10">
        <f t="shared" si="298"/>
        <v>6</v>
      </c>
      <c r="L1115" s="10">
        <f t="shared" si="299"/>
        <v>6</v>
      </c>
      <c r="M1115" s="1" t="str">
        <f t="shared" si="300"/>
        <v>~lectri~</v>
      </c>
      <c r="N1115" s="1" t="str">
        <f t="shared" si="301"/>
        <v>[lɛktɹɪ]</v>
      </c>
      <c r="O1115" s="4">
        <f t="shared" si="302"/>
        <v>0.27185717486836958</v>
      </c>
      <c r="P1115" s="4">
        <f t="shared" si="303"/>
        <v>1</v>
      </c>
      <c r="Q1115" s="4" cm="1">
        <f t="array" ref="Q1115">SUM(_xlfn._xlws.FILTER($G$2:$G$1265,_xlfn.MAP($M$2:$M$1265,_xlfn.LAMBDA(_xlpm.x,_xlpm.x=$M1115))))</f>
        <v>7.3152889539136799E-4</v>
      </c>
      <c r="R1115" s="4">
        <f t="shared" si="304"/>
        <v>1</v>
      </c>
      <c r="S1115" s="15" cm="1">
        <f t="array" ref="S1115">SUM(_xlfn._xlws.FILTER($G$2:$G$1265,_xlfn.MAP($N$2:$N$1265,_xlfn.LAMBDA(_xlpm.x,_xlpm.x=$N1115))))</f>
        <v>7.3152889539136799E-4</v>
      </c>
      <c r="T1115" s="4">
        <f t="shared" si="305"/>
        <v>1</v>
      </c>
      <c r="U1115" s="4">
        <f t="shared" si="306"/>
        <v>0</v>
      </c>
      <c r="AA1115"/>
      <c r="AB1115"/>
      <c r="AC1115" s="2"/>
      <c r="AH1115" s="2"/>
      <c r="AI1115" s="2"/>
    </row>
    <row r="1116" spans="1:35">
      <c r="A1116" s="1" t="str">
        <f t="shared" si="293"/>
        <v>~nstant~ : [nstənt]</v>
      </c>
      <c r="B1116" s="1">
        <f t="shared" si="307"/>
        <v>0</v>
      </c>
      <c r="C1116" s="1">
        <f t="shared" si="307"/>
        <v>0</v>
      </c>
      <c r="D1116" s="1">
        <f t="shared" si="307"/>
        <v>1</v>
      </c>
      <c r="E1116" s="7">
        <v>1</v>
      </c>
      <c r="F1116" s="9" t="s">
        <v>1063</v>
      </c>
      <c r="G1116" s="4">
        <f t="shared" si="294"/>
        <v>7.3152889539136799E-4</v>
      </c>
      <c r="H1116" s="4" t="str">
        <f t="shared" si="295"/>
        <v>nstənt</v>
      </c>
      <c r="I1116" s="4" t="str">
        <f t="shared" si="296"/>
        <v>nstant</v>
      </c>
      <c r="J1116" s="10">
        <f t="shared" si="297"/>
        <v>6</v>
      </c>
      <c r="K1116" s="10">
        <f t="shared" si="298"/>
        <v>6</v>
      </c>
      <c r="L1116" s="10">
        <f t="shared" si="299"/>
        <v>6</v>
      </c>
      <c r="M1116" s="1" t="str">
        <f t="shared" si="300"/>
        <v>~nstant~</v>
      </c>
      <c r="N1116" s="1" t="str">
        <f t="shared" si="301"/>
        <v>[nstənt]</v>
      </c>
      <c r="O1116" s="4">
        <f t="shared" si="302"/>
        <v>0.27185717486836958</v>
      </c>
      <c r="P1116" s="4">
        <f t="shared" si="303"/>
        <v>1</v>
      </c>
      <c r="Q1116" s="4" cm="1">
        <f t="array" ref="Q1116">SUM(_xlfn._xlws.FILTER($G$2:$G$1265,_xlfn.MAP($M$2:$M$1265,_xlfn.LAMBDA(_xlpm.x,_xlpm.x=$M1116))))</f>
        <v>7.3152889539136799E-4</v>
      </c>
      <c r="R1116" s="4">
        <f t="shared" si="304"/>
        <v>1</v>
      </c>
      <c r="S1116" s="15" cm="1">
        <f t="array" ref="S1116">SUM(_xlfn._xlws.FILTER($G$2:$G$1265,_xlfn.MAP($N$2:$N$1265,_xlfn.LAMBDA(_xlpm.x,_xlpm.x=$N1116))))</f>
        <v>7.3152889539136799E-4</v>
      </c>
      <c r="T1116" s="4">
        <f t="shared" si="305"/>
        <v>1</v>
      </c>
      <c r="U1116" s="4">
        <f t="shared" si="306"/>
        <v>0</v>
      </c>
      <c r="AA1116"/>
      <c r="AB1116"/>
      <c r="AC1116" s="2"/>
      <c r="AH1116" s="2"/>
      <c r="AI1116" s="2"/>
    </row>
    <row r="1117" spans="1:35">
      <c r="A1117" s="1" t="str">
        <f t="shared" si="293"/>
        <v>~ntinue~ : [ntɪnyu]</v>
      </c>
      <c r="B1117" s="1">
        <f t="shared" si="307"/>
        <v>0</v>
      </c>
      <c r="C1117" s="1">
        <f t="shared" si="307"/>
        <v>0</v>
      </c>
      <c r="D1117" s="1">
        <f t="shared" si="307"/>
        <v>1</v>
      </c>
      <c r="E1117" s="7">
        <v>1</v>
      </c>
      <c r="F1117" s="9" t="s">
        <v>1062</v>
      </c>
      <c r="G1117" s="4">
        <f t="shared" si="294"/>
        <v>7.3152889539136799E-4</v>
      </c>
      <c r="H1117" s="1" t="str">
        <f t="shared" si="295"/>
        <v>ntɪnyu</v>
      </c>
      <c r="I1117" s="1" t="str">
        <f t="shared" si="296"/>
        <v>ntinue</v>
      </c>
      <c r="J1117" s="10">
        <f t="shared" si="297"/>
        <v>6</v>
      </c>
      <c r="K1117" s="10">
        <f t="shared" si="298"/>
        <v>6</v>
      </c>
      <c r="L1117" s="10">
        <f t="shared" si="299"/>
        <v>6</v>
      </c>
      <c r="M1117" s="1" t="str">
        <f t="shared" si="300"/>
        <v>~ntinue~</v>
      </c>
      <c r="N1117" s="1" t="str">
        <f t="shared" si="301"/>
        <v>[ntɪnyu]</v>
      </c>
      <c r="O1117" s="4">
        <f t="shared" si="302"/>
        <v>0.27185717486836958</v>
      </c>
      <c r="P1117" s="4">
        <f t="shared" si="303"/>
        <v>1</v>
      </c>
      <c r="Q1117" s="4" cm="1">
        <f t="array" ref="Q1117">SUM(_xlfn._xlws.FILTER($G$2:$G$1265,_xlfn.MAP($M$2:$M$1265,_xlfn.LAMBDA(_xlpm.x,_xlpm.x=$M1117))))</f>
        <v>7.3152889539136799E-4</v>
      </c>
      <c r="R1117" s="4">
        <f t="shared" si="304"/>
        <v>1</v>
      </c>
      <c r="S1117" s="15" cm="1">
        <f t="array" ref="S1117">SUM(_xlfn._xlws.FILTER($G$2:$G$1265,_xlfn.MAP($N$2:$N$1265,_xlfn.LAMBDA(_xlpm.x,_xlpm.x=$N1117))))</f>
        <v>7.3152889539136799E-4</v>
      </c>
      <c r="T1117" s="4">
        <f t="shared" si="305"/>
        <v>1</v>
      </c>
      <c r="U1117" s="4">
        <f t="shared" si="306"/>
        <v>0</v>
      </c>
      <c r="AA1117"/>
      <c r="AB1117"/>
      <c r="AC1117" s="2"/>
      <c r="AH1117" s="2"/>
      <c r="AI1117" s="2"/>
    </row>
    <row r="1118" spans="1:35">
      <c r="A1118" s="1" t="str">
        <f t="shared" si="293"/>
        <v>~practi~ : [pɹæktɪ]</v>
      </c>
      <c r="B1118" s="1">
        <f t="shared" si="307"/>
        <v>0</v>
      </c>
      <c r="C1118" s="1">
        <f t="shared" si="307"/>
        <v>0</v>
      </c>
      <c r="D1118" s="1">
        <f t="shared" si="307"/>
        <v>0</v>
      </c>
      <c r="E1118" s="7">
        <v>1</v>
      </c>
      <c r="F1118" s="9" t="s">
        <v>1061</v>
      </c>
      <c r="G1118" s="4">
        <f t="shared" si="294"/>
        <v>7.3152889539136799E-4</v>
      </c>
      <c r="H1118" s="4" t="str">
        <f t="shared" si="295"/>
        <v>pɹæktɪ</v>
      </c>
      <c r="I1118" s="4" t="str">
        <f t="shared" si="296"/>
        <v>practi</v>
      </c>
      <c r="J1118" s="10">
        <f t="shared" si="297"/>
        <v>6</v>
      </c>
      <c r="K1118" s="10">
        <f t="shared" si="298"/>
        <v>6</v>
      </c>
      <c r="L1118" s="10">
        <f t="shared" si="299"/>
        <v>6</v>
      </c>
      <c r="M1118" s="1" t="str">
        <f t="shared" si="300"/>
        <v>~practi~</v>
      </c>
      <c r="N1118" s="1" t="str">
        <f t="shared" si="301"/>
        <v>[pɹæktɪ]</v>
      </c>
      <c r="O1118" s="4">
        <f t="shared" si="302"/>
        <v>0.27185717486836958</v>
      </c>
      <c r="P1118" s="4">
        <f t="shared" si="303"/>
        <v>1</v>
      </c>
      <c r="Q1118" s="4" cm="1">
        <f t="array" ref="Q1118">SUM(_xlfn._xlws.FILTER($G$2:$G$1265,_xlfn.MAP($M$2:$M$1265,_xlfn.LAMBDA(_xlpm.x,_xlpm.x=$M1118))))</f>
        <v>7.3152889539136799E-4</v>
      </c>
      <c r="R1118" s="4">
        <f t="shared" si="304"/>
        <v>1</v>
      </c>
      <c r="S1118" s="15" cm="1">
        <f t="array" ref="S1118">SUM(_xlfn._xlws.FILTER($G$2:$G$1265,_xlfn.MAP($N$2:$N$1265,_xlfn.LAMBDA(_xlpm.x,_xlpm.x=$N1118))))</f>
        <v>7.3152889539136799E-4</v>
      </c>
      <c r="T1118" s="4">
        <f t="shared" si="305"/>
        <v>1</v>
      </c>
      <c r="U1118" s="4">
        <f t="shared" si="306"/>
        <v>0</v>
      </c>
      <c r="AA1118"/>
      <c r="AB1118"/>
      <c r="AC1118" s="2"/>
      <c r="AH1118" s="2"/>
      <c r="AI1118" s="2"/>
    </row>
    <row r="1119" spans="1:35">
      <c r="A1119" s="1" t="str">
        <f t="shared" si="293"/>
        <v>~proble~ : [pɹɑblə]</v>
      </c>
      <c r="B1119" s="1">
        <f t="shared" si="307"/>
        <v>0</v>
      </c>
      <c r="C1119" s="1">
        <f t="shared" si="307"/>
        <v>0</v>
      </c>
      <c r="D1119" s="1">
        <f t="shared" si="307"/>
        <v>0</v>
      </c>
      <c r="E1119" s="7">
        <v>1</v>
      </c>
      <c r="F1119" s="9" t="s">
        <v>1060</v>
      </c>
      <c r="G1119" s="4">
        <f t="shared" si="294"/>
        <v>7.3152889539136799E-4</v>
      </c>
      <c r="H1119" s="4" t="str">
        <f t="shared" si="295"/>
        <v>pɹɑblə</v>
      </c>
      <c r="I1119" s="4" t="str">
        <f t="shared" si="296"/>
        <v>proble</v>
      </c>
      <c r="J1119" s="10">
        <f t="shared" si="297"/>
        <v>6</v>
      </c>
      <c r="K1119" s="10">
        <f t="shared" si="298"/>
        <v>6</v>
      </c>
      <c r="L1119" s="10">
        <f t="shared" si="299"/>
        <v>6</v>
      </c>
      <c r="M1119" s="1" t="str">
        <f t="shared" si="300"/>
        <v>~proble~</v>
      </c>
      <c r="N1119" s="1" t="str">
        <f t="shared" si="301"/>
        <v>[pɹɑblə]</v>
      </c>
      <c r="O1119" s="4">
        <f t="shared" si="302"/>
        <v>0.27185717486836958</v>
      </c>
      <c r="P1119" s="4">
        <f t="shared" si="303"/>
        <v>1</v>
      </c>
      <c r="Q1119" s="4" cm="1">
        <f t="array" ref="Q1119">SUM(_xlfn._xlws.FILTER($G$2:$G$1265,_xlfn.MAP($M$2:$M$1265,_xlfn.LAMBDA(_xlpm.x,_xlpm.x=$M1119))))</f>
        <v>7.3152889539136799E-4</v>
      </c>
      <c r="R1119" s="4">
        <f t="shared" si="304"/>
        <v>1</v>
      </c>
      <c r="S1119" s="15" cm="1">
        <f t="array" ref="S1119">SUM(_xlfn._xlws.FILTER($G$2:$G$1265,_xlfn.MAP($N$2:$N$1265,_xlfn.LAMBDA(_xlpm.x,_xlpm.x=$N1119))))</f>
        <v>7.3152889539136799E-4</v>
      </c>
      <c r="T1119" s="4">
        <f t="shared" si="305"/>
        <v>1</v>
      </c>
      <c r="U1119" s="4">
        <f t="shared" si="306"/>
        <v>0</v>
      </c>
      <c r="AA1119"/>
      <c r="AB1119"/>
      <c r="AC1119" s="2"/>
      <c r="AH1119" s="2"/>
      <c r="AI1119" s="2"/>
    </row>
    <row r="1120" spans="1:35">
      <c r="A1120" s="1" t="str">
        <f t="shared" si="293"/>
        <v>~scribe~ : [skɹaɪb]</v>
      </c>
      <c r="B1120" s="1">
        <f t="shared" si="307"/>
        <v>0</v>
      </c>
      <c r="C1120" s="1">
        <f t="shared" si="307"/>
        <v>0</v>
      </c>
      <c r="D1120" s="1">
        <f t="shared" si="307"/>
        <v>0</v>
      </c>
      <c r="E1120" s="7">
        <v>1</v>
      </c>
      <c r="F1120" s="9" t="s">
        <v>1059</v>
      </c>
      <c r="G1120" s="4">
        <f t="shared" si="294"/>
        <v>7.3152889539136799E-4</v>
      </c>
      <c r="H1120" s="4" t="str">
        <f t="shared" si="295"/>
        <v>skɹaɪb</v>
      </c>
      <c r="I1120" s="4" t="str">
        <f t="shared" si="296"/>
        <v>scribe</v>
      </c>
      <c r="J1120" s="10">
        <f t="shared" si="297"/>
        <v>6</v>
      </c>
      <c r="K1120" s="10">
        <f t="shared" si="298"/>
        <v>6</v>
      </c>
      <c r="L1120" s="10">
        <f t="shared" si="299"/>
        <v>6</v>
      </c>
      <c r="M1120" s="1" t="str">
        <f t="shared" si="300"/>
        <v>~scribe~</v>
      </c>
      <c r="N1120" s="1" t="str">
        <f t="shared" si="301"/>
        <v>[skɹaɪb]</v>
      </c>
      <c r="O1120" s="4">
        <f t="shared" si="302"/>
        <v>0.27185717486836958</v>
      </c>
      <c r="P1120" s="4">
        <f t="shared" si="303"/>
        <v>1</v>
      </c>
      <c r="Q1120" s="4" cm="1">
        <f t="array" ref="Q1120">SUM(_xlfn._xlws.FILTER($G$2:$G$1265,_xlfn.MAP($M$2:$M$1265,_xlfn.LAMBDA(_xlpm.x,_xlpm.x=$M1120))))</f>
        <v>7.3152889539136799E-4</v>
      </c>
      <c r="R1120" s="4">
        <f t="shared" si="304"/>
        <v>1</v>
      </c>
      <c r="S1120" s="15" cm="1">
        <f t="array" ref="S1120">SUM(_xlfn._xlws.FILTER($G$2:$G$1265,_xlfn.MAP($N$2:$N$1265,_xlfn.LAMBDA(_xlpm.x,_xlpm.x=$N1120))))</f>
        <v>7.3152889539136799E-4</v>
      </c>
      <c r="T1120" s="4">
        <f t="shared" si="305"/>
        <v>1</v>
      </c>
      <c r="U1120" s="4">
        <f t="shared" si="306"/>
        <v>0</v>
      </c>
      <c r="AA1120"/>
      <c r="AB1120"/>
      <c r="AC1120" s="2"/>
      <c r="AH1120" s="2"/>
      <c r="AI1120" s="2"/>
    </row>
    <row r="1121" spans="1:35">
      <c r="A1121" s="1" t="str">
        <f t="shared" si="293"/>
        <v>~statio~ : [steɪʃə]</v>
      </c>
      <c r="B1121" s="1">
        <f t="shared" si="307"/>
        <v>0</v>
      </c>
      <c r="C1121" s="1">
        <f t="shared" si="307"/>
        <v>0</v>
      </c>
      <c r="D1121" s="1">
        <f t="shared" si="307"/>
        <v>0</v>
      </c>
      <c r="E1121" s="7">
        <v>1</v>
      </c>
      <c r="F1121" s="9" t="s">
        <v>1058</v>
      </c>
      <c r="G1121" s="4">
        <f t="shared" si="294"/>
        <v>7.3152889539136799E-4</v>
      </c>
      <c r="H1121" s="1" t="str">
        <f t="shared" si="295"/>
        <v>steɪʃə</v>
      </c>
      <c r="I1121" s="1" t="str">
        <f t="shared" si="296"/>
        <v>statio</v>
      </c>
      <c r="J1121" s="10">
        <f t="shared" si="297"/>
        <v>6</v>
      </c>
      <c r="K1121" s="10">
        <f t="shared" si="298"/>
        <v>6</v>
      </c>
      <c r="L1121" s="10">
        <f t="shared" si="299"/>
        <v>6</v>
      </c>
      <c r="M1121" s="1" t="str">
        <f t="shared" si="300"/>
        <v>~statio~</v>
      </c>
      <c r="N1121" s="1" t="str">
        <f t="shared" si="301"/>
        <v>[steɪʃə]</v>
      </c>
      <c r="O1121" s="4">
        <f t="shared" si="302"/>
        <v>0.27185717486836958</v>
      </c>
      <c r="P1121" s="4">
        <f t="shared" si="303"/>
        <v>1</v>
      </c>
      <c r="Q1121" s="4" cm="1">
        <f t="array" ref="Q1121">SUM(_xlfn._xlws.FILTER($G$2:$G$1265,_xlfn.MAP($M$2:$M$1265,_xlfn.LAMBDA(_xlpm.x,_xlpm.x=$M1121))))</f>
        <v>7.3152889539136799E-4</v>
      </c>
      <c r="R1121" s="4">
        <f t="shared" si="304"/>
        <v>1</v>
      </c>
      <c r="S1121" s="15" cm="1">
        <f t="array" ref="S1121">SUM(_xlfn._xlws.FILTER($G$2:$G$1265,_xlfn.MAP($N$2:$N$1265,_xlfn.LAMBDA(_xlpm.x,_xlpm.x=$N1121))))</f>
        <v>7.3152889539136799E-4</v>
      </c>
      <c r="T1121" s="4">
        <f t="shared" si="305"/>
        <v>1</v>
      </c>
      <c r="U1121" s="4">
        <f t="shared" si="306"/>
        <v>0</v>
      </c>
      <c r="AA1121"/>
      <c r="AB1121"/>
      <c r="AC1121" s="2"/>
      <c r="AH1121" s="2"/>
      <c r="AI1121" s="2"/>
    </row>
    <row r="1122" spans="1:35">
      <c r="A1122" s="1" t="str">
        <f t="shared" si="293"/>
        <v>~supply~ : [səplaɪ]</v>
      </c>
      <c r="B1122" s="1">
        <f t="shared" ref="B1122:D1141" si="308">_xlfn.LET(_xlpm.d,$F1122,_xlpm.k,_xlfn.CONCAT(LEFT(TRIM(B$1),1),"*"),COUNTIF(_xlpm.d,_xlpm.k))</f>
        <v>0</v>
      </c>
      <c r="C1122" s="1">
        <f t="shared" si="308"/>
        <v>0</v>
      </c>
      <c r="D1122" s="1">
        <f t="shared" si="308"/>
        <v>0</v>
      </c>
      <c r="E1122" s="7">
        <v>1</v>
      </c>
      <c r="F1122" s="9" t="s">
        <v>1057</v>
      </c>
      <c r="G1122" s="4">
        <f t="shared" si="294"/>
        <v>7.3152889539136799E-4</v>
      </c>
      <c r="H1122" s="1" t="str">
        <f t="shared" si="295"/>
        <v>səplaɪ</v>
      </c>
      <c r="I1122" s="1" t="str">
        <f t="shared" si="296"/>
        <v>supply</v>
      </c>
      <c r="J1122" s="10">
        <f t="shared" si="297"/>
        <v>6</v>
      </c>
      <c r="K1122" s="10">
        <f t="shared" si="298"/>
        <v>6</v>
      </c>
      <c r="L1122" s="10">
        <f t="shared" si="299"/>
        <v>6</v>
      </c>
      <c r="M1122" s="1" t="str">
        <f t="shared" si="300"/>
        <v>~supply~</v>
      </c>
      <c r="N1122" s="1" t="str">
        <f t="shared" si="301"/>
        <v>[səplaɪ]</v>
      </c>
      <c r="O1122" s="4">
        <f t="shared" si="302"/>
        <v>0.27185717486836958</v>
      </c>
      <c r="P1122" s="4">
        <f t="shared" si="303"/>
        <v>1</v>
      </c>
      <c r="Q1122" s="4" cm="1">
        <f t="array" ref="Q1122">SUM(_xlfn._xlws.FILTER($G$2:$G$1265,_xlfn.MAP($M$2:$M$1265,_xlfn.LAMBDA(_xlpm.x,_xlpm.x=$M1122))))</f>
        <v>7.3152889539136799E-4</v>
      </c>
      <c r="R1122" s="4">
        <f t="shared" si="304"/>
        <v>1</v>
      </c>
      <c r="S1122" s="15" cm="1">
        <f t="array" ref="S1122">SUM(_xlfn._xlws.FILTER($G$2:$G$1265,_xlfn.MAP($N$2:$N$1265,_xlfn.LAMBDA(_xlpm.x,_xlpm.x=$N1122))))</f>
        <v>7.3152889539136799E-4</v>
      </c>
      <c r="T1122" s="4">
        <f t="shared" si="305"/>
        <v>1</v>
      </c>
      <c r="U1122" s="4">
        <f t="shared" si="306"/>
        <v>0</v>
      </c>
      <c r="AA1122"/>
      <c r="AB1122"/>
      <c r="AC1122" s="2"/>
      <c r="AH1122" s="2"/>
      <c r="AI1122" s="2"/>
    </row>
    <row r="1123" spans="1:35">
      <c r="A1123" s="1" t="str">
        <f t="shared" si="293"/>
        <v>~twenty~ : [twɛntɪ]</v>
      </c>
      <c r="B1123" s="1">
        <f t="shared" si="308"/>
        <v>0</v>
      </c>
      <c r="C1123" s="1">
        <f t="shared" si="308"/>
        <v>0</v>
      </c>
      <c r="D1123" s="1">
        <f t="shared" si="308"/>
        <v>0</v>
      </c>
      <c r="E1123" s="7">
        <v>1</v>
      </c>
      <c r="F1123" s="9" t="s">
        <v>1056</v>
      </c>
      <c r="G1123" s="4">
        <f t="shared" si="294"/>
        <v>7.3152889539136799E-4</v>
      </c>
      <c r="H1123" s="1" t="str">
        <f t="shared" si="295"/>
        <v>twɛntɪ</v>
      </c>
      <c r="I1123" s="1" t="str">
        <f t="shared" si="296"/>
        <v>twenty</v>
      </c>
      <c r="J1123" s="10">
        <f t="shared" si="297"/>
        <v>6</v>
      </c>
      <c r="K1123" s="10">
        <f t="shared" si="298"/>
        <v>6</v>
      </c>
      <c r="L1123" s="10">
        <f t="shared" si="299"/>
        <v>6</v>
      </c>
      <c r="M1123" s="1" t="str">
        <f t="shared" si="300"/>
        <v>~twenty~</v>
      </c>
      <c r="N1123" s="1" t="str">
        <f t="shared" si="301"/>
        <v>[twɛntɪ]</v>
      </c>
      <c r="O1123" s="4">
        <f t="shared" si="302"/>
        <v>0.27185717486836958</v>
      </c>
      <c r="P1123" s="4">
        <f t="shared" si="303"/>
        <v>1</v>
      </c>
      <c r="Q1123" s="4" cm="1">
        <f t="array" ref="Q1123">SUM(_xlfn._xlws.FILTER($G$2:$G$1265,_xlfn.MAP($M$2:$M$1265,_xlfn.LAMBDA(_xlpm.x,_xlpm.x=$M1123))))</f>
        <v>7.3152889539136799E-4</v>
      </c>
      <c r="R1123" s="4">
        <f t="shared" si="304"/>
        <v>1</v>
      </c>
      <c r="S1123" s="15" cm="1">
        <f t="array" ref="S1123">SUM(_xlfn._xlws.FILTER($G$2:$G$1265,_xlfn.MAP($N$2:$N$1265,_xlfn.LAMBDA(_xlpm.x,_xlpm.x=$N1123))))</f>
        <v>7.3152889539136799E-4</v>
      </c>
      <c r="T1123" s="4">
        <f t="shared" si="305"/>
        <v>1</v>
      </c>
      <c r="U1123" s="4">
        <f t="shared" si="306"/>
        <v>0</v>
      </c>
      <c r="AA1123"/>
      <c r="AB1123"/>
      <c r="AC1123" s="2"/>
      <c r="AH1123" s="2"/>
      <c r="AI1123" s="2"/>
    </row>
    <row r="1124" spans="1:35">
      <c r="A1124" s="1" t="str">
        <f t="shared" si="293"/>
        <v>~charge~ : [tʃɑɹdʒ]</v>
      </c>
      <c r="B1124" s="1">
        <f t="shared" si="308"/>
        <v>0</v>
      </c>
      <c r="C1124" s="1">
        <f t="shared" si="308"/>
        <v>0</v>
      </c>
      <c r="D1124" s="1">
        <f t="shared" si="308"/>
        <v>0</v>
      </c>
      <c r="E1124" s="7">
        <v>1</v>
      </c>
      <c r="F1124" s="9" t="s">
        <v>1055</v>
      </c>
      <c r="G1124" s="4">
        <f t="shared" si="294"/>
        <v>7.3152889539136799E-4</v>
      </c>
      <c r="H1124" s="1" t="str">
        <f t="shared" si="295"/>
        <v>tʃɑɹdʒ</v>
      </c>
      <c r="I1124" s="1" t="str">
        <f t="shared" si="296"/>
        <v>charge</v>
      </c>
      <c r="J1124" s="10">
        <f t="shared" si="297"/>
        <v>6</v>
      </c>
      <c r="K1124" s="10">
        <f t="shared" si="298"/>
        <v>6</v>
      </c>
      <c r="L1124" s="10">
        <f t="shared" si="299"/>
        <v>6</v>
      </c>
      <c r="M1124" s="1" t="str">
        <f t="shared" si="300"/>
        <v>~charge~</v>
      </c>
      <c r="N1124" s="1" t="str">
        <f t="shared" si="301"/>
        <v>[tʃɑɹdʒ]</v>
      </c>
      <c r="O1124" s="4">
        <f t="shared" si="302"/>
        <v>0.27185717486836958</v>
      </c>
      <c r="P1124" s="4">
        <f t="shared" si="303"/>
        <v>1</v>
      </c>
      <c r="Q1124" s="4" cm="1">
        <f t="array" ref="Q1124">SUM(_xlfn._xlws.FILTER($G$2:$G$1265,_xlfn.MAP($M$2:$M$1265,_xlfn.LAMBDA(_xlpm.x,_xlpm.x=$M1124))))</f>
        <v>7.3152889539136799E-4</v>
      </c>
      <c r="R1124" s="4">
        <f t="shared" si="304"/>
        <v>1</v>
      </c>
      <c r="S1124" s="15" cm="1">
        <f t="array" ref="S1124">SUM(_xlfn._xlws.FILTER($G$2:$G$1265,_xlfn.MAP($N$2:$N$1265,_xlfn.LAMBDA(_xlpm.x,_xlpm.x=$N1124))))</f>
        <v>7.3152889539136799E-4</v>
      </c>
      <c r="T1124" s="4">
        <f t="shared" si="305"/>
        <v>1</v>
      </c>
      <c r="U1124" s="4">
        <f t="shared" si="306"/>
        <v>0</v>
      </c>
      <c r="AA1124"/>
      <c r="AB1124"/>
      <c r="AC1124" s="2"/>
      <c r="AH1124" s="2"/>
      <c r="AI1124" s="2"/>
    </row>
    <row r="1125" spans="1:35">
      <c r="A1125" s="1" t="str">
        <f t="shared" si="293"/>
        <v>~window~ : [wɪndəʊ]</v>
      </c>
      <c r="B1125" s="1">
        <f t="shared" si="308"/>
        <v>0</v>
      </c>
      <c r="C1125" s="1">
        <f t="shared" si="308"/>
        <v>0</v>
      </c>
      <c r="D1125" s="1">
        <f t="shared" si="308"/>
        <v>0</v>
      </c>
      <c r="E1125" s="7">
        <v>1</v>
      </c>
      <c r="F1125" s="9" t="s">
        <v>1054</v>
      </c>
      <c r="G1125" s="4">
        <f t="shared" si="294"/>
        <v>7.3152889539136799E-4</v>
      </c>
      <c r="H1125" s="1" t="str">
        <f t="shared" si="295"/>
        <v>wɪndəʊ</v>
      </c>
      <c r="I1125" s="1" t="str">
        <f t="shared" si="296"/>
        <v>window</v>
      </c>
      <c r="J1125" s="10">
        <f t="shared" si="297"/>
        <v>6</v>
      </c>
      <c r="K1125" s="10">
        <f t="shared" si="298"/>
        <v>6</v>
      </c>
      <c r="L1125" s="10">
        <f t="shared" si="299"/>
        <v>6</v>
      </c>
      <c r="M1125" s="1" t="str">
        <f t="shared" si="300"/>
        <v>~window~</v>
      </c>
      <c r="N1125" s="1" t="str">
        <f t="shared" si="301"/>
        <v>[wɪndəʊ]</v>
      </c>
      <c r="O1125" s="4">
        <f t="shared" si="302"/>
        <v>0.27185717486836958</v>
      </c>
      <c r="P1125" s="4">
        <f t="shared" si="303"/>
        <v>1</v>
      </c>
      <c r="Q1125" s="4" cm="1">
        <f t="array" ref="Q1125">SUM(_xlfn._xlws.FILTER($G$2:$G$1265,_xlfn.MAP($M$2:$M$1265,_xlfn.LAMBDA(_xlpm.x,_xlpm.x=$M1125))))</f>
        <v>7.3152889539136799E-4</v>
      </c>
      <c r="R1125" s="4">
        <f t="shared" si="304"/>
        <v>1</v>
      </c>
      <c r="S1125" s="15" cm="1">
        <f t="array" ref="S1125">SUM(_xlfn._xlws.FILTER($G$2:$G$1265,_xlfn.MAP($N$2:$N$1265,_xlfn.LAMBDA(_xlpm.x,_xlpm.x=$N1125))))</f>
        <v>7.3152889539136799E-4</v>
      </c>
      <c r="T1125" s="4">
        <f t="shared" si="305"/>
        <v>1</v>
      </c>
      <c r="U1125" s="4">
        <f t="shared" si="306"/>
        <v>0</v>
      </c>
      <c r="AA1125"/>
      <c r="AB1125"/>
      <c r="AC1125" s="2"/>
      <c r="AH1125" s="2"/>
      <c r="AI1125" s="2"/>
    </row>
    <row r="1126" spans="1:35">
      <c r="A1126" s="1" t="str">
        <f t="shared" si="293"/>
        <v>~instru~ : [ɪnstɹʊ]</v>
      </c>
      <c r="B1126" s="1">
        <f t="shared" si="308"/>
        <v>0</v>
      </c>
      <c r="C1126" s="1">
        <f t="shared" si="308"/>
        <v>0</v>
      </c>
      <c r="D1126" s="1">
        <f t="shared" si="308"/>
        <v>0</v>
      </c>
      <c r="E1126" s="7">
        <v>1</v>
      </c>
      <c r="F1126" s="9" t="s">
        <v>1053</v>
      </c>
      <c r="G1126" s="4">
        <f t="shared" si="294"/>
        <v>7.3152889539136799E-4</v>
      </c>
      <c r="H1126" s="1" t="str">
        <f t="shared" si="295"/>
        <v>ɪnstɹʊ</v>
      </c>
      <c r="I1126" s="1" t="str">
        <f t="shared" si="296"/>
        <v>instru</v>
      </c>
      <c r="J1126" s="10">
        <f t="shared" si="297"/>
        <v>6</v>
      </c>
      <c r="K1126" s="10">
        <f t="shared" si="298"/>
        <v>6</v>
      </c>
      <c r="L1126" s="10">
        <f t="shared" si="299"/>
        <v>6</v>
      </c>
      <c r="M1126" s="1" t="str">
        <f t="shared" si="300"/>
        <v>~instru~</v>
      </c>
      <c r="N1126" s="1" t="str">
        <f t="shared" si="301"/>
        <v>[ɪnstɹʊ]</v>
      </c>
      <c r="O1126" s="4">
        <f t="shared" si="302"/>
        <v>0.27185717486836958</v>
      </c>
      <c r="P1126" s="4">
        <f t="shared" si="303"/>
        <v>1</v>
      </c>
      <c r="Q1126" s="4" cm="1">
        <f t="array" ref="Q1126">SUM(_xlfn._xlws.FILTER($G$2:$G$1265,_xlfn.MAP($M$2:$M$1265,_xlfn.LAMBDA(_xlpm.x,_xlpm.x=$M1126))))</f>
        <v>7.3152889539136799E-4</v>
      </c>
      <c r="R1126" s="4">
        <f t="shared" si="304"/>
        <v>1</v>
      </c>
      <c r="S1126" s="15" cm="1">
        <f t="array" ref="S1126">SUM(_xlfn._xlws.FILTER($G$2:$G$1265,_xlfn.MAP($N$2:$N$1265,_xlfn.LAMBDA(_xlpm.x,_xlpm.x=$N1126))))</f>
        <v>7.3152889539136799E-4</v>
      </c>
      <c r="T1126" s="4">
        <f t="shared" si="305"/>
        <v>1</v>
      </c>
      <c r="U1126" s="4">
        <f t="shared" si="306"/>
        <v>0</v>
      </c>
      <c r="AA1126"/>
      <c r="AB1126"/>
      <c r="AC1126" s="2"/>
      <c r="AH1126" s="2"/>
      <c r="AI1126" s="2"/>
    </row>
    <row r="1127" spans="1:35">
      <c r="A1127" s="1" t="str">
        <f t="shared" si="293"/>
        <v>~rprise~ : [ɹpɹaɪz]</v>
      </c>
      <c r="B1127" s="1">
        <f t="shared" si="308"/>
        <v>1</v>
      </c>
      <c r="C1127" s="1">
        <f t="shared" si="308"/>
        <v>0</v>
      </c>
      <c r="D1127" s="1">
        <f t="shared" si="308"/>
        <v>0</v>
      </c>
      <c r="E1127" s="7">
        <v>1</v>
      </c>
      <c r="F1127" s="9" t="s">
        <v>1052</v>
      </c>
      <c r="G1127" s="4">
        <f t="shared" si="294"/>
        <v>7.3152889539136799E-4</v>
      </c>
      <c r="H1127" s="1" t="str">
        <f t="shared" si="295"/>
        <v>ɹpɹaɪz</v>
      </c>
      <c r="I1127" s="1" t="str">
        <f t="shared" si="296"/>
        <v>rprise</v>
      </c>
      <c r="J1127" s="10">
        <f t="shared" si="297"/>
        <v>6</v>
      </c>
      <c r="K1127" s="10">
        <f t="shared" si="298"/>
        <v>6</v>
      </c>
      <c r="L1127" s="10">
        <f t="shared" si="299"/>
        <v>6</v>
      </c>
      <c r="M1127" s="1" t="str">
        <f t="shared" si="300"/>
        <v>~rprise~</v>
      </c>
      <c r="N1127" s="1" t="str">
        <f t="shared" si="301"/>
        <v>[ɹpɹaɪz]</v>
      </c>
      <c r="O1127" s="4">
        <f t="shared" si="302"/>
        <v>0.27185717486836958</v>
      </c>
      <c r="P1127" s="4">
        <f t="shared" si="303"/>
        <v>1</v>
      </c>
      <c r="Q1127" s="4" cm="1">
        <f t="array" ref="Q1127">SUM(_xlfn._xlws.FILTER($G$2:$G$1265,_xlfn.MAP($M$2:$M$1265,_xlfn.LAMBDA(_xlpm.x,_xlpm.x=$M1127))))</f>
        <v>7.3152889539136799E-4</v>
      </c>
      <c r="R1127" s="4">
        <f t="shared" si="304"/>
        <v>1</v>
      </c>
      <c r="S1127" s="15" cm="1">
        <f t="array" ref="S1127">SUM(_xlfn._xlws.FILTER($G$2:$G$1265,_xlfn.MAP($N$2:$N$1265,_xlfn.LAMBDA(_xlpm.x,_xlpm.x=$N1127))))</f>
        <v>7.3152889539136799E-4</v>
      </c>
      <c r="T1127" s="4">
        <f t="shared" si="305"/>
        <v>1</v>
      </c>
      <c r="U1127" s="4">
        <f t="shared" si="306"/>
        <v>0</v>
      </c>
      <c r="AA1127"/>
      <c r="AB1127"/>
      <c r="AC1127" s="2"/>
      <c r="AH1127" s="2"/>
      <c r="AI1127" s="2"/>
    </row>
    <row r="1128" spans="1:35">
      <c r="A1128" s="1" t="str">
        <f t="shared" si="293"/>
        <v>~xample~ : [ɡzæmpl]</v>
      </c>
      <c r="B1128" s="1">
        <f t="shared" si="308"/>
        <v>0</v>
      </c>
      <c r="C1128" s="1">
        <f t="shared" si="308"/>
        <v>0</v>
      </c>
      <c r="D1128" s="1">
        <f t="shared" si="308"/>
        <v>0</v>
      </c>
      <c r="E1128" s="7">
        <v>1</v>
      </c>
      <c r="F1128" s="9" t="s">
        <v>1051</v>
      </c>
      <c r="G1128" s="4">
        <f t="shared" si="294"/>
        <v>7.3152889539136799E-4</v>
      </c>
      <c r="H1128" s="1" t="str">
        <f t="shared" si="295"/>
        <v>ɡzæmpl</v>
      </c>
      <c r="I1128" s="1" t="str">
        <f t="shared" si="296"/>
        <v>xample</v>
      </c>
      <c r="J1128" s="10">
        <f t="shared" si="297"/>
        <v>6</v>
      </c>
      <c r="K1128" s="10">
        <f t="shared" si="298"/>
        <v>6</v>
      </c>
      <c r="L1128" s="10">
        <f t="shared" si="299"/>
        <v>6</v>
      </c>
      <c r="M1128" s="1" t="str">
        <f t="shared" si="300"/>
        <v>~xample~</v>
      </c>
      <c r="N1128" s="1" t="str">
        <f t="shared" si="301"/>
        <v>[ɡzæmpl]</v>
      </c>
      <c r="O1128" s="4">
        <f t="shared" si="302"/>
        <v>0.27185717486836958</v>
      </c>
      <c r="P1128" s="4">
        <f t="shared" si="303"/>
        <v>1</v>
      </c>
      <c r="Q1128" s="4" cm="1">
        <f t="array" ref="Q1128">SUM(_xlfn._xlws.FILTER($G$2:$G$1265,_xlfn.MAP($M$2:$M$1265,_xlfn.LAMBDA(_xlpm.x,_xlpm.x=$M1128))))</f>
        <v>7.3152889539136799E-4</v>
      </c>
      <c r="R1128" s="4">
        <f t="shared" si="304"/>
        <v>1</v>
      </c>
      <c r="S1128" s="15" cm="1">
        <f t="array" ref="S1128">SUM(_xlfn._xlws.FILTER($G$2:$G$1265,_xlfn.MAP($N$2:$N$1265,_xlfn.LAMBDA(_xlpm.x,_xlpm.x=$N1128))))</f>
        <v>7.3152889539136799E-4</v>
      </c>
      <c r="T1128" s="4">
        <f t="shared" si="305"/>
        <v>1</v>
      </c>
      <c r="U1128" s="4">
        <f t="shared" si="306"/>
        <v>0</v>
      </c>
      <c r="AA1128"/>
      <c r="AB1128"/>
      <c r="AC1128" s="2"/>
      <c r="AH1128" s="2"/>
      <c r="AI1128" s="2"/>
    </row>
    <row r="1129" spans="1:35">
      <c r="A1129" s="1" t="str">
        <f t="shared" si="293"/>
        <v>~ground~ : [ɡɹaʊnd]</v>
      </c>
      <c r="B1129" s="1">
        <f t="shared" si="308"/>
        <v>0</v>
      </c>
      <c r="C1129" s="1">
        <f t="shared" si="308"/>
        <v>0</v>
      </c>
      <c r="D1129" s="1">
        <f t="shared" si="308"/>
        <v>0</v>
      </c>
      <c r="E1129" s="7">
        <v>1</v>
      </c>
      <c r="F1129" s="9" t="s">
        <v>1050</v>
      </c>
      <c r="G1129" s="4">
        <f t="shared" si="294"/>
        <v>7.3152889539136799E-4</v>
      </c>
      <c r="H1129" s="1" t="str">
        <f t="shared" si="295"/>
        <v>ɡɹaʊnd</v>
      </c>
      <c r="I1129" s="1" t="str">
        <f t="shared" si="296"/>
        <v>ground</v>
      </c>
      <c r="J1129" s="10">
        <f t="shared" si="297"/>
        <v>6</v>
      </c>
      <c r="K1129" s="10">
        <f t="shared" si="298"/>
        <v>6</v>
      </c>
      <c r="L1129" s="10">
        <f t="shared" si="299"/>
        <v>6</v>
      </c>
      <c r="M1129" s="1" t="str">
        <f t="shared" si="300"/>
        <v>~ground~</v>
      </c>
      <c r="N1129" s="1" t="str">
        <f t="shared" si="301"/>
        <v>[ɡɹaʊnd]</v>
      </c>
      <c r="O1129" s="4">
        <f t="shared" si="302"/>
        <v>0.27185717486836958</v>
      </c>
      <c r="P1129" s="4">
        <f t="shared" si="303"/>
        <v>1</v>
      </c>
      <c r="Q1129" s="4" cm="1">
        <f t="array" ref="Q1129">SUM(_xlfn._xlws.FILTER($G$2:$G$1265,_xlfn.MAP($M$2:$M$1265,_xlfn.LAMBDA(_xlpm.x,_xlpm.x=$M1129))))</f>
        <v>7.3152889539136799E-4</v>
      </c>
      <c r="R1129" s="4">
        <f t="shared" si="304"/>
        <v>1</v>
      </c>
      <c r="S1129" s="15" cm="1">
        <f t="array" ref="S1129">SUM(_xlfn._xlws.FILTER($G$2:$G$1265,_xlfn.MAP($N$2:$N$1265,_xlfn.LAMBDA(_xlpm.x,_xlpm.x=$N1129))))</f>
        <v>7.3152889539136799E-4</v>
      </c>
      <c r="T1129" s="4">
        <f t="shared" si="305"/>
        <v>1</v>
      </c>
      <c r="U1129" s="4">
        <f t="shared" si="306"/>
        <v>0</v>
      </c>
      <c r="AA1129"/>
      <c r="AB1129"/>
      <c r="AC1129" s="2"/>
      <c r="AH1129" s="2"/>
      <c r="AI1129" s="2"/>
    </row>
    <row r="1130" spans="1:35">
      <c r="A1130" s="1" t="str">
        <f t="shared" si="293"/>
        <v>~nguage~ : [ŋɡwədʒ]</v>
      </c>
      <c r="B1130" s="1">
        <f t="shared" si="308"/>
        <v>0</v>
      </c>
      <c r="C1130" s="1">
        <f t="shared" si="308"/>
        <v>0</v>
      </c>
      <c r="D1130" s="1">
        <f t="shared" si="308"/>
        <v>0</v>
      </c>
      <c r="E1130" s="7">
        <v>1</v>
      </c>
      <c r="F1130" s="9" t="s">
        <v>1049</v>
      </c>
      <c r="G1130" s="4">
        <f t="shared" si="294"/>
        <v>7.3152889539136799E-4</v>
      </c>
      <c r="H1130" s="1" t="str">
        <f t="shared" si="295"/>
        <v>ŋɡwədʒ</v>
      </c>
      <c r="I1130" s="1" t="str">
        <f t="shared" si="296"/>
        <v>nguage</v>
      </c>
      <c r="J1130" s="10">
        <f t="shared" si="297"/>
        <v>6</v>
      </c>
      <c r="K1130" s="10">
        <f t="shared" si="298"/>
        <v>6</v>
      </c>
      <c r="L1130" s="10">
        <f t="shared" si="299"/>
        <v>6</v>
      </c>
      <c r="M1130" s="1" t="str">
        <f t="shared" si="300"/>
        <v>~nguage~</v>
      </c>
      <c r="N1130" s="1" t="str">
        <f t="shared" si="301"/>
        <v>[ŋɡwədʒ]</v>
      </c>
      <c r="O1130" s="4">
        <f t="shared" si="302"/>
        <v>0.27185717486836958</v>
      </c>
      <c r="P1130" s="4">
        <f t="shared" si="303"/>
        <v>1</v>
      </c>
      <c r="Q1130" s="4" cm="1">
        <f t="array" ref="Q1130">SUM(_xlfn._xlws.FILTER($G$2:$G$1265,_xlfn.MAP($M$2:$M$1265,_xlfn.LAMBDA(_xlpm.x,_xlpm.x=$M1130))))</f>
        <v>7.3152889539136799E-4</v>
      </c>
      <c r="R1130" s="4">
        <f t="shared" si="304"/>
        <v>1</v>
      </c>
      <c r="S1130" s="15" cm="1">
        <f t="array" ref="S1130">SUM(_xlfn._xlws.FILTER($G$2:$G$1265,_xlfn.MAP($N$2:$N$1265,_xlfn.LAMBDA(_xlpm.x,_xlpm.x=$N1130))))</f>
        <v>7.3152889539136799E-4</v>
      </c>
      <c r="T1130" s="4">
        <f t="shared" si="305"/>
        <v>1</v>
      </c>
      <c r="U1130" s="4">
        <f t="shared" si="306"/>
        <v>0</v>
      </c>
      <c r="AA1130"/>
      <c r="AB1130"/>
      <c r="AC1130" s="2"/>
      <c r="AH1130" s="2"/>
      <c r="AI1130" s="2"/>
    </row>
    <row r="1131" spans="1:35">
      <c r="A1131" s="1" t="str">
        <f t="shared" si="293"/>
        <v>~descri~ : [dɪskɹaɪ]</v>
      </c>
      <c r="B1131" s="1">
        <f t="shared" si="308"/>
        <v>0</v>
      </c>
      <c r="C1131" s="1">
        <f t="shared" si="308"/>
        <v>0</v>
      </c>
      <c r="D1131" s="1">
        <f t="shared" si="308"/>
        <v>0</v>
      </c>
      <c r="E1131" s="7">
        <v>1</v>
      </c>
      <c r="F1131" s="9" t="s">
        <v>1048</v>
      </c>
      <c r="G1131" s="4">
        <f t="shared" si="294"/>
        <v>7.3152889539136799E-4</v>
      </c>
      <c r="H1131" s="4" t="str">
        <f t="shared" si="295"/>
        <v>dɪskɹaɪ</v>
      </c>
      <c r="I1131" s="4" t="str">
        <f t="shared" si="296"/>
        <v>descri</v>
      </c>
      <c r="J1131" s="10">
        <f t="shared" si="297"/>
        <v>7</v>
      </c>
      <c r="K1131" s="10">
        <f t="shared" si="298"/>
        <v>6</v>
      </c>
      <c r="L1131" s="10">
        <f t="shared" si="299"/>
        <v>7</v>
      </c>
      <c r="M1131" s="1" t="str">
        <f t="shared" si="300"/>
        <v>~descri~</v>
      </c>
      <c r="N1131" s="1" t="str">
        <f t="shared" si="301"/>
        <v>[dɪskɹaɪ]</v>
      </c>
      <c r="O1131" s="4">
        <f t="shared" si="302"/>
        <v>0.28725561847890652</v>
      </c>
      <c r="P1131" s="4">
        <f t="shared" si="303"/>
        <v>1</v>
      </c>
      <c r="Q1131" s="4" cm="1">
        <f t="array" ref="Q1131">SUM(_xlfn._xlws.FILTER($G$2:$G$1265,_xlfn.MAP($M$2:$M$1265,_xlfn.LAMBDA(_xlpm.x,_xlpm.x=$M1131))))</f>
        <v>7.3152889539136799E-4</v>
      </c>
      <c r="R1131" s="4">
        <f t="shared" si="304"/>
        <v>1</v>
      </c>
      <c r="S1131" s="15" cm="1">
        <f t="array" ref="S1131">SUM(_xlfn._xlws.FILTER($G$2:$G$1265,_xlfn.MAP($N$2:$N$1265,_xlfn.LAMBDA(_xlpm.x,_xlpm.x=$N1131))))</f>
        <v>7.3152889539136799E-4</v>
      </c>
      <c r="T1131" s="4">
        <f t="shared" si="305"/>
        <v>1</v>
      </c>
      <c r="U1131" s="4">
        <f t="shared" si="306"/>
        <v>0</v>
      </c>
      <c r="AA1131"/>
      <c r="AB1131"/>
      <c r="AC1131" s="2"/>
      <c r="AH1131" s="2"/>
      <c r="AI1131" s="2"/>
    </row>
    <row r="1132" spans="1:35">
      <c r="A1132" s="1" t="str">
        <f t="shared" si="293"/>
        <v>~contro~ : [kəntɹoʊ]</v>
      </c>
      <c r="B1132" s="1">
        <f t="shared" si="308"/>
        <v>0</v>
      </c>
      <c r="C1132" s="1">
        <f t="shared" si="308"/>
        <v>0</v>
      </c>
      <c r="D1132" s="1">
        <f t="shared" si="308"/>
        <v>0</v>
      </c>
      <c r="E1132" s="7">
        <v>1</v>
      </c>
      <c r="F1132" s="9" t="s">
        <v>1047</v>
      </c>
      <c r="G1132" s="4">
        <f t="shared" si="294"/>
        <v>7.3152889539136799E-4</v>
      </c>
      <c r="H1132" s="4" t="str">
        <f t="shared" si="295"/>
        <v>kəntɹoʊ</v>
      </c>
      <c r="I1132" s="4" t="str">
        <f t="shared" si="296"/>
        <v>contro</v>
      </c>
      <c r="J1132" s="10">
        <f t="shared" si="297"/>
        <v>7</v>
      </c>
      <c r="K1132" s="10">
        <f t="shared" si="298"/>
        <v>6</v>
      </c>
      <c r="L1132" s="10">
        <f t="shared" si="299"/>
        <v>7</v>
      </c>
      <c r="M1132" s="1" t="str">
        <f t="shared" si="300"/>
        <v>~contro~</v>
      </c>
      <c r="N1132" s="1" t="str">
        <f t="shared" si="301"/>
        <v>[kəntɹoʊ]</v>
      </c>
      <c r="O1132" s="4">
        <f t="shared" si="302"/>
        <v>0.28725561847890652</v>
      </c>
      <c r="P1132" s="4">
        <f t="shared" si="303"/>
        <v>1</v>
      </c>
      <c r="Q1132" s="4" cm="1">
        <f t="array" ref="Q1132">SUM(_xlfn._xlws.FILTER($G$2:$G$1265,_xlfn.MAP($M$2:$M$1265,_xlfn.LAMBDA(_xlpm.x,_xlpm.x=$M1132))))</f>
        <v>7.3152889539136799E-4</v>
      </c>
      <c r="R1132" s="4">
        <f t="shared" si="304"/>
        <v>1</v>
      </c>
      <c r="S1132" s="15" cm="1">
        <f t="array" ref="S1132">SUM(_xlfn._xlws.FILTER($G$2:$G$1265,_xlfn.MAP($N$2:$N$1265,_xlfn.LAMBDA(_xlpm.x,_xlpm.x=$N1132))))</f>
        <v>7.3152889539136799E-4</v>
      </c>
      <c r="T1132" s="4">
        <f t="shared" si="305"/>
        <v>1</v>
      </c>
      <c r="U1132" s="4">
        <f t="shared" si="306"/>
        <v>0</v>
      </c>
      <c r="AA1132"/>
      <c r="AB1132"/>
      <c r="AC1132" s="2"/>
      <c r="AH1132" s="2"/>
      <c r="AI1132" s="2"/>
    </row>
    <row r="1133" spans="1:35">
      <c r="A1133" s="1" t="str">
        <f t="shared" si="293"/>
        <v>~ltiply~ : [ltəplaɪ]</v>
      </c>
      <c r="B1133" s="1">
        <f t="shared" si="308"/>
        <v>0</v>
      </c>
      <c r="C1133" s="1">
        <f t="shared" si="308"/>
        <v>0</v>
      </c>
      <c r="D1133" s="1">
        <f t="shared" si="308"/>
        <v>0</v>
      </c>
      <c r="E1133" s="7">
        <v>1</v>
      </c>
      <c r="F1133" s="9" t="s">
        <v>1046</v>
      </c>
      <c r="G1133" s="4">
        <f t="shared" si="294"/>
        <v>7.3152889539136799E-4</v>
      </c>
      <c r="H1133" s="4" t="str">
        <f t="shared" si="295"/>
        <v>ltəplaɪ</v>
      </c>
      <c r="I1133" s="4" t="str">
        <f t="shared" si="296"/>
        <v>ltiply</v>
      </c>
      <c r="J1133" s="10">
        <f t="shared" si="297"/>
        <v>7</v>
      </c>
      <c r="K1133" s="10">
        <f t="shared" si="298"/>
        <v>6</v>
      </c>
      <c r="L1133" s="10">
        <f t="shared" si="299"/>
        <v>7</v>
      </c>
      <c r="M1133" s="1" t="str">
        <f t="shared" si="300"/>
        <v>~ltiply~</v>
      </c>
      <c r="N1133" s="1" t="str">
        <f t="shared" si="301"/>
        <v>[ltəplaɪ]</v>
      </c>
      <c r="O1133" s="4">
        <f t="shared" si="302"/>
        <v>0.28725561847890652</v>
      </c>
      <c r="P1133" s="4">
        <f t="shared" si="303"/>
        <v>1</v>
      </c>
      <c r="Q1133" s="4" cm="1">
        <f t="array" ref="Q1133">SUM(_xlfn._xlws.FILTER($G$2:$G$1265,_xlfn.MAP($M$2:$M$1265,_xlfn.LAMBDA(_xlpm.x,_xlpm.x=$M1133))))</f>
        <v>7.3152889539136799E-4</v>
      </c>
      <c r="R1133" s="4">
        <f t="shared" si="304"/>
        <v>1</v>
      </c>
      <c r="S1133" s="15" cm="1">
        <f t="array" ref="S1133">SUM(_xlfn._xlws.FILTER($G$2:$G$1265,_xlfn.MAP($N$2:$N$1265,_xlfn.LAMBDA(_xlpm.x,_xlpm.x=$N1133))))</f>
        <v>7.3152889539136799E-4</v>
      </c>
      <c r="T1133" s="4">
        <f t="shared" si="305"/>
        <v>1</v>
      </c>
      <c r="U1133" s="4">
        <f t="shared" si="306"/>
        <v>0</v>
      </c>
      <c r="AA1133"/>
      <c r="AB1133"/>
      <c r="AC1133" s="2"/>
      <c r="AH1133" s="2"/>
      <c r="AI1133" s="2"/>
    </row>
    <row r="1134" spans="1:35">
      <c r="A1134" s="1" t="str">
        <f t="shared" si="293"/>
        <v>~soldie~ : [soʊldʒə]</v>
      </c>
      <c r="B1134" s="1">
        <f t="shared" si="308"/>
        <v>0</v>
      </c>
      <c r="C1134" s="1">
        <f t="shared" si="308"/>
        <v>0</v>
      </c>
      <c r="D1134" s="1">
        <f t="shared" si="308"/>
        <v>0</v>
      </c>
      <c r="E1134" s="7">
        <v>1</v>
      </c>
      <c r="F1134" s="9" t="s">
        <v>1045</v>
      </c>
      <c r="G1134" s="4">
        <f t="shared" si="294"/>
        <v>7.3152889539136799E-4</v>
      </c>
      <c r="H1134" s="4" t="str">
        <f t="shared" si="295"/>
        <v>soʊldʒə</v>
      </c>
      <c r="I1134" s="4" t="str">
        <f t="shared" si="296"/>
        <v>soldie</v>
      </c>
      <c r="J1134" s="10">
        <f t="shared" si="297"/>
        <v>7</v>
      </c>
      <c r="K1134" s="10">
        <f t="shared" si="298"/>
        <v>6</v>
      </c>
      <c r="L1134" s="10">
        <f t="shared" si="299"/>
        <v>7</v>
      </c>
      <c r="M1134" s="1" t="str">
        <f t="shared" si="300"/>
        <v>~soldie~</v>
      </c>
      <c r="N1134" s="1" t="str">
        <f t="shared" si="301"/>
        <v>[soʊldʒə]</v>
      </c>
      <c r="O1134" s="4">
        <f t="shared" si="302"/>
        <v>0.28725561847890652</v>
      </c>
      <c r="P1134" s="4">
        <f t="shared" si="303"/>
        <v>1</v>
      </c>
      <c r="Q1134" s="4" cm="1">
        <f t="array" ref="Q1134">SUM(_xlfn._xlws.FILTER($G$2:$G$1265,_xlfn.MAP($M$2:$M$1265,_xlfn.LAMBDA(_xlpm.x,_xlpm.x=$M1134))))</f>
        <v>7.3152889539136799E-4</v>
      </c>
      <c r="R1134" s="4">
        <f t="shared" si="304"/>
        <v>1</v>
      </c>
      <c r="S1134" s="15" cm="1">
        <f t="array" ref="S1134">SUM(_xlfn._xlws.FILTER($G$2:$G$1265,_xlfn.MAP($N$2:$N$1265,_xlfn.LAMBDA(_xlpm.x,_xlpm.x=$N1134))))</f>
        <v>7.3152889539136799E-4</v>
      </c>
      <c r="T1134" s="4">
        <f t="shared" si="305"/>
        <v>1</v>
      </c>
      <c r="U1134" s="4">
        <f t="shared" si="306"/>
        <v>0</v>
      </c>
      <c r="AA1134"/>
      <c r="AB1134"/>
      <c r="AC1134" s="2"/>
      <c r="AH1134" s="2"/>
      <c r="AI1134" s="2"/>
    </row>
    <row r="1135" spans="1:35">
      <c r="A1135" s="1" t="str">
        <f t="shared" si="293"/>
        <v>~surpri~ : [səɹpɹaɪ]</v>
      </c>
      <c r="B1135" s="1">
        <f t="shared" si="308"/>
        <v>0</v>
      </c>
      <c r="C1135" s="1">
        <f t="shared" si="308"/>
        <v>0</v>
      </c>
      <c r="D1135" s="1">
        <f t="shared" si="308"/>
        <v>0</v>
      </c>
      <c r="E1135" s="7">
        <v>1</v>
      </c>
      <c r="F1135" s="9" t="s">
        <v>1044</v>
      </c>
      <c r="G1135" s="4">
        <f t="shared" si="294"/>
        <v>7.3152889539136799E-4</v>
      </c>
      <c r="H1135" s="1" t="str">
        <f t="shared" si="295"/>
        <v>səɹpɹaɪ</v>
      </c>
      <c r="I1135" s="1" t="str">
        <f t="shared" si="296"/>
        <v>surpri</v>
      </c>
      <c r="J1135" s="10">
        <f t="shared" si="297"/>
        <v>7</v>
      </c>
      <c r="K1135" s="10">
        <f t="shared" si="298"/>
        <v>6</v>
      </c>
      <c r="L1135" s="10">
        <f t="shared" si="299"/>
        <v>7</v>
      </c>
      <c r="M1135" s="1" t="str">
        <f t="shared" si="300"/>
        <v>~surpri~</v>
      </c>
      <c r="N1135" s="1" t="str">
        <f t="shared" si="301"/>
        <v>[səɹpɹaɪ]</v>
      </c>
      <c r="O1135" s="4">
        <f t="shared" si="302"/>
        <v>0.28725561847890652</v>
      </c>
      <c r="P1135" s="4">
        <f t="shared" si="303"/>
        <v>1</v>
      </c>
      <c r="Q1135" s="4" cm="1">
        <f t="array" ref="Q1135">SUM(_xlfn._xlws.FILTER($G$2:$G$1265,_xlfn.MAP($M$2:$M$1265,_xlfn.LAMBDA(_xlpm.x,_xlpm.x=$M1135))))</f>
        <v>7.3152889539136799E-4</v>
      </c>
      <c r="R1135" s="4">
        <f t="shared" si="304"/>
        <v>1</v>
      </c>
      <c r="S1135" s="15" cm="1">
        <f t="array" ref="S1135">SUM(_xlfn._xlws.FILTER($G$2:$G$1265,_xlfn.MAP($N$2:$N$1265,_xlfn.LAMBDA(_xlpm.x,_xlpm.x=$N1135))))</f>
        <v>7.3152889539136799E-4</v>
      </c>
      <c r="T1135" s="4">
        <f t="shared" si="305"/>
        <v>1</v>
      </c>
      <c r="U1135" s="4">
        <f t="shared" si="306"/>
        <v>0</v>
      </c>
      <c r="AA1135"/>
      <c r="AB1135"/>
      <c r="AC1135" s="2"/>
      <c r="AH1135" s="2"/>
      <c r="AI1135" s="2"/>
    </row>
    <row r="1136" spans="1:35">
      <c r="A1136" s="1" t="str">
        <f t="shared" si="293"/>
        <v>~change~ : [tʃeɪndʒ]</v>
      </c>
      <c r="B1136" s="1">
        <f t="shared" si="308"/>
        <v>0</v>
      </c>
      <c r="C1136" s="1">
        <f t="shared" si="308"/>
        <v>0</v>
      </c>
      <c r="D1136" s="1">
        <f t="shared" si="308"/>
        <v>0</v>
      </c>
      <c r="E1136" s="7">
        <v>1</v>
      </c>
      <c r="F1136" s="9" t="s">
        <v>1043</v>
      </c>
      <c r="G1136" s="4">
        <f t="shared" si="294"/>
        <v>7.3152889539136799E-4</v>
      </c>
      <c r="H1136" s="1" t="str">
        <f t="shared" si="295"/>
        <v>tʃeɪndʒ</v>
      </c>
      <c r="I1136" s="1" t="str">
        <f t="shared" si="296"/>
        <v>change</v>
      </c>
      <c r="J1136" s="10">
        <f t="shared" si="297"/>
        <v>7</v>
      </c>
      <c r="K1136" s="10">
        <f t="shared" si="298"/>
        <v>6</v>
      </c>
      <c r="L1136" s="10">
        <f t="shared" si="299"/>
        <v>7</v>
      </c>
      <c r="M1136" s="1" t="str">
        <f t="shared" si="300"/>
        <v>~change~</v>
      </c>
      <c r="N1136" s="1" t="str">
        <f t="shared" si="301"/>
        <v>[tʃeɪndʒ]</v>
      </c>
      <c r="O1136" s="4">
        <f t="shared" si="302"/>
        <v>0.28725561847890652</v>
      </c>
      <c r="P1136" s="4">
        <f t="shared" si="303"/>
        <v>1</v>
      </c>
      <c r="Q1136" s="4" cm="1">
        <f t="array" ref="Q1136">SUM(_xlfn._xlws.FILTER($G$2:$G$1265,_xlfn.MAP($M$2:$M$1265,_xlfn.LAMBDA(_xlpm.x,_xlpm.x=$M1136))))</f>
        <v>7.3152889539136799E-4</v>
      </c>
      <c r="R1136" s="4">
        <f t="shared" si="304"/>
        <v>1</v>
      </c>
      <c r="S1136" s="15" cm="1">
        <f t="array" ref="S1136">SUM(_xlfn._xlws.FILTER($G$2:$G$1265,_xlfn.MAP($N$2:$N$1265,_xlfn.LAMBDA(_xlpm.x,_xlpm.x=$N1136))))</f>
        <v>7.3152889539136799E-4</v>
      </c>
      <c r="T1136" s="4">
        <f t="shared" si="305"/>
        <v>1</v>
      </c>
      <c r="U1136" s="4">
        <f t="shared" si="306"/>
        <v>0</v>
      </c>
      <c r="AA1136"/>
      <c r="AB1136"/>
      <c r="AC1136" s="2"/>
      <c r="AH1136" s="2"/>
      <c r="AI1136" s="2"/>
    </row>
    <row r="1137" spans="1:35">
      <c r="A1137" s="1" t="str">
        <f t="shared" si="293"/>
        <v>~thought~ : [θɔt]</v>
      </c>
      <c r="B1137" s="1">
        <f t="shared" si="308"/>
        <v>0</v>
      </c>
      <c r="C1137" s="1">
        <f t="shared" si="308"/>
        <v>0</v>
      </c>
      <c r="D1137" s="1">
        <f t="shared" si="308"/>
        <v>0</v>
      </c>
      <c r="E1137" s="7">
        <v>1</v>
      </c>
      <c r="F1137" s="9" t="s">
        <v>1042</v>
      </c>
      <c r="G1137" s="4">
        <f t="shared" si="294"/>
        <v>7.3152889539136799E-4</v>
      </c>
      <c r="H1137" s="1" t="str">
        <f t="shared" si="295"/>
        <v>θɔt</v>
      </c>
      <c r="I1137" s="1" t="str">
        <f t="shared" si="296"/>
        <v>thought</v>
      </c>
      <c r="J1137" s="10">
        <f t="shared" si="297"/>
        <v>3</v>
      </c>
      <c r="K1137" s="10">
        <f t="shared" si="298"/>
        <v>7</v>
      </c>
      <c r="L1137" s="10">
        <f t="shared" si="299"/>
        <v>7</v>
      </c>
      <c r="M1137" s="1" t="str">
        <f t="shared" si="300"/>
        <v>~thought~</v>
      </c>
      <c r="N1137" s="1" t="str">
        <f t="shared" si="301"/>
        <v>[θɔt]</v>
      </c>
      <c r="O1137" s="4">
        <f t="shared" si="302"/>
        <v>0.28725561847890652</v>
      </c>
      <c r="P1137" s="4">
        <f t="shared" si="303"/>
        <v>1</v>
      </c>
      <c r="Q1137" s="4" cm="1">
        <f t="array" ref="Q1137">SUM(_xlfn._xlws.FILTER($G$2:$G$1265,_xlfn.MAP($M$2:$M$1265,_xlfn.LAMBDA(_xlpm.x,_xlpm.x=$M1137))))</f>
        <v>7.3152889539136799E-4</v>
      </c>
      <c r="R1137" s="4">
        <f t="shared" si="304"/>
        <v>1</v>
      </c>
      <c r="S1137" s="15" cm="1">
        <f t="array" ref="S1137">SUM(_xlfn._xlws.FILTER($G$2:$G$1265,_xlfn.MAP($N$2:$N$1265,_xlfn.LAMBDA(_xlpm.x,_xlpm.x=$N1137))))</f>
        <v>7.3152889539136799E-4</v>
      </c>
      <c r="T1137" s="4">
        <f t="shared" si="305"/>
        <v>1</v>
      </c>
      <c r="U1137" s="4">
        <f t="shared" si="306"/>
        <v>0</v>
      </c>
      <c r="AA1137"/>
      <c r="AB1137"/>
      <c r="AC1137" s="2"/>
      <c r="AH1137" s="2"/>
      <c r="AI1137" s="2"/>
    </row>
    <row r="1138" spans="1:35">
      <c r="A1138" s="1" t="str">
        <f t="shared" si="293"/>
        <v>~through~ : [θɹu]</v>
      </c>
      <c r="B1138" s="1">
        <f t="shared" si="308"/>
        <v>0</v>
      </c>
      <c r="C1138" s="1">
        <f t="shared" si="308"/>
        <v>0</v>
      </c>
      <c r="D1138" s="1">
        <f t="shared" si="308"/>
        <v>0</v>
      </c>
      <c r="E1138" s="7">
        <v>1</v>
      </c>
      <c r="F1138" s="9" t="s">
        <v>1041</v>
      </c>
      <c r="G1138" s="4">
        <f t="shared" si="294"/>
        <v>7.3152889539136799E-4</v>
      </c>
      <c r="H1138" s="1" t="str">
        <f t="shared" si="295"/>
        <v>θɹu</v>
      </c>
      <c r="I1138" s="1" t="str">
        <f t="shared" si="296"/>
        <v>through</v>
      </c>
      <c r="J1138" s="10">
        <f t="shared" si="297"/>
        <v>3</v>
      </c>
      <c r="K1138" s="10">
        <f t="shared" si="298"/>
        <v>7</v>
      </c>
      <c r="L1138" s="10">
        <f t="shared" si="299"/>
        <v>7</v>
      </c>
      <c r="M1138" s="1" t="str">
        <f t="shared" si="300"/>
        <v>~through~</v>
      </c>
      <c r="N1138" s="1" t="str">
        <f t="shared" si="301"/>
        <v>[θɹu]</v>
      </c>
      <c r="O1138" s="4">
        <f t="shared" si="302"/>
        <v>0.28725561847890652</v>
      </c>
      <c r="P1138" s="4">
        <f t="shared" si="303"/>
        <v>1</v>
      </c>
      <c r="Q1138" s="4" cm="1">
        <f t="array" ref="Q1138">SUM(_xlfn._xlws.FILTER($G$2:$G$1265,_xlfn.MAP($M$2:$M$1265,_xlfn.LAMBDA(_xlpm.x,_xlpm.x=$M1138))))</f>
        <v>7.3152889539136799E-4</v>
      </c>
      <c r="R1138" s="4">
        <f t="shared" si="304"/>
        <v>1</v>
      </c>
      <c r="S1138" s="15" cm="1">
        <f t="array" ref="S1138">SUM(_xlfn._xlws.FILTER($G$2:$G$1265,_xlfn.MAP($N$2:$N$1265,_xlfn.LAMBDA(_xlpm.x,_xlpm.x=$N1138))))</f>
        <v>7.3152889539136799E-4</v>
      </c>
      <c r="T1138" s="4">
        <f t="shared" si="305"/>
        <v>1</v>
      </c>
      <c r="U1138" s="4">
        <f t="shared" si="306"/>
        <v>0</v>
      </c>
      <c r="AA1138"/>
      <c r="AB1138"/>
      <c r="AC1138" s="2"/>
      <c r="AH1138" s="2"/>
      <c r="AI1138" s="2"/>
    </row>
    <row r="1139" spans="1:35">
      <c r="A1139" s="1" t="str">
        <f t="shared" si="293"/>
        <v>~brought~ : [bɹɔt]</v>
      </c>
      <c r="B1139" s="1">
        <f t="shared" si="308"/>
        <v>0</v>
      </c>
      <c r="C1139" s="1">
        <f t="shared" si="308"/>
        <v>0</v>
      </c>
      <c r="D1139" s="1">
        <f t="shared" si="308"/>
        <v>0</v>
      </c>
      <c r="E1139" s="7">
        <v>1</v>
      </c>
      <c r="F1139" s="9" t="s">
        <v>1040</v>
      </c>
      <c r="G1139" s="4">
        <f t="shared" si="294"/>
        <v>7.3152889539136799E-4</v>
      </c>
      <c r="H1139" s="4" t="str">
        <f t="shared" si="295"/>
        <v>bɹɔt</v>
      </c>
      <c r="I1139" s="4" t="str">
        <f t="shared" si="296"/>
        <v>brought</v>
      </c>
      <c r="J1139" s="10">
        <f t="shared" si="297"/>
        <v>4</v>
      </c>
      <c r="K1139" s="10">
        <f t="shared" si="298"/>
        <v>7</v>
      </c>
      <c r="L1139" s="10">
        <f t="shared" si="299"/>
        <v>7</v>
      </c>
      <c r="M1139" s="1" t="str">
        <f t="shared" si="300"/>
        <v>~brought~</v>
      </c>
      <c r="N1139" s="1" t="str">
        <f t="shared" si="301"/>
        <v>[bɹɔt]</v>
      </c>
      <c r="O1139" s="4">
        <f t="shared" si="302"/>
        <v>0.28725561847890652</v>
      </c>
      <c r="P1139" s="4">
        <f t="shared" si="303"/>
        <v>1</v>
      </c>
      <c r="Q1139" s="4" cm="1">
        <f t="array" ref="Q1139">SUM(_xlfn._xlws.FILTER($G$2:$G$1265,_xlfn.MAP($M$2:$M$1265,_xlfn.LAMBDA(_xlpm.x,_xlpm.x=$M1139))))</f>
        <v>7.3152889539136799E-4</v>
      </c>
      <c r="R1139" s="4">
        <f t="shared" si="304"/>
        <v>1</v>
      </c>
      <c r="S1139" s="15" cm="1">
        <f t="array" ref="S1139">SUM(_xlfn._xlws.FILTER($G$2:$G$1265,_xlfn.MAP($N$2:$N$1265,_xlfn.LAMBDA(_xlpm.x,_xlpm.x=$N1139))))</f>
        <v>7.3152889539136799E-4</v>
      </c>
      <c r="T1139" s="4">
        <f t="shared" si="305"/>
        <v>1</v>
      </c>
      <c r="U1139" s="4">
        <f t="shared" si="306"/>
        <v>0</v>
      </c>
      <c r="AA1139"/>
      <c r="AB1139"/>
      <c r="AC1139" s="2"/>
      <c r="AH1139" s="2"/>
      <c r="AI1139" s="2"/>
    </row>
    <row r="1140" spans="1:35">
      <c r="A1140" s="1" t="str">
        <f t="shared" si="293"/>
        <v>~written~ : [ɹɪtn]</v>
      </c>
      <c r="B1140" s="1">
        <f t="shared" si="308"/>
        <v>1</v>
      </c>
      <c r="C1140" s="1">
        <f t="shared" si="308"/>
        <v>0</v>
      </c>
      <c r="D1140" s="1">
        <f t="shared" si="308"/>
        <v>0</v>
      </c>
      <c r="E1140" s="7">
        <v>1</v>
      </c>
      <c r="F1140" s="9" t="s">
        <v>1039</v>
      </c>
      <c r="G1140" s="4">
        <f t="shared" si="294"/>
        <v>7.3152889539136799E-4</v>
      </c>
      <c r="H1140" s="1" t="str">
        <f t="shared" si="295"/>
        <v>ɹɪtn</v>
      </c>
      <c r="I1140" s="1" t="str">
        <f t="shared" si="296"/>
        <v>written</v>
      </c>
      <c r="J1140" s="10">
        <f t="shared" si="297"/>
        <v>4</v>
      </c>
      <c r="K1140" s="10">
        <f t="shared" si="298"/>
        <v>7</v>
      </c>
      <c r="L1140" s="10">
        <f t="shared" si="299"/>
        <v>7</v>
      </c>
      <c r="M1140" s="1" t="str">
        <f t="shared" si="300"/>
        <v>~written~</v>
      </c>
      <c r="N1140" s="1" t="str">
        <f t="shared" si="301"/>
        <v>[ɹɪtn]</v>
      </c>
      <c r="O1140" s="4">
        <f t="shared" si="302"/>
        <v>0.28725561847890652</v>
      </c>
      <c r="P1140" s="4">
        <f t="shared" si="303"/>
        <v>1</v>
      </c>
      <c r="Q1140" s="4" cm="1">
        <f t="array" ref="Q1140">SUM(_xlfn._xlws.FILTER($G$2:$G$1265,_xlfn.MAP($M$2:$M$1265,_xlfn.LAMBDA(_xlpm.x,_xlpm.x=$M1140))))</f>
        <v>7.3152889539136799E-4</v>
      </c>
      <c r="R1140" s="4">
        <f t="shared" si="304"/>
        <v>1</v>
      </c>
      <c r="S1140" s="15" cm="1">
        <f t="array" ref="S1140">SUM(_xlfn._xlws.FILTER($G$2:$G$1265,_xlfn.MAP($N$2:$N$1265,_xlfn.LAMBDA(_xlpm.x,_xlpm.x=$N1140))))</f>
        <v>7.3152889539136799E-4</v>
      </c>
      <c r="T1140" s="4">
        <f t="shared" si="305"/>
        <v>1</v>
      </c>
      <c r="U1140" s="4">
        <f t="shared" si="306"/>
        <v>0</v>
      </c>
      <c r="AA1140"/>
      <c r="AB1140"/>
      <c r="AC1140" s="2"/>
      <c r="AH1140" s="2"/>
      <c r="AI1140" s="2"/>
    </row>
    <row r="1141" spans="1:35">
      <c r="A1141" s="1" t="str">
        <f t="shared" si="293"/>
        <v>~neighbo~ : [neɪbə]</v>
      </c>
      <c r="B1141" s="1">
        <f t="shared" si="308"/>
        <v>0</v>
      </c>
      <c r="C1141" s="1">
        <f t="shared" si="308"/>
        <v>0</v>
      </c>
      <c r="D1141" s="1">
        <f t="shared" si="308"/>
        <v>1</v>
      </c>
      <c r="E1141" s="7">
        <v>1</v>
      </c>
      <c r="F1141" s="9" t="s">
        <v>1038</v>
      </c>
      <c r="G1141" s="4">
        <f t="shared" si="294"/>
        <v>7.3152889539136799E-4</v>
      </c>
      <c r="H1141" s="1" t="str">
        <f t="shared" si="295"/>
        <v>neɪbə</v>
      </c>
      <c r="I1141" s="1" t="str">
        <f t="shared" si="296"/>
        <v>neighbo</v>
      </c>
      <c r="J1141" s="10">
        <f t="shared" si="297"/>
        <v>5</v>
      </c>
      <c r="K1141" s="10">
        <f t="shared" si="298"/>
        <v>7</v>
      </c>
      <c r="L1141" s="10">
        <f t="shared" si="299"/>
        <v>7</v>
      </c>
      <c r="M1141" s="1" t="str">
        <f t="shared" si="300"/>
        <v>~neighbo~</v>
      </c>
      <c r="N1141" s="1" t="str">
        <f t="shared" si="301"/>
        <v>[neɪbə]</v>
      </c>
      <c r="O1141" s="4">
        <f t="shared" si="302"/>
        <v>0.28725561847890652</v>
      </c>
      <c r="P1141" s="4">
        <f t="shared" si="303"/>
        <v>1</v>
      </c>
      <c r="Q1141" s="4" cm="1">
        <f t="array" ref="Q1141">SUM(_xlfn._xlws.FILTER($G$2:$G$1265,_xlfn.MAP($M$2:$M$1265,_xlfn.LAMBDA(_xlpm.x,_xlpm.x=$M1141))))</f>
        <v>7.3152889539136799E-4</v>
      </c>
      <c r="R1141" s="4">
        <f t="shared" si="304"/>
        <v>1</v>
      </c>
      <c r="S1141" s="15" cm="1">
        <f t="array" ref="S1141">SUM(_xlfn._xlws.FILTER($G$2:$G$1265,_xlfn.MAP($N$2:$N$1265,_xlfn.LAMBDA(_xlpm.x,_xlpm.x=$N1141))))</f>
        <v>7.3152889539136799E-4</v>
      </c>
      <c r="T1141" s="4">
        <f t="shared" si="305"/>
        <v>1</v>
      </c>
      <c r="U1141" s="4">
        <f t="shared" si="306"/>
        <v>0</v>
      </c>
      <c r="AA1141"/>
      <c r="AB1141"/>
      <c r="AC1141" s="2"/>
      <c r="AH1141" s="2"/>
      <c r="AI1141" s="2"/>
    </row>
    <row r="1142" spans="1:35">
      <c r="A1142" s="1" t="str">
        <f t="shared" si="293"/>
        <v>~trouble~ : [tɹʌbl]</v>
      </c>
      <c r="B1142" s="1">
        <f t="shared" ref="B1142:D1161" si="309">_xlfn.LET(_xlpm.d,$F1142,_xlpm.k,_xlfn.CONCAT(LEFT(TRIM(B$1),1),"*"),COUNTIF(_xlpm.d,_xlpm.k))</f>
        <v>0</v>
      </c>
      <c r="C1142" s="1">
        <f t="shared" si="309"/>
        <v>0</v>
      </c>
      <c r="D1142" s="1">
        <f t="shared" si="309"/>
        <v>0</v>
      </c>
      <c r="E1142" s="7">
        <v>1</v>
      </c>
      <c r="F1142" s="9" t="s">
        <v>1037</v>
      </c>
      <c r="G1142" s="4">
        <f t="shared" si="294"/>
        <v>7.3152889539136799E-4</v>
      </c>
      <c r="H1142" s="1" t="str">
        <f t="shared" si="295"/>
        <v>tɹʌbl</v>
      </c>
      <c r="I1142" s="1" t="str">
        <f t="shared" si="296"/>
        <v>trouble</v>
      </c>
      <c r="J1142" s="10">
        <f t="shared" si="297"/>
        <v>5</v>
      </c>
      <c r="K1142" s="10">
        <f t="shared" si="298"/>
        <v>7</v>
      </c>
      <c r="L1142" s="10">
        <f t="shared" si="299"/>
        <v>7</v>
      </c>
      <c r="M1142" s="1" t="str">
        <f t="shared" si="300"/>
        <v>~trouble~</v>
      </c>
      <c r="N1142" s="1" t="str">
        <f t="shared" si="301"/>
        <v>[tɹʌbl]</v>
      </c>
      <c r="O1142" s="4">
        <f t="shared" si="302"/>
        <v>0.28725561847890652</v>
      </c>
      <c r="P1142" s="4">
        <f t="shared" si="303"/>
        <v>1</v>
      </c>
      <c r="Q1142" s="4" cm="1">
        <f t="array" ref="Q1142">SUM(_xlfn._xlws.FILTER($G$2:$G$1265,_xlfn.MAP($M$2:$M$1265,_xlfn.LAMBDA(_xlpm.x,_xlpm.x=$M1142))))</f>
        <v>7.3152889539136799E-4</v>
      </c>
      <c r="R1142" s="4">
        <f t="shared" si="304"/>
        <v>1</v>
      </c>
      <c r="S1142" s="15" cm="1">
        <f t="array" ref="S1142">SUM(_xlfn._xlws.FILTER($G$2:$G$1265,_xlfn.MAP($N$2:$N$1265,_xlfn.LAMBDA(_xlpm.x,_xlpm.x=$N1142))))</f>
        <v>7.3152889539136799E-4</v>
      </c>
      <c r="T1142" s="4">
        <f t="shared" si="305"/>
        <v>1</v>
      </c>
      <c r="U1142" s="4">
        <f t="shared" si="306"/>
        <v>0</v>
      </c>
      <c r="AA1142"/>
      <c r="AB1142"/>
      <c r="AC1142" s="2"/>
      <c r="AH1142" s="2"/>
      <c r="AI1142" s="2"/>
    </row>
    <row r="1143" spans="1:35">
      <c r="A1143" s="1" t="str">
        <f t="shared" si="293"/>
        <v>~country~ : [kʌntɹɪ]</v>
      </c>
      <c r="B1143" s="1">
        <f t="shared" si="309"/>
        <v>0</v>
      </c>
      <c r="C1143" s="1">
        <f t="shared" si="309"/>
        <v>0</v>
      </c>
      <c r="D1143" s="1">
        <f t="shared" si="309"/>
        <v>0</v>
      </c>
      <c r="E1143" s="7">
        <v>1</v>
      </c>
      <c r="F1143" s="9" t="s">
        <v>1036</v>
      </c>
      <c r="G1143" s="4">
        <f t="shared" si="294"/>
        <v>7.3152889539136799E-4</v>
      </c>
      <c r="H1143" s="4" t="str">
        <f t="shared" si="295"/>
        <v>kʌntɹɪ</v>
      </c>
      <c r="I1143" s="4" t="str">
        <f t="shared" si="296"/>
        <v>country</v>
      </c>
      <c r="J1143" s="10">
        <f t="shared" si="297"/>
        <v>6</v>
      </c>
      <c r="K1143" s="10">
        <f t="shared" si="298"/>
        <v>7</v>
      </c>
      <c r="L1143" s="10">
        <f t="shared" si="299"/>
        <v>7</v>
      </c>
      <c r="M1143" s="1" t="str">
        <f t="shared" si="300"/>
        <v>~country~</v>
      </c>
      <c r="N1143" s="1" t="str">
        <f t="shared" si="301"/>
        <v>[kʌntɹɪ]</v>
      </c>
      <c r="O1143" s="4">
        <f t="shared" si="302"/>
        <v>0.28725561847890652</v>
      </c>
      <c r="P1143" s="4">
        <f t="shared" si="303"/>
        <v>1</v>
      </c>
      <c r="Q1143" s="4" cm="1">
        <f t="array" ref="Q1143">SUM(_xlfn._xlws.FILTER($G$2:$G$1265,_xlfn.MAP($M$2:$M$1265,_xlfn.LAMBDA(_xlpm.x,_xlpm.x=$M1143))))</f>
        <v>7.3152889539136799E-4</v>
      </c>
      <c r="R1143" s="4">
        <f t="shared" si="304"/>
        <v>1</v>
      </c>
      <c r="S1143" s="15" cm="1">
        <f t="array" ref="S1143">SUM(_xlfn._xlws.FILTER($G$2:$G$1265,_xlfn.MAP($N$2:$N$1265,_xlfn.LAMBDA(_xlpm.x,_xlpm.x=$N1143))))</f>
        <v>7.3152889539136799E-4</v>
      </c>
      <c r="T1143" s="4">
        <f t="shared" si="305"/>
        <v>1</v>
      </c>
      <c r="U1143" s="4">
        <f t="shared" si="306"/>
        <v>0</v>
      </c>
      <c r="AA1143"/>
      <c r="AB1143"/>
      <c r="AC1143" s="2"/>
      <c r="AH1143" s="2"/>
      <c r="AI1143" s="2"/>
    </row>
    <row r="1144" spans="1:35">
      <c r="A1144" s="1" t="str">
        <f t="shared" si="293"/>
        <v>~mountai~ : [maʊntɛ]</v>
      </c>
      <c r="B1144" s="1">
        <f t="shared" si="309"/>
        <v>0</v>
      </c>
      <c r="C1144" s="1">
        <f t="shared" si="309"/>
        <v>1</v>
      </c>
      <c r="D1144" s="1">
        <f t="shared" si="309"/>
        <v>0</v>
      </c>
      <c r="E1144" s="7">
        <v>1</v>
      </c>
      <c r="F1144" s="9" t="s">
        <v>1035</v>
      </c>
      <c r="G1144" s="4">
        <f t="shared" si="294"/>
        <v>7.3152889539136799E-4</v>
      </c>
      <c r="H1144" s="4" t="str">
        <f t="shared" si="295"/>
        <v>maʊntɛ</v>
      </c>
      <c r="I1144" s="4" t="str">
        <f t="shared" si="296"/>
        <v>mountai</v>
      </c>
      <c r="J1144" s="10">
        <f t="shared" si="297"/>
        <v>6</v>
      </c>
      <c r="K1144" s="10">
        <f t="shared" si="298"/>
        <v>7</v>
      </c>
      <c r="L1144" s="10">
        <f t="shared" si="299"/>
        <v>7</v>
      </c>
      <c r="M1144" s="1" t="str">
        <f t="shared" si="300"/>
        <v>~mountai~</v>
      </c>
      <c r="N1144" s="1" t="str">
        <f t="shared" si="301"/>
        <v>[maʊntɛ]</v>
      </c>
      <c r="O1144" s="4">
        <f t="shared" si="302"/>
        <v>0.28725561847890652</v>
      </c>
      <c r="P1144" s="4">
        <f t="shared" si="303"/>
        <v>1</v>
      </c>
      <c r="Q1144" s="4" cm="1">
        <f t="array" ref="Q1144">SUM(_xlfn._xlws.FILTER($G$2:$G$1265,_xlfn.MAP($M$2:$M$1265,_xlfn.LAMBDA(_xlpm.x,_xlpm.x=$M1144))))</f>
        <v>7.3152889539136799E-4</v>
      </c>
      <c r="R1144" s="4">
        <f t="shared" si="304"/>
        <v>1</v>
      </c>
      <c r="S1144" s="15" cm="1">
        <f t="array" ref="S1144">SUM(_xlfn._xlws.FILTER($G$2:$G$1265,_xlfn.MAP($N$2:$N$1265,_xlfn.LAMBDA(_xlpm.x,_xlpm.x=$N1144))))</f>
        <v>7.3152889539136799E-4</v>
      </c>
      <c r="T1144" s="4">
        <f t="shared" si="305"/>
        <v>1</v>
      </c>
      <c r="U1144" s="4">
        <f t="shared" si="306"/>
        <v>0</v>
      </c>
      <c r="AA1144"/>
      <c r="AB1144"/>
      <c r="AC1144" s="2"/>
      <c r="AH1144" s="2"/>
      <c r="AI1144" s="2"/>
    </row>
    <row r="1145" spans="1:35">
      <c r="A1145" s="1" t="str">
        <f t="shared" si="293"/>
        <v>~stretch~ : [stɹɛtʃ]</v>
      </c>
      <c r="B1145" s="1">
        <f t="shared" si="309"/>
        <v>0</v>
      </c>
      <c r="C1145" s="1">
        <f t="shared" si="309"/>
        <v>0</v>
      </c>
      <c r="D1145" s="1">
        <f t="shared" si="309"/>
        <v>0</v>
      </c>
      <c r="E1145" s="7">
        <v>1</v>
      </c>
      <c r="F1145" s="9" t="s">
        <v>1034</v>
      </c>
      <c r="G1145" s="4">
        <f t="shared" si="294"/>
        <v>7.3152889539136799E-4</v>
      </c>
      <c r="H1145" s="4" t="str">
        <f t="shared" si="295"/>
        <v>stɹɛtʃ</v>
      </c>
      <c r="I1145" s="4" t="str">
        <f t="shared" si="296"/>
        <v>stretch</v>
      </c>
      <c r="J1145" s="10">
        <f t="shared" si="297"/>
        <v>6</v>
      </c>
      <c r="K1145" s="10">
        <f t="shared" si="298"/>
        <v>7</v>
      </c>
      <c r="L1145" s="10">
        <f t="shared" si="299"/>
        <v>7</v>
      </c>
      <c r="M1145" s="1" t="str">
        <f t="shared" si="300"/>
        <v>~stretch~</v>
      </c>
      <c r="N1145" s="1" t="str">
        <f t="shared" si="301"/>
        <v>[stɹɛtʃ]</v>
      </c>
      <c r="O1145" s="4">
        <f t="shared" si="302"/>
        <v>0.28725561847890652</v>
      </c>
      <c r="P1145" s="4">
        <f t="shared" si="303"/>
        <v>1</v>
      </c>
      <c r="Q1145" s="4" cm="1">
        <f t="array" ref="Q1145">SUM(_xlfn._xlws.FILTER($G$2:$G$1265,_xlfn.MAP($M$2:$M$1265,_xlfn.LAMBDA(_xlpm.x,_xlpm.x=$M1145))))</f>
        <v>7.3152889539136799E-4</v>
      </c>
      <c r="R1145" s="4">
        <f t="shared" si="304"/>
        <v>1</v>
      </c>
      <c r="S1145" s="15" cm="1">
        <f t="array" ref="S1145">SUM(_xlfn._xlws.FILTER($G$2:$G$1265,_xlfn.MAP($N$2:$N$1265,_xlfn.LAMBDA(_xlpm.x,_xlpm.x=$N1145))))</f>
        <v>7.3152889539136799E-4</v>
      </c>
      <c r="T1145" s="4">
        <f t="shared" si="305"/>
        <v>1</v>
      </c>
      <c r="U1145" s="4">
        <f t="shared" si="306"/>
        <v>0</v>
      </c>
      <c r="AA1145"/>
      <c r="AB1145"/>
      <c r="AC1145" s="2"/>
      <c r="AH1145" s="2"/>
      <c r="AI1145" s="2"/>
    </row>
    <row r="1146" spans="1:35">
      <c r="A1146" s="1" t="str">
        <f t="shared" si="293"/>
        <v>~tempera~ : [tɛmpɹə]</v>
      </c>
      <c r="B1146" s="1">
        <f t="shared" si="309"/>
        <v>0</v>
      </c>
      <c r="C1146" s="1">
        <f t="shared" si="309"/>
        <v>0</v>
      </c>
      <c r="D1146" s="1">
        <f t="shared" si="309"/>
        <v>0</v>
      </c>
      <c r="E1146" s="7">
        <v>1</v>
      </c>
      <c r="F1146" s="9" t="s">
        <v>1033</v>
      </c>
      <c r="G1146" s="4">
        <f t="shared" si="294"/>
        <v>7.3152889539136799E-4</v>
      </c>
      <c r="H1146" s="1" t="str">
        <f t="shared" si="295"/>
        <v>tɛmpɹə</v>
      </c>
      <c r="I1146" s="1" t="str">
        <f t="shared" si="296"/>
        <v>tempera</v>
      </c>
      <c r="J1146" s="10">
        <f t="shared" si="297"/>
        <v>6</v>
      </c>
      <c r="K1146" s="10">
        <f t="shared" si="298"/>
        <v>7</v>
      </c>
      <c r="L1146" s="10">
        <f t="shared" si="299"/>
        <v>7</v>
      </c>
      <c r="M1146" s="1" t="str">
        <f t="shared" si="300"/>
        <v>~tempera~</v>
      </c>
      <c r="N1146" s="1" t="str">
        <f t="shared" si="301"/>
        <v>[tɛmpɹə]</v>
      </c>
      <c r="O1146" s="4">
        <f t="shared" si="302"/>
        <v>0.28725561847890652</v>
      </c>
      <c r="P1146" s="4">
        <f t="shared" si="303"/>
        <v>1</v>
      </c>
      <c r="Q1146" s="4" cm="1">
        <f t="array" ref="Q1146">SUM(_xlfn._xlws.FILTER($G$2:$G$1265,_xlfn.MAP($M$2:$M$1265,_xlfn.LAMBDA(_xlpm.x,_xlpm.x=$M1146))))</f>
        <v>7.3152889539136799E-4</v>
      </c>
      <c r="R1146" s="4">
        <f t="shared" si="304"/>
        <v>1</v>
      </c>
      <c r="S1146" s="15" cm="1">
        <f t="array" ref="S1146">SUM(_xlfn._xlws.FILTER($G$2:$G$1265,_xlfn.MAP($N$2:$N$1265,_xlfn.LAMBDA(_xlpm.x,_xlpm.x=$N1146))))</f>
        <v>7.3152889539136799E-4</v>
      </c>
      <c r="T1146" s="4">
        <f t="shared" si="305"/>
        <v>1</v>
      </c>
      <c r="U1146" s="4">
        <f t="shared" si="306"/>
        <v>0</v>
      </c>
      <c r="AA1146"/>
      <c r="AB1146"/>
      <c r="AC1146" s="2"/>
      <c r="AH1146" s="2"/>
      <c r="AI1146" s="2"/>
    </row>
    <row r="1147" spans="1:35">
      <c r="A1147" s="1" t="str">
        <f t="shared" si="293"/>
        <v>~shoulde~ : [ʃoʊldə]</v>
      </c>
      <c r="B1147" s="1">
        <f t="shared" si="309"/>
        <v>0</v>
      </c>
      <c r="C1147" s="1">
        <f t="shared" si="309"/>
        <v>0</v>
      </c>
      <c r="D1147" s="1">
        <f t="shared" si="309"/>
        <v>0</v>
      </c>
      <c r="E1147" s="7">
        <v>1</v>
      </c>
      <c r="F1147" s="9" t="s">
        <v>1032</v>
      </c>
      <c r="G1147" s="4">
        <f t="shared" si="294"/>
        <v>7.3152889539136799E-4</v>
      </c>
      <c r="H1147" s="1" t="str">
        <f t="shared" si="295"/>
        <v>ʃoʊldə</v>
      </c>
      <c r="I1147" s="1" t="str">
        <f t="shared" si="296"/>
        <v>shoulde</v>
      </c>
      <c r="J1147" s="10">
        <f t="shared" si="297"/>
        <v>6</v>
      </c>
      <c r="K1147" s="10">
        <f t="shared" si="298"/>
        <v>7</v>
      </c>
      <c r="L1147" s="10">
        <f t="shared" si="299"/>
        <v>7</v>
      </c>
      <c r="M1147" s="1" t="str">
        <f t="shared" si="300"/>
        <v>~shoulde~</v>
      </c>
      <c r="N1147" s="1" t="str">
        <f t="shared" si="301"/>
        <v>[ʃoʊldə]</v>
      </c>
      <c r="O1147" s="4">
        <f t="shared" si="302"/>
        <v>0.28725561847890652</v>
      </c>
      <c r="P1147" s="4">
        <f t="shared" si="303"/>
        <v>1</v>
      </c>
      <c r="Q1147" s="4" cm="1">
        <f t="array" ref="Q1147">SUM(_xlfn._xlws.FILTER($G$2:$G$1265,_xlfn.MAP($M$2:$M$1265,_xlfn.LAMBDA(_xlpm.x,_xlpm.x=$M1147))))</f>
        <v>7.3152889539136799E-4</v>
      </c>
      <c r="R1147" s="4">
        <f t="shared" si="304"/>
        <v>1</v>
      </c>
      <c r="S1147" s="15" cm="1">
        <f t="array" ref="S1147">SUM(_xlfn._xlws.FILTER($G$2:$G$1265,_xlfn.MAP($N$2:$N$1265,_xlfn.LAMBDA(_xlpm.x,_xlpm.x=$N1147))))</f>
        <v>7.3152889539136799E-4</v>
      </c>
      <c r="T1147" s="4">
        <f t="shared" si="305"/>
        <v>1</v>
      </c>
      <c r="U1147" s="4">
        <f t="shared" si="306"/>
        <v>0</v>
      </c>
      <c r="AA1147"/>
      <c r="AB1147"/>
      <c r="AC1147" s="2"/>
      <c r="AH1147" s="2"/>
      <c r="AI1147" s="2"/>
    </row>
    <row r="1148" spans="1:35">
      <c r="A1148" s="1" t="str">
        <f t="shared" si="293"/>
        <v>~questio~ : [kwɛstʃə]</v>
      </c>
      <c r="B1148" s="1">
        <f t="shared" si="309"/>
        <v>0</v>
      </c>
      <c r="C1148" s="1">
        <f t="shared" si="309"/>
        <v>0</v>
      </c>
      <c r="D1148" s="1">
        <f t="shared" si="309"/>
        <v>0</v>
      </c>
      <c r="E1148" s="7">
        <v>1</v>
      </c>
      <c r="F1148" s="9" t="s">
        <v>1031</v>
      </c>
      <c r="G1148" s="4">
        <f t="shared" si="294"/>
        <v>7.3152889539136799E-4</v>
      </c>
      <c r="H1148" s="4" t="str">
        <f t="shared" si="295"/>
        <v>kwɛstʃə</v>
      </c>
      <c r="I1148" s="4" t="str">
        <f t="shared" si="296"/>
        <v>questio</v>
      </c>
      <c r="J1148" s="10">
        <f t="shared" si="297"/>
        <v>7</v>
      </c>
      <c r="K1148" s="10">
        <f t="shared" si="298"/>
        <v>7</v>
      </c>
      <c r="L1148" s="10">
        <f t="shared" si="299"/>
        <v>7</v>
      </c>
      <c r="M1148" s="1" t="str">
        <f t="shared" si="300"/>
        <v>~questio~</v>
      </c>
      <c r="N1148" s="1" t="str">
        <f t="shared" si="301"/>
        <v>[kwɛstʃə]</v>
      </c>
      <c r="O1148" s="4">
        <f t="shared" si="302"/>
        <v>0.28725561847890652</v>
      </c>
      <c r="P1148" s="4">
        <f t="shared" si="303"/>
        <v>1</v>
      </c>
      <c r="Q1148" s="4" cm="1">
        <f t="array" ref="Q1148">SUM(_xlfn._xlws.FILTER($G$2:$G$1265,_xlfn.MAP($M$2:$M$1265,_xlfn.LAMBDA(_xlpm.x,_xlpm.x=$M1148))))</f>
        <v>7.3152889539136799E-4</v>
      </c>
      <c r="R1148" s="4">
        <f t="shared" si="304"/>
        <v>1</v>
      </c>
      <c r="S1148" s="15" cm="1">
        <f t="array" ref="S1148">SUM(_xlfn._xlws.FILTER($G$2:$G$1265,_xlfn.MAP($N$2:$N$1265,_xlfn.LAMBDA(_xlpm.x,_xlpm.x=$N1148))))</f>
        <v>7.3152889539136799E-4</v>
      </c>
      <c r="T1148" s="4">
        <f t="shared" si="305"/>
        <v>1</v>
      </c>
      <c r="U1148" s="4">
        <f t="shared" si="306"/>
        <v>0</v>
      </c>
      <c r="AA1148"/>
      <c r="AB1148"/>
      <c r="AC1148" s="2"/>
      <c r="AH1148" s="2"/>
      <c r="AI1148" s="2"/>
    </row>
    <row r="1149" spans="1:35">
      <c r="A1149" s="1" t="str">
        <f t="shared" si="293"/>
        <v>~mperatu~ : [mpɹətʃə]</v>
      </c>
      <c r="B1149" s="1">
        <f t="shared" si="309"/>
        <v>0</v>
      </c>
      <c r="C1149" s="1">
        <f t="shared" si="309"/>
        <v>1</v>
      </c>
      <c r="D1149" s="1">
        <f t="shared" si="309"/>
        <v>0</v>
      </c>
      <c r="E1149" s="7">
        <v>1</v>
      </c>
      <c r="F1149" s="9" t="s">
        <v>1030</v>
      </c>
      <c r="G1149" s="4">
        <f t="shared" si="294"/>
        <v>7.3152889539136799E-4</v>
      </c>
      <c r="H1149" s="1" t="str">
        <f t="shared" si="295"/>
        <v>mpɹətʃə</v>
      </c>
      <c r="I1149" s="1" t="str">
        <f t="shared" si="296"/>
        <v>mperatu</v>
      </c>
      <c r="J1149" s="10">
        <f t="shared" si="297"/>
        <v>7</v>
      </c>
      <c r="K1149" s="10">
        <f t="shared" si="298"/>
        <v>7</v>
      </c>
      <c r="L1149" s="10">
        <f t="shared" si="299"/>
        <v>7</v>
      </c>
      <c r="M1149" s="1" t="str">
        <f t="shared" si="300"/>
        <v>~mperatu~</v>
      </c>
      <c r="N1149" s="1" t="str">
        <f t="shared" si="301"/>
        <v>[mpɹətʃə]</v>
      </c>
      <c r="O1149" s="4">
        <f t="shared" si="302"/>
        <v>0.28725561847890652</v>
      </c>
      <c r="P1149" s="4">
        <f t="shared" si="303"/>
        <v>1</v>
      </c>
      <c r="Q1149" s="4" cm="1">
        <f t="array" ref="Q1149">SUM(_xlfn._xlws.FILTER($G$2:$G$1265,_xlfn.MAP($M$2:$M$1265,_xlfn.LAMBDA(_xlpm.x,_xlpm.x=$M1149))))</f>
        <v>7.3152889539136799E-4</v>
      </c>
      <c r="R1149" s="4">
        <f t="shared" si="304"/>
        <v>1</v>
      </c>
      <c r="S1149" s="15" cm="1">
        <f t="array" ref="S1149">SUM(_xlfn._xlws.FILTER($G$2:$G$1265,_xlfn.MAP($N$2:$N$1265,_xlfn.LAMBDA(_xlpm.x,_xlpm.x=$N1149))))</f>
        <v>7.3152889539136799E-4</v>
      </c>
      <c r="T1149" s="4">
        <f t="shared" si="305"/>
        <v>1</v>
      </c>
      <c r="U1149" s="4">
        <f t="shared" si="306"/>
        <v>0</v>
      </c>
      <c r="AA1149"/>
      <c r="AB1149"/>
      <c r="AC1149" s="2"/>
      <c r="AH1149" s="2"/>
      <c r="AI1149" s="2"/>
    </row>
    <row r="1150" spans="1:35">
      <c r="A1150" s="1" t="str">
        <f t="shared" si="293"/>
        <v>~ndustry~ : [ndəstɹɪ]</v>
      </c>
      <c r="B1150" s="1">
        <f t="shared" si="309"/>
        <v>0</v>
      </c>
      <c r="C1150" s="1">
        <f t="shared" si="309"/>
        <v>0</v>
      </c>
      <c r="D1150" s="1">
        <f t="shared" si="309"/>
        <v>1</v>
      </c>
      <c r="E1150" s="7">
        <v>1</v>
      </c>
      <c r="F1150" s="9" t="s">
        <v>1029</v>
      </c>
      <c r="G1150" s="4">
        <f t="shared" si="294"/>
        <v>7.3152889539136799E-4</v>
      </c>
      <c r="H1150" s="4" t="str">
        <f t="shared" si="295"/>
        <v>ndəstɹɪ</v>
      </c>
      <c r="I1150" s="4" t="str">
        <f t="shared" si="296"/>
        <v>ndustry</v>
      </c>
      <c r="J1150" s="10">
        <f t="shared" si="297"/>
        <v>7</v>
      </c>
      <c r="K1150" s="10">
        <f t="shared" si="298"/>
        <v>7</v>
      </c>
      <c r="L1150" s="10">
        <f t="shared" si="299"/>
        <v>7</v>
      </c>
      <c r="M1150" s="1" t="str">
        <f t="shared" si="300"/>
        <v>~ndustry~</v>
      </c>
      <c r="N1150" s="1" t="str">
        <f t="shared" si="301"/>
        <v>[ndəstɹɪ]</v>
      </c>
      <c r="O1150" s="4">
        <f t="shared" si="302"/>
        <v>0.28725561847890652</v>
      </c>
      <c r="P1150" s="4">
        <f t="shared" si="303"/>
        <v>1</v>
      </c>
      <c r="Q1150" s="4" cm="1">
        <f t="array" ref="Q1150">SUM(_xlfn._xlws.FILTER($G$2:$G$1265,_xlfn.MAP($M$2:$M$1265,_xlfn.LAMBDA(_xlpm.x,_xlpm.x=$M1150))))</f>
        <v>7.3152889539136799E-4</v>
      </c>
      <c r="R1150" s="4">
        <f t="shared" si="304"/>
        <v>1</v>
      </c>
      <c r="S1150" s="15" cm="1">
        <f t="array" ref="S1150">SUM(_xlfn._xlws.FILTER($G$2:$G$1265,_xlfn.MAP($N$2:$N$1265,_xlfn.LAMBDA(_xlpm.x,_xlpm.x=$N1150))))</f>
        <v>7.3152889539136799E-4</v>
      </c>
      <c r="T1150" s="4">
        <f t="shared" si="305"/>
        <v>1</v>
      </c>
      <c r="U1150" s="4">
        <f t="shared" si="306"/>
        <v>0</v>
      </c>
      <c r="AA1150"/>
      <c r="AB1150"/>
      <c r="AC1150" s="2"/>
      <c r="AH1150" s="2"/>
      <c r="AI1150" s="2"/>
    </row>
    <row r="1151" spans="1:35">
      <c r="A1151" s="1" t="str">
        <f t="shared" si="293"/>
        <v>~nstrume~ : [nstɹʊmə]</v>
      </c>
      <c r="B1151" s="1">
        <f t="shared" si="309"/>
        <v>0</v>
      </c>
      <c r="C1151" s="1">
        <f t="shared" si="309"/>
        <v>0</v>
      </c>
      <c r="D1151" s="1">
        <f t="shared" si="309"/>
        <v>1</v>
      </c>
      <c r="E1151" s="7">
        <v>1</v>
      </c>
      <c r="F1151" s="9" t="s">
        <v>1028</v>
      </c>
      <c r="G1151" s="4">
        <f t="shared" si="294"/>
        <v>7.3152889539136799E-4</v>
      </c>
      <c r="H1151" s="4" t="str">
        <f t="shared" si="295"/>
        <v>nstɹʊmə</v>
      </c>
      <c r="I1151" s="4" t="str">
        <f t="shared" si="296"/>
        <v>nstrume</v>
      </c>
      <c r="J1151" s="10">
        <f t="shared" si="297"/>
        <v>7</v>
      </c>
      <c r="K1151" s="10">
        <f t="shared" si="298"/>
        <v>7</v>
      </c>
      <c r="L1151" s="10">
        <f t="shared" si="299"/>
        <v>7</v>
      </c>
      <c r="M1151" s="1" t="str">
        <f t="shared" si="300"/>
        <v>~nstrume~</v>
      </c>
      <c r="N1151" s="1" t="str">
        <f t="shared" si="301"/>
        <v>[nstɹʊmə]</v>
      </c>
      <c r="O1151" s="4">
        <f t="shared" si="302"/>
        <v>0.28725561847890652</v>
      </c>
      <c r="P1151" s="4">
        <f t="shared" si="303"/>
        <v>1</v>
      </c>
      <c r="Q1151" s="4" cm="1">
        <f t="array" ref="Q1151">SUM(_xlfn._xlws.FILTER($G$2:$G$1265,_xlfn.MAP($M$2:$M$1265,_xlfn.LAMBDA(_xlpm.x,_xlpm.x=$M1151))))</f>
        <v>7.3152889539136799E-4</v>
      </c>
      <c r="R1151" s="4">
        <f t="shared" si="304"/>
        <v>1</v>
      </c>
      <c r="S1151" s="15" cm="1">
        <f t="array" ref="S1151">SUM(_xlfn._xlws.FILTER($G$2:$G$1265,_xlfn.MAP($N$2:$N$1265,_xlfn.LAMBDA(_xlpm.x,_xlpm.x=$N1151))))</f>
        <v>7.3152889539136799E-4</v>
      </c>
      <c r="T1151" s="4">
        <f t="shared" si="305"/>
        <v>1</v>
      </c>
      <c r="U1151" s="4">
        <f t="shared" si="306"/>
        <v>0</v>
      </c>
      <c r="AA1151"/>
      <c r="AB1151"/>
      <c r="AC1151" s="2"/>
      <c r="AH1151" s="2"/>
      <c r="AI1151" s="2"/>
    </row>
    <row r="1152" spans="1:35">
      <c r="A1152" s="1" t="str">
        <f t="shared" si="293"/>
        <v>~childre~ : [tʃɪldɹɛ]</v>
      </c>
      <c r="B1152" s="1">
        <f t="shared" si="309"/>
        <v>0</v>
      </c>
      <c r="C1152" s="1">
        <f t="shared" si="309"/>
        <v>0</v>
      </c>
      <c r="D1152" s="1">
        <f t="shared" si="309"/>
        <v>0</v>
      </c>
      <c r="E1152" s="7">
        <v>1</v>
      </c>
      <c r="F1152" s="9" t="s">
        <v>1027</v>
      </c>
      <c r="G1152" s="4">
        <f t="shared" si="294"/>
        <v>7.3152889539136799E-4</v>
      </c>
      <c r="H1152" s="1" t="str">
        <f t="shared" si="295"/>
        <v>tʃɪldɹɛ</v>
      </c>
      <c r="I1152" s="1" t="str">
        <f t="shared" si="296"/>
        <v>childre</v>
      </c>
      <c r="J1152" s="10">
        <f t="shared" si="297"/>
        <v>7</v>
      </c>
      <c r="K1152" s="10">
        <f t="shared" si="298"/>
        <v>7</v>
      </c>
      <c r="L1152" s="10">
        <f t="shared" si="299"/>
        <v>7</v>
      </c>
      <c r="M1152" s="1" t="str">
        <f t="shared" si="300"/>
        <v>~childre~</v>
      </c>
      <c r="N1152" s="1" t="str">
        <f t="shared" si="301"/>
        <v>[tʃɪldɹɛ]</v>
      </c>
      <c r="O1152" s="4">
        <f t="shared" si="302"/>
        <v>0.28725561847890652</v>
      </c>
      <c r="P1152" s="4">
        <f t="shared" si="303"/>
        <v>1</v>
      </c>
      <c r="Q1152" s="4" cm="1">
        <f t="array" ref="Q1152">SUM(_xlfn._xlws.FILTER($G$2:$G$1265,_xlfn.MAP($M$2:$M$1265,_xlfn.LAMBDA(_xlpm.x,_xlpm.x=$M1152))))</f>
        <v>7.3152889539136799E-4</v>
      </c>
      <c r="R1152" s="4">
        <f t="shared" si="304"/>
        <v>1</v>
      </c>
      <c r="S1152" s="15" cm="1">
        <f t="array" ref="S1152">SUM(_xlfn._xlws.FILTER($G$2:$G$1265,_xlfn.MAP($N$2:$N$1265,_xlfn.LAMBDA(_xlpm.x,_xlpm.x=$N1152))))</f>
        <v>7.3152889539136799E-4</v>
      </c>
      <c r="T1152" s="4">
        <f t="shared" si="305"/>
        <v>1</v>
      </c>
      <c r="U1152" s="4">
        <f t="shared" si="306"/>
        <v>0</v>
      </c>
      <c r="AA1152"/>
      <c r="AB1152"/>
      <c r="AC1152" s="2"/>
      <c r="AH1152" s="2"/>
      <c r="AI1152" s="2"/>
    </row>
    <row r="1153" spans="1:35">
      <c r="A1153" s="1" t="str">
        <f t="shared" si="293"/>
        <v>~strange~ : [stɹeɪndʒ]</v>
      </c>
      <c r="B1153" s="1">
        <f t="shared" si="309"/>
        <v>0</v>
      </c>
      <c r="C1153" s="1">
        <f t="shared" si="309"/>
        <v>0</v>
      </c>
      <c r="D1153" s="1">
        <f t="shared" si="309"/>
        <v>0</v>
      </c>
      <c r="E1153" s="7">
        <v>1</v>
      </c>
      <c r="F1153" s="9" t="s">
        <v>1026</v>
      </c>
      <c r="G1153" s="4">
        <f t="shared" si="294"/>
        <v>7.3152889539136799E-4</v>
      </c>
      <c r="H1153" s="1" t="str">
        <f t="shared" si="295"/>
        <v>stɹeɪndʒ</v>
      </c>
      <c r="I1153" s="1" t="str">
        <f t="shared" si="296"/>
        <v>strange</v>
      </c>
      <c r="J1153" s="10">
        <f t="shared" si="297"/>
        <v>8</v>
      </c>
      <c r="K1153" s="10">
        <f t="shared" si="298"/>
        <v>7</v>
      </c>
      <c r="L1153" s="10">
        <f t="shared" si="299"/>
        <v>8</v>
      </c>
      <c r="M1153" s="1" t="str">
        <f t="shared" si="300"/>
        <v>~strange~</v>
      </c>
      <c r="N1153" s="1" t="str">
        <f t="shared" si="301"/>
        <v>[stɹeɪndʒ]</v>
      </c>
      <c r="O1153" s="4">
        <f t="shared" si="302"/>
        <v>0.3010299956639812</v>
      </c>
      <c r="P1153" s="4">
        <f t="shared" si="303"/>
        <v>1</v>
      </c>
      <c r="Q1153" s="4" cm="1">
        <f t="array" ref="Q1153">SUM(_xlfn._xlws.FILTER($G$2:$G$1265,_xlfn.MAP($M$2:$M$1265,_xlfn.LAMBDA(_xlpm.x,_xlpm.x=$M1153))))</f>
        <v>7.3152889539136799E-4</v>
      </c>
      <c r="R1153" s="4">
        <f t="shared" si="304"/>
        <v>1</v>
      </c>
      <c r="S1153" s="15" cm="1">
        <f t="array" ref="S1153">SUM(_xlfn._xlws.FILTER($G$2:$G$1265,_xlfn.MAP($N$2:$N$1265,_xlfn.LAMBDA(_xlpm.x,_xlpm.x=$N1153))))</f>
        <v>7.3152889539136799E-4</v>
      </c>
      <c r="T1153" s="4">
        <f t="shared" si="305"/>
        <v>1</v>
      </c>
      <c r="U1153" s="4">
        <f t="shared" si="306"/>
        <v>0</v>
      </c>
      <c r="AA1153"/>
      <c r="AB1153"/>
      <c r="AC1153" s="2"/>
      <c r="AH1153" s="2"/>
      <c r="AI1153" s="2"/>
    </row>
    <row r="1154" spans="1:35">
      <c r="A1154" s="1" t="str">
        <f t="shared" ref="A1154:A1217" si="310">_xlfn.LET(_xlpm.sep," : ",CONCATENATE(M1154,_xlpm.sep,N1154))</f>
        <v>~mountain~ : [maʊntn]</v>
      </c>
      <c r="B1154" s="1">
        <f t="shared" si="309"/>
        <v>0</v>
      </c>
      <c r="C1154" s="1">
        <f t="shared" si="309"/>
        <v>1</v>
      </c>
      <c r="D1154" s="1">
        <f t="shared" si="309"/>
        <v>0</v>
      </c>
      <c r="E1154" s="7">
        <v>1</v>
      </c>
      <c r="F1154" s="9" t="s">
        <v>1025</v>
      </c>
      <c r="G1154" s="4">
        <f t="shared" ref="G1154:G1217" si="311">E1154/freq.sum.r6e</f>
        <v>7.3152889539136799E-4</v>
      </c>
      <c r="H1154" s="1" t="str">
        <f t="shared" ref="H1154:H1217" si="312">_xlfn.LET(_xlpm.sep,":",_xlpm.w,$F1154,LEFT(_xlpm.w,FIND(_xlpm.sep,_xlpm.w)-1))</f>
        <v>maʊntn</v>
      </c>
      <c r="I1154" s="1" t="str">
        <f t="shared" ref="I1154:I1217" si="313">_xlfn.LET(_xlpm.sep,":",_xlpm.w,$F1154,RIGHT(_xlpm.w,LEN(_xlpm.w)-FIND(_xlpm.sep,_xlpm.w)))</f>
        <v>mountain</v>
      </c>
      <c r="J1154" s="10">
        <f t="shared" ref="J1154:J1217" si="314">_xlfn.LET(_xlpm.w,H1154,LEN(_xlpm.w))</f>
        <v>6</v>
      </c>
      <c r="K1154" s="10">
        <f t="shared" ref="K1154:K1217" si="315">_xlfn.LET(_xlpm.w,I1154,LEN(_xlpm.w))</f>
        <v>8</v>
      </c>
      <c r="L1154" s="10">
        <f t="shared" ref="L1154:L1217" si="316">_xlfn.LET(_xlpm.a,J1154,_xlpm.b,K1154,MAX(_xlpm.a,_xlpm.b))</f>
        <v>8</v>
      </c>
      <c r="M1154" s="1" t="str">
        <f t="shared" ref="M1154:M1217" si="317">_xlfn.LET(_xlpm.sep,":",_xlpm.w,$F1154,_xlfn.CONCAT("~",RIGHT(_xlpm.w,LEN(_xlpm.w)-FIND(_xlpm.sep,_xlpm.w)),"~"))</f>
        <v>~mountain~</v>
      </c>
      <c r="N1154" s="1" t="str">
        <f t="shared" ref="N1154:N1217" si="318">_xlfn.LET(_xlpm.sep,":",_xlpm.w,$F1154,_xlfn.CONCAT("[",LEFT(_xlpm.w,FIND(_xlpm.sep,_xlpm.w)-1),"]"))</f>
        <v>[maʊntn]</v>
      </c>
      <c r="O1154" s="4">
        <f t="shared" ref="O1154:O1217" si="319">_xlfn.LET(_xlpm.freq,E1154,_xlpm.size,L1154+1,_xlpm.F,P1154,LOG(1+_xlpm.freq)*LOG(1+_xlpm.size)*_xlpm.F)</f>
        <v>0.3010299956639812</v>
      </c>
      <c r="P1154" s="4">
        <f t="shared" ref="P1154:P1217" si="320">_xlfn.LET(_xlpm.a,T1154,_xlpm.b,R1154,2*_xlpm.a*_xlpm.b/(_xlpm.a+_xlpm.b))</f>
        <v>1</v>
      </c>
      <c r="Q1154" s="4" cm="1">
        <f t="array" ref="Q1154">SUM(_xlfn._xlws.FILTER($G$2:$G$1265,_xlfn.MAP($M$2:$M$1265,_xlfn.LAMBDA(_xlpm.x,_xlpm.x=$M1154))))</f>
        <v>7.3152889539136799E-4</v>
      </c>
      <c r="R1154" s="4">
        <f t="shared" ref="R1154:R1217" si="321">$G1154/Q1154</f>
        <v>1</v>
      </c>
      <c r="S1154" s="15" cm="1">
        <f t="array" ref="S1154">SUM(_xlfn._xlws.FILTER($G$2:$G$1265,_xlfn.MAP($N$2:$N$1265,_xlfn.LAMBDA(_xlpm.x,_xlpm.x=$N1154))))</f>
        <v>7.3152889539136799E-4</v>
      </c>
      <c r="T1154" s="4">
        <f t="shared" ref="T1154:T1217" si="322">$G1154/S1154</f>
        <v>1</v>
      </c>
      <c r="U1154" s="4">
        <f t="shared" ref="U1154:U1217" si="323">_xlfn.LET(_xlpm.p,R1154,_xlpm.q,T1154,LOG(_xlpm.p/_xlpm.q))</f>
        <v>0</v>
      </c>
      <c r="AA1154"/>
      <c r="AB1154"/>
      <c r="AC1154" s="2"/>
      <c r="AH1154" s="2"/>
      <c r="AI1154" s="2"/>
    </row>
    <row r="1155" spans="1:35">
      <c r="A1155" s="1" t="str">
        <f t="shared" si="310"/>
        <v>~straight~ : [stɹeɪt]</v>
      </c>
      <c r="B1155" s="1">
        <f t="shared" si="309"/>
        <v>0</v>
      </c>
      <c r="C1155" s="1">
        <f t="shared" si="309"/>
        <v>0</v>
      </c>
      <c r="D1155" s="1">
        <f t="shared" si="309"/>
        <v>0</v>
      </c>
      <c r="E1155" s="7">
        <v>1</v>
      </c>
      <c r="F1155" s="9" t="s">
        <v>1024</v>
      </c>
      <c r="G1155" s="4">
        <f t="shared" si="311"/>
        <v>7.3152889539136799E-4</v>
      </c>
      <c r="H1155" s="4" t="str">
        <f t="shared" si="312"/>
        <v>stɹeɪt</v>
      </c>
      <c r="I1155" s="4" t="str">
        <f t="shared" si="313"/>
        <v>straight</v>
      </c>
      <c r="J1155" s="10">
        <f t="shared" si="314"/>
        <v>6</v>
      </c>
      <c r="K1155" s="10">
        <f t="shared" si="315"/>
        <v>8</v>
      </c>
      <c r="L1155" s="10">
        <f t="shared" si="316"/>
        <v>8</v>
      </c>
      <c r="M1155" s="1" t="str">
        <f t="shared" si="317"/>
        <v>~straight~</v>
      </c>
      <c r="N1155" s="1" t="str">
        <f t="shared" si="318"/>
        <v>[stɹeɪt]</v>
      </c>
      <c r="O1155" s="4">
        <f t="shared" si="319"/>
        <v>0.3010299956639812</v>
      </c>
      <c r="P1155" s="4">
        <f t="shared" si="320"/>
        <v>1</v>
      </c>
      <c r="Q1155" s="4" cm="1">
        <f t="array" ref="Q1155">SUM(_xlfn._xlws.FILTER($G$2:$G$1265,_xlfn.MAP($M$2:$M$1265,_xlfn.LAMBDA(_xlpm.x,_xlpm.x=$M1155))))</f>
        <v>7.3152889539136799E-4</v>
      </c>
      <c r="R1155" s="4">
        <f t="shared" si="321"/>
        <v>1</v>
      </c>
      <c r="S1155" s="15" cm="1">
        <f t="array" ref="S1155">SUM(_xlfn._xlws.FILTER($G$2:$G$1265,_xlfn.MAP($N$2:$N$1265,_xlfn.LAMBDA(_xlpm.x,_xlpm.x=$N1155))))</f>
        <v>7.3152889539136799E-4</v>
      </c>
      <c r="T1155" s="4">
        <f t="shared" si="322"/>
        <v>1</v>
      </c>
      <c r="U1155" s="4">
        <f t="shared" si="323"/>
        <v>0</v>
      </c>
      <c r="AA1155"/>
      <c r="AB1155"/>
      <c r="AC1155" s="2"/>
      <c r="AH1155" s="2"/>
      <c r="AI1155" s="2"/>
    </row>
    <row r="1156" spans="1:35">
      <c r="A1156" s="1" t="str">
        <f t="shared" si="310"/>
        <v>~nce~ : [ns]</v>
      </c>
      <c r="B1156" s="1">
        <f t="shared" si="309"/>
        <v>0</v>
      </c>
      <c r="C1156" s="1">
        <f t="shared" si="309"/>
        <v>0</v>
      </c>
      <c r="D1156" s="1">
        <f t="shared" si="309"/>
        <v>1</v>
      </c>
      <c r="E1156" s="7">
        <v>8</v>
      </c>
      <c r="F1156" s="9" t="s">
        <v>98</v>
      </c>
      <c r="G1156" s="4">
        <f t="shared" si="311"/>
        <v>5.8522311631309439E-3</v>
      </c>
      <c r="H1156" s="4" t="str">
        <f t="shared" si="312"/>
        <v>ns</v>
      </c>
      <c r="I1156" s="4" t="str">
        <f t="shared" si="313"/>
        <v>nce</v>
      </c>
      <c r="J1156" s="10">
        <f t="shared" si="314"/>
        <v>2</v>
      </c>
      <c r="K1156" s="10">
        <f t="shared" si="315"/>
        <v>3</v>
      </c>
      <c r="L1156" s="10">
        <f t="shared" si="316"/>
        <v>3</v>
      </c>
      <c r="M1156" s="1" t="str">
        <f t="shared" si="317"/>
        <v>~nce~</v>
      </c>
      <c r="N1156" s="1" t="str">
        <f t="shared" si="318"/>
        <v>[ns]</v>
      </c>
      <c r="O1156" s="4">
        <f t="shared" si="319"/>
        <v>0.62775236796274669</v>
      </c>
      <c r="P1156" s="4">
        <f t="shared" si="320"/>
        <v>0.94117647058823528</v>
      </c>
      <c r="Q1156" s="4" cm="1">
        <f t="array" ref="Q1156">SUM(_xlfn._xlws.FILTER($G$2:$G$1265,_xlfn.MAP($M$2:$M$1265,_xlfn.LAMBDA(_xlpm.x,_xlpm.x=$M1156))))</f>
        <v>5.8522311631309439E-3</v>
      </c>
      <c r="R1156" s="4">
        <f t="shared" si="321"/>
        <v>1</v>
      </c>
      <c r="S1156" s="15" cm="1">
        <f t="array" ref="S1156">SUM(_xlfn._xlws.FILTER($G$2:$G$1265,_xlfn.MAP($N$2:$N$1265,_xlfn.LAMBDA(_xlpm.x,_xlpm.x=$N1156))))</f>
        <v>6.5837600585223121E-3</v>
      </c>
      <c r="T1156" s="4">
        <f t="shared" si="322"/>
        <v>0.88888888888888884</v>
      </c>
      <c r="U1156" s="4">
        <f t="shared" si="323"/>
        <v>5.1152522447381291E-2</v>
      </c>
      <c r="AA1156"/>
      <c r="AB1156"/>
      <c r="AC1156" s="2"/>
      <c r="AH1156" s="2"/>
      <c r="AI1156" s="2"/>
    </row>
    <row r="1157" spans="1:35">
      <c r="A1157" s="1" t="str">
        <f t="shared" si="310"/>
        <v>~tion~ : [ʃən]</v>
      </c>
      <c r="B1157" s="1">
        <f t="shared" si="309"/>
        <v>0</v>
      </c>
      <c r="C1157" s="1">
        <f t="shared" si="309"/>
        <v>0</v>
      </c>
      <c r="D1157" s="1">
        <f t="shared" si="309"/>
        <v>0</v>
      </c>
      <c r="E1157" s="7">
        <v>6</v>
      </c>
      <c r="F1157" s="9" t="s">
        <v>1023</v>
      </c>
      <c r="G1157" s="4">
        <f t="shared" si="311"/>
        <v>4.3891733723482075E-3</v>
      </c>
      <c r="H1157" s="1" t="str">
        <f t="shared" si="312"/>
        <v>ʃən</v>
      </c>
      <c r="I1157" s="1" t="str">
        <f t="shared" si="313"/>
        <v>tion</v>
      </c>
      <c r="J1157" s="10">
        <f t="shared" si="314"/>
        <v>3</v>
      </c>
      <c r="K1157" s="10">
        <f t="shared" si="315"/>
        <v>4</v>
      </c>
      <c r="L1157" s="10">
        <f t="shared" si="316"/>
        <v>4</v>
      </c>
      <c r="M1157" s="1" t="str">
        <f t="shared" si="317"/>
        <v>~tion~</v>
      </c>
      <c r="N1157" s="1" t="str">
        <f t="shared" si="318"/>
        <v>[ʃən]</v>
      </c>
      <c r="O1157" s="4">
        <f t="shared" si="319"/>
        <v>0.60702839680048659</v>
      </c>
      <c r="P1157" s="4">
        <f t="shared" si="320"/>
        <v>0.92307692307692302</v>
      </c>
      <c r="Q1157" s="4" cm="1">
        <f t="array" ref="Q1157">SUM(_xlfn._xlws.FILTER($G$2:$G$1265,_xlfn.MAP($M$2:$M$1265,_xlfn.LAMBDA(_xlpm.x,_xlpm.x=$M1157))))</f>
        <v>4.3891733723482075E-3</v>
      </c>
      <c r="R1157" s="4">
        <f t="shared" si="321"/>
        <v>1</v>
      </c>
      <c r="S1157" s="15" cm="1">
        <f t="array" ref="S1157">SUM(_xlfn._xlws.FILTER($G$2:$G$1265,_xlfn.MAP($N$2:$N$1265,_xlfn.LAMBDA(_xlpm.x,_xlpm.x=$N1157))))</f>
        <v>5.1207022677395757E-3</v>
      </c>
      <c r="T1157" s="4">
        <f t="shared" si="322"/>
        <v>0.8571428571428571</v>
      </c>
      <c r="U1157" s="4">
        <f t="shared" si="323"/>
        <v>6.6946789630613221E-2</v>
      </c>
      <c r="AA1157"/>
      <c r="AB1157"/>
      <c r="AC1157" s="2"/>
      <c r="AH1157" s="2"/>
      <c r="AI1157" s="2"/>
    </row>
    <row r="1158" spans="1:35">
      <c r="A1158" s="1" t="str">
        <f t="shared" si="310"/>
        <v>~ver~ : [vəɹ]</v>
      </c>
      <c r="B1158" s="1">
        <f t="shared" si="309"/>
        <v>0</v>
      </c>
      <c r="C1158" s="1">
        <f t="shared" si="309"/>
        <v>0</v>
      </c>
      <c r="D1158" s="1">
        <f t="shared" si="309"/>
        <v>0</v>
      </c>
      <c r="E1158" s="7">
        <v>5</v>
      </c>
      <c r="F1158" s="9" t="s">
        <v>1022</v>
      </c>
      <c r="G1158" s="4">
        <f t="shared" si="311"/>
        <v>3.6576444769568397E-3</v>
      </c>
      <c r="H1158" s="1" t="str">
        <f t="shared" si="312"/>
        <v>vəɹ</v>
      </c>
      <c r="I1158" s="1" t="str">
        <f t="shared" si="313"/>
        <v>ver</v>
      </c>
      <c r="J1158" s="10">
        <f t="shared" si="314"/>
        <v>3</v>
      </c>
      <c r="K1158" s="10">
        <f t="shared" si="315"/>
        <v>3</v>
      </c>
      <c r="L1158" s="10">
        <f t="shared" si="316"/>
        <v>3</v>
      </c>
      <c r="M1158" s="1" t="str">
        <f t="shared" si="317"/>
        <v>~ver~</v>
      </c>
      <c r="N1158" s="1" t="str">
        <f t="shared" si="318"/>
        <v>[vəɹ]</v>
      </c>
      <c r="O1158" s="4">
        <f t="shared" si="319"/>
        <v>0.49445852986793987</v>
      </c>
      <c r="P1158" s="4">
        <f t="shared" si="320"/>
        <v>0.90909090909090906</v>
      </c>
      <c r="Q1158" s="4" cm="1">
        <f t="array" ref="Q1158">SUM(_xlfn._xlws.FILTER($G$2:$G$1265,_xlfn.MAP($M$2:$M$1265,_xlfn.LAMBDA(_xlpm.x,_xlpm.x=$M1158))))</f>
        <v>3.6576444769568397E-3</v>
      </c>
      <c r="R1158" s="4">
        <f t="shared" si="321"/>
        <v>1</v>
      </c>
      <c r="S1158" s="15" cm="1">
        <f t="array" ref="S1158">SUM(_xlfn._xlws.FILTER($G$2:$G$1265,_xlfn.MAP($N$2:$N$1265,_xlfn.LAMBDA(_xlpm.x,_xlpm.x=$N1158))))</f>
        <v>4.3891733723482075E-3</v>
      </c>
      <c r="T1158" s="4">
        <f t="shared" si="322"/>
        <v>0.83333333333333337</v>
      </c>
      <c r="U1158" s="4">
        <f t="shared" si="323"/>
        <v>7.9181246047624818E-2</v>
      </c>
      <c r="AA1158"/>
      <c r="AB1158"/>
      <c r="AC1158" s="2"/>
      <c r="AH1158" s="2"/>
      <c r="AI1158" s="2"/>
    </row>
    <row r="1159" spans="1:35">
      <c r="A1159" s="1" t="str">
        <f t="shared" si="310"/>
        <v>~man~ : [mən]</v>
      </c>
      <c r="B1159" s="1">
        <f t="shared" si="309"/>
        <v>0</v>
      </c>
      <c r="C1159" s="1">
        <f t="shared" si="309"/>
        <v>1</v>
      </c>
      <c r="D1159" s="1">
        <f t="shared" si="309"/>
        <v>0</v>
      </c>
      <c r="E1159" s="7">
        <v>2</v>
      </c>
      <c r="F1159" s="9" t="s">
        <v>1021</v>
      </c>
      <c r="G1159" s="4">
        <f t="shared" si="311"/>
        <v>1.463057790782736E-3</v>
      </c>
      <c r="H1159" s="4" t="str">
        <f t="shared" si="312"/>
        <v>mən</v>
      </c>
      <c r="I1159" s="4" t="str">
        <f t="shared" si="313"/>
        <v>man</v>
      </c>
      <c r="J1159" s="10">
        <f t="shared" si="314"/>
        <v>3</v>
      </c>
      <c r="K1159" s="10">
        <f t="shared" si="315"/>
        <v>3</v>
      </c>
      <c r="L1159" s="10">
        <f t="shared" si="316"/>
        <v>3</v>
      </c>
      <c r="M1159" s="1" t="str">
        <f t="shared" si="317"/>
        <v>~man~</v>
      </c>
      <c r="N1159" s="1" t="str">
        <f t="shared" si="318"/>
        <v>[mən]</v>
      </c>
      <c r="O1159" s="4">
        <f t="shared" si="319"/>
        <v>0.19056768313154815</v>
      </c>
      <c r="P1159" s="4">
        <f t="shared" si="320"/>
        <v>0.57142857142857151</v>
      </c>
      <c r="Q1159" s="4" cm="1">
        <f t="array" ref="Q1159">SUM(_xlfn._xlws.FILTER($G$2:$G$1265,_xlfn.MAP($M$2:$M$1265,_xlfn.LAMBDA(_xlpm.x,_xlpm.x=$M1159))))</f>
        <v>2.1945866861741038E-3</v>
      </c>
      <c r="R1159" s="4">
        <f t="shared" si="321"/>
        <v>0.66666666666666674</v>
      </c>
      <c r="S1159" s="15" cm="1">
        <f t="array" ref="S1159">SUM(_xlfn._xlws.FILTER($G$2:$G$1265,_xlfn.MAP($N$2:$N$1265,_xlfn.LAMBDA(_xlpm.x,_xlpm.x=$N1159))))</f>
        <v>2.926115581565472E-3</v>
      </c>
      <c r="T1159" s="4">
        <f t="shared" si="322"/>
        <v>0.5</v>
      </c>
      <c r="U1159" s="4">
        <f t="shared" si="323"/>
        <v>0.1249387366083</v>
      </c>
      <c r="AA1159"/>
      <c r="AB1159"/>
      <c r="AC1159" s="2"/>
      <c r="AH1159" s="2"/>
      <c r="AI1159" s="2"/>
    </row>
    <row r="1160" spans="1:35">
      <c r="A1160" s="1" t="str">
        <f t="shared" si="310"/>
        <v>~tter~ : [təɹ]</v>
      </c>
      <c r="B1160" s="1">
        <f t="shared" si="309"/>
        <v>0</v>
      </c>
      <c r="C1160" s="1">
        <f t="shared" si="309"/>
        <v>0</v>
      </c>
      <c r="D1160" s="1">
        <f t="shared" si="309"/>
        <v>0</v>
      </c>
      <c r="E1160" s="7">
        <v>3</v>
      </c>
      <c r="F1160" s="9" t="s">
        <v>1020</v>
      </c>
      <c r="G1160" s="4">
        <f t="shared" si="311"/>
        <v>2.1945866861741038E-3</v>
      </c>
      <c r="H1160" s="1" t="str">
        <f t="shared" si="312"/>
        <v>təɹ</v>
      </c>
      <c r="I1160" s="1" t="str">
        <f t="shared" si="313"/>
        <v>tter</v>
      </c>
      <c r="J1160" s="10">
        <f t="shared" si="314"/>
        <v>3</v>
      </c>
      <c r="K1160" s="10">
        <f t="shared" si="315"/>
        <v>4</v>
      </c>
      <c r="L1160" s="10">
        <f t="shared" si="316"/>
        <v>4</v>
      </c>
      <c r="M1160" s="1" t="str">
        <f t="shared" si="317"/>
        <v>~tter~</v>
      </c>
      <c r="N1160" s="1" t="str">
        <f t="shared" si="318"/>
        <v>[təɹ]</v>
      </c>
      <c r="O1160" s="4">
        <f t="shared" si="319"/>
        <v>0.40156605862098815</v>
      </c>
      <c r="P1160" s="4">
        <f t="shared" si="320"/>
        <v>0.85714285714285698</v>
      </c>
      <c r="Q1160" s="4" cm="1">
        <f t="array" ref="Q1160">SUM(_xlfn._xlws.FILTER($G$2:$G$1265,_xlfn.MAP($M$2:$M$1265,_xlfn.LAMBDA(_xlpm.x,_xlpm.x=$M1160))))</f>
        <v>2.1945866861741038E-3</v>
      </c>
      <c r="R1160" s="4">
        <f t="shared" si="321"/>
        <v>1</v>
      </c>
      <c r="S1160" s="15" cm="1">
        <f t="array" ref="S1160">SUM(_xlfn._xlws.FILTER($G$2:$G$1265,_xlfn.MAP($N$2:$N$1265,_xlfn.LAMBDA(_xlpm.x,_xlpm.x=$N1160))))</f>
        <v>2.926115581565472E-3</v>
      </c>
      <c r="T1160" s="4">
        <f t="shared" si="322"/>
        <v>0.74999999999999989</v>
      </c>
      <c r="U1160" s="4">
        <f t="shared" si="323"/>
        <v>0.1249387366083</v>
      </c>
      <c r="AA1160"/>
      <c r="AB1160"/>
      <c r="AC1160" s="2"/>
      <c r="AH1160" s="2"/>
      <c r="AI1160" s="2"/>
    </row>
    <row r="1161" spans="1:35">
      <c r="A1161" s="1" t="str">
        <f t="shared" si="310"/>
        <v>~rse~ : [ɹs]</v>
      </c>
      <c r="B1161" s="1">
        <f t="shared" si="309"/>
        <v>1</v>
      </c>
      <c r="C1161" s="1">
        <f t="shared" si="309"/>
        <v>0</v>
      </c>
      <c r="D1161" s="1">
        <f t="shared" si="309"/>
        <v>0</v>
      </c>
      <c r="E1161" s="7">
        <v>2</v>
      </c>
      <c r="F1161" s="9" t="s">
        <v>258</v>
      </c>
      <c r="G1161" s="4">
        <f t="shared" si="311"/>
        <v>1.463057790782736E-3</v>
      </c>
      <c r="H1161" s="1" t="str">
        <f t="shared" si="312"/>
        <v>ɹs</v>
      </c>
      <c r="I1161" s="1" t="str">
        <f t="shared" si="313"/>
        <v>rse</v>
      </c>
      <c r="J1161" s="10">
        <f t="shared" si="314"/>
        <v>2</v>
      </c>
      <c r="K1161" s="10">
        <f t="shared" si="315"/>
        <v>3</v>
      </c>
      <c r="L1161" s="10">
        <f t="shared" si="316"/>
        <v>3</v>
      </c>
      <c r="M1161" s="1" t="str">
        <f t="shared" si="317"/>
        <v>~rse~</v>
      </c>
      <c r="N1161" s="1" t="str">
        <f t="shared" si="318"/>
        <v>[ɹs]</v>
      </c>
      <c r="O1161" s="4">
        <f t="shared" si="319"/>
        <v>0.26679475638416739</v>
      </c>
      <c r="P1161" s="4">
        <f t="shared" si="320"/>
        <v>0.8</v>
      </c>
      <c r="Q1161" s="4" cm="1">
        <f t="array" ref="Q1161">SUM(_xlfn._xlws.FILTER($G$2:$G$1265,_xlfn.MAP($M$2:$M$1265,_xlfn.LAMBDA(_xlpm.x,_xlpm.x=$M1161))))</f>
        <v>1.463057790782736E-3</v>
      </c>
      <c r="R1161" s="4">
        <f t="shared" si="321"/>
        <v>1</v>
      </c>
      <c r="S1161" s="15" cm="1">
        <f t="array" ref="S1161">SUM(_xlfn._xlws.FILTER($G$2:$G$1265,_xlfn.MAP($N$2:$N$1265,_xlfn.LAMBDA(_xlpm.x,_xlpm.x=$N1161))))</f>
        <v>2.1945866861741038E-3</v>
      </c>
      <c r="T1161" s="4">
        <f t="shared" si="322"/>
        <v>0.66666666666666674</v>
      </c>
      <c r="U1161" s="4">
        <f t="shared" si="323"/>
        <v>0.17609125905568118</v>
      </c>
      <c r="AA1161"/>
      <c r="AB1161"/>
      <c r="AC1161" s="2"/>
      <c r="AH1161" s="2"/>
      <c r="AI1161" s="2"/>
    </row>
    <row r="1162" spans="1:35">
      <c r="A1162" s="1" t="str">
        <f t="shared" si="310"/>
        <v>~ply~ : [plaɪ]</v>
      </c>
      <c r="B1162" s="1">
        <f t="shared" ref="B1162:D1181" si="324">_xlfn.LET(_xlpm.d,$F1162,_xlpm.k,_xlfn.CONCAT(LEFT(TRIM(B$1),1),"*"),COUNTIF(_xlpm.d,_xlpm.k))</f>
        <v>0</v>
      </c>
      <c r="C1162" s="1">
        <f t="shared" si="324"/>
        <v>0</v>
      </c>
      <c r="D1162" s="1">
        <f t="shared" si="324"/>
        <v>0</v>
      </c>
      <c r="E1162" s="7">
        <v>2</v>
      </c>
      <c r="F1162" s="9" t="s">
        <v>448</v>
      </c>
      <c r="G1162" s="4">
        <f t="shared" si="311"/>
        <v>1.463057790782736E-3</v>
      </c>
      <c r="H1162" s="4" t="str">
        <f t="shared" si="312"/>
        <v>plaɪ</v>
      </c>
      <c r="I1162" s="4" t="str">
        <f t="shared" si="313"/>
        <v>ply</v>
      </c>
      <c r="J1162" s="10">
        <f t="shared" si="314"/>
        <v>4</v>
      </c>
      <c r="K1162" s="10">
        <f t="shared" si="315"/>
        <v>3</v>
      </c>
      <c r="L1162" s="10">
        <f t="shared" si="316"/>
        <v>4</v>
      </c>
      <c r="M1162" s="1" t="str">
        <f t="shared" si="317"/>
        <v>~ply~</v>
      </c>
      <c r="N1162" s="1" t="str">
        <f t="shared" si="318"/>
        <v>[plaɪ]</v>
      </c>
      <c r="O1162" s="4">
        <f t="shared" si="319"/>
        <v>0.29701800075577461</v>
      </c>
      <c r="P1162" s="4">
        <f t="shared" si="320"/>
        <v>0.8</v>
      </c>
      <c r="Q1162" s="4" cm="1">
        <f t="array" ref="Q1162">SUM(_xlfn._xlws.FILTER($G$2:$G$1265,_xlfn.MAP($M$2:$M$1265,_xlfn.LAMBDA(_xlpm.x,_xlpm.x=$M1162))))</f>
        <v>1.463057790782736E-3</v>
      </c>
      <c r="R1162" s="4">
        <f t="shared" si="321"/>
        <v>1</v>
      </c>
      <c r="S1162" s="15" cm="1">
        <f t="array" ref="S1162">SUM(_xlfn._xlws.FILTER($G$2:$G$1265,_xlfn.MAP($N$2:$N$1265,_xlfn.LAMBDA(_xlpm.x,_xlpm.x=$N1162))))</f>
        <v>2.1945866861741038E-3</v>
      </c>
      <c r="T1162" s="4">
        <f t="shared" si="322"/>
        <v>0.66666666666666674</v>
      </c>
      <c r="U1162" s="4">
        <f t="shared" si="323"/>
        <v>0.17609125905568118</v>
      </c>
      <c r="AA1162"/>
      <c r="AB1162"/>
      <c r="AC1162" s="2"/>
      <c r="AH1162" s="2"/>
      <c r="AI1162" s="2"/>
    </row>
    <row r="1163" spans="1:35">
      <c r="A1163" s="1" t="str">
        <f t="shared" si="310"/>
        <v>~fore~ : [fɔɹ]</v>
      </c>
      <c r="B1163" s="1">
        <f t="shared" si="324"/>
        <v>0</v>
      </c>
      <c r="C1163" s="1">
        <f t="shared" si="324"/>
        <v>0</v>
      </c>
      <c r="D1163" s="1">
        <f t="shared" si="324"/>
        <v>0</v>
      </c>
      <c r="E1163" s="7">
        <v>1</v>
      </c>
      <c r="F1163" s="9" t="s">
        <v>1019</v>
      </c>
      <c r="G1163" s="4">
        <f t="shared" si="311"/>
        <v>7.3152889539136799E-4</v>
      </c>
      <c r="H1163" s="4" t="str">
        <f t="shared" si="312"/>
        <v>fɔɹ</v>
      </c>
      <c r="I1163" s="4" t="str">
        <f t="shared" si="313"/>
        <v>fore</v>
      </c>
      <c r="J1163" s="10">
        <f t="shared" si="314"/>
        <v>3</v>
      </c>
      <c r="K1163" s="10">
        <f t="shared" si="315"/>
        <v>4</v>
      </c>
      <c r="L1163" s="10">
        <f t="shared" si="316"/>
        <v>4</v>
      </c>
      <c r="M1163" s="1" t="str">
        <f t="shared" si="317"/>
        <v>~fore~</v>
      </c>
      <c r="N1163" s="1" t="str">
        <f t="shared" si="318"/>
        <v>[fɔɹ]</v>
      </c>
      <c r="O1163" s="4">
        <f t="shared" si="319"/>
        <v>9.3698747011563929E-2</v>
      </c>
      <c r="P1163" s="4">
        <f t="shared" si="320"/>
        <v>0.4</v>
      </c>
      <c r="Q1163" s="4" cm="1">
        <f t="array" ref="Q1163">SUM(_xlfn._xlws.FILTER($G$2:$G$1265,_xlfn.MAP($M$2:$M$1265,_xlfn.LAMBDA(_xlpm.x,_xlpm.x=$M1163))))</f>
        <v>1.463057790782736E-3</v>
      </c>
      <c r="R1163" s="4">
        <f t="shared" si="321"/>
        <v>0.5</v>
      </c>
      <c r="S1163" s="15" cm="1">
        <f t="array" ref="S1163">SUM(_xlfn._xlws.FILTER($G$2:$G$1265,_xlfn.MAP($N$2:$N$1265,_xlfn.LAMBDA(_xlpm.x,_xlpm.x=$N1163))))</f>
        <v>2.1945866861741038E-3</v>
      </c>
      <c r="T1163" s="4">
        <f t="shared" si="322"/>
        <v>0.33333333333333337</v>
      </c>
      <c r="U1163" s="4">
        <f t="shared" si="323"/>
        <v>0.17609125905568118</v>
      </c>
      <c r="AA1163"/>
      <c r="AB1163"/>
      <c r="AC1163" s="2"/>
      <c r="AH1163" s="2"/>
      <c r="AI1163" s="2"/>
    </row>
    <row r="1164" spans="1:35">
      <c r="A1164" s="1" t="str">
        <f t="shared" si="310"/>
        <v>~cter~ : [ktəɹ]</v>
      </c>
      <c r="B1164" s="1">
        <f t="shared" si="324"/>
        <v>0</v>
      </c>
      <c r="C1164" s="1">
        <f t="shared" si="324"/>
        <v>0</v>
      </c>
      <c r="D1164" s="1">
        <f t="shared" si="324"/>
        <v>0</v>
      </c>
      <c r="E1164" s="7">
        <v>2</v>
      </c>
      <c r="F1164" s="9" t="s">
        <v>1018</v>
      </c>
      <c r="G1164" s="4">
        <f t="shared" si="311"/>
        <v>1.463057790782736E-3</v>
      </c>
      <c r="H1164" s="1" t="str">
        <f t="shared" si="312"/>
        <v>ktəɹ</v>
      </c>
      <c r="I1164" s="1" t="str">
        <f t="shared" si="313"/>
        <v>cter</v>
      </c>
      <c r="J1164" s="10">
        <f t="shared" si="314"/>
        <v>4</v>
      </c>
      <c r="K1164" s="10">
        <f t="shared" si="315"/>
        <v>4</v>
      </c>
      <c r="L1164" s="10">
        <f t="shared" si="316"/>
        <v>4</v>
      </c>
      <c r="M1164" s="1" t="str">
        <f t="shared" si="317"/>
        <v>~cter~</v>
      </c>
      <c r="N1164" s="1" t="str">
        <f t="shared" si="318"/>
        <v>[ktəɹ]</v>
      </c>
      <c r="O1164" s="4">
        <f t="shared" si="319"/>
        <v>0.29701800075577461</v>
      </c>
      <c r="P1164" s="4">
        <f t="shared" si="320"/>
        <v>0.8</v>
      </c>
      <c r="Q1164" s="4" cm="1">
        <f t="array" ref="Q1164">SUM(_xlfn._xlws.FILTER($G$2:$G$1265,_xlfn.MAP($M$2:$M$1265,_xlfn.LAMBDA(_xlpm.x,_xlpm.x=$M1164))))</f>
        <v>1.463057790782736E-3</v>
      </c>
      <c r="R1164" s="4">
        <f t="shared" si="321"/>
        <v>1</v>
      </c>
      <c r="S1164" s="15" cm="1">
        <f t="array" ref="S1164">SUM(_xlfn._xlws.FILTER($G$2:$G$1265,_xlfn.MAP($N$2:$N$1265,_xlfn.LAMBDA(_xlpm.x,_xlpm.x=$N1164))))</f>
        <v>2.1945866861741038E-3</v>
      </c>
      <c r="T1164" s="4">
        <f t="shared" si="322"/>
        <v>0.66666666666666674</v>
      </c>
      <c r="U1164" s="4">
        <f t="shared" si="323"/>
        <v>0.17609125905568118</v>
      </c>
      <c r="AA1164"/>
      <c r="AB1164"/>
      <c r="AC1164" s="2"/>
      <c r="AH1164" s="2"/>
      <c r="AI1164" s="2"/>
    </row>
    <row r="1165" spans="1:35">
      <c r="A1165" s="1" t="str">
        <f t="shared" si="310"/>
        <v>~rect~ : [ɹɛkt]</v>
      </c>
      <c r="B1165" s="1">
        <f t="shared" si="324"/>
        <v>1</v>
      </c>
      <c r="C1165" s="1">
        <f t="shared" si="324"/>
        <v>0</v>
      </c>
      <c r="D1165" s="1">
        <f t="shared" si="324"/>
        <v>0</v>
      </c>
      <c r="E1165" s="7">
        <v>2</v>
      </c>
      <c r="F1165" s="9" t="s">
        <v>1017</v>
      </c>
      <c r="G1165" s="4">
        <f t="shared" si="311"/>
        <v>1.463057790782736E-3</v>
      </c>
      <c r="H1165" s="1" t="str">
        <f t="shared" si="312"/>
        <v>ɹɛkt</v>
      </c>
      <c r="I1165" s="1" t="str">
        <f t="shared" si="313"/>
        <v>rect</v>
      </c>
      <c r="J1165" s="10">
        <f t="shared" si="314"/>
        <v>4</v>
      </c>
      <c r="K1165" s="10">
        <f t="shared" si="315"/>
        <v>4</v>
      </c>
      <c r="L1165" s="10">
        <f t="shared" si="316"/>
        <v>4</v>
      </c>
      <c r="M1165" s="1" t="str">
        <f t="shared" si="317"/>
        <v>~rect~</v>
      </c>
      <c r="N1165" s="1" t="str">
        <f t="shared" si="318"/>
        <v>[ɹɛkt]</v>
      </c>
      <c r="O1165" s="4">
        <f t="shared" si="319"/>
        <v>0.29701800075577461</v>
      </c>
      <c r="P1165" s="4">
        <f t="shared" si="320"/>
        <v>0.8</v>
      </c>
      <c r="Q1165" s="4" cm="1">
        <f t="array" ref="Q1165">SUM(_xlfn._xlws.FILTER($G$2:$G$1265,_xlfn.MAP($M$2:$M$1265,_xlfn.LAMBDA(_xlpm.x,_xlpm.x=$M1165))))</f>
        <v>1.463057790782736E-3</v>
      </c>
      <c r="R1165" s="4">
        <f t="shared" si="321"/>
        <v>1</v>
      </c>
      <c r="S1165" s="15" cm="1">
        <f t="array" ref="S1165">SUM(_xlfn._xlws.FILTER($G$2:$G$1265,_xlfn.MAP($N$2:$N$1265,_xlfn.LAMBDA(_xlpm.x,_xlpm.x=$N1165))))</f>
        <v>2.1945866861741038E-3</v>
      </c>
      <c r="T1165" s="4">
        <f t="shared" si="322"/>
        <v>0.66666666666666674</v>
      </c>
      <c r="U1165" s="4">
        <f t="shared" si="323"/>
        <v>0.17609125905568118</v>
      </c>
      <c r="AA1165"/>
      <c r="AB1165"/>
      <c r="AC1165" s="2"/>
      <c r="AH1165" s="2"/>
      <c r="AI1165" s="2"/>
    </row>
    <row r="1166" spans="1:35">
      <c r="A1166" s="1" t="str">
        <f t="shared" si="310"/>
        <v>~lly~ : [lɪ]</v>
      </c>
      <c r="B1166" s="1">
        <f t="shared" si="324"/>
        <v>0</v>
      </c>
      <c r="C1166" s="1">
        <f t="shared" si="324"/>
        <v>0</v>
      </c>
      <c r="D1166" s="1">
        <f t="shared" si="324"/>
        <v>0</v>
      </c>
      <c r="E1166" s="7">
        <v>1</v>
      </c>
      <c r="F1166" s="9" t="s">
        <v>405</v>
      </c>
      <c r="G1166" s="4">
        <f t="shared" si="311"/>
        <v>7.3152889539136799E-4</v>
      </c>
      <c r="H1166" s="4" t="str">
        <f t="shared" si="312"/>
        <v>lɪ</v>
      </c>
      <c r="I1166" s="4" t="str">
        <f t="shared" si="313"/>
        <v>lly</v>
      </c>
      <c r="J1166" s="10">
        <f t="shared" si="314"/>
        <v>2</v>
      </c>
      <c r="K1166" s="10">
        <f t="shared" si="315"/>
        <v>3</v>
      </c>
      <c r="L1166" s="10">
        <f t="shared" si="316"/>
        <v>3</v>
      </c>
      <c r="M1166" s="1" t="str">
        <f t="shared" si="317"/>
        <v>~lly~</v>
      </c>
      <c r="N1166" s="1" t="str">
        <f t="shared" si="318"/>
        <v>[lɪ]</v>
      </c>
      <c r="O1166" s="4">
        <f t="shared" si="319"/>
        <v>0.14027395824968311</v>
      </c>
      <c r="P1166" s="4">
        <f t="shared" si="320"/>
        <v>0.66666666666666663</v>
      </c>
      <c r="Q1166" s="4" cm="1">
        <f t="array" ref="Q1166">SUM(_xlfn._xlws.FILTER($G$2:$G$1265,_xlfn.MAP($M$2:$M$1265,_xlfn.LAMBDA(_xlpm.x,_xlpm.x=$M1166))))</f>
        <v>7.3152889539136799E-4</v>
      </c>
      <c r="R1166" s="4">
        <f t="shared" si="321"/>
        <v>1</v>
      </c>
      <c r="S1166" s="15" cm="1">
        <f t="array" ref="S1166">SUM(_xlfn._xlws.FILTER($G$2:$G$1265,_xlfn.MAP($N$2:$N$1265,_xlfn.LAMBDA(_xlpm.x,_xlpm.x=$N1166))))</f>
        <v>1.463057790782736E-3</v>
      </c>
      <c r="T1166" s="4">
        <f t="shared" si="322"/>
        <v>0.5</v>
      </c>
      <c r="U1166" s="4">
        <f t="shared" si="323"/>
        <v>0.3010299956639812</v>
      </c>
      <c r="AA1166"/>
      <c r="AB1166"/>
      <c r="AC1166" s="2"/>
      <c r="AH1166" s="2"/>
      <c r="AI1166" s="2"/>
    </row>
    <row r="1167" spans="1:35">
      <c r="A1167" s="1" t="str">
        <f t="shared" si="310"/>
        <v>~new~ : [nu]</v>
      </c>
      <c r="B1167" s="1">
        <f t="shared" si="324"/>
        <v>0</v>
      </c>
      <c r="C1167" s="1">
        <f t="shared" si="324"/>
        <v>0</v>
      </c>
      <c r="D1167" s="1">
        <f t="shared" si="324"/>
        <v>1</v>
      </c>
      <c r="E1167" s="7">
        <v>1</v>
      </c>
      <c r="F1167" s="9" t="s">
        <v>105</v>
      </c>
      <c r="G1167" s="4">
        <f t="shared" si="311"/>
        <v>7.3152889539136799E-4</v>
      </c>
      <c r="H1167" s="4" t="str">
        <f t="shared" si="312"/>
        <v>nu</v>
      </c>
      <c r="I1167" s="4" t="str">
        <f t="shared" si="313"/>
        <v>new</v>
      </c>
      <c r="J1167" s="10">
        <f t="shared" si="314"/>
        <v>2</v>
      </c>
      <c r="K1167" s="10">
        <f t="shared" si="315"/>
        <v>3</v>
      </c>
      <c r="L1167" s="10">
        <f t="shared" si="316"/>
        <v>3</v>
      </c>
      <c r="M1167" s="1" t="str">
        <f t="shared" si="317"/>
        <v>~new~</v>
      </c>
      <c r="N1167" s="1" t="str">
        <f t="shared" si="318"/>
        <v>[nu]</v>
      </c>
      <c r="O1167" s="4">
        <f t="shared" si="319"/>
        <v>0.14027395824968311</v>
      </c>
      <c r="P1167" s="4">
        <f t="shared" si="320"/>
        <v>0.66666666666666663</v>
      </c>
      <c r="Q1167" s="4" cm="1">
        <f t="array" ref="Q1167">SUM(_xlfn._xlws.FILTER($G$2:$G$1265,_xlfn.MAP($M$2:$M$1265,_xlfn.LAMBDA(_xlpm.x,_xlpm.x=$M1167))))</f>
        <v>7.3152889539136799E-4</v>
      </c>
      <c r="R1167" s="4">
        <f t="shared" si="321"/>
        <v>1</v>
      </c>
      <c r="S1167" s="15" cm="1">
        <f t="array" ref="S1167">SUM(_xlfn._xlws.FILTER($G$2:$G$1265,_xlfn.MAP($N$2:$N$1265,_xlfn.LAMBDA(_xlpm.x,_xlpm.x=$N1167))))</f>
        <v>1.463057790782736E-3</v>
      </c>
      <c r="T1167" s="4">
        <f t="shared" si="322"/>
        <v>0.5</v>
      </c>
      <c r="U1167" s="4">
        <f t="shared" si="323"/>
        <v>0.3010299956639812</v>
      </c>
      <c r="AA1167"/>
      <c r="AB1167"/>
      <c r="AC1167" s="2"/>
      <c r="AH1167" s="2"/>
      <c r="AI1167" s="2"/>
    </row>
    <row r="1168" spans="1:35">
      <c r="A1168" s="1" t="str">
        <f t="shared" si="310"/>
        <v>~ple~ : [pl]</v>
      </c>
      <c r="B1168" s="1">
        <f t="shared" si="324"/>
        <v>0</v>
      </c>
      <c r="C1168" s="1">
        <f t="shared" si="324"/>
        <v>0</v>
      </c>
      <c r="D1168" s="1">
        <f t="shared" si="324"/>
        <v>0</v>
      </c>
      <c r="E1168" s="7">
        <v>1</v>
      </c>
      <c r="F1168" s="9" t="s">
        <v>115</v>
      </c>
      <c r="G1168" s="4">
        <f t="shared" si="311"/>
        <v>7.3152889539136799E-4</v>
      </c>
      <c r="H1168" s="4" t="str">
        <f t="shared" si="312"/>
        <v>pl</v>
      </c>
      <c r="I1168" s="4" t="str">
        <f t="shared" si="313"/>
        <v>ple</v>
      </c>
      <c r="J1168" s="10">
        <f t="shared" si="314"/>
        <v>2</v>
      </c>
      <c r="K1168" s="10">
        <f t="shared" si="315"/>
        <v>3</v>
      </c>
      <c r="L1168" s="10">
        <f t="shared" si="316"/>
        <v>3</v>
      </c>
      <c r="M1168" s="1" t="str">
        <f t="shared" si="317"/>
        <v>~ple~</v>
      </c>
      <c r="N1168" s="1" t="str">
        <f t="shared" si="318"/>
        <v>[pl]</v>
      </c>
      <c r="O1168" s="4">
        <f t="shared" si="319"/>
        <v>0.14027395824968311</v>
      </c>
      <c r="P1168" s="4">
        <f t="shared" si="320"/>
        <v>0.66666666666666663</v>
      </c>
      <c r="Q1168" s="4" cm="1">
        <f t="array" ref="Q1168">SUM(_xlfn._xlws.FILTER($G$2:$G$1265,_xlfn.MAP($M$2:$M$1265,_xlfn.LAMBDA(_xlpm.x,_xlpm.x=$M1168))))</f>
        <v>7.3152889539136799E-4</v>
      </c>
      <c r="R1168" s="4">
        <f t="shared" si="321"/>
        <v>1</v>
      </c>
      <c r="S1168" s="15" cm="1">
        <f t="array" ref="S1168">SUM(_xlfn._xlws.FILTER($G$2:$G$1265,_xlfn.MAP($N$2:$N$1265,_xlfn.LAMBDA(_xlpm.x,_xlpm.x=$N1168))))</f>
        <v>1.463057790782736E-3</v>
      </c>
      <c r="T1168" s="4">
        <f t="shared" si="322"/>
        <v>0.5</v>
      </c>
      <c r="U1168" s="4">
        <f t="shared" si="323"/>
        <v>0.3010299956639812</v>
      </c>
      <c r="AA1168"/>
      <c r="AB1168"/>
      <c r="AC1168" s="2"/>
      <c r="AH1168" s="2"/>
      <c r="AI1168" s="2"/>
    </row>
    <row r="1169" spans="1:35">
      <c r="A1169" s="1" t="str">
        <f t="shared" si="310"/>
        <v>~pen~ : [pn]</v>
      </c>
      <c r="B1169" s="1">
        <f t="shared" si="324"/>
        <v>0</v>
      </c>
      <c r="C1169" s="1">
        <f t="shared" si="324"/>
        <v>0</v>
      </c>
      <c r="D1169" s="1">
        <f t="shared" si="324"/>
        <v>0</v>
      </c>
      <c r="E1169" s="7">
        <v>1</v>
      </c>
      <c r="F1169" s="9" t="s">
        <v>119</v>
      </c>
      <c r="G1169" s="4">
        <f t="shared" si="311"/>
        <v>7.3152889539136799E-4</v>
      </c>
      <c r="H1169" s="1" t="str">
        <f t="shared" si="312"/>
        <v>pn</v>
      </c>
      <c r="I1169" s="1" t="str">
        <f t="shared" si="313"/>
        <v>pen</v>
      </c>
      <c r="J1169" s="10">
        <f t="shared" si="314"/>
        <v>2</v>
      </c>
      <c r="K1169" s="10">
        <f t="shared" si="315"/>
        <v>3</v>
      </c>
      <c r="L1169" s="10">
        <f t="shared" si="316"/>
        <v>3</v>
      </c>
      <c r="M1169" s="1" t="str">
        <f t="shared" si="317"/>
        <v>~pen~</v>
      </c>
      <c r="N1169" s="1" t="str">
        <f t="shared" si="318"/>
        <v>[pn]</v>
      </c>
      <c r="O1169" s="4">
        <f t="shared" si="319"/>
        <v>0.14027395824968311</v>
      </c>
      <c r="P1169" s="4">
        <f t="shared" si="320"/>
        <v>0.66666666666666663</v>
      </c>
      <c r="Q1169" s="4" cm="1">
        <f t="array" ref="Q1169">SUM(_xlfn._xlws.FILTER($G$2:$G$1265,_xlfn.MAP($M$2:$M$1265,_xlfn.LAMBDA(_xlpm.x,_xlpm.x=$M1169))))</f>
        <v>7.3152889539136799E-4</v>
      </c>
      <c r="R1169" s="4">
        <f t="shared" si="321"/>
        <v>1</v>
      </c>
      <c r="S1169" s="15" cm="1">
        <f t="array" ref="S1169">SUM(_xlfn._xlws.FILTER($G$2:$G$1265,_xlfn.MAP($N$2:$N$1265,_xlfn.LAMBDA(_xlpm.x,_xlpm.x=$N1169))))</f>
        <v>1.463057790782736E-3</v>
      </c>
      <c r="T1169" s="4">
        <f t="shared" si="322"/>
        <v>0.5</v>
      </c>
      <c r="U1169" s="4">
        <f t="shared" si="323"/>
        <v>0.3010299956639812</v>
      </c>
      <c r="AA1169"/>
      <c r="AB1169"/>
      <c r="AC1169" s="2"/>
      <c r="AH1169" s="2"/>
      <c r="AI1169" s="2"/>
    </row>
    <row r="1170" spans="1:35">
      <c r="A1170" s="1" t="str">
        <f t="shared" si="310"/>
        <v>~sea~ : [si]</v>
      </c>
      <c r="B1170" s="1">
        <f t="shared" si="324"/>
        <v>0</v>
      </c>
      <c r="C1170" s="1">
        <f t="shared" si="324"/>
        <v>0</v>
      </c>
      <c r="D1170" s="1">
        <f t="shared" si="324"/>
        <v>0</v>
      </c>
      <c r="E1170" s="7">
        <v>1</v>
      </c>
      <c r="F1170" s="9" t="s">
        <v>131</v>
      </c>
      <c r="G1170" s="4">
        <f t="shared" si="311"/>
        <v>7.3152889539136799E-4</v>
      </c>
      <c r="H1170" s="4" t="str">
        <f t="shared" si="312"/>
        <v>si</v>
      </c>
      <c r="I1170" s="4" t="str">
        <f t="shared" si="313"/>
        <v>sea</v>
      </c>
      <c r="J1170" s="10">
        <f t="shared" si="314"/>
        <v>2</v>
      </c>
      <c r="K1170" s="10">
        <f t="shared" si="315"/>
        <v>3</v>
      </c>
      <c r="L1170" s="10">
        <f t="shared" si="316"/>
        <v>3</v>
      </c>
      <c r="M1170" s="1" t="str">
        <f t="shared" si="317"/>
        <v>~sea~</v>
      </c>
      <c r="N1170" s="1" t="str">
        <f t="shared" si="318"/>
        <v>[si]</v>
      </c>
      <c r="O1170" s="4">
        <f t="shared" si="319"/>
        <v>0.14027395824968311</v>
      </c>
      <c r="P1170" s="4">
        <f t="shared" si="320"/>
        <v>0.66666666666666663</v>
      </c>
      <c r="Q1170" s="4" cm="1">
        <f t="array" ref="Q1170">SUM(_xlfn._xlws.FILTER($G$2:$G$1265,_xlfn.MAP($M$2:$M$1265,_xlfn.LAMBDA(_xlpm.x,_xlpm.x=$M1170))))</f>
        <v>7.3152889539136799E-4</v>
      </c>
      <c r="R1170" s="4">
        <f t="shared" si="321"/>
        <v>1</v>
      </c>
      <c r="S1170" s="15" cm="1">
        <f t="array" ref="S1170">SUM(_xlfn._xlws.FILTER($G$2:$G$1265,_xlfn.MAP($N$2:$N$1265,_xlfn.LAMBDA(_xlpm.x,_xlpm.x=$N1170))))</f>
        <v>1.463057790782736E-3</v>
      </c>
      <c r="T1170" s="4">
        <f t="shared" si="322"/>
        <v>0.5</v>
      </c>
      <c r="U1170" s="4">
        <f t="shared" si="323"/>
        <v>0.3010299956639812</v>
      </c>
      <c r="AA1170"/>
      <c r="AB1170"/>
      <c r="AC1170" s="2"/>
      <c r="AH1170" s="2"/>
      <c r="AI1170" s="2"/>
    </row>
    <row r="1171" spans="1:35">
      <c r="A1171" s="1" t="str">
        <f t="shared" si="310"/>
        <v>~see~ : [si]</v>
      </c>
      <c r="B1171" s="1">
        <f t="shared" si="324"/>
        <v>0</v>
      </c>
      <c r="C1171" s="1">
        <f t="shared" si="324"/>
        <v>0</v>
      </c>
      <c r="D1171" s="1">
        <f t="shared" si="324"/>
        <v>0</v>
      </c>
      <c r="E1171" s="7">
        <v>1</v>
      </c>
      <c r="F1171" s="9" t="s">
        <v>132</v>
      </c>
      <c r="G1171" s="4">
        <f t="shared" si="311"/>
        <v>7.3152889539136799E-4</v>
      </c>
      <c r="H1171" s="1" t="str">
        <f t="shared" si="312"/>
        <v>si</v>
      </c>
      <c r="I1171" s="1" t="str">
        <f t="shared" si="313"/>
        <v>see</v>
      </c>
      <c r="J1171" s="10">
        <f t="shared" si="314"/>
        <v>2</v>
      </c>
      <c r="K1171" s="10">
        <f t="shared" si="315"/>
        <v>3</v>
      </c>
      <c r="L1171" s="10">
        <f t="shared" si="316"/>
        <v>3</v>
      </c>
      <c r="M1171" s="1" t="str">
        <f t="shared" si="317"/>
        <v>~see~</v>
      </c>
      <c r="N1171" s="1" t="str">
        <f t="shared" si="318"/>
        <v>[si]</v>
      </c>
      <c r="O1171" s="4">
        <f t="shared" si="319"/>
        <v>0.14027395824968311</v>
      </c>
      <c r="P1171" s="4">
        <f t="shared" si="320"/>
        <v>0.66666666666666663</v>
      </c>
      <c r="Q1171" s="4" cm="1">
        <f t="array" ref="Q1171">SUM(_xlfn._xlws.FILTER($G$2:$G$1265,_xlfn.MAP($M$2:$M$1265,_xlfn.LAMBDA(_xlpm.x,_xlpm.x=$M1171))))</f>
        <v>7.3152889539136799E-4</v>
      </c>
      <c r="R1171" s="4">
        <f t="shared" si="321"/>
        <v>1</v>
      </c>
      <c r="S1171" s="15" cm="1">
        <f t="array" ref="S1171">SUM(_xlfn._xlws.FILTER($G$2:$G$1265,_xlfn.MAP($N$2:$N$1265,_xlfn.LAMBDA(_xlpm.x,_xlpm.x=$N1171))))</f>
        <v>1.463057790782736E-3</v>
      </c>
      <c r="T1171" s="4">
        <f t="shared" si="322"/>
        <v>0.5</v>
      </c>
      <c r="U1171" s="4">
        <f t="shared" si="323"/>
        <v>0.3010299956639812</v>
      </c>
      <c r="AA1171"/>
      <c r="AB1171"/>
      <c r="AC1171" s="2"/>
      <c r="AH1171" s="2"/>
      <c r="AI1171" s="2"/>
    </row>
    <row r="1172" spans="1:35">
      <c r="A1172" s="1" t="str">
        <f t="shared" si="310"/>
        <v>~too~ : [tu]</v>
      </c>
      <c r="B1172" s="1">
        <f t="shared" si="324"/>
        <v>0</v>
      </c>
      <c r="C1172" s="1">
        <f t="shared" si="324"/>
        <v>0</v>
      </c>
      <c r="D1172" s="1">
        <f t="shared" si="324"/>
        <v>0</v>
      </c>
      <c r="E1172" s="7">
        <v>1</v>
      </c>
      <c r="F1172" s="9" t="s">
        <v>153</v>
      </c>
      <c r="G1172" s="4">
        <f t="shared" si="311"/>
        <v>7.3152889539136799E-4</v>
      </c>
      <c r="H1172" s="1" t="str">
        <f t="shared" si="312"/>
        <v>tu</v>
      </c>
      <c r="I1172" s="1" t="str">
        <f t="shared" si="313"/>
        <v>too</v>
      </c>
      <c r="J1172" s="10">
        <f t="shared" si="314"/>
        <v>2</v>
      </c>
      <c r="K1172" s="10">
        <f t="shared" si="315"/>
        <v>3</v>
      </c>
      <c r="L1172" s="10">
        <f t="shared" si="316"/>
        <v>3</v>
      </c>
      <c r="M1172" s="1" t="str">
        <f t="shared" si="317"/>
        <v>~too~</v>
      </c>
      <c r="N1172" s="1" t="str">
        <f t="shared" si="318"/>
        <v>[tu]</v>
      </c>
      <c r="O1172" s="4">
        <f t="shared" si="319"/>
        <v>0.14027395824968311</v>
      </c>
      <c r="P1172" s="4">
        <f t="shared" si="320"/>
        <v>0.66666666666666663</v>
      </c>
      <c r="Q1172" s="4" cm="1">
        <f t="array" ref="Q1172">SUM(_xlfn._xlws.FILTER($G$2:$G$1265,_xlfn.MAP($M$2:$M$1265,_xlfn.LAMBDA(_xlpm.x,_xlpm.x=$M1172))))</f>
        <v>7.3152889539136799E-4</v>
      </c>
      <c r="R1172" s="4">
        <f t="shared" si="321"/>
        <v>1</v>
      </c>
      <c r="S1172" s="15" cm="1">
        <f t="array" ref="S1172">SUM(_xlfn._xlws.FILTER($G$2:$G$1265,_xlfn.MAP($N$2:$N$1265,_xlfn.LAMBDA(_xlpm.x,_xlpm.x=$N1172))))</f>
        <v>1.463057790782736E-3</v>
      </c>
      <c r="T1172" s="4">
        <f t="shared" si="322"/>
        <v>0.5</v>
      </c>
      <c r="U1172" s="4">
        <f t="shared" si="323"/>
        <v>0.3010299956639812</v>
      </c>
      <c r="AA1172"/>
      <c r="AB1172"/>
      <c r="AC1172" s="2"/>
      <c r="AH1172" s="2"/>
      <c r="AI1172" s="2"/>
    </row>
    <row r="1173" spans="1:35">
      <c r="A1173" s="1" t="str">
        <f t="shared" si="310"/>
        <v>~two~ : [tu]</v>
      </c>
      <c r="B1173" s="1">
        <f t="shared" si="324"/>
        <v>0</v>
      </c>
      <c r="C1173" s="1">
        <f t="shared" si="324"/>
        <v>0</v>
      </c>
      <c r="D1173" s="1">
        <f t="shared" si="324"/>
        <v>0</v>
      </c>
      <c r="E1173" s="7">
        <v>1</v>
      </c>
      <c r="F1173" s="9" t="s">
        <v>155</v>
      </c>
      <c r="G1173" s="4">
        <f t="shared" si="311"/>
        <v>7.3152889539136799E-4</v>
      </c>
      <c r="H1173" s="1" t="str">
        <f t="shared" si="312"/>
        <v>tu</v>
      </c>
      <c r="I1173" s="1" t="str">
        <f t="shared" si="313"/>
        <v>two</v>
      </c>
      <c r="J1173" s="10">
        <f t="shared" si="314"/>
        <v>2</v>
      </c>
      <c r="K1173" s="10">
        <f t="shared" si="315"/>
        <v>3</v>
      </c>
      <c r="L1173" s="10">
        <f t="shared" si="316"/>
        <v>3</v>
      </c>
      <c r="M1173" s="1" t="str">
        <f t="shared" si="317"/>
        <v>~two~</v>
      </c>
      <c r="N1173" s="1" t="str">
        <f t="shared" si="318"/>
        <v>[tu]</v>
      </c>
      <c r="O1173" s="4">
        <f t="shared" si="319"/>
        <v>0.14027395824968311</v>
      </c>
      <c r="P1173" s="4">
        <f t="shared" si="320"/>
        <v>0.66666666666666663</v>
      </c>
      <c r="Q1173" s="4" cm="1">
        <f t="array" ref="Q1173">SUM(_xlfn._xlws.FILTER($G$2:$G$1265,_xlfn.MAP($M$2:$M$1265,_xlfn.LAMBDA(_xlpm.x,_xlpm.x=$M1173))))</f>
        <v>7.3152889539136799E-4</v>
      </c>
      <c r="R1173" s="4">
        <f t="shared" si="321"/>
        <v>1</v>
      </c>
      <c r="S1173" s="15" cm="1">
        <f t="array" ref="S1173">SUM(_xlfn._xlws.FILTER($G$2:$G$1265,_xlfn.MAP($N$2:$N$1265,_xlfn.LAMBDA(_xlpm.x,_xlpm.x=$N1173))))</f>
        <v>1.463057790782736E-3</v>
      </c>
      <c r="T1173" s="4">
        <f t="shared" si="322"/>
        <v>0.5</v>
      </c>
      <c r="U1173" s="4">
        <f t="shared" si="323"/>
        <v>0.3010299956639812</v>
      </c>
      <c r="AA1173"/>
      <c r="AB1173"/>
      <c r="AC1173" s="2"/>
      <c r="AH1173" s="2"/>
      <c r="AI1173" s="2"/>
    </row>
    <row r="1174" spans="1:35">
      <c r="A1174" s="1" t="str">
        <f t="shared" si="310"/>
        <v>~men~ : [mən]</v>
      </c>
      <c r="B1174" s="1">
        <f t="shared" si="324"/>
        <v>0</v>
      </c>
      <c r="C1174" s="1">
        <f t="shared" si="324"/>
        <v>1</v>
      </c>
      <c r="D1174" s="1">
        <f t="shared" si="324"/>
        <v>0</v>
      </c>
      <c r="E1174" s="7">
        <v>1</v>
      </c>
      <c r="F1174" s="9" t="s">
        <v>1016</v>
      </c>
      <c r="G1174" s="4">
        <f t="shared" si="311"/>
        <v>7.3152889539136799E-4</v>
      </c>
      <c r="H1174" s="4" t="str">
        <f t="shared" si="312"/>
        <v>mən</v>
      </c>
      <c r="I1174" s="4" t="str">
        <f t="shared" si="313"/>
        <v>men</v>
      </c>
      <c r="J1174" s="10">
        <f t="shared" si="314"/>
        <v>3</v>
      </c>
      <c r="K1174" s="10">
        <f t="shared" si="315"/>
        <v>3</v>
      </c>
      <c r="L1174" s="10">
        <f t="shared" si="316"/>
        <v>3</v>
      </c>
      <c r="M1174" s="1" t="str">
        <f t="shared" si="317"/>
        <v>~men~</v>
      </c>
      <c r="N1174" s="1" t="str">
        <f t="shared" si="318"/>
        <v>[mən]</v>
      </c>
      <c r="O1174" s="4">
        <f t="shared" si="319"/>
        <v>7.0136979124841556E-2</v>
      </c>
      <c r="P1174" s="4">
        <f t="shared" si="320"/>
        <v>0.33333333333333331</v>
      </c>
      <c r="Q1174" s="4" cm="1">
        <f t="array" ref="Q1174">SUM(_xlfn._xlws.FILTER($G$2:$G$1265,_xlfn.MAP($M$2:$M$1265,_xlfn.LAMBDA(_xlpm.x,_xlpm.x=$M1174))))</f>
        <v>1.463057790782736E-3</v>
      </c>
      <c r="R1174" s="4">
        <f t="shared" si="321"/>
        <v>0.5</v>
      </c>
      <c r="S1174" s="15" cm="1">
        <f t="array" ref="S1174">SUM(_xlfn._xlws.FILTER($G$2:$G$1265,_xlfn.MAP($N$2:$N$1265,_xlfn.LAMBDA(_xlpm.x,_xlpm.x=$N1174))))</f>
        <v>2.926115581565472E-3</v>
      </c>
      <c r="T1174" s="4">
        <f t="shared" si="322"/>
        <v>0.25</v>
      </c>
      <c r="U1174" s="4">
        <f t="shared" si="323"/>
        <v>0.3010299956639812</v>
      </c>
      <c r="AA1174"/>
      <c r="AB1174"/>
      <c r="AC1174" s="2"/>
      <c r="AH1174" s="2"/>
      <c r="AI1174" s="2"/>
    </row>
    <row r="1175" spans="1:35">
      <c r="A1175" s="1" t="str">
        <f t="shared" si="310"/>
        <v>~our~ : [aʊə]</v>
      </c>
      <c r="B1175" s="1">
        <f t="shared" si="324"/>
        <v>0</v>
      </c>
      <c r="C1175" s="1">
        <f t="shared" si="324"/>
        <v>0</v>
      </c>
      <c r="D1175" s="1">
        <f t="shared" si="324"/>
        <v>0</v>
      </c>
      <c r="E1175" s="7">
        <v>1</v>
      </c>
      <c r="F1175" s="9" t="s">
        <v>1015</v>
      </c>
      <c r="G1175" s="4">
        <f t="shared" si="311"/>
        <v>7.3152889539136799E-4</v>
      </c>
      <c r="H1175" s="4" t="str">
        <f t="shared" si="312"/>
        <v>aʊə</v>
      </c>
      <c r="I1175" s="4" t="str">
        <f t="shared" si="313"/>
        <v>our</v>
      </c>
      <c r="J1175" s="10">
        <f t="shared" si="314"/>
        <v>3</v>
      </c>
      <c r="K1175" s="10">
        <f t="shared" si="315"/>
        <v>3</v>
      </c>
      <c r="L1175" s="10">
        <f t="shared" si="316"/>
        <v>3</v>
      </c>
      <c r="M1175" s="1" t="str">
        <f t="shared" si="317"/>
        <v>~our~</v>
      </c>
      <c r="N1175" s="1" t="str">
        <f t="shared" si="318"/>
        <v>[aʊə]</v>
      </c>
      <c r="O1175" s="4">
        <f t="shared" si="319"/>
        <v>0.14027395824968311</v>
      </c>
      <c r="P1175" s="4">
        <f t="shared" si="320"/>
        <v>0.66666666666666663</v>
      </c>
      <c r="Q1175" s="4" cm="1">
        <f t="array" ref="Q1175">SUM(_xlfn._xlws.FILTER($G$2:$G$1265,_xlfn.MAP($M$2:$M$1265,_xlfn.LAMBDA(_xlpm.x,_xlpm.x=$M1175))))</f>
        <v>7.3152889539136799E-4</v>
      </c>
      <c r="R1175" s="4">
        <f t="shared" si="321"/>
        <v>1</v>
      </c>
      <c r="S1175" s="15" cm="1">
        <f t="array" ref="S1175">SUM(_xlfn._xlws.FILTER($G$2:$G$1265,_xlfn.MAP($N$2:$N$1265,_xlfn.LAMBDA(_xlpm.x,_xlpm.x=$N1175))))</f>
        <v>1.463057790782736E-3</v>
      </c>
      <c r="T1175" s="4">
        <f t="shared" si="322"/>
        <v>0.5</v>
      </c>
      <c r="U1175" s="4">
        <f t="shared" si="323"/>
        <v>0.3010299956639812</v>
      </c>
      <c r="AA1175"/>
      <c r="AB1175"/>
      <c r="AC1175" s="2"/>
      <c r="AH1175" s="2"/>
      <c r="AI1175" s="2"/>
    </row>
    <row r="1176" spans="1:35">
      <c r="A1176" s="1" t="str">
        <f t="shared" si="310"/>
        <v>~ate~ : [eɪt]</v>
      </c>
      <c r="B1176" s="1">
        <f t="shared" si="324"/>
        <v>0</v>
      </c>
      <c r="C1176" s="1">
        <f t="shared" si="324"/>
        <v>0</v>
      </c>
      <c r="D1176" s="1">
        <f t="shared" si="324"/>
        <v>0</v>
      </c>
      <c r="E1176" s="7">
        <v>1</v>
      </c>
      <c r="F1176" s="9" t="s">
        <v>1014</v>
      </c>
      <c r="G1176" s="4">
        <f t="shared" si="311"/>
        <v>7.3152889539136799E-4</v>
      </c>
      <c r="H1176" s="1" t="str">
        <f t="shared" si="312"/>
        <v>eɪt</v>
      </c>
      <c r="I1176" s="1" t="str">
        <f t="shared" si="313"/>
        <v>ate</v>
      </c>
      <c r="J1176" s="10">
        <f t="shared" si="314"/>
        <v>3</v>
      </c>
      <c r="K1176" s="10">
        <f t="shared" si="315"/>
        <v>3</v>
      </c>
      <c r="L1176" s="10">
        <f t="shared" si="316"/>
        <v>3</v>
      </c>
      <c r="M1176" s="1" t="str">
        <f t="shared" si="317"/>
        <v>~ate~</v>
      </c>
      <c r="N1176" s="1" t="str">
        <f t="shared" si="318"/>
        <v>[eɪt]</v>
      </c>
      <c r="O1176" s="4">
        <f t="shared" si="319"/>
        <v>0.14027395824968311</v>
      </c>
      <c r="P1176" s="4">
        <f t="shared" si="320"/>
        <v>0.66666666666666663</v>
      </c>
      <c r="Q1176" s="4" cm="1">
        <f t="array" ref="Q1176">SUM(_xlfn._xlws.FILTER($G$2:$G$1265,_xlfn.MAP($M$2:$M$1265,_xlfn.LAMBDA(_xlpm.x,_xlpm.x=$M1176))))</f>
        <v>7.3152889539136799E-4</v>
      </c>
      <c r="R1176" s="4">
        <f t="shared" si="321"/>
        <v>1</v>
      </c>
      <c r="S1176" s="15" cm="1">
        <f t="array" ref="S1176">SUM(_xlfn._xlws.FILTER($G$2:$G$1265,_xlfn.MAP($N$2:$N$1265,_xlfn.LAMBDA(_xlpm.x,_xlpm.x=$N1176))))</f>
        <v>1.463057790782736E-3</v>
      </c>
      <c r="T1176" s="4">
        <f t="shared" si="322"/>
        <v>0.5</v>
      </c>
      <c r="U1176" s="4">
        <f t="shared" si="323"/>
        <v>0.3010299956639812</v>
      </c>
      <c r="AA1176"/>
      <c r="AB1176"/>
      <c r="AC1176" s="2"/>
      <c r="AH1176" s="2"/>
      <c r="AI1176" s="2"/>
    </row>
    <row r="1177" spans="1:35">
      <c r="A1177" s="1" t="str">
        <f t="shared" si="310"/>
        <v>~led~ : [lɛd]</v>
      </c>
      <c r="B1177" s="1">
        <f t="shared" si="324"/>
        <v>0</v>
      </c>
      <c r="C1177" s="1">
        <f t="shared" si="324"/>
        <v>0</v>
      </c>
      <c r="D1177" s="1">
        <f t="shared" si="324"/>
        <v>0</v>
      </c>
      <c r="E1177" s="7">
        <v>1</v>
      </c>
      <c r="F1177" s="9" t="s">
        <v>1013</v>
      </c>
      <c r="G1177" s="4">
        <f t="shared" si="311"/>
        <v>7.3152889539136799E-4</v>
      </c>
      <c r="H1177" s="4" t="str">
        <f t="shared" si="312"/>
        <v>lɛd</v>
      </c>
      <c r="I1177" s="4" t="str">
        <f t="shared" si="313"/>
        <v>led</v>
      </c>
      <c r="J1177" s="10">
        <f t="shared" si="314"/>
        <v>3</v>
      </c>
      <c r="K1177" s="10">
        <f t="shared" si="315"/>
        <v>3</v>
      </c>
      <c r="L1177" s="10">
        <f t="shared" si="316"/>
        <v>3</v>
      </c>
      <c r="M1177" s="1" t="str">
        <f t="shared" si="317"/>
        <v>~led~</v>
      </c>
      <c r="N1177" s="1" t="str">
        <f t="shared" si="318"/>
        <v>[lɛd]</v>
      </c>
      <c r="O1177" s="4">
        <f t="shared" si="319"/>
        <v>0.14027395824968311</v>
      </c>
      <c r="P1177" s="4">
        <f t="shared" si="320"/>
        <v>0.66666666666666663</v>
      </c>
      <c r="Q1177" s="4" cm="1">
        <f t="array" ref="Q1177">SUM(_xlfn._xlws.FILTER($G$2:$G$1265,_xlfn.MAP($M$2:$M$1265,_xlfn.LAMBDA(_xlpm.x,_xlpm.x=$M1177))))</f>
        <v>7.3152889539136799E-4</v>
      </c>
      <c r="R1177" s="4">
        <f t="shared" si="321"/>
        <v>1</v>
      </c>
      <c r="S1177" s="15" cm="1">
        <f t="array" ref="S1177">SUM(_xlfn._xlws.FILTER($G$2:$G$1265,_xlfn.MAP($N$2:$N$1265,_xlfn.LAMBDA(_xlpm.x,_xlpm.x=$N1177))))</f>
        <v>1.463057790782736E-3</v>
      </c>
      <c r="T1177" s="4">
        <f t="shared" si="322"/>
        <v>0.5</v>
      </c>
      <c r="U1177" s="4">
        <f t="shared" si="323"/>
        <v>0.3010299956639812</v>
      </c>
      <c r="AA1177"/>
      <c r="AB1177"/>
      <c r="AC1177" s="2"/>
      <c r="AH1177" s="2"/>
      <c r="AI1177" s="2"/>
    </row>
    <row r="1178" spans="1:35">
      <c r="A1178" s="1" t="str">
        <f t="shared" si="310"/>
        <v>~sun~ : [sʌn]</v>
      </c>
      <c r="B1178" s="1">
        <f t="shared" si="324"/>
        <v>0</v>
      </c>
      <c r="C1178" s="1">
        <f t="shared" si="324"/>
        <v>0</v>
      </c>
      <c r="D1178" s="1">
        <f t="shared" si="324"/>
        <v>0</v>
      </c>
      <c r="E1178" s="7">
        <v>1</v>
      </c>
      <c r="F1178" s="9" t="s">
        <v>1012</v>
      </c>
      <c r="G1178" s="4">
        <f t="shared" si="311"/>
        <v>7.3152889539136799E-4</v>
      </c>
      <c r="H1178" s="1" t="str">
        <f t="shared" si="312"/>
        <v>sʌn</v>
      </c>
      <c r="I1178" s="1" t="str">
        <f t="shared" si="313"/>
        <v>sun</v>
      </c>
      <c r="J1178" s="10">
        <f t="shared" si="314"/>
        <v>3</v>
      </c>
      <c r="K1178" s="10">
        <f t="shared" si="315"/>
        <v>3</v>
      </c>
      <c r="L1178" s="10">
        <f t="shared" si="316"/>
        <v>3</v>
      </c>
      <c r="M1178" s="1" t="str">
        <f t="shared" si="317"/>
        <v>~sun~</v>
      </c>
      <c r="N1178" s="1" t="str">
        <f t="shared" si="318"/>
        <v>[sʌn]</v>
      </c>
      <c r="O1178" s="4">
        <f t="shared" si="319"/>
        <v>0.14027395824968311</v>
      </c>
      <c r="P1178" s="4">
        <f t="shared" si="320"/>
        <v>0.66666666666666663</v>
      </c>
      <c r="Q1178" s="4" cm="1">
        <f t="array" ref="Q1178">SUM(_xlfn._xlws.FILTER($G$2:$G$1265,_xlfn.MAP($M$2:$M$1265,_xlfn.LAMBDA(_xlpm.x,_xlpm.x=$M1178))))</f>
        <v>7.3152889539136799E-4</v>
      </c>
      <c r="R1178" s="4">
        <f t="shared" si="321"/>
        <v>1</v>
      </c>
      <c r="S1178" s="15" cm="1">
        <f t="array" ref="S1178">SUM(_xlfn._xlws.FILTER($G$2:$G$1265,_xlfn.MAP($N$2:$N$1265,_xlfn.LAMBDA(_xlpm.x,_xlpm.x=$N1178))))</f>
        <v>1.463057790782736E-3</v>
      </c>
      <c r="T1178" s="4">
        <f t="shared" si="322"/>
        <v>0.5</v>
      </c>
      <c r="U1178" s="4">
        <f t="shared" si="323"/>
        <v>0.3010299956639812</v>
      </c>
      <c r="AA1178"/>
      <c r="AB1178"/>
      <c r="AC1178" s="2"/>
      <c r="AH1178" s="2"/>
      <c r="AI1178" s="2"/>
    </row>
    <row r="1179" spans="1:35">
      <c r="A1179" s="1" t="str">
        <f t="shared" si="310"/>
        <v>~tom~ : [təm]</v>
      </c>
      <c r="B1179" s="1">
        <f t="shared" si="324"/>
        <v>0</v>
      </c>
      <c r="C1179" s="1">
        <f t="shared" si="324"/>
        <v>0</v>
      </c>
      <c r="D1179" s="1">
        <f t="shared" si="324"/>
        <v>0</v>
      </c>
      <c r="E1179" s="7">
        <v>1</v>
      </c>
      <c r="F1179" s="9" t="s">
        <v>1011</v>
      </c>
      <c r="G1179" s="4">
        <f t="shared" si="311"/>
        <v>7.3152889539136799E-4</v>
      </c>
      <c r="H1179" s="1" t="str">
        <f t="shared" si="312"/>
        <v>təm</v>
      </c>
      <c r="I1179" s="1" t="str">
        <f t="shared" si="313"/>
        <v>tom</v>
      </c>
      <c r="J1179" s="10">
        <f t="shared" si="314"/>
        <v>3</v>
      </c>
      <c r="K1179" s="10">
        <f t="shared" si="315"/>
        <v>3</v>
      </c>
      <c r="L1179" s="10">
        <f t="shared" si="316"/>
        <v>3</v>
      </c>
      <c r="M1179" s="1" t="str">
        <f t="shared" si="317"/>
        <v>~tom~</v>
      </c>
      <c r="N1179" s="1" t="str">
        <f t="shared" si="318"/>
        <v>[təm]</v>
      </c>
      <c r="O1179" s="4">
        <f t="shared" si="319"/>
        <v>0.14027395824968311</v>
      </c>
      <c r="P1179" s="4">
        <f t="shared" si="320"/>
        <v>0.66666666666666663</v>
      </c>
      <c r="Q1179" s="4" cm="1">
        <f t="array" ref="Q1179">SUM(_xlfn._xlws.FILTER($G$2:$G$1265,_xlfn.MAP($M$2:$M$1265,_xlfn.LAMBDA(_xlpm.x,_xlpm.x=$M1179))))</f>
        <v>7.3152889539136799E-4</v>
      </c>
      <c r="R1179" s="4">
        <f t="shared" si="321"/>
        <v>1</v>
      </c>
      <c r="S1179" s="15" cm="1">
        <f t="array" ref="S1179">SUM(_xlfn._xlws.FILTER($G$2:$G$1265,_xlfn.MAP($N$2:$N$1265,_xlfn.LAMBDA(_xlpm.x,_xlpm.x=$N1179))))</f>
        <v>1.463057790782736E-3</v>
      </c>
      <c r="T1179" s="4">
        <f t="shared" si="322"/>
        <v>0.5</v>
      </c>
      <c r="U1179" s="4">
        <f t="shared" si="323"/>
        <v>0.3010299956639812</v>
      </c>
      <c r="AA1179"/>
      <c r="AB1179"/>
      <c r="AC1179" s="2"/>
      <c r="AH1179" s="2"/>
      <c r="AI1179" s="2"/>
    </row>
    <row r="1180" spans="1:35">
      <c r="A1180" s="1" t="str">
        <f t="shared" si="310"/>
        <v>~ope~ : [ɑpə]</v>
      </c>
      <c r="B1180" s="1">
        <f t="shared" si="324"/>
        <v>0</v>
      </c>
      <c r="C1180" s="1">
        <f t="shared" si="324"/>
        <v>0</v>
      </c>
      <c r="D1180" s="1">
        <f t="shared" si="324"/>
        <v>0</v>
      </c>
      <c r="E1180" s="7">
        <v>1</v>
      </c>
      <c r="F1180" s="9" t="s">
        <v>1010</v>
      </c>
      <c r="G1180" s="4">
        <f t="shared" si="311"/>
        <v>7.3152889539136799E-4</v>
      </c>
      <c r="H1180" s="1" t="str">
        <f t="shared" si="312"/>
        <v>ɑpə</v>
      </c>
      <c r="I1180" s="1" t="str">
        <f t="shared" si="313"/>
        <v>ope</v>
      </c>
      <c r="J1180" s="10">
        <f t="shared" si="314"/>
        <v>3</v>
      </c>
      <c r="K1180" s="10">
        <f t="shared" si="315"/>
        <v>3</v>
      </c>
      <c r="L1180" s="10">
        <f t="shared" si="316"/>
        <v>3</v>
      </c>
      <c r="M1180" s="1" t="str">
        <f t="shared" si="317"/>
        <v>~ope~</v>
      </c>
      <c r="N1180" s="1" t="str">
        <f t="shared" si="318"/>
        <v>[ɑpə]</v>
      </c>
      <c r="O1180" s="4">
        <f t="shared" si="319"/>
        <v>0.14027395824968311</v>
      </c>
      <c r="P1180" s="4">
        <f t="shared" si="320"/>
        <v>0.66666666666666663</v>
      </c>
      <c r="Q1180" s="4" cm="1">
        <f t="array" ref="Q1180">SUM(_xlfn._xlws.FILTER($G$2:$G$1265,_xlfn.MAP($M$2:$M$1265,_xlfn.LAMBDA(_xlpm.x,_xlpm.x=$M1180))))</f>
        <v>7.3152889539136799E-4</v>
      </c>
      <c r="R1180" s="4">
        <f t="shared" si="321"/>
        <v>1</v>
      </c>
      <c r="S1180" s="15" cm="1">
        <f t="array" ref="S1180">SUM(_xlfn._xlws.FILTER($G$2:$G$1265,_xlfn.MAP($N$2:$N$1265,_xlfn.LAMBDA(_xlpm.x,_xlpm.x=$N1180))))</f>
        <v>1.463057790782736E-3</v>
      </c>
      <c r="T1180" s="4">
        <f t="shared" si="322"/>
        <v>0.5</v>
      </c>
      <c r="U1180" s="4">
        <f t="shared" si="323"/>
        <v>0.3010299956639812</v>
      </c>
      <c r="AA1180"/>
      <c r="AB1180"/>
      <c r="AC1180" s="2"/>
      <c r="AH1180" s="2"/>
      <c r="AI1180" s="2"/>
    </row>
    <row r="1181" spans="1:35">
      <c r="A1181" s="1" t="str">
        <f t="shared" si="310"/>
        <v>~red~ : [ɹɛd]</v>
      </c>
      <c r="B1181" s="1">
        <f t="shared" si="324"/>
        <v>1</v>
      </c>
      <c r="C1181" s="1">
        <f t="shared" si="324"/>
        <v>0</v>
      </c>
      <c r="D1181" s="1">
        <f t="shared" si="324"/>
        <v>0</v>
      </c>
      <c r="E1181" s="7">
        <v>1</v>
      </c>
      <c r="F1181" s="9" t="s">
        <v>1009</v>
      </c>
      <c r="G1181" s="4">
        <f t="shared" si="311"/>
        <v>7.3152889539136799E-4</v>
      </c>
      <c r="H1181" s="1" t="str">
        <f t="shared" si="312"/>
        <v>ɹɛd</v>
      </c>
      <c r="I1181" s="1" t="str">
        <f t="shared" si="313"/>
        <v>red</v>
      </c>
      <c r="J1181" s="10">
        <f t="shared" si="314"/>
        <v>3</v>
      </c>
      <c r="K1181" s="10">
        <f t="shared" si="315"/>
        <v>3</v>
      </c>
      <c r="L1181" s="10">
        <f t="shared" si="316"/>
        <v>3</v>
      </c>
      <c r="M1181" s="1" t="str">
        <f t="shared" si="317"/>
        <v>~red~</v>
      </c>
      <c r="N1181" s="1" t="str">
        <f t="shared" si="318"/>
        <v>[ɹɛd]</v>
      </c>
      <c r="O1181" s="4">
        <f t="shared" si="319"/>
        <v>0.14027395824968311</v>
      </c>
      <c r="P1181" s="4">
        <f t="shared" si="320"/>
        <v>0.66666666666666663</v>
      </c>
      <c r="Q1181" s="4" cm="1">
        <f t="array" ref="Q1181">SUM(_xlfn._xlws.FILTER($G$2:$G$1265,_xlfn.MAP($M$2:$M$1265,_xlfn.LAMBDA(_xlpm.x,_xlpm.x=$M1181))))</f>
        <v>7.3152889539136799E-4</v>
      </c>
      <c r="R1181" s="4">
        <f t="shared" si="321"/>
        <v>1</v>
      </c>
      <c r="S1181" s="15" cm="1">
        <f t="array" ref="S1181">SUM(_xlfn._xlws.FILTER($G$2:$G$1265,_xlfn.MAP($N$2:$N$1265,_xlfn.LAMBDA(_xlpm.x,_xlpm.x=$N1181))))</f>
        <v>1.463057790782736E-3</v>
      </c>
      <c r="T1181" s="4">
        <f t="shared" si="322"/>
        <v>0.5</v>
      </c>
      <c r="U1181" s="4">
        <f t="shared" si="323"/>
        <v>0.3010299956639812</v>
      </c>
      <c r="AA1181"/>
      <c r="AB1181"/>
      <c r="AC1181" s="2"/>
      <c r="AH1181" s="2"/>
      <c r="AI1181" s="2"/>
    </row>
    <row r="1182" spans="1:35">
      <c r="A1182" s="1" t="str">
        <f t="shared" si="310"/>
        <v>~lar~ : [ləɹ]</v>
      </c>
      <c r="B1182" s="1">
        <f t="shared" ref="B1182:D1201" si="325">_xlfn.LET(_xlpm.d,$F1182,_xlpm.k,_xlfn.CONCAT(LEFT(TRIM(B$1),1),"*"),COUNTIF(_xlpm.d,_xlpm.k))</f>
        <v>0</v>
      </c>
      <c r="C1182" s="1">
        <f t="shared" si="325"/>
        <v>0</v>
      </c>
      <c r="D1182" s="1">
        <f t="shared" si="325"/>
        <v>0</v>
      </c>
      <c r="E1182" s="7">
        <v>2</v>
      </c>
      <c r="F1182" s="9" t="s">
        <v>1008</v>
      </c>
      <c r="G1182" s="4">
        <f t="shared" si="311"/>
        <v>1.463057790782736E-3</v>
      </c>
      <c r="H1182" s="4" t="str">
        <f t="shared" si="312"/>
        <v>ləɹ</v>
      </c>
      <c r="I1182" s="4" t="str">
        <f t="shared" si="313"/>
        <v>lar</v>
      </c>
      <c r="J1182" s="10">
        <f t="shared" si="314"/>
        <v>3</v>
      </c>
      <c r="K1182" s="10">
        <f t="shared" si="315"/>
        <v>3</v>
      </c>
      <c r="L1182" s="10">
        <f t="shared" si="316"/>
        <v>3</v>
      </c>
      <c r="M1182" s="1" t="str">
        <f t="shared" si="317"/>
        <v>~lar~</v>
      </c>
      <c r="N1182" s="1" t="str">
        <f t="shared" si="318"/>
        <v>[ləɹ]</v>
      </c>
      <c r="O1182" s="4">
        <f t="shared" si="319"/>
        <v>0.22232896365347279</v>
      </c>
      <c r="P1182" s="4">
        <f t="shared" si="320"/>
        <v>0.66666666666666663</v>
      </c>
      <c r="Q1182" s="4" cm="1">
        <f t="array" ref="Q1182">SUM(_xlfn._xlws.FILTER($G$2:$G$1265,_xlfn.MAP($M$2:$M$1265,_xlfn.LAMBDA(_xlpm.x,_xlpm.x=$M1182))))</f>
        <v>1.463057790782736E-3</v>
      </c>
      <c r="R1182" s="4">
        <f t="shared" si="321"/>
        <v>1</v>
      </c>
      <c r="S1182" s="15" cm="1">
        <f t="array" ref="S1182">SUM(_xlfn._xlws.FILTER($G$2:$G$1265,_xlfn.MAP($N$2:$N$1265,_xlfn.LAMBDA(_xlpm.x,_xlpm.x=$N1182))))</f>
        <v>2.926115581565472E-3</v>
      </c>
      <c r="T1182" s="4">
        <f t="shared" si="322"/>
        <v>0.5</v>
      </c>
      <c r="U1182" s="4">
        <f t="shared" si="323"/>
        <v>0.3010299956639812</v>
      </c>
      <c r="AA1182"/>
      <c r="AB1182"/>
      <c r="AC1182" s="2"/>
      <c r="AH1182" s="2"/>
      <c r="AI1182" s="2"/>
    </row>
    <row r="1183" spans="1:35">
      <c r="A1183" s="1" t="str">
        <f t="shared" si="310"/>
        <v>~lley~ : [lɪ]</v>
      </c>
      <c r="B1183" s="1">
        <f t="shared" si="325"/>
        <v>0</v>
      </c>
      <c r="C1183" s="1">
        <f t="shared" si="325"/>
        <v>0</v>
      </c>
      <c r="D1183" s="1">
        <f t="shared" si="325"/>
        <v>0</v>
      </c>
      <c r="E1183" s="7">
        <v>1</v>
      </c>
      <c r="F1183" s="9" t="s">
        <v>795</v>
      </c>
      <c r="G1183" s="4">
        <f t="shared" si="311"/>
        <v>7.3152889539136799E-4</v>
      </c>
      <c r="H1183" s="4" t="str">
        <f t="shared" si="312"/>
        <v>lɪ</v>
      </c>
      <c r="I1183" s="4" t="str">
        <f t="shared" si="313"/>
        <v>lley</v>
      </c>
      <c r="J1183" s="10">
        <f t="shared" si="314"/>
        <v>2</v>
      </c>
      <c r="K1183" s="10">
        <f t="shared" si="315"/>
        <v>4</v>
      </c>
      <c r="L1183" s="10">
        <f t="shared" si="316"/>
        <v>4</v>
      </c>
      <c r="M1183" s="1" t="str">
        <f t="shared" si="317"/>
        <v>~lley~</v>
      </c>
      <c r="N1183" s="1" t="str">
        <f t="shared" si="318"/>
        <v>[lɪ]</v>
      </c>
      <c r="O1183" s="4">
        <f t="shared" si="319"/>
        <v>0.15616457835260653</v>
      </c>
      <c r="P1183" s="4">
        <f t="shared" si="320"/>
        <v>0.66666666666666663</v>
      </c>
      <c r="Q1183" s="4" cm="1">
        <f t="array" ref="Q1183">SUM(_xlfn._xlws.FILTER($G$2:$G$1265,_xlfn.MAP($M$2:$M$1265,_xlfn.LAMBDA(_xlpm.x,_xlpm.x=$M1183))))</f>
        <v>7.3152889539136799E-4</v>
      </c>
      <c r="R1183" s="4">
        <f t="shared" si="321"/>
        <v>1</v>
      </c>
      <c r="S1183" s="15" cm="1">
        <f t="array" ref="S1183">SUM(_xlfn._xlws.FILTER($G$2:$G$1265,_xlfn.MAP($N$2:$N$1265,_xlfn.LAMBDA(_xlpm.x,_xlpm.x=$N1183))))</f>
        <v>1.463057790782736E-3</v>
      </c>
      <c r="T1183" s="4">
        <f t="shared" si="322"/>
        <v>0.5</v>
      </c>
      <c r="U1183" s="4">
        <f t="shared" si="323"/>
        <v>0.3010299956639812</v>
      </c>
      <c r="AA1183"/>
      <c r="AB1183"/>
      <c r="AC1183" s="2"/>
      <c r="AH1183" s="2"/>
      <c r="AI1183" s="2"/>
    </row>
    <row r="1184" spans="1:35">
      <c r="A1184" s="1" t="str">
        <f t="shared" si="310"/>
        <v>~knew~ : [nu]</v>
      </c>
      <c r="B1184" s="1">
        <f t="shared" si="325"/>
        <v>0</v>
      </c>
      <c r="C1184" s="1">
        <f t="shared" si="325"/>
        <v>0</v>
      </c>
      <c r="D1184" s="1">
        <f t="shared" si="325"/>
        <v>1</v>
      </c>
      <c r="E1184" s="7">
        <v>1</v>
      </c>
      <c r="F1184" s="9" t="s">
        <v>104</v>
      </c>
      <c r="G1184" s="4">
        <f t="shared" si="311"/>
        <v>7.3152889539136799E-4</v>
      </c>
      <c r="H1184" s="4" t="str">
        <f t="shared" si="312"/>
        <v>nu</v>
      </c>
      <c r="I1184" s="4" t="str">
        <f t="shared" si="313"/>
        <v>knew</v>
      </c>
      <c r="J1184" s="10">
        <f t="shared" si="314"/>
        <v>2</v>
      </c>
      <c r="K1184" s="10">
        <f t="shared" si="315"/>
        <v>4</v>
      </c>
      <c r="L1184" s="10">
        <f t="shared" si="316"/>
        <v>4</v>
      </c>
      <c r="M1184" s="1" t="str">
        <f t="shared" si="317"/>
        <v>~knew~</v>
      </c>
      <c r="N1184" s="1" t="str">
        <f t="shared" si="318"/>
        <v>[nu]</v>
      </c>
      <c r="O1184" s="4">
        <f t="shared" si="319"/>
        <v>0.15616457835260653</v>
      </c>
      <c r="P1184" s="4">
        <f t="shared" si="320"/>
        <v>0.66666666666666663</v>
      </c>
      <c r="Q1184" s="4" cm="1">
        <f t="array" ref="Q1184">SUM(_xlfn._xlws.FILTER($G$2:$G$1265,_xlfn.MAP($M$2:$M$1265,_xlfn.LAMBDA(_xlpm.x,_xlpm.x=$M1184))))</f>
        <v>7.3152889539136799E-4</v>
      </c>
      <c r="R1184" s="4">
        <f t="shared" si="321"/>
        <v>1</v>
      </c>
      <c r="S1184" s="15" cm="1">
        <f t="array" ref="S1184">SUM(_xlfn._xlws.FILTER($G$2:$G$1265,_xlfn.MAP($N$2:$N$1265,_xlfn.LAMBDA(_xlpm.x,_xlpm.x=$N1184))))</f>
        <v>1.463057790782736E-3</v>
      </c>
      <c r="T1184" s="4">
        <f t="shared" si="322"/>
        <v>0.5</v>
      </c>
      <c r="U1184" s="4">
        <f t="shared" si="323"/>
        <v>0.3010299956639812</v>
      </c>
      <c r="AA1184"/>
      <c r="AB1184"/>
      <c r="AC1184" s="2"/>
      <c r="AH1184" s="2"/>
      <c r="AI1184" s="2"/>
    </row>
    <row r="1185" spans="1:35">
      <c r="A1185" s="1" t="str">
        <f t="shared" si="310"/>
        <v>~pple~ : [pl]</v>
      </c>
      <c r="B1185" s="1">
        <f t="shared" si="325"/>
        <v>0</v>
      </c>
      <c r="C1185" s="1">
        <f t="shared" si="325"/>
        <v>0</v>
      </c>
      <c r="D1185" s="1">
        <f t="shared" si="325"/>
        <v>0</v>
      </c>
      <c r="E1185" s="7">
        <v>1</v>
      </c>
      <c r="F1185" s="9" t="s">
        <v>116</v>
      </c>
      <c r="G1185" s="4">
        <f t="shared" si="311"/>
        <v>7.3152889539136799E-4</v>
      </c>
      <c r="H1185" s="4" t="str">
        <f t="shared" si="312"/>
        <v>pl</v>
      </c>
      <c r="I1185" s="4" t="str">
        <f t="shared" si="313"/>
        <v>pple</v>
      </c>
      <c r="J1185" s="10">
        <f t="shared" si="314"/>
        <v>2</v>
      </c>
      <c r="K1185" s="10">
        <f t="shared" si="315"/>
        <v>4</v>
      </c>
      <c r="L1185" s="10">
        <f t="shared" si="316"/>
        <v>4</v>
      </c>
      <c r="M1185" s="1" t="str">
        <f t="shared" si="317"/>
        <v>~pple~</v>
      </c>
      <c r="N1185" s="1" t="str">
        <f t="shared" si="318"/>
        <v>[pl]</v>
      </c>
      <c r="O1185" s="4">
        <f t="shared" si="319"/>
        <v>0.15616457835260653</v>
      </c>
      <c r="P1185" s="4">
        <f t="shared" si="320"/>
        <v>0.66666666666666663</v>
      </c>
      <c r="Q1185" s="4" cm="1">
        <f t="array" ref="Q1185">SUM(_xlfn._xlws.FILTER($G$2:$G$1265,_xlfn.MAP($M$2:$M$1265,_xlfn.LAMBDA(_xlpm.x,_xlpm.x=$M1185))))</f>
        <v>7.3152889539136799E-4</v>
      </c>
      <c r="R1185" s="4">
        <f t="shared" si="321"/>
        <v>1</v>
      </c>
      <c r="S1185" s="15" cm="1">
        <f t="array" ref="S1185">SUM(_xlfn._xlws.FILTER($G$2:$G$1265,_xlfn.MAP($N$2:$N$1265,_xlfn.LAMBDA(_xlpm.x,_xlpm.x=$N1185))))</f>
        <v>1.463057790782736E-3</v>
      </c>
      <c r="T1185" s="4">
        <f t="shared" si="322"/>
        <v>0.5</v>
      </c>
      <c r="U1185" s="4">
        <f t="shared" si="323"/>
        <v>0.3010299956639812</v>
      </c>
      <c r="AA1185"/>
      <c r="AB1185"/>
      <c r="AC1185" s="2"/>
      <c r="AH1185" s="2"/>
      <c r="AI1185" s="2"/>
    </row>
    <row r="1186" spans="1:35">
      <c r="A1186" s="1" t="str">
        <f t="shared" si="310"/>
        <v>~ppen~ : [pn]</v>
      </c>
      <c r="B1186" s="1">
        <f t="shared" si="325"/>
        <v>0</v>
      </c>
      <c r="C1186" s="1">
        <f t="shared" si="325"/>
        <v>0</v>
      </c>
      <c r="D1186" s="1">
        <f t="shared" si="325"/>
        <v>0</v>
      </c>
      <c r="E1186" s="7">
        <v>1</v>
      </c>
      <c r="F1186" s="9" t="s">
        <v>120</v>
      </c>
      <c r="G1186" s="4">
        <f t="shared" si="311"/>
        <v>7.3152889539136799E-4</v>
      </c>
      <c r="H1186" s="4" t="str">
        <f t="shared" si="312"/>
        <v>pn</v>
      </c>
      <c r="I1186" s="4" t="str">
        <f t="shared" si="313"/>
        <v>ppen</v>
      </c>
      <c r="J1186" s="10">
        <f t="shared" si="314"/>
        <v>2</v>
      </c>
      <c r="K1186" s="10">
        <f t="shared" si="315"/>
        <v>4</v>
      </c>
      <c r="L1186" s="10">
        <f t="shared" si="316"/>
        <v>4</v>
      </c>
      <c r="M1186" s="1" t="str">
        <f t="shared" si="317"/>
        <v>~ppen~</v>
      </c>
      <c r="N1186" s="1" t="str">
        <f t="shared" si="318"/>
        <v>[pn]</v>
      </c>
      <c r="O1186" s="4">
        <f t="shared" si="319"/>
        <v>0.15616457835260653</v>
      </c>
      <c r="P1186" s="4">
        <f t="shared" si="320"/>
        <v>0.66666666666666663</v>
      </c>
      <c r="Q1186" s="4" cm="1">
        <f t="array" ref="Q1186">SUM(_xlfn._xlws.FILTER($G$2:$G$1265,_xlfn.MAP($M$2:$M$1265,_xlfn.LAMBDA(_xlpm.x,_xlpm.x=$M1186))))</f>
        <v>7.3152889539136799E-4</v>
      </c>
      <c r="R1186" s="4">
        <f t="shared" si="321"/>
        <v>1</v>
      </c>
      <c r="S1186" s="15" cm="1">
        <f t="array" ref="S1186">SUM(_xlfn._xlws.FILTER($G$2:$G$1265,_xlfn.MAP($N$2:$N$1265,_xlfn.LAMBDA(_xlpm.x,_xlpm.x=$N1186))))</f>
        <v>1.463057790782736E-3</v>
      </c>
      <c r="T1186" s="4">
        <f t="shared" si="322"/>
        <v>0.5</v>
      </c>
      <c r="U1186" s="4">
        <f t="shared" si="323"/>
        <v>0.3010299956639812</v>
      </c>
      <c r="AA1186"/>
      <c r="AB1186"/>
      <c r="AC1186" s="2"/>
      <c r="AH1186" s="2"/>
      <c r="AI1186" s="2"/>
    </row>
    <row r="1187" spans="1:35">
      <c r="A1187" s="1" t="str">
        <f t="shared" si="310"/>
        <v>~hour~ : [aʊə]</v>
      </c>
      <c r="B1187" s="1">
        <f t="shared" si="325"/>
        <v>0</v>
      </c>
      <c r="C1187" s="1">
        <f t="shared" si="325"/>
        <v>0</v>
      </c>
      <c r="D1187" s="1">
        <f t="shared" si="325"/>
        <v>0</v>
      </c>
      <c r="E1187" s="7">
        <v>1</v>
      </c>
      <c r="F1187" s="9" t="s">
        <v>1007</v>
      </c>
      <c r="G1187" s="4">
        <f t="shared" si="311"/>
        <v>7.3152889539136799E-4</v>
      </c>
      <c r="H1187" s="4" t="str">
        <f t="shared" si="312"/>
        <v>aʊə</v>
      </c>
      <c r="I1187" s="4" t="str">
        <f t="shared" si="313"/>
        <v>hour</v>
      </c>
      <c r="J1187" s="10">
        <f t="shared" si="314"/>
        <v>3</v>
      </c>
      <c r="K1187" s="10">
        <f t="shared" si="315"/>
        <v>4</v>
      </c>
      <c r="L1187" s="10">
        <f t="shared" si="316"/>
        <v>4</v>
      </c>
      <c r="M1187" s="1" t="str">
        <f t="shared" si="317"/>
        <v>~hour~</v>
      </c>
      <c r="N1187" s="1" t="str">
        <f t="shared" si="318"/>
        <v>[aʊə]</v>
      </c>
      <c r="O1187" s="4">
        <f t="shared" si="319"/>
        <v>0.15616457835260653</v>
      </c>
      <c r="P1187" s="4">
        <f t="shared" si="320"/>
        <v>0.66666666666666663</v>
      </c>
      <c r="Q1187" s="4" cm="1">
        <f t="array" ref="Q1187">SUM(_xlfn._xlws.FILTER($G$2:$G$1265,_xlfn.MAP($M$2:$M$1265,_xlfn.LAMBDA(_xlpm.x,_xlpm.x=$M1187))))</f>
        <v>7.3152889539136799E-4</v>
      </c>
      <c r="R1187" s="4">
        <f t="shared" si="321"/>
        <v>1</v>
      </c>
      <c r="S1187" s="15" cm="1">
        <f t="array" ref="S1187">SUM(_xlfn._xlws.FILTER($G$2:$G$1265,_xlfn.MAP($N$2:$N$1265,_xlfn.LAMBDA(_xlpm.x,_xlpm.x=$N1187))))</f>
        <v>1.463057790782736E-3</v>
      </c>
      <c r="T1187" s="4">
        <f t="shared" si="322"/>
        <v>0.5</v>
      </c>
      <c r="U1187" s="4">
        <f t="shared" si="323"/>
        <v>0.3010299956639812</v>
      </c>
      <c r="AA1187"/>
      <c r="AB1187"/>
      <c r="AC1187" s="2"/>
      <c r="AH1187" s="2"/>
      <c r="AI1187" s="2"/>
    </row>
    <row r="1188" spans="1:35">
      <c r="A1188" s="1" t="str">
        <f t="shared" si="310"/>
        <v>~hear~ : [hiə]</v>
      </c>
      <c r="B1188" s="1">
        <f t="shared" si="325"/>
        <v>0</v>
      </c>
      <c r="C1188" s="1">
        <f t="shared" si="325"/>
        <v>0</v>
      </c>
      <c r="D1188" s="1">
        <f t="shared" si="325"/>
        <v>0</v>
      </c>
      <c r="E1188" s="7">
        <v>1</v>
      </c>
      <c r="F1188" s="9" t="s">
        <v>1006</v>
      </c>
      <c r="G1188" s="4">
        <f t="shared" si="311"/>
        <v>7.3152889539136799E-4</v>
      </c>
      <c r="H1188" s="4" t="str">
        <f t="shared" si="312"/>
        <v>hiə</v>
      </c>
      <c r="I1188" s="4" t="str">
        <f t="shared" si="313"/>
        <v>hear</v>
      </c>
      <c r="J1188" s="10">
        <f t="shared" si="314"/>
        <v>3</v>
      </c>
      <c r="K1188" s="10">
        <f t="shared" si="315"/>
        <v>4</v>
      </c>
      <c r="L1188" s="10">
        <f t="shared" si="316"/>
        <v>4</v>
      </c>
      <c r="M1188" s="1" t="str">
        <f t="shared" si="317"/>
        <v>~hear~</v>
      </c>
      <c r="N1188" s="1" t="str">
        <f t="shared" si="318"/>
        <v>[hiə]</v>
      </c>
      <c r="O1188" s="4">
        <f t="shared" si="319"/>
        <v>0.15616457835260653</v>
      </c>
      <c r="P1188" s="4">
        <f t="shared" si="320"/>
        <v>0.66666666666666663</v>
      </c>
      <c r="Q1188" s="4" cm="1">
        <f t="array" ref="Q1188">SUM(_xlfn._xlws.FILTER($G$2:$G$1265,_xlfn.MAP($M$2:$M$1265,_xlfn.LAMBDA(_xlpm.x,_xlpm.x=$M1188))))</f>
        <v>7.3152889539136799E-4</v>
      </c>
      <c r="R1188" s="4">
        <f t="shared" si="321"/>
        <v>1</v>
      </c>
      <c r="S1188" s="15" cm="1">
        <f t="array" ref="S1188">SUM(_xlfn._xlws.FILTER($G$2:$G$1265,_xlfn.MAP($N$2:$N$1265,_xlfn.LAMBDA(_xlpm.x,_xlpm.x=$N1188))))</f>
        <v>1.463057790782736E-3</v>
      </c>
      <c r="T1188" s="4">
        <f t="shared" si="322"/>
        <v>0.5</v>
      </c>
      <c r="U1188" s="4">
        <f t="shared" si="323"/>
        <v>0.3010299956639812</v>
      </c>
      <c r="AA1188"/>
      <c r="AB1188"/>
      <c r="AC1188" s="2"/>
      <c r="AH1188" s="2"/>
      <c r="AI1188" s="2"/>
    </row>
    <row r="1189" spans="1:35">
      <c r="A1189" s="1" t="str">
        <f t="shared" si="310"/>
        <v>~here~ : [hiə]</v>
      </c>
      <c r="B1189" s="1">
        <f t="shared" si="325"/>
        <v>0</v>
      </c>
      <c r="C1189" s="1">
        <f t="shared" si="325"/>
        <v>0</v>
      </c>
      <c r="D1189" s="1">
        <f t="shared" si="325"/>
        <v>0</v>
      </c>
      <c r="E1189" s="7">
        <v>1</v>
      </c>
      <c r="F1189" s="9" t="s">
        <v>1005</v>
      </c>
      <c r="G1189" s="4">
        <f t="shared" si="311"/>
        <v>7.3152889539136799E-4</v>
      </c>
      <c r="H1189" s="4" t="str">
        <f t="shared" si="312"/>
        <v>hiə</v>
      </c>
      <c r="I1189" s="4" t="str">
        <f t="shared" si="313"/>
        <v>here</v>
      </c>
      <c r="J1189" s="10">
        <f t="shared" si="314"/>
        <v>3</v>
      </c>
      <c r="K1189" s="10">
        <f t="shared" si="315"/>
        <v>4</v>
      </c>
      <c r="L1189" s="10">
        <f t="shared" si="316"/>
        <v>4</v>
      </c>
      <c r="M1189" s="1" t="str">
        <f t="shared" si="317"/>
        <v>~here~</v>
      </c>
      <c r="N1189" s="1" t="str">
        <f t="shared" si="318"/>
        <v>[hiə]</v>
      </c>
      <c r="O1189" s="4">
        <f t="shared" si="319"/>
        <v>0.15616457835260653</v>
      </c>
      <c r="P1189" s="4">
        <f t="shared" si="320"/>
        <v>0.66666666666666663</v>
      </c>
      <c r="Q1189" s="4" cm="1">
        <f t="array" ref="Q1189">SUM(_xlfn._xlws.FILTER($G$2:$G$1265,_xlfn.MAP($M$2:$M$1265,_xlfn.LAMBDA(_xlpm.x,_xlpm.x=$M1189))))</f>
        <v>7.3152889539136799E-4</v>
      </c>
      <c r="R1189" s="4">
        <f t="shared" si="321"/>
        <v>1</v>
      </c>
      <c r="S1189" s="15" cm="1">
        <f t="array" ref="S1189">SUM(_xlfn._xlws.FILTER($G$2:$G$1265,_xlfn.MAP($N$2:$N$1265,_xlfn.LAMBDA(_xlpm.x,_xlpm.x=$N1189))))</f>
        <v>1.463057790782736E-3</v>
      </c>
      <c r="T1189" s="4">
        <f t="shared" si="322"/>
        <v>0.5</v>
      </c>
      <c r="U1189" s="4">
        <f t="shared" si="323"/>
        <v>0.3010299956639812</v>
      </c>
      <c r="AA1189"/>
      <c r="AB1189"/>
      <c r="AC1189" s="2"/>
      <c r="AH1189" s="2"/>
      <c r="AI1189" s="2"/>
    </row>
    <row r="1190" spans="1:35">
      <c r="A1190" s="1" t="str">
        <f t="shared" si="310"/>
        <v>~lead~ : [lɛd]</v>
      </c>
      <c r="B1190" s="1">
        <f t="shared" si="325"/>
        <v>0</v>
      </c>
      <c r="C1190" s="1">
        <f t="shared" si="325"/>
        <v>0</v>
      </c>
      <c r="D1190" s="1">
        <f t="shared" si="325"/>
        <v>0</v>
      </c>
      <c r="E1190" s="7">
        <v>1</v>
      </c>
      <c r="F1190" s="9" t="s">
        <v>1004</v>
      </c>
      <c r="G1190" s="4">
        <f t="shared" si="311"/>
        <v>7.3152889539136799E-4</v>
      </c>
      <c r="H1190" s="4" t="str">
        <f t="shared" si="312"/>
        <v>lɛd</v>
      </c>
      <c r="I1190" s="4" t="str">
        <f t="shared" si="313"/>
        <v>lead</v>
      </c>
      <c r="J1190" s="10">
        <f t="shared" si="314"/>
        <v>3</v>
      </c>
      <c r="K1190" s="10">
        <f t="shared" si="315"/>
        <v>4</v>
      </c>
      <c r="L1190" s="10">
        <f t="shared" si="316"/>
        <v>4</v>
      </c>
      <c r="M1190" s="1" t="str">
        <f t="shared" si="317"/>
        <v>~lead~</v>
      </c>
      <c r="N1190" s="1" t="str">
        <f t="shared" si="318"/>
        <v>[lɛd]</v>
      </c>
      <c r="O1190" s="4">
        <f t="shared" si="319"/>
        <v>0.15616457835260653</v>
      </c>
      <c r="P1190" s="4">
        <f t="shared" si="320"/>
        <v>0.66666666666666663</v>
      </c>
      <c r="Q1190" s="4" cm="1">
        <f t="array" ref="Q1190">SUM(_xlfn._xlws.FILTER($G$2:$G$1265,_xlfn.MAP($M$2:$M$1265,_xlfn.LAMBDA(_xlpm.x,_xlpm.x=$M1190))))</f>
        <v>7.3152889539136799E-4</v>
      </c>
      <c r="R1190" s="4">
        <f t="shared" si="321"/>
        <v>1</v>
      </c>
      <c r="S1190" s="15" cm="1">
        <f t="array" ref="S1190">SUM(_xlfn._xlws.FILTER($G$2:$G$1265,_xlfn.MAP($N$2:$N$1265,_xlfn.LAMBDA(_xlpm.x,_xlpm.x=$N1190))))</f>
        <v>1.463057790782736E-3</v>
      </c>
      <c r="T1190" s="4">
        <f t="shared" si="322"/>
        <v>0.5</v>
      </c>
      <c r="U1190" s="4">
        <f t="shared" si="323"/>
        <v>0.3010299956639812</v>
      </c>
      <c r="AA1190"/>
      <c r="AB1190"/>
      <c r="AC1190" s="2"/>
      <c r="AH1190" s="2"/>
      <c r="AI1190" s="2"/>
    </row>
    <row r="1191" spans="1:35">
      <c r="A1191" s="1" t="str">
        <f t="shared" si="310"/>
        <v>~meat~ : [mit]</v>
      </c>
      <c r="B1191" s="1">
        <f t="shared" si="325"/>
        <v>0</v>
      </c>
      <c r="C1191" s="1">
        <f t="shared" si="325"/>
        <v>1</v>
      </c>
      <c r="D1191" s="1">
        <f t="shared" si="325"/>
        <v>0</v>
      </c>
      <c r="E1191" s="7">
        <v>1</v>
      </c>
      <c r="F1191" s="9" t="s">
        <v>1003</v>
      </c>
      <c r="G1191" s="4">
        <f t="shared" si="311"/>
        <v>7.3152889539136799E-4</v>
      </c>
      <c r="H1191" s="4" t="str">
        <f t="shared" si="312"/>
        <v>mit</v>
      </c>
      <c r="I1191" s="4" t="str">
        <f t="shared" si="313"/>
        <v>meat</v>
      </c>
      <c r="J1191" s="10">
        <f t="shared" si="314"/>
        <v>3</v>
      </c>
      <c r="K1191" s="10">
        <f t="shared" si="315"/>
        <v>4</v>
      </c>
      <c r="L1191" s="10">
        <f t="shared" si="316"/>
        <v>4</v>
      </c>
      <c r="M1191" s="1" t="str">
        <f t="shared" si="317"/>
        <v>~meat~</v>
      </c>
      <c r="N1191" s="1" t="str">
        <f t="shared" si="318"/>
        <v>[mit]</v>
      </c>
      <c r="O1191" s="4">
        <f t="shared" si="319"/>
        <v>0.15616457835260653</v>
      </c>
      <c r="P1191" s="4">
        <f t="shared" si="320"/>
        <v>0.66666666666666663</v>
      </c>
      <c r="Q1191" s="4" cm="1">
        <f t="array" ref="Q1191">SUM(_xlfn._xlws.FILTER($G$2:$G$1265,_xlfn.MAP($M$2:$M$1265,_xlfn.LAMBDA(_xlpm.x,_xlpm.x=$M1191))))</f>
        <v>7.3152889539136799E-4</v>
      </c>
      <c r="R1191" s="4">
        <f t="shared" si="321"/>
        <v>1</v>
      </c>
      <c r="S1191" s="15" cm="1">
        <f t="array" ref="S1191">SUM(_xlfn._xlws.FILTER($G$2:$G$1265,_xlfn.MAP($N$2:$N$1265,_xlfn.LAMBDA(_xlpm.x,_xlpm.x=$N1191))))</f>
        <v>1.463057790782736E-3</v>
      </c>
      <c r="T1191" s="4">
        <f t="shared" si="322"/>
        <v>0.5</v>
      </c>
      <c r="U1191" s="4">
        <f t="shared" si="323"/>
        <v>0.3010299956639812</v>
      </c>
      <c r="AA1191"/>
      <c r="AB1191"/>
      <c r="AC1191" s="2"/>
      <c r="AH1191" s="2"/>
      <c r="AI1191" s="2"/>
    </row>
    <row r="1192" spans="1:35">
      <c r="A1192" s="1" t="str">
        <f t="shared" si="310"/>
        <v>~meet~ : [mit]</v>
      </c>
      <c r="B1192" s="1">
        <f t="shared" si="325"/>
        <v>0</v>
      </c>
      <c r="C1192" s="1">
        <f t="shared" si="325"/>
        <v>1</v>
      </c>
      <c r="D1192" s="1">
        <f t="shared" si="325"/>
        <v>0</v>
      </c>
      <c r="E1192" s="7">
        <v>1</v>
      </c>
      <c r="F1192" s="9" t="s">
        <v>1002</v>
      </c>
      <c r="G1192" s="4">
        <f t="shared" si="311"/>
        <v>7.3152889539136799E-4</v>
      </c>
      <c r="H1192" s="4" t="str">
        <f t="shared" si="312"/>
        <v>mit</v>
      </c>
      <c r="I1192" s="4" t="str">
        <f t="shared" si="313"/>
        <v>meet</v>
      </c>
      <c r="J1192" s="10">
        <f t="shared" si="314"/>
        <v>3</v>
      </c>
      <c r="K1192" s="10">
        <f t="shared" si="315"/>
        <v>4</v>
      </c>
      <c r="L1192" s="10">
        <f t="shared" si="316"/>
        <v>4</v>
      </c>
      <c r="M1192" s="1" t="str">
        <f t="shared" si="317"/>
        <v>~meet~</v>
      </c>
      <c r="N1192" s="1" t="str">
        <f t="shared" si="318"/>
        <v>[mit]</v>
      </c>
      <c r="O1192" s="4">
        <f t="shared" si="319"/>
        <v>0.15616457835260653</v>
      </c>
      <c r="P1192" s="4">
        <f t="shared" si="320"/>
        <v>0.66666666666666663</v>
      </c>
      <c r="Q1192" s="4" cm="1">
        <f t="array" ref="Q1192">SUM(_xlfn._xlws.FILTER($G$2:$G$1265,_xlfn.MAP($M$2:$M$1265,_xlfn.LAMBDA(_xlpm.x,_xlpm.x=$M1192))))</f>
        <v>7.3152889539136799E-4</v>
      </c>
      <c r="R1192" s="4">
        <f t="shared" si="321"/>
        <v>1</v>
      </c>
      <c r="S1192" s="15" cm="1">
        <f t="array" ref="S1192">SUM(_xlfn._xlws.FILTER($G$2:$G$1265,_xlfn.MAP($N$2:$N$1265,_xlfn.LAMBDA(_xlpm.x,_xlpm.x=$N1192))))</f>
        <v>1.463057790782736E-3</v>
      </c>
      <c r="T1192" s="4">
        <f t="shared" si="322"/>
        <v>0.5</v>
      </c>
      <c r="U1192" s="4">
        <f t="shared" si="323"/>
        <v>0.3010299956639812</v>
      </c>
      <c r="AA1192"/>
      <c r="AB1192"/>
      <c r="AC1192" s="2"/>
      <c r="AH1192" s="2"/>
      <c r="AI1192" s="2"/>
    </row>
    <row r="1193" spans="1:35">
      <c r="A1193" s="1" t="str">
        <f t="shared" si="310"/>
        <v>~cell~ : [sɛl]</v>
      </c>
      <c r="B1193" s="1">
        <f t="shared" si="325"/>
        <v>0</v>
      </c>
      <c r="C1193" s="1">
        <f t="shared" si="325"/>
        <v>0</v>
      </c>
      <c r="D1193" s="1">
        <f t="shared" si="325"/>
        <v>0</v>
      </c>
      <c r="E1193" s="7">
        <v>1</v>
      </c>
      <c r="F1193" s="9" t="s">
        <v>1001</v>
      </c>
      <c r="G1193" s="4">
        <f t="shared" si="311"/>
        <v>7.3152889539136799E-4</v>
      </c>
      <c r="H1193" s="1" t="str">
        <f t="shared" si="312"/>
        <v>sɛl</v>
      </c>
      <c r="I1193" s="1" t="str">
        <f t="shared" si="313"/>
        <v>cell</v>
      </c>
      <c r="J1193" s="10">
        <f t="shared" si="314"/>
        <v>3</v>
      </c>
      <c r="K1193" s="10">
        <f t="shared" si="315"/>
        <v>4</v>
      </c>
      <c r="L1193" s="10">
        <f t="shared" si="316"/>
        <v>4</v>
      </c>
      <c r="M1193" s="1" t="str">
        <f t="shared" si="317"/>
        <v>~cell~</v>
      </c>
      <c r="N1193" s="1" t="str">
        <f t="shared" si="318"/>
        <v>[sɛl]</v>
      </c>
      <c r="O1193" s="4">
        <f t="shared" si="319"/>
        <v>0.15616457835260653</v>
      </c>
      <c r="P1193" s="4">
        <f t="shared" si="320"/>
        <v>0.66666666666666663</v>
      </c>
      <c r="Q1193" s="4" cm="1">
        <f t="array" ref="Q1193">SUM(_xlfn._xlws.FILTER($G$2:$G$1265,_xlfn.MAP($M$2:$M$1265,_xlfn.LAMBDA(_xlpm.x,_xlpm.x=$M1193))))</f>
        <v>7.3152889539136799E-4</v>
      </c>
      <c r="R1193" s="4">
        <f t="shared" si="321"/>
        <v>1</v>
      </c>
      <c r="S1193" s="15" cm="1">
        <f t="array" ref="S1193">SUM(_xlfn._xlws.FILTER($G$2:$G$1265,_xlfn.MAP($N$2:$N$1265,_xlfn.LAMBDA(_xlpm.x,_xlpm.x=$N1193))))</f>
        <v>1.463057790782736E-3</v>
      </c>
      <c r="T1193" s="4">
        <f t="shared" si="322"/>
        <v>0.5</v>
      </c>
      <c r="U1193" s="4">
        <f t="shared" si="323"/>
        <v>0.3010299956639812</v>
      </c>
      <c r="AA1193"/>
      <c r="AB1193"/>
      <c r="AC1193" s="2"/>
      <c r="AH1193" s="2"/>
      <c r="AI1193" s="2"/>
    </row>
    <row r="1194" spans="1:35">
      <c r="A1194" s="1" t="str">
        <f t="shared" si="310"/>
        <v>~sell~ : [sɛl]</v>
      </c>
      <c r="B1194" s="1">
        <f t="shared" si="325"/>
        <v>0</v>
      </c>
      <c r="C1194" s="1">
        <f t="shared" si="325"/>
        <v>0</v>
      </c>
      <c r="D1194" s="1">
        <f t="shared" si="325"/>
        <v>0</v>
      </c>
      <c r="E1194" s="7">
        <v>1</v>
      </c>
      <c r="F1194" s="9" t="s">
        <v>1000</v>
      </c>
      <c r="G1194" s="4">
        <f t="shared" si="311"/>
        <v>7.3152889539136799E-4</v>
      </c>
      <c r="H1194" s="4" t="str">
        <f t="shared" si="312"/>
        <v>sɛl</v>
      </c>
      <c r="I1194" s="4" t="str">
        <f t="shared" si="313"/>
        <v>sell</v>
      </c>
      <c r="J1194" s="10">
        <f t="shared" si="314"/>
        <v>3</v>
      </c>
      <c r="K1194" s="10">
        <f t="shared" si="315"/>
        <v>4</v>
      </c>
      <c r="L1194" s="10">
        <f t="shared" si="316"/>
        <v>4</v>
      </c>
      <c r="M1194" s="1" t="str">
        <f t="shared" si="317"/>
        <v>~sell~</v>
      </c>
      <c r="N1194" s="1" t="str">
        <f t="shared" si="318"/>
        <v>[sɛl]</v>
      </c>
      <c r="O1194" s="4">
        <f t="shared" si="319"/>
        <v>0.15616457835260653</v>
      </c>
      <c r="P1194" s="4">
        <f t="shared" si="320"/>
        <v>0.66666666666666663</v>
      </c>
      <c r="Q1194" s="4" cm="1">
        <f t="array" ref="Q1194">SUM(_xlfn._xlws.FILTER($G$2:$G$1265,_xlfn.MAP($M$2:$M$1265,_xlfn.LAMBDA(_xlpm.x,_xlpm.x=$M1194))))</f>
        <v>7.3152889539136799E-4</v>
      </c>
      <c r="R1194" s="4">
        <f t="shared" si="321"/>
        <v>1</v>
      </c>
      <c r="S1194" s="15" cm="1">
        <f t="array" ref="S1194">SUM(_xlfn._xlws.FILTER($G$2:$G$1265,_xlfn.MAP($N$2:$N$1265,_xlfn.LAMBDA(_xlpm.x,_xlpm.x=$N1194))))</f>
        <v>1.463057790782736E-3</v>
      </c>
      <c r="T1194" s="4">
        <f t="shared" si="322"/>
        <v>0.5</v>
      </c>
      <c r="U1194" s="4">
        <f t="shared" si="323"/>
        <v>0.3010299956639812</v>
      </c>
      <c r="AA1194"/>
      <c r="AB1194"/>
      <c r="AC1194" s="2"/>
      <c r="AH1194" s="2"/>
      <c r="AI1194" s="2"/>
    </row>
    <row r="1195" spans="1:35">
      <c r="A1195" s="1" t="str">
        <f t="shared" si="310"/>
        <v>~ttom~ : [təm]</v>
      </c>
      <c r="B1195" s="1">
        <f t="shared" si="325"/>
        <v>0</v>
      </c>
      <c r="C1195" s="1">
        <f t="shared" si="325"/>
        <v>0</v>
      </c>
      <c r="D1195" s="1">
        <f t="shared" si="325"/>
        <v>0</v>
      </c>
      <c r="E1195" s="7">
        <v>1</v>
      </c>
      <c r="F1195" s="9" t="s">
        <v>999</v>
      </c>
      <c r="G1195" s="4">
        <f t="shared" si="311"/>
        <v>7.3152889539136799E-4</v>
      </c>
      <c r="H1195" s="1" t="str">
        <f t="shared" si="312"/>
        <v>təm</v>
      </c>
      <c r="I1195" s="1" t="str">
        <f t="shared" si="313"/>
        <v>ttom</v>
      </c>
      <c r="J1195" s="10">
        <f t="shared" si="314"/>
        <v>3</v>
      </c>
      <c r="K1195" s="10">
        <f t="shared" si="315"/>
        <v>4</v>
      </c>
      <c r="L1195" s="10">
        <f t="shared" si="316"/>
        <v>4</v>
      </c>
      <c r="M1195" s="1" t="str">
        <f t="shared" si="317"/>
        <v>~ttom~</v>
      </c>
      <c r="N1195" s="1" t="str">
        <f t="shared" si="318"/>
        <v>[təm]</v>
      </c>
      <c r="O1195" s="4">
        <f t="shared" si="319"/>
        <v>0.15616457835260653</v>
      </c>
      <c r="P1195" s="4">
        <f t="shared" si="320"/>
        <v>0.66666666666666663</v>
      </c>
      <c r="Q1195" s="4" cm="1">
        <f t="array" ref="Q1195">SUM(_xlfn._xlws.FILTER($G$2:$G$1265,_xlfn.MAP($M$2:$M$1265,_xlfn.LAMBDA(_xlpm.x,_xlpm.x=$M1195))))</f>
        <v>7.3152889539136799E-4</v>
      </c>
      <c r="R1195" s="4">
        <f t="shared" si="321"/>
        <v>1</v>
      </c>
      <c r="S1195" s="15" cm="1">
        <f t="array" ref="S1195">SUM(_xlfn._xlws.FILTER($G$2:$G$1265,_xlfn.MAP($N$2:$N$1265,_xlfn.LAMBDA(_xlpm.x,_xlpm.x=$N1195))))</f>
        <v>1.463057790782736E-3</v>
      </c>
      <c r="T1195" s="4">
        <f t="shared" si="322"/>
        <v>0.5</v>
      </c>
      <c r="U1195" s="4">
        <f t="shared" si="323"/>
        <v>0.3010299956639812</v>
      </c>
      <c r="AA1195"/>
      <c r="AB1195"/>
      <c r="AC1195" s="2"/>
      <c r="AH1195" s="2"/>
      <c r="AI1195" s="2"/>
    </row>
    <row r="1196" spans="1:35">
      <c r="A1196" s="1" t="str">
        <f t="shared" si="310"/>
        <v>~tton~ : [tən]</v>
      </c>
      <c r="B1196" s="1">
        <f t="shared" si="325"/>
        <v>0</v>
      </c>
      <c r="C1196" s="1">
        <f t="shared" si="325"/>
        <v>0</v>
      </c>
      <c r="D1196" s="1">
        <f t="shared" si="325"/>
        <v>0</v>
      </c>
      <c r="E1196" s="7">
        <v>1</v>
      </c>
      <c r="F1196" s="9" t="s">
        <v>998</v>
      </c>
      <c r="G1196" s="4">
        <f t="shared" si="311"/>
        <v>7.3152889539136799E-4</v>
      </c>
      <c r="H1196" s="1" t="str">
        <f t="shared" si="312"/>
        <v>tən</v>
      </c>
      <c r="I1196" s="1" t="str">
        <f t="shared" si="313"/>
        <v>tton</v>
      </c>
      <c r="J1196" s="10">
        <f t="shared" si="314"/>
        <v>3</v>
      </c>
      <c r="K1196" s="10">
        <f t="shared" si="315"/>
        <v>4</v>
      </c>
      <c r="L1196" s="10">
        <f t="shared" si="316"/>
        <v>4</v>
      </c>
      <c r="M1196" s="1" t="str">
        <f t="shared" si="317"/>
        <v>~tton~</v>
      </c>
      <c r="N1196" s="1" t="str">
        <f t="shared" si="318"/>
        <v>[tən]</v>
      </c>
      <c r="O1196" s="4">
        <f t="shared" si="319"/>
        <v>0.15616457835260653</v>
      </c>
      <c r="P1196" s="4">
        <f t="shared" si="320"/>
        <v>0.66666666666666663</v>
      </c>
      <c r="Q1196" s="4" cm="1">
        <f t="array" ref="Q1196">SUM(_xlfn._xlws.FILTER($G$2:$G$1265,_xlfn.MAP($M$2:$M$1265,_xlfn.LAMBDA(_xlpm.x,_xlpm.x=$M1196))))</f>
        <v>7.3152889539136799E-4</v>
      </c>
      <c r="R1196" s="4">
        <f t="shared" si="321"/>
        <v>1</v>
      </c>
      <c r="S1196" s="15" cm="1">
        <f t="array" ref="S1196">SUM(_xlfn._xlws.FILTER($G$2:$G$1265,_xlfn.MAP($N$2:$N$1265,_xlfn.LAMBDA(_xlpm.x,_xlpm.x=$N1196))))</f>
        <v>1.463057790782736E-3</v>
      </c>
      <c r="T1196" s="4">
        <f t="shared" si="322"/>
        <v>0.5</v>
      </c>
      <c r="U1196" s="4">
        <f t="shared" si="323"/>
        <v>0.3010299956639812</v>
      </c>
      <c r="AA1196"/>
      <c r="AB1196"/>
      <c r="AC1196" s="2"/>
      <c r="AH1196" s="2"/>
      <c r="AI1196" s="2"/>
    </row>
    <row r="1197" spans="1:35">
      <c r="A1197" s="1" t="str">
        <f t="shared" si="310"/>
        <v>~wood~ : [wʊd]</v>
      </c>
      <c r="B1197" s="1">
        <f t="shared" si="325"/>
        <v>0</v>
      </c>
      <c r="C1197" s="1">
        <f t="shared" si="325"/>
        <v>0</v>
      </c>
      <c r="D1197" s="1">
        <f t="shared" si="325"/>
        <v>0</v>
      </c>
      <c r="E1197" s="7">
        <v>1</v>
      </c>
      <c r="F1197" s="9" t="s">
        <v>997</v>
      </c>
      <c r="G1197" s="4">
        <f t="shared" si="311"/>
        <v>7.3152889539136799E-4</v>
      </c>
      <c r="H1197" s="1" t="str">
        <f t="shared" si="312"/>
        <v>wʊd</v>
      </c>
      <c r="I1197" s="1" t="str">
        <f t="shared" si="313"/>
        <v>wood</v>
      </c>
      <c r="J1197" s="10">
        <f t="shared" si="314"/>
        <v>3</v>
      </c>
      <c r="K1197" s="10">
        <f t="shared" si="315"/>
        <v>4</v>
      </c>
      <c r="L1197" s="10">
        <f t="shared" si="316"/>
        <v>4</v>
      </c>
      <c r="M1197" s="1" t="str">
        <f t="shared" si="317"/>
        <v>~wood~</v>
      </c>
      <c r="N1197" s="1" t="str">
        <f t="shared" si="318"/>
        <v>[wʊd]</v>
      </c>
      <c r="O1197" s="4">
        <f t="shared" si="319"/>
        <v>0.15616457835260653</v>
      </c>
      <c r="P1197" s="4">
        <f t="shared" si="320"/>
        <v>0.66666666666666663</v>
      </c>
      <c r="Q1197" s="4" cm="1">
        <f t="array" ref="Q1197">SUM(_xlfn._xlws.FILTER($G$2:$G$1265,_xlfn.MAP($M$2:$M$1265,_xlfn.LAMBDA(_xlpm.x,_xlpm.x=$M1197))))</f>
        <v>7.3152889539136799E-4</v>
      </c>
      <c r="R1197" s="4">
        <f t="shared" si="321"/>
        <v>1</v>
      </c>
      <c r="S1197" s="15" cm="1">
        <f t="array" ref="S1197">SUM(_xlfn._xlws.FILTER($G$2:$G$1265,_xlfn.MAP($N$2:$N$1265,_xlfn.LAMBDA(_xlpm.x,_xlpm.x=$N1197))))</f>
        <v>1.463057790782736E-3</v>
      </c>
      <c r="T1197" s="4">
        <f t="shared" si="322"/>
        <v>0.5</v>
      </c>
      <c r="U1197" s="4">
        <f t="shared" si="323"/>
        <v>0.3010299956639812</v>
      </c>
      <c r="AA1197"/>
      <c r="AB1197"/>
      <c r="AC1197" s="2"/>
      <c r="AH1197" s="2"/>
      <c r="AI1197" s="2"/>
    </row>
    <row r="1198" spans="1:35">
      <c r="A1198" s="1" t="str">
        <f t="shared" si="310"/>
        <v>~wear~ : [wɛə]</v>
      </c>
      <c r="B1198" s="1">
        <f t="shared" si="325"/>
        <v>0</v>
      </c>
      <c r="C1198" s="1">
        <f t="shared" si="325"/>
        <v>0</v>
      </c>
      <c r="D1198" s="1">
        <f t="shared" si="325"/>
        <v>0</v>
      </c>
      <c r="E1198" s="7">
        <v>1</v>
      </c>
      <c r="F1198" s="9" t="s">
        <v>996</v>
      </c>
      <c r="G1198" s="4">
        <f t="shared" si="311"/>
        <v>7.3152889539136799E-4</v>
      </c>
      <c r="H1198" s="1" t="str">
        <f t="shared" si="312"/>
        <v>wɛə</v>
      </c>
      <c r="I1198" s="1" t="str">
        <f t="shared" si="313"/>
        <v>wear</v>
      </c>
      <c r="J1198" s="10">
        <f t="shared" si="314"/>
        <v>3</v>
      </c>
      <c r="K1198" s="10">
        <f t="shared" si="315"/>
        <v>4</v>
      </c>
      <c r="L1198" s="10">
        <f t="shared" si="316"/>
        <v>4</v>
      </c>
      <c r="M1198" s="1" t="str">
        <f t="shared" si="317"/>
        <v>~wear~</v>
      </c>
      <c r="N1198" s="1" t="str">
        <f t="shared" si="318"/>
        <v>[wɛə]</v>
      </c>
      <c r="O1198" s="4">
        <f t="shared" si="319"/>
        <v>0.15616457835260653</v>
      </c>
      <c r="P1198" s="4">
        <f t="shared" si="320"/>
        <v>0.66666666666666663</v>
      </c>
      <c r="Q1198" s="4" cm="1">
        <f t="array" ref="Q1198">SUM(_xlfn._xlws.FILTER($G$2:$G$1265,_xlfn.MAP($M$2:$M$1265,_xlfn.LAMBDA(_xlpm.x,_xlpm.x=$M1198))))</f>
        <v>7.3152889539136799E-4</v>
      </c>
      <c r="R1198" s="4">
        <f t="shared" si="321"/>
        <v>1</v>
      </c>
      <c r="S1198" s="15" cm="1">
        <f t="array" ref="S1198">SUM(_xlfn._xlws.FILTER($G$2:$G$1265,_xlfn.MAP($N$2:$N$1265,_xlfn.LAMBDA(_xlpm.x,_xlpm.x=$N1198))))</f>
        <v>1.463057790782736E-3</v>
      </c>
      <c r="T1198" s="4">
        <f t="shared" si="322"/>
        <v>0.5</v>
      </c>
      <c r="U1198" s="4">
        <f t="shared" si="323"/>
        <v>0.3010299956639812</v>
      </c>
      <c r="AA1198"/>
      <c r="AB1198"/>
      <c r="AC1198" s="2"/>
      <c r="AH1198" s="2"/>
      <c r="AI1198" s="2"/>
    </row>
    <row r="1199" spans="1:35">
      <c r="A1199" s="1" t="str">
        <f t="shared" si="310"/>
        <v>~site~ : [zɪt]</v>
      </c>
      <c r="B1199" s="1">
        <f t="shared" si="325"/>
        <v>0</v>
      </c>
      <c r="C1199" s="1">
        <f t="shared" si="325"/>
        <v>0</v>
      </c>
      <c r="D1199" s="1">
        <f t="shared" si="325"/>
        <v>0</v>
      </c>
      <c r="E1199" s="7">
        <v>1</v>
      </c>
      <c r="F1199" s="9" t="s">
        <v>995</v>
      </c>
      <c r="G1199" s="4">
        <f t="shared" si="311"/>
        <v>7.3152889539136799E-4</v>
      </c>
      <c r="H1199" s="1" t="str">
        <f t="shared" si="312"/>
        <v>zɪt</v>
      </c>
      <c r="I1199" s="1" t="str">
        <f t="shared" si="313"/>
        <v>site</v>
      </c>
      <c r="J1199" s="10">
        <f t="shared" si="314"/>
        <v>3</v>
      </c>
      <c r="K1199" s="10">
        <f t="shared" si="315"/>
        <v>4</v>
      </c>
      <c r="L1199" s="10">
        <f t="shared" si="316"/>
        <v>4</v>
      </c>
      <c r="M1199" s="1" t="str">
        <f t="shared" si="317"/>
        <v>~site~</v>
      </c>
      <c r="N1199" s="1" t="str">
        <f t="shared" si="318"/>
        <v>[zɪt]</v>
      </c>
      <c r="O1199" s="4">
        <f t="shared" si="319"/>
        <v>0.15616457835260653</v>
      </c>
      <c r="P1199" s="4">
        <f t="shared" si="320"/>
        <v>0.66666666666666663</v>
      </c>
      <c r="Q1199" s="4" cm="1">
        <f t="array" ref="Q1199">SUM(_xlfn._xlws.FILTER($G$2:$G$1265,_xlfn.MAP($M$2:$M$1265,_xlfn.LAMBDA(_xlpm.x,_xlpm.x=$M1199))))</f>
        <v>7.3152889539136799E-4</v>
      </c>
      <c r="R1199" s="4">
        <f t="shared" si="321"/>
        <v>1</v>
      </c>
      <c r="S1199" s="15" cm="1">
        <f t="array" ref="S1199">SUM(_xlfn._xlws.FILTER($G$2:$G$1265,_xlfn.MAP($N$2:$N$1265,_xlfn.LAMBDA(_xlpm.x,_xlpm.x=$N1199))))</f>
        <v>1.463057790782736E-3</v>
      </c>
      <c r="T1199" s="4">
        <f t="shared" si="322"/>
        <v>0.5</v>
      </c>
      <c r="U1199" s="4">
        <f t="shared" si="323"/>
        <v>0.3010299956639812</v>
      </c>
      <c r="AA1199"/>
      <c r="AB1199"/>
      <c r="AC1199" s="2"/>
      <c r="AH1199" s="2"/>
      <c r="AI1199" s="2"/>
    </row>
    <row r="1200" spans="1:35">
      <c r="A1200" s="1" t="str">
        <f t="shared" si="310"/>
        <v>~offe~ : [ɔfə]</v>
      </c>
      <c r="B1200" s="1">
        <f t="shared" si="325"/>
        <v>0</v>
      </c>
      <c r="C1200" s="1">
        <f t="shared" si="325"/>
        <v>0</v>
      </c>
      <c r="D1200" s="1">
        <f t="shared" si="325"/>
        <v>0</v>
      </c>
      <c r="E1200" s="7">
        <v>1</v>
      </c>
      <c r="F1200" s="9" t="s">
        <v>994</v>
      </c>
      <c r="G1200" s="4">
        <f t="shared" si="311"/>
        <v>7.3152889539136799E-4</v>
      </c>
      <c r="H1200" s="1" t="str">
        <f t="shared" si="312"/>
        <v>ɔfə</v>
      </c>
      <c r="I1200" s="1" t="str">
        <f t="shared" si="313"/>
        <v>offe</v>
      </c>
      <c r="J1200" s="10">
        <f t="shared" si="314"/>
        <v>3</v>
      </c>
      <c r="K1200" s="10">
        <f t="shared" si="315"/>
        <v>4</v>
      </c>
      <c r="L1200" s="10">
        <f t="shared" si="316"/>
        <v>4</v>
      </c>
      <c r="M1200" s="1" t="str">
        <f t="shared" si="317"/>
        <v>~offe~</v>
      </c>
      <c r="N1200" s="1" t="str">
        <f t="shared" si="318"/>
        <v>[ɔfə]</v>
      </c>
      <c r="O1200" s="4">
        <f t="shared" si="319"/>
        <v>0.15616457835260653</v>
      </c>
      <c r="P1200" s="4">
        <f t="shared" si="320"/>
        <v>0.66666666666666663</v>
      </c>
      <c r="Q1200" s="4" cm="1">
        <f t="array" ref="Q1200">SUM(_xlfn._xlws.FILTER($G$2:$G$1265,_xlfn.MAP($M$2:$M$1265,_xlfn.LAMBDA(_xlpm.x,_xlpm.x=$M1200))))</f>
        <v>7.3152889539136799E-4</v>
      </c>
      <c r="R1200" s="4">
        <f t="shared" si="321"/>
        <v>1</v>
      </c>
      <c r="S1200" s="15" cm="1">
        <f t="array" ref="S1200">SUM(_xlfn._xlws.FILTER($G$2:$G$1265,_xlfn.MAP($N$2:$N$1265,_xlfn.LAMBDA(_xlpm.x,_xlpm.x=$N1200))))</f>
        <v>1.463057790782736E-3</v>
      </c>
      <c r="T1200" s="4">
        <f t="shared" si="322"/>
        <v>0.5</v>
      </c>
      <c r="U1200" s="4">
        <f t="shared" si="323"/>
        <v>0.3010299956639812</v>
      </c>
      <c r="AA1200"/>
      <c r="AB1200"/>
      <c r="AC1200" s="2"/>
      <c r="AH1200" s="2"/>
      <c r="AI1200" s="2"/>
    </row>
    <row r="1201" spans="1:35">
      <c r="A1201" s="1" t="str">
        <f t="shared" si="310"/>
        <v>~offi~ : [ɔfə]</v>
      </c>
      <c r="B1201" s="1">
        <f t="shared" si="325"/>
        <v>0</v>
      </c>
      <c r="C1201" s="1">
        <f t="shared" si="325"/>
        <v>0</v>
      </c>
      <c r="D1201" s="1">
        <f t="shared" si="325"/>
        <v>0</v>
      </c>
      <c r="E1201" s="7">
        <v>1</v>
      </c>
      <c r="F1201" s="9" t="s">
        <v>993</v>
      </c>
      <c r="G1201" s="4">
        <f t="shared" si="311"/>
        <v>7.3152889539136799E-4</v>
      </c>
      <c r="H1201" s="1" t="str">
        <f t="shared" si="312"/>
        <v>ɔfə</v>
      </c>
      <c r="I1201" s="1" t="str">
        <f t="shared" si="313"/>
        <v>offi</v>
      </c>
      <c r="J1201" s="10">
        <f t="shared" si="314"/>
        <v>3</v>
      </c>
      <c r="K1201" s="10">
        <f t="shared" si="315"/>
        <v>4</v>
      </c>
      <c r="L1201" s="10">
        <f t="shared" si="316"/>
        <v>4</v>
      </c>
      <c r="M1201" s="1" t="str">
        <f t="shared" si="317"/>
        <v>~offi~</v>
      </c>
      <c r="N1201" s="1" t="str">
        <f t="shared" si="318"/>
        <v>[ɔfə]</v>
      </c>
      <c r="O1201" s="4">
        <f t="shared" si="319"/>
        <v>0.15616457835260653</v>
      </c>
      <c r="P1201" s="4">
        <f t="shared" si="320"/>
        <v>0.66666666666666663</v>
      </c>
      <c r="Q1201" s="4" cm="1">
        <f t="array" ref="Q1201">SUM(_xlfn._xlws.FILTER($G$2:$G$1265,_xlfn.MAP($M$2:$M$1265,_xlfn.LAMBDA(_xlpm.x,_xlpm.x=$M1201))))</f>
        <v>7.3152889539136799E-4</v>
      </c>
      <c r="R1201" s="4">
        <f t="shared" si="321"/>
        <v>1</v>
      </c>
      <c r="S1201" s="15" cm="1">
        <f t="array" ref="S1201">SUM(_xlfn._xlws.FILTER($G$2:$G$1265,_xlfn.MAP($N$2:$N$1265,_xlfn.LAMBDA(_xlpm.x,_xlpm.x=$N1201))))</f>
        <v>1.463057790782736E-3</v>
      </c>
      <c r="T1201" s="4">
        <f t="shared" si="322"/>
        <v>0.5</v>
      </c>
      <c r="U1201" s="4">
        <f t="shared" si="323"/>
        <v>0.3010299956639812</v>
      </c>
      <c r="AA1201"/>
      <c r="AB1201"/>
      <c r="AC1201" s="2"/>
      <c r="AH1201" s="2"/>
      <c r="AI1201" s="2"/>
    </row>
    <row r="1202" spans="1:35">
      <c r="A1202" s="1" t="str">
        <f t="shared" si="310"/>
        <v>~oppo~ : [ɑpə]</v>
      </c>
      <c r="B1202" s="1">
        <f t="shared" ref="B1202:D1221" si="326">_xlfn.LET(_xlpm.d,$F1202,_xlpm.k,_xlfn.CONCAT(LEFT(TRIM(B$1),1),"*"),COUNTIF(_xlpm.d,_xlpm.k))</f>
        <v>0</v>
      </c>
      <c r="C1202" s="1">
        <f t="shared" si="326"/>
        <v>0</v>
      </c>
      <c r="D1202" s="1">
        <f t="shared" si="326"/>
        <v>0</v>
      </c>
      <c r="E1202" s="7">
        <v>1</v>
      </c>
      <c r="F1202" s="9" t="s">
        <v>992</v>
      </c>
      <c r="G1202" s="4">
        <f t="shared" si="311"/>
        <v>7.3152889539136799E-4</v>
      </c>
      <c r="H1202" s="1" t="str">
        <f t="shared" si="312"/>
        <v>ɑpə</v>
      </c>
      <c r="I1202" s="1" t="str">
        <f t="shared" si="313"/>
        <v>oppo</v>
      </c>
      <c r="J1202" s="10">
        <f t="shared" si="314"/>
        <v>3</v>
      </c>
      <c r="K1202" s="10">
        <f t="shared" si="315"/>
        <v>4</v>
      </c>
      <c r="L1202" s="10">
        <f t="shared" si="316"/>
        <v>4</v>
      </c>
      <c r="M1202" s="1" t="str">
        <f t="shared" si="317"/>
        <v>~oppo~</v>
      </c>
      <c r="N1202" s="1" t="str">
        <f t="shared" si="318"/>
        <v>[ɑpə]</v>
      </c>
      <c r="O1202" s="4">
        <f t="shared" si="319"/>
        <v>0.15616457835260653</v>
      </c>
      <c r="P1202" s="4">
        <f t="shared" si="320"/>
        <v>0.66666666666666663</v>
      </c>
      <c r="Q1202" s="4" cm="1">
        <f t="array" ref="Q1202">SUM(_xlfn._xlws.FILTER($G$2:$G$1265,_xlfn.MAP($M$2:$M$1265,_xlfn.LAMBDA(_xlpm.x,_xlpm.x=$M1202))))</f>
        <v>7.3152889539136799E-4</v>
      </c>
      <c r="R1202" s="4">
        <f t="shared" si="321"/>
        <v>1</v>
      </c>
      <c r="S1202" s="15" cm="1">
        <f t="array" ref="S1202">SUM(_xlfn._xlws.FILTER($G$2:$G$1265,_xlfn.MAP($N$2:$N$1265,_xlfn.LAMBDA(_xlpm.x,_xlpm.x=$N1202))))</f>
        <v>1.463057790782736E-3</v>
      </c>
      <c r="T1202" s="4">
        <f t="shared" si="322"/>
        <v>0.5</v>
      </c>
      <c r="U1202" s="4">
        <f t="shared" si="323"/>
        <v>0.3010299956639812</v>
      </c>
      <c r="AA1202"/>
      <c r="AB1202"/>
      <c r="AC1202" s="2"/>
      <c r="AH1202" s="2"/>
      <c r="AI1202" s="2"/>
    </row>
    <row r="1203" spans="1:35">
      <c r="A1203" s="1" t="str">
        <f t="shared" si="310"/>
        <v>~read~ : [ɹɛd]</v>
      </c>
      <c r="B1203" s="1">
        <f t="shared" si="326"/>
        <v>1</v>
      </c>
      <c r="C1203" s="1">
        <f t="shared" si="326"/>
        <v>0</v>
      </c>
      <c r="D1203" s="1">
        <f t="shared" si="326"/>
        <v>0</v>
      </c>
      <c r="E1203" s="7">
        <v>1</v>
      </c>
      <c r="F1203" s="9" t="s">
        <v>991</v>
      </c>
      <c r="G1203" s="4">
        <f t="shared" si="311"/>
        <v>7.3152889539136799E-4</v>
      </c>
      <c r="H1203" s="1" t="str">
        <f t="shared" si="312"/>
        <v>ɹɛd</v>
      </c>
      <c r="I1203" s="1" t="str">
        <f t="shared" si="313"/>
        <v>read</v>
      </c>
      <c r="J1203" s="10">
        <f t="shared" si="314"/>
        <v>3</v>
      </c>
      <c r="K1203" s="10">
        <f t="shared" si="315"/>
        <v>4</v>
      </c>
      <c r="L1203" s="10">
        <f t="shared" si="316"/>
        <v>4</v>
      </c>
      <c r="M1203" s="1" t="str">
        <f t="shared" si="317"/>
        <v>~read~</v>
      </c>
      <c r="N1203" s="1" t="str">
        <f t="shared" si="318"/>
        <v>[ɹɛd]</v>
      </c>
      <c r="O1203" s="4">
        <f t="shared" si="319"/>
        <v>0.15616457835260653</v>
      </c>
      <c r="P1203" s="4">
        <f t="shared" si="320"/>
        <v>0.66666666666666663</v>
      </c>
      <c r="Q1203" s="4" cm="1">
        <f t="array" ref="Q1203">SUM(_xlfn._xlws.FILTER($G$2:$G$1265,_xlfn.MAP($M$2:$M$1265,_xlfn.LAMBDA(_xlpm.x,_xlpm.x=$M1203))))</f>
        <v>7.3152889539136799E-4</v>
      </c>
      <c r="R1203" s="4">
        <f t="shared" si="321"/>
        <v>1</v>
      </c>
      <c r="S1203" s="15" cm="1">
        <f t="array" ref="S1203">SUM(_xlfn._xlws.FILTER($G$2:$G$1265,_xlfn.MAP($N$2:$N$1265,_xlfn.LAMBDA(_xlpm.x,_xlpm.x=$N1203))))</f>
        <v>1.463057790782736E-3</v>
      </c>
      <c r="T1203" s="4">
        <f t="shared" si="322"/>
        <v>0.5</v>
      </c>
      <c r="U1203" s="4">
        <f t="shared" si="323"/>
        <v>0.3010299956639812</v>
      </c>
      <c r="AA1203"/>
      <c r="AB1203"/>
      <c r="AC1203" s="2"/>
      <c r="AH1203" s="2"/>
      <c r="AI1203" s="2"/>
    </row>
    <row r="1204" spans="1:35">
      <c r="A1204" s="1" t="str">
        <f t="shared" si="310"/>
        <v>~gine~ : [dʒən]</v>
      </c>
      <c r="B1204" s="1">
        <f t="shared" si="326"/>
        <v>0</v>
      </c>
      <c r="C1204" s="1">
        <f t="shared" si="326"/>
        <v>0</v>
      </c>
      <c r="D1204" s="1">
        <f t="shared" si="326"/>
        <v>0</v>
      </c>
      <c r="E1204" s="7">
        <v>1</v>
      </c>
      <c r="F1204" s="9" t="s">
        <v>990</v>
      </c>
      <c r="G1204" s="4">
        <f t="shared" si="311"/>
        <v>7.3152889539136799E-4</v>
      </c>
      <c r="H1204" s="4" t="str">
        <f t="shared" si="312"/>
        <v>dʒən</v>
      </c>
      <c r="I1204" s="4" t="str">
        <f t="shared" si="313"/>
        <v>gine</v>
      </c>
      <c r="J1204" s="10">
        <f t="shared" si="314"/>
        <v>4</v>
      </c>
      <c r="K1204" s="10">
        <f t="shared" si="315"/>
        <v>4</v>
      </c>
      <c r="L1204" s="10">
        <f t="shared" si="316"/>
        <v>4</v>
      </c>
      <c r="M1204" s="1" t="str">
        <f t="shared" si="317"/>
        <v>~gine~</v>
      </c>
      <c r="N1204" s="1" t="str">
        <f t="shared" si="318"/>
        <v>[dʒən]</v>
      </c>
      <c r="O1204" s="4">
        <f t="shared" si="319"/>
        <v>0.15616457835260653</v>
      </c>
      <c r="P1204" s="4">
        <f t="shared" si="320"/>
        <v>0.66666666666666663</v>
      </c>
      <c r="Q1204" s="4" cm="1">
        <f t="array" ref="Q1204">SUM(_xlfn._xlws.FILTER($G$2:$G$1265,_xlfn.MAP($M$2:$M$1265,_xlfn.LAMBDA(_xlpm.x,_xlpm.x=$M1204))))</f>
        <v>7.3152889539136799E-4</v>
      </c>
      <c r="R1204" s="4">
        <f t="shared" si="321"/>
        <v>1</v>
      </c>
      <c r="S1204" s="15" cm="1">
        <f t="array" ref="S1204">SUM(_xlfn._xlws.FILTER($G$2:$G$1265,_xlfn.MAP($N$2:$N$1265,_xlfn.LAMBDA(_xlpm.x,_xlpm.x=$N1204))))</f>
        <v>1.463057790782736E-3</v>
      </c>
      <c r="T1204" s="4">
        <f t="shared" si="322"/>
        <v>0.5</v>
      </c>
      <c r="U1204" s="4">
        <f t="shared" si="323"/>
        <v>0.3010299956639812</v>
      </c>
      <c r="AA1204"/>
      <c r="AB1204"/>
      <c r="AC1204" s="2"/>
      <c r="AH1204" s="2"/>
      <c r="AI1204" s="2"/>
    </row>
    <row r="1205" spans="1:35">
      <c r="A1205" s="1" t="str">
        <f t="shared" si="310"/>
        <v>~gion~ : [dʒən]</v>
      </c>
      <c r="B1205" s="1">
        <f t="shared" si="326"/>
        <v>0</v>
      </c>
      <c r="C1205" s="1">
        <f t="shared" si="326"/>
        <v>0</v>
      </c>
      <c r="D1205" s="1">
        <f t="shared" si="326"/>
        <v>0</v>
      </c>
      <c r="E1205" s="7">
        <v>1</v>
      </c>
      <c r="F1205" s="9" t="s">
        <v>989</v>
      </c>
      <c r="G1205" s="4">
        <f t="shared" si="311"/>
        <v>7.3152889539136799E-4</v>
      </c>
      <c r="H1205" s="1" t="str">
        <f t="shared" si="312"/>
        <v>dʒən</v>
      </c>
      <c r="I1205" s="1" t="str">
        <f t="shared" si="313"/>
        <v>gion</v>
      </c>
      <c r="J1205" s="10">
        <f t="shared" si="314"/>
        <v>4</v>
      </c>
      <c r="K1205" s="10">
        <f t="shared" si="315"/>
        <v>4</v>
      </c>
      <c r="L1205" s="10">
        <f t="shared" si="316"/>
        <v>4</v>
      </c>
      <c r="M1205" s="1" t="str">
        <f t="shared" si="317"/>
        <v>~gion~</v>
      </c>
      <c r="N1205" s="1" t="str">
        <f t="shared" si="318"/>
        <v>[dʒən]</v>
      </c>
      <c r="O1205" s="4">
        <f t="shared" si="319"/>
        <v>0.15616457835260653</v>
      </c>
      <c r="P1205" s="4">
        <f t="shared" si="320"/>
        <v>0.66666666666666663</v>
      </c>
      <c r="Q1205" s="4" cm="1">
        <f t="array" ref="Q1205">SUM(_xlfn._xlws.FILTER($G$2:$G$1265,_xlfn.MAP($M$2:$M$1265,_xlfn.LAMBDA(_xlpm.x,_xlpm.x=$M1205))))</f>
        <v>7.3152889539136799E-4</v>
      </c>
      <c r="R1205" s="4">
        <f t="shared" si="321"/>
        <v>1</v>
      </c>
      <c r="S1205" s="15" cm="1">
        <f t="array" ref="S1205">SUM(_xlfn._xlws.FILTER($G$2:$G$1265,_xlfn.MAP($N$2:$N$1265,_xlfn.LAMBDA(_xlpm.x,_xlpm.x=$N1205))))</f>
        <v>1.463057790782736E-3</v>
      </c>
      <c r="T1205" s="4">
        <f t="shared" si="322"/>
        <v>0.5</v>
      </c>
      <c r="U1205" s="4">
        <f t="shared" si="323"/>
        <v>0.3010299956639812</v>
      </c>
      <c r="AA1205"/>
      <c r="AB1205"/>
      <c r="AC1205" s="2"/>
      <c r="AH1205" s="2"/>
      <c r="AI1205" s="2"/>
    </row>
    <row r="1206" spans="1:35">
      <c r="A1206" s="1" t="str">
        <f t="shared" si="310"/>
        <v>~hole~ : [hoʊl]</v>
      </c>
      <c r="B1206" s="1">
        <f t="shared" si="326"/>
        <v>0</v>
      </c>
      <c r="C1206" s="1">
        <f t="shared" si="326"/>
        <v>0</v>
      </c>
      <c r="D1206" s="1">
        <f t="shared" si="326"/>
        <v>0</v>
      </c>
      <c r="E1206" s="7">
        <v>1</v>
      </c>
      <c r="F1206" s="9" t="s">
        <v>988</v>
      </c>
      <c r="G1206" s="4">
        <f t="shared" si="311"/>
        <v>7.3152889539136799E-4</v>
      </c>
      <c r="H1206" s="4" t="str">
        <f t="shared" si="312"/>
        <v>hoʊl</v>
      </c>
      <c r="I1206" s="4" t="str">
        <f t="shared" si="313"/>
        <v>hole</v>
      </c>
      <c r="J1206" s="10">
        <f t="shared" si="314"/>
        <v>4</v>
      </c>
      <c r="K1206" s="10">
        <f t="shared" si="315"/>
        <v>4</v>
      </c>
      <c r="L1206" s="10">
        <f t="shared" si="316"/>
        <v>4</v>
      </c>
      <c r="M1206" s="1" t="str">
        <f t="shared" si="317"/>
        <v>~hole~</v>
      </c>
      <c r="N1206" s="1" t="str">
        <f t="shared" si="318"/>
        <v>[hoʊl]</v>
      </c>
      <c r="O1206" s="4">
        <f t="shared" si="319"/>
        <v>0.15616457835260653</v>
      </c>
      <c r="P1206" s="4">
        <f t="shared" si="320"/>
        <v>0.66666666666666663</v>
      </c>
      <c r="Q1206" s="4" cm="1">
        <f t="array" ref="Q1206">SUM(_xlfn._xlws.FILTER($G$2:$G$1265,_xlfn.MAP($M$2:$M$1265,_xlfn.LAMBDA(_xlpm.x,_xlpm.x=$M1206))))</f>
        <v>7.3152889539136799E-4</v>
      </c>
      <c r="R1206" s="4">
        <f t="shared" si="321"/>
        <v>1</v>
      </c>
      <c r="S1206" s="15" cm="1">
        <f t="array" ref="S1206">SUM(_xlfn._xlws.FILTER($G$2:$G$1265,_xlfn.MAP($N$2:$N$1265,_xlfn.LAMBDA(_xlpm.x,_xlpm.x=$N1206))))</f>
        <v>1.463057790782736E-3</v>
      </c>
      <c r="T1206" s="4">
        <f t="shared" si="322"/>
        <v>0.5</v>
      </c>
      <c r="U1206" s="4">
        <f t="shared" si="323"/>
        <v>0.3010299956639812</v>
      </c>
      <c r="AA1206"/>
      <c r="AB1206"/>
      <c r="AC1206" s="2"/>
      <c r="AH1206" s="2"/>
      <c r="AI1206" s="2"/>
    </row>
    <row r="1207" spans="1:35">
      <c r="A1207" s="1" t="str">
        <f t="shared" si="310"/>
        <v>~lect~ : [lɛkt]</v>
      </c>
      <c r="B1207" s="1">
        <f t="shared" si="326"/>
        <v>0</v>
      </c>
      <c r="C1207" s="1">
        <f t="shared" si="326"/>
        <v>0</v>
      </c>
      <c r="D1207" s="1">
        <f t="shared" si="326"/>
        <v>0</v>
      </c>
      <c r="E1207" s="7">
        <v>1</v>
      </c>
      <c r="F1207" s="9" t="s">
        <v>987</v>
      </c>
      <c r="G1207" s="4">
        <f t="shared" si="311"/>
        <v>7.3152889539136799E-4</v>
      </c>
      <c r="H1207" s="4" t="str">
        <f t="shared" si="312"/>
        <v>lɛkt</v>
      </c>
      <c r="I1207" s="4" t="str">
        <f t="shared" si="313"/>
        <v>lect</v>
      </c>
      <c r="J1207" s="10">
        <f t="shared" si="314"/>
        <v>4</v>
      </c>
      <c r="K1207" s="10">
        <f t="shared" si="315"/>
        <v>4</v>
      </c>
      <c r="L1207" s="10">
        <f t="shared" si="316"/>
        <v>4</v>
      </c>
      <c r="M1207" s="1" t="str">
        <f t="shared" si="317"/>
        <v>~lect~</v>
      </c>
      <c r="N1207" s="1" t="str">
        <f t="shared" si="318"/>
        <v>[lɛkt]</v>
      </c>
      <c r="O1207" s="4">
        <f t="shared" si="319"/>
        <v>0.15616457835260653</v>
      </c>
      <c r="P1207" s="4">
        <f t="shared" si="320"/>
        <v>0.66666666666666663</v>
      </c>
      <c r="Q1207" s="4" cm="1">
        <f t="array" ref="Q1207">SUM(_xlfn._xlws.FILTER($G$2:$G$1265,_xlfn.MAP($M$2:$M$1265,_xlfn.LAMBDA(_xlpm.x,_xlpm.x=$M1207))))</f>
        <v>7.3152889539136799E-4</v>
      </c>
      <c r="R1207" s="4">
        <f t="shared" si="321"/>
        <v>1</v>
      </c>
      <c r="S1207" s="15" cm="1">
        <f t="array" ref="S1207">SUM(_xlfn._xlws.FILTER($G$2:$G$1265,_xlfn.MAP($N$2:$N$1265,_xlfn.LAMBDA(_xlpm.x,_xlpm.x=$N1207))))</f>
        <v>1.463057790782736E-3</v>
      </c>
      <c r="T1207" s="4">
        <f t="shared" si="322"/>
        <v>0.5</v>
      </c>
      <c r="U1207" s="4">
        <f t="shared" si="323"/>
        <v>0.3010299956639812</v>
      </c>
      <c r="AA1207"/>
      <c r="AB1207"/>
      <c r="AC1207" s="2"/>
      <c r="AH1207" s="2"/>
      <c r="AI1207" s="2"/>
    </row>
    <row r="1208" spans="1:35">
      <c r="A1208" s="1" t="str">
        <f t="shared" si="310"/>
        <v>~posi~ : [pəzɪ]</v>
      </c>
      <c r="B1208" s="1">
        <f t="shared" si="326"/>
        <v>0</v>
      </c>
      <c r="C1208" s="1">
        <f t="shared" si="326"/>
        <v>0</v>
      </c>
      <c r="D1208" s="1">
        <f t="shared" si="326"/>
        <v>0</v>
      </c>
      <c r="E1208" s="7">
        <v>1</v>
      </c>
      <c r="F1208" s="9" t="s">
        <v>986</v>
      </c>
      <c r="G1208" s="4">
        <f t="shared" si="311"/>
        <v>7.3152889539136799E-4</v>
      </c>
      <c r="H1208" s="4" t="str">
        <f t="shared" si="312"/>
        <v>pəzɪ</v>
      </c>
      <c r="I1208" s="4" t="str">
        <f t="shared" si="313"/>
        <v>posi</v>
      </c>
      <c r="J1208" s="10">
        <f t="shared" si="314"/>
        <v>4</v>
      </c>
      <c r="K1208" s="10">
        <f t="shared" si="315"/>
        <v>4</v>
      </c>
      <c r="L1208" s="10">
        <f t="shared" si="316"/>
        <v>4</v>
      </c>
      <c r="M1208" s="1" t="str">
        <f t="shared" si="317"/>
        <v>~posi~</v>
      </c>
      <c r="N1208" s="1" t="str">
        <f t="shared" si="318"/>
        <v>[pəzɪ]</v>
      </c>
      <c r="O1208" s="4">
        <f t="shared" si="319"/>
        <v>0.15616457835260653</v>
      </c>
      <c r="P1208" s="4">
        <f t="shared" si="320"/>
        <v>0.66666666666666663</v>
      </c>
      <c r="Q1208" s="4" cm="1">
        <f t="array" ref="Q1208">SUM(_xlfn._xlws.FILTER($G$2:$G$1265,_xlfn.MAP($M$2:$M$1265,_xlfn.LAMBDA(_xlpm.x,_xlpm.x=$M1208))))</f>
        <v>7.3152889539136799E-4</v>
      </c>
      <c r="R1208" s="4">
        <f t="shared" si="321"/>
        <v>1</v>
      </c>
      <c r="S1208" s="15" cm="1">
        <f t="array" ref="S1208">SUM(_xlfn._xlws.FILTER($G$2:$G$1265,_xlfn.MAP($N$2:$N$1265,_xlfn.LAMBDA(_xlpm.x,_xlpm.x=$N1208))))</f>
        <v>1.463057790782736E-3</v>
      </c>
      <c r="T1208" s="4">
        <f t="shared" si="322"/>
        <v>0.5</v>
      </c>
      <c r="U1208" s="4">
        <f t="shared" si="323"/>
        <v>0.3010299956639812</v>
      </c>
      <c r="AA1208"/>
      <c r="AB1208"/>
      <c r="AC1208" s="2"/>
      <c r="AH1208" s="2"/>
      <c r="AI1208" s="2"/>
    </row>
    <row r="1209" spans="1:35">
      <c r="A1209" s="1" t="str">
        <f t="shared" si="310"/>
        <v>~port~ : [pɔɹt]</v>
      </c>
      <c r="B1209" s="1">
        <f t="shared" si="326"/>
        <v>0</v>
      </c>
      <c r="C1209" s="1">
        <f t="shared" si="326"/>
        <v>0</v>
      </c>
      <c r="D1209" s="1">
        <f t="shared" si="326"/>
        <v>0</v>
      </c>
      <c r="E1209" s="7">
        <v>1</v>
      </c>
      <c r="F1209" s="9" t="s">
        <v>985</v>
      </c>
      <c r="G1209" s="4">
        <f t="shared" si="311"/>
        <v>7.3152889539136799E-4</v>
      </c>
      <c r="H1209" s="4" t="str">
        <f t="shared" si="312"/>
        <v>pɔɹt</v>
      </c>
      <c r="I1209" s="4" t="str">
        <f t="shared" si="313"/>
        <v>port</v>
      </c>
      <c r="J1209" s="10">
        <f t="shared" si="314"/>
        <v>4</v>
      </c>
      <c r="K1209" s="10">
        <f t="shared" si="315"/>
        <v>4</v>
      </c>
      <c r="L1209" s="10">
        <f t="shared" si="316"/>
        <v>4</v>
      </c>
      <c r="M1209" s="1" t="str">
        <f t="shared" si="317"/>
        <v>~port~</v>
      </c>
      <c r="N1209" s="1" t="str">
        <f t="shared" si="318"/>
        <v>[pɔɹt]</v>
      </c>
      <c r="O1209" s="4">
        <f t="shared" si="319"/>
        <v>0.15616457835260653</v>
      </c>
      <c r="P1209" s="4">
        <f t="shared" si="320"/>
        <v>0.66666666666666663</v>
      </c>
      <c r="Q1209" s="4" cm="1">
        <f t="array" ref="Q1209">SUM(_xlfn._xlws.FILTER($G$2:$G$1265,_xlfn.MAP($M$2:$M$1265,_xlfn.LAMBDA(_xlpm.x,_xlpm.x=$M1209))))</f>
        <v>7.3152889539136799E-4</v>
      </c>
      <c r="R1209" s="4">
        <f t="shared" si="321"/>
        <v>1</v>
      </c>
      <c r="S1209" s="15" cm="1">
        <f t="array" ref="S1209">SUM(_xlfn._xlws.FILTER($G$2:$G$1265,_xlfn.MAP($N$2:$N$1265,_xlfn.LAMBDA(_xlpm.x,_xlpm.x=$N1209))))</f>
        <v>1.463057790782736E-3</v>
      </c>
      <c r="T1209" s="4">
        <f t="shared" si="322"/>
        <v>0.5</v>
      </c>
      <c r="U1209" s="4">
        <f t="shared" si="323"/>
        <v>0.3010299956639812</v>
      </c>
      <c r="AA1209"/>
      <c r="AB1209"/>
      <c r="AC1209" s="2"/>
      <c r="AH1209" s="2"/>
      <c r="AI1209" s="2"/>
    </row>
    <row r="1210" spans="1:35">
      <c r="A1210" s="1" t="str">
        <f t="shared" si="310"/>
        <v>~cide~ : [saɪd]</v>
      </c>
      <c r="B1210" s="1">
        <f t="shared" si="326"/>
        <v>0</v>
      </c>
      <c r="C1210" s="1">
        <f t="shared" si="326"/>
        <v>0</v>
      </c>
      <c r="D1210" s="1">
        <f t="shared" si="326"/>
        <v>0</v>
      </c>
      <c r="E1210" s="7">
        <v>1</v>
      </c>
      <c r="F1210" s="9" t="s">
        <v>984</v>
      </c>
      <c r="G1210" s="4">
        <f t="shared" si="311"/>
        <v>7.3152889539136799E-4</v>
      </c>
      <c r="H1210" s="1" t="str">
        <f t="shared" si="312"/>
        <v>saɪd</v>
      </c>
      <c r="I1210" s="1" t="str">
        <f t="shared" si="313"/>
        <v>cide</v>
      </c>
      <c r="J1210" s="10">
        <f t="shared" si="314"/>
        <v>4</v>
      </c>
      <c r="K1210" s="10">
        <f t="shared" si="315"/>
        <v>4</v>
      </c>
      <c r="L1210" s="10">
        <f t="shared" si="316"/>
        <v>4</v>
      </c>
      <c r="M1210" s="1" t="str">
        <f t="shared" si="317"/>
        <v>~cide~</v>
      </c>
      <c r="N1210" s="1" t="str">
        <f t="shared" si="318"/>
        <v>[saɪd]</v>
      </c>
      <c r="O1210" s="4">
        <f t="shared" si="319"/>
        <v>0.15616457835260653</v>
      </c>
      <c r="P1210" s="4">
        <f t="shared" si="320"/>
        <v>0.66666666666666663</v>
      </c>
      <c r="Q1210" s="4" cm="1">
        <f t="array" ref="Q1210">SUM(_xlfn._xlws.FILTER($G$2:$G$1265,_xlfn.MAP($M$2:$M$1265,_xlfn.LAMBDA(_xlpm.x,_xlpm.x=$M1210))))</f>
        <v>7.3152889539136799E-4</v>
      </c>
      <c r="R1210" s="4">
        <f t="shared" si="321"/>
        <v>1</v>
      </c>
      <c r="S1210" s="15" cm="1">
        <f t="array" ref="S1210">SUM(_xlfn._xlws.FILTER($G$2:$G$1265,_xlfn.MAP($N$2:$N$1265,_xlfn.LAMBDA(_xlpm.x,_xlpm.x=$N1210))))</f>
        <v>1.463057790782736E-3</v>
      </c>
      <c r="T1210" s="4">
        <f t="shared" si="322"/>
        <v>0.5</v>
      </c>
      <c r="U1210" s="4">
        <f t="shared" si="323"/>
        <v>0.3010299956639812</v>
      </c>
      <c r="AA1210"/>
      <c r="AB1210"/>
      <c r="AC1210" s="2"/>
      <c r="AH1210" s="2"/>
      <c r="AI1210" s="2"/>
    </row>
    <row r="1211" spans="1:35">
      <c r="A1211" s="1" t="str">
        <f t="shared" si="310"/>
        <v>~side~ : [saɪd]</v>
      </c>
      <c r="B1211" s="1">
        <f t="shared" si="326"/>
        <v>0</v>
      </c>
      <c r="C1211" s="1">
        <f t="shared" si="326"/>
        <v>0</v>
      </c>
      <c r="D1211" s="1">
        <f t="shared" si="326"/>
        <v>0</v>
      </c>
      <c r="E1211" s="7">
        <v>1</v>
      </c>
      <c r="F1211" s="9" t="s">
        <v>983</v>
      </c>
      <c r="G1211" s="4">
        <f t="shared" si="311"/>
        <v>7.3152889539136799E-4</v>
      </c>
      <c r="H1211" s="4" t="str">
        <f t="shared" si="312"/>
        <v>saɪd</v>
      </c>
      <c r="I1211" s="4" t="str">
        <f t="shared" si="313"/>
        <v>side</v>
      </c>
      <c r="J1211" s="10">
        <f t="shared" si="314"/>
        <v>4</v>
      </c>
      <c r="K1211" s="10">
        <f t="shared" si="315"/>
        <v>4</v>
      </c>
      <c r="L1211" s="10">
        <f t="shared" si="316"/>
        <v>4</v>
      </c>
      <c r="M1211" s="1" t="str">
        <f t="shared" si="317"/>
        <v>~side~</v>
      </c>
      <c r="N1211" s="1" t="str">
        <f t="shared" si="318"/>
        <v>[saɪd]</v>
      </c>
      <c r="O1211" s="4">
        <f t="shared" si="319"/>
        <v>0.15616457835260653</v>
      </c>
      <c r="P1211" s="4">
        <f t="shared" si="320"/>
        <v>0.66666666666666663</v>
      </c>
      <c r="Q1211" s="4" cm="1">
        <f t="array" ref="Q1211">SUM(_xlfn._xlws.FILTER($G$2:$G$1265,_xlfn.MAP($M$2:$M$1265,_xlfn.LAMBDA(_xlpm.x,_xlpm.x=$M1211))))</f>
        <v>7.3152889539136799E-4</v>
      </c>
      <c r="R1211" s="4">
        <f t="shared" si="321"/>
        <v>1</v>
      </c>
      <c r="S1211" s="15" cm="1">
        <f t="array" ref="S1211">SUM(_xlfn._xlws.FILTER($G$2:$G$1265,_xlfn.MAP($N$2:$N$1265,_xlfn.LAMBDA(_xlpm.x,_xlpm.x=$N1211))))</f>
        <v>1.463057790782736E-3</v>
      </c>
      <c r="T1211" s="4">
        <f t="shared" si="322"/>
        <v>0.5</v>
      </c>
      <c r="U1211" s="4">
        <f t="shared" si="323"/>
        <v>0.3010299956639812</v>
      </c>
      <c r="AA1211"/>
      <c r="AB1211"/>
      <c r="AC1211" s="2"/>
      <c r="AH1211" s="2"/>
      <c r="AI1211" s="2"/>
    </row>
    <row r="1212" spans="1:35">
      <c r="A1212" s="1" t="str">
        <f t="shared" si="310"/>
        <v>~cent~ : [sɛnt]</v>
      </c>
      <c r="B1212" s="1">
        <f t="shared" si="326"/>
        <v>0</v>
      </c>
      <c r="C1212" s="1">
        <f t="shared" si="326"/>
        <v>0</v>
      </c>
      <c r="D1212" s="1">
        <f t="shared" si="326"/>
        <v>0</v>
      </c>
      <c r="E1212" s="7">
        <v>1</v>
      </c>
      <c r="F1212" s="9" t="s">
        <v>982</v>
      </c>
      <c r="G1212" s="4">
        <f t="shared" si="311"/>
        <v>7.3152889539136799E-4</v>
      </c>
      <c r="H1212" s="1" t="str">
        <f t="shared" si="312"/>
        <v>sɛnt</v>
      </c>
      <c r="I1212" s="1" t="str">
        <f t="shared" si="313"/>
        <v>cent</v>
      </c>
      <c r="J1212" s="10">
        <f t="shared" si="314"/>
        <v>4</v>
      </c>
      <c r="K1212" s="10">
        <f t="shared" si="315"/>
        <v>4</v>
      </c>
      <c r="L1212" s="10">
        <f t="shared" si="316"/>
        <v>4</v>
      </c>
      <c r="M1212" s="1" t="str">
        <f t="shared" si="317"/>
        <v>~cent~</v>
      </c>
      <c r="N1212" s="1" t="str">
        <f t="shared" si="318"/>
        <v>[sɛnt]</v>
      </c>
      <c r="O1212" s="4">
        <f t="shared" si="319"/>
        <v>0.15616457835260653</v>
      </c>
      <c r="P1212" s="4">
        <f t="shared" si="320"/>
        <v>0.66666666666666663</v>
      </c>
      <c r="Q1212" s="4" cm="1">
        <f t="array" ref="Q1212">SUM(_xlfn._xlws.FILTER($G$2:$G$1265,_xlfn.MAP($M$2:$M$1265,_xlfn.LAMBDA(_xlpm.x,_xlpm.x=$M1212))))</f>
        <v>7.3152889539136799E-4</v>
      </c>
      <c r="R1212" s="4">
        <f t="shared" si="321"/>
        <v>1</v>
      </c>
      <c r="S1212" s="15" cm="1">
        <f t="array" ref="S1212">SUM(_xlfn._xlws.FILTER($G$2:$G$1265,_xlfn.MAP($N$2:$N$1265,_xlfn.LAMBDA(_xlpm.x,_xlpm.x=$N1212))))</f>
        <v>1.463057790782736E-3</v>
      </c>
      <c r="T1212" s="4">
        <f t="shared" si="322"/>
        <v>0.5</v>
      </c>
      <c r="U1212" s="4">
        <f t="shared" si="323"/>
        <v>0.3010299956639812</v>
      </c>
      <c r="AA1212"/>
      <c r="AB1212"/>
      <c r="AC1212" s="2"/>
      <c r="AH1212" s="2"/>
      <c r="AI1212" s="2"/>
    </row>
    <row r="1213" spans="1:35">
      <c r="A1213" s="1" t="str">
        <f t="shared" si="310"/>
        <v>~vary~ : [vɛɹɪ]</v>
      </c>
      <c r="B1213" s="1">
        <f t="shared" si="326"/>
        <v>0</v>
      </c>
      <c r="C1213" s="1">
        <f t="shared" si="326"/>
        <v>0</v>
      </c>
      <c r="D1213" s="1">
        <f t="shared" si="326"/>
        <v>0</v>
      </c>
      <c r="E1213" s="7">
        <v>1</v>
      </c>
      <c r="F1213" s="9" t="s">
        <v>981</v>
      </c>
      <c r="G1213" s="4">
        <f t="shared" si="311"/>
        <v>7.3152889539136799E-4</v>
      </c>
      <c r="H1213" s="1" t="str">
        <f t="shared" si="312"/>
        <v>vɛɹɪ</v>
      </c>
      <c r="I1213" s="1" t="str">
        <f t="shared" si="313"/>
        <v>vary</v>
      </c>
      <c r="J1213" s="10">
        <f t="shared" si="314"/>
        <v>4</v>
      </c>
      <c r="K1213" s="10">
        <f t="shared" si="315"/>
        <v>4</v>
      </c>
      <c r="L1213" s="10">
        <f t="shared" si="316"/>
        <v>4</v>
      </c>
      <c r="M1213" s="1" t="str">
        <f t="shared" si="317"/>
        <v>~vary~</v>
      </c>
      <c r="N1213" s="1" t="str">
        <f t="shared" si="318"/>
        <v>[vɛɹɪ]</v>
      </c>
      <c r="O1213" s="4">
        <f t="shared" si="319"/>
        <v>0.15616457835260653</v>
      </c>
      <c r="P1213" s="4">
        <f t="shared" si="320"/>
        <v>0.66666666666666663</v>
      </c>
      <c r="Q1213" s="4" cm="1">
        <f t="array" ref="Q1213">SUM(_xlfn._xlws.FILTER($G$2:$G$1265,_xlfn.MAP($M$2:$M$1265,_xlfn.LAMBDA(_xlpm.x,_xlpm.x=$M1213))))</f>
        <v>7.3152889539136799E-4</v>
      </c>
      <c r="R1213" s="4">
        <f t="shared" si="321"/>
        <v>1</v>
      </c>
      <c r="S1213" s="15" cm="1">
        <f t="array" ref="S1213">SUM(_xlfn._xlws.FILTER($G$2:$G$1265,_xlfn.MAP($N$2:$N$1265,_xlfn.LAMBDA(_xlpm.x,_xlpm.x=$N1213))))</f>
        <v>1.463057790782736E-3</v>
      </c>
      <c r="T1213" s="4">
        <f t="shared" si="322"/>
        <v>0.5</v>
      </c>
      <c r="U1213" s="4">
        <f t="shared" si="323"/>
        <v>0.3010299956639812</v>
      </c>
      <c r="AA1213"/>
      <c r="AB1213"/>
      <c r="AC1213" s="2"/>
      <c r="AH1213" s="2"/>
      <c r="AI1213" s="2"/>
    </row>
    <row r="1214" spans="1:35">
      <c r="A1214" s="1" t="str">
        <f t="shared" si="310"/>
        <v>~wait~ : [weɪt]</v>
      </c>
      <c r="B1214" s="1">
        <f t="shared" si="326"/>
        <v>0</v>
      </c>
      <c r="C1214" s="1">
        <f t="shared" si="326"/>
        <v>0</v>
      </c>
      <c r="D1214" s="1">
        <f t="shared" si="326"/>
        <v>0</v>
      </c>
      <c r="E1214" s="7">
        <v>1</v>
      </c>
      <c r="F1214" s="9" t="s">
        <v>980</v>
      </c>
      <c r="G1214" s="4">
        <f t="shared" si="311"/>
        <v>7.3152889539136799E-4</v>
      </c>
      <c r="H1214" s="1" t="str">
        <f t="shared" si="312"/>
        <v>weɪt</v>
      </c>
      <c r="I1214" s="1" t="str">
        <f t="shared" si="313"/>
        <v>wait</v>
      </c>
      <c r="J1214" s="10">
        <f t="shared" si="314"/>
        <v>4</v>
      </c>
      <c r="K1214" s="10">
        <f t="shared" si="315"/>
        <v>4</v>
      </c>
      <c r="L1214" s="10">
        <f t="shared" si="316"/>
        <v>4</v>
      </c>
      <c r="M1214" s="1" t="str">
        <f t="shared" si="317"/>
        <v>~wait~</v>
      </c>
      <c r="N1214" s="1" t="str">
        <f t="shared" si="318"/>
        <v>[weɪt]</v>
      </c>
      <c r="O1214" s="4">
        <f t="shared" si="319"/>
        <v>0.15616457835260653</v>
      </c>
      <c r="P1214" s="4">
        <f t="shared" si="320"/>
        <v>0.66666666666666663</v>
      </c>
      <c r="Q1214" s="4" cm="1">
        <f t="array" ref="Q1214">SUM(_xlfn._xlws.FILTER($G$2:$G$1265,_xlfn.MAP($M$2:$M$1265,_xlfn.LAMBDA(_xlpm.x,_xlpm.x=$M1214))))</f>
        <v>7.3152889539136799E-4</v>
      </c>
      <c r="R1214" s="4">
        <f t="shared" si="321"/>
        <v>1</v>
      </c>
      <c r="S1214" s="15" cm="1">
        <f t="array" ref="S1214">SUM(_xlfn._xlws.FILTER($G$2:$G$1265,_xlfn.MAP($N$2:$N$1265,_xlfn.LAMBDA(_xlpm.x,_xlpm.x=$N1214))))</f>
        <v>1.463057790782736E-3</v>
      </c>
      <c r="T1214" s="4">
        <f t="shared" si="322"/>
        <v>0.5</v>
      </c>
      <c r="U1214" s="4">
        <f t="shared" si="323"/>
        <v>0.3010299956639812</v>
      </c>
      <c r="AA1214"/>
      <c r="AB1214"/>
      <c r="AC1214" s="2"/>
      <c r="AH1214" s="2"/>
      <c r="AI1214" s="2"/>
    </row>
    <row r="1215" spans="1:35">
      <c r="A1215" s="1" t="str">
        <f t="shared" si="310"/>
        <v>~indi~ : [ɪndə]</v>
      </c>
      <c r="B1215" s="1">
        <f t="shared" si="326"/>
        <v>0</v>
      </c>
      <c r="C1215" s="1">
        <f t="shared" si="326"/>
        <v>0</v>
      </c>
      <c r="D1215" s="1">
        <f t="shared" si="326"/>
        <v>0</v>
      </c>
      <c r="E1215" s="7">
        <v>1</v>
      </c>
      <c r="F1215" s="9" t="s">
        <v>979</v>
      </c>
      <c r="G1215" s="4">
        <f t="shared" si="311"/>
        <v>7.3152889539136799E-4</v>
      </c>
      <c r="H1215" s="1" t="str">
        <f t="shared" si="312"/>
        <v>ɪndə</v>
      </c>
      <c r="I1215" s="1" t="str">
        <f t="shared" si="313"/>
        <v>indi</v>
      </c>
      <c r="J1215" s="10">
        <f t="shared" si="314"/>
        <v>4</v>
      </c>
      <c r="K1215" s="10">
        <f t="shared" si="315"/>
        <v>4</v>
      </c>
      <c r="L1215" s="10">
        <f t="shared" si="316"/>
        <v>4</v>
      </c>
      <c r="M1215" s="1" t="str">
        <f t="shared" si="317"/>
        <v>~indi~</v>
      </c>
      <c r="N1215" s="1" t="str">
        <f t="shared" si="318"/>
        <v>[ɪndə]</v>
      </c>
      <c r="O1215" s="4">
        <f t="shared" si="319"/>
        <v>0.15616457835260653</v>
      </c>
      <c r="P1215" s="4">
        <f t="shared" si="320"/>
        <v>0.66666666666666663</v>
      </c>
      <c r="Q1215" s="4" cm="1">
        <f t="array" ref="Q1215">SUM(_xlfn._xlws.FILTER($G$2:$G$1265,_xlfn.MAP($M$2:$M$1265,_xlfn.LAMBDA(_xlpm.x,_xlpm.x=$M1215))))</f>
        <v>7.3152889539136799E-4</v>
      </c>
      <c r="R1215" s="4">
        <f t="shared" si="321"/>
        <v>1</v>
      </c>
      <c r="S1215" s="15" cm="1">
        <f t="array" ref="S1215">SUM(_xlfn._xlws.FILTER($G$2:$G$1265,_xlfn.MAP($N$2:$N$1265,_xlfn.LAMBDA(_xlpm.x,_xlpm.x=$N1215))))</f>
        <v>1.463057790782736E-3</v>
      </c>
      <c r="T1215" s="4">
        <f t="shared" si="322"/>
        <v>0.5</v>
      </c>
      <c r="U1215" s="4">
        <f t="shared" si="323"/>
        <v>0.3010299956639812</v>
      </c>
      <c r="AA1215"/>
      <c r="AB1215"/>
      <c r="AC1215" s="2"/>
      <c r="AH1215" s="2"/>
      <c r="AI1215" s="2"/>
    </row>
    <row r="1216" spans="1:35">
      <c r="A1216" s="1" t="str">
        <f t="shared" si="310"/>
        <v>~indu~ : [ɪndə]</v>
      </c>
      <c r="B1216" s="1">
        <f t="shared" si="326"/>
        <v>0</v>
      </c>
      <c r="C1216" s="1">
        <f t="shared" si="326"/>
        <v>0</v>
      </c>
      <c r="D1216" s="1">
        <f t="shared" si="326"/>
        <v>0</v>
      </c>
      <c r="E1216" s="7">
        <v>1</v>
      </c>
      <c r="F1216" s="9" t="s">
        <v>978</v>
      </c>
      <c r="G1216" s="4">
        <f t="shared" si="311"/>
        <v>7.3152889539136799E-4</v>
      </c>
      <c r="H1216" s="1" t="str">
        <f t="shared" si="312"/>
        <v>ɪndə</v>
      </c>
      <c r="I1216" s="1" t="str">
        <f t="shared" si="313"/>
        <v>indu</v>
      </c>
      <c r="J1216" s="10">
        <f t="shared" si="314"/>
        <v>4</v>
      </c>
      <c r="K1216" s="10">
        <f t="shared" si="315"/>
        <v>4</v>
      </c>
      <c r="L1216" s="10">
        <f t="shared" si="316"/>
        <v>4</v>
      </c>
      <c r="M1216" s="1" t="str">
        <f t="shared" si="317"/>
        <v>~indu~</v>
      </c>
      <c r="N1216" s="1" t="str">
        <f t="shared" si="318"/>
        <v>[ɪndə]</v>
      </c>
      <c r="O1216" s="4">
        <f t="shared" si="319"/>
        <v>0.15616457835260653</v>
      </c>
      <c r="P1216" s="4">
        <f t="shared" si="320"/>
        <v>0.66666666666666663</v>
      </c>
      <c r="Q1216" s="4" cm="1">
        <f t="array" ref="Q1216">SUM(_xlfn._xlws.FILTER($G$2:$G$1265,_xlfn.MAP($M$2:$M$1265,_xlfn.LAMBDA(_xlpm.x,_xlpm.x=$M1216))))</f>
        <v>7.3152889539136799E-4</v>
      </c>
      <c r="R1216" s="4">
        <f t="shared" si="321"/>
        <v>1</v>
      </c>
      <c r="S1216" s="15" cm="1">
        <f t="array" ref="S1216">SUM(_xlfn._xlws.FILTER($G$2:$G$1265,_xlfn.MAP($N$2:$N$1265,_xlfn.LAMBDA(_xlpm.x,_xlpm.x=$N1216))))</f>
        <v>1.463057790782736E-3</v>
      </c>
      <c r="T1216" s="4">
        <f t="shared" si="322"/>
        <v>0.5</v>
      </c>
      <c r="U1216" s="4">
        <f t="shared" si="323"/>
        <v>0.3010299956639812</v>
      </c>
      <c r="AA1216"/>
      <c r="AB1216"/>
      <c r="AC1216" s="2"/>
      <c r="AH1216" s="2"/>
      <c r="AI1216" s="2"/>
    </row>
    <row r="1217" spans="1:35">
      <c r="A1217" s="1" t="str">
        <f t="shared" si="310"/>
        <v>~rent~ : [ɹɛnt]</v>
      </c>
      <c r="B1217" s="1">
        <f t="shared" si="326"/>
        <v>1</v>
      </c>
      <c r="C1217" s="1">
        <f t="shared" si="326"/>
        <v>0</v>
      </c>
      <c r="D1217" s="1">
        <f t="shared" si="326"/>
        <v>0</v>
      </c>
      <c r="E1217" s="7">
        <v>1</v>
      </c>
      <c r="F1217" s="9" t="s">
        <v>977</v>
      </c>
      <c r="G1217" s="4">
        <f t="shared" si="311"/>
        <v>7.3152889539136799E-4</v>
      </c>
      <c r="H1217" s="1" t="str">
        <f t="shared" si="312"/>
        <v>ɹɛnt</v>
      </c>
      <c r="I1217" s="1" t="str">
        <f t="shared" si="313"/>
        <v>rent</v>
      </c>
      <c r="J1217" s="10">
        <f t="shared" si="314"/>
        <v>4</v>
      </c>
      <c r="K1217" s="10">
        <f t="shared" si="315"/>
        <v>4</v>
      </c>
      <c r="L1217" s="10">
        <f t="shared" si="316"/>
        <v>4</v>
      </c>
      <c r="M1217" s="1" t="str">
        <f t="shared" si="317"/>
        <v>~rent~</v>
      </c>
      <c r="N1217" s="1" t="str">
        <f t="shared" si="318"/>
        <v>[ɹɛnt]</v>
      </c>
      <c r="O1217" s="4">
        <f t="shared" si="319"/>
        <v>0.15616457835260653</v>
      </c>
      <c r="P1217" s="4">
        <f t="shared" si="320"/>
        <v>0.66666666666666663</v>
      </c>
      <c r="Q1217" s="4" cm="1">
        <f t="array" ref="Q1217">SUM(_xlfn._xlws.FILTER($G$2:$G$1265,_xlfn.MAP($M$2:$M$1265,_xlfn.LAMBDA(_xlpm.x,_xlpm.x=$M1217))))</f>
        <v>7.3152889539136799E-4</v>
      </c>
      <c r="R1217" s="4">
        <f t="shared" si="321"/>
        <v>1</v>
      </c>
      <c r="S1217" s="15" cm="1">
        <f t="array" ref="S1217">SUM(_xlfn._xlws.FILTER($G$2:$G$1265,_xlfn.MAP($N$2:$N$1265,_xlfn.LAMBDA(_xlpm.x,_xlpm.x=$N1217))))</f>
        <v>1.463057790782736E-3</v>
      </c>
      <c r="T1217" s="4">
        <f t="shared" si="322"/>
        <v>0.5</v>
      </c>
      <c r="U1217" s="4">
        <f t="shared" si="323"/>
        <v>0.3010299956639812</v>
      </c>
      <c r="AA1217"/>
      <c r="AB1217"/>
      <c r="AC1217" s="2"/>
      <c r="AH1217" s="2"/>
      <c r="AI1217" s="2"/>
    </row>
    <row r="1218" spans="1:35">
      <c r="A1218" s="1" t="str">
        <f t="shared" ref="A1218:A1265" si="327">_xlfn.LET(_xlpm.sep," : ",CONCATENATE(M1218,_xlpm.sep,N1218))</f>
        <v>~para~ : [pəɹeɪ]</v>
      </c>
      <c r="B1218" s="1">
        <f t="shared" si="326"/>
        <v>0</v>
      </c>
      <c r="C1218" s="1">
        <f t="shared" si="326"/>
        <v>0</v>
      </c>
      <c r="D1218" s="1">
        <f t="shared" si="326"/>
        <v>0</v>
      </c>
      <c r="E1218" s="7">
        <v>1</v>
      </c>
      <c r="F1218" s="9" t="s">
        <v>976</v>
      </c>
      <c r="G1218" s="4">
        <f t="shared" ref="G1218:G1265" si="328">E1218/freq.sum.r6e</f>
        <v>7.3152889539136799E-4</v>
      </c>
      <c r="H1218" s="4" t="str">
        <f t="shared" ref="H1218:H1265" si="329">_xlfn.LET(_xlpm.sep,":",_xlpm.w,$F1218,LEFT(_xlpm.w,FIND(_xlpm.sep,_xlpm.w)-1))</f>
        <v>pəɹeɪ</v>
      </c>
      <c r="I1218" s="4" t="str">
        <f t="shared" ref="I1218:I1265" si="330">_xlfn.LET(_xlpm.sep,":",_xlpm.w,$F1218,RIGHT(_xlpm.w,LEN(_xlpm.w)-FIND(_xlpm.sep,_xlpm.w)))</f>
        <v>para</v>
      </c>
      <c r="J1218" s="10">
        <f t="shared" ref="J1218:J1265" si="331">_xlfn.LET(_xlpm.w,H1218,LEN(_xlpm.w))</f>
        <v>5</v>
      </c>
      <c r="K1218" s="10">
        <f t="shared" ref="K1218:K1265" si="332">_xlfn.LET(_xlpm.w,I1218,LEN(_xlpm.w))</f>
        <v>4</v>
      </c>
      <c r="L1218" s="10">
        <f t="shared" ref="L1218:L1265" si="333">_xlfn.LET(_xlpm.a,J1218,_xlpm.b,K1218,MAX(_xlpm.a,_xlpm.b))</f>
        <v>5</v>
      </c>
      <c r="M1218" s="1" t="str">
        <f t="shared" ref="M1218:M1265" si="334">_xlfn.LET(_xlpm.sep,":",_xlpm.w,$F1218,_xlfn.CONCAT("~",RIGHT(_xlpm.w,LEN(_xlpm.w)-FIND(_xlpm.sep,_xlpm.w)),"~"))</f>
        <v>~para~</v>
      </c>
      <c r="N1218" s="1" t="str">
        <f t="shared" ref="N1218:N1265" si="335">_xlfn.LET(_xlpm.sep,":",_xlpm.w,$F1218,_xlfn.CONCAT("[",LEFT(_xlpm.w,FIND(_xlpm.sep,_xlpm.w)-1),"]"))</f>
        <v>[pəɹeɪ]</v>
      </c>
      <c r="O1218" s="4">
        <f t="shared" ref="O1218:O1265" si="336">_xlfn.LET(_xlpm.freq,E1218,_xlpm.size,L1218+1,_xlpm.F,P1218,LOG(1+_xlpm.freq)*LOG(1+_xlpm.size)*_xlpm.F)</f>
        <v>0.16959990621408716</v>
      </c>
      <c r="P1218" s="4">
        <f t="shared" ref="P1218:P1265" si="337">_xlfn.LET(_xlpm.a,T1218,_xlpm.b,R1218,2*_xlpm.a*_xlpm.b/(_xlpm.a+_xlpm.b))</f>
        <v>0.66666666666666663</v>
      </c>
      <c r="Q1218" s="4" cm="1">
        <f t="array" ref="Q1218">SUM(_xlfn._xlws.FILTER($G$2:$G$1265,_xlfn.MAP($M$2:$M$1265,_xlfn.LAMBDA(_xlpm.x,_xlpm.x=$M1218))))</f>
        <v>7.3152889539136799E-4</v>
      </c>
      <c r="R1218" s="4">
        <f t="shared" ref="R1218:R1265" si="338">$G1218/Q1218</f>
        <v>1</v>
      </c>
      <c r="S1218" s="15" cm="1">
        <f t="array" ref="S1218">SUM(_xlfn._xlws.FILTER($G$2:$G$1265,_xlfn.MAP($N$2:$N$1265,_xlfn.LAMBDA(_xlpm.x,_xlpm.x=$N1218))))</f>
        <v>1.463057790782736E-3</v>
      </c>
      <c r="T1218" s="4">
        <f t="shared" ref="T1218:T1265" si="339">$G1218/S1218</f>
        <v>0.5</v>
      </c>
      <c r="U1218" s="4">
        <f t="shared" ref="U1218:U1265" si="340">_xlfn.LET(_xlpm.p,R1218,_xlpm.q,T1218,LOG(_xlpm.p/_xlpm.q))</f>
        <v>0.3010299956639812</v>
      </c>
      <c r="AA1218"/>
      <c r="AB1218"/>
      <c r="AC1218" s="2"/>
      <c r="AH1218" s="2"/>
      <c r="AI1218" s="2"/>
    </row>
    <row r="1219" spans="1:35">
      <c r="A1219" s="1" t="str">
        <f t="shared" si="327"/>
        <v>~pera~ : [pəɹeɪ]</v>
      </c>
      <c r="B1219" s="1">
        <f t="shared" si="326"/>
        <v>0</v>
      </c>
      <c r="C1219" s="1">
        <f t="shared" si="326"/>
        <v>0</v>
      </c>
      <c r="D1219" s="1">
        <f t="shared" si="326"/>
        <v>0</v>
      </c>
      <c r="E1219" s="7">
        <v>1</v>
      </c>
      <c r="F1219" s="9" t="s">
        <v>975</v>
      </c>
      <c r="G1219" s="4">
        <f t="shared" si="328"/>
        <v>7.3152889539136799E-4</v>
      </c>
      <c r="H1219" s="4" t="str">
        <f t="shared" si="329"/>
        <v>pəɹeɪ</v>
      </c>
      <c r="I1219" s="4" t="str">
        <f t="shared" si="330"/>
        <v>pera</v>
      </c>
      <c r="J1219" s="10">
        <f t="shared" si="331"/>
        <v>5</v>
      </c>
      <c r="K1219" s="10">
        <f t="shared" si="332"/>
        <v>4</v>
      </c>
      <c r="L1219" s="10">
        <f t="shared" si="333"/>
        <v>5</v>
      </c>
      <c r="M1219" s="1" t="str">
        <f t="shared" si="334"/>
        <v>~pera~</v>
      </c>
      <c r="N1219" s="1" t="str">
        <f t="shared" si="335"/>
        <v>[pəɹeɪ]</v>
      </c>
      <c r="O1219" s="4">
        <f t="shared" si="336"/>
        <v>0.16959990621408716</v>
      </c>
      <c r="P1219" s="4">
        <f t="shared" si="337"/>
        <v>0.66666666666666663</v>
      </c>
      <c r="Q1219" s="4" cm="1">
        <f t="array" ref="Q1219">SUM(_xlfn._xlws.FILTER($G$2:$G$1265,_xlfn.MAP($M$2:$M$1265,_xlfn.LAMBDA(_xlpm.x,_xlpm.x=$M1219))))</f>
        <v>7.3152889539136799E-4</v>
      </c>
      <c r="R1219" s="4">
        <f t="shared" si="338"/>
        <v>1</v>
      </c>
      <c r="S1219" s="15" cm="1">
        <f t="array" ref="S1219">SUM(_xlfn._xlws.FILTER($G$2:$G$1265,_xlfn.MAP($N$2:$N$1265,_xlfn.LAMBDA(_xlpm.x,_xlpm.x=$N1219))))</f>
        <v>1.463057790782736E-3</v>
      </c>
      <c r="T1219" s="4">
        <f t="shared" si="339"/>
        <v>0.5</v>
      </c>
      <c r="U1219" s="4">
        <f t="shared" si="340"/>
        <v>0.3010299956639812</v>
      </c>
      <c r="AA1219"/>
      <c r="AB1219"/>
      <c r="AC1219" s="2"/>
      <c r="AH1219" s="2"/>
      <c r="AI1219" s="2"/>
    </row>
    <row r="1220" spans="1:35">
      <c r="A1220" s="1" t="str">
        <f t="shared" si="327"/>
        <v>~pair~ : [pɛə]</v>
      </c>
      <c r="B1220" s="1">
        <f t="shared" si="326"/>
        <v>0</v>
      </c>
      <c r="C1220" s="1">
        <f t="shared" si="326"/>
        <v>0</v>
      </c>
      <c r="D1220" s="1">
        <f t="shared" si="326"/>
        <v>0</v>
      </c>
      <c r="E1220" s="7">
        <v>1</v>
      </c>
      <c r="F1220" s="9" t="s">
        <v>974</v>
      </c>
      <c r="G1220" s="4">
        <f t="shared" si="328"/>
        <v>7.3152889539136799E-4</v>
      </c>
      <c r="H1220" s="4" t="str">
        <f t="shared" si="329"/>
        <v>pɛə</v>
      </c>
      <c r="I1220" s="4" t="str">
        <f t="shared" si="330"/>
        <v>pair</v>
      </c>
      <c r="J1220" s="10">
        <f t="shared" si="331"/>
        <v>3</v>
      </c>
      <c r="K1220" s="10">
        <f t="shared" si="332"/>
        <v>4</v>
      </c>
      <c r="L1220" s="10">
        <f t="shared" si="333"/>
        <v>4</v>
      </c>
      <c r="M1220" s="1" t="str">
        <f t="shared" si="334"/>
        <v>~pair~</v>
      </c>
      <c r="N1220" s="1" t="str">
        <f t="shared" si="335"/>
        <v>[pɛə]</v>
      </c>
      <c r="O1220" s="4">
        <f t="shared" si="336"/>
        <v>0.15616457835260653</v>
      </c>
      <c r="P1220" s="4">
        <f t="shared" si="337"/>
        <v>0.66666666666666663</v>
      </c>
      <c r="Q1220" s="4" cm="1">
        <f t="array" ref="Q1220">SUM(_xlfn._xlws.FILTER($G$2:$G$1265,_xlfn.MAP($M$2:$M$1265,_xlfn.LAMBDA(_xlpm.x,_xlpm.x=$M1220))))</f>
        <v>7.3152889539136799E-4</v>
      </c>
      <c r="R1220" s="4">
        <f t="shared" si="338"/>
        <v>1</v>
      </c>
      <c r="S1220" s="15" cm="1">
        <f t="array" ref="S1220">SUM(_xlfn._xlws.FILTER($G$2:$G$1265,_xlfn.MAP($N$2:$N$1265,_xlfn.LAMBDA(_xlpm.x,_xlpm.x=$N1220))))</f>
        <v>1.463057790782736E-3</v>
      </c>
      <c r="T1220" s="4">
        <f t="shared" si="339"/>
        <v>0.5</v>
      </c>
      <c r="U1220" s="4">
        <f t="shared" si="340"/>
        <v>0.3010299956639812</v>
      </c>
      <c r="AA1220"/>
      <c r="AB1220"/>
      <c r="AC1220" s="2"/>
      <c r="AH1220" s="2"/>
      <c r="AI1220" s="2"/>
    </row>
    <row r="1221" spans="1:35">
      <c r="A1221" s="1" t="str">
        <f t="shared" si="327"/>
        <v>~pare~ : [pɛə]</v>
      </c>
      <c r="B1221" s="1">
        <f t="shared" si="326"/>
        <v>0</v>
      </c>
      <c r="C1221" s="1">
        <f t="shared" si="326"/>
        <v>0</v>
      </c>
      <c r="D1221" s="1">
        <f t="shared" si="326"/>
        <v>0</v>
      </c>
      <c r="E1221" s="7">
        <v>1</v>
      </c>
      <c r="F1221" s="9" t="s">
        <v>973</v>
      </c>
      <c r="G1221" s="4">
        <f t="shared" si="328"/>
        <v>7.3152889539136799E-4</v>
      </c>
      <c r="H1221" s="4" t="str">
        <f t="shared" si="329"/>
        <v>pɛə</v>
      </c>
      <c r="I1221" s="4" t="str">
        <f t="shared" si="330"/>
        <v>pare</v>
      </c>
      <c r="J1221" s="10">
        <f t="shared" si="331"/>
        <v>3</v>
      </c>
      <c r="K1221" s="10">
        <f t="shared" si="332"/>
        <v>4</v>
      </c>
      <c r="L1221" s="10">
        <f t="shared" si="333"/>
        <v>4</v>
      </c>
      <c r="M1221" s="1" t="str">
        <f t="shared" si="334"/>
        <v>~pare~</v>
      </c>
      <c r="N1221" s="1" t="str">
        <f t="shared" si="335"/>
        <v>[pɛə]</v>
      </c>
      <c r="O1221" s="4">
        <f t="shared" si="336"/>
        <v>0.15616457835260653</v>
      </c>
      <c r="P1221" s="4">
        <f t="shared" si="337"/>
        <v>0.66666666666666663</v>
      </c>
      <c r="Q1221" s="4" cm="1">
        <f t="array" ref="Q1221">SUM(_xlfn._xlws.FILTER($G$2:$G$1265,_xlfn.MAP($M$2:$M$1265,_xlfn.LAMBDA(_xlpm.x,_xlpm.x=$M1221))))</f>
        <v>7.3152889539136799E-4</v>
      </c>
      <c r="R1221" s="4">
        <f t="shared" si="338"/>
        <v>1</v>
      </c>
      <c r="S1221" s="15" cm="1">
        <f t="array" ref="S1221">SUM(_xlfn._xlws.FILTER($G$2:$G$1265,_xlfn.MAP($N$2:$N$1265,_xlfn.LAMBDA(_xlpm.x,_xlpm.x=$N1221))))</f>
        <v>1.463057790782736E-3</v>
      </c>
      <c r="T1221" s="4">
        <f t="shared" si="339"/>
        <v>0.5</v>
      </c>
      <c r="U1221" s="4">
        <f t="shared" si="340"/>
        <v>0.3010299956639812</v>
      </c>
      <c r="AA1221"/>
      <c r="AB1221"/>
      <c r="AC1221" s="2"/>
      <c r="AH1221" s="2"/>
      <c r="AI1221" s="2"/>
    </row>
    <row r="1222" spans="1:35">
      <c r="A1222" s="1" t="str">
        <f t="shared" si="327"/>
        <v>~eight~ : [eɪt]</v>
      </c>
      <c r="B1222" s="1">
        <f t="shared" ref="B1222:D1241" si="341">_xlfn.LET(_xlpm.d,$F1222,_xlpm.k,_xlfn.CONCAT(LEFT(TRIM(B$1),1),"*"),COUNTIF(_xlpm.d,_xlpm.k))</f>
        <v>0</v>
      </c>
      <c r="C1222" s="1">
        <f t="shared" si="341"/>
        <v>0</v>
      </c>
      <c r="D1222" s="1">
        <f t="shared" si="341"/>
        <v>0</v>
      </c>
      <c r="E1222" s="7">
        <v>1</v>
      </c>
      <c r="F1222" s="9" t="s">
        <v>972</v>
      </c>
      <c r="G1222" s="4">
        <f t="shared" si="328"/>
        <v>7.3152889539136799E-4</v>
      </c>
      <c r="H1222" s="4" t="str">
        <f t="shared" si="329"/>
        <v>eɪt</v>
      </c>
      <c r="I1222" s="4" t="str">
        <f t="shared" si="330"/>
        <v>eight</v>
      </c>
      <c r="J1222" s="10">
        <f t="shared" si="331"/>
        <v>3</v>
      </c>
      <c r="K1222" s="10">
        <f t="shared" si="332"/>
        <v>5</v>
      </c>
      <c r="L1222" s="10">
        <f t="shared" si="333"/>
        <v>5</v>
      </c>
      <c r="M1222" s="1" t="str">
        <f t="shared" si="334"/>
        <v>~eight~</v>
      </c>
      <c r="N1222" s="1" t="str">
        <f t="shared" si="335"/>
        <v>[eɪt]</v>
      </c>
      <c r="O1222" s="4">
        <f t="shared" si="336"/>
        <v>0.16959990621408716</v>
      </c>
      <c r="P1222" s="4">
        <f t="shared" si="337"/>
        <v>0.66666666666666663</v>
      </c>
      <c r="Q1222" s="4" cm="1">
        <f t="array" ref="Q1222">SUM(_xlfn._xlws.FILTER($G$2:$G$1265,_xlfn.MAP($M$2:$M$1265,_xlfn.LAMBDA(_xlpm.x,_xlpm.x=$M1222))))</f>
        <v>7.3152889539136799E-4</v>
      </c>
      <c r="R1222" s="4">
        <f t="shared" si="338"/>
        <v>1</v>
      </c>
      <c r="S1222" s="15" cm="1">
        <f t="array" ref="S1222">SUM(_xlfn._xlws.FILTER($G$2:$G$1265,_xlfn.MAP($N$2:$N$1265,_xlfn.LAMBDA(_xlpm.x,_xlpm.x=$N1222))))</f>
        <v>1.463057790782736E-3</v>
      </c>
      <c r="T1222" s="4">
        <f t="shared" si="339"/>
        <v>0.5</v>
      </c>
      <c r="U1222" s="4">
        <f t="shared" si="340"/>
        <v>0.3010299956639812</v>
      </c>
      <c r="AA1222"/>
      <c r="AB1222"/>
      <c r="AC1222" s="2"/>
      <c r="AH1222" s="2"/>
      <c r="AI1222" s="2"/>
    </row>
    <row r="1223" spans="1:35">
      <c r="A1223" s="1" t="str">
        <f t="shared" si="327"/>
        <v>~leave~ : [liv]</v>
      </c>
      <c r="B1223" s="1">
        <f t="shared" si="341"/>
        <v>0</v>
      </c>
      <c r="C1223" s="1">
        <f t="shared" si="341"/>
        <v>0</v>
      </c>
      <c r="D1223" s="1">
        <f t="shared" si="341"/>
        <v>0</v>
      </c>
      <c r="E1223" s="7">
        <v>1</v>
      </c>
      <c r="F1223" s="9" t="s">
        <v>971</v>
      </c>
      <c r="G1223" s="4">
        <f t="shared" si="328"/>
        <v>7.3152889539136799E-4</v>
      </c>
      <c r="H1223" s="4" t="str">
        <f t="shared" si="329"/>
        <v>liv</v>
      </c>
      <c r="I1223" s="4" t="str">
        <f t="shared" si="330"/>
        <v>leave</v>
      </c>
      <c r="J1223" s="10">
        <f t="shared" si="331"/>
        <v>3</v>
      </c>
      <c r="K1223" s="10">
        <f t="shared" si="332"/>
        <v>5</v>
      </c>
      <c r="L1223" s="10">
        <f t="shared" si="333"/>
        <v>5</v>
      </c>
      <c r="M1223" s="1" t="str">
        <f t="shared" si="334"/>
        <v>~leave~</v>
      </c>
      <c r="N1223" s="1" t="str">
        <f t="shared" si="335"/>
        <v>[liv]</v>
      </c>
      <c r="O1223" s="4">
        <f t="shared" si="336"/>
        <v>0.16959990621408716</v>
      </c>
      <c r="P1223" s="4">
        <f t="shared" si="337"/>
        <v>0.66666666666666663</v>
      </c>
      <c r="Q1223" s="4" cm="1">
        <f t="array" ref="Q1223">SUM(_xlfn._xlws.FILTER($G$2:$G$1265,_xlfn.MAP($M$2:$M$1265,_xlfn.LAMBDA(_xlpm.x,_xlpm.x=$M1223))))</f>
        <v>7.3152889539136799E-4</v>
      </c>
      <c r="R1223" s="4">
        <f t="shared" si="338"/>
        <v>1</v>
      </c>
      <c r="S1223" s="15" cm="1">
        <f t="array" ref="S1223">SUM(_xlfn._xlws.FILTER($G$2:$G$1265,_xlfn.MAP($N$2:$N$1265,_xlfn.LAMBDA(_xlpm.x,_xlpm.x=$N1223))))</f>
        <v>1.463057790782736E-3</v>
      </c>
      <c r="T1223" s="4">
        <f t="shared" si="339"/>
        <v>0.5</v>
      </c>
      <c r="U1223" s="4">
        <f t="shared" si="340"/>
        <v>0.3010299956639812</v>
      </c>
      <c r="AA1223"/>
      <c r="AB1223"/>
      <c r="AC1223" s="2"/>
      <c r="AH1223" s="2"/>
      <c r="AI1223" s="2"/>
    </row>
    <row r="1224" spans="1:35">
      <c r="A1224" s="1" t="str">
        <f t="shared" si="327"/>
        <v>~lieve~ : [liv]</v>
      </c>
      <c r="B1224" s="1">
        <f t="shared" si="341"/>
        <v>0</v>
      </c>
      <c r="C1224" s="1">
        <f t="shared" si="341"/>
        <v>0</v>
      </c>
      <c r="D1224" s="1">
        <f t="shared" si="341"/>
        <v>0</v>
      </c>
      <c r="E1224" s="7">
        <v>1</v>
      </c>
      <c r="F1224" s="9" t="s">
        <v>970</v>
      </c>
      <c r="G1224" s="4">
        <f t="shared" si="328"/>
        <v>7.3152889539136799E-4</v>
      </c>
      <c r="H1224" s="4" t="str">
        <f t="shared" si="329"/>
        <v>liv</v>
      </c>
      <c r="I1224" s="4" t="str">
        <f t="shared" si="330"/>
        <v>lieve</v>
      </c>
      <c r="J1224" s="10">
        <f t="shared" si="331"/>
        <v>3</v>
      </c>
      <c r="K1224" s="10">
        <f t="shared" si="332"/>
        <v>5</v>
      </c>
      <c r="L1224" s="10">
        <f t="shared" si="333"/>
        <v>5</v>
      </c>
      <c r="M1224" s="1" t="str">
        <f t="shared" si="334"/>
        <v>~lieve~</v>
      </c>
      <c r="N1224" s="1" t="str">
        <f t="shared" si="335"/>
        <v>[liv]</v>
      </c>
      <c r="O1224" s="4">
        <f t="shared" si="336"/>
        <v>0.16959990621408716</v>
      </c>
      <c r="P1224" s="4">
        <f t="shared" si="337"/>
        <v>0.66666666666666663</v>
      </c>
      <c r="Q1224" s="4" cm="1">
        <f t="array" ref="Q1224">SUM(_xlfn._xlws.FILTER($G$2:$G$1265,_xlfn.MAP($M$2:$M$1265,_xlfn.LAMBDA(_xlpm.x,_xlpm.x=$M1224))))</f>
        <v>7.3152889539136799E-4</v>
      </c>
      <c r="R1224" s="4">
        <f t="shared" si="338"/>
        <v>1</v>
      </c>
      <c r="S1224" s="15" cm="1">
        <f t="array" ref="S1224">SUM(_xlfn._xlws.FILTER($G$2:$G$1265,_xlfn.MAP($N$2:$N$1265,_xlfn.LAMBDA(_xlpm.x,_xlpm.x=$N1224))))</f>
        <v>1.463057790782736E-3</v>
      </c>
      <c r="T1224" s="4">
        <f t="shared" si="339"/>
        <v>0.5</v>
      </c>
      <c r="U1224" s="4">
        <f t="shared" si="340"/>
        <v>0.3010299956639812</v>
      </c>
      <c r="AA1224"/>
      <c r="AB1224"/>
      <c r="AC1224" s="2"/>
      <c r="AH1224" s="2"/>
      <c r="AI1224" s="2"/>
    </row>
    <row r="1225" spans="1:35">
      <c r="A1225" s="1" t="str">
        <f t="shared" si="327"/>
        <v>~would~ : [wʊd]</v>
      </c>
      <c r="B1225" s="1">
        <f t="shared" si="341"/>
        <v>0</v>
      </c>
      <c r="C1225" s="1">
        <f t="shared" si="341"/>
        <v>0</v>
      </c>
      <c r="D1225" s="1">
        <f t="shared" si="341"/>
        <v>0</v>
      </c>
      <c r="E1225" s="7">
        <v>1</v>
      </c>
      <c r="F1225" s="9" t="s">
        <v>969</v>
      </c>
      <c r="G1225" s="4">
        <f t="shared" si="328"/>
        <v>7.3152889539136799E-4</v>
      </c>
      <c r="H1225" s="1" t="str">
        <f t="shared" si="329"/>
        <v>wʊd</v>
      </c>
      <c r="I1225" s="1" t="str">
        <f t="shared" si="330"/>
        <v>would</v>
      </c>
      <c r="J1225" s="10">
        <f t="shared" si="331"/>
        <v>3</v>
      </c>
      <c r="K1225" s="10">
        <f t="shared" si="332"/>
        <v>5</v>
      </c>
      <c r="L1225" s="10">
        <f t="shared" si="333"/>
        <v>5</v>
      </c>
      <c r="M1225" s="1" t="str">
        <f t="shared" si="334"/>
        <v>~would~</v>
      </c>
      <c r="N1225" s="1" t="str">
        <f t="shared" si="335"/>
        <v>[wʊd]</v>
      </c>
      <c r="O1225" s="4">
        <f t="shared" si="336"/>
        <v>0.16959990621408716</v>
      </c>
      <c r="P1225" s="4">
        <f t="shared" si="337"/>
        <v>0.66666666666666663</v>
      </c>
      <c r="Q1225" s="4" cm="1">
        <f t="array" ref="Q1225">SUM(_xlfn._xlws.FILTER($G$2:$G$1265,_xlfn.MAP($M$2:$M$1265,_xlfn.LAMBDA(_xlpm.x,_xlpm.x=$M1225))))</f>
        <v>7.3152889539136799E-4</v>
      </c>
      <c r="R1225" s="4">
        <f t="shared" si="338"/>
        <v>1</v>
      </c>
      <c r="S1225" s="15" cm="1">
        <f t="array" ref="S1225">SUM(_xlfn._xlws.FILTER($G$2:$G$1265,_xlfn.MAP($N$2:$N$1265,_xlfn.LAMBDA(_xlpm.x,_xlpm.x=$N1225))))</f>
        <v>1.463057790782736E-3</v>
      </c>
      <c r="T1225" s="4">
        <f t="shared" si="339"/>
        <v>0.5</v>
      </c>
      <c r="U1225" s="4">
        <f t="shared" si="340"/>
        <v>0.3010299956639812</v>
      </c>
      <c r="AA1225"/>
      <c r="AB1225"/>
      <c r="AC1225" s="2"/>
      <c r="AH1225" s="2"/>
      <c r="AI1225" s="2"/>
    </row>
    <row r="1226" spans="1:35">
      <c r="A1226" s="1" t="str">
        <f t="shared" si="327"/>
        <v>~their~ : [ðɛə]</v>
      </c>
      <c r="B1226" s="1">
        <f t="shared" si="341"/>
        <v>0</v>
      </c>
      <c r="C1226" s="1">
        <f t="shared" si="341"/>
        <v>0</v>
      </c>
      <c r="D1226" s="1">
        <f t="shared" si="341"/>
        <v>0</v>
      </c>
      <c r="E1226" s="7">
        <v>1</v>
      </c>
      <c r="F1226" s="9" t="s">
        <v>968</v>
      </c>
      <c r="G1226" s="4">
        <f t="shared" si="328"/>
        <v>7.3152889539136799E-4</v>
      </c>
      <c r="H1226" s="1" t="str">
        <f t="shared" si="329"/>
        <v>ðɛə</v>
      </c>
      <c r="I1226" s="1" t="str">
        <f t="shared" si="330"/>
        <v>their</v>
      </c>
      <c r="J1226" s="10">
        <f t="shared" si="331"/>
        <v>3</v>
      </c>
      <c r="K1226" s="10">
        <f t="shared" si="332"/>
        <v>5</v>
      </c>
      <c r="L1226" s="10">
        <f t="shared" si="333"/>
        <v>5</v>
      </c>
      <c r="M1226" s="1" t="str">
        <f t="shared" si="334"/>
        <v>~their~</v>
      </c>
      <c r="N1226" s="1" t="str">
        <f t="shared" si="335"/>
        <v>[ðɛə]</v>
      </c>
      <c r="O1226" s="4">
        <f t="shared" si="336"/>
        <v>0.16959990621408716</v>
      </c>
      <c r="P1226" s="4">
        <f t="shared" si="337"/>
        <v>0.66666666666666663</v>
      </c>
      <c r="Q1226" s="4" cm="1">
        <f t="array" ref="Q1226">SUM(_xlfn._xlws.FILTER($G$2:$G$1265,_xlfn.MAP($M$2:$M$1265,_xlfn.LAMBDA(_xlpm.x,_xlpm.x=$M1226))))</f>
        <v>7.3152889539136799E-4</v>
      </c>
      <c r="R1226" s="4">
        <f t="shared" si="338"/>
        <v>1</v>
      </c>
      <c r="S1226" s="15" cm="1">
        <f t="array" ref="S1226">SUM(_xlfn._xlws.FILTER($G$2:$G$1265,_xlfn.MAP($N$2:$N$1265,_xlfn.LAMBDA(_xlpm.x,_xlpm.x=$N1226))))</f>
        <v>1.463057790782736E-3</v>
      </c>
      <c r="T1226" s="4">
        <f t="shared" si="339"/>
        <v>0.5</v>
      </c>
      <c r="U1226" s="4">
        <f t="shared" si="340"/>
        <v>0.3010299956639812</v>
      </c>
      <c r="AA1226"/>
      <c r="AB1226"/>
      <c r="AC1226" s="2"/>
      <c r="AH1226" s="2"/>
      <c r="AI1226" s="2"/>
    </row>
    <row r="1227" spans="1:35">
      <c r="A1227" s="1" t="str">
        <f t="shared" si="327"/>
        <v>~there~ : [ðɛə]</v>
      </c>
      <c r="B1227" s="1">
        <f t="shared" si="341"/>
        <v>0</v>
      </c>
      <c r="C1227" s="1">
        <f t="shared" si="341"/>
        <v>0</v>
      </c>
      <c r="D1227" s="1">
        <f t="shared" si="341"/>
        <v>0</v>
      </c>
      <c r="E1227" s="7">
        <v>1</v>
      </c>
      <c r="F1227" s="9" t="s">
        <v>967</v>
      </c>
      <c r="G1227" s="4">
        <f t="shared" si="328"/>
        <v>7.3152889539136799E-4</v>
      </c>
      <c r="H1227" s="1" t="str">
        <f t="shared" si="329"/>
        <v>ðɛə</v>
      </c>
      <c r="I1227" s="1" t="str">
        <f t="shared" si="330"/>
        <v>there</v>
      </c>
      <c r="J1227" s="10">
        <f t="shared" si="331"/>
        <v>3</v>
      </c>
      <c r="K1227" s="10">
        <f t="shared" si="332"/>
        <v>5</v>
      </c>
      <c r="L1227" s="10">
        <f t="shared" si="333"/>
        <v>5</v>
      </c>
      <c r="M1227" s="1" t="str">
        <f t="shared" si="334"/>
        <v>~there~</v>
      </c>
      <c r="N1227" s="1" t="str">
        <f t="shared" si="335"/>
        <v>[ðɛə]</v>
      </c>
      <c r="O1227" s="4">
        <f t="shared" si="336"/>
        <v>0.16959990621408716</v>
      </c>
      <c r="P1227" s="4">
        <f t="shared" si="337"/>
        <v>0.66666666666666663</v>
      </c>
      <c r="Q1227" s="4" cm="1">
        <f t="array" ref="Q1227">SUM(_xlfn._xlws.FILTER($G$2:$G$1265,_xlfn.MAP($M$2:$M$1265,_xlfn.LAMBDA(_xlpm.x,_xlpm.x=$M1227))))</f>
        <v>7.3152889539136799E-4</v>
      </c>
      <c r="R1227" s="4">
        <f t="shared" si="338"/>
        <v>1</v>
      </c>
      <c r="S1227" s="15" cm="1">
        <f t="array" ref="S1227">SUM(_xlfn._xlws.FILTER($G$2:$G$1265,_xlfn.MAP($N$2:$N$1265,_xlfn.LAMBDA(_xlpm.x,_xlpm.x=$N1227))))</f>
        <v>1.463057790782736E-3</v>
      </c>
      <c r="T1227" s="4">
        <f t="shared" si="339"/>
        <v>0.5</v>
      </c>
      <c r="U1227" s="4">
        <f t="shared" si="340"/>
        <v>0.3010299956639812</v>
      </c>
      <c r="AA1227"/>
      <c r="AB1227"/>
      <c r="AC1227" s="2"/>
      <c r="AH1227" s="2"/>
      <c r="AI1227" s="2"/>
    </row>
    <row r="1228" spans="1:35">
      <c r="A1228" s="1" t="str">
        <f t="shared" si="327"/>
        <v>~whole~ : [hoʊl]</v>
      </c>
      <c r="B1228" s="1">
        <f t="shared" si="341"/>
        <v>0</v>
      </c>
      <c r="C1228" s="1">
        <f t="shared" si="341"/>
        <v>0</v>
      </c>
      <c r="D1228" s="1">
        <f t="shared" si="341"/>
        <v>0</v>
      </c>
      <c r="E1228" s="7">
        <v>1</v>
      </c>
      <c r="F1228" s="9" t="s">
        <v>966</v>
      </c>
      <c r="G1228" s="4">
        <f t="shared" si="328"/>
        <v>7.3152889539136799E-4</v>
      </c>
      <c r="H1228" s="4" t="str">
        <f t="shared" si="329"/>
        <v>hoʊl</v>
      </c>
      <c r="I1228" s="4" t="str">
        <f t="shared" si="330"/>
        <v>whole</v>
      </c>
      <c r="J1228" s="10">
        <f t="shared" si="331"/>
        <v>4</v>
      </c>
      <c r="K1228" s="10">
        <f t="shared" si="332"/>
        <v>5</v>
      </c>
      <c r="L1228" s="10">
        <f t="shared" si="333"/>
        <v>5</v>
      </c>
      <c r="M1228" s="1" t="str">
        <f t="shared" si="334"/>
        <v>~whole~</v>
      </c>
      <c r="N1228" s="1" t="str">
        <f t="shared" si="335"/>
        <v>[hoʊl]</v>
      </c>
      <c r="O1228" s="4">
        <f t="shared" si="336"/>
        <v>0.16959990621408716</v>
      </c>
      <c r="P1228" s="4">
        <f t="shared" si="337"/>
        <v>0.66666666666666663</v>
      </c>
      <c r="Q1228" s="4" cm="1">
        <f t="array" ref="Q1228">SUM(_xlfn._xlws.FILTER($G$2:$G$1265,_xlfn.MAP($M$2:$M$1265,_xlfn.LAMBDA(_xlpm.x,_xlpm.x=$M1228))))</f>
        <v>7.3152889539136799E-4</v>
      </c>
      <c r="R1228" s="4">
        <f t="shared" si="338"/>
        <v>1</v>
      </c>
      <c r="S1228" s="15" cm="1">
        <f t="array" ref="S1228">SUM(_xlfn._xlws.FILTER($G$2:$G$1265,_xlfn.MAP($N$2:$N$1265,_xlfn.LAMBDA(_xlpm.x,_xlpm.x=$N1228))))</f>
        <v>1.463057790782736E-3</v>
      </c>
      <c r="T1228" s="4">
        <f t="shared" si="339"/>
        <v>0.5</v>
      </c>
      <c r="U1228" s="4">
        <f t="shared" si="340"/>
        <v>0.3010299956639812</v>
      </c>
      <c r="AA1228"/>
      <c r="AB1228"/>
      <c r="AC1228" s="2"/>
      <c r="AH1228" s="2"/>
      <c r="AI1228" s="2"/>
    </row>
    <row r="1229" spans="1:35">
      <c r="A1229" s="1" t="str">
        <f t="shared" si="327"/>
        <v>~llect~ : [lɛkt]</v>
      </c>
      <c r="B1229" s="1">
        <f t="shared" si="341"/>
        <v>0</v>
      </c>
      <c r="C1229" s="1">
        <f t="shared" si="341"/>
        <v>0</v>
      </c>
      <c r="D1229" s="1">
        <f t="shared" si="341"/>
        <v>0</v>
      </c>
      <c r="E1229" s="7">
        <v>1</v>
      </c>
      <c r="F1229" s="9" t="s">
        <v>965</v>
      </c>
      <c r="G1229" s="4">
        <f t="shared" si="328"/>
        <v>7.3152889539136799E-4</v>
      </c>
      <c r="H1229" s="4" t="str">
        <f t="shared" si="329"/>
        <v>lɛkt</v>
      </c>
      <c r="I1229" s="4" t="str">
        <f t="shared" si="330"/>
        <v>llect</v>
      </c>
      <c r="J1229" s="10">
        <f t="shared" si="331"/>
        <v>4</v>
      </c>
      <c r="K1229" s="10">
        <f t="shared" si="332"/>
        <v>5</v>
      </c>
      <c r="L1229" s="10">
        <f t="shared" si="333"/>
        <v>5</v>
      </c>
      <c r="M1229" s="1" t="str">
        <f t="shared" si="334"/>
        <v>~llect~</v>
      </c>
      <c r="N1229" s="1" t="str">
        <f t="shared" si="335"/>
        <v>[lɛkt]</v>
      </c>
      <c r="O1229" s="4">
        <f t="shared" si="336"/>
        <v>0.16959990621408716</v>
      </c>
      <c r="P1229" s="4">
        <f t="shared" si="337"/>
        <v>0.66666666666666663</v>
      </c>
      <c r="Q1229" s="4" cm="1">
        <f t="array" ref="Q1229">SUM(_xlfn._xlws.FILTER($G$2:$G$1265,_xlfn.MAP($M$2:$M$1265,_xlfn.LAMBDA(_xlpm.x,_xlpm.x=$M1229))))</f>
        <v>7.3152889539136799E-4</v>
      </c>
      <c r="R1229" s="4">
        <f t="shared" si="338"/>
        <v>1</v>
      </c>
      <c r="S1229" s="15" cm="1">
        <f t="array" ref="S1229">SUM(_xlfn._xlws.FILTER($G$2:$G$1265,_xlfn.MAP($N$2:$N$1265,_xlfn.LAMBDA(_xlpm.x,_xlpm.x=$N1229))))</f>
        <v>1.463057790782736E-3</v>
      </c>
      <c r="T1229" s="4">
        <f t="shared" si="339"/>
        <v>0.5</v>
      </c>
      <c r="U1229" s="4">
        <f t="shared" si="340"/>
        <v>0.3010299956639812</v>
      </c>
      <c r="AA1229"/>
      <c r="AB1229"/>
      <c r="AC1229" s="2"/>
      <c r="AH1229" s="2"/>
      <c r="AI1229" s="2"/>
    </row>
    <row r="1230" spans="1:35">
      <c r="A1230" s="1" t="str">
        <f t="shared" si="327"/>
        <v>~pposi~ : [pəzɪ]</v>
      </c>
      <c r="B1230" s="1">
        <f t="shared" si="341"/>
        <v>0</v>
      </c>
      <c r="C1230" s="1">
        <f t="shared" si="341"/>
        <v>0</v>
      </c>
      <c r="D1230" s="1">
        <f t="shared" si="341"/>
        <v>0</v>
      </c>
      <c r="E1230" s="7">
        <v>1</v>
      </c>
      <c r="F1230" s="9" t="s">
        <v>964</v>
      </c>
      <c r="G1230" s="4">
        <f t="shared" si="328"/>
        <v>7.3152889539136799E-4</v>
      </c>
      <c r="H1230" s="4" t="str">
        <f t="shared" si="329"/>
        <v>pəzɪ</v>
      </c>
      <c r="I1230" s="4" t="str">
        <f t="shared" si="330"/>
        <v>pposi</v>
      </c>
      <c r="J1230" s="10">
        <f t="shared" si="331"/>
        <v>4</v>
      </c>
      <c r="K1230" s="10">
        <f t="shared" si="332"/>
        <v>5</v>
      </c>
      <c r="L1230" s="10">
        <f t="shared" si="333"/>
        <v>5</v>
      </c>
      <c r="M1230" s="1" t="str">
        <f t="shared" si="334"/>
        <v>~pposi~</v>
      </c>
      <c r="N1230" s="1" t="str">
        <f t="shared" si="335"/>
        <v>[pəzɪ]</v>
      </c>
      <c r="O1230" s="4">
        <f t="shared" si="336"/>
        <v>0.16959990621408716</v>
      </c>
      <c r="P1230" s="4">
        <f t="shared" si="337"/>
        <v>0.66666666666666663</v>
      </c>
      <c r="Q1230" s="4" cm="1">
        <f t="array" ref="Q1230">SUM(_xlfn._xlws.FILTER($G$2:$G$1265,_xlfn.MAP($M$2:$M$1265,_xlfn.LAMBDA(_xlpm.x,_xlpm.x=$M1230))))</f>
        <v>7.3152889539136799E-4</v>
      </c>
      <c r="R1230" s="4">
        <f t="shared" si="338"/>
        <v>1</v>
      </c>
      <c r="S1230" s="15" cm="1">
        <f t="array" ref="S1230">SUM(_xlfn._xlws.FILTER($G$2:$G$1265,_xlfn.MAP($N$2:$N$1265,_xlfn.LAMBDA(_xlpm.x,_xlpm.x=$N1230))))</f>
        <v>1.463057790782736E-3</v>
      </c>
      <c r="T1230" s="4">
        <f t="shared" si="339"/>
        <v>0.5</v>
      </c>
      <c r="U1230" s="4">
        <f t="shared" si="340"/>
        <v>0.3010299956639812</v>
      </c>
      <c r="AA1230"/>
      <c r="AB1230"/>
      <c r="AC1230" s="2"/>
      <c r="AH1230" s="2"/>
      <c r="AI1230" s="2"/>
    </row>
    <row r="1231" spans="1:35">
      <c r="A1231" s="1" t="str">
        <f t="shared" si="327"/>
        <v>~pport~ : [pɔɹt]</v>
      </c>
      <c r="B1231" s="1">
        <f t="shared" si="341"/>
        <v>0</v>
      </c>
      <c r="C1231" s="1">
        <f t="shared" si="341"/>
        <v>0</v>
      </c>
      <c r="D1231" s="1">
        <f t="shared" si="341"/>
        <v>0</v>
      </c>
      <c r="E1231" s="7">
        <v>1</v>
      </c>
      <c r="F1231" s="9" t="s">
        <v>963</v>
      </c>
      <c r="G1231" s="4">
        <f t="shared" si="328"/>
        <v>7.3152889539136799E-4</v>
      </c>
      <c r="H1231" s="4" t="str">
        <f t="shared" si="329"/>
        <v>pɔɹt</v>
      </c>
      <c r="I1231" s="4" t="str">
        <f t="shared" si="330"/>
        <v>pport</v>
      </c>
      <c r="J1231" s="10">
        <f t="shared" si="331"/>
        <v>4</v>
      </c>
      <c r="K1231" s="10">
        <f t="shared" si="332"/>
        <v>5</v>
      </c>
      <c r="L1231" s="10">
        <f t="shared" si="333"/>
        <v>5</v>
      </c>
      <c r="M1231" s="1" t="str">
        <f t="shared" si="334"/>
        <v>~pport~</v>
      </c>
      <c r="N1231" s="1" t="str">
        <f t="shared" si="335"/>
        <v>[pɔɹt]</v>
      </c>
      <c r="O1231" s="4">
        <f t="shared" si="336"/>
        <v>0.16959990621408716</v>
      </c>
      <c r="P1231" s="4">
        <f t="shared" si="337"/>
        <v>0.66666666666666663</v>
      </c>
      <c r="Q1231" s="4" cm="1">
        <f t="array" ref="Q1231">SUM(_xlfn._xlws.FILTER($G$2:$G$1265,_xlfn.MAP($M$2:$M$1265,_xlfn.LAMBDA(_xlpm.x,_xlpm.x=$M1231))))</f>
        <v>7.3152889539136799E-4</v>
      </c>
      <c r="R1231" s="4">
        <f t="shared" si="338"/>
        <v>1</v>
      </c>
      <c r="S1231" s="15" cm="1">
        <f t="array" ref="S1231">SUM(_xlfn._xlws.FILTER($G$2:$G$1265,_xlfn.MAP($N$2:$N$1265,_xlfn.LAMBDA(_xlpm.x,_xlpm.x=$N1231))))</f>
        <v>1.463057790782736E-3</v>
      </c>
      <c r="T1231" s="4">
        <f t="shared" si="339"/>
        <v>0.5</v>
      </c>
      <c r="U1231" s="4">
        <f t="shared" si="340"/>
        <v>0.3010299956639812</v>
      </c>
      <c r="AA1231"/>
      <c r="AB1231"/>
      <c r="AC1231" s="2"/>
      <c r="AH1231" s="2"/>
      <c r="AI1231" s="2"/>
    </row>
    <row r="1232" spans="1:35">
      <c r="A1232" s="1" t="str">
        <f t="shared" si="327"/>
        <v>~gathe~ : [ɡæðə]</v>
      </c>
      <c r="B1232" s="1">
        <f t="shared" si="341"/>
        <v>0</v>
      </c>
      <c r="C1232" s="1">
        <f t="shared" si="341"/>
        <v>0</v>
      </c>
      <c r="D1232" s="1">
        <f t="shared" si="341"/>
        <v>0</v>
      </c>
      <c r="E1232" s="7">
        <v>1</v>
      </c>
      <c r="F1232" s="9" t="s">
        <v>962</v>
      </c>
      <c r="G1232" s="4">
        <f t="shared" si="328"/>
        <v>7.3152889539136799E-4</v>
      </c>
      <c r="H1232" s="1" t="str">
        <f t="shared" si="329"/>
        <v>ɡæðə</v>
      </c>
      <c r="I1232" s="1" t="str">
        <f t="shared" si="330"/>
        <v>gathe</v>
      </c>
      <c r="J1232" s="10">
        <f t="shared" si="331"/>
        <v>4</v>
      </c>
      <c r="K1232" s="10">
        <f t="shared" si="332"/>
        <v>5</v>
      </c>
      <c r="L1232" s="10">
        <f t="shared" si="333"/>
        <v>5</v>
      </c>
      <c r="M1232" s="1" t="str">
        <f t="shared" si="334"/>
        <v>~gathe~</v>
      </c>
      <c r="N1232" s="1" t="str">
        <f t="shared" si="335"/>
        <v>[ɡæðə]</v>
      </c>
      <c r="O1232" s="4">
        <f t="shared" si="336"/>
        <v>0.16959990621408716</v>
      </c>
      <c r="P1232" s="4">
        <f t="shared" si="337"/>
        <v>0.66666666666666663</v>
      </c>
      <c r="Q1232" s="4" cm="1">
        <f t="array" ref="Q1232">SUM(_xlfn._xlws.FILTER($G$2:$G$1265,_xlfn.MAP($M$2:$M$1265,_xlfn.LAMBDA(_xlpm.x,_xlpm.x=$M1232))))</f>
        <v>7.3152889539136799E-4</v>
      </c>
      <c r="R1232" s="4">
        <f t="shared" si="338"/>
        <v>1</v>
      </c>
      <c r="S1232" s="15" cm="1">
        <f t="array" ref="S1232">SUM(_xlfn._xlws.FILTER($G$2:$G$1265,_xlfn.MAP($N$2:$N$1265,_xlfn.LAMBDA(_xlpm.x,_xlpm.x=$N1232))))</f>
        <v>1.463057790782736E-3</v>
      </c>
      <c r="T1232" s="4">
        <f t="shared" si="339"/>
        <v>0.5</v>
      </c>
      <c r="U1232" s="4">
        <f t="shared" si="340"/>
        <v>0.3010299956639812</v>
      </c>
      <c r="AA1232"/>
      <c r="AB1232"/>
      <c r="AC1232" s="2"/>
      <c r="AH1232" s="2"/>
      <c r="AI1232" s="2"/>
    </row>
    <row r="1233" spans="1:35">
      <c r="A1233" s="1" t="str">
        <f t="shared" si="327"/>
        <v>~right~ : [ɹaɪt]</v>
      </c>
      <c r="B1233" s="1">
        <f t="shared" si="341"/>
        <v>1</v>
      </c>
      <c r="C1233" s="1">
        <f t="shared" si="341"/>
        <v>0</v>
      </c>
      <c r="D1233" s="1">
        <f t="shared" si="341"/>
        <v>0</v>
      </c>
      <c r="E1233" s="7">
        <v>1</v>
      </c>
      <c r="F1233" s="9" t="s">
        <v>961</v>
      </c>
      <c r="G1233" s="4">
        <f t="shared" si="328"/>
        <v>7.3152889539136799E-4</v>
      </c>
      <c r="H1233" s="1" t="str">
        <f t="shared" si="329"/>
        <v>ɹaɪt</v>
      </c>
      <c r="I1233" s="1" t="str">
        <f t="shared" si="330"/>
        <v>right</v>
      </c>
      <c r="J1233" s="10">
        <f t="shared" si="331"/>
        <v>4</v>
      </c>
      <c r="K1233" s="10">
        <f t="shared" si="332"/>
        <v>5</v>
      </c>
      <c r="L1233" s="10">
        <f t="shared" si="333"/>
        <v>5</v>
      </c>
      <c r="M1233" s="1" t="str">
        <f t="shared" si="334"/>
        <v>~right~</v>
      </c>
      <c r="N1233" s="1" t="str">
        <f t="shared" si="335"/>
        <v>[ɹaɪt]</v>
      </c>
      <c r="O1233" s="4">
        <f t="shared" si="336"/>
        <v>0.16959990621408716</v>
      </c>
      <c r="P1233" s="4">
        <f t="shared" si="337"/>
        <v>0.66666666666666663</v>
      </c>
      <c r="Q1233" s="4" cm="1">
        <f t="array" ref="Q1233">SUM(_xlfn._xlws.FILTER($G$2:$G$1265,_xlfn.MAP($M$2:$M$1265,_xlfn.LAMBDA(_xlpm.x,_xlpm.x=$M1233))))</f>
        <v>7.3152889539136799E-4</v>
      </c>
      <c r="R1233" s="4">
        <f t="shared" si="338"/>
        <v>1</v>
      </c>
      <c r="S1233" s="15" cm="1">
        <f t="array" ref="S1233">SUM(_xlfn._xlws.FILTER($G$2:$G$1265,_xlfn.MAP($N$2:$N$1265,_xlfn.LAMBDA(_xlpm.x,_xlpm.x=$N1233))))</f>
        <v>1.463057790782736E-3</v>
      </c>
      <c r="T1233" s="4">
        <f t="shared" si="339"/>
        <v>0.5</v>
      </c>
      <c r="U1233" s="4">
        <f t="shared" si="340"/>
        <v>0.3010299956639812</v>
      </c>
      <c r="AA1233"/>
      <c r="AB1233"/>
      <c r="AC1233" s="2"/>
      <c r="AH1233" s="2"/>
      <c r="AI1233" s="2"/>
    </row>
    <row r="1234" spans="1:35">
      <c r="A1234" s="1" t="str">
        <f t="shared" si="327"/>
        <v>~write~ : [ɹaɪt]</v>
      </c>
      <c r="B1234" s="1">
        <f t="shared" si="341"/>
        <v>1</v>
      </c>
      <c r="C1234" s="1">
        <f t="shared" si="341"/>
        <v>0</v>
      </c>
      <c r="D1234" s="1">
        <f t="shared" si="341"/>
        <v>0</v>
      </c>
      <c r="E1234" s="7">
        <v>1</v>
      </c>
      <c r="F1234" s="9" t="s">
        <v>960</v>
      </c>
      <c r="G1234" s="4">
        <f t="shared" si="328"/>
        <v>7.3152889539136799E-4</v>
      </c>
      <c r="H1234" s="1" t="str">
        <f t="shared" si="329"/>
        <v>ɹaɪt</v>
      </c>
      <c r="I1234" s="1" t="str">
        <f t="shared" si="330"/>
        <v>write</v>
      </c>
      <c r="J1234" s="10">
        <f t="shared" si="331"/>
        <v>4</v>
      </c>
      <c r="K1234" s="10">
        <f t="shared" si="332"/>
        <v>5</v>
      </c>
      <c r="L1234" s="10">
        <f t="shared" si="333"/>
        <v>5</v>
      </c>
      <c r="M1234" s="1" t="str">
        <f t="shared" si="334"/>
        <v>~write~</v>
      </c>
      <c r="N1234" s="1" t="str">
        <f t="shared" si="335"/>
        <v>[ɹaɪt]</v>
      </c>
      <c r="O1234" s="4">
        <f t="shared" si="336"/>
        <v>0.16959990621408716</v>
      </c>
      <c r="P1234" s="4">
        <f t="shared" si="337"/>
        <v>0.66666666666666663</v>
      </c>
      <c r="Q1234" s="4" cm="1">
        <f t="array" ref="Q1234">SUM(_xlfn._xlws.FILTER($G$2:$G$1265,_xlfn.MAP($M$2:$M$1265,_xlfn.LAMBDA(_xlpm.x,_xlpm.x=$M1234))))</f>
        <v>7.3152889539136799E-4</v>
      </c>
      <c r="R1234" s="4">
        <f t="shared" si="338"/>
        <v>1</v>
      </c>
      <c r="S1234" s="15" cm="1">
        <f t="array" ref="S1234">SUM(_xlfn._xlws.FILTER($G$2:$G$1265,_xlfn.MAP($N$2:$N$1265,_xlfn.LAMBDA(_xlpm.x,_xlpm.x=$N1234))))</f>
        <v>1.463057790782736E-3</v>
      </c>
      <c r="T1234" s="4">
        <f t="shared" si="339"/>
        <v>0.5</v>
      </c>
      <c r="U1234" s="4">
        <f t="shared" si="340"/>
        <v>0.3010299956639812</v>
      </c>
      <c r="AA1234"/>
      <c r="AB1234"/>
      <c r="AC1234" s="2"/>
      <c r="AH1234" s="2"/>
      <c r="AI1234" s="2"/>
    </row>
    <row r="1235" spans="1:35">
      <c r="A1235" s="1" t="str">
        <f t="shared" si="327"/>
        <v>~plain~ : [pleɪn]</v>
      </c>
      <c r="B1235" s="1">
        <f t="shared" si="341"/>
        <v>0</v>
      </c>
      <c r="C1235" s="1">
        <f t="shared" si="341"/>
        <v>0</v>
      </c>
      <c r="D1235" s="1">
        <f t="shared" si="341"/>
        <v>0</v>
      </c>
      <c r="E1235" s="7">
        <v>1</v>
      </c>
      <c r="F1235" s="9" t="s">
        <v>959</v>
      </c>
      <c r="G1235" s="4">
        <f t="shared" si="328"/>
        <v>7.3152889539136799E-4</v>
      </c>
      <c r="H1235" s="4" t="str">
        <f t="shared" si="329"/>
        <v>pleɪn</v>
      </c>
      <c r="I1235" s="4" t="str">
        <f t="shared" si="330"/>
        <v>plain</v>
      </c>
      <c r="J1235" s="10">
        <f t="shared" si="331"/>
        <v>5</v>
      </c>
      <c r="K1235" s="10">
        <f t="shared" si="332"/>
        <v>5</v>
      </c>
      <c r="L1235" s="10">
        <f t="shared" si="333"/>
        <v>5</v>
      </c>
      <c r="M1235" s="1" t="str">
        <f t="shared" si="334"/>
        <v>~plain~</v>
      </c>
      <c r="N1235" s="1" t="str">
        <f t="shared" si="335"/>
        <v>[pleɪn]</v>
      </c>
      <c r="O1235" s="4">
        <f t="shared" si="336"/>
        <v>0.16959990621408716</v>
      </c>
      <c r="P1235" s="4">
        <f t="shared" si="337"/>
        <v>0.66666666666666663</v>
      </c>
      <c r="Q1235" s="4" cm="1">
        <f t="array" ref="Q1235">SUM(_xlfn._xlws.FILTER($G$2:$G$1265,_xlfn.MAP($M$2:$M$1265,_xlfn.LAMBDA(_xlpm.x,_xlpm.x=$M1235))))</f>
        <v>7.3152889539136799E-4</v>
      </c>
      <c r="R1235" s="4">
        <f t="shared" si="338"/>
        <v>1</v>
      </c>
      <c r="S1235" s="15" cm="1">
        <f t="array" ref="S1235">SUM(_xlfn._xlws.FILTER($G$2:$G$1265,_xlfn.MAP($N$2:$N$1265,_xlfn.LAMBDA(_xlpm.x,_xlpm.x=$N1235))))</f>
        <v>1.463057790782736E-3</v>
      </c>
      <c r="T1235" s="4">
        <f t="shared" si="339"/>
        <v>0.5</v>
      </c>
      <c r="U1235" s="4">
        <f t="shared" si="340"/>
        <v>0.3010299956639812</v>
      </c>
      <c r="AA1235"/>
      <c r="AB1235"/>
      <c r="AC1235" s="2"/>
      <c r="AH1235" s="2"/>
      <c r="AI1235" s="2"/>
    </row>
    <row r="1236" spans="1:35">
      <c r="A1236" s="1" t="str">
        <f t="shared" si="327"/>
        <v>~parti~ : [pəɹtɪ]</v>
      </c>
      <c r="B1236" s="1">
        <f t="shared" si="341"/>
        <v>0</v>
      </c>
      <c r="C1236" s="1">
        <f t="shared" si="341"/>
        <v>0</v>
      </c>
      <c r="D1236" s="1">
        <f t="shared" si="341"/>
        <v>0</v>
      </c>
      <c r="E1236" s="7">
        <v>1</v>
      </c>
      <c r="F1236" s="9" t="s">
        <v>958</v>
      </c>
      <c r="G1236" s="4">
        <f t="shared" si="328"/>
        <v>7.3152889539136799E-4</v>
      </c>
      <c r="H1236" s="4" t="str">
        <f t="shared" si="329"/>
        <v>pəɹtɪ</v>
      </c>
      <c r="I1236" s="4" t="str">
        <f t="shared" si="330"/>
        <v>parti</v>
      </c>
      <c r="J1236" s="10">
        <f t="shared" si="331"/>
        <v>5</v>
      </c>
      <c r="K1236" s="10">
        <f t="shared" si="332"/>
        <v>5</v>
      </c>
      <c r="L1236" s="10">
        <f t="shared" si="333"/>
        <v>5</v>
      </c>
      <c r="M1236" s="1" t="str">
        <f t="shared" si="334"/>
        <v>~parti~</v>
      </c>
      <c r="N1236" s="1" t="str">
        <f t="shared" si="335"/>
        <v>[pəɹtɪ]</v>
      </c>
      <c r="O1236" s="4">
        <f t="shared" si="336"/>
        <v>0.16959990621408716</v>
      </c>
      <c r="P1236" s="4">
        <f t="shared" si="337"/>
        <v>0.66666666666666663</v>
      </c>
      <c r="Q1236" s="4" cm="1">
        <f t="array" ref="Q1236">SUM(_xlfn._xlws.FILTER($G$2:$G$1265,_xlfn.MAP($M$2:$M$1265,_xlfn.LAMBDA(_xlpm.x,_xlpm.x=$M1236))))</f>
        <v>7.3152889539136799E-4</v>
      </c>
      <c r="R1236" s="4">
        <f t="shared" si="338"/>
        <v>1</v>
      </c>
      <c r="S1236" s="15" cm="1">
        <f t="array" ref="S1236">SUM(_xlfn._xlws.FILTER($G$2:$G$1265,_xlfn.MAP($N$2:$N$1265,_xlfn.LAMBDA(_xlpm.x,_xlpm.x=$N1236))))</f>
        <v>1.463057790782736E-3</v>
      </c>
      <c r="T1236" s="4">
        <f t="shared" si="339"/>
        <v>0.5</v>
      </c>
      <c r="U1236" s="4">
        <f t="shared" si="340"/>
        <v>0.3010299956639812</v>
      </c>
      <c r="AA1236"/>
      <c r="AB1236"/>
      <c r="AC1236" s="2"/>
      <c r="AH1236" s="2"/>
      <c r="AI1236" s="2"/>
    </row>
    <row r="1237" spans="1:35">
      <c r="A1237" s="1" t="str">
        <f t="shared" si="327"/>
        <v>~perty~ : [pəɹtɪ]</v>
      </c>
      <c r="B1237" s="1">
        <f t="shared" si="341"/>
        <v>0</v>
      </c>
      <c r="C1237" s="1">
        <f t="shared" si="341"/>
        <v>0</v>
      </c>
      <c r="D1237" s="1">
        <f t="shared" si="341"/>
        <v>0</v>
      </c>
      <c r="E1237" s="7">
        <v>1</v>
      </c>
      <c r="F1237" s="9" t="s">
        <v>957</v>
      </c>
      <c r="G1237" s="4">
        <f t="shared" si="328"/>
        <v>7.3152889539136799E-4</v>
      </c>
      <c r="H1237" s="4" t="str">
        <f t="shared" si="329"/>
        <v>pəɹtɪ</v>
      </c>
      <c r="I1237" s="4" t="str">
        <f t="shared" si="330"/>
        <v>perty</v>
      </c>
      <c r="J1237" s="10">
        <f t="shared" si="331"/>
        <v>5</v>
      </c>
      <c r="K1237" s="10">
        <f t="shared" si="332"/>
        <v>5</v>
      </c>
      <c r="L1237" s="10">
        <f t="shared" si="333"/>
        <v>5</v>
      </c>
      <c r="M1237" s="1" t="str">
        <f t="shared" si="334"/>
        <v>~perty~</v>
      </c>
      <c r="N1237" s="1" t="str">
        <f t="shared" si="335"/>
        <v>[pəɹtɪ]</v>
      </c>
      <c r="O1237" s="4">
        <f t="shared" si="336"/>
        <v>0.16959990621408716</v>
      </c>
      <c r="P1237" s="4">
        <f t="shared" si="337"/>
        <v>0.66666666666666663</v>
      </c>
      <c r="Q1237" s="4" cm="1">
        <f t="array" ref="Q1237">SUM(_xlfn._xlws.FILTER($G$2:$G$1265,_xlfn.MAP($M$2:$M$1265,_xlfn.LAMBDA(_xlpm.x,_xlpm.x=$M1237))))</f>
        <v>7.3152889539136799E-4</v>
      </c>
      <c r="R1237" s="4">
        <f t="shared" si="338"/>
        <v>1</v>
      </c>
      <c r="S1237" s="15" cm="1">
        <f t="array" ref="S1237">SUM(_xlfn._xlws.FILTER($G$2:$G$1265,_xlfn.MAP($N$2:$N$1265,_xlfn.LAMBDA(_xlpm.x,_xlpm.x=$N1237))))</f>
        <v>1.463057790782736E-3</v>
      </c>
      <c r="T1237" s="4">
        <f t="shared" si="339"/>
        <v>0.5</v>
      </c>
      <c r="U1237" s="4">
        <f t="shared" si="340"/>
        <v>0.3010299956639812</v>
      </c>
      <c r="AA1237"/>
      <c r="AB1237"/>
      <c r="AC1237" s="2"/>
      <c r="AH1237" s="2"/>
      <c r="AI1237" s="2"/>
    </row>
    <row r="1238" spans="1:35">
      <c r="A1238" s="1" t="str">
        <f t="shared" si="327"/>
        <v>~cente~ : [sɛntə]</v>
      </c>
      <c r="B1238" s="1">
        <f t="shared" si="341"/>
        <v>0</v>
      </c>
      <c r="C1238" s="1">
        <f t="shared" si="341"/>
        <v>0</v>
      </c>
      <c r="D1238" s="1">
        <f t="shared" si="341"/>
        <v>0</v>
      </c>
      <c r="E1238" s="7">
        <v>1</v>
      </c>
      <c r="F1238" s="9" t="s">
        <v>956</v>
      </c>
      <c r="G1238" s="4">
        <f t="shared" si="328"/>
        <v>7.3152889539136799E-4</v>
      </c>
      <c r="H1238" s="1" t="str">
        <f t="shared" si="329"/>
        <v>sɛntə</v>
      </c>
      <c r="I1238" s="1" t="str">
        <f t="shared" si="330"/>
        <v>cente</v>
      </c>
      <c r="J1238" s="10">
        <f t="shared" si="331"/>
        <v>5</v>
      </c>
      <c r="K1238" s="10">
        <f t="shared" si="332"/>
        <v>5</v>
      </c>
      <c r="L1238" s="10">
        <f t="shared" si="333"/>
        <v>5</v>
      </c>
      <c r="M1238" s="1" t="str">
        <f t="shared" si="334"/>
        <v>~cente~</v>
      </c>
      <c r="N1238" s="1" t="str">
        <f t="shared" si="335"/>
        <v>[sɛntə]</v>
      </c>
      <c r="O1238" s="4">
        <f t="shared" si="336"/>
        <v>0.16959990621408716</v>
      </c>
      <c r="P1238" s="4">
        <f t="shared" si="337"/>
        <v>0.66666666666666663</v>
      </c>
      <c r="Q1238" s="4" cm="1">
        <f t="array" ref="Q1238">SUM(_xlfn._xlws.FILTER($G$2:$G$1265,_xlfn.MAP($M$2:$M$1265,_xlfn.LAMBDA(_xlpm.x,_xlpm.x=$M1238))))</f>
        <v>7.3152889539136799E-4</v>
      </c>
      <c r="R1238" s="4">
        <f t="shared" si="338"/>
        <v>1</v>
      </c>
      <c r="S1238" s="15" cm="1">
        <f t="array" ref="S1238">SUM(_xlfn._xlws.FILTER($G$2:$G$1265,_xlfn.MAP($N$2:$N$1265,_xlfn.LAMBDA(_xlpm.x,_xlpm.x=$N1238))))</f>
        <v>1.463057790782736E-3</v>
      </c>
      <c r="T1238" s="4">
        <f t="shared" si="339"/>
        <v>0.5</v>
      </c>
      <c r="U1238" s="4">
        <f t="shared" si="340"/>
        <v>0.3010299956639812</v>
      </c>
      <c r="AA1238"/>
      <c r="AB1238"/>
      <c r="AC1238" s="2"/>
      <c r="AH1238" s="2"/>
      <c r="AI1238" s="2"/>
    </row>
    <row r="1239" spans="1:35">
      <c r="A1239" s="1" t="str">
        <f t="shared" si="327"/>
        <v>~sente~ : [sɛntə]</v>
      </c>
      <c r="B1239" s="1">
        <f t="shared" si="341"/>
        <v>0</v>
      </c>
      <c r="C1239" s="1">
        <f t="shared" si="341"/>
        <v>0</v>
      </c>
      <c r="D1239" s="1">
        <f t="shared" si="341"/>
        <v>0</v>
      </c>
      <c r="E1239" s="7">
        <v>1</v>
      </c>
      <c r="F1239" s="9" t="s">
        <v>955</v>
      </c>
      <c r="G1239" s="4">
        <f t="shared" si="328"/>
        <v>7.3152889539136799E-4</v>
      </c>
      <c r="H1239" s="1" t="str">
        <f t="shared" si="329"/>
        <v>sɛntə</v>
      </c>
      <c r="I1239" s="1" t="str">
        <f t="shared" si="330"/>
        <v>sente</v>
      </c>
      <c r="J1239" s="10">
        <f t="shared" si="331"/>
        <v>5</v>
      </c>
      <c r="K1239" s="10">
        <f t="shared" si="332"/>
        <v>5</v>
      </c>
      <c r="L1239" s="10">
        <f t="shared" si="333"/>
        <v>5</v>
      </c>
      <c r="M1239" s="1" t="str">
        <f t="shared" si="334"/>
        <v>~sente~</v>
      </c>
      <c r="N1239" s="1" t="str">
        <f t="shared" si="335"/>
        <v>[sɛntə]</v>
      </c>
      <c r="O1239" s="4">
        <f t="shared" si="336"/>
        <v>0.16959990621408716</v>
      </c>
      <c r="P1239" s="4">
        <f t="shared" si="337"/>
        <v>0.66666666666666663</v>
      </c>
      <c r="Q1239" s="4" cm="1">
        <f t="array" ref="Q1239">SUM(_xlfn._xlws.FILTER($G$2:$G$1265,_xlfn.MAP($M$2:$M$1265,_xlfn.LAMBDA(_xlpm.x,_xlpm.x=$M1239))))</f>
        <v>7.3152889539136799E-4</v>
      </c>
      <c r="R1239" s="4">
        <f t="shared" si="338"/>
        <v>1</v>
      </c>
      <c r="S1239" s="15" cm="1">
        <f t="array" ref="S1239">SUM(_xlfn._xlws.FILTER($G$2:$G$1265,_xlfn.MAP($N$2:$N$1265,_xlfn.LAMBDA(_xlpm.x,_xlpm.x=$N1239))))</f>
        <v>1.463057790782736E-3</v>
      </c>
      <c r="T1239" s="4">
        <f t="shared" si="339"/>
        <v>0.5</v>
      </c>
      <c r="U1239" s="4">
        <f t="shared" si="340"/>
        <v>0.3010299956639812</v>
      </c>
      <c r="AA1239"/>
      <c r="AB1239"/>
      <c r="AC1239" s="2"/>
      <c r="AH1239" s="2"/>
      <c r="AI1239" s="2"/>
    </row>
    <row r="1240" spans="1:35">
      <c r="A1240" s="1" t="str">
        <f t="shared" si="327"/>
        <v>~siste~ : [sɪstə]</v>
      </c>
      <c r="B1240" s="1">
        <f t="shared" si="341"/>
        <v>0</v>
      </c>
      <c r="C1240" s="1">
        <f t="shared" si="341"/>
        <v>0</v>
      </c>
      <c r="D1240" s="1">
        <f t="shared" si="341"/>
        <v>0</v>
      </c>
      <c r="E1240" s="7">
        <v>1</v>
      </c>
      <c r="F1240" s="9" t="s">
        <v>954</v>
      </c>
      <c r="G1240" s="4">
        <f t="shared" si="328"/>
        <v>7.3152889539136799E-4</v>
      </c>
      <c r="H1240" s="1" t="str">
        <f t="shared" si="329"/>
        <v>sɪstə</v>
      </c>
      <c r="I1240" s="1" t="str">
        <f t="shared" si="330"/>
        <v>siste</v>
      </c>
      <c r="J1240" s="10">
        <f t="shared" si="331"/>
        <v>5</v>
      </c>
      <c r="K1240" s="10">
        <f t="shared" si="332"/>
        <v>5</v>
      </c>
      <c r="L1240" s="10">
        <f t="shared" si="333"/>
        <v>5</v>
      </c>
      <c r="M1240" s="1" t="str">
        <f t="shared" si="334"/>
        <v>~siste~</v>
      </c>
      <c r="N1240" s="1" t="str">
        <f t="shared" si="335"/>
        <v>[sɪstə]</v>
      </c>
      <c r="O1240" s="4">
        <f t="shared" si="336"/>
        <v>0.16959990621408716</v>
      </c>
      <c r="P1240" s="4">
        <f t="shared" si="337"/>
        <v>0.66666666666666663</v>
      </c>
      <c r="Q1240" s="4" cm="1">
        <f t="array" ref="Q1240">SUM(_xlfn._xlws.FILTER($G$2:$G$1265,_xlfn.MAP($M$2:$M$1265,_xlfn.LAMBDA(_xlpm.x,_xlpm.x=$M1240))))</f>
        <v>7.3152889539136799E-4</v>
      </c>
      <c r="R1240" s="4">
        <f t="shared" si="338"/>
        <v>1</v>
      </c>
      <c r="S1240" s="15" cm="1">
        <f t="array" ref="S1240">SUM(_xlfn._xlws.FILTER($G$2:$G$1265,_xlfn.MAP($N$2:$N$1265,_xlfn.LAMBDA(_xlpm.x,_xlpm.x=$N1240))))</f>
        <v>1.463057790782736E-3</v>
      </c>
      <c r="T1240" s="4">
        <f t="shared" si="339"/>
        <v>0.5</v>
      </c>
      <c r="U1240" s="4">
        <f t="shared" si="340"/>
        <v>0.3010299956639812</v>
      </c>
      <c r="AA1240"/>
      <c r="AB1240"/>
      <c r="AC1240" s="2"/>
      <c r="AH1240" s="2"/>
      <c r="AI1240" s="2"/>
    </row>
    <row r="1241" spans="1:35">
      <c r="A1241" s="1" t="str">
        <f t="shared" si="327"/>
        <v>~syste~ : [sɪstə]</v>
      </c>
      <c r="B1241" s="1">
        <f t="shared" si="341"/>
        <v>0</v>
      </c>
      <c r="C1241" s="1">
        <f t="shared" si="341"/>
        <v>0</v>
      </c>
      <c r="D1241" s="1">
        <f t="shared" si="341"/>
        <v>0</v>
      </c>
      <c r="E1241" s="7">
        <v>1</v>
      </c>
      <c r="F1241" s="9" t="s">
        <v>953</v>
      </c>
      <c r="G1241" s="4">
        <f t="shared" si="328"/>
        <v>7.3152889539136799E-4</v>
      </c>
      <c r="H1241" s="1" t="str">
        <f t="shared" si="329"/>
        <v>sɪstə</v>
      </c>
      <c r="I1241" s="1" t="str">
        <f t="shared" si="330"/>
        <v>syste</v>
      </c>
      <c r="J1241" s="10">
        <f t="shared" si="331"/>
        <v>5</v>
      </c>
      <c r="K1241" s="10">
        <f t="shared" si="332"/>
        <v>5</v>
      </c>
      <c r="L1241" s="10">
        <f t="shared" si="333"/>
        <v>5</v>
      </c>
      <c r="M1241" s="1" t="str">
        <f t="shared" si="334"/>
        <v>~syste~</v>
      </c>
      <c r="N1241" s="1" t="str">
        <f t="shared" si="335"/>
        <v>[sɪstə]</v>
      </c>
      <c r="O1241" s="4">
        <f t="shared" si="336"/>
        <v>0.16959990621408716</v>
      </c>
      <c r="P1241" s="4">
        <f t="shared" si="337"/>
        <v>0.66666666666666663</v>
      </c>
      <c r="Q1241" s="4" cm="1">
        <f t="array" ref="Q1241">SUM(_xlfn._xlws.FILTER($G$2:$G$1265,_xlfn.MAP($M$2:$M$1265,_xlfn.LAMBDA(_xlpm.x,_xlpm.x=$M1241))))</f>
        <v>7.3152889539136799E-4</v>
      </c>
      <c r="R1241" s="4">
        <f t="shared" si="338"/>
        <v>1</v>
      </c>
      <c r="S1241" s="15" cm="1">
        <f t="array" ref="S1241">SUM(_xlfn._xlws.FILTER($G$2:$G$1265,_xlfn.MAP($N$2:$N$1265,_xlfn.LAMBDA(_xlpm.x,_xlpm.x=$N1241))))</f>
        <v>1.463057790782736E-3</v>
      </c>
      <c r="T1241" s="4">
        <f t="shared" si="339"/>
        <v>0.5</v>
      </c>
      <c r="U1241" s="4">
        <f t="shared" si="340"/>
        <v>0.3010299956639812</v>
      </c>
      <c r="AA1241"/>
      <c r="AB1241"/>
      <c r="AC1241" s="2"/>
      <c r="AH1241" s="2"/>
      <c r="AI1241" s="2"/>
    </row>
    <row r="1242" spans="1:35">
      <c r="A1242" s="1" t="str">
        <f t="shared" si="327"/>
        <v>~range~ : [ɹeɪndʒ]</v>
      </c>
      <c r="B1242" s="1">
        <f t="shared" ref="B1242:D1265" si="342">_xlfn.LET(_xlpm.d,$F1242,_xlpm.k,_xlfn.CONCAT(LEFT(TRIM(B$1),1),"*"),COUNTIF(_xlpm.d,_xlpm.k))</f>
        <v>1</v>
      </c>
      <c r="C1242" s="1">
        <f t="shared" si="342"/>
        <v>0</v>
      </c>
      <c r="D1242" s="1">
        <f t="shared" si="342"/>
        <v>0</v>
      </c>
      <c r="E1242" s="7">
        <v>1</v>
      </c>
      <c r="F1242" s="9" t="s">
        <v>952</v>
      </c>
      <c r="G1242" s="4">
        <f t="shared" si="328"/>
        <v>7.3152889539136799E-4</v>
      </c>
      <c r="H1242" s="1" t="str">
        <f t="shared" si="329"/>
        <v>ɹeɪndʒ</v>
      </c>
      <c r="I1242" s="1" t="str">
        <f t="shared" si="330"/>
        <v>range</v>
      </c>
      <c r="J1242" s="10">
        <f t="shared" si="331"/>
        <v>6</v>
      </c>
      <c r="K1242" s="10">
        <f t="shared" si="332"/>
        <v>5</v>
      </c>
      <c r="L1242" s="10">
        <f t="shared" si="333"/>
        <v>6</v>
      </c>
      <c r="M1242" s="1" t="str">
        <f t="shared" si="334"/>
        <v>~range~</v>
      </c>
      <c r="N1242" s="1" t="str">
        <f t="shared" si="335"/>
        <v>[ɹeɪndʒ]</v>
      </c>
      <c r="O1242" s="4">
        <f t="shared" si="336"/>
        <v>0.18123811657891303</v>
      </c>
      <c r="P1242" s="4">
        <f t="shared" si="337"/>
        <v>0.66666666666666663</v>
      </c>
      <c r="Q1242" s="4" cm="1">
        <f t="array" ref="Q1242">SUM(_xlfn._xlws.FILTER($G$2:$G$1265,_xlfn.MAP($M$2:$M$1265,_xlfn.LAMBDA(_xlpm.x,_xlpm.x=$M1242))))</f>
        <v>7.3152889539136799E-4</v>
      </c>
      <c r="R1242" s="4">
        <f t="shared" si="338"/>
        <v>1</v>
      </c>
      <c r="S1242" s="15" cm="1">
        <f t="array" ref="S1242">SUM(_xlfn._xlws.FILTER($G$2:$G$1265,_xlfn.MAP($N$2:$N$1265,_xlfn.LAMBDA(_xlpm.x,_xlpm.x=$N1242))))</f>
        <v>1.463057790782736E-3</v>
      </c>
      <c r="T1242" s="4">
        <f t="shared" si="339"/>
        <v>0.5</v>
      </c>
      <c r="U1242" s="4">
        <f t="shared" si="340"/>
        <v>0.3010299956639812</v>
      </c>
      <c r="AA1242"/>
      <c r="AB1242"/>
      <c r="AC1242" s="2"/>
      <c r="AH1242" s="2"/>
      <c r="AI1242" s="2"/>
    </row>
    <row r="1243" spans="1:35">
      <c r="A1243" s="1" t="str">
        <f t="shared" si="327"/>
        <v>~weight~ : [weɪt]</v>
      </c>
      <c r="B1243" s="1">
        <f t="shared" si="342"/>
        <v>0</v>
      </c>
      <c r="C1243" s="1">
        <f t="shared" si="342"/>
        <v>0</v>
      </c>
      <c r="D1243" s="1">
        <f t="shared" si="342"/>
        <v>0</v>
      </c>
      <c r="E1243" s="7">
        <v>1</v>
      </c>
      <c r="F1243" s="9" t="s">
        <v>951</v>
      </c>
      <c r="G1243" s="4">
        <f t="shared" si="328"/>
        <v>7.3152889539136799E-4</v>
      </c>
      <c r="H1243" s="1" t="str">
        <f t="shared" si="329"/>
        <v>weɪt</v>
      </c>
      <c r="I1243" s="1" t="str">
        <f t="shared" si="330"/>
        <v>weight</v>
      </c>
      <c r="J1243" s="10">
        <f t="shared" si="331"/>
        <v>4</v>
      </c>
      <c r="K1243" s="10">
        <f t="shared" si="332"/>
        <v>6</v>
      </c>
      <c r="L1243" s="10">
        <f t="shared" si="333"/>
        <v>6</v>
      </c>
      <c r="M1243" s="1" t="str">
        <f t="shared" si="334"/>
        <v>~weight~</v>
      </c>
      <c r="N1243" s="1" t="str">
        <f t="shared" si="335"/>
        <v>[weɪt]</v>
      </c>
      <c r="O1243" s="4">
        <f t="shared" si="336"/>
        <v>0.18123811657891303</v>
      </c>
      <c r="P1243" s="4">
        <f t="shared" si="337"/>
        <v>0.66666666666666663</v>
      </c>
      <c r="Q1243" s="4" cm="1">
        <f t="array" ref="Q1243">SUM(_xlfn._xlws.FILTER($G$2:$G$1265,_xlfn.MAP($M$2:$M$1265,_xlfn.LAMBDA(_xlpm.x,_xlpm.x=$M1243))))</f>
        <v>7.3152889539136799E-4</v>
      </c>
      <c r="R1243" s="4">
        <f t="shared" si="338"/>
        <v>1</v>
      </c>
      <c r="S1243" s="15" cm="1">
        <f t="array" ref="S1243">SUM(_xlfn._xlws.FILTER($G$2:$G$1265,_xlfn.MAP($N$2:$N$1265,_xlfn.LAMBDA(_xlpm.x,_xlpm.x=$N1243))))</f>
        <v>1.463057790782736E-3</v>
      </c>
      <c r="T1243" s="4">
        <f t="shared" si="339"/>
        <v>0.5</v>
      </c>
      <c r="U1243" s="4">
        <f t="shared" si="340"/>
        <v>0.3010299956639812</v>
      </c>
      <c r="AA1243"/>
      <c r="AB1243"/>
      <c r="AC1243" s="2"/>
      <c r="AH1243" s="2"/>
      <c r="AI1243" s="2"/>
    </row>
    <row r="1244" spans="1:35">
      <c r="A1244" s="1" t="str">
        <f t="shared" si="327"/>
        <v>~weathe~ : [wɛðə]</v>
      </c>
      <c r="B1244" s="1">
        <f t="shared" si="342"/>
        <v>0</v>
      </c>
      <c r="C1244" s="1">
        <f t="shared" si="342"/>
        <v>0</v>
      </c>
      <c r="D1244" s="1">
        <f t="shared" si="342"/>
        <v>0</v>
      </c>
      <c r="E1244" s="7">
        <v>1</v>
      </c>
      <c r="F1244" s="9" t="s">
        <v>950</v>
      </c>
      <c r="G1244" s="4">
        <f t="shared" si="328"/>
        <v>7.3152889539136799E-4</v>
      </c>
      <c r="H1244" s="1" t="str">
        <f t="shared" si="329"/>
        <v>wɛðə</v>
      </c>
      <c r="I1244" s="1" t="str">
        <f t="shared" si="330"/>
        <v>weathe</v>
      </c>
      <c r="J1244" s="10">
        <f t="shared" si="331"/>
        <v>4</v>
      </c>
      <c r="K1244" s="10">
        <f t="shared" si="332"/>
        <v>6</v>
      </c>
      <c r="L1244" s="10">
        <f t="shared" si="333"/>
        <v>6</v>
      </c>
      <c r="M1244" s="1" t="str">
        <f t="shared" si="334"/>
        <v>~weathe~</v>
      </c>
      <c r="N1244" s="1" t="str">
        <f t="shared" si="335"/>
        <v>[wɛðə]</v>
      </c>
      <c r="O1244" s="4">
        <f t="shared" si="336"/>
        <v>0.18123811657891303</v>
      </c>
      <c r="P1244" s="4">
        <f t="shared" si="337"/>
        <v>0.66666666666666663</v>
      </c>
      <c r="Q1244" s="4" cm="1">
        <f t="array" ref="Q1244">SUM(_xlfn._xlws.FILTER($G$2:$G$1265,_xlfn.MAP($M$2:$M$1265,_xlfn.LAMBDA(_xlpm.x,_xlpm.x=$M1244))))</f>
        <v>7.3152889539136799E-4</v>
      </c>
      <c r="R1244" s="4">
        <f t="shared" si="338"/>
        <v>1</v>
      </c>
      <c r="S1244" s="15" cm="1">
        <f t="array" ref="S1244">SUM(_xlfn._xlws.FILTER($G$2:$G$1265,_xlfn.MAP($N$2:$N$1265,_xlfn.LAMBDA(_xlpm.x,_xlpm.x=$N1244))))</f>
        <v>1.463057790782736E-3</v>
      </c>
      <c r="T1244" s="4">
        <f t="shared" si="339"/>
        <v>0.5</v>
      </c>
      <c r="U1244" s="4">
        <f t="shared" si="340"/>
        <v>0.3010299956639812</v>
      </c>
      <c r="AA1244"/>
      <c r="AB1244"/>
      <c r="AC1244" s="2"/>
      <c r="AH1244" s="2"/>
      <c r="AI1244" s="2"/>
    </row>
    <row r="1245" spans="1:35">
      <c r="A1245" s="1" t="str">
        <f t="shared" si="327"/>
        <v>~rrange~ : [ɹeɪndʒ]</v>
      </c>
      <c r="B1245" s="1">
        <f t="shared" si="342"/>
        <v>1</v>
      </c>
      <c r="C1245" s="1">
        <f t="shared" si="342"/>
        <v>0</v>
      </c>
      <c r="D1245" s="1">
        <f t="shared" si="342"/>
        <v>0</v>
      </c>
      <c r="E1245" s="7">
        <v>1</v>
      </c>
      <c r="F1245" s="9" t="s">
        <v>949</v>
      </c>
      <c r="G1245" s="4">
        <f t="shared" si="328"/>
        <v>7.3152889539136799E-4</v>
      </c>
      <c r="H1245" s="1" t="str">
        <f t="shared" si="329"/>
        <v>ɹeɪndʒ</v>
      </c>
      <c r="I1245" s="1" t="str">
        <f t="shared" si="330"/>
        <v>rrange</v>
      </c>
      <c r="J1245" s="10">
        <f t="shared" si="331"/>
        <v>6</v>
      </c>
      <c r="K1245" s="10">
        <f t="shared" si="332"/>
        <v>6</v>
      </c>
      <c r="L1245" s="10">
        <f t="shared" si="333"/>
        <v>6</v>
      </c>
      <c r="M1245" s="1" t="str">
        <f t="shared" si="334"/>
        <v>~rrange~</v>
      </c>
      <c r="N1245" s="1" t="str">
        <f t="shared" si="335"/>
        <v>[ɹeɪndʒ]</v>
      </c>
      <c r="O1245" s="4">
        <f t="shared" si="336"/>
        <v>0.18123811657891303</v>
      </c>
      <c r="P1245" s="4">
        <f t="shared" si="337"/>
        <v>0.66666666666666663</v>
      </c>
      <c r="Q1245" s="4" cm="1">
        <f t="array" ref="Q1245">SUM(_xlfn._xlws.FILTER($G$2:$G$1265,_xlfn.MAP($M$2:$M$1265,_xlfn.LAMBDA(_xlpm.x,_xlpm.x=$M1245))))</f>
        <v>7.3152889539136799E-4</v>
      </c>
      <c r="R1245" s="4">
        <f t="shared" si="338"/>
        <v>1</v>
      </c>
      <c r="S1245" s="15" cm="1">
        <f t="array" ref="S1245">SUM(_xlfn._xlws.FILTER($G$2:$G$1265,_xlfn.MAP($N$2:$N$1265,_xlfn.LAMBDA(_xlpm.x,_xlpm.x=$N1245))))</f>
        <v>1.463057790782736E-3</v>
      </c>
      <c r="T1245" s="4">
        <f t="shared" si="339"/>
        <v>0.5</v>
      </c>
      <c r="U1245" s="4">
        <f t="shared" si="340"/>
        <v>0.3010299956639812</v>
      </c>
      <c r="AA1245"/>
      <c r="AB1245"/>
      <c r="AC1245" s="2"/>
      <c r="AH1245" s="2"/>
      <c r="AI1245" s="2"/>
    </row>
    <row r="1246" spans="1:35">
      <c r="A1246" s="1" t="str">
        <f t="shared" si="327"/>
        <v>~rea~ : [ɹɪə]</v>
      </c>
      <c r="B1246" s="1">
        <f t="shared" si="342"/>
        <v>1</v>
      </c>
      <c r="C1246" s="1">
        <f t="shared" si="342"/>
        <v>0</v>
      </c>
      <c r="D1246" s="1">
        <f t="shared" si="342"/>
        <v>0</v>
      </c>
      <c r="E1246" s="7">
        <v>1</v>
      </c>
      <c r="F1246" s="9" t="s">
        <v>948</v>
      </c>
      <c r="G1246" s="4">
        <f t="shared" si="328"/>
        <v>7.3152889539136799E-4</v>
      </c>
      <c r="H1246" s="1" t="str">
        <f t="shared" si="329"/>
        <v>ɹɪə</v>
      </c>
      <c r="I1246" s="1" t="str">
        <f t="shared" si="330"/>
        <v>rea</v>
      </c>
      <c r="J1246" s="10">
        <f t="shared" si="331"/>
        <v>3</v>
      </c>
      <c r="K1246" s="10">
        <f t="shared" si="332"/>
        <v>3</v>
      </c>
      <c r="L1246" s="10">
        <f t="shared" si="333"/>
        <v>3</v>
      </c>
      <c r="M1246" s="1" t="str">
        <f t="shared" si="334"/>
        <v>~rea~</v>
      </c>
      <c r="N1246" s="1" t="str">
        <f t="shared" si="335"/>
        <v>[ɹɪə]</v>
      </c>
      <c r="O1246" s="4">
        <f t="shared" si="336"/>
        <v>6.0117410678435623E-2</v>
      </c>
      <c r="P1246" s="4">
        <f t="shared" si="337"/>
        <v>0.2857142857142857</v>
      </c>
      <c r="Q1246" s="4" cm="1">
        <f t="array" ref="Q1246">SUM(_xlfn._xlws.FILTER($G$2:$G$1265,_xlfn.MAP($M$2:$M$1265,_xlfn.LAMBDA(_xlpm.x,_xlpm.x=$M1246))))</f>
        <v>1.463057790782736E-3</v>
      </c>
      <c r="R1246" s="4">
        <f t="shared" si="338"/>
        <v>0.5</v>
      </c>
      <c r="S1246" s="15" cm="1">
        <f t="array" ref="S1246">SUM(_xlfn._xlws.FILTER($G$2:$G$1265,_xlfn.MAP($N$2:$N$1265,_xlfn.LAMBDA(_xlpm.x,_xlpm.x=$N1246))))</f>
        <v>3.6576444769568402E-3</v>
      </c>
      <c r="T1246" s="4">
        <f t="shared" si="339"/>
        <v>0.19999999999999998</v>
      </c>
      <c r="U1246" s="4">
        <f t="shared" si="340"/>
        <v>0.3979400086720376</v>
      </c>
      <c r="AA1246"/>
      <c r="AB1246"/>
      <c r="AC1246" s="2"/>
      <c r="AH1246" s="2"/>
      <c r="AI1246" s="2"/>
    </row>
    <row r="1247" spans="1:35">
      <c r="A1247" s="1" t="str">
        <f t="shared" si="327"/>
        <v>~rio~ : [ɹɪə]</v>
      </c>
      <c r="B1247" s="1">
        <f t="shared" si="342"/>
        <v>1</v>
      </c>
      <c r="C1247" s="1">
        <f t="shared" si="342"/>
        <v>0</v>
      </c>
      <c r="D1247" s="1">
        <f t="shared" si="342"/>
        <v>0</v>
      </c>
      <c r="E1247" s="7">
        <v>2</v>
      </c>
      <c r="F1247" s="9" t="s">
        <v>947</v>
      </c>
      <c r="G1247" s="4">
        <f t="shared" si="328"/>
        <v>1.463057790782736E-3</v>
      </c>
      <c r="H1247" s="1" t="str">
        <f t="shared" si="329"/>
        <v>ɹɪə</v>
      </c>
      <c r="I1247" s="1" t="str">
        <f t="shared" si="330"/>
        <v>rio</v>
      </c>
      <c r="J1247" s="10">
        <f t="shared" si="331"/>
        <v>3</v>
      </c>
      <c r="K1247" s="10">
        <f t="shared" si="332"/>
        <v>3</v>
      </c>
      <c r="L1247" s="10">
        <f t="shared" si="333"/>
        <v>3</v>
      </c>
      <c r="M1247" s="1" t="str">
        <f t="shared" si="334"/>
        <v>~rio~</v>
      </c>
      <c r="N1247" s="1" t="str">
        <f t="shared" si="335"/>
        <v>[ɹɪə]</v>
      </c>
      <c r="O1247" s="4">
        <f t="shared" si="336"/>
        <v>0.19056768313154809</v>
      </c>
      <c r="P1247" s="4">
        <f t="shared" si="337"/>
        <v>0.5714285714285714</v>
      </c>
      <c r="Q1247" s="4" cm="1">
        <f t="array" ref="Q1247">SUM(_xlfn._xlws.FILTER($G$2:$G$1265,_xlfn.MAP($M$2:$M$1265,_xlfn.LAMBDA(_xlpm.x,_xlpm.x=$M1247))))</f>
        <v>1.463057790782736E-3</v>
      </c>
      <c r="R1247" s="4">
        <f t="shared" si="338"/>
        <v>1</v>
      </c>
      <c r="S1247" s="15" cm="1">
        <f t="array" ref="S1247">SUM(_xlfn._xlws.FILTER($G$2:$G$1265,_xlfn.MAP($N$2:$N$1265,_xlfn.LAMBDA(_xlpm.x,_xlpm.x=$N1247))))</f>
        <v>3.6576444769568402E-3</v>
      </c>
      <c r="T1247" s="4">
        <f t="shared" si="339"/>
        <v>0.39999999999999997</v>
      </c>
      <c r="U1247" s="4">
        <f t="shared" si="340"/>
        <v>0.3979400086720376</v>
      </c>
      <c r="AA1247"/>
      <c r="AB1247"/>
      <c r="AC1247" s="2"/>
      <c r="AH1247" s="2"/>
      <c r="AI1247" s="2"/>
    </row>
    <row r="1248" spans="1:35">
      <c r="A1248" s="1" t="str">
        <f t="shared" si="327"/>
        <v>~rce~ : [ɹs]</v>
      </c>
      <c r="B1248" s="1">
        <f t="shared" si="342"/>
        <v>1</v>
      </c>
      <c r="C1248" s="1">
        <f t="shared" si="342"/>
        <v>0</v>
      </c>
      <c r="D1248" s="1">
        <f t="shared" si="342"/>
        <v>0</v>
      </c>
      <c r="E1248" s="7">
        <v>1</v>
      </c>
      <c r="F1248" s="9" t="s">
        <v>347</v>
      </c>
      <c r="G1248" s="4">
        <f t="shared" si="328"/>
        <v>7.3152889539136799E-4</v>
      </c>
      <c r="H1248" s="1" t="str">
        <f t="shared" si="329"/>
        <v>ɹs</v>
      </c>
      <c r="I1248" s="1" t="str">
        <f t="shared" si="330"/>
        <v>rce</v>
      </c>
      <c r="J1248" s="10">
        <f t="shared" si="331"/>
        <v>2</v>
      </c>
      <c r="K1248" s="10">
        <f t="shared" si="332"/>
        <v>3</v>
      </c>
      <c r="L1248" s="10">
        <f t="shared" si="333"/>
        <v>3</v>
      </c>
      <c r="M1248" s="1" t="str">
        <f t="shared" si="334"/>
        <v>~rce~</v>
      </c>
      <c r="N1248" s="1" t="str">
        <f t="shared" si="335"/>
        <v>[ɹs]</v>
      </c>
      <c r="O1248" s="4">
        <f t="shared" si="336"/>
        <v>0.10520546868726234</v>
      </c>
      <c r="P1248" s="4">
        <f t="shared" si="337"/>
        <v>0.5</v>
      </c>
      <c r="Q1248" s="4" cm="1">
        <f t="array" ref="Q1248">SUM(_xlfn._xlws.FILTER($G$2:$G$1265,_xlfn.MAP($M$2:$M$1265,_xlfn.LAMBDA(_xlpm.x,_xlpm.x=$M1248))))</f>
        <v>7.3152889539136799E-4</v>
      </c>
      <c r="R1248" s="4">
        <f t="shared" si="338"/>
        <v>1</v>
      </c>
      <c r="S1248" s="15" cm="1">
        <f t="array" ref="S1248">SUM(_xlfn._xlws.FILTER($G$2:$G$1265,_xlfn.MAP($N$2:$N$1265,_xlfn.LAMBDA(_xlpm.x,_xlpm.x=$N1248))))</f>
        <v>2.1945866861741038E-3</v>
      </c>
      <c r="T1248" s="4">
        <f t="shared" si="339"/>
        <v>0.33333333333333337</v>
      </c>
      <c r="U1248" s="4">
        <f t="shared" si="340"/>
        <v>0.47712125471966238</v>
      </c>
      <c r="AA1248"/>
      <c r="AB1248"/>
      <c r="AC1248" s="2"/>
      <c r="AH1248" s="2"/>
      <c r="AI1248" s="2"/>
    </row>
    <row r="1249" spans="1:35">
      <c r="A1249" s="1" t="str">
        <f t="shared" si="327"/>
        <v>~for~ : [fɔɹ]</v>
      </c>
      <c r="B1249" s="1">
        <f t="shared" si="342"/>
        <v>0</v>
      </c>
      <c r="C1249" s="1">
        <f t="shared" si="342"/>
        <v>0</v>
      </c>
      <c r="D1249" s="1">
        <f t="shared" si="342"/>
        <v>0</v>
      </c>
      <c r="E1249" s="7">
        <v>1</v>
      </c>
      <c r="F1249" s="9" t="s">
        <v>946</v>
      </c>
      <c r="G1249" s="4">
        <f t="shared" si="328"/>
        <v>7.3152889539136799E-4</v>
      </c>
      <c r="H1249" s="1" t="str">
        <f t="shared" si="329"/>
        <v>fɔɹ</v>
      </c>
      <c r="I1249" s="1" t="str">
        <f t="shared" si="330"/>
        <v>for</v>
      </c>
      <c r="J1249" s="10">
        <f t="shared" si="331"/>
        <v>3</v>
      </c>
      <c r="K1249" s="10">
        <f t="shared" si="332"/>
        <v>3</v>
      </c>
      <c r="L1249" s="10">
        <f t="shared" si="333"/>
        <v>3</v>
      </c>
      <c r="M1249" s="1" t="str">
        <f t="shared" si="334"/>
        <v>~for~</v>
      </c>
      <c r="N1249" s="1" t="str">
        <f t="shared" si="335"/>
        <v>[fɔɹ]</v>
      </c>
      <c r="O1249" s="4">
        <f t="shared" si="336"/>
        <v>0.10520546868726234</v>
      </c>
      <c r="P1249" s="4">
        <f t="shared" si="337"/>
        <v>0.5</v>
      </c>
      <c r="Q1249" s="4" cm="1">
        <f t="array" ref="Q1249">SUM(_xlfn._xlws.FILTER($G$2:$G$1265,_xlfn.MAP($M$2:$M$1265,_xlfn.LAMBDA(_xlpm.x,_xlpm.x=$M1249))))</f>
        <v>7.3152889539136799E-4</v>
      </c>
      <c r="R1249" s="4">
        <f t="shared" si="338"/>
        <v>1</v>
      </c>
      <c r="S1249" s="15" cm="1">
        <f t="array" ref="S1249">SUM(_xlfn._xlws.FILTER($G$2:$G$1265,_xlfn.MAP($N$2:$N$1265,_xlfn.LAMBDA(_xlpm.x,_xlpm.x=$N1249))))</f>
        <v>2.1945866861741038E-3</v>
      </c>
      <c r="T1249" s="4">
        <f t="shared" si="339"/>
        <v>0.33333333333333337</v>
      </c>
      <c r="U1249" s="4">
        <f t="shared" si="340"/>
        <v>0.47712125471966238</v>
      </c>
      <c r="AA1249"/>
      <c r="AB1249"/>
      <c r="AC1249" s="2"/>
      <c r="AH1249" s="2"/>
      <c r="AI1249" s="2"/>
    </row>
    <row r="1250" spans="1:35">
      <c r="A1250" s="1" t="str">
        <f t="shared" si="327"/>
        <v>~net~ : [nət]</v>
      </c>
      <c r="B1250" s="1">
        <f t="shared" si="342"/>
        <v>0</v>
      </c>
      <c r="C1250" s="1">
        <f t="shared" si="342"/>
        <v>0</v>
      </c>
      <c r="D1250" s="1">
        <f t="shared" si="342"/>
        <v>1</v>
      </c>
      <c r="E1250" s="7">
        <v>1</v>
      </c>
      <c r="F1250" s="9" t="s">
        <v>945</v>
      </c>
      <c r="G1250" s="4">
        <f t="shared" si="328"/>
        <v>7.3152889539136799E-4</v>
      </c>
      <c r="H1250" s="4" t="str">
        <f t="shared" si="329"/>
        <v>nət</v>
      </c>
      <c r="I1250" s="4" t="str">
        <f t="shared" si="330"/>
        <v>net</v>
      </c>
      <c r="J1250" s="10">
        <f t="shared" si="331"/>
        <v>3</v>
      </c>
      <c r="K1250" s="10">
        <f t="shared" si="332"/>
        <v>3</v>
      </c>
      <c r="L1250" s="10">
        <f t="shared" si="333"/>
        <v>3</v>
      </c>
      <c r="M1250" s="1" t="str">
        <f t="shared" si="334"/>
        <v>~net~</v>
      </c>
      <c r="N1250" s="1" t="str">
        <f t="shared" si="335"/>
        <v>[nət]</v>
      </c>
      <c r="O1250" s="4">
        <f t="shared" si="336"/>
        <v>0.10520546868726234</v>
      </c>
      <c r="P1250" s="4">
        <f t="shared" si="337"/>
        <v>0.5</v>
      </c>
      <c r="Q1250" s="4" cm="1">
        <f t="array" ref="Q1250">SUM(_xlfn._xlws.FILTER($G$2:$G$1265,_xlfn.MAP($M$2:$M$1265,_xlfn.LAMBDA(_xlpm.x,_xlpm.x=$M1250))))</f>
        <v>7.3152889539136799E-4</v>
      </c>
      <c r="R1250" s="4">
        <f t="shared" si="338"/>
        <v>1</v>
      </c>
      <c r="S1250" s="15" cm="1">
        <f t="array" ref="S1250">SUM(_xlfn._xlws.FILTER($G$2:$G$1265,_xlfn.MAP($N$2:$N$1265,_xlfn.LAMBDA(_xlpm.x,_xlpm.x=$N1250))))</f>
        <v>2.1945866861741038E-3</v>
      </c>
      <c r="T1250" s="4">
        <f t="shared" si="339"/>
        <v>0.33333333333333337</v>
      </c>
      <c r="U1250" s="4">
        <f t="shared" si="340"/>
        <v>0.47712125471966238</v>
      </c>
      <c r="AA1250"/>
      <c r="AB1250"/>
      <c r="AC1250" s="2"/>
      <c r="AH1250" s="2"/>
      <c r="AI1250" s="2"/>
    </row>
    <row r="1251" spans="1:35">
      <c r="A1251" s="1" t="str">
        <f t="shared" si="327"/>
        <v>~nit~ : [nət]</v>
      </c>
      <c r="B1251" s="1">
        <f t="shared" si="342"/>
        <v>0</v>
      </c>
      <c r="C1251" s="1">
        <f t="shared" si="342"/>
        <v>0</v>
      </c>
      <c r="D1251" s="1">
        <f t="shared" si="342"/>
        <v>1</v>
      </c>
      <c r="E1251" s="7">
        <v>1</v>
      </c>
      <c r="F1251" s="9" t="s">
        <v>944</v>
      </c>
      <c r="G1251" s="4">
        <f t="shared" si="328"/>
        <v>7.3152889539136799E-4</v>
      </c>
      <c r="H1251" s="4" t="str">
        <f t="shared" si="329"/>
        <v>nət</v>
      </c>
      <c r="I1251" s="4" t="str">
        <f t="shared" si="330"/>
        <v>nit</v>
      </c>
      <c r="J1251" s="10">
        <f t="shared" si="331"/>
        <v>3</v>
      </c>
      <c r="K1251" s="10">
        <f t="shared" si="332"/>
        <v>3</v>
      </c>
      <c r="L1251" s="10">
        <f t="shared" si="333"/>
        <v>3</v>
      </c>
      <c r="M1251" s="1" t="str">
        <f t="shared" si="334"/>
        <v>~nit~</v>
      </c>
      <c r="N1251" s="1" t="str">
        <f t="shared" si="335"/>
        <v>[nət]</v>
      </c>
      <c r="O1251" s="4">
        <f t="shared" si="336"/>
        <v>0.10520546868726234</v>
      </c>
      <c r="P1251" s="4">
        <f t="shared" si="337"/>
        <v>0.5</v>
      </c>
      <c r="Q1251" s="4" cm="1">
        <f t="array" ref="Q1251">SUM(_xlfn._xlws.FILTER($G$2:$G$1265,_xlfn.MAP($M$2:$M$1265,_xlfn.LAMBDA(_xlpm.x,_xlpm.x=$M1251))))</f>
        <v>7.3152889539136799E-4</v>
      </c>
      <c r="R1251" s="4">
        <f t="shared" si="338"/>
        <v>1</v>
      </c>
      <c r="S1251" s="15" cm="1">
        <f t="array" ref="S1251">SUM(_xlfn._xlws.FILTER($G$2:$G$1265,_xlfn.MAP($N$2:$N$1265,_xlfn.LAMBDA(_xlpm.x,_xlpm.x=$N1251))))</f>
        <v>2.1945866861741038E-3</v>
      </c>
      <c r="T1251" s="4">
        <f t="shared" si="339"/>
        <v>0.33333333333333337</v>
      </c>
      <c r="U1251" s="4">
        <f t="shared" si="340"/>
        <v>0.47712125471966238</v>
      </c>
      <c r="AA1251"/>
      <c r="AB1251"/>
      <c r="AC1251" s="2"/>
      <c r="AH1251" s="2"/>
      <c r="AI1251" s="2"/>
    </row>
    <row r="1252" spans="1:35">
      <c r="A1252" s="1" t="str">
        <f t="shared" si="327"/>
        <v>~four~ : [fɔɹ]</v>
      </c>
      <c r="B1252" s="1">
        <f t="shared" si="342"/>
        <v>0</v>
      </c>
      <c r="C1252" s="1">
        <f t="shared" si="342"/>
        <v>0</v>
      </c>
      <c r="D1252" s="1">
        <f t="shared" si="342"/>
        <v>0</v>
      </c>
      <c r="E1252" s="7">
        <v>1</v>
      </c>
      <c r="F1252" s="9" t="s">
        <v>943</v>
      </c>
      <c r="G1252" s="4">
        <f t="shared" si="328"/>
        <v>7.3152889539136799E-4</v>
      </c>
      <c r="H1252" s="4" t="str">
        <f t="shared" si="329"/>
        <v>fɔɹ</v>
      </c>
      <c r="I1252" s="4" t="str">
        <f t="shared" si="330"/>
        <v>four</v>
      </c>
      <c r="J1252" s="10">
        <f t="shared" si="331"/>
        <v>3</v>
      </c>
      <c r="K1252" s="10">
        <f t="shared" si="332"/>
        <v>4</v>
      </c>
      <c r="L1252" s="10">
        <f t="shared" si="333"/>
        <v>4</v>
      </c>
      <c r="M1252" s="1" t="str">
        <f t="shared" si="334"/>
        <v>~four~</v>
      </c>
      <c r="N1252" s="1" t="str">
        <f t="shared" si="335"/>
        <v>[fɔɹ]</v>
      </c>
      <c r="O1252" s="4">
        <f t="shared" si="336"/>
        <v>0.1171234337644549</v>
      </c>
      <c r="P1252" s="4">
        <f t="shared" si="337"/>
        <v>0.5</v>
      </c>
      <c r="Q1252" s="4" cm="1">
        <f t="array" ref="Q1252">SUM(_xlfn._xlws.FILTER($G$2:$G$1265,_xlfn.MAP($M$2:$M$1265,_xlfn.LAMBDA(_xlpm.x,_xlpm.x=$M1252))))</f>
        <v>7.3152889539136799E-4</v>
      </c>
      <c r="R1252" s="4">
        <f t="shared" si="338"/>
        <v>1</v>
      </c>
      <c r="S1252" s="15" cm="1">
        <f t="array" ref="S1252">SUM(_xlfn._xlws.FILTER($G$2:$G$1265,_xlfn.MAP($N$2:$N$1265,_xlfn.LAMBDA(_xlpm.x,_xlpm.x=$N1252))))</f>
        <v>2.1945866861741038E-3</v>
      </c>
      <c r="T1252" s="4">
        <f t="shared" si="339"/>
        <v>0.33333333333333337</v>
      </c>
      <c r="U1252" s="4">
        <f t="shared" si="340"/>
        <v>0.47712125471966238</v>
      </c>
      <c r="AA1252"/>
      <c r="AB1252"/>
      <c r="AC1252" s="2"/>
      <c r="AH1252" s="2"/>
      <c r="AI1252" s="2"/>
    </row>
    <row r="1253" spans="1:35">
      <c r="A1253" s="1" t="str">
        <f t="shared" si="327"/>
        <v>~nute~ : [nət]</v>
      </c>
      <c r="B1253" s="1">
        <f t="shared" si="342"/>
        <v>0</v>
      </c>
      <c r="C1253" s="1">
        <f t="shared" si="342"/>
        <v>0</v>
      </c>
      <c r="D1253" s="1">
        <f t="shared" si="342"/>
        <v>1</v>
      </c>
      <c r="E1253" s="7">
        <v>1</v>
      </c>
      <c r="F1253" s="9" t="s">
        <v>942</v>
      </c>
      <c r="G1253" s="4">
        <f t="shared" si="328"/>
        <v>7.3152889539136799E-4</v>
      </c>
      <c r="H1253" s="4" t="str">
        <f t="shared" si="329"/>
        <v>nət</v>
      </c>
      <c r="I1253" s="4" t="str">
        <f t="shared" si="330"/>
        <v>nute</v>
      </c>
      <c r="J1253" s="10">
        <f t="shared" si="331"/>
        <v>3</v>
      </c>
      <c r="K1253" s="10">
        <f t="shared" si="332"/>
        <v>4</v>
      </c>
      <c r="L1253" s="10">
        <f t="shared" si="333"/>
        <v>4</v>
      </c>
      <c r="M1253" s="1" t="str">
        <f t="shared" si="334"/>
        <v>~nute~</v>
      </c>
      <c r="N1253" s="1" t="str">
        <f t="shared" si="335"/>
        <v>[nət]</v>
      </c>
      <c r="O1253" s="4">
        <f t="shared" si="336"/>
        <v>0.1171234337644549</v>
      </c>
      <c r="P1253" s="4">
        <f t="shared" si="337"/>
        <v>0.5</v>
      </c>
      <c r="Q1253" s="4" cm="1">
        <f t="array" ref="Q1253">SUM(_xlfn._xlws.FILTER($G$2:$G$1265,_xlfn.MAP($M$2:$M$1265,_xlfn.LAMBDA(_xlpm.x,_xlpm.x=$M1253))))</f>
        <v>7.3152889539136799E-4</v>
      </c>
      <c r="R1253" s="4">
        <f t="shared" si="338"/>
        <v>1</v>
      </c>
      <c r="S1253" s="15" cm="1">
        <f t="array" ref="S1253">SUM(_xlfn._xlws.FILTER($G$2:$G$1265,_xlfn.MAP($N$2:$N$1265,_xlfn.LAMBDA(_xlpm.x,_xlpm.x=$N1253))))</f>
        <v>2.1945866861741038E-3</v>
      </c>
      <c r="T1253" s="4">
        <f t="shared" si="339"/>
        <v>0.33333333333333337</v>
      </c>
      <c r="U1253" s="4">
        <f t="shared" si="340"/>
        <v>0.47712125471966238</v>
      </c>
      <c r="AA1253"/>
      <c r="AB1253"/>
      <c r="AC1253" s="2"/>
      <c r="AH1253" s="2"/>
      <c r="AI1253" s="2"/>
    </row>
    <row r="1254" spans="1:35">
      <c r="A1254" s="1" t="str">
        <f t="shared" si="327"/>
        <v>~ctor~ : [ktəɹ]</v>
      </c>
      <c r="B1254" s="1">
        <f t="shared" si="342"/>
        <v>0</v>
      </c>
      <c r="C1254" s="1">
        <f t="shared" si="342"/>
        <v>0</v>
      </c>
      <c r="D1254" s="1">
        <f t="shared" si="342"/>
        <v>0</v>
      </c>
      <c r="E1254" s="7">
        <v>1</v>
      </c>
      <c r="F1254" s="9" t="s">
        <v>941</v>
      </c>
      <c r="G1254" s="4">
        <f t="shared" si="328"/>
        <v>7.3152889539136799E-4</v>
      </c>
      <c r="H1254" s="4" t="str">
        <f t="shared" si="329"/>
        <v>ktəɹ</v>
      </c>
      <c r="I1254" s="4" t="str">
        <f t="shared" si="330"/>
        <v>ctor</v>
      </c>
      <c r="J1254" s="10">
        <f t="shared" si="331"/>
        <v>4</v>
      </c>
      <c r="K1254" s="10">
        <f t="shared" si="332"/>
        <v>4</v>
      </c>
      <c r="L1254" s="10">
        <f t="shared" si="333"/>
        <v>4</v>
      </c>
      <c r="M1254" s="1" t="str">
        <f t="shared" si="334"/>
        <v>~ctor~</v>
      </c>
      <c r="N1254" s="1" t="str">
        <f t="shared" si="335"/>
        <v>[ktəɹ]</v>
      </c>
      <c r="O1254" s="4">
        <f t="shared" si="336"/>
        <v>0.1171234337644549</v>
      </c>
      <c r="P1254" s="4">
        <f t="shared" si="337"/>
        <v>0.5</v>
      </c>
      <c r="Q1254" s="4" cm="1">
        <f t="array" ref="Q1254">SUM(_xlfn._xlws.FILTER($G$2:$G$1265,_xlfn.MAP($M$2:$M$1265,_xlfn.LAMBDA(_xlpm.x,_xlpm.x=$M1254))))</f>
        <v>7.3152889539136799E-4</v>
      </c>
      <c r="R1254" s="4">
        <f t="shared" si="338"/>
        <v>1</v>
      </c>
      <c r="S1254" s="15" cm="1">
        <f t="array" ref="S1254">SUM(_xlfn._xlws.FILTER($G$2:$G$1265,_xlfn.MAP($N$2:$N$1265,_xlfn.LAMBDA(_xlpm.x,_xlpm.x=$N1254))))</f>
        <v>2.1945866861741038E-3</v>
      </c>
      <c r="T1254" s="4">
        <f t="shared" si="339"/>
        <v>0.33333333333333337</v>
      </c>
      <c r="U1254" s="4">
        <f t="shared" si="340"/>
        <v>0.47712125471966238</v>
      </c>
      <c r="AA1254"/>
      <c r="AB1254"/>
      <c r="AC1254" s="2"/>
      <c r="AH1254" s="2"/>
      <c r="AI1254" s="2"/>
    </row>
    <row r="1255" spans="1:35">
      <c r="A1255" s="1" t="str">
        <f t="shared" si="327"/>
        <v>~pply~ : [plaɪ]</v>
      </c>
      <c r="B1255" s="1">
        <f t="shared" si="342"/>
        <v>0</v>
      </c>
      <c r="C1255" s="1">
        <f t="shared" si="342"/>
        <v>0</v>
      </c>
      <c r="D1255" s="1">
        <f t="shared" si="342"/>
        <v>0</v>
      </c>
      <c r="E1255" s="7">
        <v>1</v>
      </c>
      <c r="F1255" s="9" t="s">
        <v>407</v>
      </c>
      <c r="G1255" s="4">
        <f t="shared" si="328"/>
        <v>7.3152889539136799E-4</v>
      </c>
      <c r="H1255" s="4" t="str">
        <f t="shared" si="329"/>
        <v>plaɪ</v>
      </c>
      <c r="I1255" s="4" t="str">
        <f t="shared" si="330"/>
        <v>pply</v>
      </c>
      <c r="J1255" s="10">
        <f t="shared" si="331"/>
        <v>4</v>
      </c>
      <c r="K1255" s="10">
        <f t="shared" si="332"/>
        <v>4</v>
      </c>
      <c r="L1255" s="10">
        <f t="shared" si="333"/>
        <v>4</v>
      </c>
      <c r="M1255" s="1" t="str">
        <f t="shared" si="334"/>
        <v>~pply~</v>
      </c>
      <c r="N1255" s="1" t="str">
        <f t="shared" si="335"/>
        <v>[plaɪ]</v>
      </c>
      <c r="O1255" s="4">
        <f t="shared" si="336"/>
        <v>0.1171234337644549</v>
      </c>
      <c r="P1255" s="4">
        <f t="shared" si="337"/>
        <v>0.5</v>
      </c>
      <c r="Q1255" s="4" cm="1">
        <f t="array" ref="Q1255">SUM(_xlfn._xlws.FILTER($G$2:$G$1265,_xlfn.MAP($M$2:$M$1265,_xlfn.LAMBDA(_xlpm.x,_xlpm.x=$M1255))))</f>
        <v>7.3152889539136799E-4</v>
      </c>
      <c r="R1255" s="4">
        <f t="shared" si="338"/>
        <v>1</v>
      </c>
      <c r="S1255" s="15" cm="1">
        <f t="array" ref="S1255">SUM(_xlfn._xlws.FILTER($G$2:$G$1265,_xlfn.MAP($N$2:$N$1265,_xlfn.LAMBDA(_xlpm.x,_xlpm.x=$N1255))))</f>
        <v>2.1945866861741038E-3</v>
      </c>
      <c r="T1255" s="4">
        <f t="shared" si="339"/>
        <v>0.33333333333333337</v>
      </c>
      <c r="U1255" s="4">
        <f t="shared" si="340"/>
        <v>0.47712125471966238</v>
      </c>
      <c r="AA1255"/>
      <c r="AB1255"/>
      <c r="AC1255" s="2"/>
      <c r="AH1255" s="2"/>
      <c r="AI1255" s="2"/>
    </row>
    <row r="1256" spans="1:35">
      <c r="A1256" s="1" t="str">
        <f t="shared" si="327"/>
        <v>~rrect~ : [ɹɛkt]</v>
      </c>
      <c r="B1256" s="1">
        <f t="shared" si="342"/>
        <v>1</v>
      </c>
      <c r="C1256" s="1">
        <f t="shared" si="342"/>
        <v>0</v>
      </c>
      <c r="D1256" s="1">
        <f t="shared" si="342"/>
        <v>0</v>
      </c>
      <c r="E1256" s="7">
        <v>1</v>
      </c>
      <c r="F1256" s="9" t="s">
        <v>940</v>
      </c>
      <c r="G1256" s="4">
        <f t="shared" si="328"/>
        <v>7.3152889539136799E-4</v>
      </c>
      <c r="H1256" s="1" t="str">
        <f t="shared" si="329"/>
        <v>ɹɛkt</v>
      </c>
      <c r="I1256" s="1" t="str">
        <f t="shared" si="330"/>
        <v>rrect</v>
      </c>
      <c r="J1256" s="10">
        <f t="shared" si="331"/>
        <v>4</v>
      </c>
      <c r="K1256" s="10">
        <f t="shared" si="332"/>
        <v>5</v>
      </c>
      <c r="L1256" s="10">
        <f t="shared" si="333"/>
        <v>5</v>
      </c>
      <c r="M1256" s="1" t="str">
        <f t="shared" si="334"/>
        <v>~rrect~</v>
      </c>
      <c r="N1256" s="1" t="str">
        <f t="shared" si="335"/>
        <v>[ɹɛkt]</v>
      </c>
      <c r="O1256" s="4">
        <f t="shared" si="336"/>
        <v>0.12719992966056537</v>
      </c>
      <c r="P1256" s="4">
        <f t="shared" si="337"/>
        <v>0.5</v>
      </c>
      <c r="Q1256" s="4" cm="1">
        <f t="array" ref="Q1256">SUM(_xlfn._xlws.FILTER($G$2:$G$1265,_xlfn.MAP($M$2:$M$1265,_xlfn.LAMBDA(_xlpm.x,_xlpm.x=$M1256))))</f>
        <v>7.3152889539136799E-4</v>
      </c>
      <c r="R1256" s="4">
        <f t="shared" si="338"/>
        <v>1</v>
      </c>
      <c r="S1256" s="15" cm="1">
        <f t="array" ref="S1256">SUM(_xlfn._xlws.FILTER($G$2:$G$1265,_xlfn.MAP($N$2:$N$1265,_xlfn.LAMBDA(_xlpm.x,_xlpm.x=$N1256))))</f>
        <v>2.1945866861741038E-3</v>
      </c>
      <c r="T1256" s="4">
        <f t="shared" si="339"/>
        <v>0.33333333333333337</v>
      </c>
      <c r="U1256" s="4">
        <f t="shared" si="340"/>
        <v>0.47712125471966238</v>
      </c>
      <c r="AA1256"/>
      <c r="AB1256"/>
      <c r="AC1256" s="2"/>
      <c r="AH1256" s="2"/>
      <c r="AI1256" s="2"/>
    </row>
    <row r="1257" spans="1:35">
      <c r="A1257" s="1" t="str">
        <f t="shared" si="327"/>
        <v>~lor~ : [ləɹ]</v>
      </c>
      <c r="B1257" s="1">
        <f t="shared" si="342"/>
        <v>0</v>
      </c>
      <c r="C1257" s="1">
        <f t="shared" si="342"/>
        <v>0</v>
      </c>
      <c r="D1257" s="1">
        <f t="shared" si="342"/>
        <v>0</v>
      </c>
      <c r="E1257" s="7">
        <v>1</v>
      </c>
      <c r="F1257" s="9" t="s">
        <v>939</v>
      </c>
      <c r="G1257" s="4">
        <f t="shared" si="328"/>
        <v>7.3152889539136799E-4</v>
      </c>
      <c r="H1257" s="4" t="str">
        <f t="shared" si="329"/>
        <v>ləɹ</v>
      </c>
      <c r="I1257" s="4" t="str">
        <f t="shared" si="330"/>
        <v>lor</v>
      </c>
      <c r="J1257" s="10">
        <f t="shared" si="331"/>
        <v>3</v>
      </c>
      <c r="K1257" s="10">
        <f t="shared" si="332"/>
        <v>3</v>
      </c>
      <c r="L1257" s="10">
        <f t="shared" si="333"/>
        <v>3</v>
      </c>
      <c r="M1257" s="1" t="str">
        <f t="shared" si="334"/>
        <v>~lor~</v>
      </c>
      <c r="N1257" s="1" t="str">
        <f t="shared" si="335"/>
        <v>[ləɹ]</v>
      </c>
      <c r="O1257" s="4">
        <f t="shared" si="336"/>
        <v>8.4164374949809884E-2</v>
      </c>
      <c r="P1257" s="4">
        <f t="shared" si="337"/>
        <v>0.4</v>
      </c>
      <c r="Q1257" s="4" cm="1">
        <f t="array" ref="Q1257">SUM(_xlfn._xlws.FILTER($G$2:$G$1265,_xlfn.MAP($M$2:$M$1265,_xlfn.LAMBDA(_xlpm.x,_xlpm.x=$M1257))))</f>
        <v>7.3152889539136799E-4</v>
      </c>
      <c r="R1257" s="4">
        <f t="shared" si="338"/>
        <v>1</v>
      </c>
      <c r="S1257" s="15" cm="1">
        <f t="array" ref="S1257">SUM(_xlfn._xlws.FILTER($G$2:$G$1265,_xlfn.MAP($N$2:$N$1265,_xlfn.LAMBDA(_xlpm.x,_xlpm.x=$N1257))))</f>
        <v>2.926115581565472E-3</v>
      </c>
      <c r="T1257" s="4">
        <f t="shared" si="339"/>
        <v>0.25</v>
      </c>
      <c r="U1257" s="4">
        <f t="shared" si="340"/>
        <v>0.6020599913279624</v>
      </c>
      <c r="AA1257"/>
      <c r="AB1257"/>
      <c r="AC1257" s="2"/>
      <c r="AH1257" s="2"/>
      <c r="AI1257" s="2"/>
    </row>
    <row r="1258" spans="1:35">
      <c r="A1258" s="1" t="str">
        <f t="shared" si="327"/>
        <v>~ter~ : [təɹ]</v>
      </c>
      <c r="B1258" s="1">
        <f t="shared" si="342"/>
        <v>0</v>
      </c>
      <c r="C1258" s="1">
        <f t="shared" si="342"/>
        <v>0</v>
      </c>
      <c r="D1258" s="1">
        <f t="shared" si="342"/>
        <v>0</v>
      </c>
      <c r="E1258" s="7">
        <v>1</v>
      </c>
      <c r="F1258" s="9" t="s">
        <v>938</v>
      </c>
      <c r="G1258" s="4">
        <f t="shared" si="328"/>
        <v>7.3152889539136799E-4</v>
      </c>
      <c r="H1258" s="1" t="str">
        <f t="shared" si="329"/>
        <v>təɹ</v>
      </c>
      <c r="I1258" s="1" t="str">
        <f t="shared" si="330"/>
        <v>ter</v>
      </c>
      <c r="J1258" s="10">
        <f t="shared" si="331"/>
        <v>3</v>
      </c>
      <c r="K1258" s="10">
        <f t="shared" si="332"/>
        <v>3</v>
      </c>
      <c r="L1258" s="10">
        <f t="shared" si="333"/>
        <v>3</v>
      </c>
      <c r="M1258" s="1" t="str">
        <f t="shared" si="334"/>
        <v>~ter~</v>
      </c>
      <c r="N1258" s="1" t="str">
        <f t="shared" si="335"/>
        <v>[təɹ]</v>
      </c>
      <c r="O1258" s="4">
        <f t="shared" si="336"/>
        <v>8.4164374949809884E-2</v>
      </c>
      <c r="P1258" s="4">
        <f t="shared" si="337"/>
        <v>0.4</v>
      </c>
      <c r="Q1258" s="4" cm="1">
        <f t="array" ref="Q1258">SUM(_xlfn._xlws.FILTER($G$2:$G$1265,_xlfn.MAP($M$2:$M$1265,_xlfn.LAMBDA(_xlpm.x,_xlpm.x=$M1258))))</f>
        <v>7.3152889539136799E-4</v>
      </c>
      <c r="R1258" s="4">
        <f t="shared" si="338"/>
        <v>1</v>
      </c>
      <c r="S1258" s="15" cm="1">
        <f t="array" ref="S1258">SUM(_xlfn._xlws.FILTER($G$2:$G$1265,_xlfn.MAP($N$2:$N$1265,_xlfn.LAMBDA(_xlpm.x,_xlpm.x=$N1258))))</f>
        <v>2.926115581565472E-3</v>
      </c>
      <c r="T1258" s="4">
        <f t="shared" si="339"/>
        <v>0.25</v>
      </c>
      <c r="U1258" s="4">
        <f t="shared" si="340"/>
        <v>0.6020599913279624</v>
      </c>
      <c r="AA1258"/>
      <c r="AB1258"/>
      <c r="AC1258" s="2"/>
      <c r="AH1258" s="2"/>
      <c r="AI1258" s="2"/>
    </row>
    <row r="1259" spans="1:35">
      <c r="A1259" s="1" t="str">
        <f t="shared" si="327"/>
        <v>~llar~ : [ləɹ]</v>
      </c>
      <c r="B1259" s="1">
        <f t="shared" si="342"/>
        <v>0</v>
      </c>
      <c r="C1259" s="1">
        <f t="shared" si="342"/>
        <v>0</v>
      </c>
      <c r="D1259" s="1">
        <f t="shared" si="342"/>
        <v>0</v>
      </c>
      <c r="E1259" s="7">
        <v>1</v>
      </c>
      <c r="F1259" s="9" t="s">
        <v>937</v>
      </c>
      <c r="G1259" s="4">
        <f t="shared" si="328"/>
        <v>7.3152889539136799E-4</v>
      </c>
      <c r="H1259" s="1" t="str">
        <f t="shared" si="329"/>
        <v>ləɹ</v>
      </c>
      <c r="I1259" s="1" t="str">
        <f t="shared" si="330"/>
        <v>llar</v>
      </c>
      <c r="J1259" s="10">
        <f t="shared" si="331"/>
        <v>3</v>
      </c>
      <c r="K1259" s="10">
        <f t="shared" si="332"/>
        <v>4</v>
      </c>
      <c r="L1259" s="10">
        <f t="shared" si="333"/>
        <v>4</v>
      </c>
      <c r="M1259" s="1" t="str">
        <f t="shared" si="334"/>
        <v>~llar~</v>
      </c>
      <c r="N1259" s="1" t="str">
        <f t="shared" si="335"/>
        <v>[ləɹ]</v>
      </c>
      <c r="O1259" s="4">
        <f t="shared" si="336"/>
        <v>9.3698747011563929E-2</v>
      </c>
      <c r="P1259" s="4">
        <f t="shared" si="337"/>
        <v>0.4</v>
      </c>
      <c r="Q1259" s="4" cm="1">
        <f t="array" ref="Q1259">SUM(_xlfn._xlws.FILTER($G$2:$G$1265,_xlfn.MAP($M$2:$M$1265,_xlfn.LAMBDA(_xlpm.x,_xlpm.x=$M1259))))</f>
        <v>7.3152889539136799E-4</v>
      </c>
      <c r="R1259" s="4">
        <f t="shared" si="338"/>
        <v>1</v>
      </c>
      <c r="S1259" s="15" cm="1">
        <f t="array" ref="S1259">SUM(_xlfn._xlws.FILTER($G$2:$G$1265,_xlfn.MAP($N$2:$N$1265,_xlfn.LAMBDA(_xlpm.x,_xlpm.x=$N1259))))</f>
        <v>2.926115581565472E-3</v>
      </c>
      <c r="T1259" s="4">
        <f t="shared" si="339"/>
        <v>0.25</v>
      </c>
      <c r="U1259" s="4">
        <f t="shared" si="340"/>
        <v>0.6020599913279624</v>
      </c>
      <c r="AA1259"/>
      <c r="AB1259"/>
      <c r="AC1259" s="2"/>
      <c r="AH1259" s="2"/>
      <c r="AI1259" s="2"/>
    </row>
    <row r="1260" spans="1:35">
      <c r="A1260" s="1" t="str">
        <f t="shared" si="327"/>
        <v>~mmon~ : [mən]</v>
      </c>
      <c r="B1260" s="1">
        <f t="shared" si="342"/>
        <v>0</v>
      </c>
      <c r="C1260" s="1">
        <f t="shared" si="342"/>
        <v>1</v>
      </c>
      <c r="D1260" s="1">
        <f t="shared" si="342"/>
        <v>0</v>
      </c>
      <c r="E1260" s="7">
        <v>1</v>
      </c>
      <c r="F1260" s="9" t="s">
        <v>936</v>
      </c>
      <c r="G1260" s="4">
        <f t="shared" si="328"/>
        <v>7.3152889539136799E-4</v>
      </c>
      <c r="H1260" s="4" t="str">
        <f t="shared" si="329"/>
        <v>mən</v>
      </c>
      <c r="I1260" s="4" t="str">
        <f t="shared" si="330"/>
        <v>mmon</v>
      </c>
      <c r="J1260" s="10">
        <f t="shared" si="331"/>
        <v>3</v>
      </c>
      <c r="K1260" s="10">
        <f t="shared" si="332"/>
        <v>4</v>
      </c>
      <c r="L1260" s="10">
        <f t="shared" si="333"/>
        <v>4</v>
      </c>
      <c r="M1260" s="1" t="str">
        <f t="shared" si="334"/>
        <v>~mmon~</v>
      </c>
      <c r="N1260" s="1" t="str">
        <f t="shared" si="335"/>
        <v>[mən]</v>
      </c>
      <c r="O1260" s="4">
        <f t="shared" si="336"/>
        <v>9.3698747011563929E-2</v>
      </c>
      <c r="P1260" s="4">
        <f t="shared" si="337"/>
        <v>0.4</v>
      </c>
      <c r="Q1260" s="4" cm="1">
        <f t="array" ref="Q1260">SUM(_xlfn._xlws.FILTER($G$2:$G$1265,_xlfn.MAP($M$2:$M$1265,_xlfn.LAMBDA(_xlpm.x,_xlpm.x=$M1260))))</f>
        <v>7.3152889539136799E-4</v>
      </c>
      <c r="R1260" s="4">
        <f t="shared" si="338"/>
        <v>1</v>
      </c>
      <c r="S1260" s="15" cm="1">
        <f t="array" ref="S1260">SUM(_xlfn._xlws.FILTER($G$2:$G$1265,_xlfn.MAP($N$2:$N$1265,_xlfn.LAMBDA(_xlpm.x,_xlpm.x=$N1260))))</f>
        <v>2.926115581565472E-3</v>
      </c>
      <c r="T1260" s="4">
        <f t="shared" si="339"/>
        <v>0.25</v>
      </c>
      <c r="U1260" s="4">
        <f t="shared" si="340"/>
        <v>0.6020599913279624</v>
      </c>
      <c r="AA1260"/>
      <c r="AB1260"/>
      <c r="AC1260" s="2"/>
      <c r="AH1260" s="2"/>
      <c r="AI1260" s="2"/>
    </row>
    <row r="1261" spans="1:35">
      <c r="A1261" s="1" t="str">
        <f t="shared" si="327"/>
        <v>~ria~ : [ɹɪə]</v>
      </c>
      <c r="B1261" s="1">
        <f t="shared" si="342"/>
        <v>1</v>
      </c>
      <c r="C1261" s="1">
        <f t="shared" si="342"/>
        <v>0</v>
      </c>
      <c r="D1261" s="1">
        <f t="shared" si="342"/>
        <v>0</v>
      </c>
      <c r="E1261" s="7">
        <v>1</v>
      </c>
      <c r="F1261" s="9" t="s">
        <v>935</v>
      </c>
      <c r="G1261" s="4">
        <f t="shared" si="328"/>
        <v>7.3152889539136799E-4</v>
      </c>
      <c r="H1261" s="1" t="str">
        <f t="shared" si="329"/>
        <v>ɹɪə</v>
      </c>
      <c r="I1261" s="1" t="str">
        <f t="shared" si="330"/>
        <v>ria</v>
      </c>
      <c r="J1261" s="10">
        <f t="shared" si="331"/>
        <v>3</v>
      </c>
      <c r="K1261" s="10">
        <f t="shared" si="332"/>
        <v>3</v>
      </c>
      <c r="L1261" s="10">
        <f t="shared" si="333"/>
        <v>3</v>
      </c>
      <c r="M1261" s="1" t="str">
        <f t="shared" si="334"/>
        <v>~ria~</v>
      </c>
      <c r="N1261" s="1" t="str">
        <f t="shared" si="335"/>
        <v>[ɹɪə]</v>
      </c>
      <c r="O1261" s="4">
        <f t="shared" si="336"/>
        <v>7.0136979124841556E-2</v>
      </c>
      <c r="P1261" s="4">
        <f t="shared" si="337"/>
        <v>0.33333333333333331</v>
      </c>
      <c r="Q1261" s="4" cm="1">
        <f t="array" ref="Q1261">SUM(_xlfn._xlws.FILTER($G$2:$G$1265,_xlfn.MAP($M$2:$M$1265,_xlfn.LAMBDA(_xlpm.x,_xlpm.x=$M1261))))</f>
        <v>7.3152889539136799E-4</v>
      </c>
      <c r="R1261" s="4">
        <f t="shared" si="338"/>
        <v>1</v>
      </c>
      <c r="S1261" s="15" cm="1">
        <f t="array" ref="S1261">SUM(_xlfn._xlws.FILTER($G$2:$G$1265,_xlfn.MAP($N$2:$N$1265,_xlfn.LAMBDA(_xlpm.x,_xlpm.x=$N1261))))</f>
        <v>3.6576444769568402E-3</v>
      </c>
      <c r="T1261" s="4">
        <f t="shared" si="339"/>
        <v>0.19999999999999998</v>
      </c>
      <c r="U1261" s="4">
        <f t="shared" si="340"/>
        <v>0.69897000433601886</v>
      </c>
      <c r="AA1261"/>
      <c r="AB1261"/>
      <c r="AC1261" s="2"/>
      <c r="AH1261" s="2"/>
      <c r="AI1261" s="2"/>
    </row>
    <row r="1262" spans="1:35">
      <c r="A1262" s="1" t="str">
        <f t="shared" si="327"/>
        <v>~rie~ : [ɹɪə]</v>
      </c>
      <c r="B1262" s="1">
        <f t="shared" si="342"/>
        <v>1</v>
      </c>
      <c r="C1262" s="1">
        <f t="shared" si="342"/>
        <v>0</v>
      </c>
      <c r="D1262" s="1">
        <f t="shared" si="342"/>
        <v>0</v>
      </c>
      <c r="E1262" s="7">
        <v>1</v>
      </c>
      <c r="F1262" s="9" t="s">
        <v>934</v>
      </c>
      <c r="G1262" s="4">
        <f t="shared" si="328"/>
        <v>7.3152889539136799E-4</v>
      </c>
      <c r="H1262" s="1" t="str">
        <f t="shared" si="329"/>
        <v>ɹɪə</v>
      </c>
      <c r="I1262" s="1" t="str">
        <f t="shared" si="330"/>
        <v>rie</v>
      </c>
      <c r="J1262" s="10">
        <f t="shared" si="331"/>
        <v>3</v>
      </c>
      <c r="K1262" s="10">
        <f t="shared" si="332"/>
        <v>3</v>
      </c>
      <c r="L1262" s="10">
        <f t="shared" si="333"/>
        <v>3</v>
      </c>
      <c r="M1262" s="1" t="str">
        <f t="shared" si="334"/>
        <v>~rie~</v>
      </c>
      <c r="N1262" s="1" t="str">
        <f t="shared" si="335"/>
        <v>[ɹɪə]</v>
      </c>
      <c r="O1262" s="4">
        <f t="shared" si="336"/>
        <v>7.0136979124841556E-2</v>
      </c>
      <c r="P1262" s="4">
        <f t="shared" si="337"/>
        <v>0.33333333333333331</v>
      </c>
      <c r="Q1262" s="4" cm="1">
        <f t="array" ref="Q1262">SUM(_xlfn._xlws.FILTER($G$2:$G$1265,_xlfn.MAP($M$2:$M$1265,_xlfn.LAMBDA(_xlpm.x,_xlpm.x=$M1262))))</f>
        <v>7.3152889539136799E-4</v>
      </c>
      <c r="R1262" s="4">
        <f t="shared" si="338"/>
        <v>1</v>
      </c>
      <c r="S1262" s="15" cm="1">
        <f t="array" ref="S1262">SUM(_xlfn._xlws.FILTER($G$2:$G$1265,_xlfn.MAP($N$2:$N$1265,_xlfn.LAMBDA(_xlpm.x,_xlpm.x=$N1262))))</f>
        <v>3.6576444769568402E-3</v>
      </c>
      <c r="T1262" s="4">
        <f t="shared" si="339"/>
        <v>0.19999999999999998</v>
      </c>
      <c r="U1262" s="4">
        <f t="shared" si="340"/>
        <v>0.69897000433601886</v>
      </c>
      <c r="AA1262"/>
      <c r="AB1262"/>
      <c r="AC1262" s="2"/>
      <c r="AH1262" s="2"/>
      <c r="AI1262" s="2"/>
    </row>
    <row r="1263" spans="1:35">
      <c r="A1263" s="1" t="str">
        <f t="shared" si="327"/>
        <v>~vor~ : [vəɹ]</v>
      </c>
      <c r="B1263" s="1">
        <f t="shared" si="342"/>
        <v>0</v>
      </c>
      <c r="C1263" s="1">
        <f t="shared" si="342"/>
        <v>0</v>
      </c>
      <c r="D1263" s="1">
        <f t="shared" si="342"/>
        <v>0</v>
      </c>
      <c r="E1263" s="7">
        <v>1</v>
      </c>
      <c r="F1263" s="9" t="s">
        <v>933</v>
      </c>
      <c r="G1263" s="4">
        <f t="shared" si="328"/>
        <v>7.3152889539136799E-4</v>
      </c>
      <c r="H1263" s="1" t="str">
        <f t="shared" si="329"/>
        <v>vəɹ</v>
      </c>
      <c r="I1263" s="1" t="str">
        <f t="shared" si="330"/>
        <v>vor</v>
      </c>
      <c r="J1263" s="10">
        <f t="shared" si="331"/>
        <v>3</v>
      </c>
      <c r="K1263" s="10">
        <f t="shared" si="332"/>
        <v>3</v>
      </c>
      <c r="L1263" s="10">
        <f t="shared" si="333"/>
        <v>3</v>
      </c>
      <c r="M1263" s="1" t="str">
        <f t="shared" si="334"/>
        <v>~vor~</v>
      </c>
      <c r="N1263" s="1" t="str">
        <f t="shared" si="335"/>
        <v>[vəɹ]</v>
      </c>
      <c r="O1263" s="4">
        <f t="shared" si="336"/>
        <v>6.011741067843563E-2</v>
      </c>
      <c r="P1263" s="4">
        <f t="shared" si="337"/>
        <v>0.28571428571428575</v>
      </c>
      <c r="Q1263" s="4" cm="1">
        <f t="array" ref="Q1263">SUM(_xlfn._xlws.FILTER($G$2:$G$1265,_xlfn.MAP($M$2:$M$1265,_xlfn.LAMBDA(_xlpm.x,_xlpm.x=$M1263))))</f>
        <v>7.3152889539136799E-4</v>
      </c>
      <c r="R1263" s="4">
        <f t="shared" si="338"/>
        <v>1</v>
      </c>
      <c r="S1263" s="15" cm="1">
        <f t="array" ref="S1263">SUM(_xlfn._xlws.FILTER($G$2:$G$1265,_xlfn.MAP($N$2:$N$1265,_xlfn.LAMBDA(_xlpm.x,_xlpm.x=$N1263))))</f>
        <v>4.3891733723482075E-3</v>
      </c>
      <c r="T1263" s="4">
        <f t="shared" si="339"/>
        <v>0.16666666666666669</v>
      </c>
      <c r="U1263" s="4">
        <f t="shared" si="340"/>
        <v>0.77815125038364352</v>
      </c>
      <c r="AA1263"/>
      <c r="AB1263"/>
      <c r="AC1263" s="2"/>
      <c r="AH1263" s="2"/>
      <c r="AI1263" s="2"/>
    </row>
    <row r="1264" spans="1:35">
      <c r="A1264" s="1" t="str">
        <f t="shared" si="327"/>
        <v>~cean~ : [ʃən]</v>
      </c>
      <c r="B1264" s="1">
        <f t="shared" si="342"/>
        <v>0</v>
      </c>
      <c r="C1264" s="1">
        <f t="shared" si="342"/>
        <v>0</v>
      </c>
      <c r="D1264" s="1">
        <f t="shared" si="342"/>
        <v>0</v>
      </c>
      <c r="E1264" s="7">
        <v>1</v>
      </c>
      <c r="F1264" s="9" t="s">
        <v>932</v>
      </c>
      <c r="G1264" s="4">
        <f t="shared" si="328"/>
        <v>7.3152889539136799E-4</v>
      </c>
      <c r="H1264" s="1" t="str">
        <f t="shared" si="329"/>
        <v>ʃən</v>
      </c>
      <c r="I1264" s="1" t="str">
        <f t="shared" si="330"/>
        <v>cean</v>
      </c>
      <c r="J1264" s="10">
        <f t="shared" si="331"/>
        <v>3</v>
      </c>
      <c r="K1264" s="10">
        <f t="shared" si="332"/>
        <v>4</v>
      </c>
      <c r="L1264" s="10">
        <f t="shared" si="333"/>
        <v>4</v>
      </c>
      <c r="M1264" s="1" t="str">
        <f t="shared" si="334"/>
        <v>~cean~</v>
      </c>
      <c r="N1264" s="1" t="str">
        <f t="shared" si="335"/>
        <v>[ʃən]</v>
      </c>
      <c r="O1264" s="4">
        <f t="shared" si="336"/>
        <v>5.8561716882227464E-2</v>
      </c>
      <c r="P1264" s="4">
        <f t="shared" si="337"/>
        <v>0.25000000000000006</v>
      </c>
      <c r="Q1264" s="4" cm="1">
        <f t="array" ref="Q1264">SUM(_xlfn._xlws.FILTER($G$2:$G$1265,_xlfn.MAP($M$2:$M$1265,_xlfn.LAMBDA(_xlpm.x,_xlpm.x=$M1264))))</f>
        <v>7.3152889539136799E-4</v>
      </c>
      <c r="R1264" s="4">
        <f t="shared" si="338"/>
        <v>1</v>
      </c>
      <c r="S1264" s="15" cm="1">
        <f t="array" ref="S1264">SUM(_xlfn._xlws.FILTER($G$2:$G$1265,_xlfn.MAP($N$2:$N$1265,_xlfn.LAMBDA(_xlpm.x,_xlpm.x=$N1264))))</f>
        <v>5.1207022677395757E-3</v>
      </c>
      <c r="T1264" s="4">
        <f t="shared" si="339"/>
        <v>0.14285714285714288</v>
      </c>
      <c r="U1264" s="4">
        <f t="shared" si="340"/>
        <v>0.84509804001425681</v>
      </c>
      <c r="AA1264"/>
      <c r="AB1264"/>
      <c r="AC1264" s="2"/>
      <c r="AH1264" s="2"/>
      <c r="AI1264" s="2"/>
    </row>
    <row r="1265" spans="1:35">
      <c r="A1265" s="1" t="str">
        <f t="shared" si="327"/>
        <v>~nse~ : [ns]</v>
      </c>
      <c r="B1265" s="1">
        <f t="shared" si="342"/>
        <v>0</v>
      </c>
      <c r="C1265" s="1">
        <f t="shared" si="342"/>
        <v>0</v>
      </c>
      <c r="D1265" s="1">
        <f t="shared" si="342"/>
        <v>1</v>
      </c>
      <c r="E1265" s="7">
        <v>1</v>
      </c>
      <c r="F1265" s="9" t="s">
        <v>99</v>
      </c>
      <c r="G1265" s="4">
        <f t="shared" si="328"/>
        <v>7.3152889539136799E-4</v>
      </c>
      <c r="H1265" s="4" t="str">
        <f t="shared" si="329"/>
        <v>ns</v>
      </c>
      <c r="I1265" s="4" t="str">
        <f t="shared" si="330"/>
        <v>nse</v>
      </c>
      <c r="J1265" s="10">
        <f t="shared" si="331"/>
        <v>2</v>
      </c>
      <c r="K1265" s="10">
        <f t="shared" si="332"/>
        <v>3</v>
      </c>
      <c r="L1265" s="10">
        <f t="shared" si="333"/>
        <v>3</v>
      </c>
      <c r="M1265" s="1" t="str">
        <f t="shared" si="334"/>
        <v>~nse~</v>
      </c>
      <c r="N1265" s="1" t="str">
        <f t="shared" si="335"/>
        <v>[ns]</v>
      </c>
      <c r="O1265" s="4">
        <f t="shared" si="336"/>
        <v>4.2082187474904935E-2</v>
      </c>
      <c r="P1265" s="4">
        <f t="shared" si="337"/>
        <v>0.19999999999999998</v>
      </c>
      <c r="Q1265" s="4" cm="1">
        <f t="array" ref="Q1265">SUM(_xlfn._xlws.FILTER($G$2:$G$1265,_xlfn.MAP($M$2:$M$1265,_xlfn.LAMBDA(_xlpm.x,_xlpm.x=$M1265))))</f>
        <v>7.3152889539136799E-4</v>
      </c>
      <c r="R1265" s="4">
        <f t="shared" si="338"/>
        <v>1</v>
      </c>
      <c r="S1265" s="15" cm="1">
        <f t="array" ref="S1265">SUM(_xlfn._xlws.FILTER($G$2:$G$1265,_xlfn.MAP($N$2:$N$1265,_xlfn.LAMBDA(_xlpm.x,_xlpm.x=$N1265))))</f>
        <v>6.5837600585223121E-3</v>
      </c>
      <c r="T1265" s="4">
        <f t="shared" si="339"/>
        <v>0.1111111111111111</v>
      </c>
      <c r="U1265" s="4">
        <f t="shared" si="340"/>
        <v>0.95424250943932487</v>
      </c>
      <c r="AA1265"/>
      <c r="AB1265"/>
      <c r="AC1265" s="2"/>
      <c r="AH1265" s="2"/>
      <c r="AI1265" s="2"/>
    </row>
    <row r="1266" spans="1:35">
      <c r="B1266" s="7"/>
      <c r="C1266" s="5"/>
      <c r="D1266" s="3"/>
      <c r="E1266" s="1"/>
      <c r="F1266" s="1"/>
      <c r="G1266" s="1"/>
      <c r="H1266" s="1"/>
      <c r="I1266" s="1"/>
      <c r="J1266" s="1"/>
      <c r="K1266" s="3"/>
      <c r="L1266" s="3"/>
      <c r="N1266" s="4"/>
      <c r="O1266" s="6"/>
      <c r="T1266" s="4"/>
      <c r="U1266" s="4"/>
      <c r="V1266" s="4"/>
      <c r="W1266" s="4"/>
      <c r="X1266" s="4"/>
      <c r="Y1266" s="4"/>
      <c r="Z1266" s="4"/>
      <c r="AA1266" s="4"/>
      <c r="AB1266" s="4"/>
    </row>
    <row r="1267" spans="1:35">
      <c r="B1267" s="7"/>
      <c r="C1267" s="5"/>
      <c r="D1267" s="3"/>
      <c r="E1267" s="1"/>
      <c r="F1267" s="1"/>
      <c r="G1267" s="1"/>
      <c r="H1267" s="1"/>
      <c r="I1267" s="1"/>
      <c r="J1267" s="1"/>
      <c r="K1267" s="3"/>
      <c r="L1267" s="3"/>
      <c r="N1267" s="4"/>
      <c r="O1267" s="6"/>
      <c r="T1267" s="4"/>
      <c r="U1267" s="4"/>
      <c r="V1267" s="4"/>
      <c r="W1267" s="4"/>
      <c r="X1267" s="4"/>
      <c r="Y1267" s="4"/>
      <c r="Z1267" s="4"/>
      <c r="AA1267" s="4"/>
      <c r="AB1267" s="4"/>
    </row>
    <row r="1268" spans="1:35">
      <c r="B1268" s="8">
        <f>SUM(B2:B1265)</f>
        <v>95</v>
      </c>
      <c r="C1268" s="8">
        <f>SUM(C2:C1265)</f>
        <v>69</v>
      </c>
      <c r="D1268" s="8">
        <f>SUM(D2:D1265)</f>
        <v>78</v>
      </c>
      <c r="E1268" s="8">
        <f>SUM(E2:E1265)</f>
        <v>1367</v>
      </c>
      <c r="T1268" s="12"/>
      <c r="U1268" s="12" t="s">
        <v>926</v>
      </c>
      <c r="V1268" s="12" t="s">
        <v>927</v>
      </c>
    </row>
    <row r="1269" spans="1:35">
      <c r="T1269" s="12" t="s">
        <v>928</v>
      </c>
      <c r="U1269" s="14">
        <f>_xlfn.LET(_xlpm.d,U$2:U$1265,COUNTIF(_xlpm.d,"&lt;0"))</f>
        <v>106</v>
      </c>
      <c r="V1269" s="13">
        <f>U1269/U$1272</f>
        <v>8.3860759493670889E-2</v>
      </c>
    </row>
    <row r="1270" spans="1:35">
      <c r="T1270" s="12" t="s">
        <v>929</v>
      </c>
      <c r="U1270" s="14">
        <f>_xlfn.LET(_xlpm.d,U$2:U$1265,COUNTIF(_xlpm.d,"=0"))</f>
        <v>1048</v>
      </c>
      <c r="V1270" s="13">
        <f>U1270/U$1272</f>
        <v>0.82911392405063289</v>
      </c>
    </row>
    <row r="1271" spans="1:35">
      <c r="T1271" s="12" t="s">
        <v>930</v>
      </c>
      <c r="U1271" s="14">
        <f>_xlfn.LET(_xlpm.d,U$2:U$1265,COUNTIF(_xlpm.d,"&gt;0"))</f>
        <v>110</v>
      </c>
      <c r="V1271" s="13">
        <f>U1271/U$1272</f>
        <v>8.7025316455696208E-2</v>
      </c>
    </row>
    <row r="1272" spans="1:35">
      <c r="T1272" s="12"/>
      <c r="U1272" s="12">
        <f>SUM(U1269:U1271)</f>
        <v>1264</v>
      </c>
      <c r="V1272" s="13">
        <f>SUM(V1269:V1271)</f>
        <v>1</v>
      </c>
    </row>
  </sheetData>
  <conditionalFormatting sqref="B1266:B1267 E2:E1265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1265">
    <cfRule type="cellIs" dxfId="1" priority="1" operator="equal">
      <formula>1</formula>
    </cfRule>
  </conditionalFormatting>
  <conditionalFormatting sqref="G2:G1265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1266:N1267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O2:O1265 Y734 R2:R1265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265 U2:U1265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T1265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1266:T1267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U1266:AB1267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542E-A839-0549-9EE5-A9726880AB27}">
  <dimension ref="A1:AI877"/>
  <sheetViews>
    <sheetView tabSelected="1" topLeftCell="C1" workbookViewId="0">
      <pane xSplit="13300" ySplit="5060" topLeftCell="R860" activePane="bottomRight"/>
      <selection activeCell="I18" sqref="I18"/>
      <selection pane="topRight" activeCell="AD4" sqref="AD4"/>
      <selection pane="bottomLeft" activeCell="J868" sqref="J867:J868"/>
      <selection pane="bottomRight" activeCell="T865" sqref="T865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8.88671875" style="2" customWidth="1"/>
    <col min="7" max="7" width="9" style="2" customWidth="1"/>
    <col min="8" max="8" width="8" style="2" customWidth="1"/>
    <col min="9" max="9" width="6.44140625" style="2" customWidth="1"/>
    <col min="10" max="10" width="5.88671875" style="2" customWidth="1"/>
    <col min="11" max="11" width="7.44140625" style="2" customWidth="1"/>
    <col min="12" max="12" width="5.88671875" style="2" customWidth="1"/>
    <col min="13" max="13" width="8.21875" customWidth="1"/>
    <col min="14" max="14" width="9.21875" style="2" customWidth="1"/>
    <col min="15" max="15" width="9.33203125" style="2" customWidth="1"/>
    <col min="18" max="18" width="10" customWidth="1"/>
    <col min="20" max="20" width="9.33203125" style="2" customWidth="1"/>
    <col min="21" max="21" width="9.5546875" style="2" customWidth="1"/>
    <col min="22" max="22" width="8.33203125" style="2" customWidth="1"/>
    <col min="23" max="23" width="9.5546875" style="2" customWidth="1"/>
    <col min="24" max="25" width="9" style="2" customWidth="1"/>
    <col min="26" max="26" width="8.5546875" style="2" customWidth="1"/>
    <col min="27" max="27" width="10.44140625" style="2" customWidth="1"/>
    <col min="28" max="28" width="9.88671875" style="2" customWidth="1"/>
    <col min="29" max="29" width="9.33203125" customWidth="1"/>
    <col min="30" max="31" width="10.77734375" style="2"/>
    <col min="32" max="32" width="9.77734375" style="2" customWidth="1"/>
    <col min="33" max="33" width="10.77734375" style="2"/>
    <col min="36" max="16384" width="10.77734375" style="2"/>
  </cols>
  <sheetData>
    <row r="1" spans="1:35">
      <c r="A1" s="2" t="s">
        <v>925</v>
      </c>
      <c r="B1" s="2" t="s">
        <v>4</v>
      </c>
      <c r="C1" s="2" t="s">
        <v>5</v>
      </c>
      <c r="D1" s="2" t="s">
        <v>6</v>
      </c>
      <c r="E1" s="2" t="s">
        <v>880</v>
      </c>
      <c r="F1" s="2" t="s">
        <v>177</v>
      </c>
      <c r="G1" s="2" t="s">
        <v>3</v>
      </c>
      <c r="H1" s="2" t="s">
        <v>178</v>
      </c>
      <c r="I1" s="2" t="s">
        <v>179</v>
      </c>
      <c r="J1" s="2" t="s">
        <v>878</v>
      </c>
      <c r="K1" s="2" t="s">
        <v>2413</v>
      </c>
      <c r="L1" s="2" t="s">
        <v>879</v>
      </c>
      <c r="M1" s="2" t="s">
        <v>1</v>
      </c>
      <c r="N1" s="2" t="s">
        <v>0</v>
      </c>
      <c r="O1" s="2" t="s">
        <v>876</v>
      </c>
      <c r="P1" s="2" t="s">
        <v>882</v>
      </c>
      <c r="Q1" s="2" t="s">
        <v>874</v>
      </c>
      <c r="R1" s="2" t="s">
        <v>872</v>
      </c>
      <c r="S1" s="2" t="s">
        <v>873</v>
      </c>
      <c r="T1" s="2" t="s">
        <v>875</v>
      </c>
      <c r="U1" s="2" t="s">
        <v>881</v>
      </c>
      <c r="V1" s="2" t="s">
        <v>888</v>
      </c>
      <c r="W1" s="2" t="s">
        <v>931</v>
      </c>
      <c r="X1" s="2" t="s">
        <v>884</v>
      </c>
      <c r="Y1" s="2" t="s">
        <v>883</v>
      </c>
      <c r="Z1" s="2" t="s">
        <v>885</v>
      </c>
      <c r="AA1" s="2" t="s">
        <v>886</v>
      </c>
      <c r="AB1" s="2" t="s">
        <v>887</v>
      </c>
      <c r="AC1" s="2" t="s">
        <v>2</v>
      </c>
      <c r="AH1" s="2"/>
      <c r="AI1" s="2"/>
    </row>
    <row r="2" spans="1:35">
      <c r="A2" s="1" t="str">
        <f t="shared" ref="A2:A65" si="0">_xlfn.LET(_xlpm.sep," : ",CONCATENATE(M2,_xlpm.sep,N2))</f>
        <v>~~ : [ə]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852</v>
      </c>
      <c r="G2" s="4">
        <f t="shared" ref="G2:G65" si="2">E2/freq.sum.r6e</f>
        <v>4.5330915684496827E-4</v>
      </c>
      <c r="H2" s="4" t="str">
        <f t="shared" ref="H2:H65" si="3">_xlfn.LET(_xlpm.sep,":",_xlpm.w,$F2,LEFT(_xlpm.w,FIND(_xlpm.sep,_xlpm.w)-1))</f>
        <v>ə</v>
      </c>
      <c r="I2" s="4" t="str">
        <f t="shared" ref="I2:I65" si="4">_xlfn.LET(_xlpm.sep,":",_xlpm.w,$F2,RIGHT(_xlpm.w,LEN(_xlpm.w)-FIND(_xlpm.sep,_xlpm.w)))</f>
        <v/>
      </c>
      <c r="J2" s="10">
        <f t="shared" ref="J2:J65" si="5">_xlfn.LET(_xlpm.w,H2,LEN(_xlpm.w))</f>
        <v>1</v>
      </c>
      <c r="K2" s="10">
        <f t="shared" ref="K2:K65" si="6">_xlfn.LET(_xlpm.w,I2,LEN(_xlpm.w))</f>
        <v>0</v>
      </c>
      <c r="L2" s="10">
        <f t="shared" ref="L2:L65" si="7">_xlfn.LET(_xlpm.a,J2,_xlpm.b,K2,MAX(_xlpm.a,_xlpm.b))</f>
        <v>1</v>
      </c>
      <c r="M2" s="1" t="str">
        <f t="shared" ref="M2:M65" si="8">_xlfn.LET(_xlpm.sep,":",_xlpm.w,$F2,_xlfn.CONCAT("~",RIGHT(_xlpm.w,LEN(_xlpm.w)-FIND(_xlpm.sep,_xlpm.w)),"~"))</f>
        <v>~~</v>
      </c>
      <c r="N2" s="1" t="str">
        <f t="shared" ref="N2:N65" si="9">_xlfn.LET(_xlpm.sep,":",_xlpm.w,$F2,_xlfn.CONCAT("[",LEFT(_xlpm.w,FIND(_xlpm.sep,_xlpm.w)-1),"]"))</f>
        <v>[ə]</v>
      </c>
      <c r="O2" s="4">
        <f t="shared" ref="O2:O65" si="10">_xlfn.LET(_xlpm.freq,E2,_xlpm.size,L2+1,_xlpm.F,P2,LOG(1+_xlpm.freq)*LOG(1+_xlpm.size)*_xlpm.F)</f>
        <v>4.4883690387329152E-3</v>
      </c>
      <c r="P2" s="4">
        <f t="shared" ref="P2:P65" si="11">_xlfn.LET(_xlpm.a,T2,_xlpm.b,R2,2*_xlpm.a*_xlpm.b/(_xlpm.a+_xlpm.b))</f>
        <v>3.1250000000000007E-2</v>
      </c>
      <c r="Q2" s="3" cm="1">
        <f t="array" ref="Q2">SUM(_xlfn._xlws.FILTER($G$2:$G$863,_xlfn.MAP($M$2:$M$863,_xlfn.LAMBDA(_xlpm.x,_xlpm.x=$M2))))</f>
        <v>4.5330915684496827E-4</v>
      </c>
      <c r="R2" s="4">
        <f t="shared" ref="R2:R65" si="12">$G2/Q2</f>
        <v>1</v>
      </c>
      <c r="S2" s="6" cm="1">
        <f t="array" ref="S2">SUM(_xlfn._xlws.FILTER($G$2:$G$863,_xlfn.MAP($N$2:$N$863,_xlfn.LAMBDA(_xlpm.x,_xlpm.x=$N2))))</f>
        <v>2.8558476881232996E-2</v>
      </c>
      <c r="T2" s="4">
        <f t="shared" ref="T2:T65" si="13">$G2/S2</f>
        <v>1.5873015873015876E-2</v>
      </c>
      <c r="U2" s="4">
        <f t="shared" ref="U2:U65" si="14">_xlfn.LET(_xlpm.p,R2,_xlpm.q,T2,LOG(_xlpm.p/_xlpm.q))</f>
        <v>1.7993405494535817</v>
      </c>
      <c r="V2" s="4"/>
      <c r="W2" s="4" t="s">
        <v>890</v>
      </c>
      <c r="X2" s="2" cm="1">
        <f t="array" ref="X2">SUM(_xlfn._xlws.FILTER($E$2:$E$863,_xlfn.MAP($V$2:$V$863,_xlfn.LAMBDA(_xlpm.x,_xlpm.x=$V2))))</f>
        <v>44</v>
      </c>
      <c r="Y2" s="11">
        <f t="shared" ref="Y2:Y65" si="15">$E2/X2</f>
        <v>2.2727272727272728E-2</v>
      </c>
      <c r="Z2" s="2" cm="1">
        <f t="array" ref="Z2">SUM(_xlfn._xlws.FILTER($E$2:$E$863,_xlfn.MAP($W$2:$W$863,_xlfn.LAMBDA(_xlpm.x,_xlpm.x=$W2))))</f>
        <v>245</v>
      </c>
      <c r="AA2" s="11">
        <f t="shared" ref="AA2:AA65" si="16">$E2/Z2</f>
        <v>4.0816326530612249E-3</v>
      </c>
      <c r="AB2" s="11">
        <f t="shared" ref="AB2:AB65" si="17">_xlfn.LET(_xlpm.a,Y2,_xlpm.b,AA2,LOG(_xlpm.a/_xlpm.b))</f>
        <v>0.74571340787834495</v>
      </c>
      <c r="AC2" s="2"/>
      <c r="AH2" s="2"/>
      <c r="AI2" s="2"/>
    </row>
    <row r="3" spans="1:35">
      <c r="A3" s="1" t="str">
        <f t="shared" si="0"/>
        <v>~a~ : [wə]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1</v>
      </c>
      <c r="F3" s="9" t="s">
        <v>813</v>
      </c>
      <c r="G3" s="4">
        <f t="shared" si="2"/>
        <v>4.5330915684496827E-4</v>
      </c>
      <c r="H3" s="4" t="str">
        <f t="shared" si="3"/>
        <v>wə</v>
      </c>
      <c r="I3" s="4" t="str">
        <f t="shared" si="4"/>
        <v>a</v>
      </c>
      <c r="J3" s="10">
        <f t="shared" si="5"/>
        <v>2</v>
      </c>
      <c r="K3" s="10">
        <f t="shared" si="6"/>
        <v>1</v>
      </c>
      <c r="L3" s="10">
        <f t="shared" si="7"/>
        <v>2</v>
      </c>
      <c r="M3" s="1" t="str">
        <f t="shared" si="8"/>
        <v>~a~</v>
      </c>
      <c r="N3" s="1" t="str">
        <f t="shared" si="9"/>
        <v>[wə]</v>
      </c>
      <c r="O3" s="4">
        <f t="shared" si="10"/>
        <v>7.5515881907880465E-3</v>
      </c>
      <c r="P3" s="4">
        <f t="shared" si="11"/>
        <v>4.1666666666666671E-2</v>
      </c>
      <c r="Q3" s="3" cm="1">
        <f t="array" ref="Q3">SUM(_xlfn._xlws.FILTER($G$2:$G$863,_xlfn.MAP($M$2:$M$863,_xlfn.LAMBDA(_xlpm.x,_xlpm.x=$M3))))</f>
        <v>2.039891205802357E-2</v>
      </c>
      <c r="R3" s="4">
        <f t="shared" si="12"/>
        <v>2.2222222222222223E-2</v>
      </c>
      <c r="S3" s="6" cm="1">
        <f t="array" ref="S3">SUM(_xlfn._xlws.FILTER($G$2:$G$863,_xlfn.MAP($N$2:$N$863,_xlfn.LAMBDA(_xlpm.x,_xlpm.x=$N3))))</f>
        <v>1.3599274705349048E-3</v>
      </c>
      <c r="T3" s="4">
        <f t="shared" si="13"/>
        <v>0.33333333333333331</v>
      </c>
      <c r="U3" s="4">
        <f t="shared" si="14"/>
        <v>-1.1760912590556811</v>
      </c>
      <c r="V3" s="4" t="s">
        <v>909</v>
      </c>
      <c r="W3" s="4" t="s">
        <v>891</v>
      </c>
      <c r="X3" s="2" cm="1">
        <f t="array" ref="X3">SUM(_xlfn._xlws.FILTER($E$2:$E$863,_xlfn.MAP($V$2:$V$863,_xlfn.LAMBDA(_xlpm.x,_xlpm.x=$V3))))</f>
        <v>473</v>
      </c>
      <c r="Y3" s="11">
        <f t="shared" si="15"/>
        <v>2.1141649048625794E-3</v>
      </c>
      <c r="Z3" s="2" cm="1">
        <f t="array" ref="Z3">SUM(_xlfn._xlws.FILTER($E$2:$E$863,_xlfn.MAP($W$2:$W$863,_xlfn.LAMBDA(_xlpm.x,_xlpm.x=$W3))))</f>
        <v>163</v>
      </c>
      <c r="AA3" s="11">
        <f t="shared" si="16"/>
        <v>6.1349693251533744E-3</v>
      </c>
      <c r="AB3" s="11">
        <f t="shared" si="17"/>
        <v>-0.46267353633385372</v>
      </c>
      <c r="AC3" s="2"/>
      <c r="AH3" s="2"/>
      <c r="AI3" s="2"/>
    </row>
    <row r="4" spans="1:35">
      <c r="A4" s="1" t="str">
        <f t="shared" si="0"/>
        <v>~a~ : [eɪ]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3</v>
      </c>
      <c r="F4" s="9" t="s">
        <v>678</v>
      </c>
      <c r="G4" s="4">
        <f t="shared" si="2"/>
        <v>1.3599274705349048E-3</v>
      </c>
      <c r="H4" s="4" t="str">
        <f t="shared" si="3"/>
        <v>eɪ</v>
      </c>
      <c r="I4" s="4" t="str">
        <f t="shared" si="4"/>
        <v>a</v>
      </c>
      <c r="J4" s="10">
        <f t="shared" si="5"/>
        <v>2</v>
      </c>
      <c r="K4" s="10">
        <f t="shared" si="6"/>
        <v>1</v>
      </c>
      <c r="L4" s="10">
        <f t="shared" si="7"/>
        <v>2</v>
      </c>
      <c r="M4" s="1" t="str">
        <f t="shared" si="8"/>
        <v>~a~</v>
      </c>
      <c r="N4" s="1" t="str">
        <f t="shared" si="9"/>
        <v>[eɪ]</v>
      </c>
      <c r="O4" s="4">
        <f t="shared" si="10"/>
        <v>4.4384844876468516E-2</v>
      </c>
      <c r="P4" s="4">
        <f t="shared" si="11"/>
        <v>0.12244897959183675</v>
      </c>
      <c r="Q4" s="3" cm="1">
        <f t="array" ref="Q4">SUM(_xlfn._xlws.FILTER($G$2:$G$863,_xlfn.MAP($M$2:$M$863,_xlfn.LAMBDA(_xlpm.x,_xlpm.x=$M4))))</f>
        <v>2.039891205802357E-2</v>
      </c>
      <c r="R4" s="4">
        <f t="shared" si="12"/>
        <v>6.6666666666666666E-2</v>
      </c>
      <c r="S4" s="6" cm="1">
        <f t="array" ref="S4">SUM(_xlfn._xlws.FILTER($G$2:$G$863,_xlfn.MAP($N$2:$N$863,_xlfn.LAMBDA(_xlpm.x,_xlpm.x=$N4))))</f>
        <v>1.8132366273798731E-3</v>
      </c>
      <c r="T4" s="4">
        <f t="shared" si="13"/>
        <v>0.75</v>
      </c>
      <c r="U4" s="4">
        <f t="shared" si="14"/>
        <v>-1.0511525224473812</v>
      </c>
      <c r="V4" s="4" t="s">
        <v>900</v>
      </c>
      <c r="W4" s="4" t="s">
        <v>900</v>
      </c>
      <c r="X4" s="2" cm="1">
        <f t="array" ref="X4">SUM(_xlfn._xlws.FILTER($E$2:$E$863,_xlfn.MAP($V$2:$V$863,_xlfn.LAMBDA(_xlpm.x,_xlpm.x=$V4))))</f>
        <v>247</v>
      </c>
      <c r="Y4" s="11">
        <f t="shared" si="15"/>
        <v>1.2145748987854251E-2</v>
      </c>
      <c r="Z4" s="2" cm="1">
        <f t="array" ref="Z4">SUM(_xlfn._xlws.FILTER($E$2:$E$863,_xlfn.MAP($W$2:$W$863,_xlfn.LAMBDA(_xlpm.x,_xlpm.x=$W4))))</f>
        <v>78</v>
      </c>
      <c r="AA4" s="11">
        <f t="shared" si="16"/>
        <v>3.8461538461538464E-2</v>
      </c>
      <c r="AB4" s="11">
        <f t="shared" si="17"/>
        <v>-0.50060235056918534</v>
      </c>
      <c r="AC4" s="2"/>
      <c r="AH4" s="2"/>
      <c r="AI4" s="2"/>
    </row>
    <row r="5" spans="1:35">
      <c r="A5" s="1" t="str">
        <f t="shared" si="0"/>
        <v>~o~ : [wʌ]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2</v>
      </c>
      <c r="F5" s="9" t="s">
        <v>720</v>
      </c>
      <c r="G5" s="4">
        <f t="shared" si="2"/>
        <v>9.0661831368993653E-4</v>
      </c>
      <c r="H5" s="4" t="str">
        <f t="shared" si="3"/>
        <v>wʌ</v>
      </c>
      <c r="I5" s="4" t="str">
        <f t="shared" si="4"/>
        <v>o</v>
      </c>
      <c r="J5" s="10">
        <f t="shared" si="5"/>
        <v>2</v>
      </c>
      <c r="K5" s="10">
        <f t="shared" si="6"/>
        <v>1</v>
      </c>
      <c r="L5" s="10">
        <f t="shared" si="7"/>
        <v>2</v>
      </c>
      <c r="M5" s="1" t="str">
        <f t="shared" si="8"/>
        <v>~o~</v>
      </c>
      <c r="N5" s="1" t="str">
        <f t="shared" si="9"/>
        <v>[wʌ]</v>
      </c>
      <c r="O5" s="4">
        <f t="shared" si="10"/>
        <v>3.3794778644577236E-2</v>
      </c>
      <c r="P5" s="4">
        <f t="shared" si="11"/>
        <v>0.11764705882352941</v>
      </c>
      <c r="Q5" s="3" cm="1">
        <f t="array" ref="Q5">SUM(_xlfn._xlws.FILTER($G$2:$G$863,_xlfn.MAP($M$2:$M$863,_xlfn.LAMBDA(_xlpm.x,_xlpm.x=$M5))))</f>
        <v>1.3599274705349048E-2</v>
      </c>
      <c r="R5" s="4">
        <f t="shared" si="12"/>
        <v>6.6666666666666666E-2</v>
      </c>
      <c r="S5" s="6" cm="1">
        <f t="array" ref="S5">SUM(_xlfn._xlws.FILTER($G$2:$G$863,_xlfn.MAP($N$2:$N$863,_xlfn.LAMBDA(_xlpm.x,_xlpm.x=$N5))))</f>
        <v>1.8132366273798731E-3</v>
      </c>
      <c r="T5" s="4">
        <f t="shared" si="13"/>
        <v>0.5</v>
      </c>
      <c r="U5" s="4">
        <f t="shared" si="14"/>
        <v>-0.87506126339170009</v>
      </c>
      <c r="V5" s="4" t="s">
        <v>907</v>
      </c>
      <c r="W5" s="4" t="s">
        <v>896</v>
      </c>
      <c r="X5" s="2" cm="1">
        <f t="array" ref="X5">SUM(_xlfn._xlws.FILTER($E$2:$E$863,_xlfn.MAP($V$2:$V$863,_xlfn.LAMBDA(_xlpm.x,_xlpm.x=$V5))))</f>
        <v>341</v>
      </c>
      <c r="Y5" s="11">
        <f t="shared" si="15"/>
        <v>5.8651026392961877E-3</v>
      </c>
      <c r="Z5" s="2" cm="1">
        <f t="array" ref="Z5">SUM(_xlfn._xlws.FILTER($E$2:$E$863,_xlfn.MAP($W$2:$W$863,_xlfn.LAMBDA(_xlpm.x,_xlpm.x=$W5))))</f>
        <v>85</v>
      </c>
      <c r="AA5" s="11">
        <f t="shared" si="16"/>
        <v>2.3529411764705882E-2</v>
      </c>
      <c r="AB5" s="11">
        <f t="shared" si="17"/>
        <v>-0.60333545327820504</v>
      </c>
      <c r="AC5" s="2"/>
      <c r="AH5" s="2"/>
      <c r="AI5" s="2"/>
    </row>
    <row r="6" spans="1:35">
      <c r="A6" s="1" t="str">
        <f t="shared" si="0"/>
        <v>~o~ : [ʌ]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2</v>
      </c>
      <c r="F6" s="9" t="s">
        <v>760</v>
      </c>
      <c r="G6" s="4">
        <f t="shared" si="2"/>
        <v>9.0661831368993653E-4</v>
      </c>
      <c r="H6" s="4" t="str">
        <f t="shared" si="3"/>
        <v>ʌ</v>
      </c>
      <c r="I6" s="4" t="str">
        <f t="shared" si="4"/>
        <v>o</v>
      </c>
      <c r="J6" s="10">
        <f t="shared" si="5"/>
        <v>1</v>
      </c>
      <c r="K6" s="10">
        <f t="shared" si="6"/>
        <v>1</v>
      </c>
      <c r="L6" s="10">
        <f t="shared" si="7"/>
        <v>1</v>
      </c>
      <c r="M6" s="1" t="str">
        <f t="shared" si="8"/>
        <v>~o~</v>
      </c>
      <c r="N6" s="1" t="str">
        <f t="shared" si="9"/>
        <v>[ʌ]</v>
      </c>
      <c r="O6" s="4">
        <f t="shared" si="10"/>
        <v>2.6016536194887429E-2</v>
      </c>
      <c r="P6" s="4">
        <f t="shared" si="11"/>
        <v>0.1142857142857143</v>
      </c>
      <c r="Q6" s="3" cm="1">
        <f t="array" ref="Q6">SUM(_xlfn._xlws.FILTER($G$2:$G$863,_xlfn.MAP($M$2:$M$863,_xlfn.LAMBDA(_xlpm.x,_xlpm.x=$M6))))</f>
        <v>1.3599274705349048E-2</v>
      </c>
      <c r="R6" s="4">
        <f t="shared" si="12"/>
        <v>6.6666666666666666E-2</v>
      </c>
      <c r="S6" s="6" cm="1">
        <f t="array" ref="S6">SUM(_xlfn._xlws.FILTER($G$2:$G$863,_xlfn.MAP($N$2:$N$863,_xlfn.LAMBDA(_xlpm.x,_xlpm.x=$N6))))</f>
        <v>2.2665457842248413E-3</v>
      </c>
      <c r="T6" s="4">
        <f t="shared" si="13"/>
        <v>0.4</v>
      </c>
      <c r="U6" s="4">
        <f t="shared" si="14"/>
        <v>-0.77815125038364363</v>
      </c>
      <c r="V6" s="4" t="s">
        <v>908</v>
      </c>
      <c r="W6" s="4" t="s">
        <v>894</v>
      </c>
      <c r="X6" s="2" cm="1">
        <f t="array" ref="X6">SUM(_xlfn._xlws.FILTER($E$2:$E$863,_xlfn.MAP($V$2:$V$863,_xlfn.LAMBDA(_xlpm.x,_xlpm.x=$V6))))</f>
        <v>562</v>
      </c>
      <c r="Y6" s="11">
        <f t="shared" si="15"/>
        <v>3.5587188612099642E-3</v>
      </c>
      <c r="Z6" s="2" cm="1">
        <f t="array" ref="Z6">SUM(_xlfn._xlws.FILTER($E$2:$E$863,_xlfn.MAP($W$2:$W$863,_xlfn.LAMBDA(_xlpm.x,_xlpm.x=$W6))))</f>
        <v>288</v>
      </c>
      <c r="AA6" s="11">
        <f t="shared" si="16"/>
        <v>6.9444444444444441E-3</v>
      </c>
      <c r="AB6" s="11">
        <f t="shared" si="17"/>
        <v>-0.2903438278098302</v>
      </c>
      <c r="AC6" s="2"/>
      <c r="AH6" s="2"/>
      <c r="AI6" s="2"/>
    </row>
    <row r="7" spans="1:35">
      <c r="A7" s="1" t="str">
        <f t="shared" si="0"/>
        <v>~a~ : [ɑ]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3</v>
      </c>
      <c r="F7" s="9" t="s">
        <v>739</v>
      </c>
      <c r="G7" s="4">
        <f t="shared" si="2"/>
        <v>1.3599274705349048E-3</v>
      </c>
      <c r="H7" s="1" t="str">
        <f t="shared" si="3"/>
        <v>ɑ</v>
      </c>
      <c r="I7" s="1" t="str">
        <f t="shared" si="4"/>
        <v>a</v>
      </c>
      <c r="J7" s="10">
        <f t="shared" si="5"/>
        <v>1</v>
      </c>
      <c r="K7" s="10">
        <f t="shared" si="6"/>
        <v>1</v>
      </c>
      <c r="L7" s="10">
        <f t="shared" si="7"/>
        <v>1</v>
      </c>
      <c r="M7" s="1" t="str">
        <f t="shared" si="8"/>
        <v>~a~</v>
      </c>
      <c r="N7" s="1" t="str">
        <f t="shared" si="9"/>
        <v>[ɑ]</v>
      </c>
      <c r="O7" s="4">
        <f t="shared" si="10"/>
        <v>3.251950397874414E-2</v>
      </c>
      <c r="P7" s="4">
        <f t="shared" si="11"/>
        <v>0.11320754716981134</v>
      </c>
      <c r="Q7" s="3" cm="1">
        <f t="array" ref="Q7">SUM(_xlfn._xlws.FILTER($G$2:$G$863,_xlfn.MAP($M$2:$M$863,_xlfn.LAMBDA(_xlpm.x,_xlpm.x=$M7))))</f>
        <v>2.039891205802357E-2</v>
      </c>
      <c r="R7" s="4">
        <f t="shared" si="12"/>
        <v>6.6666666666666666E-2</v>
      </c>
      <c r="S7" s="6" cm="1">
        <f t="array" ref="S7">SUM(_xlfn._xlws.FILTER($G$2:$G$863,_xlfn.MAP($N$2:$N$863,_xlfn.LAMBDA(_xlpm.x,_xlpm.x=$N7))))</f>
        <v>3.6264732547597461E-3</v>
      </c>
      <c r="T7" s="4">
        <f t="shared" si="13"/>
        <v>0.375</v>
      </c>
      <c r="U7" s="4">
        <f t="shared" si="14"/>
        <v>-0.75012252678340008</v>
      </c>
      <c r="V7" s="4" t="s">
        <v>908</v>
      </c>
      <c r="W7" s="4" t="s">
        <v>890</v>
      </c>
      <c r="X7" s="2" cm="1">
        <f t="array" ref="X7">SUM(_xlfn._xlws.FILTER($E$2:$E$863,_xlfn.MAP($V$2:$V$863,_xlfn.LAMBDA(_xlpm.x,_xlpm.x=$V7))))</f>
        <v>562</v>
      </c>
      <c r="Y7" s="11">
        <f t="shared" si="15"/>
        <v>5.3380782918149468E-3</v>
      </c>
      <c r="Z7" s="2" cm="1">
        <f t="array" ref="Z7">SUM(_xlfn._xlws.FILTER($E$2:$E$863,_xlfn.MAP($W$2:$W$863,_xlfn.LAMBDA(_xlpm.x,_xlpm.x=$W7))))</f>
        <v>245</v>
      </c>
      <c r="AA7" s="11">
        <f t="shared" si="16"/>
        <v>1.2244897959183673E-2</v>
      </c>
      <c r="AB7" s="11">
        <f t="shared" si="17"/>
        <v>-0.36057023120452858</v>
      </c>
      <c r="AC7" s="2"/>
      <c r="AH7" s="2"/>
      <c r="AI7" s="2"/>
    </row>
    <row r="8" spans="1:35">
      <c r="A8" s="1" t="str">
        <f t="shared" si="0"/>
        <v>~a~ : [ɔ]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3</v>
      </c>
      <c r="F8" s="9" t="s">
        <v>792</v>
      </c>
      <c r="G8" s="4">
        <f t="shared" si="2"/>
        <v>1.3599274705349048E-3</v>
      </c>
      <c r="H8" s="4" t="str">
        <f t="shared" si="3"/>
        <v>ɔ</v>
      </c>
      <c r="I8" s="4" t="str">
        <f t="shared" si="4"/>
        <v>a</v>
      </c>
      <c r="J8" s="10">
        <f t="shared" si="5"/>
        <v>1</v>
      </c>
      <c r="K8" s="10">
        <f t="shared" si="6"/>
        <v>1</v>
      </c>
      <c r="L8" s="10">
        <f t="shared" si="7"/>
        <v>1</v>
      </c>
      <c r="M8" s="1" t="str">
        <f t="shared" si="8"/>
        <v>~a~</v>
      </c>
      <c r="N8" s="1" t="str">
        <f t="shared" si="9"/>
        <v>[ɔ]</v>
      </c>
      <c r="O8" s="4">
        <f t="shared" si="10"/>
        <v>3.0777387694168559E-2</v>
      </c>
      <c r="P8" s="4">
        <f t="shared" si="11"/>
        <v>0.10714285714285715</v>
      </c>
      <c r="Q8" s="3" cm="1">
        <f t="array" ref="Q8">SUM(_xlfn._xlws.FILTER($G$2:$G$863,_xlfn.MAP($M$2:$M$863,_xlfn.LAMBDA(_xlpm.x,_xlpm.x=$M8))))</f>
        <v>2.039891205802357E-2</v>
      </c>
      <c r="R8" s="4">
        <f t="shared" si="12"/>
        <v>6.6666666666666666E-2</v>
      </c>
      <c r="S8" s="6" cm="1">
        <f t="array" ref="S8">SUM(_xlfn._xlws.FILTER($G$2:$G$863,_xlfn.MAP($N$2:$N$863,_xlfn.LAMBDA(_xlpm.x,_xlpm.x=$N8))))</f>
        <v>4.9864007252946509E-3</v>
      </c>
      <c r="T8" s="4">
        <f t="shared" si="13"/>
        <v>0.27272727272727271</v>
      </c>
      <c r="U8" s="4">
        <f t="shared" si="14"/>
        <v>-0.61181982861711859</v>
      </c>
      <c r="V8" s="4" t="s">
        <v>908</v>
      </c>
      <c r="W8" s="4" t="s">
        <v>893</v>
      </c>
      <c r="X8" s="2" cm="1">
        <f t="array" ref="X8">SUM(_xlfn._xlws.FILTER($E$2:$E$863,_xlfn.MAP($V$2:$V$863,_xlfn.LAMBDA(_xlpm.x,_xlpm.x=$V8))))</f>
        <v>562</v>
      </c>
      <c r="Y8" s="11">
        <f t="shared" si="15"/>
        <v>5.3380782918149468E-3</v>
      </c>
      <c r="Z8" s="2" cm="1">
        <f t="array" ref="Z8">SUM(_xlfn._xlws.FILTER($E$2:$E$863,_xlfn.MAP($W$2:$W$863,_xlfn.LAMBDA(_xlpm.x,_xlpm.x=$W8))))</f>
        <v>228</v>
      </c>
      <c r="AA8" s="11">
        <f t="shared" si="16"/>
        <v>1.3157894736842105E-2</v>
      </c>
      <c r="AB8" s="11">
        <f t="shared" si="17"/>
        <v>-0.39180146856860726</v>
      </c>
      <c r="AC8" s="2"/>
      <c r="AH8" s="2"/>
      <c r="AI8" s="2"/>
    </row>
    <row r="9" spans="1:35">
      <c r="A9" s="1" t="str">
        <f t="shared" si="0"/>
        <v>~o~ : [ɑ]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5</v>
      </c>
      <c r="F9" s="9" t="s">
        <v>488</v>
      </c>
      <c r="G9" s="4">
        <f t="shared" si="2"/>
        <v>2.2665457842248413E-3</v>
      </c>
      <c r="H9" s="4" t="str">
        <f t="shared" si="3"/>
        <v>ɑ</v>
      </c>
      <c r="I9" s="4" t="str">
        <f t="shared" si="4"/>
        <v>o</v>
      </c>
      <c r="J9" s="10">
        <f t="shared" si="5"/>
        <v>1</v>
      </c>
      <c r="K9" s="10">
        <f t="shared" si="6"/>
        <v>1</v>
      </c>
      <c r="L9" s="10">
        <f t="shared" si="7"/>
        <v>1</v>
      </c>
      <c r="M9" s="1" t="str">
        <f t="shared" si="8"/>
        <v>~o~</v>
      </c>
      <c r="N9" s="1" t="str">
        <f t="shared" si="9"/>
        <v>[ɑ]</v>
      </c>
      <c r="O9" s="4">
        <f t="shared" si="10"/>
        <v>9.7703289722294279E-2</v>
      </c>
      <c r="P9" s="4">
        <f t="shared" si="11"/>
        <v>0.26315789473684209</v>
      </c>
      <c r="Q9" s="3" cm="1">
        <f t="array" ref="Q9">SUM(_xlfn._xlws.FILTER($G$2:$G$863,_xlfn.MAP($M$2:$M$863,_xlfn.LAMBDA(_xlpm.x,_xlpm.x=$M9))))</f>
        <v>1.3599274705349048E-2</v>
      </c>
      <c r="R9" s="4">
        <f t="shared" si="12"/>
        <v>0.16666666666666666</v>
      </c>
      <c r="S9" s="6" cm="1">
        <f t="array" ref="S9">SUM(_xlfn._xlws.FILTER($G$2:$G$863,_xlfn.MAP($N$2:$N$863,_xlfn.LAMBDA(_xlpm.x,_xlpm.x=$N9))))</f>
        <v>3.6264732547597461E-3</v>
      </c>
      <c r="T9" s="4">
        <f t="shared" si="13"/>
        <v>0.625</v>
      </c>
      <c r="U9" s="4">
        <f t="shared" si="14"/>
        <v>-0.57403126772771884</v>
      </c>
      <c r="V9" s="4" t="s">
        <v>908</v>
      </c>
      <c r="W9" s="4" t="s">
        <v>894</v>
      </c>
      <c r="X9" s="2" cm="1">
        <f t="array" ref="X9">SUM(_xlfn._xlws.FILTER($E$2:$E$863,_xlfn.MAP($V$2:$V$863,_xlfn.LAMBDA(_xlpm.x,_xlpm.x=$V9))))</f>
        <v>562</v>
      </c>
      <c r="Y9" s="11">
        <f t="shared" si="15"/>
        <v>8.8967971530249119E-3</v>
      </c>
      <c r="Z9" s="2" cm="1">
        <f t="array" ref="Z9">SUM(_xlfn._xlws.FILTER($E$2:$E$863,_xlfn.MAP($W$2:$W$863,_xlfn.LAMBDA(_xlpm.x,_xlpm.x=$W9))))</f>
        <v>288</v>
      </c>
      <c r="AA9" s="11">
        <f t="shared" si="16"/>
        <v>1.7361111111111112E-2</v>
      </c>
      <c r="AB9" s="11">
        <f t="shared" si="17"/>
        <v>-0.2903438278098302</v>
      </c>
      <c r="AC9" s="2"/>
      <c r="AH9" s="2"/>
      <c r="AI9" s="2"/>
    </row>
    <row r="10" spans="1:35">
      <c r="A10" s="1" t="str">
        <f t="shared" si="0"/>
        <v>~o~ : [oʊ]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6</v>
      </c>
      <c r="F10" s="9" t="s">
        <v>477</v>
      </c>
      <c r="G10" s="4">
        <f t="shared" si="2"/>
        <v>2.7198549410698096E-3</v>
      </c>
      <c r="H10" s="4" t="str">
        <f t="shared" si="3"/>
        <v>oʊ</v>
      </c>
      <c r="I10" s="4" t="str">
        <f t="shared" si="4"/>
        <v>o</v>
      </c>
      <c r="J10" s="10">
        <f t="shared" si="5"/>
        <v>2</v>
      </c>
      <c r="K10" s="10">
        <f t="shared" si="6"/>
        <v>1</v>
      </c>
      <c r="L10" s="10">
        <f t="shared" si="7"/>
        <v>2</v>
      </c>
      <c r="M10" s="1" t="str">
        <f t="shared" si="8"/>
        <v>~o~</v>
      </c>
      <c r="N10" s="1" t="str">
        <f t="shared" si="9"/>
        <v>[oʊ]</v>
      </c>
      <c r="O10" s="4">
        <f t="shared" si="10"/>
        <v>0.16067359536071418</v>
      </c>
      <c r="P10" s="4">
        <f t="shared" si="11"/>
        <v>0.31578947368421056</v>
      </c>
      <c r="Q10" s="3" cm="1">
        <f t="array" ref="Q10">SUM(_xlfn._xlws.FILTER($G$2:$G$863,_xlfn.MAP($M$2:$M$863,_xlfn.LAMBDA(_xlpm.x,_xlpm.x=$M10))))</f>
        <v>1.3599274705349048E-2</v>
      </c>
      <c r="R10" s="4">
        <f t="shared" si="12"/>
        <v>0.2</v>
      </c>
      <c r="S10" s="6" cm="1">
        <f t="array" ref="S10">SUM(_xlfn._xlws.FILTER($G$2:$G$863,_xlfn.MAP($N$2:$N$863,_xlfn.LAMBDA(_xlpm.x,_xlpm.x=$N10))))</f>
        <v>3.6264732547597461E-3</v>
      </c>
      <c r="T10" s="4">
        <f t="shared" si="13"/>
        <v>0.75</v>
      </c>
      <c r="U10" s="4">
        <f t="shared" si="14"/>
        <v>-0.57403126772771884</v>
      </c>
      <c r="V10" s="4" t="s">
        <v>908</v>
      </c>
      <c r="W10" s="4" t="s">
        <v>894</v>
      </c>
      <c r="X10" s="2" cm="1">
        <f t="array" ref="X10">SUM(_xlfn._xlws.FILTER($E$2:$E$863,_xlfn.MAP($V$2:$V$863,_xlfn.LAMBDA(_xlpm.x,_xlpm.x=$V10))))</f>
        <v>562</v>
      </c>
      <c r="Y10" s="11">
        <f t="shared" si="15"/>
        <v>1.0676156583629894E-2</v>
      </c>
      <c r="Z10" s="2" cm="1">
        <f t="array" ref="Z10">SUM(_xlfn._xlws.FILTER($E$2:$E$863,_xlfn.MAP($W$2:$W$863,_xlfn.LAMBDA(_xlpm.x,_xlpm.x=$W10))))</f>
        <v>288</v>
      </c>
      <c r="AA10" s="11">
        <f t="shared" si="16"/>
        <v>2.0833333333333332E-2</v>
      </c>
      <c r="AB10" s="11">
        <f t="shared" si="17"/>
        <v>-0.2903438278098302</v>
      </c>
      <c r="AC10" s="2"/>
      <c r="AH10" s="2"/>
      <c r="AI10" s="2"/>
    </row>
    <row r="11" spans="1:35">
      <c r="A11" s="1" t="str">
        <f t="shared" si="0"/>
        <v>~e~ : [wɛ]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854</v>
      </c>
      <c r="G11" s="4">
        <f t="shared" si="2"/>
        <v>4.5330915684496827E-4</v>
      </c>
      <c r="H11" s="4" t="str">
        <f t="shared" si="3"/>
        <v>wɛ</v>
      </c>
      <c r="I11" s="4" t="str">
        <f t="shared" si="4"/>
        <v>e</v>
      </c>
      <c r="J11" s="10">
        <f t="shared" si="5"/>
        <v>2</v>
      </c>
      <c r="K11" s="10">
        <f t="shared" si="6"/>
        <v>1</v>
      </c>
      <c r="L11" s="10">
        <f t="shared" si="7"/>
        <v>2</v>
      </c>
      <c r="M11" s="1" t="str">
        <f t="shared" si="8"/>
        <v>~e~</v>
      </c>
      <c r="N11" s="1" t="str">
        <f t="shared" si="9"/>
        <v>[wɛ]</v>
      </c>
      <c r="O11" s="4">
        <f t="shared" si="10"/>
        <v>8.8408837355567361E-3</v>
      </c>
      <c r="P11" s="4">
        <f t="shared" si="11"/>
        <v>4.878048780487805E-2</v>
      </c>
      <c r="Q11" s="3" cm="1">
        <f t="array" ref="Q11">SUM(_xlfn._xlws.FILTER($G$2:$G$863,_xlfn.MAP($M$2:$M$863,_xlfn.LAMBDA(_xlpm.x,_xlpm.x=$M11))))</f>
        <v>1.4505893019038985E-2</v>
      </c>
      <c r="R11" s="4">
        <f t="shared" si="12"/>
        <v>3.125E-2</v>
      </c>
      <c r="S11" s="6" cm="1">
        <f t="array" ref="S11">SUM(_xlfn._xlws.FILTER($G$2:$G$863,_xlfn.MAP($N$2:$N$863,_xlfn.LAMBDA(_xlpm.x,_xlpm.x=$N11))))</f>
        <v>4.0797824116047144E-3</v>
      </c>
      <c r="T11" s="4">
        <f t="shared" si="13"/>
        <v>0.1111111111111111</v>
      </c>
      <c r="U11" s="4">
        <f t="shared" si="14"/>
        <v>-0.55090746888058106</v>
      </c>
      <c r="V11" s="4" t="s">
        <v>899</v>
      </c>
      <c r="W11" s="4" t="s">
        <v>891</v>
      </c>
      <c r="X11" s="2" cm="1">
        <f t="array" ref="X11">SUM(_xlfn._xlws.FILTER($E$2:$E$863,_xlfn.MAP($V$2:$V$863,_xlfn.LAMBDA(_xlpm.x,_xlpm.x=$V11))))</f>
        <v>359</v>
      </c>
      <c r="Y11" s="11">
        <f t="shared" si="15"/>
        <v>2.7855153203342618E-3</v>
      </c>
      <c r="Z11" s="2" cm="1">
        <f t="array" ref="Z11">SUM(_xlfn._xlws.FILTER($E$2:$E$863,_xlfn.MAP($W$2:$W$863,_xlfn.LAMBDA(_xlpm.x,_xlpm.x=$W11))))</f>
        <v>163</v>
      </c>
      <c r="AA11" s="11">
        <f t="shared" si="16"/>
        <v>6.1349693251533744E-3</v>
      </c>
      <c r="AB11" s="11">
        <f t="shared" si="17"/>
        <v>-0.34290684417436135</v>
      </c>
      <c r="AC11" s="2"/>
      <c r="AH11" s="2"/>
      <c r="AI11" s="2"/>
    </row>
    <row r="12" spans="1:35">
      <c r="A12" s="1" t="str">
        <f t="shared" si="0"/>
        <v>~e~ : [i]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3</v>
      </c>
      <c r="F12" s="9" t="s">
        <v>45</v>
      </c>
      <c r="G12" s="4">
        <f t="shared" si="2"/>
        <v>1.3599274705349048E-3</v>
      </c>
      <c r="H12" s="4" t="str">
        <f t="shared" si="3"/>
        <v>i</v>
      </c>
      <c r="I12" s="4" t="str">
        <f t="shared" si="4"/>
        <v>e</v>
      </c>
      <c r="J12" s="10">
        <f t="shared" si="5"/>
        <v>1</v>
      </c>
      <c r="K12" s="10">
        <f t="shared" si="6"/>
        <v>1</v>
      </c>
      <c r="L12" s="10">
        <f t="shared" si="7"/>
        <v>1</v>
      </c>
      <c r="M12" s="1" t="str">
        <f t="shared" si="8"/>
        <v>~e~</v>
      </c>
      <c r="N12" s="1" t="str">
        <f t="shared" si="9"/>
        <v>[i]</v>
      </c>
      <c r="O12" s="4">
        <f t="shared" si="10"/>
        <v>4.2037407582279009E-2</v>
      </c>
      <c r="P12" s="4">
        <f t="shared" si="11"/>
        <v>0.14634146341463417</v>
      </c>
      <c r="Q12" s="3" cm="1">
        <f t="array" ref="Q12">SUM(_xlfn._xlws.FILTER($G$2:$G$863,_xlfn.MAP($M$2:$M$863,_xlfn.LAMBDA(_xlpm.x,_xlpm.x=$M12))))</f>
        <v>1.4505893019038985E-2</v>
      </c>
      <c r="R12" s="4">
        <f t="shared" si="12"/>
        <v>9.375E-2</v>
      </c>
      <c r="S12" s="6" cm="1">
        <f t="array" ref="S12">SUM(_xlfn._xlws.FILTER($G$2:$G$863,_xlfn.MAP($N$2:$N$863,_xlfn.LAMBDA(_xlpm.x,_xlpm.x=$N12))))</f>
        <v>4.0797824116047144E-3</v>
      </c>
      <c r="T12" s="4">
        <f t="shared" si="13"/>
        <v>0.33333333333333331</v>
      </c>
      <c r="U12" s="4">
        <f t="shared" si="14"/>
        <v>-0.55090746888058106</v>
      </c>
      <c r="V12" s="4" t="s">
        <v>908</v>
      </c>
      <c r="W12" s="4" t="s">
        <v>893</v>
      </c>
      <c r="X12" s="2" cm="1">
        <f t="array" ref="X12">SUM(_xlfn._xlws.FILTER($E$2:$E$863,_xlfn.MAP($V$2:$V$863,_xlfn.LAMBDA(_xlpm.x,_xlpm.x=$V12))))</f>
        <v>562</v>
      </c>
      <c r="Y12" s="11">
        <f t="shared" si="15"/>
        <v>5.3380782918149468E-3</v>
      </c>
      <c r="Z12" s="2" cm="1">
        <f t="array" ref="Z12">SUM(_xlfn._xlws.FILTER($E$2:$E$863,_xlfn.MAP($W$2:$W$863,_xlfn.LAMBDA(_xlpm.x,_xlpm.x=$W12))))</f>
        <v>228</v>
      </c>
      <c r="AA12" s="11">
        <f t="shared" si="16"/>
        <v>1.3157894736842105E-2</v>
      </c>
      <c r="AB12" s="11">
        <f t="shared" si="17"/>
        <v>-0.39180146856860726</v>
      </c>
      <c r="AC12" s="2"/>
      <c r="AH12" s="2"/>
      <c r="AI12" s="2"/>
    </row>
    <row r="13" spans="1:35">
      <c r="A13" s="1" t="str">
        <f t="shared" si="0"/>
        <v>~a~ : [æ]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14</v>
      </c>
      <c r="F13" s="9" t="s">
        <v>170</v>
      </c>
      <c r="G13" s="4">
        <f t="shared" si="2"/>
        <v>6.3463281958295557E-3</v>
      </c>
      <c r="H13" s="4" t="str">
        <f t="shared" si="3"/>
        <v>æ</v>
      </c>
      <c r="I13" s="4" t="str">
        <f t="shared" si="4"/>
        <v>a</v>
      </c>
      <c r="J13" s="10">
        <f t="shared" si="5"/>
        <v>1</v>
      </c>
      <c r="K13" s="10">
        <f t="shared" si="6"/>
        <v>1</v>
      </c>
      <c r="L13" s="10">
        <f t="shared" si="7"/>
        <v>1</v>
      </c>
      <c r="M13" s="1" t="str">
        <f t="shared" si="8"/>
        <v>~a~</v>
      </c>
      <c r="N13" s="1" t="str">
        <f t="shared" si="9"/>
        <v>[æ]</v>
      </c>
      <c r="O13" s="4">
        <f t="shared" si="10"/>
        <v>0.26630284476598776</v>
      </c>
      <c r="P13" s="4">
        <f t="shared" si="11"/>
        <v>0.47457627118644069</v>
      </c>
      <c r="Q13" s="3" cm="1">
        <f t="array" ref="Q13">SUM(_xlfn._xlws.FILTER($G$2:$G$863,_xlfn.MAP($M$2:$M$863,_xlfn.LAMBDA(_xlpm.x,_xlpm.x=$M13))))</f>
        <v>2.039891205802357E-2</v>
      </c>
      <c r="R13" s="4">
        <f t="shared" si="12"/>
        <v>0.31111111111111112</v>
      </c>
      <c r="S13" s="6" cm="1">
        <f t="array" ref="S13">SUM(_xlfn._xlws.FILTER($G$2:$G$863,_xlfn.MAP($N$2:$N$863,_xlfn.LAMBDA(_xlpm.x,_xlpm.x=$N13))))</f>
        <v>6.3463281958295557E-3</v>
      </c>
      <c r="T13" s="4">
        <f t="shared" si="13"/>
        <v>1</v>
      </c>
      <c r="U13" s="4">
        <f t="shared" si="14"/>
        <v>-0.50708447809710566</v>
      </c>
      <c r="V13" s="4" t="s">
        <v>908</v>
      </c>
      <c r="W13" s="4" t="s">
        <v>906</v>
      </c>
      <c r="X13" s="2" cm="1">
        <f t="array" ref="X13">SUM(_xlfn._xlws.FILTER($E$2:$E$863,_xlfn.MAP($V$2:$V$863,_xlfn.LAMBDA(_xlpm.x,_xlpm.x=$V13))))</f>
        <v>562</v>
      </c>
      <c r="Y13" s="11">
        <f t="shared" si="15"/>
        <v>2.491103202846975E-2</v>
      </c>
      <c r="Z13" s="2" cm="1">
        <f t="array" ref="Z13">SUM(_xlfn._xlws.FILTER($E$2:$E$863,_xlfn.MAP($W$2:$W$863,_xlfn.LAMBDA(_xlpm.x,_xlpm.x=$W13))))</f>
        <v>25</v>
      </c>
      <c r="AA13" s="11">
        <f t="shared" si="16"/>
        <v>0.56000000000000005</v>
      </c>
      <c r="AB13" s="11">
        <f t="shared" si="17"/>
        <v>-1.3517963068970236</v>
      </c>
      <c r="AC13" s="2"/>
      <c r="AH13" s="2"/>
      <c r="AI13" s="2"/>
    </row>
    <row r="14" spans="1:35">
      <c r="A14" s="1" t="str">
        <f t="shared" si="0"/>
        <v>~i~ : [aɪ]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5</v>
      </c>
      <c r="F14" s="9" t="s">
        <v>633</v>
      </c>
      <c r="G14" s="4">
        <f t="shared" si="2"/>
        <v>2.2665457842248413E-3</v>
      </c>
      <c r="H14" s="4" t="str">
        <f t="shared" si="3"/>
        <v>aɪ</v>
      </c>
      <c r="I14" s="4" t="str">
        <f t="shared" si="4"/>
        <v>i</v>
      </c>
      <c r="J14" s="10">
        <f t="shared" si="5"/>
        <v>2</v>
      </c>
      <c r="K14" s="10">
        <f t="shared" si="6"/>
        <v>1</v>
      </c>
      <c r="L14" s="10">
        <f t="shared" si="7"/>
        <v>2</v>
      </c>
      <c r="M14" s="1" t="str">
        <f t="shared" si="8"/>
        <v>~i~</v>
      </c>
      <c r="N14" s="1" t="str">
        <f t="shared" si="9"/>
        <v>[aɪ]</v>
      </c>
      <c r="O14" s="4">
        <f t="shared" si="10"/>
        <v>0.18739749402312783</v>
      </c>
      <c r="P14" s="4">
        <f t="shared" si="11"/>
        <v>0.39999999999999997</v>
      </c>
      <c r="Q14" s="3" cm="1">
        <f t="array" ref="Q14">SUM(_xlfn._xlws.FILTER($G$2:$G$863,_xlfn.MAP($M$2:$M$863,_xlfn.LAMBDA(_xlpm.x,_xlpm.x=$M14))))</f>
        <v>8.6128739800543971E-3</v>
      </c>
      <c r="R14" s="4">
        <f t="shared" si="12"/>
        <v>0.26315789473684209</v>
      </c>
      <c r="S14" s="6" cm="1">
        <f t="array" ref="S14">SUM(_xlfn._xlws.FILTER($G$2:$G$863,_xlfn.MAP($N$2:$N$863,_xlfn.LAMBDA(_xlpm.x,_xlpm.x=$N14))))</f>
        <v>2.7198549410698096E-3</v>
      </c>
      <c r="T14" s="4">
        <f t="shared" si="13"/>
        <v>0.83333333333333337</v>
      </c>
      <c r="U14" s="4">
        <f t="shared" si="14"/>
        <v>-0.50060235056918534</v>
      </c>
      <c r="V14" s="4" t="s">
        <v>909</v>
      </c>
      <c r="W14" s="4" t="s">
        <v>899</v>
      </c>
      <c r="X14" s="2" cm="1">
        <f t="array" ref="X14">SUM(_xlfn._xlws.FILTER($E$2:$E$863,_xlfn.MAP($V$2:$V$863,_xlfn.LAMBDA(_xlpm.x,_xlpm.x=$V14))))</f>
        <v>473</v>
      </c>
      <c r="Y14" s="11">
        <f t="shared" si="15"/>
        <v>1.0570824524312896E-2</v>
      </c>
      <c r="Z14" s="2" cm="1">
        <f t="array" ref="Z14">SUM(_xlfn._xlws.FILTER($E$2:$E$863,_xlfn.MAP($W$2:$W$863,_xlfn.LAMBDA(_xlpm.x,_xlpm.x=$W14))))</f>
        <v>104</v>
      </c>
      <c r="AA14" s="11">
        <f t="shared" si="16"/>
        <v>4.807692307692308E-2</v>
      </c>
      <c r="AB14" s="11">
        <f t="shared" si="17"/>
        <v>-0.65782780143903119</v>
      </c>
      <c r="AC14" s="2"/>
      <c r="AH14" s="2"/>
      <c r="AI14" s="2"/>
    </row>
    <row r="15" spans="1:35">
      <c r="A15" s="1" t="str">
        <f t="shared" si="0"/>
        <v>~o~ : [ɔ]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8</v>
      </c>
      <c r="F15" s="9" t="s">
        <v>527</v>
      </c>
      <c r="G15" s="4">
        <f t="shared" si="2"/>
        <v>3.6264732547597461E-3</v>
      </c>
      <c r="H15" s="1" t="str">
        <f t="shared" si="3"/>
        <v>ɔ</v>
      </c>
      <c r="I15" s="1" t="str">
        <f t="shared" si="4"/>
        <v>o</v>
      </c>
      <c r="J15" s="10">
        <f t="shared" si="5"/>
        <v>1</v>
      </c>
      <c r="K15" s="10">
        <f t="shared" si="6"/>
        <v>1</v>
      </c>
      <c r="L15" s="10">
        <f t="shared" si="7"/>
        <v>1</v>
      </c>
      <c r="M15" s="1" t="str">
        <f t="shared" si="8"/>
        <v>~o~</v>
      </c>
      <c r="N15" s="1" t="str">
        <f t="shared" si="9"/>
        <v>[ɔ]</v>
      </c>
      <c r="O15" s="4">
        <f t="shared" si="10"/>
        <v>0.17767390572118244</v>
      </c>
      <c r="P15" s="4">
        <f t="shared" si="11"/>
        <v>0.3902439024390244</v>
      </c>
      <c r="Q15" s="3" cm="1">
        <f t="array" ref="Q15">SUM(_xlfn._xlws.FILTER($G$2:$G$863,_xlfn.MAP($M$2:$M$863,_xlfn.LAMBDA(_xlpm.x,_xlpm.x=$M15))))</f>
        <v>1.3599274705349048E-2</v>
      </c>
      <c r="R15" s="4">
        <f t="shared" si="12"/>
        <v>0.26666666666666666</v>
      </c>
      <c r="S15" s="6" cm="1">
        <f t="array" ref="S15">SUM(_xlfn._xlws.FILTER($G$2:$G$863,_xlfn.MAP($N$2:$N$863,_xlfn.LAMBDA(_xlpm.x,_xlpm.x=$N15))))</f>
        <v>4.9864007252946509E-3</v>
      </c>
      <c r="T15" s="4">
        <f t="shared" si="13"/>
        <v>0.72727272727272729</v>
      </c>
      <c r="U15" s="4">
        <f t="shared" si="14"/>
        <v>-0.43572856956143741</v>
      </c>
      <c r="V15" s="4" t="s">
        <v>900</v>
      </c>
      <c r="W15" s="4" t="s">
        <v>900</v>
      </c>
      <c r="X15" s="2" cm="1">
        <f t="array" ref="X15">SUM(_xlfn._xlws.FILTER($E$2:$E$863,_xlfn.MAP($V$2:$V$863,_xlfn.LAMBDA(_xlpm.x,_xlpm.x=$V15))))</f>
        <v>247</v>
      </c>
      <c r="Y15" s="11">
        <f t="shared" si="15"/>
        <v>3.2388663967611336E-2</v>
      </c>
      <c r="Z15" s="2" cm="1">
        <f t="array" ref="Z15">SUM(_xlfn._xlws.FILTER($E$2:$E$863,_xlfn.MAP($W$2:$W$863,_xlfn.LAMBDA(_xlpm.x,_xlpm.x=$W15))))</f>
        <v>78</v>
      </c>
      <c r="AA15" s="11">
        <f t="shared" si="16"/>
        <v>0.10256410256410256</v>
      </c>
      <c r="AB15" s="11">
        <f t="shared" si="17"/>
        <v>-0.50060235056918523</v>
      </c>
      <c r="AC15" s="2"/>
      <c r="AH15" s="2"/>
      <c r="AI15" s="2"/>
    </row>
    <row r="16" spans="1:35">
      <c r="A16" s="1" t="str">
        <f t="shared" si="0"/>
        <v>~a~ : [ɛ]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2</v>
      </c>
      <c r="F16" s="9" t="s">
        <v>807</v>
      </c>
      <c r="G16" s="4">
        <f t="shared" si="2"/>
        <v>9.0661831368993653E-4</v>
      </c>
      <c r="H16" s="1" t="str">
        <f t="shared" si="3"/>
        <v>ɛ</v>
      </c>
      <c r="I16" s="1" t="str">
        <f t="shared" si="4"/>
        <v>a</v>
      </c>
      <c r="J16" s="10">
        <f t="shared" si="5"/>
        <v>1</v>
      </c>
      <c r="K16" s="10">
        <f t="shared" si="6"/>
        <v>1</v>
      </c>
      <c r="L16" s="10">
        <f t="shared" si="7"/>
        <v>1</v>
      </c>
      <c r="M16" s="1" t="str">
        <f t="shared" si="8"/>
        <v>~a~</v>
      </c>
      <c r="N16" s="1" t="str">
        <f t="shared" si="9"/>
        <v>[ɛ]</v>
      </c>
      <c r="O16" s="4">
        <f t="shared" si="10"/>
        <v>1.4453631219381903E-2</v>
      </c>
      <c r="P16" s="4">
        <f t="shared" si="11"/>
        <v>6.3492063492063489E-2</v>
      </c>
      <c r="Q16" s="3" cm="1">
        <f t="array" ref="Q16">SUM(_xlfn._xlws.FILTER($G$2:$G$863,_xlfn.MAP($M$2:$M$863,_xlfn.LAMBDA(_xlpm.x,_xlpm.x=$M16))))</f>
        <v>2.039891205802357E-2</v>
      </c>
      <c r="R16" s="4">
        <f t="shared" si="12"/>
        <v>4.4444444444444446E-2</v>
      </c>
      <c r="S16" s="6" cm="1">
        <f t="array" ref="S16">SUM(_xlfn._xlws.FILTER($G$2:$G$863,_xlfn.MAP($N$2:$N$863,_xlfn.LAMBDA(_xlpm.x,_xlpm.x=$N16))))</f>
        <v>8.1595648232094288E-3</v>
      </c>
      <c r="T16" s="4">
        <f t="shared" si="13"/>
        <v>0.1111111111111111</v>
      </c>
      <c r="U16" s="4">
        <f t="shared" si="14"/>
        <v>-0.3979400086720376</v>
      </c>
      <c r="V16" s="4" t="s">
        <v>909</v>
      </c>
      <c r="W16" s="4" t="s">
        <v>891</v>
      </c>
      <c r="X16" s="2" cm="1">
        <f t="array" ref="X16">SUM(_xlfn._xlws.FILTER($E$2:$E$863,_xlfn.MAP($V$2:$V$863,_xlfn.LAMBDA(_xlpm.x,_xlpm.x=$V16))))</f>
        <v>473</v>
      </c>
      <c r="Y16" s="11">
        <f t="shared" si="15"/>
        <v>4.2283298097251587E-3</v>
      </c>
      <c r="Z16" s="2" cm="1">
        <f t="array" ref="Z16">SUM(_xlfn._xlws.FILTER($E$2:$E$863,_xlfn.MAP($W$2:$W$863,_xlfn.LAMBDA(_xlpm.x,_xlpm.x=$W16))))</f>
        <v>163</v>
      </c>
      <c r="AA16" s="11">
        <f t="shared" si="16"/>
        <v>1.2269938650306749E-2</v>
      </c>
      <c r="AB16" s="11">
        <f t="shared" si="17"/>
        <v>-0.46267353633385372</v>
      </c>
      <c r="AC16" s="2"/>
      <c r="AH16" s="2"/>
      <c r="AI16" s="2"/>
    </row>
    <row r="17" spans="1:35">
      <c r="A17" s="1" t="str">
        <f t="shared" si="0"/>
        <v>~e~ : [ɛ]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15</v>
      </c>
      <c r="F17" s="9" t="s">
        <v>237</v>
      </c>
      <c r="G17" s="4">
        <f t="shared" si="2"/>
        <v>6.799637352674524E-3</v>
      </c>
      <c r="H17" s="4" t="str">
        <f t="shared" si="3"/>
        <v>ɛ</v>
      </c>
      <c r="I17" s="4" t="str">
        <f t="shared" si="4"/>
        <v>e</v>
      </c>
      <c r="J17" s="10">
        <f t="shared" si="5"/>
        <v>1</v>
      </c>
      <c r="K17" s="10">
        <f t="shared" si="6"/>
        <v>1</v>
      </c>
      <c r="L17" s="10">
        <f t="shared" si="7"/>
        <v>1</v>
      </c>
      <c r="M17" s="1" t="str">
        <f t="shared" si="8"/>
        <v>~e~</v>
      </c>
      <c r="N17" s="1" t="str">
        <f t="shared" si="9"/>
        <v>[ɛ]</v>
      </c>
      <c r="O17" s="4">
        <f t="shared" si="10"/>
        <v>0.34470674217468783</v>
      </c>
      <c r="P17" s="4">
        <f t="shared" si="11"/>
        <v>0.6</v>
      </c>
      <c r="Q17" s="3" cm="1">
        <f t="array" ref="Q17">SUM(_xlfn._xlws.FILTER($G$2:$G$863,_xlfn.MAP($M$2:$M$863,_xlfn.LAMBDA(_xlpm.x,_xlpm.x=$M17))))</f>
        <v>1.4505893019038985E-2</v>
      </c>
      <c r="R17" s="4">
        <f t="shared" si="12"/>
        <v>0.46875</v>
      </c>
      <c r="S17" s="6" cm="1">
        <f t="array" ref="S17">SUM(_xlfn._xlws.FILTER($G$2:$G$863,_xlfn.MAP($N$2:$N$863,_xlfn.LAMBDA(_xlpm.x,_xlpm.x=$N17))))</f>
        <v>8.1595648232094288E-3</v>
      </c>
      <c r="T17" s="4">
        <f t="shared" si="13"/>
        <v>0.83333333333333337</v>
      </c>
      <c r="U17" s="4">
        <f t="shared" si="14"/>
        <v>-0.24987747321659989</v>
      </c>
      <c r="V17" s="4" t="s">
        <v>899</v>
      </c>
      <c r="W17" s="4" t="s">
        <v>895</v>
      </c>
      <c r="X17" s="2" cm="1">
        <f t="array" ref="X17">SUM(_xlfn._xlws.FILTER($E$2:$E$863,_xlfn.MAP($V$2:$V$863,_xlfn.LAMBDA(_xlpm.x,_xlpm.x=$V17))))</f>
        <v>359</v>
      </c>
      <c r="Y17" s="11">
        <f t="shared" si="15"/>
        <v>4.1782729805013928E-2</v>
      </c>
      <c r="Z17" s="2" cm="1">
        <f t="array" ref="Z17">SUM(_xlfn._xlws.FILTER($E$2:$E$863,_xlfn.MAP($W$2:$W$863,_xlfn.LAMBDA(_xlpm.x,_xlpm.x=$W17))))</f>
        <v>150</v>
      </c>
      <c r="AA17" s="11">
        <f t="shared" si="16"/>
        <v>0.1</v>
      </c>
      <c r="AB17" s="11">
        <f t="shared" si="17"/>
        <v>-0.37900318952263795</v>
      </c>
      <c r="AC17" s="2"/>
      <c r="AH17" s="2"/>
      <c r="AI17" s="2"/>
    </row>
    <row r="18" spans="1:35">
      <c r="A18" s="1" t="str">
        <f t="shared" si="0"/>
        <v>~u~ : [yu]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3</v>
      </c>
      <c r="F18" s="9" t="s">
        <v>165</v>
      </c>
      <c r="G18" s="4">
        <f t="shared" si="2"/>
        <v>1.3599274705349048E-3</v>
      </c>
      <c r="H18" s="4" t="str">
        <f t="shared" si="3"/>
        <v>yu</v>
      </c>
      <c r="I18" s="4" t="str">
        <f t="shared" si="4"/>
        <v>u</v>
      </c>
      <c r="J18" s="10">
        <f t="shared" si="5"/>
        <v>2</v>
      </c>
      <c r="K18" s="10">
        <f t="shared" si="6"/>
        <v>1</v>
      </c>
      <c r="L18" s="10">
        <f t="shared" si="7"/>
        <v>2</v>
      </c>
      <c r="M18" s="1" t="str">
        <f t="shared" si="8"/>
        <v>~u~</v>
      </c>
      <c r="N18" s="1" t="str">
        <f t="shared" si="9"/>
        <v>[yu]</v>
      </c>
      <c r="O18" s="4">
        <f t="shared" si="10"/>
        <v>0.19771430899517789</v>
      </c>
      <c r="P18" s="4">
        <f t="shared" si="11"/>
        <v>0.54545454545454541</v>
      </c>
      <c r="Q18" s="3" cm="1">
        <f t="array" ref="Q18">SUM(_xlfn._xlws.FILTER($G$2:$G$863,_xlfn.MAP($M$2:$M$863,_xlfn.LAMBDA(_xlpm.x,_xlpm.x=$M18))))</f>
        <v>3.1731640979147779E-3</v>
      </c>
      <c r="R18" s="4">
        <f t="shared" si="12"/>
        <v>0.42857142857142855</v>
      </c>
      <c r="S18" s="6" cm="1">
        <f t="array" ref="S18">SUM(_xlfn._xlws.FILTER($G$2:$G$863,_xlfn.MAP($N$2:$N$863,_xlfn.LAMBDA(_xlpm.x,_xlpm.x=$N18))))</f>
        <v>1.8132366273798731E-3</v>
      </c>
      <c r="T18" s="4">
        <f t="shared" si="13"/>
        <v>0.75</v>
      </c>
      <c r="U18" s="4">
        <f t="shared" si="14"/>
        <v>-0.24303804868629447</v>
      </c>
      <c r="V18" s="4" t="s">
        <v>908</v>
      </c>
      <c r="W18" s="4" t="s">
        <v>892</v>
      </c>
      <c r="X18" s="2" cm="1">
        <f t="array" ref="X18">SUM(_xlfn._xlws.FILTER($E$2:$E$863,_xlfn.MAP($V$2:$V$863,_xlfn.LAMBDA(_xlpm.x,_xlpm.x=$V18))))</f>
        <v>562</v>
      </c>
      <c r="Y18" s="11">
        <f t="shared" si="15"/>
        <v>5.3380782918149468E-3</v>
      </c>
      <c r="Z18" s="2" cm="1">
        <f t="array" ref="Z18">SUM(_xlfn._xlws.FILTER($E$2:$E$863,_xlfn.MAP($W$2:$W$863,_xlfn.LAMBDA(_xlpm.x,_xlpm.x=$W18))))</f>
        <v>110</v>
      </c>
      <c r="AA18" s="11">
        <f t="shared" si="16"/>
        <v>2.7272727272727271E-2</v>
      </c>
      <c r="AB18" s="11">
        <f t="shared" si="17"/>
        <v>-0.70834363041083603</v>
      </c>
      <c r="AC18" s="2"/>
      <c r="AH18" s="2"/>
      <c r="AI18" s="2"/>
    </row>
    <row r="19" spans="1:35">
      <c r="A19" s="1" t="str">
        <f t="shared" si="0"/>
        <v>~r~ : [ə]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17</v>
      </c>
      <c r="F19" s="9" t="s">
        <v>645</v>
      </c>
      <c r="G19" s="4">
        <f t="shared" si="2"/>
        <v>7.7062556663644605E-3</v>
      </c>
      <c r="H19" s="4" t="str">
        <f t="shared" si="3"/>
        <v>ə</v>
      </c>
      <c r="I19" s="4" t="str">
        <f t="shared" si="4"/>
        <v>r</v>
      </c>
      <c r="J19" s="10">
        <f t="shared" si="5"/>
        <v>1</v>
      </c>
      <c r="K19" s="10">
        <f t="shared" si="6"/>
        <v>1</v>
      </c>
      <c r="L19" s="10">
        <f t="shared" si="7"/>
        <v>1</v>
      </c>
      <c r="M19" s="1" t="str">
        <f t="shared" si="8"/>
        <v>~r~</v>
      </c>
      <c r="N19" s="1" t="str">
        <f t="shared" si="9"/>
        <v>[ə]</v>
      </c>
      <c r="O19" s="4">
        <f t="shared" si="10"/>
        <v>0.13222847110454175</v>
      </c>
      <c r="P19" s="4">
        <f t="shared" si="11"/>
        <v>0.2207792207792208</v>
      </c>
      <c r="Q19" s="3" cm="1">
        <f t="array" ref="Q19">SUM(_xlfn._xlws.FILTER($G$2:$G$863,_xlfn.MAP($M$2:$M$863,_xlfn.LAMBDA(_xlpm.x,_xlpm.x=$M19))))</f>
        <v>4.1251133272892114E-2</v>
      </c>
      <c r="R19" s="4">
        <f t="shared" si="12"/>
        <v>0.18681318681318682</v>
      </c>
      <c r="S19" s="6" cm="1">
        <f t="array" ref="S19">SUM(_xlfn._xlws.FILTER($G$2:$G$863,_xlfn.MAP($N$2:$N$863,_xlfn.LAMBDA(_xlpm.x,_xlpm.x=$N19))))</f>
        <v>2.8558476881232996E-2</v>
      </c>
      <c r="T19" s="4">
        <f t="shared" si="13"/>
        <v>0.26984126984126988</v>
      </c>
      <c r="U19" s="4">
        <f t="shared" si="14"/>
        <v>-0.15970084286751199</v>
      </c>
      <c r="V19" s="4" t="s">
        <v>907</v>
      </c>
      <c r="W19" s="4" t="s">
        <v>894</v>
      </c>
      <c r="X19" s="2" cm="1">
        <f t="array" ref="X19">SUM(_xlfn._xlws.FILTER($E$2:$E$863,_xlfn.MAP($V$2:$V$863,_xlfn.LAMBDA(_xlpm.x,_xlpm.x=$V19))))</f>
        <v>341</v>
      </c>
      <c r="Y19" s="11">
        <f t="shared" si="15"/>
        <v>4.9853372434017593E-2</v>
      </c>
      <c r="Z19" s="2" cm="1">
        <f t="array" ref="Z19">SUM(_xlfn._xlws.FILTER($E$2:$E$863,_xlfn.MAP($W$2:$W$863,_xlfn.LAMBDA(_xlpm.x,_xlpm.x=$W19))))</f>
        <v>288</v>
      </c>
      <c r="AA19" s="11">
        <f t="shared" si="16"/>
        <v>5.9027777777777776E-2</v>
      </c>
      <c r="AB19" s="11">
        <f t="shared" si="17"/>
        <v>-7.3361891233266863E-2</v>
      </c>
      <c r="AC19" s="2"/>
      <c r="AH19" s="2"/>
      <c r="AI19" s="2"/>
    </row>
    <row r="20" spans="1:35">
      <c r="A20" s="1" t="str">
        <f t="shared" si="0"/>
        <v>~u~ : [ʌ]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3</v>
      </c>
      <c r="F20" s="9" t="s">
        <v>473</v>
      </c>
      <c r="G20" s="4">
        <f t="shared" si="2"/>
        <v>1.3599274705349048E-3</v>
      </c>
      <c r="H20" s="4" t="str">
        <f t="shared" si="3"/>
        <v>ʌ</v>
      </c>
      <c r="I20" s="4" t="str">
        <f t="shared" si="4"/>
        <v>u</v>
      </c>
      <c r="J20" s="10">
        <f t="shared" si="5"/>
        <v>1</v>
      </c>
      <c r="K20" s="10">
        <f t="shared" si="6"/>
        <v>1</v>
      </c>
      <c r="L20" s="10">
        <f t="shared" si="7"/>
        <v>1</v>
      </c>
      <c r="M20" s="1" t="str">
        <f t="shared" si="8"/>
        <v>~u~</v>
      </c>
      <c r="N20" s="1" t="str">
        <f t="shared" si="9"/>
        <v>[ʌ]</v>
      </c>
      <c r="O20" s="4">
        <f t="shared" si="10"/>
        <v>0.14362780923945326</v>
      </c>
      <c r="P20" s="4">
        <f t="shared" si="11"/>
        <v>0.5</v>
      </c>
      <c r="Q20" s="3" cm="1">
        <f t="array" ref="Q20">SUM(_xlfn._xlws.FILTER($G$2:$G$863,_xlfn.MAP($M$2:$M$863,_xlfn.LAMBDA(_xlpm.x,_xlpm.x=$M20))))</f>
        <v>3.1731640979147779E-3</v>
      </c>
      <c r="R20" s="4">
        <f t="shared" si="12"/>
        <v>0.42857142857142855</v>
      </c>
      <c r="S20" s="6" cm="1">
        <f t="array" ref="S20">SUM(_xlfn._xlws.FILTER($G$2:$G$863,_xlfn.MAP($N$2:$N$863,_xlfn.LAMBDA(_xlpm.x,_xlpm.x=$N20))))</f>
        <v>2.2665457842248413E-3</v>
      </c>
      <c r="T20" s="4">
        <f t="shared" si="13"/>
        <v>0.6</v>
      </c>
      <c r="U20" s="4">
        <f t="shared" si="14"/>
        <v>-0.14612803567823801</v>
      </c>
      <c r="V20" s="4" t="s">
        <v>899</v>
      </c>
      <c r="W20" s="4" t="s">
        <v>891</v>
      </c>
      <c r="X20" s="2" cm="1">
        <f t="array" ref="X20">SUM(_xlfn._xlws.FILTER($E$2:$E$863,_xlfn.MAP($V$2:$V$863,_xlfn.LAMBDA(_xlpm.x,_xlpm.x=$V20))))</f>
        <v>359</v>
      </c>
      <c r="Y20" s="11">
        <f t="shared" si="15"/>
        <v>8.356545961002786E-3</v>
      </c>
      <c r="Z20" s="2" cm="1">
        <f t="array" ref="Z20">SUM(_xlfn._xlws.FILTER($E$2:$E$863,_xlfn.MAP($W$2:$W$863,_xlfn.LAMBDA(_xlpm.x,_xlpm.x=$W20))))</f>
        <v>163</v>
      </c>
      <c r="AA20" s="11">
        <f t="shared" si="16"/>
        <v>1.8404907975460124E-2</v>
      </c>
      <c r="AB20" s="11">
        <f t="shared" si="17"/>
        <v>-0.34290684417436135</v>
      </c>
      <c r="AC20" s="2"/>
      <c r="AH20" s="2"/>
      <c r="AI20" s="2"/>
    </row>
    <row r="21" spans="1:35">
      <c r="A21" s="1" t="str">
        <f t="shared" si="0"/>
        <v>~e~ : [ɪ]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11</v>
      </c>
      <c r="F21" s="9" t="s">
        <v>355</v>
      </c>
      <c r="G21" s="4">
        <f t="shared" si="2"/>
        <v>4.9864007252946509E-3</v>
      </c>
      <c r="H21" s="4" t="str">
        <f t="shared" si="3"/>
        <v>ɪ</v>
      </c>
      <c r="I21" s="4" t="str">
        <f t="shared" si="4"/>
        <v>e</v>
      </c>
      <c r="J21" s="10">
        <f t="shared" si="5"/>
        <v>1</v>
      </c>
      <c r="K21" s="10">
        <f t="shared" si="6"/>
        <v>1</v>
      </c>
      <c r="L21" s="10">
        <f t="shared" si="7"/>
        <v>1</v>
      </c>
      <c r="M21" s="1" t="str">
        <f t="shared" si="8"/>
        <v>~e~</v>
      </c>
      <c r="N21" s="1" t="str">
        <f t="shared" si="9"/>
        <v>[ɪ]</v>
      </c>
      <c r="O21" s="4">
        <f t="shared" si="10"/>
        <v>0.1987334530535399</v>
      </c>
      <c r="P21" s="4">
        <f t="shared" si="11"/>
        <v>0.38596491228070179</v>
      </c>
      <c r="Q21" s="3" cm="1">
        <f t="array" ref="Q21">SUM(_xlfn._xlws.FILTER($G$2:$G$863,_xlfn.MAP($M$2:$M$863,_xlfn.LAMBDA(_xlpm.x,_xlpm.x=$M21))))</f>
        <v>1.4505893019038985E-2</v>
      </c>
      <c r="R21" s="4">
        <f t="shared" si="12"/>
        <v>0.34375</v>
      </c>
      <c r="S21" s="6" cm="1">
        <f t="array" ref="S21">SUM(_xlfn._xlws.FILTER($G$2:$G$863,_xlfn.MAP($N$2:$N$863,_xlfn.LAMBDA(_xlpm.x,_xlpm.x=$N21))))</f>
        <v>1.1332728921124207E-2</v>
      </c>
      <c r="T21" s="4">
        <f t="shared" si="13"/>
        <v>0.44</v>
      </c>
      <c r="U21" s="4">
        <f t="shared" si="14"/>
        <v>-0.10720996964786837</v>
      </c>
      <c r="V21" s="4" t="s">
        <v>912</v>
      </c>
      <c r="W21" s="4" t="s">
        <v>901</v>
      </c>
      <c r="X21" s="2" cm="1">
        <f t="array" ref="X21">SUM(_xlfn._xlws.FILTER($E$2:$E$863,_xlfn.MAP($V$2:$V$863,_xlfn.LAMBDA(_xlpm.x,_xlpm.x=$V21))))</f>
        <v>24</v>
      </c>
      <c r="Y21" s="11">
        <f t="shared" si="15"/>
        <v>0.45833333333333331</v>
      </c>
      <c r="Z21" s="2" cm="1">
        <f t="array" ref="Z21">SUM(_xlfn._xlws.FILTER($E$2:$E$863,_xlfn.MAP($W$2:$W$863,_xlfn.LAMBDA(_xlpm.x,_xlpm.x=$W21))))</f>
        <v>184</v>
      </c>
      <c r="AA21" s="11">
        <f t="shared" si="16"/>
        <v>5.9782608695652176E-2</v>
      </c>
      <c r="AB21" s="11">
        <f t="shared" si="17"/>
        <v>0.88460658129793046</v>
      </c>
      <c r="AC21" s="2"/>
      <c r="AH21" s="2"/>
      <c r="AI21" s="2"/>
    </row>
    <row r="22" spans="1:35">
      <c r="A22" s="1" t="str">
        <f t="shared" si="0"/>
        <v>~r~ : [ɹ]</v>
      </c>
      <c r="B22" s="1">
        <f t="shared" ref="B22:D41" si="18">_xlfn.LET(_xlpm.d,$F22,_xlpm.k,_xlfn.CONCAT(LEFT(TRIM(B$1),1),"*"),COUNTIF(_xlpm.d,_xlpm.k))</f>
        <v>1</v>
      </c>
      <c r="C22" s="1">
        <f t="shared" si="18"/>
        <v>0</v>
      </c>
      <c r="D22" s="1">
        <f t="shared" si="18"/>
        <v>0</v>
      </c>
      <c r="E22" s="7">
        <v>74</v>
      </c>
      <c r="F22" s="9" t="s">
        <v>183</v>
      </c>
      <c r="G22" s="4">
        <f t="shared" si="2"/>
        <v>3.3544877606527655E-2</v>
      </c>
      <c r="H22" s="4" t="str">
        <f t="shared" si="3"/>
        <v>ɹ</v>
      </c>
      <c r="I22" s="4" t="str">
        <f t="shared" si="4"/>
        <v>r</v>
      </c>
      <c r="J22" s="10">
        <f t="shared" si="5"/>
        <v>1</v>
      </c>
      <c r="K22" s="10">
        <f t="shared" si="6"/>
        <v>1</v>
      </c>
      <c r="L22" s="10">
        <f t="shared" si="7"/>
        <v>1</v>
      </c>
      <c r="M22" s="1" t="str">
        <f t="shared" si="8"/>
        <v>~r~</v>
      </c>
      <c r="N22" s="1" t="str">
        <f t="shared" si="9"/>
        <v>[ɹ]</v>
      </c>
      <c r="O22" s="4">
        <f t="shared" si="10"/>
        <v>0.74805352674870706</v>
      </c>
      <c r="P22" s="4">
        <f t="shared" si="11"/>
        <v>0.83615819209039555</v>
      </c>
      <c r="Q22" s="3" cm="1">
        <f t="array" ref="Q22">SUM(_xlfn._xlws.FILTER($G$2:$G$863,_xlfn.MAP($M$2:$M$863,_xlfn.LAMBDA(_xlpm.x,_xlpm.x=$M22))))</f>
        <v>4.1251133272892114E-2</v>
      </c>
      <c r="R22" s="4">
        <f t="shared" si="12"/>
        <v>0.81318681318681318</v>
      </c>
      <c r="S22" s="6" cm="1">
        <f t="array" ref="S22">SUM(_xlfn._xlws.FILTER($G$2:$G$863,_xlfn.MAP($N$2:$N$863,_xlfn.LAMBDA(_xlpm.x,_xlpm.x=$N22))))</f>
        <v>3.8984587488667274E-2</v>
      </c>
      <c r="T22" s="4">
        <f t="shared" si="13"/>
        <v>0.86046511627906974</v>
      </c>
      <c r="U22" s="4">
        <f t="shared" si="14"/>
        <v>-2.4542941077525891E-2</v>
      </c>
      <c r="V22" s="4" t="s">
        <v>907</v>
      </c>
      <c r="W22" s="4" t="s">
        <v>894</v>
      </c>
      <c r="X22" s="2" cm="1">
        <f t="array" ref="X22">SUM(_xlfn._xlws.FILTER($E$2:$E$863,_xlfn.MAP($V$2:$V$863,_xlfn.LAMBDA(_xlpm.x,_xlpm.x=$V22))))</f>
        <v>341</v>
      </c>
      <c r="Y22" s="11">
        <f t="shared" si="15"/>
        <v>0.21700879765395895</v>
      </c>
      <c r="Z22" s="2" cm="1">
        <f t="array" ref="Z22">SUM(_xlfn._xlws.FILTER($E$2:$E$863,_xlfn.MAP($W$2:$W$863,_xlfn.LAMBDA(_xlpm.x,_xlpm.x=$W22))))</f>
        <v>288</v>
      </c>
      <c r="AA22" s="11">
        <f t="shared" si="16"/>
        <v>0.25694444444444442</v>
      </c>
      <c r="AB22" s="11">
        <f t="shared" si="17"/>
        <v>-7.3361891233266793E-2</v>
      </c>
      <c r="AC22" s="2"/>
      <c r="AH22" s="2"/>
      <c r="AI22" s="2"/>
    </row>
    <row r="23" spans="1:35">
      <c r="A23" s="1" t="str">
        <f t="shared" si="0"/>
        <v>~x~ : [ks]</v>
      </c>
      <c r="B23" s="1">
        <f t="shared" si="18"/>
        <v>0</v>
      </c>
      <c r="C23" s="1">
        <f t="shared" si="18"/>
        <v>0</v>
      </c>
      <c r="D23" s="1">
        <f t="shared" si="18"/>
        <v>0</v>
      </c>
      <c r="E23" s="7">
        <v>3</v>
      </c>
      <c r="F23" s="9" t="s">
        <v>57</v>
      </c>
      <c r="G23" s="4">
        <f t="shared" si="2"/>
        <v>1.3599274705349048E-3</v>
      </c>
      <c r="H23" s="4" t="str">
        <f t="shared" si="3"/>
        <v>ks</v>
      </c>
      <c r="I23" s="4" t="str">
        <f t="shared" si="4"/>
        <v>x</v>
      </c>
      <c r="J23" s="10">
        <f t="shared" si="5"/>
        <v>2</v>
      </c>
      <c r="K23" s="10">
        <f t="shared" si="6"/>
        <v>1</v>
      </c>
      <c r="L23" s="10">
        <f t="shared" si="7"/>
        <v>2</v>
      </c>
      <c r="M23" s="1" t="str">
        <f t="shared" si="8"/>
        <v>~x~</v>
      </c>
      <c r="N23" s="1" t="str">
        <f t="shared" si="9"/>
        <v>[ks]</v>
      </c>
      <c r="O23" s="4">
        <f t="shared" si="10"/>
        <v>0.36247623315782618</v>
      </c>
      <c r="P23" s="4">
        <f t="shared" si="11"/>
        <v>1</v>
      </c>
      <c r="Q23" s="3" cm="1">
        <f t="array" ref="Q23">SUM(_xlfn._xlws.FILTER($G$2:$G$863,_xlfn.MAP($M$2:$M$863,_xlfn.LAMBDA(_xlpm.x,_xlpm.x=$M23))))</f>
        <v>1.3599274705349048E-3</v>
      </c>
      <c r="R23" s="4">
        <f t="shared" si="12"/>
        <v>1</v>
      </c>
      <c r="S23" s="6" cm="1">
        <f t="array" ref="S23">SUM(_xlfn._xlws.FILTER($G$2:$G$863,_xlfn.MAP($N$2:$N$863,_xlfn.LAMBDA(_xlpm.x,_xlpm.x=$N23))))</f>
        <v>1.3599274705349048E-3</v>
      </c>
      <c r="T23" s="4">
        <f t="shared" si="13"/>
        <v>1</v>
      </c>
      <c r="U23" s="4">
        <f t="shared" si="14"/>
        <v>0</v>
      </c>
      <c r="V23" s="4" t="s">
        <v>908</v>
      </c>
      <c r="W23" s="4" t="s">
        <v>892</v>
      </c>
      <c r="X23" s="2" cm="1">
        <f t="array" ref="X23">SUM(_xlfn._xlws.FILTER($E$2:$E$863,_xlfn.MAP($V$2:$V$863,_xlfn.LAMBDA(_xlpm.x,_xlpm.x=$V23))))</f>
        <v>562</v>
      </c>
      <c r="Y23" s="11">
        <f t="shared" si="15"/>
        <v>5.3380782918149468E-3</v>
      </c>
      <c r="Z23" s="2" cm="1">
        <f t="array" ref="Z23">SUM(_xlfn._xlws.FILTER($E$2:$E$863,_xlfn.MAP($W$2:$W$863,_xlfn.LAMBDA(_xlpm.x,_xlpm.x=$W23))))</f>
        <v>110</v>
      </c>
      <c r="AA23" s="11">
        <f t="shared" si="16"/>
        <v>2.7272727272727271E-2</v>
      </c>
      <c r="AB23" s="11">
        <f t="shared" si="17"/>
        <v>-0.70834363041083603</v>
      </c>
      <c r="AC23" s="2"/>
      <c r="AH23" s="2"/>
      <c r="AI23" s="2"/>
    </row>
    <row r="24" spans="1:35">
      <c r="A24" s="1" t="str">
        <f t="shared" si="0"/>
        <v>~n~ : [n]</v>
      </c>
      <c r="B24" s="1">
        <f t="shared" si="18"/>
        <v>0</v>
      </c>
      <c r="C24" s="1">
        <f t="shared" si="18"/>
        <v>0</v>
      </c>
      <c r="D24" s="1">
        <f t="shared" si="18"/>
        <v>1</v>
      </c>
      <c r="E24" s="7">
        <v>73</v>
      </c>
      <c r="F24" s="9" t="s">
        <v>92</v>
      </c>
      <c r="G24" s="4">
        <f t="shared" si="2"/>
        <v>3.3091568449682682E-2</v>
      </c>
      <c r="H24" s="1" t="str">
        <f t="shared" si="3"/>
        <v>n</v>
      </c>
      <c r="I24" s="1" t="str">
        <f t="shared" si="4"/>
        <v>n</v>
      </c>
      <c r="J24" s="10">
        <f t="shared" si="5"/>
        <v>1</v>
      </c>
      <c r="K24" s="10">
        <f t="shared" si="6"/>
        <v>1</v>
      </c>
      <c r="L24" s="10">
        <f t="shared" si="7"/>
        <v>1</v>
      </c>
      <c r="M24" s="1" t="str">
        <f t="shared" si="8"/>
        <v>~n~</v>
      </c>
      <c r="N24" s="1" t="str">
        <f t="shared" si="9"/>
        <v>[n]</v>
      </c>
      <c r="O24" s="4">
        <f t="shared" si="10"/>
        <v>0.79883513366905545</v>
      </c>
      <c r="P24" s="4">
        <f t="shared" si="11"/>
        <v>0.89570552147239269</v>
      </c>
      <c r="Q24" s="3" cm="1">
        <f t="array" ref="Q24">SUM(_xlfn._xlws.FILTER($G$2:$G$863,_xlfn.MAP($M$2:$M$863,_xlfn.LAMBDA(_xlpm.x,_xlpm.x=$M24))))</f>
        <v>3.3091568449682682E-2</v>
      </c>
      <c r="R24" s="4">
        <f t="shared" si="12"/>
        <v>1</v>
      </c>
      <c r="S24" s="6" cm="1">
        <f t="array" ref="S24">SUM(_xlfn._xlws.FILTER($G$2:$G$863,_xlfn.MAP($N$2:$N$863,_xlfn.LAMBDA(_xlpm.x,_xlpm.x=$N24))))</f>
        <v>4.0797824116047141E-2</v>
      </c>
      <c r="T24" s="4">
        <f t="shared" si="13"/>
        <v>0.81111111111111112</v>
      </c>
      <c r="U24" s="4">
        <f t="shared" si="14"/>
        <v>9.0919649318868992E-2</v>
      </c>
      <c r="V24" s="4" t="s">
        <v>908</v>
      </c>
      <c r="W24" s="4" t="s">
        <v>894</v>
      </c>
      <c r="X24" s="2" cm="1">
        <f t="array" ref="X24">SUM(_xlfn._xlws.FILTER($E$2:$E$863,_xlfn.MAP($V$2:$V$863,_xlfn.LAMBDA(_xlpm.x,_xlpm.x=$V24))))</f>
        <v>562</v>
      </c>
      <c r="Y24" s="11">
        <f t="shared" si="15"/>
        <v>0.1298932384341637</v>
      </c>
      <c r="Z24" s="2" cm="1">
        <f t="array" ref="Z24">SUM(_xlfn._xlws.FILTER($E$2:$E$863,_xlfn.MAP($W$2:$W$863,_xlfn.LAMBDA(_xlpm.x,_xlpm.x=$W24))))</f>
        <v>288</v>
      </c>
      <c r="AA24" s="11">
        <f t="shared" si="16"/>
        <v>0.25347222222222221</v>
      </c>
      <c r="AB24" s="11">
        <f t="shared" si="17"/>
        <v>-0.2903438278098302</v>
      </c>
      <c r="AC24" s="2"/>
      <c r="AH24" s="2"/>
      <c r="AI24" s="2"/>
    </row>
    <row r="25" spans="1:35">
      <c r="A25" s="1" t="str">
        <f t="shared" si="0"/>
        <v>~g~ : [ɡ]</v>
      </c>
      <c r="B25" s="1">
        <f t="shared" si="18"/>
        <v>0</v>
      </c>
      <c r="C25" s="1">
        <f t="shared" si="18"/>
        <v>0</v>
      </c>
      <c r="D25" s="1">
        <f t="shared" si="18"/>
        <v>0</v>
      </c>
      <c r="E25" s="7">
        <v>4</v>
      </c>
      <c r="F25" s="9" t="s">
        <v>235</v>
      </c>
      <c r="G25" s="4">
        <f t="shared" si="2"/>
        <v>1.8132366273798731E-3</v>
      </c>
      <c r="H25" s="4" t="str">
        <f t="shared" si="3"/>
        <v>ɡ</v>
      </c>
      <c r="I25" s="4" t="str">
        <f t="shared" si="4"/>
        <v>g</v>
      </c>
      <c r="J25" s="10">
        <f t="shared" si="5"/>
        <v>1</v>
      </c>
      <c r="K25" s="10">
        <f t="shared" si="6"/>
        <v>1</v>
      </c>
      <c r="L25" s="10">
        <f t="shared" si="7"/>
        <v>1</v>
      </c>
      <c r="M25" s="1" t="str">
        <f t="shared" si="8"/>
        <v>~g~</v>
      </c>
      <c r="N25" s="1" t="str">
        <f t="shared" si="9"/>
        <v>[ɡ]</v>
      </c>
      <c r="O25" s="4">
        <f t="shared" si="10"/>
        <v>0.29643861820463041</v>
      </c>
      <c r="P25" s="4">
        <f t="shared" si="11"/>
        <v>0.88888888888888895</v>
      </c>
      <c r="Q25" s="3" cm="1">
        <f t="array" ref="Q25">SUM(_xlfn._xlws.FILTER($G$2:$G$863,_xlfn.MAP($M$2:$M$863,_xlfn.LAMBDA(_xlpm.x,_xlpm.x=$M25))))</f>
        <v>1.8132366273798731E-3</v>
      </c>
      <c r="R25" s="4">
        <f t="shared" si="12"/>
        <v>1</v>
      </c>
      <c r="S25" s="6" cm="1">
        <f t="array" ref="S25">SUM(_xlfn._xlws.FILTER($G$2:$G$863,_xlfn.MAP($N$2:$N$863,_xlfn.LAMBDA(_xlpm.x,_xlpm.x=$N25))))</f>
        <v>2.2665457842248413E-3</v>
      </c>
      <c r="T25" s="4">
        <f t="shared" si="13"/>
        <v>0.8</v>
      </c>
      <c r="U25" s="4">
        <f t="shared" si="14"/>
        <v>9.691001300805642E-2</v>
      </c>
      <c r="V25" s="4" t="s">
        <v>889</v>
      </c>
      <c r="W25" s="4" t="s">
        <v>903</v>
      </c>
      <c r="X25" s="2" cm="1">
        <f t="array" ref="X25">SUM(_xlfn._xlws.FILTER($E$2:$E$863,_xlfn.MAP($V$2:$V$863,_xlfn.LAMBDA(_xlpm.x,_xlpm.x=$V25))))</f>
        <v>52</v>
      </c>
      <c r="Y25" s="11">
        <f t="shared" si="15"/>
        <v>7.6923076923076927E-2</v>
      </c>
      <c r="Z25" s="2" cm="1">
        <f t="array" ref="Z25">SUM(_xlfn._xlws.FILTER($E$2:$E$863,_xlfn.MAP($W$2:$W$863,_xlfn.LAMBDA(_xlpm.x,_xlpm.x=$W25))))</f>
        <v>32</v>
      </c>
      <c r="AA25" s="11">
        <f t="shared" si="16"/>
        <v>0.125</v>
      </c>
      <c r="AB25" s="11">
        <f t="shared" si="17"/>
        <v>-0.21085336531489315</v>
      </c>
      <c r="AC25" s="2"/>
      <c r="AH25" s="2"/>
      <c r="AI25" s="2"/>
    </row>
    <row r="26" spans="1:35">
      <c r="A26" s="1" t="str">
        <f t="shared" si="0"/>
        <v>~p~ : [p]</v>
      </c>
      <c r="B26" s="1">
        <f t="shared" si="18"/>
        <v>0</v>
      </c>
      <c r="C26" s="1">
        <f t="shared" si="18"/>
        <v>0</v>
      </c>
      <c r="D26" s="1">
        <f t="shared" si="18"/>
        <v>0</v>
      </c>
      <c r="E26" s="7">
        <v>16</v>
      </c>
      <c r="F26" s="9" t="s">
        <v>110</v>
      </c>
      <c r="G26" s="4">
        <f t="shared" si="2"/>
        <v>7.2529465095194923E-3</v>
      </c>
      <c r="H26" s="4" t="str">
        <f t="shared" si="3"/>
        <v>p</v>
      </c>
      <c r="I26" s="4" t="str">
        <f t="shared" si="4"/>
        <v>p</v>
      </c>
      <c r="J26" s="10">
        <f t="shared" si="5"/>
        <v>1</v>
      </c>
      <c r="K26" s="10">
        <f t="shared" si="6"/>
        <v>1</v>
      </c>
      <c r="L26" s="10">
        <f t="shared" si="7"/>
        <v>1</v>
      </c>
      <c r="M26" s="1" t="str">
        <f t="shared" si="8"/>
        <v>~p~</v>
      </c>
      <c r="N26" s="1" t="str">
        <f t="shared" si="9"/>
        <v>[p]</v>
      </c>
      <c r="O26" s="4">
        <f t="shared" si="10"/>
        <v>0.52184296287685095</v>
      </c>
      <c r="P26" s="4">
        <f t="shared" si="11"/>
        <v>0.88888888888888895</v>
      </c>
      <c r="Q26" s="3" cm="1">
        <f t="array" ref="Q26">SUM(_xlfn._xlws.FILTER($G$2:$G$863,_xlfn.MAP($M$2:$M$863,_xlfn.LAMBDA(_xlpm.x,_xlpm.x=$M26))))</f>
        <v>7.2529465095194923E-3</v>
      </c>
      <c r="R26" s="4">
        <f t="shared" si="12"/>
        <v>1</v>
      </c>
      <c r="S26" s="6" cm="1">
        <f t="array" ref="S26">SUM(_xlfn._xlws.FILTER($G$2:$G$863,_xlfn.MAP($N$2:$N$863,_xlfn.LAMBDA(_xlpm.x,_xlpm.x=$N26))))</f>
        <v>9.0661831368993653E-3</v>
      </c>
      <c r="T26" s="4">
        <f t="shared" si="13"/>
        <v>0.8</v>
      </c>
      <c r="U26" s="4">
        <f t="shared" si="14"/>
        <v>9.691001300805642E-2</v>
      </c>
      <c r="V26" s="4" t="s">
        <v>909</v>
      </c>
      <c r="W26" s="4" t="s">
        <v>890</v>
      </c>
      <c r="X26" s="2" cm="1">
        <f t="array" ref="X26">SUM(_xlfn._xlws.FILTER($E$2:$E$863,_xlfn.MAP($V$2:$V$863,_xlfn.LAMBDA(_xlpm.x,_xlpm.x=$V26))))</f>
        <v>473</v>
      </c>
      <c r="Y26" s="11">
        <f t="shared" si="15"/>
        <v>3.382663847780127E-2</v>
      </c>
      <c r="Z26" s="2" cm="1">
        <f t="array" ref="Z26">SUM(_xlfn._xlws.FILTER($E$2:$E$863,_xlfn.MAP($W$2:$W$863,_xlfn.LAMBDA(_xlpm.x,_xlpm.x=$W26))))</f>
        <v>245</v>
      </c>
      <c r="AA26" s="11">
        <f t="shared" si="16"/>
        <v>6.5306122448979598E-2</v>
      </c>
      <c r="AB26" s="11">
        <f t="shared" si="17"/>
        <v>-0.28569505637327913</v>
      </c>
      <c r="AC26" s="2"/>
      <c r="AH26" s="2"/>
      <c r="AI26" s="2"/>
    </row>
    <row r="27" spans="1:35">
      <c r="A27" s="1" t="str">
        <f t="shared" si="0"/>
        <v>~i~ : [ɪ]</v>
      </c>
      <c r="B27" s="1">
        <f t="shared" si="18"/>
        <v>0</v>
      </c>
      <c r="C27" s="1">
        <f t="shared" si="18"/>
        <v>0</v>
      </c>
      <c r="D27" s="1">
        <f t="shared" si="18"/>
        <v>0</v>
      </c>
      <c r="E27" s="7">
        <v>14</v>
      </c>
      <c r="F27" s="9" t="s">
        <v>189</v>
      </c>
      <c r="G27" s="4">
        <f t="shared" si="2"/>
        <v>6.3463281958295557E-3</v>
      </c>
      <c r="H27" s="4" t="str">
        <f t="shared" si="3"/>
        <v>ɪ</v>
      </c>
      <c r="I27" s="4" t="str">
        <f t="shared" si="4"/>
        <v>i</v>
      </c>
      <c r="J27" s="10">
        <f t="shared" si="5"/>
        <v>1</v>
      </c>
      <c r="K27" s="10">
        <f t="shared" si="6"/>
        <v>1</v>
      </c>
      <c r="L27" s="10">
        <f t="shared" si="7"/>
        <v>1</v>
      </c>
      <c r="M27" s="1" t="str">
        <f t="shared" si="8"/>
        <v>~i~</v>
      </c>
      <c r="N27" s="1" t="str">
        <f t="shared" si="9"/>
        <v>[ɪ]</v>
      </c>
      <c r="O27" s="4">
        <f t="shared" si="10"/>
        <v>0.35708790548166541</v>
      </c>
      <c r="P27" s="4">
        <f t="shared" si="11"/>
        <v>0.63636363636363635</v>
      </c>
      <c r="Q27" s="3" cm="1">
        <f t="array" ref="Q27">SUM(_xlfn._xlws.FILTER($G$2:$G$863,_xlfn.MAP($M$2:$M$863,_xlfn.LAMBDA(_xlpm.x,_xlpm.x=$M27))))</f>
        <v>8.6128739800543971E-3</v>
      </c>
      <c r="R27" s="4">
        <f t="shared" si="12"/>
        <v>0.73684210526315785</v>
      </c>
      <c r="S27" s="6" cm="1">
        <f t="array" ref="S27">SUM(_xlfn._xlws.FILTER($G$2:$G$863,_xlfn.MAP($N$2:$N$863,_xlfn.LAMBDA(_xlpm.x,_xlpm.x=$N27))))</f>
        <v>1.1332728921124207E-2</v>
      </c>
      <c r="T27" s="4">
        <f t="shared" si="13"/>
        <v>0.56000000000000005</v>
      </c>
      <c r="U27" s="4">
        <f t="shared" si="14"/>
        <v>0.1191864077192086</v>
      </c>
      <c r="V27" s="4" t="s">
        <v>900</v>
      </c>
      <c r="W27" s="4" t="s">
        <v>902</v>
      </c>
      <c r="X27" s="2" cm="1">
        <f t="array" ref="X27">SUM(_xlfn._xlws.FILTER($E$2:$E$863,_xlfn.MAP($V$2:$V$863,_xlfn.LAMBDA(_xlpm.x,_xlpm.x=$V27))))</f>
        <v>247</v>
      </c>
      <c r="Y27" s="11">
        <f t="shared" si="15"/>
        <v>5.6680161943319839E-2</v>
      </c>
      <c r="Z27" s="2" cm="1">
        <f t="array" ref="Z27">SUM(_xlfn._xlws.FILTER($E$2:$E$863,_xlfn.MAP($W$2:$W$863,_xlfn.LAMBDA(_xlpm.x,_xlpm.x=$W27))))</f>
        <v>127</v>
      </c>
      <c r="AA27" s="11">
        <f t="shared" si="16"/>
        <v>0.11023622047244094</v>
      </c>
      <c r="AB27" s="11">
        <f t="shared" si="17"/>
        <v>-0.28889323230370889</v>
      </c>
      <c r="AC27" s="2"/>
      <c r="AH27" s="2"/>
      <c r="AI27" s="2"/>
    </row>
    <row r="28" spans="1:35">
      <c r="A28" s="1" t="str">
        <f t="shared" si="0"/>
        <v>~a~ : [ə]</v>
      </c>
      <c r="B28" s="1">
        <f t="shared" si="18"/>
        <v>0</v>
      </c>
      <c r="C28" s="1">
        <f t="shared" si="18"/>
        <v>0</v>
      </c>
      <c r="D28" s="1">
        <f t="shared" si="18"/>
        <v>0</v>
      </c>
      <c r="E28" s="7">
        <v>19</v>
      </c>
      <c r="F28" s="9" t="s">
        <v>232</v>
      </c>
      <c r="G28" s="4">
        <f t="shared" si="2"/>
        <v>8.6128739800543971E-3</v>
      </c>
      <c r="H28" s="4" t="str">
        <f t="shared" si="3"/>
        <v>ə</v>
      </c>
      <c r="I28" s="4" t="str">
        <f t="shared" si="4"/>
        <v>a</v>
      </c>
      <c r="J28" s="10">
        <f t="shared" si="5"/>
        <v>1</v>
      </c>
      <c r="K28" s="10">
        <f t="shared" si="6"/>
        <v>1</v>
      </c>
      <c r="L28" s="10">
        <f t="shared" si="7"/>
        <v>1</v>
      </c>
      <c r="M28" s="1" t="str">
        <f t="shared" si="8"/>
        <v>~a~</v>
      </c>
      <c r="N28" s="1" t="str">
        <f t="shared" si="9"/>
        <v>[ə]</v>
      </c>
      <c r="O28" s="4">
        <f t="shared" si="10"/>
        <v>0.2184117076893185</v>
      </c>
      <c r="P28" s="4">
        <f t="shared" si="11"/>
        <v>0.35185185185185192</v>
      </c>
      <c r="Q28" s="3" cm="1">
        <f t="array" ref="Q28">SUM(_xlfn._xlws.FILTER($G$2:$G$863,_xlfn.MAP($M$2:$M$863,_xlfn.LAMBDA(_xlpm.x,_xlpm.x=$M28))))</f>
        <v>2.039891205802357E-2</v>
      </c>
      <c r="R28" s="4">
        <f t="shared" si="12"/>
        <v>0.42222222222222228</v>
      </c>
      <c r="S28" s="6" cm="1">
        <f t="array" ref="S28">SUM(_xlfn._xlws.FILTER($G$2:$G$863,_xlfn.MAP($N$2:$N$863,_xlfn.LAMBDA(_xlpm.x,_xlpm.x=$N28))))</f>
        <v>2.8558476881232996E-2</v>
      </c>
      <c r="T28" s="4">
        <f t="shared" si="13"/>
        <v>0.30158730158730163</v>
      </c>
      <c r="U28" s="4">
        <f t="shared" si="14"/>
        <v>0.14612803567823801</v>
      </c>
      <c r="V28" s="4" t="s">
        <v>900</v>
      </c>
      <c r="W28" s="4" t="s">
        <v>902</v>
      </c>
      <c r="X28" s="2" cm="1">
        <f t="array" ref="X28">SUM(_xlfn._xlws.FILTER($E$2:$E$863,_xlfn.MAP($V$2:$V$863,_xlfn.LAMBDA(_xlpm.x,_xlpm.x=$V28))))</f>
        <v>247</v>
      </c>
      <c r="Y28" s="11">
        <f t="shared" si="15"/>
        <v>7.6923076923076927E-2</v>
      </c>
      <c r="Z28" s="2" cm="1">
        <f t="array" ref="Z28">SUM(_xlfn._xlws.FILTER($E$2:$E$863,_xlfn.MAP($W$2:$W$863,_xlfn.LAMBDA(_xlpm.x,_xlpm.x=$W28))))</f>
        <v>127</v>
      </c>
      <c r="AA28" s="11">
        <f t="shared" si="16"/>
        <v>0.14960629921259844</v>
      </c>
      <c r="AB28" s="11">
        <f t="shared" si="17"/>
        <v>-0.28889323230370889</v>
      </c>
      <c r="AC28" s="2"/>
      <c r="AH28" s="2"/>
      <c r="AI28" s="2"/>
    </row>
    <row r="29" spans="1:35">
      <c r="A29" s="1" t="str">
        <f t="shared" si="0"/>
        <v>~d~ : [d]</v>
      </c>
      <c r="B29" s="1">
        <f t="shared" si="18"/>
        <v>0</v>
      </c>
      <c r="C29" s="1">
        <f t="shared" si="18"/>
        <v>0</v>
      </c>
      <c r="D29" s="1">
        <f t="shared" si="18"/>
        <v>0</v>
      </c>
      <c r="E29" s="7">
        <v>33</v>
      </c>
      <c r="F29" s="9" t="s">
        <v>16</v>
      </c>
      <c r="G29" s="4">
        <f t="shared" si="2"/>
        <v>1.4959202175883953E-2</v>
      </c>
      <c r="H29" s="4" t="str">
        <f t="shared" si="3"/>
        <v>d</v>
      </c>
      <c r="I29" s="4" t="str">
        <f t="shared" si="4"/>
        <v>d</v>
      </c>
      <c r="J29" s="10">
        <f t="shared" si="5"/>
        <v>1</v>
      </c>
      <c r="K29" s="10">
        <f t="shared" si="6"/>
        <v>1</v>
      </c>
      <c r="L29" s="10">
        <f t="shared" si="7"/>
        <v>1</v>
      </c>
      <c r="M29" s="1" t="str">
        <f t="shared" si="8"/>
        <v>~d~</v>
      </c>
      <c r="N29" s="1" t="str">
        <f t="shared" si="9"/>
        <v>[d]</v>
      </c>
      <c r="O29" s="4">
        <f t="shared" si="10"/>
        <v>0.60282844254262613</v>
      </c>
      <c r="P29" s="4">
        <f t="shared" si="11"/>
        <v>0.82499999999999996</v>
      </c>
      <c r="Q29" s="3" cm="1">
        <f t="array" ref="Q29">SUM(_xlfn._xlws.FILTER($G$2:$G$863,_xlfn.MAP($M$2:$M$863,_xlfn.LAMBDA(_xlpm.x,_xlpm.x=$M29))))</f>
        <v>1.4959202175883953E-2</v>
      </c>
      <c r="R29" s="4">
        <f t="shared" si="12"/>
        <v>1</v>
      </c>
      <c r="S29" s="6" cm="1">
        <f t="array" ref="S29">SUM(_xlfn._xlws.FILTER($G$2:$G$863,_xlfn.MAP($N$2:$N$863,_xlfn.LAMBDA(_xlpm.x,_xlpm.x=$N29))))</f>
        <v>2.130553037171351E-2</v>
      </c>
      <c r="T29" s="4">
        <f t="shared" si="13"/>
        <v>0.70212765957446799</v>
      </c>
      <c r="U29" s="4">
        <f t="shared" si="14"/>
        <v>0.15358391805783009</v>
      </c>
      <c r="V29" s="4" t="s">
        <v>909</v>
      </c>
      <c r="W29" s="4" t="s">
        <v>901</v>
      </c>
      <c r="X29" s="2" cm="1">
        <f t="array" ref="X29">SUM(_xlfn._xlws.FILTER($E$2:$E$863,_xlfn.MAP($V$2:$V$863,_xlfn.LAMBDA(_xlpm.x,_xlpm.x=$V29))))</f>
        <v>473</v>
      </c>
      <c r="Y29" s="11">
        <f t="shared" si="15"/>
        <v>6.9767441860465115E-2</v>
      </c>
      <c r="Z29" s="2" cm="1">
        <f t="array" ref="Z29">SUM(_xlfn._xlws.FILTER($E$2:$E$863,_xlfn.MAP($W$2:$W$863,_xlfn.LAMBDA(_xlpm.x,_xlpm.x=$W29))))</f>
        <v>184</v>
      </c>
      <c r="AA29" s="11">
        <f t="shared" si="16"/>
        <v>0.17934782608695651</v>
      </c>
      <c r="AB29" s="11">
        <f t="shared" si="17"/>
        <v>-0.41004331772827507</v>
      </c>
      <c r="AC29" s="2"/>
      <c r="AH29" s="2"/>
      <c r="AI29" s="2"/>
    </row>
    <row r="30" spans="1:35">
      <c r="A30" s="1" t="str">
        <f t="shared" si="0"/>
        <v>~b~ : [b]</v>
      </c>
      <c r="B30" s="1">
        <f t="shared" si="18"/>
        <v>0</v>
      </c>
      <c r="C30" s="1">
        <f t="shared" si="18"/>
        <v>0</v>
      </c>
      <c r="D30" s="1">
        <f t="shared" si="18"/>
        <v>0</v>
      </c>
      <c r="E30" s="7">
        <v>4</v>
      </c>
      <c r="F30" s="9" t="s">
        <v>7</v>
      </c>
      <c r="G30" s="4">
        <f t="shared" si="2"/>
        <v>1.8132366273798731E-3</v>
      </c>
      <c r="H30" s="4" t="str">
        <f t="shared" si="3"/>
        <v>b</v>
      </c>
      <c r="I30" s="4" t="str">
        <f t="shared" si="4"/>
        <v>b</v>
      </c>
      <c r="J30" s="10">
        <f t="shared" si="5"/>
        <v>1</v>
      </c>
      <c r="K30" s="10">
        <f t="shared" si="6"/>
        <v>1</v>
      </c>
      <c r="L30" s="10">
        <f t="shared" si="7"/>
        <v>1</v>
      </c>
      <c r="M30" s="1" t="str">
        <f t="shared" si="8"/>
        <v>~b~</v>
      </c>
      <c r="N30" s="1" t="str">
        <f t="shared" si="9"/>
        <v>[b]</v>
      </c>
      <c r="O30" s="4">
        <f t="shared" si="10"/>
        <v>0.26679475638416739</v>
      </c>
      <c r="P30" s="4">
        <f t="shared" si="11"/>
        <v>0.8</v>
      </c>
      <c r="Q30" s="3" cm="1">
        <f t="array" ref="Q30">SUM(_xlfn._xlws.FILTER($G$2:$G$863,_xlfn.MAP($M$2:$M$863,_xlfn.LAMBDA(_xlpm.x,_xlpm.x=$M30))))</f>
        <v>1.8132366273798731E-3</v>
      </c>
      <c r="R30" s="4">
        <f t="shared" si="12"/>
        <v>1</v>
      </c>
      <c r="S30" s="6" cm="1">
        <f t="array" ref="S30">SUM(_xlfn._xlws.FILTER($G$2:$G$863,_xlfn.MAP($N$2:$N$863,_xlfn.LAMBDA(_xlpm.x,_xlpm.x=$N30))))</f>
        <v>2.7198549410698096E-3</v>
      </c>
      <c r="T30" s="4">
        <f t="shared" si="13"/>
        <v>0.66666666666666663</v>
      </c>
      <c r="U30" s="4">
        <f t="shared" si="14"/>
        <v>0.17609125905568124</v>
      </c>
      <c r="V30" s="4" t="s">
        <v>909</v>
      </c>
      <c r="W30" s="4" t="s">
        <v>906</v>
      </c>
      <c r="X30" s="2" cm="1">
        <f t="array" ref="X30">SUM(_xlfn._xlws.FILTER($E$2:$E$863,_xlfn.MAP($V$2:$V$863,_xlfn.LAMBDA(_xlpm.x,_xlpm.x=$V30))))</f>
        <v>473</v>
      </c>
      <c r="Y30" s="11">
        <f t="shared" si="15"/>
        <v>8.4566596194503175E-3</v>
      </c>
      <c r="Z30" s="2" cm="1">
        <f t="array" ref="Z30">SUM(_xlfn._xlws.FILTER($E$2:$E$863,_xlfn.MAP($W$2:$W$863,_xlfn.LAMBDA(_xlpm.x,_xlpm.x=$W30))))</f>
        <v>25</v>
      </c>
      <c r="AA30" s="11">
        <f t="shared" si="16"/>
        <v>0.16</v>
      </c>
      <c r="AB30" s="11">
        <f t="shared" si="17"/>
        <v>-1.2769211320657738</v>
      </c>
      <c r="AC30" s="2"/>
      <c r="AH30" s="2"/>
      <c r="AI30" s="2"/>
    </row>
    <row r="31" spans="1:35">
      <c r="A31" s="1" t="str">
        <f t="shared" si="0"/>
        <v>~m~ : [m]</v>
      </c>
      <c r="B31" s="1">
        <f t="shared" si="18"/>
        <v>0</v>
      </c>
      <c r="C31" s="1">
        <f t="shared" si="18"/>
        <v>1</v>
      </c>
      <c r="D31" s="1">
        <f t="shared" si="18"/>
        <v>0</v>
      </c>
      <c r="E31" s="7">
        <v>17</v>
      </c>
      <c r="F31" s="9" t="s">
        <v>78</v>
      </c>
      <c r="G31" s="4">
        <f t="shared" si="2"/>
        <v>7.7062556663644605E-3</v>
      </c>
      <c r="H31" s="1" t="str">
        <f t="shared" si="3"/>
        <v>m</v>
      </c>
      <c r="I31" s="1" t="str">
        <f t="shared" si="4"/>
        <v>m</v>
      </c>
      <c r="J31" s="10">
        <f t="shared" si="5"/>
        <v>1</v>
      </c>
      <c r="K31" s="10">
        <f t="shared" si="6"/>
        <v>1</v>
      </c>
      <c r="L31" s="10">
        <f t="shared" si="7"/>
        <v>1</v>
      </c>
      <c r="M31" s="1" t="str">
        <f t="shared" si="8"/>
        <v>~m~</v>
      </c>
      <c r="N31" s="1" t="str">
        <f t="shared" si="9"/>
        <v>[m]</v>
      </c>
      <c r="O31" s="4">
        <f t="shared" si="10"/>
        <v>0.47356243139766119</v>
      </c>
      <c r="P31" s="4">
        <f t="shared" si="11"/>
        <v>0.79069767441860472</v>
      </c>
      <c r="Q31" s="3" cm="1">
        <f t="array" ref="Q31">SUM(_xlfn._xlws.FILTER($G$2:$G$863,_xlfn.MAP($M$2:$M$863,_xlfn.LAMBDA(_xlpm.x,_xlpm.x=$M31))))</f>
        <v>7.7062556663644605E-3</v>
      </c>
      <c r="R31" s="4">
        <f t="shared" si="12"/>
        <v>1</v>
      </c>
      <c r="S31" s="6" cm="1">
        <f t="array" ref="S31">SUM(_xlfn._xlws.FILTER($G$2:$G$863,_xlfn.MAP($N$2:$N$863,_xlfn.LAMBDA(_xlpm.x,_xlpm.x=$N31))))</f>
        <v>1.1786038077969175E-2</v>
      </c>
      <c r="T31" s="4">
        <f t="shared" si="13"/>
        <v>0.65384615384615385</v>
      </c>
      <c r="U31" s="4">
        <f t="shared" si="14"/>
        <v>0.18452442659254401</v>
      </c>
      <c r="V31" s="4" t="s">
        <v>908</v>
      </c>
      <c r="W31" s="4" t="s">
        <v>894</v>
      </c>
      <c r="X31" s="2" cm="1">
        <f t="array" ref="X31">SUM(_xlfn._xlws.FILTER($E$2:$E$863,_xlfn.MAP($V$2:$V$863,_xlfn.LAMBDA(_xlpm.x,_xlpm.x=$V31))))</f>
        <v>562</v>
      </c>
      <c r="Y31" s="11">
        <f t="shared" si="15"/>
        <v>3.0249110320284697E-2</v>
      </c>
      <c r="Z31" s="2" cm="1">
        <f t="array" ref="Z31">SUM(_xlfn._xlws.FILTER($E$2:$E$863,_xlfn.MAP($W$2:$W$863,_xlfn.LAMBDA(_xlpm.x,_xlpm.x=$W31))))</f>
        <v>288</v>
      </c>
      <c r="AA31" s="11">
        <f t="shared" si="16"/>
        <v>5.9027777777777776E-2</v>
      </c>
      <c r="AB31" s="11">
        <f t="shared" si="17"/>
        <v>-0.2903438278098302</v>
      </c>
      <c r="AC31" s="2"/>
      <c r="AH31" s="2"/>
      <c r="AI31" s="2"/>
    </row>
    <row r="32" spans="1:35">
      <c r="A32" s="1" t="str">
        <f t="shared" si="0"/>
        <v>~t~ : [t]</v>
      </c>
      <c r="B32" s="1">
        <f t="shared" si="18"/>
        <v>0</v>
      </c>
      <c r="C32" s="1">
        <f t="shared" si="18"/>
        <v>0</v>
      </c>
      <c r="D32" s="1">
        <f t="shared" si="18"/>
        <v>0</v>
      </c>
      <c r="E32" s="7">
        <v>50</v>
      </c>
      <c r="F32" s="9" t="s">
        <v>147</v>
      </c>
      <c r="G32" s="4">
        <f t="shared" si="2"/>
        <v>2.2665457842248413E-2</v>
      </c>
      <c r="H32" s="4" t="str">
        <f t="shared" si="3"/>
        <v>t</v>
      </c>
      <c r="I32" s="4" t="str">
        <f t="shared" si="4"/>
        <v>t</v>
      </c>
      <c r="J32" s="10">
        <f t="shared" si="5"/>
        <v>1</v>
      </c>
      <c r="K32" s="10">
        <f t="shared" si="6"/>
        <v>1</v>
      </c>
      <c r="L32" s="10">
        <f t="shared" si="7"/>
        <v>1</v>
      </c>
      <c r="M32" s="1" t="str">
        <f t="shared" si="8"/>
        <v>~t~</v>
      </c>
      <c r="N32" s="1" t="str">
        <f t="shared" si="9"/>
        <v>[t]</v>
      </c>
      <c r="O32" s="4">
        <f t="shared" si="10"/>
        <v>0.6364984569857205</v>
      </c>
      <c r="P32" s="4">
        <f t="shared" si="11"/>
        <v>0.78125</v>
      </c>
      <c r="Q32" s="3" cm="1">
        <f t="array" ref="Q32">SUM(_xlfn._xlws.FILTER($G$2:$G$863,_xlfn.MAP($M$2:$M$863,_xlfn.LAMBDA(_xlpm.x,_xlpm.x=$M32))))</f>
        <v>2.2665457842248413E-2</v>
      </c>
      <c r="R32" s="4">
        <f t="shared" si="12"/>
        <v>1</v>
      </c>
      <c r="S32" s="6" cm="1">
        <f t="array" ref="S32">SUM(_xlfn._xlws.FILTER($G$2:$G$863,_xlfn.MAP($N$2:$N$863,_xlfn.LAMBDA(_xlpm.x,_xlpm.x=$N32))))</f>
        <v>3.5358114233907528E-2</v>
      </c>
      <c r="T32" s="4">
        <f t="shared" si="13"/>
        <v>0.64102564102564097</v>
      </c>
      <c r="U32" s="4">
        <f t="shared" si="14"/>
        <v>0.19312459835446161</v>
      </c>
      <c r="V32" s="4" t="s">
        <v>908</v>
      </c>
      <c r="W32" s="4" t="s">
        <v>893</v>
      </c>
      <c r="X32" s="2" cm="1">
        <f t="array" ref="X32">SUM(_xlfn._xlws.FILTER($E$2:$E$863,_xlfn.MAP($V$2:$V$863,_xlfn.LAMBDA(_xlpm.x,_xlpm.x=$V32))))</f>
        <v>562</v>
      </c>
      <c r="Y32" s="11">
        <f t="shared" si="15"/>
        <v>8.8967971530249115E-2</v>
      </c>
      <c r="Z32" s="2" cm="1">
        <f t="array" ref="Z32">SUM(_xlfn._xlws.FILTER($E$2:$E$863,_xlfn.MAP($W$2:$W$863,_xlfn.LAMBDA(_xlpm.x,_xlpm.x=$W32))))</f>
        <v>228</v>
      </c>
      <c r="AA32" s="11">
        <f t="shared" si="16"/>
        <v>0.21929824561403508</v>
      </c>
      <c r="AB32" s="11">
        <f t="shared" si="17"/>
        <v>-0.39180146856860726</v>
      </c>
      <c r="AC32" s="2"/>
      <c r="AH32" s="2"/>
      <c r="AI32" s="2"/>
    </row>
    <row r="33" spans="1:35">
      <c r="A33" s="1" t="str">
        <f t="shared" si="0"/>
        <v>~s~ : [z]</v>
      </c>
      <c r="B33" s="1">
        <f t="shared" si="18"/>
        <v>0</v>
      </c>
      <c r="C33" s="1">
        <f t="shared" si="18"/>
        <v>0</v>
      </c>
      <c r="D33" s="1">
        <f t="shared" si="18"/>
        <v>0</v>
      </c>
      <c r="E33" s="7">
        <v>7</v>
      </c>
      <c r="F33" s="9" t="s">
        <v>167</v>
      </c>
      <c r="G33" s="4">
        <f t="shared" si="2"/>
        <v>3.1731640979147779E-3</v>
      </c>
      <c r="H33" s="1" t="str">
        <f t="shared" si="3"/>
        <v>z</v>
      </c>
      <c r="I33" s="1" t="str">
        <f t="shared" si="4"/>
        <v>s</v>
      </c>
      <c r="J33" s="10">
        <f t="shared" si="5"/>
        <v>1</v>
      </c>
      <c r="K33" s="10">
        <f t="shared" si="6"/>
        <v>1</v>
      </c>
      <c r="L33" s="10">
        <f t="shared" si="7"/>
        <v>1</v>
      </c>
      <c r="M33" s="1" t="str">
        <f t="shared" si="8"/>
        <v>~s~</v>
      </c>
      <c r="N33" s="1" t="str">
        <f t="shared" si="9"/>
        <v>[z]</v>
      </c>
      <c r="O33" s="4">
        <f t="shared" si="10"/>
        <v>0.1675657774460288</v>
      </c>
      <c r="P33" s="4">
        <f t="shared" si="11"/>
        <v>0.3888888888888889</v>
      </c>
      <c r="Q33" s="3" cm="1">
        <f t="array" ref="Q33">SUM(_xlfn._xlws.FILTER($G$2:$G$863,_xlfn.MAP($M$2:$M$863,_xlfn.LAMBDA(_xlpm.x,_xlpm.x=$M33))))</f>
        <v>5.8930190389845875E-3</v>
      </c>
      <c r="R33" s="4">
        <f t="shared" si="12"/>
        <v>0.53846153846153844</v>
      </c>
      <c r="S33" s="6" cm="1">
        <f t="array" ref="S33">SUM(_xlfn._xlws.FILTER($G$2:$G$863,_xlfn.MAP($N$2:$N$863,_xlfn.LAMBDA(_xlpm.x,_xlpm.x=$N33))))</f>
        <v>1.042611060743427E-2</v>
      </c>
      <c r="T33" s="4">
        <f t="shared" si="13"/>
        <v>0.30434782608695654</v>
      </c>
      <c r="U33" s="4">
        <f t="shared" si="14"/>
        <v>0.24778448371075604</v>
      </c>
      <c r="V33" s="4" t="s">
        <v>900</v>
      </c>
      <c r="W33" s="4" t="s">
        <v>890</v>
      </c>
      <c r="X33" s="2" cm="1">
        <f t="array" ref="X33">SUM(_xlfn._xlws.FILTER($E$2:$E$863,_xlfn.MAP($V$2:$V$863,_xlfn.LAMBDA(_xlpm.x,_xlpm.x=$V33))))</f>
        <v>247</v>
      </c>
      <c r="Y33" s="11">
        <f t="shared" si="15"/>
        <v>2.8340080971659919E-2</v>
      </c>
      <c r="Z33" s="2" cm="1">
        <f t="array" ref="Z33">SUM(_xlfn._xlws.FILTER($E$2:$E$863,_xlfn.MAP($W$2:$W$863,_xlfn.LAMBDA(_xlpm.x,_xlpm.x=$W33))))</f>
        <v>245</v>
      </c>
      <c r="AA33" s="11">
        <f t="shared" si="16"/>
        <v>2.8571428571428571E-2</v>
      </c>
      <c r="AB33" s="11">
        <f t="shared" si="17"/>
        <v>-3.5308688951332496E-3</v>
      </c>
      <c r="AC33" s="2"/>
      <c r="AH33" s="2"/>
      <c r="AI33" s="2"/>
    </row>
    <row r="34" spans="1:35">
      <c r="A34" s="1" t="str">
        <f t="shared" si="0"/>
        <v>~e~ : [ə]</v>
      </c>
      <c r="B34" s="1">
        <f t="shared" si="18"/>
        <v>0</v>
      </c>
      <c r="C34" s="1">
        <f t="shared" si="18"/>
        <v>0</v>
      </c>
      <c r="D34" s="1">
        <f t="shared" si="18"/>
        <v>0</v>
      </c>
      <c r="E34" s="7">
        <v>2</v>
      </c>
      <c r="F34" s="9" t="s">
        <v>623</v>
      </c>
      <c r="G34" s="4">
        <f t="shared" si="2"/>
        <v>9.0661831368993653E-4</v>
      </c>
      <c r="H34" s="4" t="str">
        <f t="shared" si="3"/>
        <v>ə</v>
      </c>
      <c r="I34" s="4" t="str">
        <f t="shared" si="4"/>
        <v>e</v>
      </c>
      <c r="J34" s="10">
        <f t="shared" si="5"/>
        <v>1</v>
      </c>
      <c r="K34" s="10">
        <f t="shared" si="6"/>
        <v>1</v>
      </c>
      <c r="L34" s="10">
        <f t="shared" si="7"/>
        <v>1</v>
      </c>
      <c r="M34" s="1" t="str">
        <f t="shared" si="8"/>
        <v>~e~</v>
      </c>
      <c r="N34" s="1" t="str">
        <f t="shared" si="9"/>
        <v>[ə]</v>
      </c>
      <c r="O34" s="4">
        <f t="shared" si="10"/>
        <v>9.5850396507480007E-3</v>
      </c>
      <c r="P34" s="4">
        <f t="shared" si="11"/>
        <v>4.2105263157894743E-2</v>
      </c>
      <c r="Q34" s="3" cm="1">
        <f t="array" ref="Q34">SUM(_xlfn._xlws.FILTER($G$2:$G$863,_xlfn.MAP($M$2:$M$863,_xlfn.LAMBDA(_xlpm.x,_xlpm.x=$M34))))</f>
        <v>1.4505893019038985E-2</v>
      </c>
      <c r="R34" s="4">
        <f t="shared" si="12"/>
        <v>6.25E-2</v>
      </c>
      <c r="S34" s="6" cm="1">
        <f t="array" ref="S34">SUM(_xlfn._xlws.FILTER($G$2:$G$863,_xlfn.MAP($N$2:$N$863,_xlfn.LAMBDA(_xlpm.x,_xlpm.x=$N34))))</f>
        <v>2.8558476881232996E-2</v>
      </c>
      <c r="T34" s="4">
        <f t="shared" si="13"/>
        <v>3.1746031746031751E-2</v>
      </c>
      <c r="U34" s="4">
        <f t="shared" si="14"/>
        <v>0.29419057113367569</v>
      </c>
      <c r="V34" s="4" t="s">
        <v>909</v>
      </c>
      <c r="W34" s="4" t="s">
        <v>891</v>
      </c>
      <c r="X34" s="2" cm="1">
        <f t="array" ref="X34">SUM(_xlfn._xlws.FILTER($E$2:$E$863,_xlfn.MAP($V$2:$V$863,_xlfn.LAMBDA(_xlpm.x,_xlpm.x=$V34))))</f>
        <v>473</v>
      </c>
      <c r="Y34" s="11">
        <f t="shared" si="15"/>
        <v>4.2283298097251587E-3</v>
      </c>
      <c r="Z34" s="2" cm="1">
        <f t="array" ref="Z34">SUM(_xlfn._xlws.FILTER($E$2:$E$863,_xlfn.MAP($W$2:$W$863,_xlfn.LAMBDA(_xlpm.x,_xlpm.x=$W34))))</f>
        <v>163</v>
      </c>
      <c r="AA34" s="11">
        <f t="shared" si="16"/>
        <v>1.2269938650306749E-2</v>
      </c>
      <c r="AB34" s="11">
        <f t="shared" si="17"/>
        <v>-0.46267353633385372</v>
      </c>
      <c r="AC34" s="2"/>
      <c r="AH34" s="2"/>
      <c r="AI34" s="2"/>
    </row>
    <row r="35" spans="1:35">
      <c r="A35" s="1" t="str">
        <f t="shared" si="0"/>
        <v>~l~ : [l]</v>
      </c>
      <c r="B35" s="1">
        <f t="shared" si="18"/>
        <v>0</v>
      </c>
      <c r="C35" s="1">
        <f t="shared" si="18"/>
        <v>0</v>
      </c>
      <c r="D35" s="1">
        <f t="shared" si="18"/>
        <v>0</v>
      </c>
      <c r="E35" s="7">
        <v>34</v>
      </c>
      <c r="F35" s="9" t="s">
        <v>63</v>
      </c>
      <c r="G35" s="4">
        <f t="shared" si="2"/>
        <v>1.5412511332728921E-2</v>
      </c>
      <c r="H35" s="4" t="str">
        <f t="shared" si="3"/>
        <v>l</v>
      </c>
      <c r="I35" s="4" t="str">
        <f t="shared" si="4"/>
        <v>l</v>
      </c>
      <c r="J35" s="10">
        <f t="shared" si="5"/>
        <v>1</v>
      </c>
      <c r="K35" s="10">
        <f t="shared" si="6"/>
        <v>1</v>
      </c>
      <c r="L35" s="10">
        <f t="shared" si="7"/>
        <v>1</v>
      </c>
      <c r="M35" s="1" t="str">
        <f t="shared" si="8"/>
        <v>~l~</v>
      </c>
      <c r="N35" s="1" t="str">
        <f t="shared" si="9"/>
        <v>[l]</v>
      </c>
      <c r="O35" s="4">
        <f t="shared" si="10"/>
        <v>0.49113845512862597</v>
      </c>
      <c r="P35" s="4">
        <f t="shared" si="11"/>
        <v>0.66666666666666663</v>
      </c>
      <c r="Q35" s="3" cm="1">
        <f t="array" ref="Q35">SUM(_xlfn._xlws.FILTER($G$2:$G$863,_xlfn.MAP($M$2:$M$863,_xlfn.LAMBDA(_xlpm.x,_xlpm.x=$M35))))</f>
        <v>1.5412511332728921E-2</v>
      </c>
      <c r="R35" s="4">
        <f t="shared" si="12"/>
        <v>1</v>
      </c>
      <c r="S35" s="6" cm="1">
        <f t="array" ref="S35">SUM(_xlfn._xlws.FILTER($G$2:$G$863,_xlfn.MAP($N$2:$N$863,_xlfn.LAMBDA(_xlpm.x,_xlpm.x=$N35))))</f>
        <v>3.0825022665457842E-2</v>
      </c>
      <c r="T35" s="4">
        <f t="shared" si="13"/>
        <v>0.5</v>
      </c>
      <c r="U35" s="4">
        <f t="shared" si="14"/>
        <v>0.3010299956639812</v>
      </c>
      <c r="V35" s="4" t="s">
        <v>899</v>
      </c>
      <c r="W35" s="4" t="s">
        <v>901</v>
      </c>
      <c r="X35" s="2" cm="1">
        <f t="array" ref="X35">SUM(_xlfn._xlws.FILTER($E$2:$E$863,_xlfn.MAP($V$2:$V$863,_xlfn.LAMBDA(_xlpm.x,_xlpm.x=$V35))))</f>
        <v>359</v>
      </c>
      <c r="Y35" s="11">
        <f t="shared" si="15"/>
        <v>9.4707520891364902E-2</v>
      </c>
      <c r="Z35" s="2" cm="1">
        <f t="array" ref="Z35">SUM(_xlfn._xlws.FILTER($E$2:$E$863,_xlfn.MAP($W$2:$W$863,_xlfn.LAMBDA(_xlpm.x,_xlpm.x=$W35))))</f>
        <v>184</v>
      </c>
      <c r="AA35" s="11">
        <f t="shared" si="16"/>
        <v>0.18478260869565216</v>
      </c>
      <c r="AB35" s="11">
        <f t="shared" si="17"/>
        <v>-0.29027662556878264</v>
      </c>
      <c r="AC35" s="2"/>
      <c r="AH35" s="2"/>
      <c r="AI35" s="2"/>
    </row>
    <row r="36" spans="1:35">
      <c r="A36" s="1" t="str">
        <f t="shared" si="0"/>
        <v>~o~ : [ə]</v>
      </c>
      <c r="B36" s="1">
        <f t="shared" si="18"/>
        <v>0</v>
      </c>
      <c r="C36" s="1">
        <f t="shared" si="18"/>
        <v>0</v>
      </c>
      <c r="D36" s="1">
        <f t="shared" si="18"/>
        <v>0</v>
      </c>
      <c r="E36" s="7">
        <v>7</v>
      </c>
      <c r="F36" s="9" t="s">
        <v>636</v>
      </c>
      <c r="G36" s="4">
        <f t="shared" si="2"/>
        <v>3.1731640979147779E-3</v>
      </c>
      <c r="H36" s="1" t="str">
        <f t="shared" si="3"/>
        <v>ə</v>
      </c>
      <c r="I36" s="1" t="str">
        <f t="shared" si="4"/>
        <v>o</v>
      </c>
      <c r="J36" s="10">
        <f t="shared" si="5"/>
        <v>1</v>
      </c>
      <c r="K36" s="10">
        <f t="shared" si="6"/>
        <v>1</v>
      </c>
      <c r="L36" s="10">
        <f t="shared" si="7"/>
        <v>1</v>
      </c>
      <c r="M36" s="1" t="str">
        <f t="shared" si="8"/>
        <v>~o~</v>
      </c>
      <c r="N36" s="1" t="str">
        <f t="shared" si="9"/>
        <v>[ə]</v>
      </c>
      <c r="O36" s="4">
        <f t="shared" si="10"/>
        <v>6.4864171914591803E-2</v>
      </c>
      <c r="P36" s="4">
        <f t="shared" si="11"/>
        <v>0.15053763440860218</v>
      </c>
      <c r="Q36" s="3" cm="1">
        <f t="array" ref="Q36">SUM(_xlfn._xlws.FILTER($G$2:$G$863,_xlfn.MAP($M$2:$M$863,_xlfn.LAMBDA(_xlpm.x,_xlpm.x=$M36))))</f>
        <v>1.3599274705349048E-2</v>
      </c>
      <c r="R36" s="4">
        <f t="shared" si="12"/>
        <v>0.23333333333333334</v>
      </c>
      <c r="S36" s="6" cm="1">
        <f t="array" ref="S36">SUM(_xlfn._xlws.FILTER($G$2:$G$863,_xlfn.MAP($N$2:$N$863,_xlfn.LAMBDA(_xlpm.x,_xlpm.x=$N36))))</f>
        <v>2.8558476881232996E-2</v>
      </c>
      <c r="T36" s="4">
        <f t="shared" si="13"/>
        <v>0.11111111111111113</v>
      </c>
      <c r="U36" s="4">
        <f t="shared" si="14"/>
        <v>0.32221929473391919</v>
      </c>
      <c r="V36" s="4" t="s">
        <v>909</v>
      </c>
      <c r="W36" s="4" t="s">
        <v>890</v>
      </c>
      <c r="X36" s="2" cm="1">
        <f t="array" ref="X36">SUM(_xlfn._xlws.FILTER($E$2:$E$863,_xlfn.MAP($V$2:$V$863,_xlfn.LAMBDA(_xlpm.x,_xlpm.x=$V36))))</f>
        <v>473</v>
      </c>
      <c r="Y36" s="11">
        <f t="shared" si="15"/>
        <v>1.4799154334038054E-2</v>
      </c>
      <c r="Z36" s="2" cm="1">
        <f t="array" ref="Z36">SUM(_xlfn._xlws.FILTER($E$2:$E$863,_xlfn.MAP($W$2:$W$863,_xlfn.LAMBDA(_xlpm.x,_xlpm.x=$W36))))</f>
        <v>245</v>
      </c>
      <c r="AA36" s="11">
        <f t="shared" si="16"/>
        <v>2.8571428571428571E-2</v>
      </c>
      <c r="AB36" s="11">
        <f t="shared" si="17"/>
        <v>-0.28569505637327913</v>
      </c>
      <c r="AC36" s="2"/>
      <c r="AH36" s="2"/>
      <c r="AI36" s="2"/>
    </row>
    <row r="37" spans="1:35">
      <c r="A37" s="1" t="str">
        <f t="shared" si="0"/>
        <v>~s~ : [s]</v>
      </c>
      <c r="B37" s="1">
        <f t="shared" si="18"/>
        <v>0</v>
      </c>
      <c r="C37" s="1">
        <f t="shared" si="18"/>
        <v>0</v>
      </c>
      <c r="D37" s="1">
        <f t="shared" si="18"/>
        <v>0</v>
      </c>
      <c r="E37" s="7">
        <v>6</v>
      </c>
      <c r="F37" s="9" t="s">
        <v>127</v>
      </c>
      <c r="G37" s="4">
        <f t="shared" si="2"/>
        <v>2.7198549410698096E-3</v>
      </c>
      <c r="H37" s="4" t="str">
        <f t="shared" si="3"/>
        <v>s</v>
      </c>
      <c r="I37" s="4" t="str">
        <f t="shared" si="4"/>
        <v>s</v>
      </c>
      <c r="J37" s="10">
        <f t="shared" si="5"/>
        <v>1</v>
      </c>
      <c r="K37" s="10">
        <f t="shared" si="6"/>
        <v>1</v>
      </c>
      <c r="L37" s="10">
        <f t="shared" si="7"/>
        <v>1</v>
      </c>
      <c r="M37" s="1" t="str">
        <f t="shared" si="8"/>
        <v>~s~</v>
      </c>
      <c r="N37" s="1" t="str">
        <f t="shared" si="9"/>
        <v>[s]</v>
      </c>
      <c r="O37" s="4">
        <f t="shared" si="10"/>
        <v>9.6771416931055121E-2</v>
      </c>
      <c r="P37" s="4">
        <f t="shared" si="11"/>
        <v>0.24</v>
      </c>
      <c r="Q37" s="3" cm="1">
        <f t="array" ref="Q37">SUM(_xlfn._xlws.FILTER($G$2:$G$863,_xlfn.MAP($M$2:$M$863,_xlfn.LAMBDA(_xlpm.x,_xlpm.x=$M37))))</f>
        <v>5.8930190389845875E-3</v>
      </c>
      <c r="R37" s="4">
        <f t="shared" si="12"/>
        <v>0.46153846153846156</v>
      </c>
      <c r="S37" s="6" cm="1">
        <f t="array" ref="S37">SUM(_xlfn._xlws.FILTER($G$2:$G$863,_xlfn.MAP($N$2:$N$863,_xlfn.LAMBDA(_xlpm.x,_xlpm.x=$N37))))</f>
        <v>1.6772438803263824E-2</v>
      </c>
      <c r="T37" s="4">
        <f t="shared" si="13"/>
        <v>0.16216216216216217</v>
      </c>
      <c r="U37" s="4">
        <f t="shared" si="14"/>
        <v>0.45425837176015826</v>
      </c>
      <c r="V37" s="4" t="s">
        <v>899</v>
      </c>
      <c r="W37" s="4" t="s">
        <v>895</v>
      </c>
      <c r="X37" s="2" cm="1">
        <f t="array" ref="X37">SUM(_xlfn._xlws.FILTER($E$2:$E$863,_xlfn.MAP($V$2:$V$863,_xlfn.LAMBDA(_xlpm.x,_xlpm.x=$V37))))</f>
        <v>359</v>
      </c>
      <c r="Y37" s="11">
        <f t="shared" si="15"/>
        <v>1.6713091922005572E-2</v>
      </c>
      <c r="Z37" s="2" cm="1">
        <f t="array" ref="Z37">SUM(_xlfn._xlws.FILTER($E$2:$E$863,_xlfn.MAP($W$2:$W$863,_xlfn.LAMBDA(_xlpm.x,_xlpm.x=$W37))))</f>
        <v>150</v>
      </c>
      <c r="AA37" s="11">
        <f t="shared" si="16"/>
        <v>0.04</v>
      </c>
      <c r="AB37" s="11">
        <f t="shared" si="17"/>
        <v>-0.3790031895226379</v>
      </c>
      <c r="AC37" s="2"/>
      <c r="AH37" s="2"/>
      <c r="AI37" s="2"/>
    </row>
    <row r="38" spans="1:35">
      <c r="A38" s="1" t="str">
        <f t="shared" si="0"/>
        <v>~f~ : [f]</v>
      </c>
      <c r="B38" s="1">
        <f t="shared" si="18"/>
        <v>0</v>
      </c>
      <c r="C38" s="1">
        <f t="shared" si="18"/>
        <v>0</v>
      </c>
      <c r="D38" s="1">
        <f t="shared" si="18"/>
        <v>0</v>
      </c>
      <c r="E38" s="7">
        <v>2</v>
      </c>
      <c r="F38" s="9" t="s">
        <v>27</v>
      </c>
      <c r="G38" s="4">
        <f t="shared" si="2"/>
        <v>9.0661831368993653E-4</v>
      </c>
      <c r="H38" s="4" t="str">
        <f t="shared" si="3"/>
        <v>f</v>
      </c>
      <c r="I38" s="4" t="str">
        <f t="shared" si="4"/>
        <v>f</v>
      </c>
      <c r="J38" s="10">
        <f t="shared" si="5"/>
        <v>1</v>
      </c>
      <c r="K38" s="10">
        <f t="shared" si="6"/>
        <v>1</v>
      </c>
      <c r="L38" s="10">
        <f t="shared" si="7"/>
        <v>1</v>
      </c>
      <c r="M38" s="1" t="str">
        <f t="shared" si="8"/>
        <v>~f~</v>
      </c>
      <c r="N38" s="1" t="str">
        <f t="shared" si="9"/>
        <v>[f]</v>
      </c>
      <c r="O38" s="4">
        <f t="shared" si="10"/>
        <v>7.5881563901754989E-2</v>
      </c>
      <c r="P38" s="4">
        <f t="shared" si="11"/>
        <v>0.33333333333333331</v>
      </c>
      <c r="Q38" s="3" cm="1">
        <f t="array" ref="Q38">SUM(_xlfn._xlws.FILTER($G$2:$G$863,_xlfn.MAP($M$2:$M$863,_xlfn.LAMBDA(_xlpm.x,_xlpm.x=$M38))))</f>
        <v>1.3599274705349048E-3</v>
      </c>
      <c r="R38" s="4">
        <f t="shared" si="12"/>
        <v>0.66666666666666663</v>
      </c>
      <c r="S38" s="6" cm="1">
        <f t="array" ref="S38">SUM(_xlfn._xlws.FILTER($G$2:$G$863,_xlfn.MAP($N$2:$N$863,_xlfn.LAMBDA(_xlpm.x,_xlpm.x=$N38))))</f>
        <v>4.0797824116047144E-3</v>
      </c>
      <c r="T38" s="4">
        <f t="shared" si="13"/>
        <v>0.22222222222222221</v>
      </c>
      <c r="U38" s="4">
        <f t="shared" si="14"/>
        <v>0.47712125471966244</v>
      </c>
      <c r="V38" s="4" t="s">
        <v>907</v>
      </c>
      <c r="W38" s="4" t="s">
        <v>903</v>
      </c>
      <c r="X38" s="2" cm="1">
        <f t="array" ref="X38">SUM(_xlfn._xlws.FILTER($E$2:$E$863,_xlfn.MAP($V$2:$V$863,_xlfn.LAMBDA(_xlpm.x,_xlpm.x=$V38))))</f>
        <v>341</v>
      </c>
      <c r="Y38" s="11">
        <f t="shared" si="15"/>
        <v>5.8651026392961877E-3</v>
      </c>
      <c r="Z38" s="2" cm="1">
        <f t="array" ref="Z38">SUM(_xlfn._xlws.FILTER($E$2:$E$863,_xlfn.MAP($W$2:$W$863,_xlfn.LAMBDA(_xlpm.x,_xlpm.x=$W38))))</f>
        <v>32</v>
      </c>
      <c r="AA38" s="11">
        <f t="shared" si="16"/>
        <v>6.25E-2</v>
      </c>
      <c r="AB38" s="11">
        <f t="shared" si="17"/>
        <v>-1.0276044006725917</v>
      </c>
      <c r="AC38" s="2"/>
      <c r="AH38" s="2"/>
      <c r="AI38" s="2"/>
    </row>
    <row r="39" spans="1:35">
      <c r="A39" s="1" t="str">
        <f t="shared" si="0"/>
        <v>~k~ : [k]</v>
      </c>
      <c r="B39" s="1">
        <f t="shared" si="18"/>
        <v>0</v>
      </c>
      <c r="C39" s="1">
        <f t="shared" si="18"/>
        <v>0</v>
      </c>
      <c r="D39" s="1">
        <f t="shared" si="18"/>
        <v>0</v>
      </c>
      <c r="E39" s="7">
        <v>7</v>
      </c>
      <c r="F39" s="9" t="s">
        <v>50</v>
      </c>
      <c r="G39" s="4">
        <f t="shared" si="2"/>
        <v>3.1731640979147779E-3</v>
      </c>
      <c r="H39" s="4" t="str">
        <f t="shared" si="3"/>
        <v>k</v>
      </c>
      <c r="I39" s="4" t="str">
        <f t="shared" si="4"/>
        <v>k</v>
      </c>
      <c r="J39" s="10">
        <f t="shared" si="5"/>
        <v>1</v>
      </c>
      <c r="K39" s="10">
        <f t="shared" si="6"/>
        <v>1</v>
      </c>
      <c r="L39" s="10">
        <f t="shared" si="7"/>
        <v>1</v>
      </c>
      <c r="M39" s="1" t="str">
        <f t="shared" si="8"/>
        <v>~k~</v>
      </c>
      <c r="N39" s="1" t="str">
        <f t="shared" si="9"/>
        <v>[k]</v>
      </c>
      <c r="O39" s="4">
        <f t="shared" si="10"/>
        <v>0.1675657774460288</v>
      </c>
      <c r="P39" s="4">
        <f t="shared" si="11"/>
        <v>0.3888888888888889</v>
      </c>
      <c r="Q39" s="3" cm="1">
        <f t="array" ref="Q39">SUM(_xlfn._xlws.FILTER($G$2:$G$863,_xlfn.MAP($M$2:$M$863,_xlfn.LAMBDA(_xlpm.x,_xlpm.x=$M39))))</f>
        <v>3.1731640979147779E-3</v>
      </c>
      <c r="R39" s="4">
        <f t="shared" si="12"/>
        <v>1</v>
      </c>
      <c r="S39" s="6" cm="1">
        <f t="array" ref="S39">SUM(_xlfn._xlws.FILTER($G$2:$G$863,_xlfn.MAP($N$2:$N$863,_xlfn.LAMBDA(_xlpm.x,_xlpm.x=$N39))))</f>
        <v>1.314596554850408E-2</v>
      </c>
      <c r="T39" s="4">
        <f t="shared" si="13"/>
        <v>0.2413793103448276</v>
      </c>
      <c r="U39" s="4">
        <f t="shared" si="14"/>
        <v>0.61729995788469916</v>
      </c>
      <c r="V39" s="4" t="s">
        <v>907</v>
      </c>
      <c r="W39" s="4" t="s">
        <v>902</v>
      </c>
      <c r="X39" s="2" cm="1">
        <f t="array" ref="X39">SUM(_xlfn._xlws.FILTER($E$2:$E$863,_xlfn.MAP($V$2:$V$863,_xlfn.LAMBDA(_xlpm.x,_xlpm.x=$V39))))</f>
        <v>341</v>
      </c>
      <c r="Y39" s="11">
        <f t="shared" si="15"/>
        <v>2.0527859237536656E-2</v>
      </c>
      <c r="Z39" s="2" cm="1">
        <f t="array" ref="Z39">SUM(_xlfn._xlws.FILTER($E$2:$E$863,_xlfn.MAP($W$2:$W$863,_xlfn.LAMBDA(_xlpm.x,_xlpm.x=$W39))))</f>
        <v>127</v>
      </c>
      <c r="AA39" s="11">
        <f t="shared" si="16"/>
        <v>5.5118110236220472E-2</v>
      </c>
      <c r="AB39" s="11">
        <f t="shared" si="17"/>
        <v>-0.42895065803654087</v>
      </c>
      <c r="AC39" s="2"/>
      <c r="AH39" s="2"/>
      <c r="AI39" s="2"/>
    </row>
    <row r="40" spans="1:35">
      <c r="A40" s="1" t="str">
        <f t="shared" si="0"/>
        <v>~f~ : [v]</v>
      </c>
      <c r="B40" s="1">
        <f t="shared" si="18"/>
        <v>0</v>
      </c>
      <c r="C40" s="1">
        <f t="shared" si="18"/>
        <v>0</v>
      </c>
      <c r="D40" s="1">
        <f t="shared" si="18"/>
        <v>0</v>
      </c>
      <c r="E40" s="7">
        <v>1</v>
      </c>
      <c r="F40" s="9" t="s">
        <v>157</v>
      </c>
      <c r="G40" s="4">
        <f t="shared" si="2"/>
        <v>4.5330915684496827E-4</v>
      </c>
      <c r="H40" s="4" t="str">
        <f t="shared" si="3"/>
        <v>v</v>
      </c>
      <c r="I40" s="4" t="str">
        <f t="shared" si="4"/>
        <v>f</v>
      </c>
      <c r="J40" s="10">
        <f t="shared" si="5"/>
        <v>1</v>
      </c>
      <c r="K40" s="10">
        <f t="shared" si="6"/>
        <v>1</v>
      </c>
      <c r="L40" s="10">
        <f t="shared" si="7"/>
        <v>1</v>
      </c>
      <c r="M40" s="1" t="str">
        <f t="shared" si="8"/>
        <v>~f~</v>
      </c>
      <c r="N40" s="1" t="str">
        <f t="shared" si="9"/>
        <v>[v]</v>
      </c>
      <c r="O40" s="4">
        <f t="shared" si="10"/>
        <v>1.3678838975186026E-2</v>
      </c>
      <c r="P40" s="4">
        <f t="shared" si="11"/>
        <v>9.5238095238095247E-2</v>
      </c>
      <c r="Q40" s="3" cm="1">
        <f t="array" ref="Q40">SUM(_xlfn._xlws.FILTER($G$2:$G$863,_xlfn.MAP($M$2:$M$863,_xlfn.LAMBDA(_xlpm.x,_xlpm.x=$M40))))</f>
        <v>1.3599274705349048E-3</v>
      </c>
      <c r="R40" s="4">
        <f t="shared" si="12"/>
        <v>0.33333333333333331</v>
      </c>
      <c r="S40" s="6" cm="1">
        <f t="array" ref="S40">SUM(_xlfn._xlws.FILTER($G$2:$G$863,_xlfn.MAP($N$2:$N$863,_xlfn.LAMBDA(_xlpm.x,_xlpm.x=$N40))))</f>
        <v>8.1595648232094288E-3</v>
      </c>
      <c r="T40" s="4">
        <f t="shared" si="13"/>
        <v>5.5555555555555552E-2</v>
      </c>
      <c r="U40" s="4">
        <f t="shared" si="14"/>
        <v>0.77815125038364363</v>
      </c>
      <c r="V40" s="4" t="s">
        <v>900</v>
      </c>
      <c r="W40" s="4" t="s">
        <v>902</v>
      </c>
      <c r="X40" s="2" cm="1">
        <f t="array" ref="X40">SUM(_xlfn._xlws.FILTER($E$2:$E$863,_xlfn.MAP($V$2:$V$863,_xlfn.LAMBDA(_xlpm.x,_xlpm.x=$V40))))</f>
        <v>247</v>
      </c>
      <c r="Y40" s="11">
        <f t="shared" si="15"/>
        <v>4.048582995951417E-3</v>
      </c>
      <c r="Z40" s="2" cm="1">
        <f t="array" ref="Z40">SUM(_xlfn._xlws.FILTER($E$2:$E$863,_xlfn.MAP($W$2:$W$863,_xlfn.LAMBDA(_xlpm.x,_xlpm.x=$W40))))</f>
        <v>127</v>
      </c>
      <c r="AA40" s="11">
        <f t="shared" si="16"/>
        <v>7.874015748031496E-3</v>
      </c>
      <c r="AB40" s="11">
        <f t="shared" si="17"/>
        <v>-0.28889323230370889</v>
      </c>
      <c r="AC40" s="2"/>
      <c r="AH40" s="2"/>
      <c r="AI40" s="2"/>
    </row>
    <row r="41" spans="1:35">
      <c r="A41" s="1" t="str">
        <f t="shared" si="0"/>
        <v>~u~ : [ə]</v>
      </c>
      <c r="B41" s="1">
        <f t="shared" si="18"/>
        <v>0</v>
      </c>
      <c r="C41" s="1">
        <f t="shared" si="18"/>
        <v>0</v>
      </c>
      <c r="D41" s="1">
        <f t="shared" si="18"/>
        <v>0</v>
      </c>
      <c r="E41" s="7">
        <v>1</v>
      </c>
      <c r="F41" s="9" t="s">
        <v>729</v>
      </c>
      <c r="G41" s="4">
        <f t="shared" si="2"/>
        <v>4.5330915684496827E-4</v>
      </c>
      <c r="H41" s="4" t="str">
        <f t="shared" si="3"/>
        <v>ə</v>
      </c>
      <c r="I41" s="4" t="str">
        <f t="shared" si="4"/>
        <v>u</v>
      </c>
      <c r="J41" s="10">
        <f t="shared" si="5"/>
        <v>1</v>
      </c>
      <c r="K41" s="10">
        <f t="shared" si="6"/>
        <v>1</v>
      </c>
      <c r="L41" s="10">
        <f t="shared" si="7"/>
        <v>1</v>
      </c>
      <c r="M41" s="1" t="str">
        <f t="shared" si="8"/>
        <v>~u~</v>
      </c>
      <c r="N41" s="1" t="str">
        <f t="shared" si="9"/>
        <v>[ə]</v>
      </c>
      <c r="O41" s="4">
        <f t="shared" si="10"/>
        <v>4.1036516925558077E-3</v>
      </c>
      <c r="P41" s="4">
        <f t="shared" si="11"/>
        <v>2.8571428571428574E-2</v>
      </c>
      <c r="Q41" s="3" cm="1">
        <f t="array" ref="Q41">SUM(_xlfn._xlws.FILTER($G$2:$G$863,_xlfn.MAP($M$2:$M$863,_xlfn.LAMBDA(_xlpm.x,_xlpm.x=$M41))))</f>
        <v>3.1731640979147779E-3</v>
      </c>
      <c r="R41" s="4">
        <f t="shared" si="12"/>
        <v>0.14285714285714285</v>
      </c>
      <c r="S41" s="6" cm="1">
        <f t="array" ref="S41">SUM(_xlfn._xlws.FILTER($G$2:$G$863,_xlfn.MAP($N$2:$N$863,_xlfn.LAMBDA(_xlpm.x,_xlpm.x=$N41))))</f>
        <v>2.8558476881232996E-2</v>
      </c>
      <c r="T41" s="4">
        <f t="shared" si="13"/>
        <v>1.5873015873015876E-2</v>
      </c>
      <c r="U41" s="4">
        <f t="shared" si="14"/>
        <v>0.95424250943932476</v>
      </c>
      <c r="V41" s="4" t="s">
        <v>909</v>
      </c>
      <c r="W41" s="4" t="s">
        <v>899</v>
      </c>
      <c r="X41" s="2" cm="1">
        <f t="array" ref="X41">SUM(_xlfn._xlws.FILTER($E$2:$E$863,_xlfn.MAP($V$2:$V$863,_xlfn.LAMBDA(_xlpm.x,_xlpm.x=$V41))))</f>
        <v>473</v>
      </c>
      <c r="Y41" s="11">
        <f t="shared" si="15"/>
        <v>2.1141649048625794E-3</v>
      </c>
      <c r="Z41" s="2" cm="1">
        <f t="array" ref="Z41">SUM(_xlfn._xlws.FILTER($E$2:$E$863,_xlfn.MAP($W$2:$W$863,_xlfn.LAMBDA(_xlpm.x,_xlpm.x=$W41))))</f>
        <v>104</v>
      </c>
      <c r="AA41" s="11">
        <f t="shared" si="16"/>
        <v>9.6153846153846159E-3</v>
      </c>
      <c r="AB41" s="11">
        <f t="shared" si="17"/>
        <v>-0.65782780143903119</v>
      </c>
      <c r="AC41" s="2"/>
      <c r="AH41" s="2"/>
      <c r="AI41" s="2"/>
    </row>
    <row r="42" spans="1:35">
      <c r="A42" s="1" t="str">
        <f t="shared" si="0"/>
        <v>~c~ : [k]</v>
      </c>
      <c r="B42" s="1">
        <f t="shared" ref="B42:D61" si="19">_xlfn.LET(_xlpm.d,$F42,_xlpm.k,_xlfn.CONCAT(LEFT(TRIM(B$1),1),"*"),COUNTIF(_xlpm.d,_xlpm.k))</f>
        <v>0</v>
      </c>
      <c r="C42" s="1">
        <f t="shared" si="19"/>
        <v>0</v>
      </c>
      <c r="D42" s="1">
        <f t="shared" si="19"/>
        <v>0</v>
      </c>
      <c r="E42" s="7">
        <v>3</v>
      </c>
      <c r="F42" s="9" t="s">
        <v>48</v>
      </c>
      <c r="G42" s="4">
        <f t="shared" si="2"/>
        <v>1.3599274705349048E-3</v>
      </c>
      <c r="H42" s="4" t="str">
        <f t="shared" si="3"/>
        <v>k</v>
      </c>
      <c r="I42" s="4" t="str">
        <f t="shared" si="4"/>
        <v>c</v>
      </c>
      <c r="J42" s="10">
        <f t="shared" si="5"/>
        <v>1</v>
      </c>
      <c r="K42" s="10">
        <f t="shared" si="6"/>
        <v>1</v>
      </c>
      <c r="L42" s="10">
        <f t="shared" si="7"/>
        <v>1</v>
      </c>
      <c r="M42" s="1" t="str">
        <f t="shared" si="8"/>
        <v>~c~</v>
      </c>
      <c r="N42" s="1" t="str">
        <f t="shared" si="9"/>
        <v>[k]</v>
      </c>
      <c r="O42" s="4">
        <f t="shared" si="10"/>
        <v>5.3860428464794968E-2</v>
      </c>
      <c r="P42" s="4">
        <f t="shared" si="11"/>
        <v>0.1875</v>
      </c>
      <c r="Q42" s="3" cm="1">
        <f t="array" ref="Q42">SUM(_xlfn._xlws.FILTER($G$2:$G$863,_xlfn.MAP($M$2:$M$863,_xlfn.LAMBDA(_xlpm.x,_xlpm.x=$M42))))</f>
        <v>1.3599274705349048E-3</v>
      </c>
      <c r="R42" s="4">
        <f t="shared" si="12"/>
        <v>1</v>
      </c>
      <c r="S42" s="6" cm="1">
        <f t="array" ref="S42">SUM(_xlfn._xlws.FILTER($G$2:$G$863,_xlfn.MAP($N$2:$N$863,_xlfn.LAMBDA(_xlpm.x,_xlpm.x=$N42))))</f>
        <v>1.314596554850408E-2</v>
      </c>
      <c r="T42" s="4">
        <f t="shared" si="13"/>
        <v>0.10344827586206896</v>
      </c>
      <c r="U42" s="4">
        <f t="shared" si="14"/>
        <v>0.98527674317929359</v>
      </c>
      <c r="V42" s="4" t="s">
        <v>909</v>
      </c>
      <c r="W42" s="4" t="s">
        <v>893</v>
      </c>
      <c r="X42" s="2" cm="1">
        <f t="array" ref="X42">SUM(_xlfn._xlws.FILTER($E$2:$E$863,_xlfn.MAP($V$2:$V$863,_xlfn.LAMBDA(_xlpm.x,_xlpm.x=$V42))))</f>
        <v>473</v>
      </c>
      <c r="Y42" s="11">
        <f t="shared" si="15"/>
        <v>6.3424947145877377E-3</v>
      </c>
      <c r="Z42" s="2" cm="1">
        <f t="array" ref="Z42">SUM(_xlfn._xlws.FILTER($E$2:$E$863,_xlfn.MAP($W$2:$W$863,_xlfn.LAMBDA(_xlpm.x,_xlpm.x=$W42))))</f>
        <v>228</v>
      </c>
      <c r="AA42" s="11">
        <f t="shared" si="16"/>
        <v>1.3157894736842105E-2</v>
      </c>
      <c r="AB42" s="11">
        <f t="shared" si="17"/>
        <v>-0.31692629373735776</v>
      </c>
      <c r="AC42" s="2"/>
      <c r="AH42" s="2"/>
      <c r="AI42" s="2"/>
    </row>
    <row r="43" spans="1:35">
      <c r="A43" s="1" t="str">
        <f t="shared" si="0"/>
        <v>~se~ : [zɛ]</v>
      </c>
      <c r="B43" s="1">
        <f t="shared" si="19"/>
        <v>0</v>
      </c>
      <c r="C43" s="1">
        <f t="shared" si="19"/>
        <v>0</v>
      </c>
      <c r="D43" s="1">
        <f t="shared" si="19"/>
        <v>0</v>
      </c>
      <c r="E43" s="7">
        <v>1</v>
      </c>
      <c r="F43" s="9" t="s">
        <v>821</v>
      </c>
      <c r="G43" s="4">
        <f t="shared" si="2"/>
        <v>4.5330915684496827E-4</v>
      </c>
      <c r="H43" s="4" t="str">
        <f t="shared" si="3"/>
        <v>zɛ</v>
      </c>
      <c r="I43" s="4" t="str">
        <f t="shared" si="4"/>
        <v>se</v>
      </c>
      <c r="J43" s="10">
        <f t="shared" si="5"/>
        <v>2</v>
      </c>
      <c r="K43" s="10">
        <f t="shared" si="6"/>
        <v>2</v>
      </c>
      <c r="L43" s="10">
        <f t="shared" si="7"/>
        <v>2</v>
      </c>
      <c r="M43" s="1" t="str">
        <f t="shared" si="8"/>
        <v>~se~</v>
      </c>
      <c r="N43" s="1" t="str">
        <f t="shared" si="9"/>
        <v>[zɛ]</v>
      </c>
      <c r="O43" s="4">
        <f t="shared" si="10"/>
        <v>9.2942623886622076E-3</v>
      </c>
      <c r="P43" s="4">
        <f t="shared" si="11"/>
        <v>5.1282051282051273E-2</v>
      </c>
      <c r="Q43" s="3" cm="1">
        <f t="array" ref="Q43">SUM(_xlfn._xlws.FILTER($G$2:$G$863,_xlfn.MAP($M$2:$M$863,_xlfn.LAMBDA(_xlpm.x,_xlpm.x=$M43))))</f>
        <v>1.7225747960108794E-2</v>
      </c>
      <c r="R43" s="4">
        <f t="shared" si="12"/>
        <v>2.6315789473684209E-2</v>
      </c>
      <c r="S43" s="6" cm="1">
        <f t="array" ref="S43">SUM(_xlfn._xlws.FILTER($G$2:$G$863,_xlfn.MAP($N$2:$N$863,_xlfn.LAMBDA(_xlpm.x,_xlpm.x=$N43))))</f>
        <v>4.5330915684496827E-4</v>
      </c>
      <c r="T43" s="4">
        <f t="shared" si="13"/>
        <v>1</v>
      </c>
      <c r="U43" s="4">
        <f t="shared" si="14"/>
        <v>-1.5797835966168101</v>
      </c>
      <c r="V43" s="4" t="s">
        <v>900</v>
      </c>
      <c r="W43" s="4" t="s">
        <v>890</v>
      </c>
      <c r="X43" s="2" cm="1">
        <f t="array" ref="X43">SUM(_xlfn._xlws.FILTER($E$2:$E$863,_xlfn.MAP($V$2:$V$863,_xlfn.LAMBDA(_xlpm.x,_xlpm.x=$V43))))</f>
        <v>247</v>
      </c>
      <c r="Y43" s="11">
        <f t="shared" si="15"/>
        <v>4.048582995951417E-3</v>
      </c>
      <c r="Z43" s="2" cm="1">
        <f t="array" ref="Z43">SUM(_xlfn._xlws.FILTER($E$2:$E$863,_xlfn.MAP($W$2:$W$863,_xlfn.LAMBDA(_xlpm.x,_xlpm.x=$W43))))</f>
        <v>245</v>
      </c>
      <c r="AA43" s="11">
        <f t="shared" si="16"/>
        <v>4.0816326530612249E-3</v>
      </c>
      <c r="AB43" s="11">
        <f t="shared" si="17"/>
        <v>-3.5308688951332982E-3</v>
      </c>
      <c r="AC43" s="2"/>
      <c r="AH43" s="2"/>
      <c r="AI43" s="2"/>
    </row>
    <row r="44" spans="1:35">
      <c r="A44" s="1" t="str">
        <f t="shared" si="0"/>
        <v>~ve~ : [vɜ]</v>
      </c>
      <c r="B44" s="1">
        <f t="shared" si="19"/>
        <v>0</v>
      </c>
      <c r="C44" s="1">
        <f t="shared" si="19"/>
        <v>0</v>
      </c>
      <c r="D44" s="1">
        <f t="shared" si="19"/>
        <v>0</v>
      </c>
      <c r="E44" s="7">
        <v>1</v>
      </c>
      <c r="F44" s="9" t="s">
        <v>712</v>
      </c>
      <c r="G44" s="4">
        <f t="shared" si="2"/>
        <v>4.5330915684496827E-4</v>
      </c>
      <c r="H44" s="4" t="str">
        <f t="shared" si="3"/>
        <v>vɜ</v>
      </c>
      <c r="I44" s="4" t="str">
        <f t="shared" si="4"/>
        <v>ve</v>
      </c>
      <c r="J44" s="10">
        <f t="shared" si="5"/>
        <v>2</v>
      </c>
      <c r="K44" s="10">
        <f t="shared" si="6"/>
        <v>2</v>
      </c>
      <c r="L44" s="10">
        <f t="shared" si="7"/>
        <v>2</v>
      </c>
      <c r="M44" s="1" t="str">
        <f t="shared" si="8"/>
        <v>~ve~</v>
      </c>
      <c r="N44" s="1" t="str">
        <f t="shared" si="9"/>
        <v>[vɜ]</v>
      </c>
      <c r="O44" s="4">
        <f t="shared" si="10"/>
        <v>1.2082541105260872E-2</v>
      </c>
      <c r="P44" s="4">
        <f t="shared" si="11"/>
        <v>6.6666666666666666E-2</v>
      </c>
      <c r="Q44" s="3" cm="1">
        <f t="array" ref="Q44">SUM(_xlfn._xlws.FILTER($G$2:$G$863,_xlfn.MAP($M$2:$M$863,_xlfn.LAMBDA(_xlpm.x,_xlpm.x=$M44))))</f>
        <v>1.314596554850408E-2</v>
      </c>
      <c r="R44" s="4">
        <f t="shared" si="12"/>
        <v>3.4482758620689655E-2</v>
      </c>
      <c r="S44" s="6" cm="1">
        <f t="array" ref="S44">SUM(_xlfn._xlws.FILTER($G$2:$G$863,_xlfn.MAP($N$2:$N$863,_xlfn.LAMBDA(_xlpm.x,_xlpm.x=$N44))))</f>
        <v>4.5330915684496827E-4</v>
      </c>
      <c r="T44" s="4">
        <f t="shared" si="13"/>
        <v>1</v>
      </c>
      <c r="U44" s="4">
        <f t="shared" si="14"/>
        <v>-1.4623979978989561</v>
      </c>
      <c r="V44" s="4" t="s">
        <v>914</v>
      </c>
      <c r="W44" s="4" t="s">
        <v>904</v>
      </c>
      <c r="X44" s="2" cm="1">
        <f t="array" ref="X44">SUM(_xlfn._xlws.FILTER($E$2:$E$863,_xlfn.MAP($V$2:$V$863,_xlfn.LAMBDA(_xlpm.x,_xlpm.x=$V44))))</f>
        <v>11</v>
      </c>
      <c r="Y44" s="11">
        <f t="shared" si="15"/>
        <v>9.0909090909090912E-2</v>
      </c>
      <c r="Z44" s="2" cm="1">
        <f t="array" ref="Z44">SUM(_xlfn._xlws.FILTER($E$2:$E$863,_xlfn.MAP($W$2:$W$863,_xlfn.LAMBDA(_xlpm.x,_xlpm.x=$W44))))</f>
        <v>45</v>
      </c>
      <c r="AA44" s="11">
        <f t="shared" si="16"/>
        <v>2.2222222222222223E-2</v>
      </c>
      <c r="AB44" s="11">
        <f t="shared" si="17"/>
        <v>0.61181982861711859</v>
      </c>
      <c r="AC44" s="2"/>
      <c r="AH44" s="2"/>
      <c r="AI44" s="2"/>
    </row>
    <row r="45" spans="1:35">
      <c r="A45" s="1" t="str">
        <f t="shared" si="0"/>
        <v>~si~ : [zaɪ]</v>
      </c>
      <c r="B45" s="1">
        <f t="shared" si="19"/>
        <v>0</v>
      </c>
      <c r="C45" s="1">
        <f t="shared" si="19"/>
        <v>0</v>
      </c>
      <c r="D45" s="1">
        <f t="shared" si="19"/>
        <v>0</v>
      </c>
      <c r="E45" s="7">
        <v>1</v>
      </c>
      <c r="F45" s="9" t="s">
        <v>701</v>
      </c>
      <c r="G45" s="4">
        <f t="shared" si="2"/>
        <v>4.5330915684496827E-4</v>
      </c>
      <c r="H45" s="1" t="str">
        <f t="shared" si="3"/>
        <v>zaɪ</v>
      </c>
      <c r="I45" s="1" t="str">
        <f t="shared" si="4"/>
        <v>si</v>
      </c>
      <c r="J45" s="10">
        <f t="shared" si="5"/>
        <v>3</v>
      </c>
      <c r="K45" s="10">
        <f t="shared" si="6"/>
        <v>2</v>
      </c>
      <c r="L45" s="10">
        <f t="shared" si="7"/>
        <v>3</v>
      </c>
      <c r="M45" s="1" t="str">
        <f t="shared" si="8"/>
        <v>~si~</v>
      </c>
      <c r="N45" s="1" t="str">
        <f t="shared" si="9"/>
        <v>[zaɪ]</v>
      </c>
      <c r="O45" s="4">
        <f t="shared" si="10"/>
        <v>2.0039136892811872E-2</v>
      </c>
      <c r="P45" s="4">
        <f t="shared" si="11"/>
        <v>9.5238095238095233E-2</v>
      </c>
      <c r="Q45" s="3" cm="1">
        <f t="array" ref="Q45">SUM(_xlfn._xlws.FILTER($G$2:$G$863,_xlfn.MAP($M$2:$M$863,_xlfn.LAMBDA(_xlpm.x,_xlpm.x=$M45))))</f>
        <v>9.0661831368993653E-3</v>
      </c>
      <c r="R45" s="4">
        <f t="shared" si="12"/>
        <v>0.05</v>
      </c>
      <c r="S45" s="6" cm="1">
        <f t="array" ref="S45">SUM(_xlfn._xlws.FILTER($G$2:$G$863,_xlfn.MAP($N$2:$N$863,_xlfn.LAMBDA(_xlpm.x,_xlpm.x=$N45))))</f>
        <v>4.5330915684496827E-4</v>
      </c>
      <c r="T45" s="4">
        <f t="shared" si="13"/>
        <v>1</v>
      </c>
      <c r="U45" s="4">
        <f t="shared" si="14"/>
        <v>-1.3010299956639813</v>
      </c>
      <c r="V45" s="4" t="s">
        <v>908</v>
      </c>
      <c r="W45" s="4" t="s">
        <v>897</v>
      </c>
      <c r="X45" s="2" cm="1">
        <f t="array" ref="X45">SUM(_xlfn._xlws.FILTER($E$2:$E$863,_xlfn.MAP($V$2:$V$863,_xlfn.LAMBDA(_xlpm.x,_xlpm.x=$V45))))</f>
        <v>562</v>
      </c>
      <c r="Y45" s="11">
        <f t="shared" si="15"/>
        <v>1.7793594306049821E-3</v>
      </c>
      <c r="Z45" s="2" cm="1">
        <f t="array" ref="Z45">SUM(_xlfn._xlws.FILTER($E$2:$E$863,_xlfn.MAP($W$2:$W$863,_xlfn.LAMBDA(_xlpm.x,_xlpm.x=$W45))))</f>
        <v>111</v>
      </c>
      <c r="AA45" s="11">
        <f t="shared" si="16"/>
        <v>9.0090090090090089E-3</v>
      </c>
      <c r="AB45" s="11">
        <f t="shared" si="17"/>
        <v>-0.7044133367824037</v>
      </c>
      <c r="AC45" s="2"/>
      <c r="AH45" s="2"/>
      <c r="AI45" s="2"/>
    </row>
    <row r="46" spans="1:35">
      <c r="A46" s="1" t="str">
        <f t="shared" si="0"/>
        <v>~ng~ : [ŋg]</v>
      </c>
      <c r="B46" s="1">
        <f t="shared" si="19"/>
        <v>0</v>
      </c>
      <c r="C46" s="1">
        <f t="shared" si="19"/>
        <v>0</v>
      </c>
      <c r="D46" s="1">
        <f t="shared" si="19"/>
        <v>0</v>
      </c>
      <c r="E46" s="7">
        <v>1</v>
      </c>
      <c r="F46" s="9" t="s">
        <v>840</v>
      </c>
      <c r="G46" s="4">
        <f t="shared" si="2"/>
        <v>4.5330915684496827E-4</v>
      </c>
      <c r="H46" s="4" t="str">
        <f t="shared" si="3"/>
        <v>ŋg</v>
      </c>
      <c r="I46" s="4" t="str">
        <f t="shared" si="4"/>
        <v>ng</v>
      </c>
      <c r="J46" s="10">
        <f t="shared" si="5"/>
        <v>2</v>
      </c>
      <c r="K46" s="10">
        <f t="shared" si="6"/>
        <v>2</v>
      </c>
      <c r="L46" s="10">
        <f t="shared" si="7"/>
        <v>2</v>
      </c>
      <c r="M46" s="1" t="str">
        <f t="shared" si="8"/>
        <v>~ng~</v>
      </c>
      <c r="N46" s="1" t="str">
        <f t="shared" si="9"/>
        <v>[ŋg]</v>
      </c>
      <c r="O46" s="4">
        <f t="shared" si="10"/>
        <v>1.8123811657891311E-2</v>
      </c>
      <c r="P46" s="4">
        <f t="shared" si="11"/>
        <v>0.1</v>
      </c>
      <c r="Q46" s="3" cm="1">
        <f t="array" ref="Q46">SUM(_xlfn._xlws.FILTER($G$2:$G$863,_xlfn.MAP($M$2:$M$863,_xlfn.LAMBDA(_xlpm.x,_xlpm.x=$M46))))</f>
        <v>8.6128739800543971E-3</v>
      </c>
      <c r="R46" s="4">
        <f t="shared" si="12"/>
        <v>5.2631578947368418E-2</v>
      </c>
      <c r="S46" s="6" cm="1">
        <f t="array" ref="S46">SUM(_xlfn._xlws.FILTER($G$2:$G$863,_xlfn.MAP($N$2:$N$863,_xlfn.LAMBDA(_xlpm.x,_xlpm.x=$N46))))</f>
        <v>4.5330915684496827E-4</v>
      </c>
      <c r="T46" s="4">
        <f t="shared" si="13"/>
        <v>1</v>
      </c>
      <c r="U46" s="4">
        <f t="shared" si="14"/>
        <v>-1.2787536009528291</v>
      </c>
      <c r="V46" s="4" t="s">
        <v>900</v>
      </c>
      <c r="W46" s="4" t="s">
        <v>905</v>
      </c>
      <c r="X46" s="2" cm="1">
        <f t="array" ref="X46">SUM(_xlfn._xlws.FILTER($E$2:$E$863,_xlfn.MAP($V$2:$V$863,_xlfn.LAMBDA(_xlpm.x,_xlpm.x=$V46))))</f>
        <v>247</v>
      </c>
      <c r="Y46" s="11">
        <f t="shared" si="15"/>
        <v>4.048582995951417E-3</v>
      </c>
      <c r="Z46" s="2" cm="1">
        <f t="array" ref="Z46">SUM(_xlfn._xlws.FILTER($E$2:$E$863,_xlfn.MAP($W$2:$W$863,_xlfn.LAMBDA(_xlpm.x,_xlpm.x=$W46))))</f>
        <v>55</v>
      </c>
      <c r="AA46" s="11">
        <f t="shared" si="16"/>
        <v>1.8181818181818181E-2</v>
      </c>
      <c r="AB46" s="11">
        <f t="shared" si="17"/>
        <v>-0.65233426376542181</v>
      </c>
      <c r="AC46" s="2"/>
      <c r="AH46" s="2"/>
      <c r="AI46" s="2"/>
    </row>
    <row r="47" spans="1:35">
      <c r="A47" s="1" t="str">
        <f t="shared" si="0"/>
        <v>~su~ : [zʌ]</v>
      </c>
      <c r="B47" s="1">
        <f t="shared" si="19"/>
        <v>0</v>
      </c>
      <c r="C47" s="1">
        <f t="shared" si="19"/>
        <v>0</v>
      </c>
      <c r="D47" s="1">
        <f t="shared" si="19"/>
        <v>0</v>
      </c>
      <c r="E47" s="7">
        <v>1</v>
      </c>
      <c r="F47" s="9" t="s">
        <v>802</v>
      </c>
      <c r="G47" s="4">
        <f t="shared" si="2"/>
        <v>4.5330915684496827E-4</v>
      </c>
      <c r="H47" s="4" t="str">
        <f t="shared" si="3"/>
        <v>zʌ</v>
      </c>
      <c r="I47" s="4" t="str">
        <f t="shared" si="4"/>
        <v>su</v>
      </c>
      <c r="J47" s="10">
        <f t="shared" si="5"/>
        <v>2</v>
      </c>
      <c r="K47" s="10">
        <f t="shared" si="6"/>
        <v>2</v>
      </c>
      <c r="L47" s="10">
        <f t="shared" si="7"/>
        <v>2</v>
      </c>
      <c r="M47" s="1" t="str">
        <f t="shared" si="8"/>
        <v>~su~</v>
      </c>
      <c r="N47" s="1" t="str">
        <f t="shared" si="9"/>
        <v>[zʌ]</v>
      </c>
      <c r="O47" s="4">
        <f t="shared" si="10"/>
        <v>1.9077696481990852E-2</v>
      </c>
      <c r="P47" s="4">
        <f t="shared" si="11"/>
        <v>0.10526315789473684</v>
      </c>
      <c r="Q47" s="3" cm="1">
        <f t="array" ref="Q47">SUM(_xlfn._xlws.FILTER($G$2:$G$863,_xlfn.MAP($M$2:$M$863,_xlfn.LAMBDA(_xlpm.x,_xlpm.x=$M47))))</f>
        <v>8.1595648232094288E-3</v>
      </c>
      <c r="R47" s="4">
        <f t="shared" si="12"/>
        <v>5.5555555555555552E-2</v>
      </c>
      <c r="S47" s="6" cm="1">
        <f t="array" ref="S47">SUM(_xlfn._xlws.FILTER($G$2:$G$863,_xlfn.MAP($N$2:$N$863,_xlfn.LAMBDA(_xlpm.x,_xlpm.x=$N47))))</f>
        <v>4.5330915684496827E-4</v>
      </c>
      <c r="T47" s="4">
        <f t="shared" si="13"/>
        <v>1</v>
      </c>
      <c r="U47" s="4">
        <f t="shared" si="14"/>
        <v>-1.255272505103306</v>
      </c>
      <c r="V47" s="4" t="s">
        <v>908</v>
      </c>
      <c r="W47" s="4" t="s">
        <v>892</v>
      </c>
      <c r="X47" s="2" cm="1">
        <f t="array" ref="X47">SUM(_xlfn._xlws.FILTER($E$2:$E$863,_xlfn.MAP($V$2:$V$863,_xlfn.LAMBDA(_xlpm.x,_xlpm.x=$V47))))</f>
        <v>562</v>
      </c>
      <c r="Y47" s="11">
        <f t="shared" si="15"/>
        <v>1.7793594306049821E-3</v>
      </c>
      <c r="Z47" s="2" cm="1">
        <f t="array" ref="Z47">SUM(_xlfn._xlws.FILTER($E$2:$E$863,_xlfn.MAP($W$2:$W$863,_xlfn.LAMBDA(_xlpm.x,_xlpm.x=$W47))))</f>
        <v>110</v>
      </c>
      <c r="AA47" s="11">
        <f t="shared" si="16"/>
        <v>9.0909090909090905E-3</v>
      </c>
      <c r="AB47" s="11">
        <f t="shared" si="17"/>
        <v>-0.70834363041083603</v>
      </c>
      <c r="AC47" s="2"/>
      <c r="AH47" s="2"/>
      <c r="AI47" s="2"/>
    </row>
    <row r="48" spans="1:35">
      <c r="A48" s="1" t="str">
        <f t="shared" si="0"/>
        <v>~su~ : [ʒu]</v>
      </c>
      <c r="B48" s="1">
        <f t="shared" si="19"/>
        <v>0</v>
      </c>
      <c r="C48" s="1">
        <f t="shared" si="19"/>
        <v>0</v>
      </c>
      <c r="D48" s="1">
        <f t="shared" si="19"/>
        <v>0</v>
      </c>
      <c r="E48" s="7">
        <v>1</v>
      </c>
      <c r="F48" s="9" t="s">
        <v>839</v>
      </c>
      <c r="G48" s="4">
        <f t="shared" si="2"/>
        <v>4.5330915684496827E-4</v>
      </c>
      <c r="H48" s="4" t="str">
        <f t="shared" si="3"/>
        <v>ʒu</v>
      </c>
      <c r="I48" s="4" t="str">
        <f t="shared" si="4"/>
        <v>su</v>
      </c>
      <c r="J48" s="10">
        <f t="shared" si="5"/>
        <v>2</v>
      </c>
      <c r="K48" s="10">
        <f t="shared" si="6"/>
        <v>2</v>
      </c>
      <c r="L48" s="10">
        <f t="shared" si="7"/>
        <v>2</v>
      </c>
      <c r="M48" s="1" t="str">
        <f t="shared" si="8"/>
        <v>~su~</v>
      </c>
      <c r="N48" s="1" t="str">
        <f t="shared" si="9"/>
        <v>[ʒu]</v>
      </c>
      <c r="O48" s="4">
        <f t="shared" si="10"/>
        <v>1.9077696481990852E-2</v>
      </c>
      <c r="P48" s="4">
        <f t="shared" si="11"/>
        <v>0.10526315789473684</v>
      </c>
      <c r="Q48" s="3" cm="1">
        <f t="array" ref="Q48">SUM(_xlfn._xlws.FILTER($G$2:$G$863,_xlfn.MAP($M$2:$M$863,_xlfn.LAMBDA(_xlpm.x,_xlpm.x=$M48))))</f>
        <v>8.1595648232094288E-3</v>
      </c>
      <c r="R48" s="4">
        <f t="shared" si="12"/>
        <v>5.5555555555555552E-2</v>
      </c>
      <c r="S48" s="6" cm="1">
        <f t="array" ref="S48">SUM(_xlfn._xlws.FILTER($G$2:$G$863,_xlfn.MAP($N$2:$N$863,_xlfn.LAMBDA(_xlpm.x,_xlpm.x=$N48))))</f>
        <v>4.5330915684496827E-4</v>
      </c>
      <c r="T48" s="4">
        <f t="shared" si="13"/>
        <v>1</v>
      </c>
      <c r="U48" s="4">
        <f t="shared" si="14"/>
        <v>-1.255272505103306</v>
      </c>
      <c r="V48" s="4" t="s">
        <v>907</v>
      </c>
      <c r="W48" s="4" t="s">
        <v>896</v>
      </c>
      <c r="X48" s="2" cm="1">
        <f t="array" ref="X48">SUM(_xlfn._xlws.FILTER($E$2:$E$863,_xlfn.MAP($V$2:$V$863,_xlfn.LAMBDA(_xlpm.x,_xlpm.x=$V48))))</f>
        <v>341</v>
      </c>
      <c r="Y48" s="11">
        <f t="shared" si="15"/>
        <v>2.9325513196480938E-3</v>
      </c>
      <c r="Z48" s="2" cm="1">
        <f t="array" ref="Z48">SUM(_xlfn._xlws.FILTER($E$2:$E$863,_xlfn.MAP($W$2:$W$863,_xlfn.LAMBDA(_xlpm.x,_xlpm.x=$W48))))</f>
        <v>85</v>
      </c>
      <c r="AA48" s="11">
        <f t="shared" si="16"/>
        <v>1.1764705882352941E-2</v>
      </c>
      <c r="AB48" s="11">
        <f t="shared" si="17"/>
        <v>-0.60333545327820504</v>
      </c>
      <c r="AC48" s="2"/>
      <c r="AH48" s="2"/>
      <c r="AI48" s="2"/>
    </row>
    <row r="49" spans="1:35">
      <c r="A49" s="1" t="str">
        <f t="shared" si="0"/>
        <v>~fi~ : [fɜ]</v>
      </c>
      <c r="B49" s="1">
        <f t="shared" si="19"/>
        <v>0</v>
      </c>
      <c r="C49" s="1">
        <f t="shared" si="19"/>
        <v>0</v>
      </c>
      <c r="D49" s="1">
        <f t="shared" si="19"/>
        <v>0</v>
      </c>
      <c r="E49" s="7">
        <v>1</v>
      </c>
      <c r="F49" s="9" t="s">
        <v>801</v>
      </c>
      <c r="G49" s="4">
        <f t="shared" si="2"/>
        <v>4.5330915684496827E-4</v>
      </c>
      <c r="H49" s="4" t="str">
        <f t="shared" si="3"/>
        <v>fɜ</v>
      </c>
      <c r="I49" s="4" t="str">
        <f t="shared" si="4"/>
        <v>fi</v>
      </c>
      <c r="J49" s="10">
        <f t="shared" si="5"/>
        <v>2</v>
      </c>
      <c r="K49" s="10">
        <f t="shared" si="6"/>
        <v>2</v>
      </c>
      <c r="L49" s="10">
        <f t="shared" si="7"/>
        <v>2</v>
      </c>
      <c r="M49" s="1" t="str">
        <f t="shared" si="8"/>
        <v>~fi~</v>
      </c>
      <c r="N49" s="1" t="str">
        <f t="shared" si="9"/>
        <v>[fɜ]</v>
      </c>
      <c r="O49" s="4">
        <f t="shared" si="10"/>
        <v>2.5891159511273302E-2</v>
      </c>
      <c r="P49" s="4">
        <f t="shared" si="11"/>
        <v>0.14285714285714288</v>
      </c>
      <c r="Q49" s="3" cm="1">
        <f t="array" ref="Q49">SUM(_xlfn._xlws.FILTER($G$2:$G$863,_xlfn.MAP($M$2:$M$863,_xlfn.LAMBDA(_xlpm.x,_xlpm.x=$M49))))</f>
        <v>5.8930190389845875E-3</v>
      </c>
      <c r="R49" s="4">
        <f t="shared" si="12"/>
        <v>7.6923076923076927E-2</v>
      </c>
      <c r="S49" s="6" cm="1">
        <f t="array" ref="S49">SUM(_xlfn._xlws.FILTER($G$2:$G$863,_xlfn.MAP($N$2:$N$863,_xlfn.LAMBDA(_xlpm.x,_xlpm.x=$N49))))</f>
        <v>4.5330915684496827E-4</v>
      </c>
      <c r="T49" s="4">
        <f t="shared" si="13"/>
        <v>1</v>
      </c>
      <c r="U49" s="4">
        <f t="shared" si="14"/>
        <v>-1.1139433523068367</v>
      </c>
      <c r="V49" s="4" t="s">
        <v>907</v>
      </c>
      <c r="W49" s="4" t="s">
        <v>898</v>
      </c>
      <c r="X49" s="2" cm="1">
        <f t="array" ref="X49">SUM(_xlfn._xlws.FILTER($E$2:$E$863,_xlfn.MAP($V$2:$V$863,_xlfn.LAMBDA(_xlpm.x,_xlpm.x=$V49))))</f>
        <v>341</v>
      </c>
      <c r="Y49" s="11">
        <f t="shared" si="15"/>
        <v>2.9325513196480938E-3</v>
      </c>
      <c r="Z49" s="2" cm="1">
        <f t="array" ref="Z49">SUM(_xlfn._xlws.FILTER($E$2:$E$863,_xlfn.MAP($W$2:$W$863,_xlfn.LAMBDA(_xlpm.x,_xlpm.x=$W49))))</f>
        <v>56</v>
      </c>
      <c r="AA49" s="11">
        <f t="shared" si="16"/>
        <v>1.7857142857142856E-2</v>
      </c>
      <c r="AB49" s="11">
        <f t="shared" si="17"/>
        <v>-0.78456635198629721</v>
      </c>
      <c r="AC49" s="2"/>
      <c r="AH49" s="2"/>
      <c r="AI49" s="2"/>
    </row>
    <row r="50" spans="1:35">
      <c r="A50" s="1" t="str">
        <f t="shared" si="0"/>
        <v>~pe~ : [pɜ]</v>
      </c>
      <c r="B50" s="1">
        <f t="shared" si="19"/>
        <v>0</v>
      </c>
      <c r="C50" s="1">
        <f t="shared" si="19"/>
        <v>0</v>
      </c>
      <c r="D50" s="1">
        <f t="shared" si="19"/>
        <v>0</v>
      </c>
      <c r="E50" s="7">
        <v>1</v>
      </c>
      <c r="F50" s="9" t="s">
        <v>631</v>
      </c>
      <c r="G50" s="4">
        <f t="shared" si="2"/>
        <v>4.5330915684496827E-4</v>
      </c>
      <c r="H50" s="4" t="str">
        <f t="shared" si="3"/>
        <v>pɜ</v>
      </c>
      <c r="I50" s="4" t="str">
        <f t="shared" si="4"/>
        <v>pe</v>
      </c>
      <c r="J50" s="10">
        <f t="shared" si="5"/>
        <v>2</v>
      </c>
      <c r="K50" s="10">
        <f t="shared" si="6"/>
        <v>2</v>
      </c>
      <c r="L50" s="10">
        <f t="shared" si="7"/>
        <v>2</v>
      </c>
      <c r="M50" s="1" t="str">
        <f t="shared" si="8"/>
        <v>~pe~</v>
      </c>
      <c r="N50" s="1" t="str">
        <f t="shared" si="9"/>
        <v>[pɜ]</v>
      </c>
      <c r="O50" s="4">
        <f t="shared" si="10"/>
        <v>2.5891159511273302E-2</v>
      </c>
      <c r="P50" s="4">
        <f t="shared" si="11"/>
        <v>0.14285714285714288</v>
      </c>
      <c r="Q50" s="3" cm="1">
        <f t="array" ref="Q50">SUM(_xlfn._xlws.FILTER($G$2:$G$863,_xlfn.MAP($M$2:$M$863,_xlfn.LAMBDA(_xlpm.x,_xlpm.x=$M50))))</f>
        <v>5.8930190389845875E-3</v>
      </c>
      <c r="R50" s="4">
        <f t="shared" si="12"/>
        <v>7.6923076923076927E-2</v>
      </c>
      <c r="S50" s="6" cm="1">
        <f t="array" ref="S50">SUM(_xlfn._xlws.FILTER($G$2:$G$863,_xlfn.MAP($N$2:$N$863,_xlfn.LAMBDA(_xlpm.x,_xlpm.x=$N50))))</f>
        <v>4.5330915684496827E-4</v>
      </c>
      <c r="T50" s="4">
        <f t="shared" si="13"/>
        <v>1</v>
      </c>
      <c r="U50" s="4">
        <f t="shared" si="14"/>
        <v>-1.1139433523068367</v>
      </c>
      <c r="V50" s="4" t="s">
        <v>907</v>
      </c>
      <c r="W50" s="4" t="s">
        <v>894</v>
      </c>
      <c r="X50" s="2" cm="1">
        <f t="array" ref="X50">SUM(_xlfn._xlws.FILTER($E$2:$E$863,_xlfn.MAP($V$2:$V$863,_xlfn.LAMBDA(_xlpm.x,_xlpm.x=$V50))))</f>
        <v>341</v>
      </c>
      <c r="Y50" s="11">
        <f t="shared" si="15"/>
        <v>2.9325513196480938E-3</v>
      </c>
      <c r="Z50" s="2" cm="1">
        <f t="array" ref="Z50">SUM(_xlfn._xlws.FILTER($E$2:$E$863,_xlfn.MAP($W$2:$W$863,_xlfn.LAMBDA(_xlpm.x,_xlpm.x=$W50))))</f>
        <v>288</v>
      </c>
      <c r="AA50" s="11">
        <f t="shared" si="16"/>
        <v>3.472222222222222E-3</v>
      </c>
      <c r="AB50" s="11">
        <f t="shared" si="17"/>
        <v>-7.3361891233266863E-2</v>
      </c>
      <c r="AC50" s="2"/>
      <c r="AH50" s="2"/>
      <c r="AI50" s="2"/>
    </row>
    <row r="51" spans="1:35">
      <c r="A51" s="1" t="str">
        <f t="shared" si="0"/>
        <v>~pe~ : [pye]</v>
      </c>
      <c r="B51" s="1">
        <f t="shared" si="19"/>
        <v>0</v>
      </c>
      <c r="C51" s="1">
        <f t="shared" si="19"/>
        <v>0</v>
      </c>
      <c r="D51" s="1">
        <f t="shared" si="19"/>
        <v>0</v>
      </c>
      <c r="E51" s="7">
        <v>1</v>
      </c>
      <c r="F51" s="9" t="s">
        <v>124</v>
      </c>
      <c r="G51" s="4">
        <f t="shared" si="2"/>
        <v>4.5330915684496827E-4</v>
      </c>
      <c r="H51" s="4" t="str">
        <f t="shared" si="3"/>
        <v>pye</v>
      </c>
      <c r="I51" s="4" t="str">
        <f t="shared" si="4"/>
        <v>pe</v>
      </c>
      <c r="J51" s="10">
        <f t="shared" si="5"/>
        <v>3</v>
      </c>
      <c r="K51" s="10">
        <f t="shared" si="6"/>
        <v>2</v>
      </c>
      <c r="L51" s="10">
        <f t="shared" si="7"/>
        <v>3</v>
      </c>
      <c r="M51" s="1" t="str">
        <f t="shared" si="8"/>
        <v>~pe~</v>
      </c>
      <c r="N51" s="1" t="str">
        <f t="shared" si="9"/>
        <v>[pye]</v>
      </c>
      <c r="O51" s="4">
        <f t="shared" si="10"/>
        <v>3.0058705339217815E-2</v>
      </c>
      <c r="P51" s="4">
        <f t="shared" si="11"/>
        <v>0.14285714285714288</v>
      </c>
      <c r="Q51" s="3" cm="1">
        <f t="array" ref="Q51">SUM(_xlfn._xlws.FILTER($G$2:$G$863,_xlfn.MAP($M$2:$M$863,_xlfn.LAMBDA(_xlpm.x,_xlpm.x=$M51))))</f>
        <v>5.8930190389845875E-3</v>
      </c>
      <c r="R51" s="4">
        <f t="shared" si="12"/>
        <v>7.6923076923076927E-2</v>
      </c>
      <c r="S51" s="6" cm="1">
        <f t="array" ref="S51">SUM(_xlfn._xlws.FILTER($G$2:$G$863,_xlfn.MAP($N$2:$N$863,_xlfn.LAMBDA(_xlpm.x,_xlpm.x=$N51))))</f>
        <v>4.5330915684496827E-4</v>
      </c>
      <c r="T51" s="4">
        <f t="shared" si="13"/>
        <v>1</v>
      </c>
      <c r="U51" s="4">
        <f t="shared" si="14"/>
        <v>-1.1139433523068367</v>
      </c>
      <c r="V51" s="4" t="s">
        <v>907</v>
      </c>
      <c r="W51" s="4" t="s">
        <v>896</v>
      </c>
      <c r="X51" s="2" cm="1">
        <f t="array" ref="X51">SUM(_xlfn._xlws.FILTER($E$2:$E$863,_xlfn.MAP($V$2:$V$863,_xlfn.LAMBDA(_xlpm.x,_xlpm.x=$V51))))</f>
        <v>341</v>
      </c>
      <c r="Y51" s="11">
        <f t="shared" si="15"/>
        <v>2.9325513196480938E-3</v>
      </c>
      <c r="Z51" s="2" cm="1">
        <f t="array" ref="Z51">SUM(_xlfn._xlws.FILTER($E$2:$E$863,_xlfn.MAP($W$2:$W$863,_xlfn.LAMBDA(_xlpm.x,_xlpm.x=$W51))))</f>
        <v>85</v>
      </c>
      <c r="AA51" s="11">
        <f t="shared" si="16"/>
        <v>1.1764705882352941E-2</v>
      </c>
      <c r="AB51" s="11">
        <f t="shared" si="17"/>
        <v>-0.60333545327820504</v>
      </c>
      <c r="AC51" s="2"/>
      <c r="AH51" s="2"/>
      <c r="AI51" s="2"/>
    </row>
    <row r="52" spans="1:35">
      <c r="A52" s="1" t="str">
        <f t="shared" si="0"/>
        <v>~su~ : [ʒə]</v>
      </c>
      <c r="B52" s="1">
        <f t="shared" si="19"/>
        <v>0</v>
      </c>
      <c r="C52" s="1">
        <f t="shared" si="19"/>
        <v>0</v>
      </c>
      <c r="D52" s="1">
        <f t="shared" si="19"/>
        <v>0</v>
      </c>
      <c r="E52" s="7">
        <v>1</v>
      </c>
      <c r="F52" s="9" t="s">
        <v>604</v>
      </c>
      <c r="G52" s="4">
        <f t="shared" si="2"/>
        <v>4.5330915684496827E-4</v>
      </c>
      <c r="H52" s="4" t="str">
        <f t="shared" si="3"/>
        <v>ʒə</v>
      </c>
      <c r="I52" s="4" t="str">
        <f t="shared" si="4"/>
        <v>su</v>
      </c>
      <c r="J52" s="10">
        <f t="shared" si="5"/>
        <v>2</v>
      </c>
      <c r="K52" s="10">
        <f t="shared" si="6"/>
        <v>2</v>
      </c>
      <c r="L52" s="10">
        <f t="shared" si="7"/>
        <v>2</v>
      </c>
      <c r="M52" s="1" t="str">
        <f t="shared" si="8"/>
        <v>~su~</v>
      </c>
      <c r="N52" s="1" t="str">
        <f t="shared" si="9"/>
        <v>[ʒə]</v>
      </c>
      <c r="O52" s="4">
        <f t="shared" si="10"/>
        <v>1.8123811657891307E-2</v>
      </c>
      <c r="P52" s="4">
        <f t="shared" si="11"/>
        <v>9.9999999999999992E-2</v>
      </c>
      <c r="Q52" s="3" cm="1">
        <f t="array" ref="Q52">SUM(_xlfn._xlws.FILTER($G$2:$G$863,_xlfn.MAP($M$2:$M$863,_xlfn.LAMBDA(_xlpm.x,_xlpm.x=$M52))))</f>
        <v>8.1595648232094288E-3</v>
      </c>
      <c r="R52" s="4">
        <f t="shared" si="12"/>
        <v>5.5555555555555552E-2</v>
      </c>
      <c r="S52" s="6" cm="1">
        <f t="array" ref="S52">SUM(_xlfn._xlws.FILTER($G$2:$G$863,_xlfn.MAP($N$2:$N$863,_xlfn.LAMBDA(_xlpm.x,_xlpm.x=$N52))))</f>
        <v>9.0661831368993653E-4</v>
      </c>
      <c r="T52" s="4">
        <f t="shared" si="13"/>
        <v>0.5</v>
      </c>
      <c r="U52" s="4">
        <f t="shared" si="14"/>
        <v>-0.95424250943932487</v>
      </c>
      <c r="V52" s="4" t="s">
        <v>908</v>
      </c>
      <c r="W52" s="4" t="s">
        <v>897</v>
      </c>
      <c r="X52" s="2" cm="1">
        <f t="array" ref="X52">SUM(_xlfn._xlws.FILTER($E$2:$E$863,_xlfn.MAP($V$2:$V$863,_xlfn.LAMBDA(_xlpm.x,_xlpm.x=$V52))))</f>
        <v>562</v>
      </c>
      <c r="Y52" s="11">
        <f t="shared" si="15"/>
        <v>1.7793594306049821E-3</v>
      </c>
      <c r="Z52" s="2" cm="1">
        <f t="array" ref="Z52">SUM(_xlfn._xlws.FILTER($E$2:$E$863,_xlfn.MAP($W$2:$W$863,_xlfn.LAMBDA(_xlpm.x,_xlpm.x=$W52))))</f>
        <v>111</v>
      </c>
      <c r="AA52" s="11">
        <f t="shared" si="16"/>
        <v>9.0090090090090089E-3</v>
      </c>
      <c r="AB52" s="11">
        <f t="shared" si="17"/>
        <v>-0.7044133367824037</v>
      </c>
      <c r="AC52" s="2"/>
      <c r="AH52" s="2"/>
      <c r="AI52" s="2"/>
    </row>
    <row r="53" spans="1:35">
      <c r="A53" s="1" t="str">
        <f t="shared" si="0"/>
        <v>~na~ : [næ]</v>
      </c>
      <c r="B53" s="1">
        <f t="shared" si="19"/>
        <v>0</v>
      </c>
      <c r="C53" s="1">
        <f t="shared" si="19"/>
        <v>0</v>
      </c>
      <c r="D53" s="1">
        <f t="shared" si="19"/>
        <v>1</v>
      </c>
      <c r="E53" s="7">
        <v>1</v>
      </c>
      <c r="F53" s="9" t="s">
        <v>108</v>
      </c>
      <c r="G53" s="4">
        <f t="shared" si="2"/>
        <v>4.5330915684496827E-4</v>
      </c>
      <c r="H53" s="4" t="str">
        <f t="shared" si="3"/>
        <v>næ</v>
      </c>
      <c r="I53" s="4" t="str">
        <f t="shared" si="4"/>
        <v>na</v>
      </c>
      <c r="J53" s="10">
        <f t="shared" si="5"/>
        <v>2</v>
      </c>
      <c r="K53" s="10">
        <f t="shared" si="6"/>
        <v>2</v>
      </c>
      <c r="L53" s="10">
        <f t="shared" si="7"/>
        <v>2</v>
      </c>
      <c r="M53" s="1" t="str">
        <f t="shared" si="8"/>
        <v>~na~</v>
      </c>
      <c r="N53" s="1" t="str">
        <f t="shared" si="9"/>
        <v>[næ]</v>
      </c>
      <c r="O53" s="4">
        <f t="shared" si="10"/>
        <v>3.6247623315782615E-2</v>
      </c>
      <c r="P53" s="4">
        <f t="shared" si="11"/>
        <v>0.19999999999999998</v>
      </c>
      <c r="Q53" s="3" cm="1">
        <f t="array" ref="Q53">SUM(_xlfn._xlws.FILTER($G$2:$G$863,_xlfn.MAP($M$2:$M$863,_xlfn.LAMBDA(_xlpm.x,_xlpm.x=$M53))))</f>
        <v>4.0797824116047144E-3</v>
      </c>
      <c r="R53" s="4">
        <f t="shared" si="12"/>
        <v>0.1111111111111111</v>
      </c>
      <c r="S53" s="6" cm="1">
        <f t="array" ref="S53">SUM(_xlfn._xlws.FILTER($G$2:$G$863,_xlfn.MAP($N$2:$N$863,_xlfn.LAMBDA(_xlpm.x,_xlpm.x=$N53))))</f>
        <v>4.5330915684496827E-4</v>
      </c>
      <c r="T53" s="4">
        <f t="shared" si="13"/>
        <v>1</v>
      </c>
      <c r="U53" s="4">
        <f t="shared" si="14"/>
        <v>-0.95424250943932487</v>
      </c>
      <c r="V53" s="4" t="s">
        <v>899</v>
      </c>
      <c r="W53" s="4" t="s">
        <v>901</v>
      </c>
      <c r="X53" s="2" cm="1">
        <f t="array" ref="X53">SUM(_xlfn._xlws.FILTER($E$2:$E$863,_xlfn.MAP($V$2:$V$863,_xlfn.LAMBDA(_xlpm.x,_xlpm.x=$V53))))</f>
        <v>359</v>
      </c>
      <c r="Y53" s="11">
        <f t="shared" si="15"/>
        <v>2.7855153203342618E-3</v>
      </c>
      <c r="Z53" s="2" cm="1">
        <f t="array" ref="Z53">SUM(_xlfn._xlws.FILTER($E$2:$E$863,_xlfn.MAP($W$2:$W$863,_xlfn.LAMBDA(_xlpm.x,_xlpm.x=$W53))))</f>
        <v>184</v>
      </c>
      <c r="AA53" s="11">
        <f t="shared" si="16"/>
        <v>5.434782608695652E-3</v>
      </c>
      <c r="AB53" s="11">
        <f t="shared" si="17"/>
        <v>-0.29027662556878264</v>
      </c>
      <c r="AC53" s="2"/>
      <c r="AH53" s="2"/>
      <c r="AI53" s="2"/>
    </row>
    <row r="54" spans="1:35">
      <c r="A54" s="1" t="str">
        <f t="shared" si="0"/>
        <v>~re~ : [ɹi]</v>
      </c>
      <c r="B54" s="1">
        <f t="shared" si="19"/>
        <v>1</v>
      </c>
      <c r="C54" s="1">
        <f t="shared" si="19"/>
        <v>0</v>
      </c>
      <c r="D54" s="1">
        <f t="shared" si="19"/>
        <v>0</v>
      </c>
      <c r="E54" s="7">
        <v>3</v>
      </c>
      <c r="F54" s="9" t="s">
        <v>589</v>
      </c>
      <c r="G54" s="4">
        <f t="shared" si="2"/>
        <v>1.3599274705349048E-3</v>
      </c>
      <c r="H54" s="4" t="str">
        <f t="shared" si="3"/>
        <v>ɹi</v>
      </c>
      <c r="I54" s="4" t="str">
        <f t="shared" si="4"/>
        <v>re</v>
      </c>
      <c r="J54" s="10">
        <f t="shared" si="5"/>
        <v>2</v>
      </c>
      <c r="K54" s="10">
        <f t="shared" si="6"/>
        <v>2</v>
      </c>
      <c r="L54" s="10">
        <f t="shared" si="7"/>
        <v>2</v>
      </c>
      <c r="M54" s="1" t="str">
        <f t="shared" si="8"/>
        <v>~re~</v>
      </c>
      <c r="N54" s="1" t="str">
        <f t="shared" si="9"/>
        <v>[ɹi]</v>
      </c>
      <c r="O54" s="4">
        <f t="shared" si="10"/>
        <v>4.4384844876468502E-2</v>
      </c>
      <c r="P54" s="4">
        <f t="shared" si="11"/>
        <v>0.1224489795918367</v>
      </c>
      <c r="Q54" s="3" cm="1">
        <f t="array" ref="Q54">SUM(_xlfn._xlws.FILTER($G$2:$G$863,_xlfn.MAP($M$2:$M$863,_xlfn.LAMBDA(_xlpm.x,_xlpm.x=$M54))))</f>
        <v>1.9945602901178604E-2</v>
      </c>
      <c r="R54" s="4">
        <f t="shared" si="12"/>
        <v>6.8181818181818177E-2</v>
      </c>
      <c r="S54" s="6" cm="1">
        <f t="array" ref="S54">SUM(_xlfn._xlws.FILTER($G$2:$G$863,_xlfn.MAP($N$2:$N$863,_xlfn.LAMBDA(_xlpm.x,_xlpm.x=$N54))))</f>
        <v>2.2665457842248413E-3</v>
      </c>
      <c r="T54" s="4">
        <f t="shared" si="13"/>
        <v>0.6</v>
      </c>
      <c r="U54" s="4">
        <f t="shared" si="14"/>
        <v>-0.94448267215016868</v>
      </c>
      <c r="V54" s="4" t="s">
        <v>914</v>
      </c>
      <c r="W54" s="4" t="s">
        <v>898</v>
      </c>
      <c r="X54" s="2" cm="1">
        <f t="array" ref="X54">SUM(_xlfn._xlws.FILTER($E$2:$E$863,_xlfn.MAP($V$2:$V$863,_xlfn.LAMBDA(_xlpm.x,_xlpm.x=$V54))))</f>
        <v>11</v>
      </c>
      <c r="Y54" s="11">
        <f t="shared" si="15"/>
        <v>0.27272727272727271</v>
      </c>
      <c r="Z54" s="2" cm="1">
        <f t="array" ref="Z54">SUM(_xlfn._xlws.FILTER($E$2:$E$863,_xlfn.MAP($W$2:$W$863,_xlfn.LAMBDA(_xlpm.x,_xlpm.x=$W54))))</f>
        <v>56</v>
      </c>
      <c r="AA54" s="11">
        <f t="shared" si="16"/>
        <v>5.3571428571428568E-2</v>
      </c>
      <c r="AB54" s="11">
        <f t="shared" si="17"/>
        <v>0.70679534184797532</v>
      </c>
      <c r="AC54" s="2"/>
      <c r="AH54" s="2"/>
      <c r="AI54" s="2"/>
    </row>
    <row r="55" spans="1:35">
      <c r="A55" s="1" t="str">
        <f t="shared" si="0"/>
        <v>~co~ : [koʊ]</v>
      </c>
      <c r="B55" s="1">
        <f t="shared" si="19"/>
        <v>0</v>
      </c>
      <c r="C55" s="1">
        <f t="shared" si="19"/>
        <v>0</v>
      </c>
      <c r="D55" s="1">
        <f t="shared" si="19"/>
        <v>0</v>
      </c>
      <c r="E55" s="7">
        <v>1</v>
      </c>
      <c r="F55" s="9" t="s">
        <v>738</v>
      </c>
      <c r="G55" s="4">
        <f t="shared" si="2"/>
        <v>4.5330915684496827E-4</v>
      </c>
      <c r="H55" s="1" t="str">
        <f t="shared" si="3"/>
        <v>koʊ</v>
      </c>
      <c r="I55" s="1" t="str">
        <f t="shared" si="4"/>
        <v>co</v>
      </c>
      <c r="J55" s="10">
        <f t="shared" si="5"/>
        <v>3</v>
      </c>
      <c r="K55" s="10">
        <f t="shared" si="6"/>
        <v>2</v>
      </c>
      <c r="L55" s="10">
        <f t="shared" si="7"/>
        <v>3</v>
      </c>
      <c r="M55" s="1" t="str">
        <f t="shared" si="8"/>
        <v>~co~</v>
      </c>
      <c r="N55" s="1" t="str">
        <f t="shared" si="9"/>
        <v>[koʊ]</v>
      </c>
      <c r="O55" s="4">
        <f t="shared" si="10"/>
        <v>1.5029352669608906E-2</v>
      </c>
      <c r="P55" s="4">
        <f t="shared" si="11"/>
        <v>7.1428571428571425E-2</v>
      </c>
      <c r="Q55" s="3" cm="1">
        <f t="array" ref="Q55">SUM(_xlfn._xlws.FILTER($G$2:$G$863,_xlfn.MAP($M$2:$M$863,_xlfn.LAMBDA(_xlpm.x,_xlpm.x=$M55))))</f>
        <v>1.1332728921124207E-2</v>
      </c>
      <c r="R55" s="4">
        <f t="shared" si="12"/>
        <v>0.04</v>
      </c>
      <c r="S55" s="6" cm="1">
        <f t="array" ref="S55">SUM(_xlfn._xlws.FILTER($G$2:$G$863,_xlfn.MAP($N$2:$N$863,_xlfn.LAMBDA(_xlpm.x,_xlpm.x=$N55))))</f>
        <v>1.3599274705349048E-3</v>
      </c>
      <c r="T55" s="4">
        <f t="shared" si="13"/>
        <v>0.33333333333333331</v>
      </c>
      <c r="U55" s="4">
        <f t="shared" si="14"/>
        <v>-0.92081875395237511</v>
      </c>
      <c r="V55" s="4" t="s">
        <v>900</v>
      </c>
      <c r="W55" s="4" t="s">
        <v>900</v>
      </c>
      <c r="X55" s="2" cm="1">
        <f t="array" ref="X55">SUM(_xlfn._xlws.FILTER($E$2:$E$863,_xlfn.MAP($V$2:$V$863,_xlfn.LAMBDA(_xlpm.x,_xlpm.x=$V55))))</f>
        <v>247</v>
      </c>
      <c r="Y55" s="11">
        <f t="shared" si="15"/>
        <v>4.048582995951417E-3</v>
      </c>
      <c r="Z55" s="2" cm="1">
        <f t="array" ref="Z55">SUM(_xlfn._xlws.FILTER($E$2:$E$863,_xlfn.MAP($W$2:$W$863,_xlfn.LAMBDA(_xlpm.x,_xlpm.x=$W55))))</f>
        <v>78</v>
      </c>
      <c r="AA55" s="11">
        <f t="shared" si="16"/>
        <v>1.282051282051282E-2</v>
      </c>
      <c r="AB55" s="11">
        <f t="shared" si="17"/>
        <v>-0.50060235056918523</v>
      </c>
      <c r="AC55" s="2"/>
      <c r="AH55" s="2"/>
      <c r="AI55" s="2"/>
    </row>
    <row r="56" spans="1:35">
      <c r="A56" s="1" t="str">
        <f t="shared" si="0"/>
        <v>~te~ : [tɜ]</v>
      </c>
      <c r="B56" s="1">
        <f t="shared" si="19"/>
        <v>0</v>
      </c>
      <c r="C56" s="1">
        <f t="shared" si="19"/>
        <v>0</v>
      </c>
      <c r="D56" s="1">
        <f t="shared" si="19"/>
        <v>0</v>
      </c>
      <c r="E56" s="7">
        <v>2</v>
      </c>
      <c r="F56" s="9" t="s">
        <v>730</v>
      </c>
      <c r="G56" s="4">
        <f t="shared" si="2"/>
        <v>9.0661831368993653E-4</v>
      </c>
      <c r="H56" s="4" t="str">
        <f t="shared" si="3"/>
        <v>tɜ</v>
      </c>
      <c r="I56" s="4" t="str">
        <f t="shared" si="4"/>
        <v>te</v>
      </c>
      <c r="J56" s="10">
        <f t="shared" si="5"/>
        <v>2</v>
      </c>
      <c r="K56" s="10">
        <f t="shared" si="6"/>
        <v>2</v>
      </c>
      <c r="L56" s="10">
        <f t="shared" si="7"/>
        <v>2</v>
      </c>
      <c r="M56" s="1" t="str">
        <f t="shared" si="8"/>
        <v>~te~</v>
      </c>
      <c r="N56" s="1" t="str">
        <f t="shared" si="9"/>
        <v>[tɜ]</v>
      </c>
      <c r="O56" s="4">
        <f t="shared" si="10"/>
        <v>4.103651692555807E-2</v>
      </c>
      <c r="P56" s="4">
        <f t="shared" si="11"/>
        <v>0.14285714285714285</v>
      </c>
      <c r="Q56" s="3" cm="1">
        <f t="array" ref="Q56">SUM(_xlfn._xlws.FILTER($G$2:$G$863,_xlfn.MAP($M$2:$M$863,_xlfn.LAMBDA(_xlpm.x,_xlpm.x=$M56))))</f>
        <v>1.1332728921124207E-2</v>
      </c>
      <c r="R56" s="4">
        <f t="shared" si="12"/>
        <v>0.08</v>
      </c>
      <c r="S56" s="6" cm="1">
        <f t="array" ref="S56">SUM(_xlfn._xlws.FILTER($G$2:$G$863,_xlfn.MAP($N$2:$N$863,_xlfn.LAMBDA(_xlpm.x,_xlpm.x=$N56))))</f>
        <v>1.3599274705349048E-3</v>
      </c>
      <c r="T56" s="4">
        <f t="shared" si="13"/>
        <v>0.66666666666666663</v>
      </c>
      <c r="U56" s="4">
        <f t="shared" si="14"/>
        <v>-0.92081875395237511</v>
      </c>
      <c r="V56" s="4" t="s">
        <v>899</v>
      </c>
      <c r="W56" s="4" t="s">
        <v>891</v>
      </c>
      <c r="X56" s="2" cm="1">
        <f t="array" ref="X56">SUM(_xlfn._xlws.FILTER($E$2:$E$863,_xlfn.MAP($V$2:$V$863,_xlfn.LAMBDA(_xlpm.x,_xlpm.x=$V56))))</f>
        <v>359</v>
      </c>
      <c r="Y56" s="11">
        <f t="shared" si="15"/>
        <v>5.5710306406685237E-3</v>
      </c>
      <c r="Z56" s="2" cm="1">
        <f t="array" ref="Z56">SUM(_xlfn._xlws.FILTER($E$2:$E$863,_xlfn.MAP($W$2:$W$863,_xlfn.LAMBDA(_xlpm.x,_xlpm.x=$W56))))</f>
        <v>163</v>
      </c>
      <c r="AA56" s="11">
        <f t="shared" si="16"/>
        <v>1.2269938650306749E-2</v>
      </c>
      <c r="AB56" s="11">
        <f t="shared" si="17"/>
        <v>-0.34290684417436135</v>
      </c>
      <c r="AC56" s="2"/>
      <c r="AH56" s="2"/>
      <c r="AI56" s="2"/>
    </row>
    <row r="57" spans="1:35">
      <c r="A57" s="1" t="str">
        <f t="shared" si="0"/>
        <v>~to~ : [tɑ]</v>
      </c>
      <c r="B57" s="1">
        <f t="shared" si="19"/>
        <v>0</v>
      </c>
      <c r="C57" s="1">
        <f t="shared" si="19"/>
        <v>0</v>
      </c>
      <c r="D57" s="1">
        <f t="shared" si="19"/>
        <v>0</v>
      </c>
      <c r="E57" s="7">
        <v>1</v>
      </c>
      <c r="F57" s="9" t="s">
        <v>683</v>
      </c>
      <c r="G57" s="4">
        <f t="shared" si="2"/>
        <v>4.5330915684496827E-4</v>
      </c>
      <c r="H57" s="4" t="str">
        <f t="shared" si="3"/>
        <v>tɑ</v>
      </c>
      <c r="I57" s="4" t="str">
        <f t="shared" si="4"/>
        <v>to</v>
      </c>
      <c r="J57" s="10">
        <f t="shared" si="5"/>
        <v>2</v>
      </c>
      <c r="K57" s="10">
        <f t="shared" si="6"/>
        <v>2</v>
      </c>
      <c r="L57" s="10">
        <f t="shared" si="7"/>
        <v>2</v>
      </c>
      <c r="M57" s="1" t="str">
        <f t="shared" si="8"/>
        <v>~to~</v>
      </c>
      <c r="N57" s="1" t="str">
        <f t="shared" si="9"/>
        <v>[tɑ]</v>
      </c>
      <c r="O57" s="4">
        <f t="shared" si="10"/>
        <v>4.0275137017536239E-2</v>
      </c>
      <c r="P57" s="4">
        <f t="shared" si="11"/>
        <v>0.22222222222222221</v>
      </c>
      <c r="Q57" s="3" cm="1">
        <f t="array" ref="Q57">SUM(_xlfn._xlws.FILTER($G$2:$G$863,_xlfn.MAP($M$2:$M$863,_xlfn.LAMBDA(_xlpm.x,_xlpm.x=$M57))))</f>
        <v>3.6264732547597461E-3</v>
      </c>
      <c r="R57" s="4">
        <f t="shared" si="12"/>
        <v>0.125</v>
      </c>
      <c r="S57" s="6" cm="1">
        <f t="array" ref="S57">SUM(_xlfn._xlws.FILTER($G$2:$G$863,_xlfn.MAP($N$2:$N$863,_xlfn.LAMBDA(_xlpm.x,_xlpm.x=$N57))))</f>
        <v>4.5330915684496827E-4</v>
      </c>
      <c r="T57" s="4">
        <f t="shared" si="13"/>
        <v>1</v>
      </c>
      <c r="U57" s="4">
        <f t="shared" si="14"/>
        <v>-0.90308998699194354</v>
      </c>
      <c r="V57" s="4" t="s">
        <v>899</v>
      </c>
      <c r="W57" s="4" t="s">
        <v>891</v>
      </c>
      <c r="X57" s="2" cm="1">
        <f t="array" ref="X57">SUM(_xlfn._xlws.FILTER($E$2:$E$863,_xlfn.MAP($V$2:$V$863,_xlfn.LAMBDA(_xlpm.x,_xlpm.x=$V57))))</f>
        <v>359</v>
      </c>
      <c r="Y57" s="11">
        <f t="shared" si="15"/>
        <v>2.7855153203342618E-3</v>
      </c>
      <c r="Z57" s="2" cm="1">
        <f t="array" ref="Z57">SUM(_xlfn._xlws.FILTER($E$2:$E$863,_xlfn.MAP($W$2:$W$863,_xlfn.LAMBDA(_xlpm.x,_xlpm.x=$W57))))</f>
        <v>163</v>
      </c>
      <c r="AA57" s="11">
        <f t="shared" si="16"/>
        <v>6.1349693251533744E-3</v>
      </c>
      <c r="AB57" s="11">
        <f t="shared" si="17"/>
        <v>-0.34290684417436135</v>
      </c>
      <c r="AC57" s="2"/>
      <c r="AH57" s="2"/>
      <c r="AI57" s="2"/>
    </row>
    <row r="58" spans="1:35">
      <c r="A58" s="1" t="str">
        <f t="shared" si="0"/>
        <v>~ga~ : [ɡə]</v>
      </c>
      <c r="B58" s="1">
        <f t="shared" si="19"/>
        <v>0</v>
      </c>
      <c r="C58" s="1">
        <f t="shared" si="19"/>
        <v>0</v>
      </c>
      <c r="D58" s="1">
        <f t="shared" si="19"/>
        <v>0</v>
      </c>
      <c r="E58" s="7">
        <v>1</v>
      </c>
      <c r="F58" s="9" t="s">
        <v>363</v>
      </c>
      <c r="G58" s="4">
        <f t="shared" si="2"/>
        <v>4.5330915684496827E-4</v>
      </c>
      <c r="H58" s="4" t="str">
        <f t="shared" si="3"/>
        <v>ɡə</v>
      </c>
      <c r="I58" s="4" t="str">
        <f t="shared" si="4"/>
        <v>ga</v>
      </c>
      <c r="J58" s="10">
        <f t="shared" si="5"/>
        <v>2</v>
      </c>
      <c r="K58" s="10">
        <f t="shared" si="6"/>
        <v>2</v>
      </c>
      <c r="L58" s="10">
        <f t="shared" si="7"/>
        <v>2</v>
      </c>
      <c r="M58" s="1" t="str">
        <f t="shared" si="8"/>
        <v>~ga~</v>
      </c>
      <c r="N58" s="1" t="str">
        <f t="shared" si="9"/>
        <v>[ɡə]</v>
      </c>
      <c r="O58" s="4">
        <f t="shared" si="10"/>
        <v>4.0275137017536239E-2</v>
      </c>
      <c r="P58" s="4">
        <f t="shared" si="11"/>
        <v>0.22222222222222221</v>
      </c>
      <c r="Q58" s="3" cm="1">
        <f t="array" ref="Q58">SUM(_xlfn._xlws.FILTER($G$2:$G$863,_xlfn.MAP($M$2:$M$863,_xlfn.LAMBDA(_xlpm.x,_xlpm.x=$M58))))</f>
        <v>3.6264732547597461E-3</v>
      </c>
      <c r="R58" s="4">
        <f t="shared" si="12"/>
        <v>0.125</v>
      </c>
      <c r="S58" s="6" cm="1">
        <f t="array" ref="S58">SUM(_xlfn._xlws.FILTER($G$2:$G$863,_xlfn.MAP($N$2:$N$863,_xlfn.LAMBDA(_xlpm.x,_xlpm.x=$N58))))</f>
        <v>4.5330915684496827E-4</v>
      </c>
      <c r="T58" s="4">
        <f t="shared" si="13"/>
        <v>1</v>
      </c>
      <c r="U58" s="4">
        <f t="shared" si="14"/>
        <v>-0.90308998699194354</v>
      </c>
      <c r="V58" s="4" t="s">
        <v>899</v>
      </c>
      <c r="W58" s="4" t="s">
        <v>895</v>
      </c>
      <c r="X58" s="2" cm="1">
        <f t="array" ref="X58">SUM(_xlfn._xlws.FILTER($E$2:$E$863,_xlfn.MAP($V$2:$V$863,_xlfn.LAMBDA(_xlpm.x,_xlpm.x=$V58))))</f>
        <v>359</v>
      </c>
      <c r="Y58" s="11">
        <f t="shared" si="15"/>
        <v>2.7855153203342618E-3</v>
      </c>
      <c r="Z58" s="2" cm="1">
        <f t="array" ref="Z58">SUM(_xlfn._xlws.FILTER($E$2:$E$863,_xlfn.MAP($W$2:$W$863,_xlfn.LAMBDA(_xlpm.x,_xlpm.x=$W58))))</f>
        <v>150</v>
      </c>
      <c r="AA58" s="11">
        <f t="shared" si="16"/>
        <v>6.6666666666666671E-3</v>
      </c>
      <c r="AB58" s="11">
        <f t="shared" si="17"/>
        <v>-0.37900318952263795</v>
      </c>
      <c r="AC58" s="2"/>
      <c r="AH58" s="2"/>
      <c r="AI58" s="2"/>
    </row>
    <row r="59" spans="1:35">
      <c r="A59" s="1" t="str">
        <f t="shared" si="0"/>
        <v>~de~ : [di]</v>
      </c>
      <c r="B59" s="1">
        <f t="shared" si="19"/>
        <v>0</v>
      </c>
      <c r="C59" s="1">
        <f t="shared" si="19"/>
        <v>0</v>
      </c>
      <c r="D59" s="1">
        <f t="shared" si="19"/>
        <v>0</v>
      </c>
      <c r="E59" s="7">
        <v>1</v>
      </c>
      <c r="F59" s="9" t="s">
        <v>20</v>
      </c>
      <c r="G59" s="4">
        <f t="shared" si="2"/>
        <v>4.5330915684496827E-4</v>
      </c>
      <c r="H59" s="4" t="str">
        <f t="shared" si="3"/>
        <v>di</v>
      </c>
      <c r="I59" s="4" t="str">
        <f t="shared" si="4"/>
        <v>de</v>
      </c>
      <c r="J59" s="10">
        <f t="shared" si="5"/>
        <v>2</v>
      </c>
      <c r="K59" s="10">
        <f t="shared" si="6"/>
        <v>2</v>
      </c>
      <c r="L59" s="10">
        <f t="shared" si="7"/>
        <v>2</v>
      </c>
      <c r="M59" s="1" t="str">
        <f t="shared" si="8"/>
        <v>~de~</v>
      </c>
      <c r="N59" s="1" t="str">
        <f t="shared" si="9"/>
        <v>[di]</v>
      </c>
      <c r="O59" s="4">
        <f t="shared" si="10"/>
        <v>1.3941393582993313E-2</v>
      </c>
      <c r="P59" s="4">
        <f t="shared" si="11"/>
        <v>7.6923076923076913E-2</v>
      </c>
      <c r="Q59" s="3" cm="1">
        <f t="array" ref="Q59">SUM(_xlfn._xlws.FILTER($G$2:$G$863,_xlfn.MAP($M$2:$M$863,_xlfn.LAMBDA(_xlpm.x,_xlpm.x=$M59))))</f>
        <v>1.042611060743427E-2</v>
      </c>
      <c r="R59" s="4">
        <f t="shared" si="12"/>
        <v>4.3478260869565216E-2</v>
      </c>
      <c r="S59" s="6" cm="1">
        <f t="array" ref="S59">SUM(_xlfn._xlws.FILTER($G$2:$G$863,_xlfn.MAP($N$2:$N$863,_xlfn.LAMBDA(_xlpm.x,_xlpm.x=$N59))))</f>
        <v>1.3599274705349048E-3</v>
      </c>
      <c r="T59" s="4">
        <f t="shared" si="13"/>
        <v>0.33333333333333331</v>
      </c>
      <c r="U59" s="4">
        <f t="shared" si="14"/>
        <v>-0.88460658129793046</v>
      </c>
      <c r="V59" s="4" t="s">
        <v>899</v>
      </c>
      <c r="W59" s="4" t="s">
        <v>895</v>
      </c>
      <c r="X59" s="2" cm="1">
        <f t="array" ref="X59">SUM(_xlfn._xlws.FILTER($E$2:$E$863,_xlfn.MAP($V$2:$V$863,_xlfn.LAMBDA(_xlpm.x,_xlpm.x=$V59))))</f>
        <v>359</v>
      </c>
      <c r="Y59" s="11">
        <f t="shared" si="15"/>
        <v>2.7855153203342618E-3</v>
      </c>
      <c r="Z59" s="2" cm="1">
        <f t="array" ref="Z59">SUM(_xlfn._xlws.FILTER($E$2:$E$863,_xlfn.MAP($W$2:$W$863,_xlfn.LAMBDA(_xlpm.x,_xlpm.x=$W59))))</f>
        <v>150</v>
      </c>
      <c r="AA59" s="11">
        <f t="shared" si="16"/>
        <v>6.6666666666666671E-3</v>
      </c>
      <c r="AB59" s="11">
        <f t="shared" si="17"/>
        <v>-0.37900318952263795</v>
      </c>
      <c r="AC59" s="2"/>
      <c r="AH59" s="2"/>
      <c r="AI59" s="2"/>
    </row>
    <row r="60" spans="1:35">
      <c r="A60" s="1" t="str">
        <f t="shared" si="0"/>
        <v>~se~ : [sɜ]</v>
      </c>
      <c r="B60" s="1">
        <f t="shared" si="19"/>
        <v>0</v>
      </c>
      <c r="C60" s="1">
        <f t="shared" si="19"/>
        <v>0</v>
      </c>
      <c r="D60" s="1">
        <f t="shared" si="19"/>
        <v>0</v>
      </c>
      <c r="E60" s="7">
        <v>1</v>
      </c>
      <c r="F60" s="9" t="s">
        <v>805</v>
      </c>
      <c r="G60" s="4">
        <f t="shared" si="2"/>
        <v>4.5330915684496827E-4</v>
      </c>
      <c r="H60" s="4" t="str">
        <f t="shared" si="3"/>
        <v>sɜ</v>
      </c>
      <c r="I60" s="4" t="str">
        <f t="shared" si="4"/>
        <v>se</v>
      </c>
      <c r="J60" s="10">
        <f t="shared" si="5"/>
        <v>2</v>
      </c>
      <c r="K60" s="10">
        <f t="shared" si="6"/>
        <v>2</v>
      </c>
      <c r="L60" s="10">
        <f t="shared" si="7"/>
        <v>2</v>
      </c>
      <c r="M60" s="1" t="str">
        <f t="shared" si="8"/>
        <v>~se~</v>
      </c>
      <c r="N60" s="1" t="str">
        <f t="shared" si="9"/>
        <v>[sɜ]</v>
      </c>
      <c r="O60" s="4">
        <f t="shared" si="10"/>
        <v>8.4296798408796791E-3</v>
      </c>
      <c r="P60" s="4">
        <f t="shared" si="11"/>
        <v>4.6511627906976744E-2</v>
      </c>
      <c r="Q60" s="3" cm="1">
        <f t="array" ref="Q60">SUM(_xlfn._xlws.FILTER($G$2:$G$863,_xlfn.MAP($M$2:$M$863,_xlfn.LAMBDA(_xlpm.x,_xlpm.x=$M60))))</f>
        <v>1.7225747960108794E-2</v>
      </c>
      <c r="R60" s="4">
        <f t="shared" si="12"/>
        <v>2.6315789473684209E-2</v>
      </c>
      <c r="S60" s="6" cm="1">
        <f t="array" ref="S60">SUM(_xlfn._xlws.FILTER($G$2:$G$863,_xlfn.MAP($N$2:$N$863,_xlfn.LAMBDA(_xlpm.x,_xlpm.x=$N60))))</f>
        <v>2.2665457842248413E-3</v>
      </c>
      <c r="T60" s="4">
        <f t="shared" si="13"/>
        <v>0.2</v>
      </c>
      <c r="U60" s="4">
        <f t="shared" si="14"/>
        <v>-0.88081359228079137</v>
      </c>
      <c r="V60" s="4" t="s">
        <v>917</v>
      </c>
      <c r="W60" s="4" t="s">
        <v>890</v>
      </c>
      <c r="X60" s="2" cm="1">
        <f t="array" ref="X60">SUM(_xlfn._xlws.FILTER($E$2:$E$863,_xlfn.MAP($V$2:$V$863,_xlfn.LAMBDA(_xlpm.x,_xlpm.x=$V60))))</f>
        <v>8</v>
      </c>
      <c r="Y60" s="11">
        <f t="shared" si="15"/>
        <v>0.125</v>
      </c>
      <c r="Z60" s="2" cm="1">
        <f t="array" ref="Z60">SUM(_xlfn._xlws.FILTER($E$2:$E$863,_xlfn.MAP($W$2:$W$863,_xlfn.LAMBDA(_xlpm.x,_xlpm.x=$W60))))</f>
        <v>245</v>
      </c>
      <c r="AA60" s="11">
        <f t="shared" si="16"/>
        <v>4.0816326530612249E-3</v>
      </c>
      <c r="AB60" s="11">
        <f t="shared" si="17"/>
        <v>1.4860760973725888</v>
      </c>
      <c r="AC60" s="2"/>
      <c r="AH60" s="2"/>
      <c r="AI60" s="2"/>
    </row>
    <row r="61" spans="1:35">
      <c r="A61" s="1" t="str">
        <f t="shared" si="0"/>
        <v>~se~ : [zə]</v>
      </c>
      <c r="B61" s="1">
        <f t="shared" si="19"/>
        <v>0</v>
      </c>
      <c r="C61" s="1">
        <f t="shared" si="19"/>
        <v>0</v>
      </c>
      <c r="D61" s="1">
        <f t="shared" si="19"/>
        <v>0</v>
      </c>
      <c r="E61" s="7">
        <v>2</v>
      </c>
      <c r="F61" s="9" t="s">
        <v>668</v>
      </c>
      <c r="G61" s="4">
        <f t="shared" si="2"/>
        <v>9.0661831368993653E-4</v>
      </c>
      <c r="H61" s="1" t="str">
        <f t="shared" si="3"/>
        <v>zə</v>
      </c>
      <c r="I61" s="1" t="str">
        <f t="shared" si="4"/>
        <v>se</v>
      </c>
      <c r="J61" s="10">
        <f t="shared" si="5"/>
        <v>2</v>
      </c>
      <c r="K61" s="10">
        <f t="shared" si="6"/>
        <v>2</v>
      </c>
      <c r="L61" s="10">
        <f t="shared" si="7"/>
        <v>2</v>
      </c>
      <c r="M61" s="1" t="str">
        <f t="shared" si="8"/>
        <v>~se~</v>
      </c>
      <c r="N61" s="1" t="str">
        <f t="shared" si="9"/>
        <v>[zə]</v>
      </c>
      <c r="O61" s="4">
        <f t="shared" si="10"/>
        <v>2.6721452881758746E-2</v>
      </c>
      <c r="P61" s="4">
        <f t="shared" si="11"/>
        <v>9.3023255813953487E-2</v>
      </c>
      <c r="Q61" s="3" cm="1">
        <f t="array" ref="Q61">SUM(_xlfn._xlws.FILTER($G$2:$G$863,_xlfn.MAP($M$2:$M$863,_xlfn.LAMBDA(_xlpm.x,_xlpm.x=$M61))))</f>
        <v>1.7225747960108794E-2</v>
      </c>
      <c r="R61" s="4">
        <f t="shared" si="12"/>
        <v>5.2631578947368418E-2</v>
      </c>
      <c r="S61" s="6" cm="1">
        <f t="array" ref="S61">SUM(_xlfn._xlws.FILTER($G$2:$G$863,_xlfn.MAP($N$2:$N$863,_xlfn.LAMBDA(_xlpm.x,_xlpm.x=$N61))))</f>
        <v>2.2665457842248413E-3</v>
      </c>
      <c r="T61" s="4">
        <f t="shared" si="13"/>
        <v>0.4</v>
      </c>
      <c r="U61" s="4">
        <f t="shared" si="14"/>
        <v>-0.88081359228079137</v>
      </c>
      <c r="V61" s="4" t="s">
        <v>916</v>
      </c>
      <c r="W61" s="4" t="s">
        <v>905</v>
      </c>
      <c r="X61" s="2" cm="1">
        <f t="array" ref="X61">SUM(_xlfn._xlws.FILTER($E$2:$E$863,_xlfn.MAP($V$2:$V$863,_xlfn.LAMBDA(_xlpm.x,_xlpm.x=$V61))))</f>
        <v>14</v>
      </c>
      <c r="Y61" s="11">
        <f t="shared" si="15"/>
        <v>0.14285714285714285</v>
      </c>
      <c r="Z61" s="2" cm="1">
        <f t="array" ref="Z61">SUM(_xlfn._xlws.FILTER($E$2:$E$863,_xlfn.MAP($W$2:$W$863,_xlfn.LAMBDA(_xlpm.x,_xlpm.x=$W61))))</f>
        <v>55</v>
      </c>
      <c r="AA61" s="11">
        <f t="shared" si="16"/>
        <v>3.6363636363636362E-2</v>
      </c>
      <c r="AB61" s="11">
        <f t="shared" si="17"/>
        <v>0.59423465381600582</v>
      </c>
      <c r="AC61" s="2"/>
      <c r="AH61" s="2"/>
      <c r="AI61" s="2"/>
    </row>
    <row r="62" spans="1:35">
      <c r="A62" s="1" t="str">
        <f t="shared" si="0"/>
        <v>~ca~ : [kɛ]</v>
      </c>
      <c r="B62" s="1">
        <f t="shared" ref="B62:D81" si="20">_xlfn.LET(_xlpm.d,$F62,_xlpm.k,_xlfn.CONCAT(LEFT(TRIM(B$1),1),"*"),COUNTIF(_xlpm.d,_xlpm.k))</f>
        <v>0</v>
      </c>
      <c r="C62" s="1">
        <f t="shared" si="20"/>
        <v>0</v>
      </c>
      <c r="D62" s="1">
        <f t="shared" si="20"/>
        <v>0</v>
      </c>
      <c r="E62" s="7">
        <v>1</v>
      </c>
      <c r="F62" s="9" t="s">
        <v>702</v>
      </c>
      <c r="G62" s="4">
        <f t="shared" si="2"/>
        <v>4.5330915684496827E-4</v>
      </c>
      <c r="H62" s="1" t="str">
        <f t="shared" si="3"/>
        <v>kɛ</v>
      </c>
      <c r="I62" s="1" t="str">
        <f t="shared" si="4"/>
        <v>ca</v>
      </c>
      <c r="J62" s="10">
        <f t="shared" si="5"/>
        <v>2</v>
      </c>
      <c r="K62" s="10">
        <f t="shared" si="6"/>
        <v>2</v>
      </c>
      <c r="L62" s="10">
        <f t="shared" si="7"/>
        <v>2</v>
      </c>
      <c r="M62" s="1" t="str">
        <f t="shared" si="8"/>
        <v>~ca~</v>
      </c>
      <c r="N62" s="1" t="str">
        <f t="shared" si="9"/>
        <v>[kɛ]</v>
      </c>
      <c r="O62" s="4">
        <f t="shared" si="10"/>
        <v>2.132213136222507E-2</v>
      </c>
      <c r="P62" s="4">
        <f t="shared" si="11"/>
        <v>0.11764705882352941</v>
      </c>
      <c r="Q62" s="3" cm="1">
        <f t="array" ref="Q62">SUM(_xlfn._xlws.FILTER($G$2:$G$863,_xlfn.MAP($M$2:$M$863,_xlfn.LAMBDA(_xlpm.x,_xlpm.x=$M62))))</f>
        <v>6.799637352674524E-3</v>
      </c>
      <c r="R62" s="4">
        <f t="shared" si="12"/>
        <v>6.6666666666666666E-2</v>
      </c>
      <c r="S62" s="6" cm="1">
        <f t="array" ref="S62">SUM(_xlfn._xlws.FILTER($G$2:$G$863,_xlfn.MAP($N$2:$N$863,_xlfn.LAMBDA(_xlpm.x,_xlpm.x=$N62))))</f>
        <v>9.0661831368993653E-4</v>
      </c>
      <c r="T62" s="4">
        <f t="shared" si="13"/>
        <v>0.5</v>
      </c>
      <c r="U62" s="4">
        <f t="shared" si="14"/>
        <v>-0.87506126339170009</v>
      </c>
      <c r="V62" s="4" t="s">
        <v>900</v>
      </c>
      <c r="W62" s="4" t="s">
        <v>901</v>
      </c>
      <c r="X62" s="2" cm="1">
        <f t="array" ref="X62">SUM(_xlfn._xlws.FILTER($E$2:$E$863,_xlfn.MAP($V$2:$V$863,_xlfn.LAMBDA(_xlpm.x,_xlpm.x=$V62))))</f>
        <v>247</v>
      </c>
      <c r="Y62" s="11">
        <f t="shared" si="15"/>
        <v>4.048582995951417E-3</v>
      </c>
      <c r="Z62" s="2" cm="1">
        <f t="array" ref="Z62">SUM(_xlfn._xlws.FILTER($E$2:$E$863,_xlfn.MAP($W$2:$W$863,_xlfn.LAMBDA(_xlpm.x,_xlpm.x=$W62))))</f>
        <v>184</v>
      </c>
      <c r="AA62" s="11">
        <f t="shared" si="16"/>
        <v>5.434782608695652E-3</v>
      </c>
      <c r="AB62" s="11">
        <f t="shared" si="17"/>
        <v>-0.12787913025012926</v>
      </c>
      <c r="AC62" s="2"/>
      <c r="AH62" s="2"/>
      <c r="AI62" s="2"/>
    </row>
    <row r="63" spans="1:35">
      <c r="A63" s="1" t="str">
        <f t="shared" si="0"/>
        <v>~be~ : [bi]</v>
      </c>
      <c r="B63" s="1">
        <f t="shared" si="20"/>
        <v>0</v>
      </c>
      <c r="C63" s="1">
        <f t="shared" si="20"/>
        <v>0</v>
      </c>
      <c r="D63" s="1">
        <f t="shared" si="20"/>
        <v>0</v>
      </c>
      <c r="E63" s="7">
        <v>1</v>
      </c>
      <c r="F63" s="9" t="s">
        <v>9</v>
      </c>
      <c r="G63" s="4">
        <f t="shared" si="2"/>
        <v>4.5330915684496827E-4</v>
      </c>
      <c r="H63" s="4" t="str">
        <f t="shared" si="3"/>
        <v>bi</v>
      </c>
      <c r="I63" s="4" t="str">
        <f t="shared" si="4"/>
        <v>be</v>
      </c>
      <c r="J63" s="10">
        <f t="shared" si="5"/>
        <v>2</v>
      </c>
      <c r="K63" s="10">
        <f t="shared" si="6"/>
        <v>2</v>
      </c>
      <c r="L63" s="10">
        <f t="shared" si="7"/>
        <v>2</v>
      </c>
      <c r="M63" s="1" t="str">
        <f t="shared" si="8"/>
        <v>~be~</v>
      </c>
      <c r="N63" s="1" t="str">
        <f t="shared" si="9"/>
        <v>[bi]</v>
      </c>
      <c r="O63" s="4">
        <f t="shared" si="10"/>
        <v>2.416508221052175E-2</v>
      </c>
      <c r="P63" s="4">
        <f t="shared" si="11"/>
        <v>0.13333333333333336</v>
      </c>
      <c r="Q63" s="3" cm="1">
        <f t="array" ref="Q63">SUM(_xlfn._xlws.FILTER($G$2:$G$863,_xlfn.MAP($M$2:$M$863,_xlfn.LAMBDA(_xlpm.x,_xlpm.x=$M63))))</f>
        <v>5.8930190389845875E-3</v>
      </c>
      <c r="R63" s="4">
        <f t="shared" si="12"/>
        <v>7.6923076923076927E-2</v>
      </c>
      <c r="S63" s="6" cm="1">
        <f t="array" ref="S63">SUM(_xlfn._xlws.FILTER($G$2:$G$863,_xlfn.MAP($N$2:$N$863,_xlfn.LAMBDA(_xlpm.x,_xlpm.x=$N63))))</f>
        <v>9.0661831368993653E-4</v>
      </c>
      <c r="T63" s="4">
        <f t="shared" si="13"/>
        <v>0.5</v>
      </c>
      <c r="U63" s="4">
        <f t="shared" si="14"/>
        <v>-0.81291335664285558</v>
      </c>
      <c r="V63" s="4" t="s">
        <v>909</v>
      </c>
      <c r="W63" s="4" t="s">
        <v>899</v>
      </c>
      <c r="X63" s="2" cm="1">
        <f t="array" ref="X63">SUM(_xlfn._xlws.FILTER($E$2:$E$863,_xlfn.MAP($V$2:$V$863,_xlfn.LAMBDA(_xlpm.x,_xlpm.x=$V63))))</f>
        <v>473</v>
      </c>
      <c r="Y63" s="11">
        <f t="shared" si="15"/>
        <v>2.1141649048625794E-3</v>
      </c>
      <c r="Z63" s="2" cm="1">
        <f t="array" ref="Z63">SUM(_xlfn._xlws.FILTER($E$2:$E$863,_xlfn.MAP($W$2:$W$863,_xlfn.LAMBDA(_xlpm.x,_xlpm.x=$W63))))</f>
        <v>104</v>
      </c>
      <c r="AA63" s="11">
        <f t="shared" si="16"/>
        <v>9.6153846153846159E-3</v>
      </c>
      <c r="AB63" s="11">
        <f t="shared" si="17"/>
        <v>-0.65782780143903119</v>
      </c>
      <c r="AC63" s="2"/>
      <c r="AH63" s="2"/>
      <c r="AI63" s="2"/>
    </row>
    <row r="64" spans="1:35">
      <c r="A64" s="1" t="str">
        <f t="shared" si="0"/>
        <v>~ma~ : [mɑ]</v>
      </c>
      <c r="B64" s="1">
        <f t="shared" si="20"/>
        <v>0</v>
      </c>
      <c r="C64" s="1">
        <f t="shared" si="20"/>
        <v>1</v>
      </c>
      <c r="D64" s="1">
        <f t="shared" si="20"/>
        <v>0</v>
      </c>
      <c r="E64" s="7">
        <v>2</v>
      </c>
      <c r="F64" s="9" t="s">
        <v>646</v>
      </c>
      <c r="G64" s="4">
        <f t="shared" si="2"/>
        <v>9.0661831368993653E-4</v>
      </c>
      <c r="H64" s="4" t="str">
        <f t="shared" si="3"/>
        <v>mɑ</v>
      </c>
      <c r="I64" s="4" t="str">
        <f t="shared" si="4"/>
        <v>ma</v>
      </c>
      <c r="J64" s="10">
        <f t="shared" si="5"/>
        <v>2</v>
      </c>
      <c r="K64" s="10">
        <f t="shared" si="6"/>
        <v>2</v>
      </c>
      <c r="L64" s="10">
        <f t="shared" si="7"/>
        <v>2</v>
      </c>
      <c r="M64" s="1" t="str">
        <f t="shared" si="8"/>
        <v>~ma~</v>
      </c>
      <c r="N64" s="1" t="str">
        <f t="shared" si="9"/>
        <v>[mɑ]</v>
      </c>
      <c r="O64" s="4">
        <f t="shared" si="10"/>
        <v>5.2228294268892098E-2</v>
      </c>
      <c r="P64" s="4">
        <f t="shared" si="11"/>
        <v>0.18181818181818182</v>
      </c>
      <c r="Q64" s="3" cm="1">
        <f t="array" ref="Q64">SUM(_xlfn._xlws.FILTER($G$2:$G$863,_xlfn.MAP($M$2:$M$863,_xlfn.LAMBDA(_xlpm.x,_xlpm.x=$M64))))</f>
        <v>8.6128739800543971E-3</v>
      </c>
      <c r="R64" s="4">
        <f t="shared" si="12"/>
        <v>0.10526315789473684</v>
      </c>
      <c r="S64" s="6" cm="1">
        <f t="array" ref="S64">SUM(_xlfn._xlws.FILTER($G$2:$G$863,_xlfn.MAP($N$2:$N$863,_xlfn.LAMBDA(_xlpm.x,_xlpm.x=$N64))))</f>
        <v>1.3599274705349048E-3</v>
      </c>
      <c r="T64" s="4">
        <f t="shared" si="13"/>
        <v>0.66666666666666663</v>
      </c>
      <c r="U64" s="4">
        <f t="shared" si="14"/>
        <v>-0.80163234623316659</v>
      </c>
      <c r="V64" s="4" t="s">
        <v>909</v>
      </c>
      <c r="W64" s="4" t="s">
        <v>891</v>
      </c>
      <c r="X64" s="2" cm="1">
        <f t="array" ref="X64">SUM(_xlfn._xlws.FILTER($E$2:$E$863,_xlfn.MAP($V$2:$V$863,_xlfn.LAMBDA(_xlpm.x,_xlpm.x=$V64))))</f>
        <v>473</v>
      </c>
      <c r="Y64" s="11">
        <f t="shared" si="15"/>
        <v>4.2283298097251587E-3</v>
      </c>
      <c r="Z64" s="2" cm="1">
        <f t="array" ref="Z64">SUM(_xlfn._xlws.FILTER($E$2:$E$863,_xlfn.MAP($W$2:$W$863,_xlfn.LAMBDA(_xlpm.x,_xlpm.x=$W64))))</f>
        <v>163</v>
      </c>
      <c r="AA64" s="11">
        <f t="shared" si="16"/>
        <v>1.2269938650306749E-2</v>
      </c>
      <c r="AB64" s="11">
        <f t="shared" si="17"/>
        <v>-0.46267353633385372</v>
      </c>
      <c r="AC64" s="2"/>
      <c r="AH64" s="2"/>
      <c r="AI64" s="2"/>
    </row>
    <row r="65" spans="1:35">
      <c r="A65" s="1" t="str">
        <f t="shared" si="0"/>
        <v>~re~ : [ɹə]</v>
      </c>
      <c r="B65" s="1">
        <f t="shared" si="20"/>
        <v>1</v>
      </c>
      <c r="C65" s="1">
        <f t="shared" si="20"/>
        <v>0</v>
      </c>
      <c r="D65" s="1">
        <f t="shared" si="20"/>
        <v>0</v>
      </c>
      <c r="E65" s="7">
        <v>3</v>
      </c>
      <c r="F65" s="9" t="s">
        <v>669</v>
      </c>
      <c r="G65" s="4">
        <f t="shared" si="2"/>
        <v>1.3599274705349048E-3</v>
      </c>
      <c r="H65" s="4" t="str">
        <f t="shared" si="3"/>
        <v>ɹə</v>
      </c>
      <c r="I65" s="4" t="str">
        <f t="shared" si="4"/>
        <v>re</v>
      </c>
      <c r="J65" s="10">
        <f t="shared" si="5"/>
        <v>2</v>
      </c>
      <c r="K65" s="10">
        <f t="shared" si="6"/>
        <v>2</v>
      </c>
      <c r="L65" s="10">
        <f t="shared" si="7"/>
        <v>2</v>
      </c>
      <c r="M65" s="1" t="str">
        <f t="shared" si="8"/>
        <v>~re~</v>
      </c>
      <c r="N65" s="1" t="str">
        <f t="shared" si="9"/>
        <v>[ɹə]</v>
      </c>
      <c r="O65" s="4">
        <f t="shared" si="10"/>
        <v>4.2644262724450134E-2</v>
      </c>
      <c r="P65" s="4">
        <f t="shared" si="11"/>
        <v>0.1176470588235294</v>
      </c>
      <c r="Q65" s="3" cm="1">
        <f t="array" ref="Q65">SUM(_xlfn._xlws.FILTER($G$2:$G$863,_xlfn.MAP($M$2:$M$863,_xlfn.LAMBDA(_xlpm.x,_xlpm.x=$M65))))</f>
        <v>1.9945602901178604E-2</v>
      </c>
      <c r="R65" s="4">
        <f t="shared" si="12"/>
        <v>6.8181818181818177E-2</v>
      </c>
      <c r="S65" s="6" cm="1">
        <f t="array" ref="S65">SUM(_xlfn._xlws.FILTER($G$2:$G$863,_xlfn.MAP($N$2:$N$863,_xlfn.LAMBDA(_xlpm.x,_xlpm.x=$N65))))</f>
        <v>3.1731640979147779E-3</v>
      </c>
      <c r="T65" s="4">
        <f t="shared" si="13"/>
        <v>0.42857142857142855</v>
      </c>
      <c r="U65" s="4">
        <f t="shared" si="14"/>
        <v>-0.79835463647193061</v>
      </c>
      <c r="V65" s="4" t="s">
        <v>908</v>
      </c>
      <c r="W65" s="4" t="s">
        <v>893</v>
      </c>
      <c r="X65" s="2" cm="1">
        <f t="array" ref="X65">SUM(_xlfn._xlws.FILTER($E$2:$E$863,_xlfn.MAP($V$2:$V$863,_xlfn.LAMBDA(_xlpm.x,_xlpm.x=$V65))))</f>
        <v>562</v>
      </c>
      <c r="Y65" s="11">
        <f t="shared" si="15"/>
        <v>5.3380782918149468E-3</v>
      </c>
      <c r="Z65" s="2" cm="1">
        <f t="array" ref="Z65">SUM(_xlfn._xlws.FILTER($E$2:$E$863,_xlfn.MAP($W$2:$W$863,_xlfn.LAMBDA(_xlpm.x,_xlpm.x=$W65))))</f>
        <v>228</v>
      </c>
      <c r="AA65" s="11">
        <f t="shared" si="16"/>
        <v>1.3157894736842105E-2</v>
      </c>
      <c r="AB65" s="11">
        <f t="shared" si="17"/>
        <v>-0.39180146856860726</v>
      </c>
      <c r="AC65" s="2"/>
      <c r="AH65" s="2"/>
      <c r="AI65" s="2"/>
    </row>
    <row r="66" spans="1:35">
      <c r="A66" s="1" t="str">
        <f t="shared" ref="A66:A129" si="21">_xlfn.LET(_xlpm.sep," : ",CONCATENATE(M66,_xlpm.sep,N66))</f>
        <v>~te~ : [tɪ]</v>
      </c>
      <c r="B66" s="1">
        <f t="shared" si="20"/>
        <v>0</v>
      </c>
      <c r="C66" s="1">
        <f t="shared" si="20"/>
        <v>0</v>
      </c>
      <c r="D66" s="1">
        <f t="shared" si="20"/>
        <v>0</v>
      </c>
      <c r="E66" s="7">
        <v>1</v>
      </c>
      <c r="F66" s="9" t="s">
        <v>723</v>
      </c>
      <c r="G66" s="4">
        <f t="shared" ref="G66:G129" si="22">E66/freq.sum.r6e</f>
        <v>4.5330915684496827E-4</v>
      </c>
      <c r="H66" s="4" t="str">
        <f t="shared" ref="H66:H129" si="23">_xlfn.LET(_xlpm.sep,":",_xlpm.w,$F66,LEFT(_xlpm.w,FIND(_xlpm.sep,_xlpm.w)-1))</f>
        <v>tɪ</v>
      </c>
      <c r="I66" s="4" t="str">
        <f t="shared" ref="I66:I129" si="24">_xlfn.LET(_xlpm.sep,":",_xlpm.w,$F66,RIGHT(_xlpm.w,LEN(_xlpm.w)-FIND(_xlpm.sep,_xlpm.w)))</f>
        <v>te</v>
      </c>
      <c r="J66" s="10">
        <f t="shared" ref="J66:J129" si="25">_xlfn.LET(_xlpm.w,H66,LEN(_xlpm.w))</f>
        <v>2</v>
      </c>
      <c r="K66" s="10">
        <f t="shared" ref="K66:K129" si="26">_xlfn.LET(_xlpm.w,I66,LEN(_xlpm.w))</f>
        <v>2</v>
      </c>
      <c r="L66" s="10">
        <f t="shared" ref="L66:L129" si="27">_xlfn.LET(_xlpm.a,J66,_xlpm.b,K66,MAX(_xlpm.a,_xlpm.b))</f>
        <v>2</v>
      </c>
      <c r="M66" s="1" t="str">
        <f t="shared" ref="M66:M129" si="28">_xlfn.LET(_xlpm.sep,":",_xlpm.w,$F66,_xlfn.CONCAT("~",RIGHT(_xlpm.w,LEN(_xlpm.w)-FIND(_xlpm.sep,_xlpm.w)),"~"))</f>
        <v>~te~</v>
      </c>
      <c r="N66" s="1" t="str">
        <f t="shared" ref="N66:N129" si="29">_xlfn.LET(_xlpm.sep,":",_xlpm.w,$F66,_xlfn.CONCAT("[",LEFT(_xlpm.w,FIND(_xlpm.sep,_xlpm.w)-1),"]"))</f>
        <v>[tɪ]</v>
      </c>
      <c r="O66" s="4">
        <f t="shared" ref="O66:O129" si="30">_xlfn.LET(_xlpm.freq,E66,_xlpm.size,L66+1,_xlpm.F,P66,LOG(1+_xlpm.freq)*LOG(1+_xlpm.size)*_xlpm.F)</f>
        <v>1.2499180453718147E-2</v>
      </c>
      <c r="P66" s="4">
        <f t="shared" ref="P66:P129" si="31">_xlfn.LET(_xlpm.a,T66,_xlpm.b,R66,2*_xlpm.a*_xlpm.b/(_xlpm.a+_xlpm.b))</f>
        <v>6.8965517241379323E-2</v>
      </c>
      <c r="Q66" s="3" cm="1">
        <f t="array" ref="Q66">SUM(_xlfn._xlws.FILTER($G$2:$G$863,_xlfn.MAP($M$2:$M$863,_xlfn.LAMBDA(_xlpm.x,_xlpm.x=$M66))))</f>
        <v>1.1332728921124207E-2</v>
      </c>
      <c r="R66" s="4">
        <f t="shared" ref="R66:R129" si="32">$G66/Q66</f>
        <v>0.04</v>
      </c>
      <c r="S66" s="6" cm="1">
        <f t="array" ref="S66">SUM(_xlfn._xlws.FILTER($G$2:$G$863,_xlfn.MAP($N$2:$N$863,_xlfn.LAMBDA(_xlpm.x,_xlpm.x=$N66))))</f>
        <v>1.8132366273798731E-3</v>
      </c>
      <c r="T66" s="4">
        <f t="shared" ref="T66:T129" si="33">$G66/S66</f>
        <v>0.25</v>
      </c>
      <c r="U66" s="4">
        <f t="shared" ref="U66:U129" si="34">_xlfn.LET(_xlpm.p,R66,_xlpm.q,T66,LOG(_xlpm.p/_xlpm.q))</f>
        <v>-0.79588001734407521</v>
      </c>
      <c r="V66" s="4" t="s">
        <v>899</v>
      </c>
      <c r="W66" s="4" t="s">
        <v>891</v>
      </c>
      <c r="X66" s="2" cm="1">
        <f t="array" ref="X66">SUM(_xlfn._xlws.FILTER($E$2:$E$863,_xlfn.MAP($V$2:$V$863,_xlfn.LAMBDA(_xlpm.x,_xlpm.x=$V66))))</f>
        <v>359</v>
      </c>
      <c r="Y66" s="11">
        <f t="shared" ref="Y66:Y129" si="35">$E66/X66</f>
        <v>2.7855153203342618E-3</v>
      </c>
      <c r="Z66" s="2" cm="1">
        <f t="array" ref="Z66">SUM(_xlfn._xlws.FILTER($E$2:$E$863,_xlfn.MAP($W$2:$W$863,_xlfn.LAMBDA(_xlpm.x,_xlpm.x=$W66))))</f>
        <v>163</v>
      </c>
      <c r="AA66" s="11">
        <f t="shared" ref="AA66:AA129" si="36">$E66/Z66</f>
        <v>6.1349693251533744E-3</v>
      </c>
      <c r="AB66" s="11">
        <f t="shared" ref="AB66:AB129" si="37">_xlfn.LET(_xlpm.a,Y66,_xlpm.b,AA66,LOG(_xlpm.a/_xlpm.b))</f>
        <v>-0.34290684417436135</v>
      </c>
      <c r="AC66" s="2"/>
      <c r="AH66" s="2"/>
      <c r="AI66" s="2"/>
    </row>
    <row r="67" spans="1:35">
      <c r="A67" s="1" t="str">
        <f t="shared" si="21"/>
        <v>~su~ : [ʃʊ]</v>
      </c>
      <c r="B67" s="1">
        <f t="shared" si="20"/>
        <v>0</v>
      </c>
      <c r="C67" s="1">
        <f t="shared" si="20"/>
        <v>0</v>
      </c>
      <c r="D67" s="1">
        <f t="shared" si="20"/>
        <v>0</v>
      </c>
      <c r="E67" s="7">
        <v>2</v>
      </c>
      <c r="F67" s="9" t="s">
        <v>804</v>
      </c>
      <c r="G67" s="4">
        <f t="shared" si="22"/>
        <v>9.0661831368993653E-4</v>
      </c>
      <c r="H67" s="4" t="str">
        <f t="shared" si="23"/>
        <v>ʃʊ</v>
      </c>
      <c r="I67" s="4" t="str">
        <f t="shared" si="24"/>
        <v>su</v>
      </c>
      <c r="J67" s="10">
        <f t="shared" si="25"/>
        <v>2</v>
      </c>
      <c r="K67" s="10">
        <f t="shared" si="26"/>
        <v>2</v>
      </c>
      <c r="L67" s="10">
        <f t="shared" si="27"/>
        <v>2</v>
      </c>
      <c r="M67" s="1" t="str">
        <f t="shared" si="28"/>
        <v>~su~</v>
      </c>
      <c r="N67" s="1" t="str">
        <f t="shared" si="29"/>
        <v>[ʃʊ]</v>
      </c>
      <c r="O67" s="4">
        <f t="shared" si="30"/>
        <v>5.4715355900744105E-2</v>
      </c>
      <c r="P67" s="4">
        <f t="shared" si="31"/>
        <v>0.19047619047619049</v>
      </c>
      <c r="Q67" s="3" cm="1">
        <f t="array" ref="Q67">SUM(_xlfn._xlws.FILTER($G$2:$G$863,_xlfn.MAP($M$2:$M$863,_xlfn.LAMBDA(_xlpm.x,_xlpm.x=$M67))))</f>
        <v>8.1595648232094288E-3</v>
      </c>
      <c r="R67" s="4">
        <f t="shared" si="32"/>
        <v>0.1111111111111111</v>
      </c>
      <c r="S67" s="6" cm="1">
        <f t="array" ref="S67">SUM(_xlfn._xlws.FILTER($G$2:$G$863,_xlfn.MAP($N$2:$N$863,_xlfn.LAMBDA(_xlpm.x,_xlpm.x=$N67))))</f>
        <v>1.3599274705349048E-3</v>
      </c>
      <c r="T67" s="4">
        <f t="shared" si="33"/>
        <v>0.66666666666666663</v>
      </c>
      <c r="U67" s="4">
        <f t="shared" si="34"/>
        <v>-0.77815125038364363</v>
      </c>
      <c r="V67" s="4" t="s">
        <v>900</v>
      </c>
      <c r="W67" s="4" t="s">
        <v>890</v>
      </c>
      <c r="X67" s="2" cm="1">
        <f t="array" ref="X67">SUM(_xlfn._xlws.FILTER($E$2:$E$863,_xlfn.MAP($V$2:$V$863,_xlfn.LAMBDA(_xlpm.x,_xlpm.x=$V67))))</f>
        <v>247</v>
      </c>
      <c r="Y67" s="11">
        <f t="shared" si="35"/>
        <v>8.0971659919028341E-3</v>
      </c>
      <c r="Z67" s="2" cm="1">
        <f t="array" ref="Z67">SUM(_xlfn._xlws.FILTER($E$2:$E$863,_xlfn.MAP($W$2:$W$863,_xlfn.LAMBDA(_xlpm.x,_xlpm.x=$W67))))</f>
        <v>245</v>
      </c>
      <c r="AA67" s="11">
        <f t="shared" si="36"/>
        <v>8.1632653061224497E-3</v>
      </c>
      <c r="AB67" s="11">
        <f t="shared" si="37"/>
        <v>-3.5308688951332982E-3</v>
      </c>
      <c r="AC67" s="2"/>
      <c r="AH67" s="2"/>
      <c r="AI67" s="2"/>
    </row>
    <row r="68" spans="1:35">
      <c r="A68" s="1" t="str">
        <f t="shared" si="21"/>
        <v>~ho~ : [hɔ]</v>
      </c>
      <c r="B68" s="1">
        <f t="shared" si="20"/>
        <v>0</v>
      </c>
      <c r="C68" s="1">
        <f t="shared" si="20"/>
        <v>0</v>
      </c>
      <c r="D68" s="1">
        <f t="shared" si="20"/>
        <v>0</v>
      </c>
      <c r="E68" s="7">
        <v>1</v>
      </c>
      <c r="F68" s="9" t="s">
        <v>656</v>
      </c>
      <c r="G68" s="4">
        <f t="shared" si="22"/>
        <v>4.5330915684496827E-4</v>
      </c>
      <c r="H68" s="4" t="str">
        <f t="shared" si="23"/>
        <v>hɔ</v>
      </c>
      <c r="I68" s="4" t="str">
        <f t="shared" si="24"/>
        <v>ho</v>
      </c>
      <c r="J68" s="10">
        <f t="shared" si="25"/>
        <v>2</v>
      </c>
      <c r="K68" s="10">
        <f t="shared" si="26"/>
        <v>2</v>
      </c>
      <c r="L68" s="10">
        <f t="shared" si="27"/>
        <v>2</v>
      </c>
      <c r="M68" s="1" t="str">
        <f t="shared" si="28"/>
        <v>~ho~</v>
      </c>
      <c r="N68" s="1" t="str">
        <f t="shared" si="29"/>
        <v>[hɔ]</v>
      </c>
      <c r="O68" s="4">
        <f t="shared" si="30"/>
        <v>5.1782319022546597E-2</v>
      </c>
      <c r="P68" s="4">
        <f t="shared" si="31"/>
        <v>0.2857142857142857</v>
      </c>
      <c r="Q68" s="3" cm="1">
        <f t="array" ref="Q68">SUM(_xlfn._xlws.FILTER($G$2:$G$863,_xlfn.MAP($M$2:$M$863,_xlfn.LAMBDA(_xlpm.x,_xlpm.x=$M68))))</f>
        <v>2.7198549410698096E-3</v>
      </c>
      <c r="R68" s="4">
        <f t="shared" si="32"/>
        <v>0.16666666666666666</v>
      </c>
      <c r="S68" s="6" cm="1">
        <f t="array" ref="S68">SUM(_xlfn._xlws.FILTER($G$2:$G$863,_xlfn.MAP($N$2:$N$863,_xlfn.LAMBDA(_xlpm.x,_xlpm.x=$N68))))</f>
        <v>4.5330915684496827E-4</v>
      </c>
      <c r="T68" s="4">
        <f t="shared" si="33"/>
        <v>1</v>
      </c>
      <c r="U68" s="4">
        <f t="shared" si="34"/>
        <v>-0.77815125038364363</v>
      </c>
      <c r="V68" s="4"/>
      <c r="W68" s="4" t="s">
        <v>891</v>
      </c>
      <c r="X68" s="2" cm="1">
        <f t="array" ref="X68">SUM(_xlfn._xlws.FILTER($E$2:$E$863,_xlfn.MAP($V$2:$V$863,_xlfn.LAMBDA(_xlpm.x,_xlpm.x=$V68))))</f>
        <v>44</v>
      </c>
      <c r="Y68" s="11">
        <f t="shared" si="35"/>
        <v>2.2727272727272728E-2</v>
      </c>
      <c r="Z68" s="2" cm="1">
        <f t="array" ref="Z68">SUM(_xlfn._xlws.FILTER($E$2:$E$863,_xlfn.MAP($W$2:$W$863,_xlfn.LAMBDA(_xlpm.x,_xlpm.x=$W68))))</f>
        <v>163</v>
      </c>
      <c r="AA68" s="11">
        <f t="shared" si="36"/>
        <v>6.1349693251533744E-3</v>
      </c>
      <c r="AB68" s="11">
        <f t="shared" si="37"/>
        <v>0.56873492791777036</v>
      </c>
      <c r="AC68" s="2"/>
      <c r="AH68" s="2"/>
      <c r="AI68" s="2"/>
    </row>
    <row r="69" spans="1:35">
      <c r="A69" s="1" t="str">
        <f t="shared" si="21"/>
        <v>~po~ : [pa]</v>
      </c>
      <c r="B69" s="1">
        <f t="shared" si="20"/>
        <v>0</v>
      </c>
      <c r="C69" s="1">
        <f t="shared" si="20"/>
        <v>0</v>
      </c>
      <c r="D69" s="1">
        <f t="shared" si="20"/>
        <v>0</v>
      </c>
      <c r="E69" s="7">
        <v>1</v>
      </c>
      <c r="F69" s="9" t="s">
        <v>871</v>
      </c>
      <c r="G69" s="4">
        <f t="shared" si="22"/>
        <v>4.5330915684496827E-4</v>
      </c>
      <c r="H69" s="4" t="str">
        <f t="shared" si="23"/>
        <v>pa</v>
      </c>
      <c r="I69" s="4" t="str">
        <f t="shared" si="24"/>
        <v>po</v>
      </c>
      <c r="J69" s="10">
        <f t="shared" si="25"/>
        <v>2</v>
      </c>
      <c r="K69" s="10">
        <f t="shared" si="26"/>
        <v>2</v>
      </c>
      <c r="L69" s="10">
        <f t="shared" si="27"/>
        <v>2</v>
      </c>
      <c r="M69" s="1" t="str">
        <f t="shared" si="28"/>
        <v>~po~</v>
      </c>
      <c r="N69" s="1" t="str">
        <f t="shared" si="29"/>
        <v>[pa]</v>
      </c>
      <c r="O69" s="4">
        <f t="shared" si="30"/>
        <v>5.1782319022546597E-2</v>
      </c>
      <c r="P69" s="4">
        <f t="shared" si="31"/>
        <v>0.2857142857142857</v>
      </c>
      <c r="Q69" s="3" cm="1">
        <f t="array" ref="Q69">SUM(_xlfn._xlws.FILTER($G$2:$G$863,_xlfn.MAP($M$2:$M$863,_xlfn.LAMBDA(_xlpm.x,_xlpm.x=$M69))))</f>
        <v>2.7198549410698096E-3</v>
      </c>
      <c r="R69" s="4">
        <f t="shared" si="32"/>
        <v>0.16666666666666666</v>
      </c>
      <c r="S69" s="6" cm="1">
        <f t="array" ref="S69">SUM(_xlfn._xlws.FILTER($G$2:$G$863,_xlfn.MAP($N$2:$N$863,_xlfn.LAMBDA(_xlpm.x,_xlpm.x=$N69))))</f>
        <v>4.5330915684496827E-4</v>
      </c>
      <c r="T69" s="4">
        <f t="shared" si="33"/>
        <v>1</v>
      </c>
      <c r="U69" s="4">
        <f t="shared" si="34"/>
        <v>-0.77815125038364363</v>
      </c>
      <c r="V69" s="4" t="s">
        <v>909</v>
      </c>
      <c r="W69" s="4" t="s">
        <v>899</v>
      </c>
      <c r="X69" s="2" cm="1">
        <f t="array" ref="X69">SUM(_xlfn._xlws.FILTER($E$2:$E$863,_xlfn.MAP($V$2:$V$863,_xlfn.LAMBDA(_xlpm.x,_xlpm.x=$V69))))</f>
        <v>473</v>
      </c>
      <c r="Y69" s="11">
        <f t="shared" si="35"/>
        <v>2.1141649048625794E-3</v>
      </c>
      <c r="Z69" s="2" cm="1">
        <f t="array" ref="Z69">SUM(_xlfn._xlws.FILTER($E$2:$E$863,_xlfn.MAP($W$2:$W$863,_xlfn.LAMBDA(_xlpm.x,_xlpm.x=$W69))))</f>
        <v>104</v>
      </c>
      <c r="AA69" s="11">
        <f t="shared" si="36"/>
        <v>9.6153846153846159E-3</v>
      </c>
      <c r="AB69" s="11">
        <f t="shared" si="37"/>
        <v>-0.65782780143903119</v>
      </c>
      <c r="AC69" s="2"/>
      <c r="AH69" s="2"/>
      <c r="AI69" s="2"/>
    </row>
    <row r="70" spans="1:35">
      <c r="A70" s="1" t="str">
        <f t="shared" si="21"/>
        <v>~sa~ : [sæ]</v>
      </c>
      <c r="B70" s="1">
        <f t="shared" si="20"/>
        <v>0</v>
      </c>
      <c r="C70" s="1">
        <f t="shared" si="20"/>
        <v>0</v>
      </c>
      <c r="D70" s="1">
        <f t="shared" si="20"/>
        <v>0</v>
      </c>
      <c r="E70" s="7">
        <v>1</v>
      </c>
      <c r="F70" s="9" t="s">
        <v>146</v>
      </c>
      <c r="G70" s="4">
        <f t="shared" si="22"/>
        <v>4.5330915684496827E-4</v>
      </c>
      <c r="H70" s="4" t="str">
        <f t="shared" si="23"/>
        <v>sæ</v>
      </c>
      <c r="I70" s="4" t="str">
        <f t="shared" si="24"/>
        <v>sa</v>
      </c>
      <c r="J70" s="10">
        <f t="shared" si="25"/>
        <v>2</v>
      </c>
      <c r="K70" s="10">
        <f t="shared" si="26"/>
        <v>2</v>
      </c>
      <c r="L70" s="10">
        <f t="shared" si="27"/>
        <v>2</v>
      </c>
      <c r="M70" s="1" t="str">
        <f t="shared" si="28"/>
        <v>~sa~</v>
      </c>
      <c r="N70" s="1" t="str">
        <f t="shared" si="29"/>
        <v>[sæ]</v>
      </c>
      <c r="O70" s="4">
        <f t="shared" si="30"/>
        <v>5.1782319022546597E-2</v>
      </c>
      <c r="P70" s="4">
        <f t="shared" si="31"/>
        <v>0.2857142857142857</v>
      </c>
      <c r="Q70" s="3" cm="1">
        <f t="array" ref="Q70">SUM(_xlfn._xlws.FILTER($G$2:$G$863,_xlfn.MAP($M$2:$M$863,_xlfn.LAMBDA(_xlpm.x,_xlpm.x=$M70))))</f>
        <v>2.7198549410698096E-3</v>
      </c>
      <c r="R70" s="4">
        <f t="shared" si="32"/>
        <v>0.16666666666666666</v>
      </c>
      <c r="S70" s="6" cm="1">
        <f t="array" ref="S70">SUM(_xlfn._xlws.FILTER($G$2:$G$863,_xlfn.MAP($N$2:$N$863,_xlfn.LAMBDA(_xlpm.x,_xlpm.x=$N70))))</f>
        <v>4.5330915684496827E-4</v>
      </c>
      <c r="T70" s="4">
        <f t="shared" si="33"/>
        <v>1</v>
      </c>
      <c r="U70" s="4">
        <f t="shared" si="34"/>
        <v>-0.77815125038364363</v>
      </c>
      <c r="V70" s="4" t="s">
        <v>899</v>
      </c>
      <c r="W70" s="4" t="s">
        <v>891</v>
      </c>
      <c r="X70" s="2" cm="1">
        <f t="array" ref="X70">SUM(_xlfn._xlws.FILTER($E$2:$E$863,_xlfn.MAP($V$2:$V$863,_xlfn.LAMBDA(_xlpm.x,_xlpm.x=$V70))))</f>
        <v>359</v>
      </c>
      <c r="Y70" s="11">
        <f t="shared" si="35"/>
        <v>2.7855153203342618E-3</v>
      </c>
      <c r="Z70" s="2" cm="1">
        <f t="array" ref="Z70">SUM(_xlfn._xlws.FILTER($E$2:$E$863,_xlfn.MAP($W$2:$W$863,_xlfn.LAMBDA(_xlpm.x,_xlpm.x=$W70))))</f>
        <v>163</v>
      </c>
      <c r="AA70" s="11">
        <f t="shared" si="36"/>
        <v>6.1349693251533744E-3</v>
      </c>
      <c r="AB70" s="11">
        <f t="shared" si="37"/>
        <v>-0.34290684417436135</v>
      </c>
      <c r="AC70" s="2"/>
      <c r="AH70" s="2"/>
      <c r="AI70" s="2"/>
    </row>
    <row r="71" spans="1:35">
      <c r="A71" s="1" t="str">
        <f t="shared" si="21"/>
        <v>~gi~ : [ɡɜ]</v>
      </c>
      <c r="B71" s="1">
        <f t="shared" si="20"/>
        <v>0</v>
      </c>
      <c r="C71" s="1">
        <f t="shared" si="20"/>
        <v>0</v>
      </c>
      <c r="D71" s="1">
        <f t="shared" si="20"/>
        <v>0</v>
      </c>
      <c r="E71" s="7">
        <v>1</v>
      </c>
      <c r="F71" s="9" t="s">
        <v>574</v>
      </c>
      <c r="G71" s="4">
        <f t="shared" si="22"/>
        <v>4.5330915684496827E-4</v>
      </c>
      <c r="H71" s="4" t="str">
        <f t="shared" si="23"/>
        <v>ɡɜ</v>
      </c>
      <c r="I71" s="4" t="str">
        <f t="shared" si="24"/>
        <v>gi</v>
      </c>
      <c r="J71" s="10">
        <f t="shared" si="25"/>
        <v>2</v>
      </c>
      <c r="K71" s="10">
        <f t="shared" si="26"/>
        <v>2</v>
      </c>
      <c r="L71" s="10">
        <f t="shared" si="27"/>
        <v>2</v>
      </c>
      <c r="M71" s="1" t="str">
        <f t="shared" si="28"/>
        <v>~gi~</v>
      </c>
      <c r="N71" s="1" t="str">
        <f t="shared" si="29"/>
        <v>[ɡɜ]</v>
      </c>
      <c r="O71" s="4">
        <f t="shared" si="30"/>
        <v>5.1782319022546597E-2</v>
      </c>
      <c r="P71" s="4">
        <f t="shared" si="31"/>
        <v>0.2857142857142857</v>
      </c>
      <c r="Q71" s="3" cm="1">
        <f t="array" ref="Q71">SUM(_xlfn._xlws.FILTER($G$2:$G$863,_xlfn.MAP($M$2:$M$863,_xlfn.LAMBDA(_xlpm.x,_xlpm.x=$M71))))</f>
        <v>2.7198549410698096E-3</v>
      </c>
      <c r="R71" s="4">
        <f t="shared" si="32"/>
        <v>0.16666666666666666</v>
      </c>
      <c r="S71" s="6" cm="1">
        <f t="array" ref="S71">SUM(_xlfn._xlws.FILTER($G$2:$G$863,_xlfn.MAP($N$2:$N$863,_xlfn.LAMBDA(_xlpm.x,_xlpm.x=$N71))))</f>
        <v>4.5330915684496827E-4</v>
      </c>
      <c r="T71" s="4">
        <f t="shared" si="33"/>
        <v>1</v>
      </c>
      <c r="U71" s="4">
        <f t="shared" si="34"/>
        <v>-0.77815125038364363</v>
      </c>
      <c r="V71" s="4" t="s">
        <v>909</v>
      </c>
      <c r="W71" s="4" t="s">
        <v>890</v>
      </c>
      <c r="X71" s="2" cm="1">
        <f t="array" ref="X71">SUM(_xlfn._xlws.FILTER($E$2:$E$863,_xlfn.MAP($V$2:$V$863,_xlfn.LAMBDA(_xlpm.x,_xlpm.x=$V71))))</f>
        <v>473</v>
      </c>
      <c r="Y71" s="11">
        <f t="shared" si="35"/>
        <v>2.1141649048625794E-3</v>
      </c>
      <c r="Z71" s="2" cm="1">
        <f t="array" ref="Z71">SUM(_xlfn._xlws.FILTER($E$2:$E$863,_xlfn.MAP($W$2:$W$863,_xlfn.LAMBDA(_xlpm.x,_xlpm.x=$W71))))</f>
        <v>245</v>
      </c>
      <c r="AA71" s="11">
        <f t="shared" si="36"/>
        <v>4.0816326530612249E-3</v>
      </c>
      <c r="AB71" s="11">
        <f t="shared" si="37"/>
        <v>-0.28569505637327913</v>
      </c>
      <c r="AC71" s="2"/>
      <c r="AH71" s="2"/>
      <c r="AI71" s="2"/>
    </row>
    <row r="72" spans="1:35">
      <c r="A72" s="1" t="str">
        <f t="shared" si="21"/>
        <v>~go~ : [ɡɔ]</v>
      </c>
      <c r="B72" s="1">
        <f t="shared" si="20"/>
        <v>0</v>
      </c>
      <c r="C72" s="1">
        <f t="shared" si="20"/>
        <v>0</v>
      </c>
      <c r="D72" s="1">
        <f t="shared" si="20"/>
        <v>0</v>
      </c>
      <c r="E72" s="7">
        <v>1</v>
      </c>
      <c r="F72" s="9" t="s">
        <v>809</v>
      </c>
      <c r="G72" s="4">
        <f t="shared" si="22"/>
        <v>4.5330915684496827E-4</v>
      </c>
      <c r="H72" s="1" t="str">
        <f t="shared" si="23"/>
        <v>ɡɔ</v>
      </c>
      <c r="I72" s="1" t="str">
        <f t="shared" si="24"/>
        <v>go</v>
      </c>
      <c r="J72" s="10">
        <f t="shared" si="25"/>
        <v>2</v>
      </c>
      <c r="K72" s="10">
        <f t="shared" si="26"/>
        <v>2</v>
      </c>
      <c r="L72" s="10">
        <f t="shared" si="27"/>
        <v>2</v>
      </c>
      <c r="M72" s="1" t="str">
        <f t="shared" si="28"/>
        <v>~go~</v>
      </c>
      <c r="N72" s="1" t="str">
        <f t="shared" si="29"/>
        <v>[ɡɔ]</v>
      </c>
      <c r="O72" s="4">
        <f t="shared" si="30"/>
        <v>5.1782319022546597E-2</v>
      </c>
      <c r="P72" s="4">
        <f t="shared" si="31"/>
        <v>0.2857142857142857</v>
      </c>
      <c r="Q72" s="3" cm="1">
        <f t="array" ref="Q72">SUM(_xlfn._xlws.FILTER($G$2:$G$863,_xlfn.MAP($M$2:$M$863,_xlfn.LAMBDA(_xlpm.x,_xlpm.x=$M72))))</f>
        <v>2.7198549410698096E-3</v>
      </c>
      <c r="R72" s="4">
        <f t="shared" si="32"/>
        <v>0.16666666666666666</v>
      </c>
      <c r="S72" s="6" cm="1">
        <f t="array" ref="S72">SUM(_xlfn._xlws.FILTER($G$2:$G$863,_xlfn.MAP($N$2:$N$863,_xlfn.LAMBDA(_xlpm.x,_xlpm.x=$N72))))</f>
        <v>4.5330915684496827E-4</v>
      </c>
      <c r="T72" s="4">
        <f t="shared" si="33"/>
        <v>1</v>
      </c>
      <c r="U72" s="4">
        <f t="shared" si="34"/>
        <v>-0.77815125038364363</v>
      </c>
      <c r="V72" s="4" t="s">
        <v>908</v>
      </c>
      <c r="W72" s="4" t="s">
        <v>892</v>
      </c>
      <c r="X72" s="2" cm="1">
        <f t="array" ref="X72">SUM(_xlfn._xlws.FILTER($E$2:$E$863,_xlfn.MAP($V$2:$V$863,_xlfn.LAMBDA(_xlpm.x,_xlpm.x=$V72))))</f>
        <v>562</v>
      </c>
      <c r="Y72" s="11">
        <f t="shared" si="35"/>
        <v>1.7793594306049821E-3</v>
      </c>
      <c r="Z72" s="2" cm="1">
        <f t="array" ref="Z72">SUM(_xlfn._xlws.FILTER($E$2:$E$863,_xlfn.MAP($W$2:$W$863,_xlfn.LAMBDA(_xlpm.x,_xlpm.x=$W72))))</f>
        <v>110</v>
      </c>
      <c r="AA72" s="11">
        <f t="shared" si="36"/>
        <v>9.0909090909090905E-3</v>
      </c>
      <c r="AB72" s="11">
        <f t="shared" si="37"/>
        <v>-0.70834363041083603</v>
      </c>
      <c r="AC72" s="2"/>
      <c r="AH72" s="2"/>
      <c r="AI72" s="2"/>
    </row>
    <row r="73" spans="1:35">
      <c r="A73" s="1" t="str">
        <f t="shared" si="21"/>
        <v>~gi~ : [dʒɪ]</v>
      </c>
      <c r="B73" s="1">
        <f t="shared" si="20"/>
        <v>0</v>
      </c>
      <c r="C73" s="1">
        <f t="shared" si="20"/>
        <v>0</v>
      </c>
      <c r="D73" s="1">
        <f t="shared" si="20"/>
        <v>0</v>
      </c>
      <c r="E73" s="7">
        <v>1</v>
      </c>
      <c r="F73" s="9" t="s">
        <v>451</v>
      </c>
      <c r="G73" s="4">
        <f t="shared" si="22"/>
        <v>4.5330915684496827E-4</v>
      </c>
      <c r="H73" s="4" t="str">
        <f t="shared" si="23"/>
        <v>dʒɪ</v>
      </c>
      <c r="I73" s="4" t="str">
        <f t="shared" si="24"/>
        <v>gi</v>
      </c>
      <c r="J73" s="10">
        <f t="shared" si="25"/>
        <v>3</v>
      </c>
      <c r="K73" s="10">
        <f t="shared" si="26"/>
        <v>2</v>
      </c>
      <c r="L73" s="10">
        <f t="shared" si="27"/>
        <v>3</v>
      </c>
      <c r="M73" s="1" t="str">
        <f t="shared" si="28"/>
        <v>~gi~</v>
      </c>
      <c r="N73" s="1" t="str">
        <f t="shared" si="29"/>
        <v>[dʒɪ]</v>
      </c>
      <c r="O73" s="4">
        <f t="shared" si="30"/>
        <v>6.0117410678435623E-2</v>
      </c>
      <c r="P73" s="4">
        <f t="shared" si="31"/>
        <v>0.2857142857142857</v>
      </c>
      <c r="Q73" s="3" cm="1">
        <f t="array" ref="Q73">SUM(_xlfn._xlws.FILTER($G$2:$G$863,_xlfn.MAP($M$2:$M$863,_xlfn.LAMBDA(_xlpm.x,_xlpm.x=$M73))))</f>
        <v>2.7198549410698096E-3</v>
      </c>
      <c r="R73" s="4">
        <f t="shared" si="32"/>
        <v>0.16666666666666666</v>
      </c>
      <c r="S73" s="6" cm="1">
        <f t="array" ref="S73">SUM(_xlfn._xlws.FILTER($G$2:$G$863,_xlfn.MAP($N$2:$N$863,_xlfn.LAMBDA(_xlpm.x,_xlpm.x=$N73))))</f>
        <v>4.5330915684496827E-4</v>
      </c>
      <c r="T73" s="4">
        <f t="shared" si="33"/>
        <v>1</v>
      </c>
      <c r="U73" s="4">
        <f t="shared" si="34"/>
        <v>-0.77815125038364363</v>
      </c>
      <c r="V73" s="4" t="s">
        <v>909</v>
      </c>
      <c r="W73" s="4"/>
      <c r="X73" s="2" cm="1">
        <f t="array" ref="X73">SUM(_xlfn._xlws.FILTER($E$2:$E$863,_xlfn.MAP($V$2:$V$863,_xlfn.LAMBDA(_xlpm.x,_xlpm.x=$V73))))</f>
        <v>473</v>
      </c>
      <c r="Y73" s="11">
        <f t="shared" si="35"/>
        <v>2.1141649048625794E-3</v>
      </c>
      <c r="Z73" s="2" cm="1">
        <f t="array" ref="Z73">SUM(_xlfn._xlws.FILTER($E$2:$E$863,_xlfn.MAP($W$2:$W$863,_xlfn.LAMBDA(_xlpm.x,_xlpm.x=$W73))))</f>
        <v>108</v>
      </c>
      <c r="AA73" s="11">
        <f t="shared" si="36"/>
        <v>9.2592592592592587E-3</v>
      </c>
      <c r="AB73" s="11">
        <f t="shared" si="37"/>
        <v>-0.6414373852508618</v>
      </c>
      <c r="AC73" s="2"/>
      <c r="AH73" s="2"/>
      <c r="AI73" s="2"/>
    </row>
    <row r="74" spans="1:35">
      <c r="A74" s="1" t="str">
        <f t="shared" si="21"/>
        <v>~ve~ : [vɛ]</v>
      </c>
      <c r="B74" s="1">
        <f t="shared" si="20"/>
        <v>0</v>
      </c>
      <c r="C74" s="1">
        <f t="shared" si="20"/>
        <v>0</v>
      </c>
      <c r="D74" s="1">
        <f t="shared" si="20"/>
        <v>0</v>
      </c>
      <c r="E74" s="7">
        <v>4</v>
      </c>
      <c r="F74" s="9" t="s">
        <v>476</v>
      </c>
      <c r="G74" s="4">
        <f t="shared" si="22"/>
        <v>1.8132366273798731E-3</v>
      </c>
      <c r="H74" s="4" t="str">
        <f t="shared" si="23"/>
        <v>vɛ</v>
      </c>
      <c r="I74" s="4" t="str">
        <f t="shared" si="24"/>
        <v>ve</v>
      </c>
      <c r="J74" s="10">
        <f t="shared" si="25"/>
        <v>2</v>
      </c>
      <c r="K74" s="10">
        <f t="shared" si="26"/>
        <v>2</v>
      </c>
      <c r="L74" s="10">
        <f t="shared" si="27"/>
        <v>2</v>
      </c>
      <c r="M74" s="1" t="str">
        <f t="shared" si="28"/>
        <v>~ve~</v>
      </c>
      <c r="N74" s="1" t="str">
        <f t="shared" si="29"/>
        <v>[vɛ]</v>
      </c>
      <c r="O74" s="4">
        <f t="shared" si="30"/>
        <v>9.9016911705658656E-2</v>
      </c>
      <c r="P74" s="4">
        <f t="shared" si="31"/>
        <v>0.23529411764705879</v>
      </c>
      <c r="Q74" s="3" cm="1">
        <f t="array" ref="Q74">SUM(_xlfn._xlws.FILTER($G$2:$G$863,_xlfn.MAP($M$2:$M$863,_xlfn.LAMBDA(_xlpm.x,_xlpm.x=$M74))))</f>
        <v>1.314596554850408E-2</v>
      </c>
      <c r="R74" s="4">
        <f t="shared" si="32"/>
        <v>0.13793103448275862</v>
      </c>
      <c r="S74" s="6" cm="1">
        <f t="array" ref="S74">SUM(_xlfn._xlws.FILTER($G$2:$G$863,_xlfn.MAP($N$2:$N$863,_xlfn.LAMBDA(_xlpm.x,_xlpm.x=$N74))))</f>
        <v>2.2665457842248413E-3</v>
      </c>
      <c r="T74" s="4">
        <f t="shared" si="33"/>
        <v>0.8</v>
      </c>
      <c r="U74" s="4">
        <f t="shared" si="34"/>
        <v>-0.76342799356293733</v>
      </c>
      <c r="V74" s="4" t="s">
        <v>899</v>
      </c>
      <c r="W74" s="4" t="s">
        <v>891</v>
      </c>
      <c r="X74" s="2" cm="1">
        <f t="array" ref="X74">SUM(_xlfn._xlws.FILTER($E$2:$E$863,_xlfn.MAP($V$2:$V$863,_xlfn.LAMBDA(_xlpm.x,_xlpm.x=$V74))))</f>
        <v>359</v>
      </c>
      <c r="Y74" s="11">
        <f t="shared" si="35"/>
        <v>1.1142061281337047E-2</v>
      </c>
      <c r="Z74" s="2" cm="1">
        <f t="array" ref="Z74">SUM(_xlfn._xlws.FILTER($E$2:$E$863,_xlfn.MAP($W$2:$W$863,_xlfn.LAMBDA(_xlpm.x,_xlpm.x=$W74))))</f>
        <v>163</v>
      </c>
      <c r="AA74" s="11">
        <f t="shared" si="36"/>
        <v>2.4539877300613498E-2</v>
      </c>
      <c r="AB74" s="11">
        <f t="shared" si="37"/>
        <v>-0.34290684417436135</v>
      </c>
      <c r="AC74" s="2"/>
      <c r="AH74" s="2"/>
      <c r="AI74" s="2"/>
    </row>
    <row r="75" spans="1:35">
      <c r="A75" s="1" t="str">
        <f t="shared" si="21"/>
        <v>~de~ : [dɛ]</v>
      </c>
      <c r="B75" s="1">
        <f t="shared" si="20"/>
        <v>0</v>
      </c>
      <c r="C75" s="1">
        <f t="shared" si="20"/>
        <v>0</v>
      </c>
      <c r="D75" s="1">
        <f t="shared" si="20"/>
        <v>0</v>
      </c>
      <c r="E75" s="7">
        <v>2</v>
      </c>
      <c r="F75" s="9" t="s">
        <v>475</v>
      </c>
      <c r="G75" s="4">
        <f t="shared" si="22"/>
        <v>9.0661831368993653E-4</v>
      </c>
      <c r="H75" s="4" t="str">
        <f t="shared" si="23"/>
        <v>dɛ</v>
      </c>
      <c r="I75" s="4" t="str">
        <f t="shared" si="24"/>
        <v>de</v>
      </c>
      <c r="J75" s="10">
        <f t="shared" si="25"/>
        <v>2</v>
      </c>
      <c r="K75" s="10">
        <f t="shared" si="26"/>
        <v>2</v>
      </c>
      <c r="L75" s="10">
        <f t="shared" si="27"/>
        <v>2</v>
      </c>
      <c r="M75" s="1" t="str">
        <f t="shared" si="28"/>
        <v>~de~</v>
      </c>
      <c r="N75" s="1" t="str">
        <f t="shared" si="29"/>
        <v>[dɛ]</v>
      </c>
      <c r="O75" s="4">
        <f t="shared" si="30"/>
        <v>4.2556387922800969E-2</v>
      </c>
      <c r="P75" s="4">
        <f t="shared" si="31"/>
        <v>0.14814814814814817</v>
      </c>
      <c r="Q75" s="3" cm="1">
        <f t="array" ref="Q75">SUM(_xlfn._xlws.FILTER($G$2:$G$863,_xlfn.MAP($M$2:$M$863,_xlfn.LAMBDA(_xlpm.x,_xlpm.x=$M75))))</f>
        <v>1.042611060743427E-2</v>
      </c>
      <c r="R75" s="4">
        <f t="shared" si="32"/>
        <v>8.6956521739130432E-2</v>
      </c>
      <c r="S75" s="6" cm="1">
        <f t="array" ref="S75">SUM(_xlfn._xlws.FILTER($G$2:$G$863,_xlfn.MAP($N$2:$N$863,_xlfn.LAMBDA(_xlpm.x,_xlpm.x=$N75))))</f>
        <v>1.8132366273798731E-3</v>
      </c>
      <c r="T75" s="4">
        <f t="shared" si="33"/>
        <v>0.5</v>
      </c>
      <c r="U75" s="4">
        <f t="shared" si="34"/>
        <v>-0.75966784468963056</v>
      </c>
      <c r="V75" s="4" t="s">
        <v>899</v>
      </c>
      <c r="W75" s="4" t="s">
        <v>895</v>
      </c>
      <c r="X75" s="2" cm="1">
        <f t="array" ref="X75">SUM(_xlfn._xlws.FILTER($E$2:$E$863,_xlfn.MAP($V$2:$V$863,_xlfn.LAMBDA(_xlpm.x,_xlpm.x=$V75))))</f>
        <v>359</v>
      </c>
      <c r="Y75" s="11">
        <f t="shared" si="35"/>
        <v>5.5710306406685237E-3</v>
      </c>
      <c r="Z75" s="2" cm="1">
        <f t="array" ref="Z75">SUM(_xlfn._xlws.FILTER($E$2:$E$863,_xlfn.MAP($W$2:$W$863,_xlfn.LAMBDA(_xlpm.x,_xlpm.x=$W75))))</f>
        <v>150</v>
      </c>
      <c r="AA75" s="11">
        <f t="shared" si="36"/>
        <v>1.3333333333333334E-2</v>
      </c>
      <c r="AB75" s="11">
        <f t="shared" si="37"/>
        <v>-0.37900318952263795</v>
      </c>
      <c r="AC75" s="2"/>
      <c r="AH75" s="2"/>
      <c r="AI75" s="2"/>
    </row>
    <row r="76" spans="1:35">
      <c r="A76" s="1" t="str">
        <f t="shared" si="21"/>
        <v>~mo~ : [mu]</v>
      </c>
      <c r="B76" s="1">
        <f t="shared" si="20"/>
        <v>0</v>
      </c>
      <c r="C76" s="1">
        <f t="shared" si="20"/>
        <v>1</v>
      </c>
      <c r="D76" s="1">
        <f t="shared" si="20"/>
        <v>0</v>
      </c>
      <c r="E76" s="7">
        <v>1</v>
      </c>
      <c r="F76" s="9" t="s">
        <v>87</v>
      </c>
      <c r="G76" s="4">
        <f t="shared" si="22"/>
        <v>4.5330915684496827E-4</v>
      </c>
      <c r="H76" s="1" t="str">
        <f t="shared" si="23"/>
        <v>mu</v>
      </c>
      <c r="I76" s="1" t="str">
        <f t="shared" si="24"/>
        <v>mo</v>
      </c>
      <c r="J76" s="10">
        <f t="shared" si="25"/>
        <v>2</v>
      </c>
      <c r="K76" s="10">
        <f t="shared" si="26"/>
        <v>2</v>
      </c>
      <c r="L76" s="10">
        <f t="shared" si="27"/>
        <v>2</v>
      </c>
      <c r="M76" s="1" t="str">
        <f t="shared" si="28"/>
        <v>~mo~</v>
      </c>
      <c r="N76" s="1" t="str">
        <f t="shared" si="29"/>
        <v>[mu]</v>
      </c>
      <c r="O76" s="4">
        <f t="shared" si="30"/>
        <v>2.788278716598663E-2</v>
      </c>
      <c r="P76" s="4">
        <f t="shared" si="31"/>
        <v>0.15384615384615385</v>
      </c>
      <c r="Q76" s="3" cm="1">
        <f t="array" ref="Q76">SUM(_xlfn._xlws.FILTER($G$2:$G$863,_xlfn.MAP($M$2:$M$863,_xlfn.LAMBDA(_xlpm.x,_xlpm.x=$M76))))</f>
        <v>4.9864007252946509E-3</v>
      </c>
      <c r="R76" s="4">
        <f t="shared" si="32"/>
        <v>9.0909090909090912E-2</v>
      </c>
      <c r="S76" s="6" cm="1">
        <f t="array" ref="S76">SUM(_xlfn._xlws.FILTER($G$2:$G$863,_xlfn.MAP($N$2:$N$863,_xlfn.LAMBDA(_xlpm.x,_xlpm.x=$N76))))</f>
        <v>9.0661831368993653E-4</v>
      </c>
      <c r="T76" s="4">
        <f t="shared" si="33"/>
        <v>0.5</v>
      </c>
      <c r="U76" s="4">
        <f t="shared" si="34"/>
        <v>-0.74036268949424389</v>
      </c>
      <c r="V76" s="4" t="s">
        <v>908</v>
      </c>
      <c r="W76" s="4" t="s">
        <v>894</v>
      </c>
      <c r="X76" s="2" cm="1">
        <f t="array" ref="X76">SUM(_xlfn._xlws.FILTER($E$2:$E$863,_xlfn.MAP($V$2:$V$863,_xlfn.LAMBDA(_xlpm.x,_xlpm.x=$V76))))</f>
        <v>562</v>
      </c>
      <c r="Y76" s="11">
        <f t="shared" si="35"/>
        <v>1.7793594306049821E-3</v>
      </c>
      <c r="Z76" s="2" cm="1">
        <f t="array" ref="Z76">SUM(_xlfn._xlws.FILTER($E$2:$E$863,_xlfn.MAP($W$2:$W$863,_xlfn.LAMBDA(_xlpm.x,_xlpm.x=$W76))))</f>
        <v>288</v>
      </c>
      <c r="AA76" s="11">
        <f t="shared" si="36"/>
        <v>3.472222222222222E-3</v>
      </c>
      <c r="AB76" s="11">
        <f t="shared" si="37"/>
        <v>-0.2903438278098302</v>
      </c>
      <c r="AC76" s="2"/>
      <c r="AH76" s="2"/>
      <c r="AI76" s="2"/>
    </row>
    <row r="77" spans="1:35">
      <c r="A77" s="1" t="str">
        <f t="shared" si="21"/>
        <v>~mo~ : [mɔ]</v>
      </c>
      <c r="B77" s="1">
        <f t="shared" si="20"/>
        <v>0</v>
      </c>
      <c r="C77" s="1">
        <f t="shared" si="20"/>
        <v>1</v>
      </c>
      <c r="D77" s="1">
        <f t="shared" si="20"/>
        <v>0</v>
      </c>
      <c r="E77" s="7">
        <v>2</v>
      </c>
      <c r="F77" s="9" t="s">
        <v>523</v>
      </c>
      <c r="G77" s="4">
        <f t="shared" si="22"/>
        <v>9.0661831368993653E-4</v>
      </c>
      <c r="H77" s="1" t="str">
        <f t="shared" si="23"/>
        <v>mɔ</v>
      </c>
      <c r="I77" s="1" t="str">
        <f t="shared" si="24"/>
        <v>mo</v>
      </c>
      <c r="J77" s="10">
        <f t="shared" si="25"/>
        <v>2</v>
      </c>
      <c r="K77" s="10">
        <f t="shared" si="26"/>
        <v>2</v>
      </c>
      <c r="L77" s="10">
        <f t="shared" si="27"/>
        <v>2</v>
      </c>
      <c r="M77" s="1" t="str">
        <f t="shared" si="28"/>
        <v>~mo~</v>
      </c>
      <c r="N77" s="1" t="str">
        <f t="shared" si="29"/>
        <v>[mɔ]</v>
      </c>
      <c r="O77" s="4">
        <f t="shared" si="30"/>
        <v>8.8386344147355855E-2</v>
      </c>
      <c r="P77" s="4">
        <f t="shared" si="31"/>
        <v>0.30769230769230771</v>
      </c>
      <c r="Q77" s="3" cm="1">
        <f t="array" ref="Q77">SUM(_xlfn._xlws.FILTER($G$2:$G$863,_xlfn.MAP($M$2:$M$863,_xlfn.LAMBDA(_xlpm.x,_xlpm.x=$M77))))</f>
        <v>4.9864007252946509E-3</v>
      </c>
      <c r="R77" s="4">
        <f t="shared" si="32"/>
        <v>0.18181818181818182</v>
      </c>
      <c r="S77" s="6" cm="1">
        <f t="array" ref="S77">SUM(_xlfn._xlws.FILTER($G$2:$G$863,_xlfn.MAP($N$2:$N$863,_xlfn.LAMBDA(_xlpm.x,_xlpm.x=$N77))))</f>
        <v>9.0661831368993653E-4</v>
      </c>
      <c r="T77" s="4">
        <f t="shared" si="33"/>
        <v>1</v>
      </c>
      <c r="U77" s="4">
        <f t="shared" si="34"/>
        <v>-0.74036268949424389</v>
      </c>
      <c r="V77" s="4" t="s">
        <v>908</v>
      </c>
      <c r="W77" s="4" t="s">
        <v>897</v>
      </c>
      <c r="X77" s="2" cm="1">
        <f t="array" ref="X77">SUM(_xlfn._xlws.FILTER($E$2:$E$863,_xlfn.MAP($V$2:$V$863,_xlfn.LAMBDA(_xlpm.x,_xlpm.x=$V77))))</f>
        <v>562</v>
      </c>
      <c r="Y77" s="11">
        <f t="shared" si="35"/>
        <v>3.5587188612099642E-3</v>
      </c>
      <c r="Z77" s="2" cm="1">
        <f t="array" ref="Z77">SUM(_xlfn._xlws.FILTER($E$2:$E$863,_xlfn.MAP($W$2:$W$863,_xlfn.LAMBDA(_xlpm.x,_xlpm.x=$W77))))</f>
        <v>111</v>
      </c>
      <c r="AA77" s="11">
        <f t="shared" si="36"/>
        <v>1.8018018018018018E-2</v>
      </c>
      <c r="AB77" s="11">
        <f t="shared" si="37"/>
        <v>-0.7044133367824037</v>
      </c>
      <c r="AC77" s="2"/>
      <c r="AH77" s="2"/>
      <c r="AI77" s="2"/>
    </row>
    <row r="78" spans="1:35">
      <c r="A78" s="1" t="str">
        <f t="shared" si="21"/>
        <v>~ra~ : [ɹæ]</v>
      </c>
      <c r="B78" s="1">
        <f t="shared" si="20"/>
        <v>1</v>
      </c>
      <c r="C78" s="1">
        <f t="shared" si="20"/>
        <v>0</v>
      </c>
      <c r="D78" s="1">
        <f t="shared" si="20"/>
        <v>0</v>
      </c>
      <c r="E78" s="7">
        <v>2</v>
      </c>
      <c r="F78" s="9" t="s">
        <v>635</v>
      </c>
      <c r="G78" s="4">
        <f t="shared" si="22"/>
        <v>9.0661831368993653E-4</v>
      </c>
      <c r="H78" s="4" t="str">
        <f t="shared" si="23"/>
        <v>ɹæ</v>
      </c>
      <c r="I78" s="4" t="str">
        <f t="shared" si="24"/>
        <v>ra</v>
      </c>
      <c r="J78" s="10">
        <f t="shared" si="25"/>
        <v>2</v>
      </c>
      <c r="K78" s="10">
        <f t="shared" si="26"/>
        <v>2</v>
      </c>
      <c r="L78" s="10">
        <f t="shared" si="27"/>
        <v>2</v>
      </c>
      <c r="M78" s="1" t="str">
        <f t="shared" si="28"/>
        <v>~ra~</v>
      </c>
      <c r="N78" s="1" t="str">
        <f t="shared" si="29"/>
        <v>[ɹæ]</v>
      </c>
      <c r="O78" s="4">
        <f t="shared" si="30"/>
        <v>8.8386344147355855E-2</v>
      </c>
      <c r="P78" s="4">
        <f t="shared" si="31"/>
        <v>0.30769230769230771</v>
      </c>
      <c r="Q78" s="3" cm="1">
        <f t="array" ref="Q78">SUM(_xlfn._xlws.FILTER($G$2:$G$863,_xlfn.MAP($M$2:$M$863,_xlfn.LAMBDA(_xlpm.x,_xlpm.x=$M78))))</f>
        <v>4.9864007252946509E-3</v>
      </c>
      <c r="R78" s="4">
        <f t="shared" si="32"/>
        <v>0.18181818181818182</v>
      </c>
      <c r="S78" s="6" cm="1">
        <f t="array" ref="S78">SUM(_xlfn._xlws.FILTER($G$2:$G$863,_xlfn.MAP($N$2:$N$863,_xlfn.LAMBDA(_xlpm.x,_xlpm.x=$N78))))</f>
        <v>9.0661831368993653E-4</v>
      </c>
      <c r="T78" s="4">
        <f t="shared" si="33"/>
        <v>1</v>
      </c>
      <c r="U78" s="4">
        <f t="shared" si="34"/>
        <v>-0.74036268949424389</v>
      </c>
      <c r="V78" s="4" t="s">
        <v>909</v>
      </c>
      <c r="W78" s="4" t="s">
        <v>890</v>
      </c>
      <c r="X78" s="2" cm="1">
        <f t="array" ref="X78">SUM(_xlfn._xlws.FILTER($E$2:$E$863,_xlfn.MAP($V$2:$V$863,_xlfn.LAMBDA(_xlpm.x,_xlpm.x=$V78))))</f>
        <v>473</v>
      </c>
      <c r="Y78" s="11">
        <f t="shared" si="35"/>
        <v>4.2283298097251587E-3</v>
      </c>
      <c r="Z78" s="2" cm="1">
        <f t="array" ref="Z78">SUM(_xlfn._xlws.FILTER($E$2:$E$863,_xlfn.MAP($W$2:$W$863,_xlfn.LAMBDA(_xlpm.x,_xlpm.x=$W78))))</f>
        <v>245</v>
      </c>
      <c r="AA78" s="11">
        <f t="shared" si="36"/>
        <v>8.1632653061224497E-3</v>
      </c>
      <c r="AB78" s="11">
        <f t="shared" si="37"/>
        <v>-0.28569505637327913</v>
      </c>
      <c r="AC78" s="2"/>
      <c r="AH78" s="2"/>
      <c r="AI78" s="2"/>
    </row>
    <row r="79" spans="1:35">
      <c r="A79" s="1" t="str">
        <f t="shared" si="21"/>
        <v>~ba~ : [bə]</v>
      </c>
      <c r="B79" s="1">
        <f t="shared" si="20"/>
        <v>0</v>
      </c>
      <c r="C79" s="1">
        <f t="shared" si="20"/>
        <v>0</v>
      </c>
      <c r="D79" s="1">
        <f t="shared" si="20"/>
        <v>0</v>
      </c>
      <c r="E79" s="7">
        <v>1</v>
      </c>
      <c r="F79" s="9" t="s">
        <v>673</v>
      </c>
      <c r="G79" s="4">
        <f t="shared" si="22"/>
        <v>4.5330915684496827E-4</v>
      </c>
      <c r="H79" s="1" t="str">
        <f t="shared" si="23"/>
        <v>bə</v>
      </c>
      <c r="I79" s="1" t="str">
        <f t="shared" si="24"/>
        <v>ba</v>
      </c>
      <c r="J79" s="10">
        <f t="shared" si="25"/>
        <v>2</v>
      </c>
      <c r="K79" s="10">
        <f t="shared" si="26"/>
        <v>2</v>
      </c>
      <c r="L79" s="10">
        <f t="shared" si="27"/>
        <v>2</v>
      </c>
      <c r="M79" s="1" t="str">
        <f t="shared" si="28"/>
        <v>~ba~</v>
      </c>
      <c r="N79" s="1" t="str">
        <f t="shared" si="29"/>
        <v>[bə]</v>
      </c>
      <c r="O79" s="4">
        <f t="shared" si="30"/>
        <v>3.0206352763152186E-2</v>
      </c>
      <c r="P79" s="4">
        <f t="shared" si="31"/>
        <v>0.16666666666666669</v>
      </c>
      <c r="Q79" s="3" cm="1">
        <f t="array" ref="Q79">SUM(_xlfn._xlws.FILTER($G$2:$G$863,_xlfn.MAP($M$2:$M$863,_xlfn.LAMBDA(_xlpm.x,_xlpm.x=$M79))))</f>
        <v>4.5330915684496827E-3</v>
      </c>
      <c r="R79" s="4">
        <f t="shared" si="32"/>
        <v>0.1</v>
      </c>
      <c r="S79" s="6" cm="1">
        <f t="array" ref="S79">SUM(_xlfn._xlws.FILTER($G$2:$G$863,_xlfn.MAP($N$2:$N$863,_xlfn.LAMBDA(_xlpm.x,_xlpm.x=$N79))))</f>
        <v>9.0661831368993653E-4</v>
      </c>
      <c r="T79" s="4">
        <f t="shared" si="33"/>
        <v>0.5</v>
      </c>
      <c r="U79" s="4">
        <f t="shared" si="34"/>
        <v>-0.69897000433601875</v>
      </c>
      <c r="V79" s="4" t="s">
        <v>907</v>
      </c>
      <c r="W79" s="4" t="s">
        <v>904</v>
      </c>
      <c r="X79" s="2" cm="1">
        <f t="array" ref="X79">SUM(_xlfn._xlws.FILTER($E$2:$E$863,_xlfn.MAP($V$2:$V$863,_xlfn.LAMBDA(_xlpm.x,_xlpm.x=$V79))))</f>
        <v>341</v>
      </c>
      <c r="Y79" s="11">
        <f t="shared" si="35"/>
        <v>2.9325513196480938E-3</v>
      </c>
      <c r="Z79" s="2" cm="1">
        <f t="array" ref="Z79">SUM(_xlfn._xlws.FILTER($E$2:$E$863,_xlfn.MAP($W$2:$W$863,_xlfn.LAMBDA(_xlpm.x,_xlpm.x=$W79))))</f>
        <v>45</v>
      </c>
      <c r="AA79" s="11">
        <f t="shared" si="36"/>
        <v>2.2222222222222223E-2</v>
      </c>
      <c r="AB79" s="11">
        <f t="shared" si="37"/>
        <v>-0.87954186521715405</v>
      </c>
      <c r="AC79" s="2"/>
      <c r="AH79" s="2"/>
      <c r="AI79" s="2"/>
    </row>
    <row r="80" spans="1:35">
      <c r="A80" s="1" t="str">
        <f t="shared" si="21"/>
        <v>~co~ : [kɔ]</v>
      </c>
      <c r="B80" s="1">
        <f t="shared" si="20"/>
        <v>0</v>
      </c>
      <c r="C80" s="1">
        <f t="shared" si="20"/>
        <v>0</v>
      </c>
      <c r="D80" s="1">
        <f t="shared" si="20"/>
        <v>0</v>
      </c>
      <c r="E80" s="7">
        <v>3</v>
      </c>
      <c r="F80" s="9" t="s">
        <v>679</v>
      </c>
      <c r="G80" s="4">
        <f t="shared" si="22"/>
        <v>1.3599274705349048E-3</v>
      </c>
      <c r="H80" s="4" t="str">
        <f t="shared" si="23"/>
        <v>kɔ</v>
      </c>
      <c r="I80" s="4" t="str">
        <f t="shared" si="24"/>
        <v>co</v>
      </c>
      <c r="J80" s="10">
        <f t="shared" si="25"/>
        <v>2</v>
      </c>
      <c r="K80" s="10">
        <f t="shared" si="26"/>
        <v>2</v>
      </c>
      <c r="L80" s="10">
        <f t="shared" si="27"/>
        <v>2</v>
      </c>
      <c r="M80" s="1" t="str">
        <f t="shared" si="28"/>
        <v>~co~</v>
      </c>
      <c r="N80" s="1" t="str">
        <f t="shared" si="29"/>
        <v>[kɔ]</v>
      </c>
      <c r="O80" s="4">
        <f t="shared" si="30"/>
        <v>7.249524663156523E-2</v>
      </c>
      <c r="P80" s="4">
        <f t="shared" si="31"/>
        <v>0.19999999999999998</v>
      </c>
      <c r="Q80" s="3" cm="1">
        <f t="array" ref="Q80">SUM(_xlfn._xlws.FILTER($G$2:$G$863,_xlfn.MAP($M$2:$M$863,_xlfn.LAMBDA(_xlpm.x,_xlpm.x=$M80))))</f>
        <v>1.1332728921124207E-2</v>
      </c>
      <c r="R80" s="4">
        <f t="shared" si="32"/>
        <v>0.12</v>
      </c>
      <c r="S80" s="6" cm="1">
        <f t="array" ref="S80">SUM(_xlfn._xlws.FILTER($G$2:$G$863,_xlfn.MAP($N$2:$N$863,_xlfn.LAMBDA(_xlpm.x,_xlpm.x=$N80))))</f>
        <v>2.2665457842248413E-3</v>
      </c>
      <c r="T80" s="4">
        <f t="shared" si="33"/>
        <v>0.6</v>
      </c>
      <c r="U80" s="4">
        <f t="shared" si="34"/>
        <v>-0.69897000433601875</v>
      </c>
      <c r="V80" s="4" t="s">
        <v>899</v>
      </c>
      <c r="W80" s="4" t="s">
        <v>901</v>
      </c>
      <c r="X80" s="2" cm="1">
        <f t="array" ref="X80">SUM(_xlfn._xlws.FILTER($E$2:$E$863,_xlfn.MAP($V$2:$V$863,_xlfn.LAMBDA(_xlpm.x,_xlpm.x=$V80))))</f>
        <v>359</v>
      </c>
      <c r="Y80" s="11">
        <f t="shared" si="35"/>
        <v>8.356545961002786E-3</v>
      </c>
      <c r="Z80" s="2" cm="1">
        <f t="array" ref="Z80">SUM(_xlfn._xlws.FILTER($E$2:$E$863,_xlfn.MAP($W$2:$W$863,_xlfn.LAMBDA(_xlpm.x,_xlpm.x=$W80))))</f>
        <v>184</v>
      </c>
      <c r="AA80" s="11">
        <f t="shared" si="36"/>
        <v>1.6304347826086956E-2</v>
      </c>
      <c r="AB80" s="11">
        <f t="shared" si="37"/>
        <v>-0.29027662556878264</v>
      </c>
      <c r="AC80" s="2"/>
      <c r="AH80" s="2"/>
      <c r="AI80" s="2"/>
    </row>
    <row r="81" spans="1:35">
      <c r="A81" s="1" t="str">
        <f t="shared" si="21"/>
        <v>~ro~ : [ɹɑ]</v>
      </c>
      <c r="B81" s="1">
        <f t="shared" si="20"/>
        <v>1</v>
      </c>
      <c r="C81" s="1">
        <f t="shared" si="20"/>
        <v>0</v>
      </c>
      <c r="D81" s="1">
        <f t="shared" si="20"/>
        <v>0</v>
      </c>
      <c r="E81" s="7">
        <v>1</v>
      </c>
      <c r="F81" s="9" t="s">
        <v>457</v>
      </c>
      <c r="G81" s="4">
        <f t="shared" si="22"/>
        <v>4.5330915684496827E-4</v>
      </c>
      <c r="H81" s="1" t="str">
        <f t="shared" si="23"/>
        <v>ɹɑ</v>
      </c>
      <c r="I81" s="1" t="str">
        <f t="shared" si="24"/>
        <v>ro</v>
      </c>
      <c r="J81" s="10">
        <f t="shared" si="25"/>
        <v>2</v>
      </c>
      <c r="K81" s="10">
        <f t="shared" si="26"/>
        <v>2</v>
      </c>
      <c r="L81" s="10">
        <f t="shared" si="27"/>
        <v>2</v>
      </c>
      <c r="M81" s="1" t="str">
        <f t="shared" si="28"/>
        <v>~ro~</v>
      </c>
      <c r="N81" s="1" t="str">
        <f t="shared" si="29"/>
        <v>[ɹɑ]</v>
      </c>
      <c r="O81" s="4">
        <f t="shared" si="30"/>
        <v>6.0412705526304372E-2</v>
      </c>
      <c r="P81" s="4">
        <f t="shared" si="31"/>
        <v>0.33333333333333337</v>
      </c>
      <c r="Q81" s="3" cm="1">
        <f t="array" ref="Q81">SUM(_xlfn._xlws.FILTER($G$2:$G$863,_xlfn.MAP($M$2:$M$863,_xlfn.LAMBDA(_xlpm.x,_xlpm.x=$M81))))</f>
        <v>2.2665457842248413E-3</v>
      </c>
      <c r="R81" s="4">
        <f t="shared" si="32"/>
        <v>0.2</v>
      </c>
      <c r="S81" s="6" cm="1">
        <f t="array" ref="S81">SUM(_xlfn._xlws.FILTER($G$2:$G$863,_xlfn.MAP($N$2:$N$863,_xlfn.LAMBDA(_xlpm.x,_xlpm.x=$N81))))</f>
        <v>4.5330915684496827E-4</v>
      </c>
      <c r="T81" s="4">
        <f t="shared" si="33"/>
        <v>1</v>
      </c>
      <c r="U81" s="4">
        <f t="shared" si="34"/>
        <v>-0.69897000433601875</v>
      </c>
      <c r="V81" s="4" t="s">
        <v>908</v>
      </c>
      <c r="W81" s="4" t="s">
        <v>894</v>
      </c>
      <c r="X81" s="2" cm="1">
        <f t="array" ref="X81">SUM(_xlfn._xlws.FILTER($E$2:$E$863,_xlfn.MAP($V$2:$V$863,_xlfn.LAMBDA(_xlpm.x,_xlpm.x=$V81))))</f>
        <v>562</v>
      </c>
      <c r="Y81" s="11">
        <f t="shared" si="35"/>
        <v>1.7793594306049821E-3</v>
      </c>
      <c r="Z81" s="2" cm="1">
        <f t="array" ref="Z81">SUM(_xlfn._xlws.FILTER($E$2:$E$863,_xlfn.MAP($W$2:$W$863,_xlfn.LAMBDA(_xlpm.x,_xlpm.x=$W81))))</f>
        <v>288</v>
      </c>
      <c r="AA81" s="11">
        <f t="shared" si="36"/>
        <v>3.472222222222222E-3</v>
      </c>
      <c r="AB81" s="11">
        <f t="shared" si="37"/>
        <v>-0.2903438278098302</v>
      </c>
      <c r="AC81" s="2"/>
      <c r="AH81" s="2"/>
      <c r="AI81" s="2"/>
    </row>
    <row r="82" spans="1:35">
      <c r="A82" s="1" t="str">
        <f t="shared" si="21"/>
        <v>~cu~ : [kyʊ]</v>
      </c>
      <c r="B82" s="1">
        <f t="shared" ref="B82:D101" si="38">_xlfn.LET(_xlpm.d,$F82,_xlpm.k,_xlfn.CONCAT(LEFT(TRIM(B$1),1),"*"),COUNTIF(_xlpm.d,_xlpm.k))</f>
        <v>0</v>
      </c>
      <c r="C82" s="1">
        <f t="shared" si="38"/>
        <v>0</v>
      </c>
      <c r="D82" s="1">
        <f t="shared" si="38"/>
        <v>0</v>
      </c>
      <c r="E82" s="7">
        <v>1</v>
      </c>
      <c r="F82" s="9" t="s">
        <v>634</v>
      </c>
      <c r="G82" s="4">
        <f t="shared" si="22"/>
        <v>4.5330915684496827E-4</v>
      </c>
      <c r="H82" s="4" t="str">
        <f t="shared" si="23"/>
        <v>kyʊ</v>
      </c>
      <c r="I82" s="4" t="str">
        <f t="shared" si="24"/>
        <v>cu</v>
      </c>
      <c r="J82" s="10">
        <f t="shared" si="25"/>
        <v>3</v>
      </c>
      <c r="K82" s="10">
        <f t="shared" si="26"/>
        <v>2</v>
      </c>
      <c r="L82" s="10">
        <f t="shared" si="27"/>
        <v>3</v>
      </c>
      <c r="M82" s="1" t="str">
        <f t="shared" si="28"/>
        <v>~cu~</v>
      </c>
      <c r="N82" s="1" t="str">
        <f t="shared" si="29"/>
        <v>[kyʊ]</v>
      </c>
      <c r="O82" s="4">
        <f t="shared" si="30"/>
        <v>7.013697912484157E-2</v>
      </c>
      <c r="P82" s="4">
        <f t="shared" si="31"/>
        <v>0.33333333333333337</v>
      </c>
      <c r="Q82" s="3" cm="1">
        <f t="array" ref="Q82">SUM(_xlfn._xlws.FILTER($G$2:$G$863,_xlfn.MAP($M$2:$M$863,_xlfn.LAMBDA(_xlpm.x,_xlpm.x=$M82))))</f>
        <v>2.2665457842248413E-3</v>
      </c>
      <c r="R82" s="4">
        <f t="shared" si="32"/>
        <v>0.2</v>
      </c>
      <c r="S82" s="6" cm="1">
        <f t="array" ref="S82">SUM(_xlfn._xlws.FILTER($G$2:$G$863,_xlfn.MAP($N$2:$N$863,_xlfn.LAMBDA(_xlpm.x,_xlpm.x=$N82))))</f>
        <v>4.5330915684496827E-4</v>
      </c>
      <c r="T82" s="4">
        <f t="shared" si="33"/>
        <v>1</v>
      </c>
      <c r="U82" s="4">
        <f t="shared" si="34"/>
        <v>-0.69897000433601875</v>
      </c>
      <c r="V82" s="4" t="s">
        <v>908</v>
      </c>
      <c r="W82" s="4" t="s">
        <v>894</v>
      </c>
      <c r="X82" s="2" cm="1">
        <f t="array" ref="X82">SUM(_xlfn._xlws.FILTER($E$2:$E$863,_xlfn.MAP($V$2:$V$863,_xlfn.LAMBDA(_xlpm.x,_xlpm.x=$V82))))</f>
        <v>562</v>
      </c>
      <c r="Y82" s="11">
        <f t="shared" si="35"/>
        <v>1.7793594306049821E-3</v>
      </c>
      <c r="Z82" s="2" cm="1">
        <f t="array" ref="Z82">SUM(_xlfn._xlws.FILTER($E$2:$E$863,_xlfn.MAP($W$2:$W$863,_xlfn.LAMBDA(_xlpm.x,_xlpm.x=$W82))))</f>
        <v>288</v>
      </c>
      <c r="AA82" s="11">
        <f t="shared" si="36"/>
        <v>3.472222222222222E-3</v>
      </c>
      <c r="AB82" s="11">
        <f t="shared" si="37"/>
        <v>-0.2903438278098302</v>
      </c>
      <c r="AC82" s="2"/>
      <c r="AH82" s="2"/>
      <c r="AI82" s="2"/>
    </row>
    <row r="83" spans="1:35">
      <c r="A83" s="1" t="str">
        <f t="shared" si="21"/>
        <v>~tu~ : [tʃʊ]</v>
      </c>
      <c r="B83" s="1">
        <f t="shared" si="38"/>
        <v>0</v>
      </c>
      <c r="C83" s="1">
        <f t="shared" si="38"/>
        <v>0</v>
      </c>
      <c r="D83" s="1">
        <f t="shared" si="38"/>
        <v>0</v>
      </c>
      <c r="E83" s="7">
        <v>1</v>
      </c>
      <c r="F83" s="9" t="s">
        <v>769</v>
      </c>
      <c r="G83" s="4">
        <f t="shared" si="22"/>
        <v>4.5330915684496827E-4</v>
      </c>
      <c r="H83" s="4" t="str">
        <f t="shared" si="23"/>
        <v>tʃʊ</v>
      </c>
      <c r="I83" s="4" t="str">
        <f t="shared" si="24"/>
        <v>tu</v>
      </c>
      <c r="J83" s="10">
        <f t="shared" si="25"/>
        <v>3</v>
      </c>
      <c r="K83" s="10">
        <f t="shared" si="26"/>
        <v>2</v>
      </c>
      <c r="L83" s="10">
        <f t="shared" si="27"/>
        <v>3</v>
      </c>
      <c r="M83" s="1" t="str">
        <f t="shared" si="28"/>
        <v>~tu~</v>
      </c>
      <c r="N83" s="1" t="str">
        <f t="shared" si="29"/>
        <v>[tʃʊ]</v>
      </c>
      <c r="O83" s="4">
        <f t="shared" si="30"/>
        <v>7.013697912484157E-2</v>
      </c>
      <c r="P83" s="4">
        <f t="shared" si="31"/>
        <v>0.33333333333333337</v>
      </c>
      <c r="Q83" s="3" cm="1">
        <f t="array" ref="Q83">SUM(_xlfn._xlws.FILTER($G$2:$G$863,_xlfn.MAP($M$2:$M$863,_xlfn.LAMBDA(_xlpm.x,_xlpm.x=$M83))))</f>
        <v>2.2665457842248413E-3</v>
      </c>
      <c r="R83" s="4">
        <f t="shared" si="32"/>
        <v>0.2</v>
      </c>
      <c r="S83" s="6" cm="1">
        <f t="array" ref="S83">SUM(_xlfn._xlws.FILTER($G$2:$G$863,_xlfn.MAP($N$2:$N$863,_xlfn.LAMBDA(_xlpm.x,_xlpm.x=$N83))))</f>
        <v>4.5330915684496827E-4</v>
      </c>
      <c r="T83" s="4">
        <f t="shared" si="33"/>
        <v>1</v>
      </c>
      <c r="U83" s="4">
        <f t="shared" si="34"/>
        <v>-0.69897000433601875</v>
      </c>
      <c r="V83" s="4" t="s">
        <v>900</v>
      </c>
      <c r="W83" s="4" t="s">
        <v>902</v>
      </c>
      <c r="X83" s="2" cm="1">
        <f t="array" ref="X83">SUM(_xlfn._xlws.FILTER($E$2:$E$863,_xlfn.MAP($V$2:$V$863,_xlfn.LAMBDA(_xlpm.x,_xlpm.x=$V83))))</f>
        <v>247</v>
      </c>
      <c r="Y83" s="11">
        <f t="shared" si="35"/>
        <v>4.048582995951417E-3</v>
      </c>
      <c r="Z83" s="2" cm="1">
        <f t="array" ref="Z83">SUM(_xlfn._xlws.FILTER($E$2:$E$863,_xlfn.MAP($W$2:$W$863,_xlfn.LAMBDA(_xlpm.x,_xlpm.x=$W83))))</f>
        <v>127</v>
      </c>
      <c r="AA83" s="11">
        <f t="shared" si="36"/>
        <v>7.874015748031496E-3</v>
      </c>
      <c r="AB83" s="11">
        <f t="shared" si="37"/>
        <v>-0.28889323230370889</v>
      </c>
      <c r="AC83" s="2"/>
      <c r="AH83" s="2"/>
      <c r="AI83" s="2"/>
    </row>
    <row r="84" spans="1:35">
      <c r="A84" s="1" t="str">
        <f t="shared" si="21"/>
        <v>~so~ : [sɑ]</v>
      </c>
      <c r="B84" s="1">
        <f t="shared" si="38"/>
        <v>0</v>
      </c>
      <c r="C84" s="1">
        <f t="shared" si="38"/>
        <v>0</v>
      </c>
      <c r="D84" s="1">
        <f t="shared" si="38"/>
        <v>0</v>
      </c>
      <c r="E84" s="7">
        <v>2</v>
      </c>
      <c r="F84" s="9" t="s">
        <v>530</v>
      </c>
      <c r="G84" s="4">
        <f t="shared" si="22"/>
        <v>9.0661831368993653E-4</v>
      </c>
      <c r="H84" s="4" t="str">
        <f t="shared" si="23"/>
        <v>sɑ</v>
      </c>
      <c r="I84" s="4" t="str">
        <f t="shared" si="24"/>
        <v>so</v>
      </c>
      <c r="J84" s="10">
        <f t="shared" si="25"/>
        <v>2</v>
      </c>
      <c r="K84" s="10">
        <f t="shared" si="26"/>
        <v>2</v>
      </c>
      <c r="L84" s="10">
        <f t="shared" si="27"/>
        <v>2</v>
      </c>
      <c r="M84" s="1" t="str">
        <f t="shared" si="28"/>
        <v>~so~</v>
      </c>
      <c r="N84" s="1" t="str">
        <f t="shared" si="29"/>
        <v>[sɑ]</v>
      </c>
      <c r="O84" s="4">
        <f t="shared" si="30"/>
        <v>9.5751872826302181E-2</v>
      </c>
      <c r="P84" s="4">
        <f t="shared" si="31"/>
        <v>0.33333333333333337</v>
      </c>
      <c r="Q84" s="3" cm="1">
        <f t="array" ref="Q84">SUM(_xlfn._xlws.FILTER($G$2:$G$863,_xlfn.MAP($M$2:$M$863,_xlfn.LAMBDA(_xlpm.x,_xlpm.x=$M84))))</f>
        <v>4.5330915684496827E-3</v>
      </c>
      <c r="R84" s="4">
        <f t="shared" si="32"/>
        <v>0.2</v>
      </c>
      <c r="S84" s="6" cm="1">
        <f t="array" ref="S84">SUM(_xlfn._xlws.FILTER($G$2:$G$863,_xlfn.MAP($N$2:$N$863,_xlfn.LAMBDA(_xlpm.x,_xlpm.x=$N84))))</f>
        <v>9.0661831368993653E-4</v>
      </c>
      <c r="T84" s="4">
        <f t="shared" si="33"/>
        <v>1</v>
      </c>
      <c r="U84" s="4">
        <f t="shared" si="34"/>
        <v>-0.69897000433601875</v>
      </c>
      <c r="V84" s="4" t="s">
        <v>899</v>
      </c>
      <c r="W84" s="4" t="s">
        <v>895</v>
      </c>
      <c r="X84" s="2" cm="1">
        <f t="array" ref="X84">SUM(_xlfn._xlws.FILTER($E$2:$E$863,_xlfn.MAP($V$2:$V$863,_xlfn.LAMBDA(_xlpm.x,_xlpm.x=$V84))))</f>
        <v>359</v>
      </c>
      <c r="Y84" s="11">
        <f t="shared" si="35"/>
        <v>5.5710306406685237E-3</v>
      </c>
      <c r="Z84" s="2" cm="1">
        <f t="array" ref="Z84">SUM(_xlfn._xlws.FILTER($E$2:$E$863,_xlfn.MAP($W$2:$W$863,_xlfn.LAMBDA(_xlpm.x,_xlpm.x=$W84))))</f>
        <v>150</v>
      </c>
      <c r="AA84" s="11">
        <f t="shared" si="36"/>
        <v>1.3333333333333334E-2</v>
      </c>
      <c r="AB84" s="11">
        <f t="shared" si="37"/>
        <v>-0.37900318952263795</v>
      </c>
      <c r="AC84" s="2"/>
      <c r="AH84" s="2"/>
      <c r="AI84" s="2"/>
    </row>
    <row r="85" spans="1:35">
      <c r="A85" s="1" t="str">
        <f t="shared" si="21"/>
        <v>~so~ : [soʊ]</v>
      </c>
      <c r="B85" s="1">
        <f t="shared" si="38"/>
        <v>0</v>
      </c>
      <c r="C85" s="1">
        <f t="shared" si="38"/>
        <v>0</v>
      </c>
      <c r="D85" s="1">
        <f t="shared" si="38"/>
        <v>0</v>
      </c>
      <c r="E85" s="7">
        <v>2</v>
      </c>
      <c r="F85" s="9" t="s">
        <v>675</v>
      </c>
      <c r="G85" s="4">
        <f t="shared" si="22"/>
        <v>9.0661831368993653E-4</v>
      </c>
      <c r="H85" s="1" t="str">
        <f t="shared" si="23"/>
        <v>soʊ</v>
      </c>
      <c r="I85" s="1" t="str">
        <f t="shared" si="24"/>
        <v>so</v>
      </c>
      <c r="J85" s="10">
        <f t="shared" si="25"/>
        <v>3</v>
      </c>
      <c r="K85" s="10">
        <f t="shared" si="26"/>
        <v>2</v>
      </c>
      <c r="L85" s="10">
        <f t="shared" si="27"/>
        <v>3</v>
      </c>
      <c r="M85" s="1" t="str">
        <f t="shared" si="28"/>
        <v>~so~</v>
      </c>
      <c r="N85" s="1" t="str">
        <f t="shared" si="29"/>
        <v>[soʊ]</v>
      </c>
      <c r="O85" s="4">
        <f t="shared" si="30"/>
        <v>0.11116448182673641</v>
      </c>
      <c r="P85" s="4">
        <f t="shared" si="31"/>
        <v>0.33333333333333337</v>
      </c>
      <c r="Q85" s="3" cm="1">
        <f t="array" ref="Q85">SUM(_xlfn._xlws.FILTER($G$2:$G$863,_xlfn.MAP($M$2:$M$863,_xlfn.LAMBDA(_xlpm.x,_xlpm.x=$M85))))</f>
        <v>4.5330915684496827E-3</v>
      </c>
      <c r="R85" s="4">
        <f t="shared" si="32"/>
        <v>0.2</v>
      </c>
      <c r="S85" s="6" cm="1">
        <f t="array" ref="S85">SUM(_xlfn._xlws.FILTER($G$2:$G$863,_xlfn.MAP($N$2:$N$863,_xlfn.LAMBDA(_xlpm.x,_xlpm.x=$N85))))</f>
        <v>9.0661831368993653E-4</v>
      </c>
      <c r="T85" s="4">
        <f t="shared" si="33"/>
        <v>1</v>
      </c>
      <c r="U85" s="4">
        <f t="shared" si="34"/>
        <v>-0.69897000433601875</v>
      </c>
      <c r="V85" s="4" t="s">
        <v>900</v>
      </c>
      <c r="W85" s="4" t="s">
        <v>901</v>
      </c>
      <c r="X85" s="2" cm="1">
        <f t="array" ref="X85">SUM(_xlfn._xlws.FILTER($E$2:$E$863,_xlfn.MAP($V$2:$V$863,_xlfn.LAMBDA(_xlpm.x,_xlpm.x=$V85))))</f>
        <v>247</v>
      </c>
      <c r="Y85" s="11">
        <f t="shared" si="35"/>
        <v>8.0971659919028341E-3</v>
      </c>
      <c r="Z85" s="2" cm="1">
        <f t="array" ref="Z85">SUM(_xlfn._xlws.FILTER($E$2:$E$863,_xlfn.MAP($W$2:$W$863,_xlfn.LAMBDA(_xlpm.x,_xlpm.x=$W85))))</f>
        <v>184</v>
      </c>
      <c r="AA85" s="11">
        <f t="shared" si="36"/>
        <v>1.0869565217391304E-2</v>
      </c>
      <c r="AB85" s="11">
        <f t="shared" si="37"/>
        <v>-0.12787913025012926</v>
      </c>
      <c r="AC85" s="2"/>
      <c r="AH85" s="2"/>
      <c r="AI85" s="2"/>
    </row>
    <row r="86" spans="1:35">
      <c r="A86" s="1" t="str">
        <f t="shared" si="21"/>
        <v>~te~ : [tɛ]</v>
      </c>
      <c r="B86" s="1">
        <f t="shared" si="38"/>
        <v>0</v>
      </c>
      <c r="C86" s="1">
        <f t="shared" si="38"/>
        <v>0</v>
      </c>
      <c r="D86" s="1">
        <f t="shared" si="38"/>
        <v>0</v>
      </c>
      <c r="E86" s="7">
        <v>5</v>
      </c>
      <c r="F86" s="9" t="s">
        <v>305</v>
      </c>
      <c r="G86" s="4">
        <f t="shared" si="22"/>
        <v>2.2665457842248413E-3</v>
      </c>
      <c r="H86" s="4" t="str">
        <f t="shared" si="23"/>
        <v>tɛ</v>
      </c>
      <c r="I86" s="4" t="str">
        <f t="shared" si="24"/>
        <v>te</v>
      </c>
      <c r="J86" s="10">
        <f t="shared" si="25"/>
        <v>2</v>
      </c>
      <c r="K86" s="10">
        <f t="shared" si="26"/>
        <v>2</v>
      </c>
      <c r="L86" s="10">
        <f t="shared" si="27"/>
        <v>2</v>
      </c>
      <c r="M86" s="1" t="str">
        <f t="shared" si="28"/>
        <v>~te~</v>
      </c>
      <c r="N86" s="1" t="str">
        <f t="shared" si="29"/>
        <v>[tɛ]</v>
      </c>
      <c r="O86" s="4">
        <f t="shared" si="30"/>
        <v>0.15616457835260655</v>
      </c>
      <c r="P86" s="4">
        <f t="shared" si="31"/>
        <v>0.33333333333333337</v>
      </c>
      <c r="Q86" s="3" cm="1">
        <f t="array" ref="Q86">SUM(_xlfn._xlws.FILTER($G$2:$G$863,_xlfn.MAP($M$2:$M$863,_xlfn.LAMBDA(_xlpm.x,_xlpm.x=$M86))))</f>
        <v>1.1332728921124207E-2</v>
      </c>
      <c r="R86" s="4">
        <f t="shared" si="32"/>
        <v>0.2</v>
      </c>
      <c r="S86" s="6" cm="1">
        <f t="array" ref="S86">SUM(_xlfn._xlws.FILTER($G$2:$G$863,_xlfn.MAP($N$2:$N$863,_xlfn.LAMBDA(_xlpm.x,_xlpm.x=$N86))))</f>
        <v>2.2665457842248413E-3</v>
      </c>
      <c r="T86" s="4">
        <f t="shared" si="33"/>
        <v>1</v>
      </c>
      <c r="U86" s="4">
        <f t="shared" si="34"/>
        <v>-0.69897000433601875</v>
      </c>
      <c r="V86" s="4" t="s">
        <v>899</v>
      </c>
      <c r="W86" s="4" t="s">
        <v>890</v>
      </c>
      <c r="X86" s="2" cm="1">
        <f t="array" ref="X86">SUM(_xlfn._xlws.FILTER($E$2:$E$863,_xlfn.MAP($V$2:$V$863,_xlfn.LAMBDA(_xlpm.x,_xlpm.x=$V86))))</f>
        <v>359</v>
      </c>
      <c r="Y86" s="11">
        <f t="shared" si="35"/>
        <v>1.3927576601671309E-2</v>
      </c>
      <c r="Z86" s="2" cm="1">
        <f t="array" ref="Z86">SUM(_xlfn._xlws.FILTER($E$2:$E$863,_xlfn.MAP($W$2:$W$863,_xlfn.LAMBDA(_xlpm.x,_xlpm.x=$W86))))</f>
        <v>245</v>
      </c>
      <c r="AA86" s="11">
        <f t="shared" si="36"/>
        <v>2.0408163265306121E-2</v>
      </c>
      <c r="AB86" s="11">
        <f t="shared" si="37"/>
        <v>-0.16592836421378668</v>
      </c>
      <c r="AC86" s="2"/>
      <c r="AH86" s="2"/>
      <c r="AI86" s="2"/>
    </row>
    <row r="87" spans="1:35">
      <c r="A87" s="1" t="str">
        <f t="shared" si="21"/>
        <v>~me~ : [mi]</v>
      </c>
      <c r="B87" s="1">
        <f t="shared" si="38"/>
        <v>0</v>
      </c>
      <c r="C87" s="1">
        <f t="shared" si="38"/>
        <v>1</v>
      </c>
      <c r="D87" s="1">
        <f t="shared" si="38"/>
        <v>0</v>
      </c>
      <c r="E87" s="7">
        <v>1</v>
      </c>
      <c r="F87" s="9" t="s">
        <v>81</v>
      </c>
      <c r="G87" s="4">
        <f t="shared" si="22"/>
        <v>4.5330915684496827E-4</v>
      </c>
      <c r="H87" s="4" t="str">
        <f t="shared" si="23"/>
        <v>mi</v>
      </c>
      <c r="I87" s="4" t="str">
        <f t="shared" si="24"/>
        <v>me</v>
      </c>
      <c r="J87" s="10">
        <f t="shared" si="25"/>
        <v>2</v>
      </c>
      <c r="K87" s="10">
        <f t="shared" si="26"/>
        <v>2</v>
      </c>
      <c r="L87" s="10">
        <f t="shared" si="27"/>
        <v>2</v>
      </c>
      <c r="M87" s="1" t="str">
        <f t="shared" si="28"/>
        <v>~me~</v>
      </c>
      <c r="N87" s="1" t="str">
        <f t="shared" si="29"/>
        <v>[mi]</v>
      </c>
      <c r="O87" s="4">
        <f t="shared" si="30"/>
        <v>1.6476192416264825E-2</v>
      </c>
      <c r="P87" s="4">
        <f t="shared" si="31"/>
        <v>9.0909090909090898E-2</v>
      </c>
      <c r="Q87" s="3" cm="1">
        <f t="array" ref="Q87">SUM(_xlfn._xlws.FILTER($G$2:$G$863,_xlfn.MAP($M$2:$M$863,_xlfn.LAMBDA(_xlpm.x,_xlpm.x=$M87))))</f>
        <v>8.1595648232094288E-3</v>
      </c>
      <c r="R87" s="4">
        <f t="shared" si="32"/>
        <v>5.5555555555555552E-2</v>
      </c>
      <c r="S87" s="6" cm="1">
        <f t="array" ref="S87">SUM(_xlfn._xlws.FILTER($G$2:$G$863,_xlfn.MAP($N$2:$N$863,_xlfn.LAMBDA(_xlpm.x,_xlpm.x=$N87))))</f>
        <v>1.8132366273798731E-3</v>
      </c>
      <c r="T87" s="4">
        <f t="shared" si="33"/>
        <v>0.25</v>
      </c>
      <c r="U87" s="4">
        <f t="shared" si="34"/>
        <v>-0.65321251377534373</v>
      </c>
      <c r="V87" s="4" t="s">
        <v>908</v>
      </c>
      <c r="W87" s="4" t="s">
        <v>897</v>
      </c>
      <c r="X87" s="2" cm="1">
        <f t="array" ref="X87">SUM(_xlfn._xlws.FILTER($E$2:$E$863,_xlfn.MAP($V$2:$V$863,_xlfn.LAMBDA(_xlpm.x,_xlpm.x=$V87))))</f>
        <v>562</v>
      </c>
      <c r="Y87" s="11">
        <f t="shared" si="35"/>
        <v>1.7793594306049821E-3</v>
      </c>
      <c r="Z87" s="2" cm="1">
        <f t="array" ref="Z87">SUM(_xlfn._xlws.FILTER($E$2:$E$863,_xlfn.MAP($W$2:$W$863,_xlfn.LAMBDA(_xlpm.x,_xlpm.x=$W87))))</f>
        <v>111</v>
      </c>
      <c r="AA87" s="11">
        <f t="shared" si="36"/>
        <v>9.0090090090090089E-3</v>
      </c>
      <c r="AB87" s="11">
        <f t="shared" si="37"/>
        <v>-0.7044133367824037</v>
      </c>
      <c r="AC87" s="2"/>
      <c r="AH87" s="2"/>
      <c r="AI87" s="2"/>
    </row>
    <row r="88" spans="1:35">
      <c r="A88" s="1" t="str">
        <f t="shared" si="21"/>
        <v>~la~ : [lɑ]</v>
      </c>
      <c r="B88" s="1">
        <f t="shared" si="38"/>
        <v>0</v>
      </c>
      <c r="C88" s="1">
        <f t="shared" si="38"/>
        <v>0</v>
      </c>
      <c r="D88" s="1">
        <f t="shared" si="38"/>
        <v>0</v>
      </c>
      <c r="E88" s="7">
        <v>1</v>
      </c>
      <c r="F88" s="9" t="s">
        <v>793</v>
      </c>
      <c r="G88" s="4">
        <f t="shared" si="22"/>
        <v>4.5330915684496827E-4</v>
      </c>
      <c r="H88" s="4" t="str">
        <f t="shared" si="23"/>
        <v>lɑ</v>
      </c>
      <c r="I88" s="4" t="str">
        <f t="shared" si="24"/>
        <v>la</v>
      </c>
      <c r="J88" s="10">
        <f t="shared" si="25"/>
        <v>2</v>
      </c>
      <c r="K88" s="10">
        <f t="shared" si="26"/>
        <v>2</v>
      </c>
      <c r="L88" s="10">
        <f t="shared" si="27"/>
        <v>2</v>
      </c>
      <c r="M88" s="1" t="str">
        <f t="shared" si="28"/>
        <v>~la~</v>
      </c>
      <c r="N88" s="1" t="str">
        <f t="shared" si="29"/>
        <v>[lɑ]</v>
      </c>
      <c r="O88" s="4">
        <f t="shared" si="30"/>
        <v>3.2952384832529651E-2</v>
      </c>
      <c r="P88" s="4">
        <f t="shared" si="31"/>
        <v>0.1818181818181818</v>
      </c>
      <c r="Q88" s="3" cm="1">
        <f t="array" ref="Q88">SUM(_xlfn._xlws.FILTER($G$2:$G$863,_xlfn.MAP($M$2:$M$863,_xlfn.LAMBDA(_xlpm.x,_xlpm.x=$M88))))</f>
        <v>4.0797824116047144E-3</v>
      </c>
      <c r="R88" s="4">
        <f t="shared" si="32"/>
        <v>0.1111111111111111</v>
      </c>
      <c r="S88" s="6" cm="1">
        <f t="array" ref="S88">SUM(_xlfn._xlws.FILTER($G$2:$G$863,_xlfn.MAP($N$2:$N$863,_xlfn.LAMBDA(_xlpm.x,_xlpm.x=$N88))))</f>
        <v>9.0661831368993653E-4</v>
      </c>
      <c r="T88" s="4">
        <f t="shared" si="33"/>
        <v>0.5</v>
      </c>
      <c r="U88" s="4">
        <f t="shared" si="34"/>
        <v>-0.65321251377534373</v>
      </c>
      <c r="V88" s="4" t="s">
        <v>909</v>
      </c>
      <c r="W88" s="4" t="s">
        <v>890</v>
      </c>
      <c r="X88" s="2" cm="1">
        <f t="array" ref="X88">SUM(_xlfn._xlws.FILTER($E$2:$E$863,_xlfn.MAP($V$2:$V$863,_xlfn.LAMBDA(_xlpm.x,_xlpm.x=$V88))))</f>
        <v>473</v>
      </c>
      <c r="Y88" s="11">
        <f t="shared" si="35"/>
        <v>2.1141649048625794E-3</v>
      </c>
      <c r="Z88" s="2" cm="1">
        <f t="array" ref="Z88">SUM(_xlfn._xlws.FILTER($E$2:$E$863,_xlfn.MAP($W$2:$W$863,_xlfn.LAMBDA(_xlpm.x,_xlpm.x=$W88))))</f>
        <v>245</v>
      </c>
      <c r="AA88" s="11">
        <f t="shared" si="36"/>
        <v>4.0816326530612249E-3</v>
      </c>
      <c r="AB88" s="11">
        <f t="shared" si="37"/>
        <v>-0.28569505637327913</v>
      </c>
      <c r="AC88" s="2"/>
      <c r="AH88" s="2"/>
      <c r="AI88" s="2"/>
    </row>
    <row r="89" spans="1:35">
      <c r="A89" s="1" t="str">
        <f t="shared" si="21"/>
        <v>~lo~ : [lɑ]</v>
      </c>
      <c r="B89" s="1">
        <f t="shared" si="38"/>
        <v>0</v>
      </c>
      <c r="C89" s="1">
        <f t="shared" si="38"/>
        <v>0</v>
      </c>
      <c r="D89" s="1">
        <f t="shared" si="38"/>
        <v>0</v>
      </c>
      <c r="E89" s="7">
        <v>1</v>
      </c>
      <c r="F89" s="9" t="s">
        <v>441</v>
      </c>
      <c r="G89" s="4">
        <f t="shared" si="22"/>
        <v>4.5330915684496827E-4</v>
      </c>
      <c r="H89" s="4" t="str">
        <f t="shared" si="23"/>
        <v>lɑ</v>
      </c>
      <c r="I89" s="4" t="str">
        <f t="shared" si="24"/>
        <v>lo</v>
      </c>
      <c r="J89" s="10">
        <f t="shared" si="25"/>
        <v>2</v>
      </c>
      <c r="K89" s="10">
        <f t="shared" si="26"/>
        <v>2</v>
      </c>
      <c r="L89" s="10">
        <f t="shared" si="27"/>
        <v>2</v>
      </c>
      <c r="M89" s="1" t="str">
        <f t="shared" si="28"/>
        <v>~lo~</v>
      </c>
      <c r="N89" s="1" t="str">
        <f t="shared" si="29"/>
        <v>[lɑ]</v>
      </c>
      <c r="O89" s="4">
        <f t="shared" si="30"/>
        <v>3.2952384832529651E-2</v>
      </c>
      <c r="P89" s="4">
        <f t="shared" si="31"/>
        <v>0.1818181818181818</v>
      </c>
      <c r="Q89" s="3" cm="1">
        <f t="array" ref="Q89">SUM(_xlfn._xlws.FILTER($G$2:$G$863,_xlfn.MAP($M$2:$M$863,_xlfn.LAMBDA(_xlpm.x,_xlpm.x=$M89))))</f>
        <v>4.0797824116047144E-3</v>
      </c>
      <c r="R89" s="4">
        <f t="shared" si="32"/>
        <v>0.1111111111111111</v>
      </c>
      <c r="S89" s="6" cm="1">
        <f t="array" ref="S89">SUM(_xlfn._xlws.FILTER($G$2:$G$863,_xlfn.MAP($N$2:$N$863,_xlfn.LAMBDA(_xlpm.x,_xlpm.x=$N89))))</f>
        <v>9.0661831368993653E-4</v>
      </c>
      <c r="T89" s="4">
        <f t="shared" si="33"/>
        <v>0.5</v>
      </c>
      <c r="U89" s="4">
        <f t="shared" si="34"/>
        <v>-0.65321251377534373</v>
      </c>
      <c r="V89" s="4" t="s">
        <v>900</v>
      </c>
      <c r="W89" s="4" t="s">
        <v>900</v>
      </c>
      <c r="X89" s="2" cm="1">
        <f t="array" ref="X89">SUM(_xlfn._xlws.FILTER($E$2:$E$863,_xlfn.MAP($V$2:$V$863,_xlfn.LAMBDA(_xlpm.x,_xlpm.x=$V89))))</f>
        <v>247</v>
      </c>
      <c r="Y89" s="11">
        <f t="shared" si="35"/>
        <v>4.048582995951417E-3</v>
      </c>
      <c r="Z89" s="2" cm="1">
        <f t="array" ref="Z89">SUM(_xlfn._xlws.FILTER($E$2:$E$863,_xlfn.MAP($W$2:$W$863,_xlfn.LAMBDA(_xlpm.x,_xlpm.x=$W89))))</f>
        <v>78</v>
      </c>
      <c r="AA89" s="11">
        <f t="shared" si="36"/>
        <v>1.282051282051282E-2</v>
      </c>
      <c r="AB89" s="11">
        <f t="shared" si="37"/>
        <v>-0.50060235056918523</v>
      </c>
      <c r="AC89" s="2"/>
      <c r="AH89" s="2"/>
      <c r="AI89" s="2"/>
    </row>
    <row r="90" spans="1:35">
      <c r="A90" s="1" t="str">
        <f t="shared" si="21"/>
        <v>~lo~ : [lʌ]</v>
      </c>
      <c r="B90" s="1">
        <f t="shared" si="38"/>
        <v>0</v>
      </c>
      <c r="C90" s="1">
        <f t="shared" si="38"/>
        <v>0</v>
      </c>
      <c r="D90" s="1">
        <f t="shared" si="38"/>
        <v>0</v>
      </c>
      <c r="E90" s="7">
        <v>1</v>
      </c>
      <c r="F90" s="9" t="s">
        <v>770</v>
      </c>
      <c r="G90" s="4">
        <f t="shared" si="22"/>
        <v>4.5330915684496827E-4</v>
      </c>
      <c r="H90" s="4" t="str">
        <f t="shared" si="23"/>
        <v>lʌ</v>
      </c>
      <c r="I90" s="4" t="str">
        <f t="shared" si="24"/>
        <v>lo</v>
      </c>
      <c r="J90" s="10">
        <f t="shared" si="25"/>
        <v>2</v>
      </c>
      <c r="K90" s="10">
        <f t="shared" si="26"/>
        <v>2</v>
      </c>
      <c r="L90" s="10">
        <f t="shared" si="27"/>
        <v>2</v>
      </c>
      <c r="M90" s="1" t="str">
        <f t="shared" si="28"/>
        <v>~lo~</v>
      </c>
      <c r="N90" s="1" t="str">
        <f t="shared" si="29"/>
        <v>[lʌ]</v>
      </c>
      <c r="O90" s="4">
        <f t="shared" si="30"/>
        <v>3.2952384832529651E-2</v>
      </c>
      <c r="P90" s="4">
        <f t="shared" si="31"/>
        <v>0.1818181818181818</v>
      </c>
      <c r="Q90" s="3" cm="1">
        <f t="array" ref="Q90">SUM(_xlfn._xlws.FILTER($G$2:$G$863,_xlfn.MAP($M$2:$M$863,_xlfn.LAMBDA(_xlpm.x,_xlpm.x=$M90))))</f>
        <v>4.0797824116047144E-3</v>
      </c>
      <c r="R90" s="4">
        <f t="shared" si="32"/>
        <v>0.1111111111111111</v>
      </c>
      <c r="S90" s="6" cm="1">
        <f t="array" ref="S90">SUM(_xlfn._xlws.FILTER($G$2:$G$863,_xlfn.MAP($N$2:$N$863,_xlfn.LAMBDA(_xlpm.x,_xlpm.x=$N90))))</f>
        <v>9.0661831368993653E-4</v>
      </c>
      <c r="T90" s="4">
        <f t="shared" si="33"/>
        <v>0.5</v>
      </c>
      <c r="U90" s="4">
        <f t="shared" si="34"/>
        <v>-0.65321251377534373</v>
      </c>
      <c r="V90" s="4" t="s">
        <v>907</v>
      </c>
      <c r="W90" s="4" t="s">
        <v>898</v>
      </c>
      <c r="X90" s="2" cm="1">
        <f t="array" ref="X90">SUM(_xlfn._xlws.FILTER($E$2:$E$863,_xlfn.MAP($V$2:$V$863,_xlfn.LAMBDA(_xlpm.x,_xlpm.x=$V90))))</f>
        <v>341</v>
      </c>
      <c r="Y90" s="11">
        <f t="shared" si="35"/>
        <v>2.9325513196480938E-3</v>
      </c>
      <c r="Z90" s="2" cm="1">
        <f t="array" ref="Z90">SUM(_xlfn._xlws.FILTER($E$2:$E$863,_xlfn.MAP($W$2:$W$863,_xlfn.LAMBDA(_xlpm.x,_xlpm.x=$W90))))</f>
        <v>56</v>
      </c>
      <c r="AA90" s="11">
        <f t="shared" si="36"/>
        <v>1.7857142857142856E-2</v>
      </c>
      <c r="AB90" s="11">
        <f t="shared" si="37"/>
        <v>-0.78456635198629721</v>
      </c>
      <c r="AC90" s="2"/>
      <c r="AH90" s="2"/>
      <c r="AI90" s="2"/>
    </row>
    <row r="91" spans="1:35">
      <c r="A91" s="1" t="str">
        <f t="shared" si="21"/>
        <v>~lo~ : [loʊ]</v>
      </c>
      <c r="B91" s="1">
        <f t="shared" si="38"/>
        <v>0</v>
      </c>
      <c r="C91" s="1">
        <f t="shared" si="38"/>
        <v>0</v>
      </c>
      <c r="D91" s="1">
        <f t="shared" si="38"/>
        <v>0</v>
      </c>
      <c r="E91" s="7">
        <v>1</v>
      </c>
      <c r="F91" s="9" t="s">
        <v>545</v>
      </c>
      <c r="G91" s="4">
        <f t="shared" si="22"/>
        <v>4.5330915684496827E-4</v>
      </c>
      <c r="H91" s="4" t="str">
        <f t="shared" si="23"/>
        <v>loʊ</v>
      </c>
      <c r="I91" s="4" t="str">
        <f t="shared" si="24"/>
        <v>lo</v>
      </c>
      <c r="J91" s="10">
        <f t="shared" si="25"/>
        <v>3</v>
      </c>
      <c r="K91" s="10">
        <f t="shared" si="26"/>
        <v>2</v>
      </c>
      <c r="L91" s="10">
        <f t="shared" si="27"/>
        <v>3</v>
      </c>
      <c r="M91" s="1" t="str">
        <f t="shared" si="28"/>
        <v>~lo~</v>
      </c>
      <c r="N91" s="1" t="str">
        <f t="shared" si="29"/>
        <v>[loʊ]</v>
      </c>
      <c r="O91" s="4">
        <f t="shared" si="30"/>
        <v>3.8256534068095392E-2</v>
      </c>
      <c r="P91" s="4">
        <f t="shared" si="31"/>
        <v>0.1818181818181818</v>
      </c>
      <c r="Q91" s="3" cm="1">
        <f t="array" ref="Q91">SUM(_xlfn._xlws.FILTER($G$2:$G$863,_xlfn.MAP($M$2:$M$863,_xlfn.LAMBDA(_xlpm.x,_xlpm.x=$M91))))</f>
        <v>4.0797824116047144E-3</v>
      </c>
      <c r="R91" s="4">
        <f t="shared" si="32"/>
        <v>0.1111111111111111</v>
      </c>
      <c r="S91" s="6" cm="1">
        <f t="array" ref="S91">SUM(_xlfn._xlws.FILTER($G$2:$G$863,_xlfn.MAP($N$2:$N$863,_xlfn.LAMBDA(_xlpm.x,_xlpm.x=$N91))))</f>
        <v>9.0661831368993653E-4</v>
      </c>
      <c r="T91" s="4">
        <f t="shared" si="33"/>
        <v>0.5</v>
      </c>
      <c r="U91" s="4">
        <f t="shared" si="34"/>
        <v>-0.65321251377534373</v>
      </c>
      <c r="V91" s="4" t="s">
        <v>909</v>
      </c>
      <c r="W91" s="4" t="s">
        <v>899</v>
      </c>
      <c r="X91" s="2" cm="1">
        <f t="array" ref="X91">SUM(_xlfn._xlws.FILTER($E$2:$E$863,_xlfn.MAP($V$2:$V$863,_xlfn.LAMBDA(_xlpm.x,_xlpm.x=$V91))))</f>
        <v>473</v>
      </c>
      <c r="Y91" s="11">
        <f t="shared" si="35"/>
        <v>2.1141649048625794E-3</v>
      </c>
      <c r="Z91" s="2" cm="1">
        <f t="array" ref="Z91">SUM(_xlfn._xlws.FILTER($E$2:$E$863,_xlfn.MAP($W$2:$W$863,_xlfn.LAMBDA(_xlpm.x,_xlpm.x=$W91))))</f>
        <v>104</v>
      </c>
      <c r="AA91" s="11">
        <f t="shared" si="36"/>
        <v>9.6153846153846159E-3</v>
      </c>
      <c r="AB91" s="11">
        <f t="shared" si="37"/>
        <v>-0.65782780143903119</v>
      </c>
      <c r="AC91" s="2"/>
      <c r="AH91" s="2"/>
      <c r="AI91" s="2"/>
    </row>
    <row r="92" spans="1:35">
      <c r="A92" s="1" t="str">
        <f t="shared" si="21"/>
        <v>~re~ : [ɹɛ]</v>
      </c>
      <c r="B92" s="1">
        <f t="shared" si="38"/>
        <v>1</v>
      </c>
      <c r="C92" s="1">
        <f t="shared" si="38"/>
        <v>0</v>
      </c>
      <c r="D92" s="1">
        <f t="shared" si="38"/>
        <v>0</v>
      </c>
      <c r="E92" s="7">
        <v>7</v>
      </c>
      <c r="F92" s="9" t="s">
        <v>368</v>
      </c>
      <c r="G92" s="4">
        <f t="shared" si="22"/>
        <v>3.1731640979147779E-3</v>
      </c>
      <c r="H92" s="4" t="str">
        <f t="shared" si="23"/>
        <v>ɹɛ</v>
      </c>
      <c r="I92" s="4" t="str">
        <f t="shared" si="24"/>
        <v>re</v>
      </c>
      <c r="J92" s="10">
        <f t="shared" si="25"/>
        <v>2</v>
      </c>
      <c r="K92" s="10">
        <f t="shared" si="26"/>
        <v>2</v>
      </c>
      <c r="L92" s="10">
        <f t="shared" si="27"/>
        <v>2</v>
      </c>
      <c r="M92" s="1" t="str">
        <f t="shared" si="28"/>
        <v>~re~</v>
      </c>
      <c r="N92" s="1" t="str">
        <f t="shared" si="29"/>
        <v>[ɹɛ]</v>
      </c>
      <c r="O92" s="4">
        <f t="shared" si="30"/>
        <v>0.13840001629662452</v>
      </c>
      <c r="P92" s="4">
        <f t="shared" si="31"/>
        <v>0.25454545454545457</v>
      </c>
      <c r="Q92" s="3" cm="1">
        <f t="array" ref="Q92">SUM(_xlfn._xlws.FILTER($G$2:$G$863,_xlfn.MAP($M$2:$M$863,_xlfn.LAMBDA(_xlpm.x,_xlpm.x=$M92))))</f>
        <v>1.9945602901178604E-2</v>
      </c>
      <c r="R92" s="4">
        <f t="shared" si="32"/>
        <v>0.15909090909090909</v>
      </c>
      <c r="S92" s="6" cm="1">
        <f t="array" ref="S92">SUM(_xlfn._xlws.FILTER($G$2:$G$863,_xlfn.MAP($N$2:$N$863,_xlfn.LAMBDA(_xlpm.x,_xlpm.x=$N92))))</f>
        <v>4.9864007252946509E-3</v>
      </c>
      <c r="T92" s="4">
        <f t="shared" si="33"/>
        <v>0.63636363636363635</v>
      </c>
      <c r="U92" s="4">
        <f t="shared" si="34"/>
        <v>-0.6020599913279624</v>
      </c>
      <c r="V92" s="4" t="s">
        <v>908</v>
      </c>
      <c r="W92" s="4" t="s">
        <v>890</v>
      </c>
      <c r="X92" s="2" cm="1">
        <f t="array" ref="X92">SUM(_xlfn._xlws.FILTER($E$2:$E$863,_xlfn.MAP($V$2:$V$863,_xlfn.LAMBDA(_xlpm.x,_xlpm.x=$V92))))</f>
        <v>562</v>
      </c>
      <c r="Y92" s="11">
        <f t="shared" si="35"/>
        <v>1.2455516014234875E-2</v>
      </c>
      <c r="Z92" s="2" cm="1">
        <f t="array" ref="Z92">SUM(_xlfn._xlws.FILTER($E$2:$E$863,_xlfn.MAP($W$2:$W$863,_xlfn.LAMBDA(_xlpm.x,_xlpm.x=$W92))))</f>
        <v>245</v>
      </c>
      <c r="AA92" s="11">
        <f t="shared" si="36"/>
        <v>2.8571428571428571E-2</v>
      </c>
      <c r="AB92" s="11">
        <f t="shared" si="37"/>
        <v>-0.36057023120452864</v>
      </c>
      <c r="AC92" s="2"/>
      <c r="AH92" s="2"/>
      <c r="AI92" s="2"/>
    </row>
    <row r="93" spans="1:35">
      <c r="A93" s="1" t="str">
        <f t="shared" si="21"/>
        <v>~pa~ : [pɑ]</v>
      </c>
      <c r="B93" s="1">
        <f t="shared" si="38"/>
        <v>0</v>
      </c>
      <c r="C93" s="1">
        <f t="shared" si="38"/>
        <v>0</v>
      </c>
      <c r="D93" s="1">
        <f t="shared" si="38"/>
        <v>0</v>
      </c>
      <c r="E93" s="7">
        <v>2</v>
      </c>
      <c r="F93" s="9" t="s">
        <v>401</v>
      </c>
      <c r="G93" s="4">
        <f t="shared" si="22"/>
        <v>9.0661831368993653E-4</v>
      </c>
      <c r="H93" s="1" t="str">
        <f t="shared" si="23"/>
        <v>pɑ</v>
      </c>
      <c r="I93" s="1" t="str">
        <f t="shared" si="24"/>
        <v>pa</v>
      </c>
      <c r="J93" s="10">
        <f t="shared" si="25"/>
        <v>2</v>
      </c>
      <c r="K93" s="10">
        <f t="shared" si="26"/>
        <v>2</v>
      </c>
      <c r="L93" s="10">
        <f t="shared" si="27"/>
        <v>2</v>
      </c>
      <c r="M93" s="1" t="str">
        <f t="shared" si="28"/>
        <v>~pa~</v>
      </c>
      <c r="N93" s="1" t="str">
        <f t="shared" si="29"/>
        <v>[pɑ]</v>
      </c>
      <c r="O93" s="4">
        <f t="shared" si="30"/>
        <v>7.6601498261041734E-2</v>
      </c>
      <c r="P93" s="4">
        <f t="shared" si="31"/>
        <v>0.26666666666666666</v>
      </c>
      <c r="Q93" s="3" cm="1">
        <f t="array" ref="Q93">SUM(_xlfn._xlws.FILTER($G$2:$G$863,_xlfn.MAP($M$2:$M$863,_xlfn.LAMBDA(_xlpm.x,_xlpm.x=$M93))))</f>
        <v>5.4397098821396192E-3</v>
      </c>
      <c r="R93" s="4">
        <f t="shared" si="32"/>
        <v>0.16666666666666666</v>
      </c>
      <c r="S93" s="6" cm="1">
        <f t="array" ref="S93">SUM(_xlfn._xlws.FILTER($G$2:$G$863,_xlfn.MAP($N$2:$N$863,_xlfn.LAMBDA(_xlpm.x,_xlpm.x=$N93))))</f>
        <v>1.3599274705349048E-3</v>
      </c>
      <c r="T93" s="4">
        <f t="shared" si="33"/>
        <v>0.66666666666666663</v>
      </c>
      <c r="U93" s="4">
        <f t="shared" si="34"/>
        <v>-0.6020599913279624</v>
      </c>
      <c r="V93" s="4" t="s">
        <v>908</v>
      </c>
      <c r="W93" s="4" t="s">
        <v>897</v>
      </c>
      <c r="X93" s="2" cm="1">
        <f t="array" ref="X93">SUM(_xlfn._xlws.FILTER($E$2:$E$863,_xlfn.MAP($V$2:$V$863,_xlfn.LAMBDA(_xlpm.x,_xlpm.x=$V93))))</f>
        <v>562</v>
      </c>
      <c r="Y93" s="11">
        <f t="shared" si="35"/>
        <v>3.5587188612099642E-3</v>
      </c>
      <c r="Z93" s="2" cm="1">
        <f t="array" ref="Z93">SUM(_xlfn._xlws.FILTER($E$2:$E$863,_xlfn.MAP($W$2:$W$863,_xlfn.LAMBDA(_xlpm.x,_xlpm.x=$W93))))</f>
        <v>111</v>
      </c>
      <c r="AA93" s="11">
        <f t="shared" si="36"/>
        <v>1.8018018018018018E-2</v>
      </c>
      <c r="AB93" s="11">
        <f t="shared" si="37"/>
        <v>-0.7044133367824037</v>
      </c>
      <c r="AC93" s="2"/>
      <c r="AH93" s="2"/>
      <c r="AI93" s="2"/>
    </row>
    <row r="94" spans="1:35">
      <c r="A94" s="1" t="str">
        <f t="shared" si="21"/>
        <v>~si~ : [zɪ]</v>
      </c>
      <c r="B94" s="1">
        <f t="shared" si="38"/>
        <v>0</v>
      </c>
      <c r="C94" s="1">
        <f t="shared" si="38"/>
        <v>0</v>
      </c>
      <c r="D94" s="1">
        <f t="shared" si="38"/>
        <v>0</v>
      </c>
      <c r="E94" s="7">
        <v>4</v>
      </c>
      <c r="F94" s="9" t="s">
        <v>385</v>
      </c>
      <c r="G94" s="4">
        <f t="shared" si="22"/>
        <v>1.8132366273798731E-3</v>
      </c>
      <c r="H94" s="4" t="str">
        <f t="shared" si="23"/>
        <v>zɪ</v>
      </c>
      <c r="I94" s="4" t="str">
        <f t="shared" si="24"/>
        <v>si</v>
      </c>
      <c r="J94" s="10">
        <f t="shared" si="25"/>
        <v>2</v>
      </c>
      <c r="K94" s="10">
        <f t="shared" si="26"/>
        <v>2</v>
      </c>
      <c r="L94" s="10">
        <f t="shared" si="27"/>
        <v>2</v>
      </c>
      <c r="M94" s="1" t="str">
        <f t="shared" si="28"/>
        <v>~si~</v>
      </c>
      <c r="N94" s="1" t="str">
        <f t="shared" si="29"/>
        <v>[zɪ]</v>
      </c>
      <c r="O94" s="4">
        <f t="shared" si="30"/>
        <v>0.13466299991969582</v>
      </c>
      <c r="P94" s="4">
        <f t="shared" si="31"/>
        <v>0.32000000000000006</v>
      </c>
      <c r="Q94" s="3" cm="1">
        <f t="array" ref="Q94">SUM(_xlfn._xlws.FILTER($G$2:$G$863,_xlfn.MAP($M$2:$M$863,_xlfn.LAMBDA(_xlpm.x,_xlpm.x=$M94))))</f>
        <v>9.0661831368993653E-3</v>
      </c>
      <c r="R94" s="4">
        <f t="shared" si="32"/>
        <v>0.2</v>
      </c>
      <c r="S94" s="6" cm="1">
        <f t="array" ref="S94">SUM(_xlfn._xlws.FILTER($G$2:$G$863,_xlfn.MAP($N$2:$N$863,_xlfn.LAMBDA(_xlpm.x,_xlpm.x=$N94))))</f>
        <v>2.2665457842248413E-3</v>
      </c>
      <c r="T94" s="4">
        <f t="shared" si="33"/>
        <v>0.8</v>
      </c>
      <c r="U94" s="4">
        <f t="shared" si="34"/>
        <v>-0.6020599913279624</v>
      </c>
      <c r="V94" s="4"/>
      <c r="W94" s="4"/>
      <c r="X94" s="2" cm="1">
        <f t="array" ref="X94">SUM(_xlfn._xlws.FILTER($E$2:$E$863,_xlfn.MAP($V$2:$V$863,_xlfn.LAMBDA(_xlpm.x,_xlpm.x=$V94))))</f>
        <v>44</v>
      </c>
      <c r="Y94" s="11">
        <f t="shared" si="35"/>
        <v>9.0909090909090912E-2</v>
      </c>
      <c r="Z94" s="2" cm="1">
        <f t="array" ref="Z94">SUM(_xlfn._xlws.FILTER($E$2:$E$863,_xlfn.MAP($W$2:$W$863,_xlfn.LAMBDA(_xlpm.x,_xlpm.x=$W94))))</f>
        <v>108</v>
      </c>
      <c r="AA94" s="11">
        <f t="shared" si="36"/>
        <v>3.7037037037037035E-2</v>
      </c>
      <c r="AB94" s="11">
        <f t="shared" si="37"/>
        <v>0.38997107900076228</v>
      </c>
      <c r="AC94" s="2"/>
      <c r="AH94" s="2"/>
      <c r="AI94" s="2"/>
    </row>
    <row r="95" spans="1:35">
      <c r="A95" s="1" t="str">
        <f t="shared" si="21"/>
        <v>~du~ : [dʊ]</v>
      </c>
      <c r="B95" s="1">
        <f t="shared" si="38"/>
        <v>0</v>
      </c>
      <c r="C95" s="1">
        <f t="shared" si="38"/>
        <v>0</v>
      </c>
      <c r="D95" s="1">
        <f t="shared" si="38"/>
        <v>0</v>
      </c>
      <c r="E95" s="7">
        <v>1</v>
      </c>
      <c r="F95" s="9" t="s">
        <v>825</v>
      </c>
      <c r="G95" s="4">
        <f t="shared" si="22"/>
        <v>4.5330915684496827E-4</v>
      </c>
      <c r="H95" s="4" t="str">
        <f t="shared" si="23"/>
        <v>dʊ</v>
      </c>
      <c r="I95" s="4" t="str">
        <f t="shared" si="24"/>
        <v>du</v>
      </c>
      <c r="J95" s="10">
        <f t="shared" si="25"/>
        <v>2</v>
      </c>
      <c r="K95" s="10">
        <f t="shared" si="26"/>
        <v>2</v>
      </c>
      <c r="L95" s="10">
        <f t="shared" si="27"/>
        <v>2</v>
      </c>
      <c r="M95" s="1" t="str">
        <f t="shared" si="28"/>
        <v>~du~</v>
      </c>
      <c r="N95" s="1" t="str">
        <f t="shared" si="29"/>
        <v>[dʊ]</v>
      </c>
      <c r="O95" s="4">
        <f t="shared" si="30"/>
        <v>7.2495246631565244E-2</v>
      </c>
      <c r="P95" s="4">
        <f t="shared" si="31"/>
        <v>0.4</v>
      </c>
      <c r="Q95" s="3" cm="1">
        <f t="array" ref="Q95">SUM(_xlfn._xlws.FILTER($G$2:$G$863,_xlfn.MAP($M$2:$M$863,_xlfn.LAMBDA(_xlpm.x,_xlpm.x=$M95))))</f>
        <v>1.8132366273798731E-3</v>
      </c>
      <c r="R95" s="4">
        <f t="shared" si="32"/>
        <v>0.25</v>
      </c>
      <c r="S95" s="6" cm="1">
        <f t="array" ref="S95">SUM(_xlfn._xlws.FILTER($G$2:$G$863,_xlfn.MAP($N$2:$N$863,_xlfn.LAMBDA(_xlpm.x,_xlpm.x=$N95))))</f>
        <v>4.5330915684496827E-4</v>
      </c>
      <c r="T95" s="4">
        <f t="shared" si="33"/>
        <v>1</v>
      </c>
      <c r="U95" s="4">
        <f t="shared" si="34"/>
        <v>-0.6020599913279624</v>
      </c>
      <c r="V95" s="4" t="s">
        <v>908</v>
      </c>
      <c r="W95" s="4" t="s">
        <v>896</v>
      </c>
      <c r="X95" s="2" cm="1">
        <f t="array" ref="X95">SUM(_xlfn._xlws.FILTER($E$2:$E$863,_xlfn.MAP($V$2:$V$863,_xlfn.LAMBDA(_xlpm.x,_xlpm.x=$V95))))</f>
        <v>562</v>
      </c>
      <c r="Y95" s="11">
        <f t="shared" si="35"/>
        <v>1.7793594306049821E-3</v>
      </c>
      <c r="Z95" s="2" cm="1">
        <f t="array" ref="Z95">SUM(_xlfn._xlws.FILTER($E$2:$E$863,_xlfn.MAP($W$2:$W$863,_xlfn.LAMBDA(_xlpm.x,_xlpm.x=$W95))))</f>
        <v>85</v>
      </c>
      <c r="AA95" s="11">
        <f t="shared" si="36"/>
        <v>1.1764705882352941E-2</v>
      </c>
      <c r="AB95" s="11">
        <f t="shared" si="37"/>
        <v>-0.82031738985476843</v>
      </c>
      <c r="AC95" s="2"/>
      <c r="AH95" s="2"/>
      <c r="AI95" s="2"/>
    </row>
    <row r="96" spans="1:35">
      <c r="A96" s="1" t="str">
        <f t="shared" si="21"/>
        <v>~ye~ : [yɪ]</v>
      </c>
      <c r="B96" s="1">
        <f t="shared" si="38"/>
        <v>0</v>
      </c>
      <c r="C96" s="1">
        <f t="shared" si="38"/>
        <v>0</v>
      </c>
      <c r="D96" s="1">
        <f t="shared" si="38"/>
        <v>0</v>
      </c>
      <c r="E96" s="7">
        <v>1</v>
      </c>
      <c r="F96" s="9" t="s">
        <v>621</v>
      </c>
      <c r="G96" s="4">
        <f t="shared" si="22"/>
        <v>4.5330915684496827E-4</v>
      </c>
      <c r="H96" s="4" t="str">
        <f t="shared" si="23"/>
        <v>yɪ</v>
      </c>
      <c r="I96" s="4" t="str">
        <f t="shared" si="24"/>
        <v>ye</v>
      </c>
      <c r="J96" s="10">
        <f t="shared" si="25"/>
        <v>2</v>
      </c>
      <c r="K96" s="10">
        <f t="shared" si="26"/>
        <v>2</v>
      </c>
      <c r="L96" s="10">
        <f t="shared" si="27"/>
        <v>2</v>
      </c>
      <c r="M96" s="1" t="str">
        <f t="shared" si="28"/>
        <v>~ye~</v>
      </c>
      <c r="N96" s="1" t="str">
        <f t="shared" si="29"/>
        <v>[yɪ]</v>
      </c>
      <c r="O96" s="4">
        <f t="shared" si="30"/>
        <v>7.2495246631565244E-2</v>
      </c>
      <c r="P96" s="4">
        <f t="shared" si="31"/>
        <v>0.4</v>
      </c>
      <c r="Q96" s="3" cm="1">
        <f t="array" ref="Q96">SUM(_xlfn._xlws.FILTER($G$2:$G$863,_xlfn.MAP($M$2:$M$863,_xlfn.LAMBDA(_xlpm.x,_xlpm.x=$M96))))</f>
        <v>1.8132366273798731E-3</v>
      </c>
      <c r="R96" s="4">
        <f t="shared" si="32"/>
        <v>0.25</v>
      </c>
      <c r="S96" s="6" cm="1">
        <f t="array" ref="S96">SUM(_xlfn._xlws.FILTER($G$2:$G$863,_xlfn.MAP($N$2:$N$863,_xlfn.LAMBDA(_xlpm.x,_xlpm.x=$N96))))</f>
        <v>4.5330915684496827E-4</v>
      </c>
      <c r="T96" s="4">
        <f t="shared" si="33"/>
        <v>1</v>
      </c>
      <c r="U96" s="4">
        <f t="shared" si="34"/>
        <v>-0.6020599913279624</v>
      </c>
      <c r="V96" s="4" t="s">
        <v>900</v>
      </c>
      <c r="W96" s="4" t="s">
        <v>900</v>
      </c>
      <c r="X96" s="2" cm="1">
        <f t="array" ref="X96">SUM(_xlfn._xlws.FILTER($E$2:$E$863,_xlfn.MAP($V$2:$V$863,_xlfn.LAMBDA(_xlpm.x,_xlpm.x=$V96))))</f>
        <v>247</v>
      </c>
      <c r="Y96" s="11">
        <f t="shared" si="35"/>
        <v>4.048582995951417E-3</v>
      </c>
      <c r="Z96" s="2" cm="1">
        <f t="array" ref="Z96">SUM(_xlfn._xlws.FILTER($E$2:$E$863,_xlfn.MAP($W$2:$W$863,_xlfn.LAMBDA(_xlpm.x,_xlpm.x=$W96))))</f>
        <v>78</v>
      </c>
      <c r="AA96" s="11">
        <f t="shared" si="36"/>
        <v>1.282051282051282E-2</v>
      </c>
      <c r="AB96" s="11">
        <f t="shared" si="37"/>
        <v>-0.50060235056918523</v>
      </c>
      <c r="AC96" s="2"/>
      <c r="AH96" s="2"/>
      <c r="AI96" s="2"/>
    </row>
    <row r="97" spans="1:35">
      <c r="A97" s="1" t="str">
        <f t="shared" si="21"/>
        <v>~mu~ : [myu]</v>
      </c>
      <c r="B97" s="1">
        <f t="shared" si="38"/>
        <v>0</v>
      </c>
      <c r="C97" s="1">
        <f t="shared" si="38"/>
        <v>1</v>
      </c>
      <c r="D97" s="1">
        <f t="shared" si="38"/>
        <v>0</v>
      </c>
      <c r="E97" s="7">
        <v>1</v>
      </c>
      <c r="F97" s="9" t="s">
        <v>89</v>
      </c>
      <c r="G97" s="4">
        <f t="shared" si="22"/>
        <v>4.5330915684496827E-4</v>
      </c>
      <c r="H97" s="4" t="str">
        <f t="shared" si="23"/>
        <v>myu</v>
      </c>
      <c r="I97" s="4" t="str">
        <f t="shared" si="24"/>
        <v>mu</v>
      </c>
      <c r="J97" s="10">
        <f t="shared" si="25"/>
        <v>3</v>
      </c>
      <c r="K97" s="10">
        <f t="shared" si="26"/>
        <v>2</v>
      </c>
      <c r="L97" s="10">
        <f t="shared" si="27"/>
        <v>3</v>
      </c>
      <c r="M97" s="1" t="str">
        <f t="shared" si="28"/>
        <v>~mu~</v>
      </c>
      <c r="N97" s="1" t="str">
        <f t="shared" si="29"/>
        <v>[myu]</v>
      </c>
      <c r="O97" s="4">
        <f t="shared" si="30"/>
        <v>8.4164374949809884E-2</v>
      </c>
      <c r="P97" s="4">
        <f t="shared" si="31"/>
        <v>0.4</v>
      </c>
      <c r="Q97" s="3" cm="1">
        <f t="array" ref="Q97">SUM(_xlfn._xlws.FILTER($G$2:$G$863,_xlfn.MAP($M$2:$M$863,_xlfn.LAMBDA(_xlpm.x,_xlpm.x=$M97))))</f>
        <v>1.8132366273798731E-3</v>
      </c>
      <c r="R97" s="4">
        <f t="shared" si="32"/>
        <v>0.25</v>
      </c>
      <c r="S97" s="6" cm="1">
        <f t="array" ref="S97">SUM(_xlfn._xlws.FILTER($G$2:$G$863,_xlfn.MAP($N$2:$N$863,_xlfn.LAMBDA(_xlpm.x,_xlpm.x=$N97))))</f>
        <v>4.5330915684496827E-4</v>
      </c>
      <c r="T97" s="4">
        <f t="shared" si="33"/>
        <v>1</v>
      </c>
      <c r="U97" s="4">
        <f t="shared" si="34"/>
        <v>-0.6020599913279624</v>
      </c>
      <c r="V97" s="4" t="s">
        <v>909</v>
      </c>
      <c r="W97" s="4" t="s">
        <v>893</v>
      </c>
      <c r="X97" s="2" cm="1">
        <f t="array" ref="X97">SUM(_xlfn._xlws.FILTER($E$2:$E$863,_xlfn.MAP($V$2:$V$863,_xlfn.LAMBDA(_xlpm.x,_xlpm.x=$V97))))</f>
        <v>473</v>
      </c>
      <c r="Y97" s="11">
        <f t="shared" si="35"/>
        <v>2.1141649048625794E-3</v>
      </c>
      <c r="Z97" s="2" cm="1">
        <f t="array" ref="Z97">SUM(_xlfn._xlws.FILTER($E$2:$E$863,_xlfn.MAP($W$2:$W$863,_xlfn.LAMBDA(_xlpm.x,_xlpm.x=$W97))))</f>
        <v>228</v>
      </c>
      <c r="AA97" s="11">
        <f t="shared" si="36"/>
        <v>4.3859649122807015E-3</v>
      </c>
      <c r="AB97" s="11">
        <f t="shared" si="37"/>
        <v>-0.3169262937373577</v>
      </c>
      <c r="AC97" s="2"/>
      <c r="AH97" s="2"/>
      <c r="AI97" s="2"/>
    </row>
    <row r="98" spans="1:35">
      <c r="A98" s="1" t="str">
        <f t="shared" si="21"/>
        <v>~to~ : [toʊ]</v>
      </c>
      <c r="B98" s="1">
        <f t="shared" si="38"/>
        <v>0</v>
      </c>
      <c r="C98" s="1">
        <f t="shared" si="38"/>
        <v>0</v>
      </c>
      <c r="D98" s="1">
        <f t="shared" si="38"/>
        <v>0</v>
      </c>
      <c r="E98" s="7">
        <v>2</v>
      </c>
      <c r="F98" s="9" t="s">
        <v>578</v>
      </c>
      <c r="G98" s="4">
        <f t="shared" si="22"/>
        <v>9.0661831368993653E-4</v>
      </c>
      <c r="H98" s="1" t="str">
        <f t="shared" si="23"/>
        <v>toʊ</v>
      </c>
      <c r="I98" s="1" t="str">
        <f t="shared" si="24"/>
        <v>to</v>
      </c>
      <c r="J98" s="10">
        <f t="shared" si="25"/>
        <v>3</v>
      </c>
      <c r="K98" s="10">
        <f t="shared" si="26"/>
        <v>2</v>
      </c>
      <c r="L98" s="10">
        <f t="shared" si="27"/>
        <v>3</v>
      </c>
      <c r="M98" s="1" t="str">
        <f t="shared" si="28"/>
        <v>~to~</v>
      </c>
      <c r="N98" s="1" t="str">
        <f t="shared" si="29"/>
        <v>[toʊ]</v>
      </c>
      <c r="O98" s="4">
        <f t="shared" si="30"/>
        <v>0.13339737819208369</v>
      </c>
      <c r="P98" s="4">
        <f t="shared" si="31"/>
        <v>0.4</v>
      </c>
      <c r="Q98" s="3" cm="1">
        <f t="array" ref="Q98">SUM(_xlfn._xlws.FILTER($G$2:$G$863,_xlfn.MAP($M$2:$M$863,_xlfn.LAMBDA(_xlpm.x,_xlpm.x=$M98))))</f>
        <v>3.6264732547597461E-3</v>
      </c>
      <c r="R98" s="4">
        <f t="shared" si="32"/>
        <v>0.25</v>
      </c>
      <c r="S98" s="6" cm="1">
        <f t="array" ref="S98">SUM(_xlfn._xlws.FILTER($G$2:$G$863,_xlfn.MAP($N$2:$N$863,_xlfn.LAMBDA(_xlpm.x,_xlpm.x=$N98))))</f>
        <v>9.0661831368993653E-4</v>
      </c>
      <c r="T98" s="4">
        <f t="shared" si="33"/>
        <v>1</v>
      </c>
      <c r="U98" s="4">
        <f t="shared" si="34"/>
        <v>-0.6020599913279624</v>
      </c>
      <c r="V98" s="4" t="s">
        <v>909</v>
      </c>
      <c r="W98" s="4" t="s">
        <v>891</v>
      </c>
      <c r="X98" s="2" cm="1">
        <f t="array" ref="X98">SUM(_xlfn._xlws.FILTER($E$2:$E$863,_xlfn.MAP($V$2:$V$863,_xlfn.LAMBDA(_xlpm.x,_xlpm.x=$V98))))</f>
        <v>473</v>
      </c>
      <c r="Y98" s="11">
        <f t="shared" si="35"/>
        <v>4.2283298097251587E-3</v>
      </c>
      <c r="Z98" s="2" cm="1">
        <f t="array" ref="Z98">SUM(_xlfn._xlws.FILTER($E$2:$E$863,_xlfn.MAP($W$2:$W$863,_xlfn.LAMBDA(_xlpm.x,_xlpm.x=$W98))))</f>
        <v>163</v>
      </c>
      <c r="AA98" s="11">
        <f t="shared" si="36"/>
        <v>1.2269938650306749E-2</v>
      </c>
      <c r="AB98" s="11">
        <f t="shared" si="37"/>
        <v>-0.46267353633385372</v>
      </c>
      <c r="AC98" s="2"/>
      <c r="AH98" s="2"/>
      <c r="AI98" s="2"/>
    </row>
    <row r="99" spans="1:35">
      <c r="A99" s="1" t="str">
        <f t="shared" si="21"/>
        <v>~ga~ : [ɡeɪ]</v>
      </c>
      <c r="B99" s="1">
        <f t="shared" si="38"/>
        <v>0</v>
      </c>
      <c r="C99" s="1">
        <f t="shared" si="38"/>
        <v>0</v>
      </c>
      <c r="D99" s="1">
        <f t="shared" si="38"/>
        <v>0</v>
      </c>
      <c r="E99" s="7">
        <v>2</v>
      </c>
      <c r="F99" s="9" t="s">
        <v>492</v>
      </c>
      <c r="G99" s="4">
        <f t="shared" si="22"/>
        <v>9.0661831368993653E-4</v>
      </c>
      <c r="H99" s="4" t="str">
        <f t="shared" si="23"/>
        <v>ɡeɪ</v>
      </c>
      <c r="I99" s="4" t="str">
        <f t="shared" si="24"/>
        <v>ga</v>
      </c>
      <c r="J99" s="10">
        <f t="shared" si="25"/>
        <v>3</v>
      </c>
      <c r="K99" s="10">
        <f t="shared" si="26"/>
        <v>2</v>
      </c>
      <c r="L99" s="10">
        <f t="shared" si="27"/>
        <v>3</v>
      </c>
      <c r="M99" s="1" t="str">
        <f t="shared" si="28"/>
        <v>~ga~</v>
      </c>
      <c r="N99" s="1" t="str">
        <f t="shared" si="29"/>
        <v>[ɡeɪ]</v>
      </c>
      <c r="O99" s="4">
        <f t="shared" si="30"/>
        <v>0.13339737819208369</v>
      </c>
      <c r="P99" s="4">
        <f t="shared" si="31"/>
        <v>0.4</v>
      </c>
      <c r="Q99" s="3" cm="1">
        <f t="array" ref="Q99">SUM(_xlfn._xlws.FILTER($G$2:$G$863,_xlfn.MAP($M$2:$M$863,_xlfn.LAMBDA(_xlpm.x,_xlpm.x=$M99))))</f>
        <v>3.6264732547597461E-3</v>
      </c>
      <c r="R99" s="4">
        <f t="shared" si="32"/>
        <v>0.25</v>
      </c>
      <c r="S99" s="6" cm="1">
        <f t="array" ref="S99">SUM(_xlfn._xlws.FILTER($G$2:$G$863,_xlfn.MAP($N$2:$N$863,_xlfn.LAMBDA(_xlpm.x,_xlpm.x=$N99))))</f>
        <v>9.0661831368993653E-4</v>
      </c>
      <c r="T99" s="4">
        <f t="shared" si="33"/>
        <v>1</v>
      </c>
      <c r="U99" s="4">
        <f t="shared" si="34"/>
        <v>-0.6020599913279624</v>
      </c>
      <c r="V99" s="4" t="s">
        <v>907</v>
      </c>
      <c r="W99" s="4" t="s">
        <v>894</v>
      </c>
      <c r="X99" s="2" cm="1">
        <f t="array" ref="X99">SUM(_xlfn._xlws.FILTER($E$2:$E$863,_xlfn.MAP($V$2:$V$863,_xlfn.LAMBDA(_xlpm.x,_xlpm.x=$V99))))</f>
        <v>341</v>
      </c>
      <c r="Y99" s="11">
        <f t="shared" si="35"/>
        <v>5.8651026392961877E-3</v>
      </c>
      <c r="Z99" s="2" cm="1">
        <f t="array" ref="Z99">SUM(_xlfn._xlws.FILTER($E$2:$E$863,_xlfn.MAP($W$2:$W$863,_xlfn.LAMBDA(_xlpm.x,_xlpm.x=$W99))))</f>
        <v>288</v>
      </c>
      <c r="AA99" s="11">
        <f t="shared" si="36"/>
        <v>6.9444444444444441E-3</v>
      </c>
      <c r="AB99" s="11">
        <f t="shared" si="37"/>
        <v>-7.3361891233266863E-2</v>
      </c>
      <c r="AC99" s="2"/>
      <c r="AH99" s="2"/>
      <c r="AI99" s="2"/>
    </row>
    <row r="100" spans="1:35">
      <c r="A100" s="1" t="str">
        <f t="shared" si="21"/>
        <v>~fa~ : [feɪ]</v>
      </c>
      <c r="B100" s="1">
        <f t="shared" si="38"/>
        <v>0</v>
      </c>
      <c r="C100" s="1">
        <f t="shared" si="38"/>
        <v>0</v>
      </c>
      <c r="D100" s="1">
        <f t="shared" si="38"/>
        <v>0</v>
      </c>
      <c r="E100" s="7">
        <v>3</v>
      </c>
      <c r="F100" s="9" t="s">
        <v>455</v>
      </c>
      <c r="G100" s="4">
        <f t="shared" si="22"/>
        <v>1.3599274705349048E-3</v>
      </c>
      <c r="H100" s="4" t="str">
        <f t="shared" si="23"/>
        <v>feɪ</v>
      </c>
      <c r="I100" s="4" t="str">
        <f t="shared" si="24"/>
        <v>fa</v>
      </c>
      <c r="J100" s="10">
        <f t="shared" si="25"/>
        <v>3</v>
      </c>
      <c r="K100" s="10">
        <f t="shared" si="26"/>
        <v>2</v>
      </c>
      <c r="L100" s="10">
        <f t="shared" si="27"/>
        <v>3</v>
      </c>
      <c r="M100" s="1" t="str">
        <f t="shared" si="28"/>
        <v>~fa~</v>
      </c>
      <c r="N100" s="1" t="str">
        <f t="shared" si="29"/>
        <v>[feɪ]</v>
      </c>
      <c r="O100" s="4">
        <f t="shared" si="30"/>
        <v>0.16832874989961977</v>
      </c>
      <c r="P100" s="4">
        <f t="shared" si="31"/>
        <v>0.4</v>
      </c>
      <c r="Q100" s="3" cm="1">
        <f t="array" ref="Q100">SUM(_xlfn._xlws.FILTER($G$2:$G$863,_xlfn.MAP($M$2:$M$863,_xlfn.LAMBDA(_xlpm.x,_xlpm.x=$M100))))</f>
        <v>5.4397098821396192E-3</v>
      </c>
      <c r="R100" s="4">
        <f t="shared" si="32"/>
        <v>0.25</v>
      </c>
      <c r="S100" s="6" cm="1">
        <f t="array" ref="S100">SUM(_xlfn._xlws.FILTER($G$2:$G$863,_xlfn.MAP($N$2:$N$863,_xlfn.LAMBDA(_xlpm.x,_xlpm.x=$N100))))</f>
        <v>1.3599274705349048E-3</v>
      </c>
      <c r="T100" s="4">
        <f t="shared" si="33"/>
        <v>1</v>
      </c>
      <c r="U100" s="4">
        <f t="shared" si="34"/>
        <v>-0.6020599913279624</v>
      </c>
      <c r="V100" s="4" t="s">
        <v>907</v>
      </c>
      <c r="W100" s="4" t="s">
        <v>904</v>
      </c>
      <c r="X100" s="2" cm="1">
        <f t="array" ref="X100">SUM(_xlfn._xlws.FILTER($E$2:$E$863,_xlfn.MAP($V$2:$V$863,_xlfn.LAMBDA(_xlpm.x,_xlpm.x=$V100))))</f>
        <v>341</v>
      </c>
      <c r="Y100" s="11">
        <f t="shared" si="35"/>
        <v>8.7976539589442824E-3</v>
      </c>
      <c r="Z100" s="2" cm="1">
        <f t="array" ref="Z100">SUM(_xlfn._xlws.FILTER($E$2:$E$863,_xlfn.MAP($W$2:$W$863,_xlfn.LAMBDA(_xlpm.x,_xlpm.x=$W100))))</f>
        <v>45</v>
      </c>
      <c r="AA100" s="11">
        <f t="shared" si="36"/>
        <v>6.6666666666666666E-2</v>
      </c>
      <c r="AB100" s="11">
        <f t="shared" si="37"/>
        <v>-0.87954186521715394</v>
      </c>
      <c r="AC100" s="2"/>
      <c r="AH100" s="2"/>
      <c r="AI100" s="2"/>
    </row>
    <row r="101" spans="1:35">
      <c r="A101" s="1" t="str">
        <f t="shared" si="21"/>
        <v>~ce~ : [sɜ]</v>
      </c>
      <c r="B101" s="1">
        <f t="shared" si="38"/>
        <v>0</v>
      </c>
      <c r="C101" s="1">
        <f t="shared" si="38"/>
        <v>0</v>
      </c>
      <c r="D101" s="1">
        <f t="shared" si="38"/>
        <v>0</v>
      </c>
      <c r="E101" s="7">
        <v>1</v>
      </c>
      <c r="F101" s="9" t="s">
        <v>797</v>
      </c>
      <c r="G101" s="4">
        <f t="shared" si="22"/>
        <v>4.5330915684496827E-4</v>
      </c>
      <c r="H101" s="4" t="str">
        <f t="shared" si="23"/>
        <v>sɜ</v>
      </c>
      <c r="I101" s="4" t="str">
        <f t="shared" si="24"/>
        <v>ce</v>
      </c>
      <c r="J101" s="10">
        <f t="shared" si="25"/>
        <v>2</v>
      </c>
      <c r="K101" s="10">
        <f t="shared" si="26"/>
        <v>2</v>
      </c>
      <c r="L101" s="10">
        <f t="shared" si="27"/>
        <v>2</v>
      </c>
      <c r="M101" s="1" t="str">
        <f t="shared" si="28"/>
        <v>~ce~</v>
      </c>
      <c r="N101" s="1" t="str">
        <f t="shared" si="29"/>
        <v>[sɜ]</v>
      </c>
      <c r="O101" s="4">
        <f t="shared" si="30"/>
        <v>1.510317638157609E-2</v>
      </c>
      <c r="P101" s="4">
        <f t="shared" si="31"/>
        <v>8.3333333333333329E-2</v>
      </c>
      <c r="Q101" s="3" cm="1">
        <f t="array" ref="Q101">SUM(_xlfn._xlws.FILTER($G$2:$G$863,_xlfn.MAP($M$2:$M$863,_xlfn.LAMBDA(_xlpm.x,_xlpm.x=$M101))))</f>
        <v>8.6128739800543971E-3</v>
      </c>
      <c r="R101" s="4">
        <f t="shared" si="32"/>
        <v>5.2631578947368418E-2</v>
      </c>
      <c r="S101" s="6" cm="1">
        <f t="array" ref="S101">SUM(_xlfn._xlws.FILTER($G$2:$G$863,_xlfn.MAP($N$2:$N$863,_xlfn.LAMBDA(_xlpm.x,_xlpm.x=$N101))))</f>
        <v>2.2665457842248413E-3</v>
      </c>
      <c r="T101" s="4">
        <f t="shared" si="33"/>
        <v>0.2</v>
      </c>
      <c r="U101" s="4">
        <f t="shared" si="34"/>
        <v>-0.57978359661681023</v>
      </c>
      <c r="V101" s="4" t="s">
        <v>899</v>
      </c>
      <c r="W101" s="4" t="s">
        <v>899</v>
      </c>
      <c r="X101" s="2" cm="1">
        <f t="array" ref="X101">SUM(_xlfn._xlws.FILTER($E$2:$E$863,_xlfn.MAP($V$2:$V$863,_xlfn.LAMBDA(_xlpm.x,_xlpm.x=$V101))))</f>
        <v>359</v>
      </c>
      <c r="Y101" s="11">
        <f t="shared" si="35"/>
        <v>2.7855153203342618E-3</v>
      </c>
      <c r="Z101" s="2" cm="1">
        <f t="array" ref="Z101">SUM(_xlfn._xlws.FILTER($E$2:$E$863,_xlfn.MAP($W$2:$W$863,_xlfn.LAMBDA(_xlpm.x,_xlpm.x=$W101))))</f>
        <v>104</v>
      </c>
      <c r="AA101" s="11">
        <f t="shared" si="36"/>
        <v>9.6153846153846159E-3</v>
      </c>
      <c r="AB101" s="11">
        <f t="shared" si="37"/>
        <v>-0.53806110927953876</v>
      </c>
      <c r="AC101" s="2"/>
      <c r="AH101" s="2"/>
      <c r="AI101" s="2"/>
    </row>
    <row r="102" spans="1:35">
      <c r="A102" s="1" t="str">
        <f t="shared" si="21"/>
        <v>~ma~ : [meɪ]</v>
      </c>
      <c r="B102" s="1">
        <f t="shared" ref="B102:D121" si="39">_xlfn.LET(_xlpm.d,$F102,_xlpm.k,_xlfn.CONCAT(LEFT(TRIM(B$1),1),"*"),COUNTIF(_xlpm.d,_xlpm.k))</f>
        <v>0</v>
      </c>
      <c r="C102" s="1">
        <f t="shared" si="39"/>
        <v>1</v>
      </c>
      <c r="D102" s="1">
        <f t="shared" si="39"/>
        <v>0</v>
      </c>
      <c r="E102" s="7">
        <v>3</v>
      </c>
      <c r="F102" s="9" t="s">
        <v>613</v>
      </c>
      <c r="G102" s="4">
        <f t="shared" si="22"/>
        <v>1.3599274705349048E-3</v>
      </c>
      <c r="H102" s="1" t="str">
        <f t="shared" si="23"/>
        <v>meɪ</v>
      </c>
      <c r="I102" s="1" t="str">
        <f t="shared" si="24"/>
        <v>ma</v>
      </c>
      <c r="J102" s="10">
        <f t="shared" si="25"/>
        <v>3</v>
      </c>
      <c r="K102" s="10">
        <f t="shared" si="26"/>
        <v>2</v>
      </c>
      <c r="L102" s="10">
        <f t="shared" si="27"/>
        <v>3</v>
      </c>
      <c r="M102" s="1" t="str">
        <f t="shared" si="28"/>
        <v>~ma~</v>
      </c>
      <c r="N102" s="1" t="str">
        <f t="shared" si="29"/>
        <v>[meɪ]</v>
      </c>
      <c r="O102" s="4">
        <f t="shared" si="30"/>
        <v>0.10520546868726234</v>
      </c>
      <c r="P102" s="4">
        <f t="shared" si="31"/>
        <v>0.25</v>
      </c>
      <c r="Q102" s="3" cm="1">
        <f t="array" ref="Q102">SUM(_xlfn._xlws.FILTER($G$2:$G$863,_xlfn.MAP($M$2:$M$863,_xlfn.LAMBDA(_xlpm.x,_xlpm.x=$M102))))</f>
        <v>8.6128739800543971E-3</v>
      </c>
      <c r="R102" s="4">
        <f t="shared" si="32"/>
        <v>0.15789473684210525</v>
      </c>
      <c r="S102" s="6" cm="1">
        <f t="array" ref="S102">SUM(_xlfn._xlws.FILTER($G$2:$G$863,_xlfn.MAP($N$2:$N$863,_xlfn.LAMBDA(_xlpm.x,_xlpm.x=$N102))))</f>
        <v>2.2665457842248413E-3</v>
      </c>
      <c r="T102" s="4">
        <f t="shared" si="33"/>
        <v>0.6</v>
      </c>
      <c r="U102" s="4">
        <f t="shared" si="34"/>
        <v>-0.57978359661681023</v>
      </c>
      <c r="V102" s="4" t="s">
        <v>908</v>
      </c>
      <c r="W102" s="4" t="s">
        <v>893</v>
      </c>
      <c r="X102" s="2" cm="1">
        <f t="array" ref="X102">SUM(_xlfn._xlws.FILTER($E$2:$E$863,_xlfn.MAP($V$2:$V$863,_xlfn.LAMBDA(_xlpm.x,_xlpm.x=$V102))))</f>
        <v>562</v>
      </c>
      <c r="Y102" s="11">
        <f t="shared" si="35"/>
        <v>5.3380782918149468E-3</v>
      </c>
      <c r="Z102" s="2" cm="1">
        <f t="array" ref="Z102">SUM(_xlfn._xlws.FILTER($E$2:$E$863,_xlfn.MAP($W$2:$W$863,_xlfn.LAMBDA(_xlpm.x,_xlpm.x=$W102))))</f>
        <v>228</v>
      </c>
      <c r="AA102" s="11">
        <f t="shared" si="36"/>
        <v>1.3157894736842105E-2</v>
      </c>
      <c r="AB102" s="11">
        <f t="shared" si="37"/>
        <v>-0.39180146856860726</v>
      </c>
      <c r="AC102" s="2"/>
      <c r="AH102" s="2"/>
      <c r="AI102" s="2"/>
    </row>
    <row r="103" spans="1:35">
      <c r="A103" s="1" t="str">
        <f t="shared" si="21"/>
        <v>~ca~ : [keɪ]</v>
      </c>
      <c r="B103" s="1">
        <f t="shared" si="39"/>
        <v>0</v>
      </c>
      <c r="C103" s="1">
        <f t="shared" si="39"/>
        <v>0</v>
      </c>
      <c r="D103" s="1">
        <f t="shared" si="39"/>
        <v>0</v>
      </c>
      <c r="E103" s="7">
        <v>4</v>
      </c>
      <c r="F103" s="9" t="s">
        <v>315</v>
      </c>
      <c r="G103" s="4">
        <f t="shared" si="22"/>
        <v>1.8132366273798731E-3</v>
      </c>
      <c r="H103" s="4" t="str">
        <f t="shared" si="23"/>
        <v>keɪ</v>
      </c>
      <c r="I103" s="4" t="str">
        <f t="shared" si="24"/>
        <v>ca</v>
      </c>
      <c r="J103" s="10">
        <f t="shared" si="25"/>
        <v>3</v>
      </c>
      <c r="K103" s="10">
        <f t="shared" si="26"/>
        <v>2</v>
      </c>
      <c r="L103" s="10">
        <f t="shared" si="27"/>
        <v>3</v>
      </c>
      <c r="M103" s="1" t="str">
        <f t="shared" si="28"/>
        <v>~ca~</v>
      </c>
      <c r="N103" s="1" t="str">
        <f t="shared" si="29"/>
        <v>[keɪ]</v>
      </c>
      <c r="O103" s="4">
        <f t="shared" si="30"/>
        <v>0.20570908082589232</v>
      </c>
      <c r="P103" s="4">
        <f t="shared" si="31"/>
        <v>0.4210526315789474</v>
      </c>
      <c r="Q103" s="3" cm="1">
        <f t="array" ref="Q103">SUM(_xlfn._xlws.FILTER($G$2:$G$863,_xlfn.MAP($M$2:$M$863,_xlfn.LAMBDA(_xlpm.x,_xlpm.x=$M103))))</f>
        <v>6.799637352674524E-3</v>
      </c>
      <c r="R103" s="4">
        <f t="shared" si="32"/>
        <v>0.26666666666666666</v>
      </c>
      <c r="S103" s="6" cm="1">
        <f t="array" ref="S103">SUM(_xlfn._xlws.FILTER($G$2:$G$863,_xlfn.MAP($N$2:$N$863,_xlfn.LAMBDA(_xlpm.x,_xlpm.x=$N103))))</f>
        <v>1.8132366273798731E-3</v>
      </c>
      <c r="T103" s="4">
        <f t="shared" si="33"/>
        <v>1</v>
      </c>
      <c r="U103" s="4">
        <f t="shared" si="34"/>
        <v>-0.57403126772771884</v>
      </c>
      <c r="V103" s="4" t="s">
        <v>907</v>
      </c>
      <c r="W103" s="4" t="s">
        <v>896</v>
      </c>
      <c r="X103" s="2" cm="1">
        <f t="array" ref="X103">SUM(_xlfn._xlws.FILTER($E$2:$E$863,_xlfn.MAP($V$2:$V$863,_xlfn.LAMBDA(_xlpm.x,_xlpm.x=$V103))))</f>
        <v>341</v>
      </c>
      <c r="Y103" s="11">
        <f t="shared" si="35"/>
        <v>1.1730205278592375E-2</v>
      </c>
      <c r="Z103" s="2" cm="1">
        <f t="array" ref="Z103">SUM(_xlfn._xlws.FILTER($E$2:$E$863,_xlfn.MAP($W$2:$W$863,_xlfn.LAMBDA(_xlpm.x,_xlpm.x=$W103))))</f>
        <v>85</v>
      </c>
      <c r="AA103" s="11">
        <f t="shared" si="36"/>
        <v>4.7058823529411764E-2</v>
      </c>
      <c r="AB103" s="11">
        <f t="shared" si="37"/>
        <v>-0.60333545327820504</v>
      </c>
      <c r="AC103" s="2"/>
      <c r="AH103" s="2"/>
      <c r="AI103" s="2"/>
    </row>
    <row r="104" spans="1:35">
      <c r="A104" s="1" t="str">
        <f t="shared" si="21"/>
        <v>~mo~ : [moʊ]</v>
      </c>
      <c r="B104" s="1">
        <f t="shared" si="39"/>
        <v>0</v>
      </c>
      <c r="C104" s="1">
        <f t="shared" si="39"/>
        <v>1</v>
      </c>
      <c r="D104" s="1">
        <f t="shared" si="39"/>
        <v>0</v>
      </c>
      <c r="E104" s="7">
        <v>3</v>
      </c>
      <c r="F104" s="9" t="s">
        <v>411</v>
      </c>
      <c r="G104" s="4">
        <f t="shared" si="22"/>
        <v>1.3599274705349048E-3</v>
      </c>
      <c r="H104" s="4" t="str">
        <f t="shared" si="23"/>
        <v>moʊ</v>
      </c>
      <c r="I104" s="4" t="str">
        <f t="shared" si="24"/>
        <v>mo</v>
      </c>
      <c r="J104" s="10">
        <f t="shared" si="25"/>
        <v>3</v>
      </c>
      <c r="K104" s="10">
        <f t="shared" si="26"/>
        <v>2</v>
      </c>
      <c r="L104" s="10">
        <f t="shared" si="27"/>
        <v>3</v>
      </c>
      <c r="M104" s="1" t="str">
        <f t="shared" si="28"/>
        <v>~mo~</v>
      </c>
      <c r="N104" s="1" t="str">
        <f t="shared" si="29"/>
        <v>[moʊ]</v>
      </c>
      <c r="O104" s="4">
        <f t="shared" si="30"/>
        <v>0.18035223203530687</v>
      </c>
      <c r="P104" s="4">
        <f t="shared" si="31"/>
        <v>0.42857142857142855</v>
      </c>
      <c r="Q104" s="3" cm="1">
        <f t="array" ref="Q104">SUM(_xlfn._xlws.FILTER($G$2:$G$863,_xlfn.MAP($M$2:$M$863,_xlfn.LAMBDA(_xlpm.x,_xlpm.x=$M104))))</f>
        <v>4.9864007252946509E-3</v>
      </c>
      <c r="R104" s="4">
        <f t="shared" si="32"/>
        <v>0.27272727272727271</v>
      </c>
      <c r="S104" s="6" cm="1">
        <f t="array" ref="S104">SUM(_xlfn._xlws.FILTER($G$2:$G$863,_xlfn.MAP($N$2:$N$863,_xlfn.LAMBDA(_xlpm.x,_xlpm.x=$N104))))</f>
        <v>1.3599274705349048E-3</v>
      </c>
      <c r="T104" s="4">
        <f t="shared" si="33"/>
        <v>1</v>
      </c>
      <c r="U104" s="4">
        <f t="shared" si="34"/>
        <v>-0.56427143043856265</v>
      </c>
      <c r="V104" s="4" t="s">
        <v>907</v>
      </c>
      <c r="W104" s="4" t="s">
        <v>902</v>
      </c>
      <c r="X104" s="2" cm="1">
        <f t="array" ref="X104">SUM(_xlfn._xlws.FILTER($E$2:$E$863,_xlfn.MAP($V$2:$V$863,_xlfn.LAMBDA(_xlpm.x,_xlpm.x=$V104))))</f>
        <v>341</v>
      </c>
      <c r="Y104" s="11">
        <f t="shared" si="35"/>
        <v>8.7976539589442824E-3</v>
      </c>
      <c r="Z104" s="2" cm="1">
        <f t="array" ref="Z104">SUM(_xlfn._xlws.FILTER($E$2:$E$863,_xlfn.MAP($W$2:$W$863,_xlfn.LAMBDA(_xlpm.x,_xlpm.x=$W104))))</f>
        <v>127</v>
      </c>
      <c r="AA104" s="11">
        <f t="shared" si="36"/>
        <v>2.3622047244094488E-2</v>
      </c>
      <c r="AB104" s="11">
        <f t="shared" si="37"/>
        <v>-0.42895065803654081</v>
      </c>
      <c r="AC104" s="2"/>
      <c r="AH104" s="2"/>
      <c r="AI104" s="2"/>
    </row>
    <row r="105" spans="1:35">
      <c r="A105" s="1" t="str">
        <f t="shared" si="21"/>
        <v>~mo~ : [mɑ]</v>
      </c>
      <c r="B105" s="1">
        <f t="shared" si="39"/>
        <v>0</v>
      </c>
      <c r="C105" s="1">
        <f t="shared" si="39"/>
        <v>1</v>
      </c>
      <c r="D105" s="1">
        <f t="shared" si="39"/>
        <v>0</v>
      </c>
      <c r="E105" s="7">
        <v>1</v>
      </c>
      <c r="F105" s="9" t="s">
        <v>516</v>
      </c>
      <c r="G105" s="4">
        <f t="shared" si="22"/>
        <v>4.5330915684496827E-4</v>
      </c>
      <c r="H105" s="4" t="str">
        <f t="shared" si="23"/>
        <v>mɑ</v>
      </c>
      <c r="I105" s="4" t="str">
        <f t="shared" si="24"/>
        <v>mo</v>
      </c>
      <c r="J105" s="10">
        <f t="shared" si="25"/>
        <v>2</v>
      </c>
      <c r="K105" s="10">
        <f t="shared" si="26"/>
        <v>2</v>
      </c>
      <c r="L105" s="10">
        <f t="shared" si="27"/>
        <v>2</v>
      </c>
      <c r="M105" s="1" t="str">
        <f t="shared" si="28"/>
        <v>~mo~</v>
      </c>
      <c r="N105" s="1" t="str">
        <f t="shared" si="29"/>
        <v>[mɑ]</v>
      </c>
      <c r="O105" s="4">
        <f t="shared" si="30"/>
        <v>2.5891159511273302E-2</v>
      </c>
      <c r="P105" s="4">
        <f t="shared" si="31"/>
        <v>0.14285714285714288</v>
      </c>
      <c r="Q105" s="3" cm="1">
        <f t="array" ref="Q105">SUM(_xlfn._xlws.FILTER($G$2:$G$863,_xlfn.MAP($M$2:$M$863,_xlfn.LAMBDA(_xlpm.x,_xlpm.x=$M105))))</f>
        <v>4.9864007252946509E-3</v>
      </c>
      <c r="R105" s="4">
        <f t="shared" si="32"/>
        <v>9.0909090909090912E-2</v>
      </c>
      <c r="S105" s="6" cm="1">
        <f t="array" ref="S105">SUM(_xlfn._xlws.FILTER($G$2:$G$863,_xlfn.MAP($N$2:$N$863,_xlfn.LAMBDA(_xlpm.x,_xlpm.x=$N105))))</f>
        <v>1.3599274705349048E-3</v>
      </c>
      <c r="T105" s="4">
        <f t="shared" si="33"/>
        <v>0.33333333333333331</v>
      </c>
      <c r="U105" s="4">
        <f t="shared" si="34"/>
        <v>-0.56427143043856254</v>
      </c>
      <c r="V105" s="4"/>
      <c r="W105" s="4" t="s">
        <v>890</v>
      </c>
      <c r="X105" s="2" cm="1">
        <f t="array" ref="X105">SUM(_xlfn._xlws.FILTER($E$2:$E$863,_xlfn.MAP($V$2:$V$863,_xlfn.LAMBDA(_xlpm.x,_xlpm.x=$V105))))</f>
        <v>44</v>
      </c>
      <c r="Y105" s="11">
        <f t="shared" si="35"/>
        <v>2.2727272727272728E-2</v>
      </c>
      <c r="Z105" s="2" cm="1">
        <f t="array" ref="Z105">SUM(_xlfn._xlws.FILTER($E$2:$E$863,_xlfn.MAP($W$2:$W$863,_xlfn.LAMBDA(_xlpm.x,_xlpm.x=$W105))))</f>
        <v>245</v>
      </c>
      <c r="AA105" s="11">
        <f t="shared" si="36"/>
        <v>4.0816326530612249E-3</v>
      </c>
      <c r="AB105" s="11">
        <f t="shared" si="37"/>
        <v>0.74571340787834495</v>
      </c>
      <c r="AC105" s="2"/>
      <c r="AH105" s="2"/>
      <c r="AI105" s="2"/>
    </row>
    <row r="106" spans="1:35">
      <c r="A106" s="1" t="str">
        <f t="shared" si="21"/>
        <v>~ve~ : [və]</v>
      </c>
      <c r="B106" s="1">
        <f t="shared" si="39"/>
        <v>0</v>
      </c>
      <c r="C106" s="1">
        <f t="shared" si="39"/>
        <v>0</v>
      </c>
      <c r="D106" s="1">
        <f t="shared" si="39"/>
        <v>0</v>
      </c>
      <c r="E106" s="7">
        <v>7</v>
      </c>
      <c r="F106" s="9" t="s">
        <v>252</v>
      </c>
      <c r="G106" s="4">
        <f t="shared" si="22"/>
        <v>3.1731640979147779E-3</v>
      </c>
      <c r="H106" s="4" t="str">
        <f t="shared" si="23"/>
        <v>və</v>
      </c>
      <c r="I106" s="4" t="str">
        <f t="shared" si="24"/>
        <v>ve</v>
      </c>
      <c r="J106" s="10">
        <f t="shared" si="25"/>
        <v>2</v>
      </c>
      <c r="K106" s="10">
        <f t="shared" si="26"/>
        <v>2</v>
      </c>
      <c r="L106" s="10">
        <f t="shared" si="27"/>
        <v>2</v>
      </c>
      <c r="M106" s="1" t="str">
        <f t="shared" si="28"/>
        <v>~ve~</v>
      </c>
      <c r="N106" s="1" t="str">
        <f t="shared" si="29"/>
        <v>[və]</v>
      </c>
      <c r="O106" s="4">
        <f t="shared" si="30"/>
        <v>0.20572975395444185</v>
      </c>
      <c r="P106" s="4">
        <f t="shared" si="31"/>
        <v>0.3783783783783784</v>
      </c>
      <c r="Q106" s="3" cm="1">
        <f t="array" ref="Q106">SUM(_xlfn._xlws.FILTER($G$2:$G$863,_xlfn.MAP($M$2:$M$863,_xlfn.LAMBDA(_xlpm.x,_xlpm.x=$M106))))</f>
        <v>1.314596554850408E-2</v>
      </c>
      <c r="R106" s="4">
        <f t="shared" si="32"/>
        <v>0.2413793103448276</v>
      </c>
      <c r="S106" s="6" cm="1">
        <f t="array" ref="S106">SUM(_xlfn._xlws.FILTER($G$2:$G$863,_xlfn.MAP($N$2:$N$863,_xlfn.LAMBDA(_xlpm.x,_xlpm.x=$N106))))</f>
        <v>3.6264732547597461E-3</v>
      </c>
      <c r="T106" s="4">
        <f t="shared" si="33"/>
        <v>0.875</v>
      </c>
      <c r="U106" s="4">
        <f t="shared" si="34"/>
        <v>-0.55930801090701254</v>
      </c>
      <c r="V106" s="4"/>
      <c r="W106" s="4"/>
      <c r="X106" s="2" cm="1">
        <f t="array" ref="X106">SUM(_xlfn._xlws.FILTER($E$2:$E$863,_xlfn.MAP($V$2:$V$863,_xlfn.LAMBDA(_xlpm.x,_xlpm.x=$V106))))</f>
        <v>44</v>
      </c>
      <c r="Y106" s="11">
        <f t="shared" si="35"/>
        <v>0.15909090909090909</v>
      </c>
      <c r="Z106" s="2" cm="1">
        <f t="array" ref="Z106">SUM(_xlfn._xlws.FILTER($E$2:$E$863,_xlfn.MAP($W$2:$W$863,_xlfn.LAMBDA(_xlpm.x,_xlpm.x=$W106))))</f>
        <v>108</v>
      </c>
      <c r="AA106" s="11">
        <f t="shared" si="36"/>
        <v>6.4814814814814811E-2</v>
      </c>
      <c r="AB106" s="11">
        <f t="shared" si="37"/>
        <v>0.38997107900076228</v>
      </c>
      <c r="AC106" s="2"/>
      <c r="AH106" s="2"/>
      <c r="AI106" s="2"/>
    </row>
    <row r="107" spans="1:35">
      <c r="A107" s="1" t="str">
        <f t="shared" si="21"/>
        <v>~su~ : [sɜ]</v>
      </c>
      <c r="B107" s="1">
        <f t="shared" si="39"/>
        <v>0</v>
      </c>
      <c r="C107" s="1">
        <f t="shared" si="39"/>
        <v>0</v>
      </c>
      <c r="D107" s="1">
        <f t="shared" si="39"/>
        <v>0</v>
      </c>
      <c r="E107" s="7">
        <v>1</v>
      </c>
      <c r="F107" s="9" t="s">
        <v>690</v>
      </c>
      <c r="G107" s="4">
        <f t="shared" si="22"/>
        <v>4.5330915684496827E-4</v>
      </c>
      <c r="H107" s="4" t="str">
        <f t="shared" si="23"/>
        <v>sɜ</v>
      </c>
      <c r="I107" s="4" t="str">
        <f t="shared" si="24"/>
        <v>su</v>
      </c>
      <c r="J107" s="10">
        <f t="shared" si="25"/>
        <v>2</v>
      </c>
      <c r="K107" s="10">
        <f t="shared" si="26"/>
        <v>2</v>
      </c>
      <c r="L107" s="10">
        <f t="shared" si="27"/>
        <v>2</v>
      </c>
      <c r="M107" s="1" t="str">
        <f t="shared" si="28"/>
        <v>~su~</v>
      </c>
      <c r="N107" s="1" t="str">
        <f t="shared" si="29"/>
        <v>[sɜ]</v>
      </c>
      <c r="O107" s="4">
        <f t="shared" si="30"/>
        <v>1.5759836224253313E-2</v>
      </c>
      <c r="P107" s="4">
        <f t="shared" si="31"/>
        <v>8.6956521739130446E-2</v>
      </c>
      <c r="Q107" s="3" cm="1">
        <f t="array" ref="Q107">SUM(_xlfn._xlws.FILTER($G$2:$G$863,_xlfn.MAP($M$2:$M$863,_xlfn.LAMBDA(_xlpm.x,_xlpm.x=$M107))))</f>
        <v>8.1595648232094288E-3</v>
      </c>
      <c r="R107" s="4">
        <f t="shared" si="32"/>
        <v>5.5555555555555552E-2</v>
      </c>
      <c r="S107" s="6" cm="1">
        <f t="array" ref="S107">SUM(_xlfn._xlws.FILTER($G$2:$G$863,_xlfn.MAP($N$2:$N$863,_xlfn.LAMBDA(_xlpm.x,_xlpm.x=$N107))))</f>
        <v>2.2665457842248413E-3</v>
      </c>
      <c r="T107" s="4">
        <f t="shared" si="33"/>
        <v>0.2</v>
      </c>
      <c r="U107" s="4">
        <f t="shared" si="34"/>
        <v>-0.55630250076728738</v>
      </c>
      <c r="V107" s="4" t="s">
        <v>908</v>
      </c>
      <c r="W107" s="4" t="s">
        <v>894</v>
      </c>
      <c r="X107" s="2" cm="1">
        <f t="array" ref="X107">SUM(_xlfn._xlws.FILTER($E$2:$E$863,_xlfn.MAP($V$2:$V$863,_xlfn.LAMBDA(_xlpm.x,_xlpm.x=$V107))))</f>
        <v>562</v>
      </c>
      <c r="Y107" s="11">
        <f t="shared" si="35"/>
        <v>1.7793594306049821E-3</v>
      </c>
      <c r="Z107" s="2" cm="1">
        <f t="array" ref="Z107">SUM(_xlfn._xlws.FILTER($E$2:$E$863,_xlfn.MAP($W$2:$W$863,_xlfn.LAMBDA(_xlpm.x,_xlpm.x=$W107))))</f>
        <v>288</v>
      </c>
      <c r="AA107" s="11">
        <f t="shared" si="36"/>
        <v>3.472222222222222E-3</v>
      </c>
      <c r="AB107" s="11">
        <f t="shared" si="37"/>
        <v>-0.2903438278098302</v>
      </c>
      <c r="AC107" s="2"/>
      <c r="AH107" s="2"/>
      <c r="AI107" s="2"/>
    </row>
    <row r="108" spans="1:35">
      <c r="A108" s="1" t="str">
        <f t="shared" si="21"/>
        <v>~co~ : [kʌ]</v>
      </c>
      <c r="B108" s="1">
        <f t="shared" si="39"/>
        <v>0</v>
      </c>
      <c r="C108" s="1">
        <f t="shared" si="39"/>
        <v>0</v>
      </c>
      <c r="D108" s="1">
        <f t="shared" si="39"/>
        <v>0</v>
      </c>
      <c r="E108" s="7">
        <v>4</v>
      </c>
      <c r="F108" s="9" t="s">
        <v>571</v>
      </c>
      <c r="G108" s="4">
        <f t="shared" si="22"/>
        <v>1.8132366273798731E-3</v>
      </c>
      <c r="H108" s="4" t="str">
        <f t="shared" si="23"/>
        <v>kʌ</v>
      </c>
      <c r="I108" s="4" t="str">
        <f t="shared" si="24"/>
        <v>co</v>
      </c>
      <c r="J108" s="10">
        <f t="shared" si="25"/>
        <v>2</v>
      </c>
      <c r="K108" s="10">
        <f t="shared" si="26"/>
        <v>2</v>
      </c>
      <c r="L108" s="10">
        <f t="shared" si="27"/>
        <v>2</v>
      </c>
      <c r="M108" s="1" t="str">
        <f t="shared" si="28"/>
        <v>~co~</v>
      </c>
      <c r="N108" s="1" t="str">
        <f t="shared" si="29"/>
        <v>[kʌ]</v>
      </c>
      <c r="O108" s="4">
        <f t="shared" si="30"/>
        <v>0.10520546868726234</v>
      </c>
      <c r="P108" s="4">
        <f t="shared" si="31"/>
        <v>0.25</v>
      </c>
      <c r="Q108" s="3" cm="1">
        <f t="array" ref="Q108">SUM(_xlfn._xlws.FILTER($G$2:$G$863,_xlfn.MAP($M$2:$M$863,_xlfn.LAMBDA(_xlpm.x,_xlpm.x=$M108))))</f>
        <v>1.1332728921124207E-2</v>
      </c>
      <c r="R108" s="4">
        <f t="shared" si="32"/>
        <v>0.16</v>
      </c>
      <c r="S108" s="6" cm="1">
        <f t="array" ref="S108">SUM(_xlfn._xlws.FILTER($G$2:$G$863,_xlfn.MAP($N$2:$N$863,_xlfn.LAMBDA(_xlpm.x,_xlpm.x=$N108))))</f>
        <v>3.1731640979147779E-3</v>
      </c>
      <c r="T108" s="4">
        <f t="shared" si="33"/>
        <v>0.5714285714285714</v>
      </c>
      <c r="U108" s="4">
        <f t="shared" si="34"/>
        <v>-0.55284196865778079</v>
      </c>
      <c r="V108" s="4" t="s">
        <v>907</v>
      </c>
      <c r="W108" s="4" t="s">
        <v>896</v>
      </c>
      <c r="X108" s="2" cm="1">
        <f t="array" ref="X108">SUM(_xlfn._xlws.FILTER($E$2:$E$863,_xlfn.MAP($V$2:$V$863,_xlfn.LAMBDA(_xlpm.x,_xlpm.x=$V108))))</f>
        <v>341</v>
      </c>
      <c r="Y108" s="11">
        <f t="shared" si="35"/>
        <v>1.1730205278592375E-2</v>
      </c>
      <c r="Z108" s="2" cm="1">
        <f t="array" ref="Z108">SUM(_xlfn._xlws.FILTER($E$2:$E$863,_xlfn.MAP($W$2:$W$863,_xlfn.LAMBDA(_xlpm.x,_xlpm.x=$W108))))</f>
        <v>85</v>
      </c>
      <c r="AA108" s="11">
        <f t="shared" si="36"/>
        <v>4.7058823529411764E-2</v>
      </c>
      <c r="AB108" s="11">
        <f t="shared" si="37"/>
        <v>-0.60333545327820504</v>
      </c>
      <c r="AC108" s="2"/>
      <c r="AH108" s="2"/>
      <c r="AI108" s="2"/>
    </row>
    <row r="109" spans="1:35">
      <c r="A109" s="1" t="str">
        <f t="shared" si="21"/>
        <v>~bo~ : [bʌ]</v>
      </c>
      <c r="B109" s="1">
        <f t="shared" si="39"/>
        <v>0</v>
      </c>
      <c r="C109" s="1">
        <f t="shared" si="39"/>
        <v>0</v>
      </c>
      <c r="D109" s="1">
        <f t="shared" si="39"/>
        <v>0</v>
      </c>
      <c r="E109" s="7">
        <v>1</v>
      </c>
      <c r="F109" s="9" t="s">
        <v>837</v>
      </c>
      <c r="G109" s="4">
        <f t="shared" si="22"/>
        <v>4.5330915684496827E-4</v>
      </c>
      <c r="H109" s="4" t="str">
        <f t="shared" si="23"/>
        <v>bʌ</v>
      </c>
      <c r="I109" s="4" t="str">
        <f t="shared" si="24"/>
        <v>bo</v>
      </c>
      <c r="J109" s="10">
        <f t="shared" si="25"/>
        <v>2</v>
      </c>
      <c r="K109" s="10">
        <f t="shared" si="26"/>
        <v>2</v>
      </c>
      <c r="L109" s="10">
        <f t="shared" si="27"/>
        <v>2</v>
      </c>
      <c r="M109" s="1" t="str">
        <f t="shared" si="28"/>
        <v>~bo~</v>
      </c>
      <c r="N109" s="1" t="str">
        <f t="shared" si="29"/>
        <v>[bʌ]</v>
      </c>
      <c r="O109" s="4">
        <f t="shared" si="30"/>
        <v>4.0275137017536246E-2</v>
      </c>
      <c r="P109" s="4">
        <f t="shared" si="31"/>
        <v>0.22222222222222224</v>
      </c>
      <c r="Q109" s="3" cm="1">
        <f t="array" ref="Q109">SUM(_xlfn._xlws.FILTER($G$2:$G$863,_xlfn.MAP($M$2:$M$863,_xlfn.LAMBDA(_xlpm.x,_xlpm.x=$M109))))</f>
        <v>3.1731640979147779E-3</v>
      </c>
      <c r="R109" s="4">
        <f t="shared" si="32"/>
        <v>0.14285714285714285</v>
      </c>
      <c r="S109" s="6" cm="1">
        <f t="array" ref="S109">SUM(_xlfn._xlws.FILTER($G$2:$G$863,_xlfn.MAP($N$2:$N$863,_xlfn.LAMBDA(_xlpm.x,_xlpm.x=$N109))))</f>
        <v>9.0661831368993653E-4</v>
      </c>
      <c r="T109" s="4">
        <f t="shared" si="33"/>
        <v>0.5</v>
      </c>
      <c r="U109" s="4">
        <f t="shared" si="34"/>
        <v>-0.54406804435027567</v>
      </c>
      <c r="V109" s="4" t="s">
        <v>911</v>
      </c>
      <c r="W109" s="4" t="s">
        <v>899</v>
      </c>
      <c r="X109" s="2" cm="1">
        <f t="array" ref="X109">SUM(_xlfn._xlws.FILTER($E$2:$E$863,_xlfn.MAP($V$2:$V$863,_xlfn.LAMBDA(_xlpm.x,_xlpm.x=$V109))))</f>
        <v>15</v>
      </c>
      <c r="Y109" s="11">
        <f t="shared" si="35"/>
        <v>6.6666666666666666E-2</v>
      </c>
      <c r="Z109" s="2" cm="1">
        <f t="array" ref="Z109">SUM(_xlfn._xlws.FILTER($E$2:$E$863,_xlfn.MAP($W$2:$W$863,_xlfn.LAMBDA(_xlpm.x,_xlpm.x=$W109))))</f>
        <v>104</v>
      </c>
      <c r="AA109" s="11">
        <f t="shared" si="36"/>
        <v>9.6153846153846159E-3</v>
      </c>
      <c r="AB109" s="11">
        <f t="shared" si="37"/>
        <v>0.84094208024309902</v>
      </c>
      <c r="AC109" s="2"/>
      <c r="AH109" s="2"/>
      <c r="AI109" s="2"/>
    </row>
    <row r="110" spans="1:35">
      <c r="A110" s="1" t="str">
        <f t="shared" si="21"/>
        <v>~th~ : [ð]</v>
      </c>
      <c r="B110" s="1">
        <f t="shared" si="39"/>
        <v>0</v>
      </c>
      <c r="C110" s="1">
        <f t="shared" si="39"/>
        <v>0</v>
      </c>
      <c r="D110" s="1">
        <f t="shared" si="39"/>
        <v>0</v>
      </c>
      <c r="E110" s="7">
        <v>1</v>
      </c>
      <c r="F110" s="9" t="s">
        <v>171</v>
      </c>
      <c r="G110" s="4">
        <f t="shared" si="22"/>
        <v>4.5330915684496827E-4</v>
      </c>
      <c r="H110" s="4" t="str">
        <f t="shared" si="23"/>
        <v>ð</v>
      </c>
      <c r="I110" s="4" t="str">
        <f t="shared" si="24"/>
        <v>th</v>
      </c>
      <c r="J110" s="10">
        <f t="shared" si="25"/>
        <v>1</v>
      </c>
      <c r="K110" s="10">
        <f t="shared" si="26"/>
        <v>2</v>
      </c>
      <c r="L110" s="10">
        <f t="shared" si="27"/>
        <v>2</v>
      </c>
      <c r="M110" s="1" t="str">
        <f t="shared" si="28"/>
        <v>~th~</v>
      </c>
      <c r="N110" s="1" t="str">
        <f t="shared" si="29"/>
        <v>[ð]</v>
      </c>
      <c r="O110" s="4">
        <f t="shared" si="30"/>
        <v>4.0275137017536246E-2</v>
      </c>
      <c r="P110" s="4">
        <f t="shared" si="31"/>
        <v>0.22222222222222224</v>
      </c>
      <c r="Q110" s="3" cm="1">
        <f t="array" ref="Q110">SUM(_xlfn._xlws.FILTER($G$2:$G$863,_xlfn.MAP($M$2:$M$863,_xlfn.LAMBDA(_xlpm.x,_xlpm.x=$M110))))</f>
        <v>3.1731640979147779E-3</v>
      </c>
      <c r="R110" s="4">
        <f t="shared" si="32"/>
        <v>0.14285714285714285</v>
      </c>
      <c r="S110" s="6" cm="1">
        <f t="array" ref="S110">SUM(_xlfn._xlws.FILTER($G$2:$G$863,_xlfn.MAP($N$2:$N$863,_xlfn.LAMBDA(_xlpm.x,_xlpm.x=$N110))))</f>
        <v>9.0661831368993653E-4</v>
      </c>
      <c r="T110" s="4">
        <f t="shared" si="33"/>
        <v>0.5</v>
      </c>
      <c r="U110" s="4">
        <f t="shared" si="34"/>
        <v>-0.54406804435027567</v>
      </c>
      <c r="V110" s="4" t="s">
        <v>909</v>
      </c>
      <c r="W110" s="4" t="s">
        <v>890</v>
      </c>
      <c r="X110" s="2" cm="1">
        <f t="array" ref="X110">SUM(_xlfn._xlws.FILTER($E$2:$E$863,_xlfn.MAP($V$2:$V$863,_xlfn.LAMBDA(_xlpm.x,_xlpm.x=$V110))))</f>
        <v>473</v>
      </c>
      <c r="Y110" s="11">
        <f t="shared" si="35"/>
        <v>2.1141649048625794E-3</v>
      </c>
      <c r="Z110" s="2" cm="1">
        <f t="array" ref="Z110">SUM(_xlfn._xlws.FILTER($E$2:$E$863,_xlfn.MAP($W$2:$W$863,_xlfn.LAMBDA(_xlpm.x,_xlpm.x=$W110))))</f>
        <v>245</v>
      </c>
      <c r="AA110" s="11">
        <f t="shared" si="36"/>
        <v>4.0816326530612249E-3</v>
      </c>
      <c r="AB110" s="11">
        <f t="shared" si="37"/>
        <v>-0.28569505637327913</v>
      </c>
      <c r="AC110" s="2"/>
      <c r="AH110" s="2"/>
      <c r="AI110" s="2"/>
    </row>
    <row r="111" spans="1:35">
      <c r="A111" s="1" t="str">
        <f t="shared" si="21"/>
        <v>~no~ : [nɔ]</v>
      </c>
      <c r="B111" s="1">
        <f t="shared" si="39"/>
        <v>0</v>
      </c>
      <c r="C111" s="1">
        <f t="shared" si="39"/>
        <v>0</v>
      </c>
      <c r="D111" s="1">
        <f t="shared" si="39"/>
        <v>1</v>
      </c>
      <c r="E111" s="7">
        <v>2</v>
      </c>
      <c r="F111" s="9" t="s">
        <v>580</v>
      </c>
      <c r="G111" s="4">
        <f t="shared" si="22"/>
        <v>9.0661831368993653E-4</v>
      </c>
      <c r="H111" s="1" t="str">
        <f t="shared" si="23"/>
        <v>nɔ</v>
      </c>
      <c r="I111" s="1" t="str">
        <f t="shared" si="24"/>
        <v>no</v>
      </c>
      <c r="J111" s="10">
        <f t="shared" si="25"/>
        <v>2</v>
      </c>
      <c r="K111" s="10">
        <f t="shared" si="26"/>
        <v>2</v>
      </c>
      <c r="L111" s="10">
        <f t="shared" si="27"/>
        <v>2</v>
      </c>
      <c r="M111" s="1" t="str">
        <f t="shared" si="28"/>
        <v>~no~</v>
      </c>
      <c r="N111" s="1" t="str">
        <f t="shared" si="29"/>
        <v>[nɔ]</v>
      </c>
      <c r="O111" s="4">
        <f t="shared" si="30"/>
        <v>0.1276691637684029</v>
      </c>
      <c r="P111" s="4">
        <f t="shared" si="31"/>
        <v>0.44444444444444448</v>
      </c>
      <c r="Q111" s="3" cm="1">
        <f t="array" ref="Q111">SUM(_xlfn._xlws.FILTER($G$2:$G$863,_xlfn.MAP($M$2:$M$863,_xlfn.LAMBDA(_xlpm.x,_xlpm.x=$M111))))</f>
        <v>3.1731640979147779E-3</v>
      </c>
      <c r="R111" s="4">
        <f t="shared" si="32"/>
        <v>0.2857142857142857</v>
      </c>
      <c r="S111" s="6" cm="1">
        <f t="array" ref="S111">SUM(_xlfn._xlws.FILTER($G$2:$G$863,_xlfn.MAP($N$2:$N$863,_xlfn.LAMBDA(_xlpm.x,_xlpm.x=$N111))))</f>
        <v>9.0661831368993653E-4</v>
      </c>
      <c r="T111" s="4">
        <f t="shared" si="33"/>
        <v>1</v>
      </c>
      <c r="U111" s="4">
        <f t="shared" si="34"/>
        <v>-0.54406804435027567</v>
      </c>
      <c r="V111" s="4" t="s">
        <v>908</v>
      </c>
      <c r="W111" s="4" t="s">
        <v>892</v>
      </c>
      <c r="X111" s="2" cm="1">
        <f t="array" ref="X111">SUM(_xlfn._xlws.FILTER($E$2:$E$863,_xlfn.MAP($V$2:$V$863,_xlfn.LAMBDA(_xlpm.x,_xlpm.x=$V111))))</f>
        <v>562</v>
      </c>
      <c r="Y111" s="11">
        <f t="shared" si="35"/>
        <v>3.5587188612099642E-3</v>
      </c>
      <c r="Z111" s="2" cm="1">
        <f t="array" ref="Z111">SUM(_xlfn._xlws.FILTER($E$2:$E$863,_xlfn.MAP($W$2:$W$863,_xlfn.LAMBDA(_xlpm.x,_xlpm.x=$W111))))</f>
        <v>110</v>
      </c>
      <c r="AA111" s="11">
        <f t="shared" si="36"/>
        <v>1.8181818181818181E-2</v>
      </c>
      <c r="AB111" s="11">
        <f t="shared" si="37"/>
        <v>-0.70834363041083603</v>
      </c>
      <c r="AC111" s="2"/>
      <c r="AH111" s="2"/>
      <c r="AI111" s="2"/>
    </row>
    <row r="112" spans="1:35">
      <c r="A112" s="1" t="str">
        <f t="shared" si="21"/>
        <v>~ta~ : [tɔ]</v>
      </c>
      <c r="B112" s="1">
        <f t="shared" si="39"/>
        <v>0</v>
      </c>
      <c r="C112" s="1">
        <f t="shared" si="39"/>
        <v>0</v>
      </c>
      <c r="D112" s="1">
        <f t="shared" si="39"/>
        <v>0</v>
      </c>
      <c r="E112" s="7">
        <v>2</v>
      </c>
      <c r="F112" s="9" t="s">
        <v>714</v>
      </c>
      <c r="G112" s="4">
        <f t="shared" si="22"/>
        <v>9.0661831368993653E-4</v>
      </c>
      <c r="H112" s="4" t="str">
        <f t="shared" si="23"/>
        <v>tɔ</v>
      </c>
      <c r="I112" s="4" t="str">
        <f t="shared" si="24"/>
        <v>ta</v>
      </c>
      <c r="J112" s="10">
        <f t="shared" si="25"/>
        <v>2</v>
      </c>
      <c r="K112" s="10">
        <f t="shared" si="26"/>
        <v>2</v>
      </c>
      <c r="L112" s="10">
        <f t="shared" si="27"/>
        <v>2</v>
      </c>
      <c r="M112" s="1" t="str">
        <f t="shared" si="28"/>
        <v>~ta~</v>
      </c>
      <c r="N112" s="1" t="str">
        <f t="shared" si="29"/>
        <v>[tɔ]</v>
      </c>
      <c r="O112" s="4">
        <f t="shared" si="30"/>
        <v>0.1276691637684029</v>
      </c>
      <c r="P112" s="4">
        <f t="shared" si="31"/>
        <v>0.44444444444444448</v>
      </c>
      <c r="Q112" s="3" cm="1">
        <f t="array" ref="Q112">SUM(_xlfn._xlws.FILTER($G$2:$G$863,_xlfn.MAP($M$2:$M$863,_xlfn.LAMBDA(_xlpm.x,_xlpm.x=$M112))))</f>
        <v>3.1731640979147779E-3</v>
      </c>
      <c r="R112" s="4">
        <f t="shared" si="32"/>
        <v>0.2857142857142857</v>
      </c>
      <c r="S112" s="6" cm="1">
        <f t="array" ref="S112">SUM(_xlfn._xlws.FILTER($G$2:$G$863,_xlfn.MAP($N$2:$N$863,_xlfn.LAMBDA(_xlpm.x,_xlpm.x=$N112))))</f>
        <v>9.0661831368993653E-4</v>
      </c>
      <c r="T112" s="4">
        <f t="shared" si="33"/>
        <v>1</v>
      </c>
      <c r="U112" s="4">
        <f t="shared" si="34"/>
        <v>-0.54406804435027567</v>
      </c>
      <c r="V112" s="4" t="s">
        <v>899</v>
      </c>
      <c r="W112" s="4" t="s">
        <v>895</v>
      </c>
      <c r="X112" s="2" cm="1">
        <f t="array" ref="X112">SUM(_xlfn._xlws.FILTER($E$2:$E$863,_xlfn.MAP($V$2:$V$863,_xlfn.LAMBDA(_xlpm.x,_xlpm.x=$V112))))</f>
        <v>359</v>
      </c>
      <c r="Y112" s="11">
        <f t="shared" si="35"/>
        <v>5.5710306406685237E-3</v>
      </c>
      <c r="Z112" s="2" cm="1">
        <f t="array" ref="Z112">SUM(_xlfn._xlws.FILTER($E$2:$E$863,_xlfn.MAP($W$2:$W$863,_xlfn.LAMBDA(_xlpm.x,_xlpm.x=$W112))))</f>
        <v>150</v>
      </c>
      <c r="AA112" s="11">
        <f t="shared" si="36"/>
        <v>1.3333333333333334E-2</v>
      </c>
      <c r="AB112" s="11">
        <f t="shared" si="37"/>
        <v>-0.37900318952263795</v>
      </c>
      <c r="AC112" s="2"/>
      <c r="AH112" s="2"/>
      <c r="AI112" s="2"/>
    </row>
    <row r="113" spans="1:35">
      <c r="A113" s="1" t="str">
        <f t="shared" si="21"/>
        <v>~ea~ : [ɜ]</v>
      </c>
      <c r="B113" s="1">
        <f t="shared" si="39"/>
        <v>0</v>
      </c>
      <c r="C113" s="1">
        <f t="shared" si="39"/>
        <v>0</v>
      </c>
      <c r="D113" s="1">
        <f t="shared" si="39"/>
        <v>0</v>
      </c>
      <c r="E113" s="7">
        <v>2</v>
      </c>
      <c r="F113" s="9" t="s">
        <v>415</v>
      </c>
      <c r="G113" s="4">
        <f t="shared" si="22"/>
        <v>9.0661831368993653E-4</v>
      </c>
      <c r="H113" s="4" t="str">
        <f t="shared" si="23"/>
        <v>ɜ</v>
      </c>
      <c r="I113" s="4" t="str">
        <f t="shared" si="24"/>
        <v>ea</v>
      </c>
      <c r="J113" s="10">
        <f t="shared" si="25"/>
        <v>1</v>
      </c>
      <c r="K113" s="10">
        <f t="shared" si="26"/>
        <v>2</v>
      </c>
      <c r="L113" s="10">
        <f t="shared" si="27"/>
        <v>2</v>
      </c>
      <c r="M113" s="1" t="str">
        <f t="shared" si="28"/>
        <v>~ea~</v>
      </c>
      <c r="N113" s="1" t="str">
        <f t="shared" si="29"/>
        <v>[ɜ]</v>
      </c>
      <c r="O113" s="4">
        <f t="shared" si="30"/>
        <v>0.1276691637684029</v>
      </c>
      <c r="P113" s="4">
        <f t="shared" si="31"/>
        <v>0.44444444444444448</v>
      </c>
      <c r="Q113" s="3" cm="1">
        <f t="array" ref="Q113">SUM(_xlfn._xlws.FILTER($G$2:$G$863,_xlfn.MAP($M$2:$M$863,_xlfn.LAMBDA(_xlpm.x,_xlpm.x=$M113))))</f>
        <v>3.1731640979147779E-3</v>
      </c>
      <c r="R113" s="4">
        <f t="shared" si="32"/>
        <v>0.2857142857142857</v>
      </c>
      <c r="S113" s="6" cm="1">
        <f t="array" ref="S113">SUM(_xlfn._xlws.FILTER($G$2:$G$863,_xlfn.MAP($N$2:$N$863,_xlfn.LAMBDA(_xlpm.x,_xlpm.x=$N113))))</f>
        <v>9.0661831368993653E-4</v>
      </c>
      <c r="T113" s="4">
        <f t="shared" si="33"/>
        <v>1</v>
      </c>
      <c r="U113" s="4">
        <f t="shared" si="34"/>
        <v>-0.54406804435027567</v>
      </c>
      <c r="V113" s="4" t="s">
        <v>907</v>
      </c>
      <c r="W113" s="4" t="s">
        <v>894</v>
      </c>
      <c r="X113" s="2" cm="1">
        <f t="array" ref="X113">SUM(_xlfn._xlws.FILTER($E$2:$E$863,_xlfn.MAP($V$2:$V$863,_xlfn.LAMBDA(_xlpm.x,_xlpm.x=$V113))))</f>
        <v>341</v>
      </c>
      <c r="Y113" s="11">
        <f t="shared" si="35"/>
        <v>5.8651026392961877E-3</v>
      </c>
      <c r="Z113" s="2" cm="1">
        <f t="array" ref="Z113">SUM(_xlfn._xlws.FILTER($E$2:$E$863,_xlfn.MAP($W$2:$W$863,_xlfn.LAMBDA(_xlpm.x,_xlpm.x=$W113))))</f>
        <v>288</v>
      </c>
      <c r="AA113" s="11">
        <f t="shared" si="36"/>
        <v>6.9444444444444441E-3</v>
      </c>
      <c r="AB113" s="11">
        <f t="shared" si="37"/>
        <v>-7.3361891233266863E-2</v>
      </c>
      <c r="AC113" s="2"/>
      <c r="AH113" s="2"/>
      <c r="AI113" s="2"/>
    </row>
    <row r="114" spans="1:35">
      <c r="A114" s="1" t="str">
        <f t="shared" si="21"/>
        <v>~hi~ : [haɪ]</v>
      </c>
      <c r="B114" s="1">
        <f t="shared" si="39"/>
        <v>0</v>
      </c>
      <c r="C114" s="1">
        <f t="shared" si="39"/>
        <v>0</v>
      </c>
      <c r="D114" s="1">
        <f t="shared" si="39"/>
        <v>0</v>
      </c>
      <c r="E114" s="7">
        <v>2</v>
      </c>
      <c r="F114" s="9" t="s">
        <v>549</v>
      </c>
      <c r="G114" s="4">
        <f t="shared" si="22"/>
        <v>9.0661831368993653E-4</v>
      </c>
      <c r="H114" s="1" t="str">
        <f t="shared" si="23"/>
        <v>haɪ</v>
      </c>
      <c r="I114" s="1" t="str">
        <f t="shared" si="24"/>
        <v>hi</v>
      </c>
      <c r="J114" s="10">
        <f t="shared" si="25"/>
        <v>3</v>
      </c>
      <c r="K114" s="10">
        <f t="shared" si="26"/>
        <v>2</v>
      </c>
      <c r="L114" s="10">
        <f t="shared" si="27"/>
        <v>3</v>
      </c>
      <c r="M114" s="1" t="str">
        <f t="shared" si="28"/>
        <v>~hi~</v>
      </c>
      <c r="N114" s="1" t="str">
        <f t="shared" si="29"/>
        <v>[haɪ]</v>
      </c>
      <c r="O114" s="4">
        <f t="shared" si="30"/>
        <v>0.14821930910231521</v>
      </c>
      <c r="P114" s="4">
        <f t="shared" si="31"/>
        <v>0.44444444444444448</v>
      </c>
      <c r="Q114" s="3" cm="1">
        <f t="array" ref="Q114">SUM(_xlfn._xlws.FILTER($G$2:$G$863,_xlfn.MAP($M$2:$M$863,_xlfn.LAMBDA(_xlpm.x,_xlpm.x=$M114))))</f>
        <v>3.1731640979147779E-3</v>
      </c>
      <c r="R114" s="4">
        <f t="shared" si="32"/>
        <v>0.2857142857142857</v>
      </c>
      <c r="S114" s="6" cm="1">
        <f t="array" ref="S114">SUM(_xlfn._xlws.FILTER($G$2:$G$863,_xlfn.MAP($N$2:$N$863,_xlfn.LAMBDA(_xlpm.x,_xlpm.x=$N114))))</f>
        <v>9.0661831368993653E-4</v>
      </c>
      <c r="T114" s="4">
        <f t="shared" si="33"/>
        <v>1</v>
      </c>
      <c r="U114" s="4">
        <f t="shared" si="34"/>
        <v>-0.54406804435027567</v>
      </c>
      <c r="V114" s="4" t="s">
        <v>909</v>
      </c>
      <c r="W114" s="4" t="s">
        <v>892</v>
      </c>
      <c r="X114" s="2" cm="1">
        <f t="array" ref="X114">SUM(_xlfn._xlws.FILTER($E$2:$E$863,_xlfn.MAP($V$2:$V$863,_xlfn.LAMBDA(_xlpm.x,_xlpm.x=$V114))))</f>
        <v>473</v>
      </c>
      <c r="Y114" s="11">
        <f t="shared" si="35"/>
        <v>4.2283298097251587E-3</v>
      </c>
      <c r="Z114" s="2" cm="1">
        <f t="array" ref="Z114">SUM(_xlfn._xlws.FILTER($E$2:$E$863,_xlfn.MAP($W$2:$W$863,_xlfn.LAMBDA(_xlpm.x,_xlpm.x=$W114))))</f>
        <v>110</v>
      </c>
      <c r="AA114" s="11">
        <f t="shared" si="36"/>
        <v>1.8181818181818181E-2</v>
      </c>
      <c r="AB114" s="11">
        <f t="shared" si="37"/>
        <v>-0.63346845557958653</v>
      </c>
      <c r="AC114" s="2"/>
      <c r="AH114" s="2"/>
      <c r="AI114" s="2"/>
    </row>
    <row r="115" spans="1:35">
      <c r="A115" s="1" t="str">
        <f t="shared" si="21"/>
        <v>~ne~ : [nɪ]</v>
      </c>
      <c r="B115" s="1">
        <f t="shared" si="39"/>
        <v>0</v>
      </c>
      <c r="C115" s="1">
        <f t="shared" si="39"/>
        <v>0</v>
      </c>
      <c r="D115" s="1">
        <f t="shared" si="39"/>
        <v>1</v>
      </c>
      <c r="E115" s="7">
        <v>1</v>
      </c>
      <c r="F115" s="9" t="s">
        <v>812</v>
      </c>
      <c r="G115" s="4">
        <f t="shared" si="22"/>
        <v>4.5330915684496827E-4</v>
      </c>
      <c r="H115" s="1" t="str">
        <f t="shared" si="23"/>
        <v>nɪ</v>
      </c>
      <c r="I115" s="1" t="str">
        <f t="shared" si="24"/>
        <v>ne</v>
      </c>
      <c r="J115" s="10">
        <f t="shared" si="25"/>
        <v>2</v>
      </c>
      <c r="K115" s="10">
        <f t="shared" si="26"/>
        <v>2</v>
      </c>
      <c r="L115" s="10">
        <f t="shared" si="27"/>
        <v>2</v>
      </c>
      <c r="M115" s="1" t="str">
        <f t="shared" si="28"/>
        <v>~ne~</v>
      </c>
      <c r="N115" s="1" t="str">
        <f t="shared" si="29"/>
        <v>[nɪ]</v>
      </c>
      <c r="O115" s="4">
        <f t="shared" si="30"/>
        <v>1.1692781714768586E-2</v>
      </c>
      <c r="P115" s="4">
        <f t="shared" si="31"/>
        <v>6.4516129032258063E-2</v>
      </c>
      <c r="Q115" s="3" cm="1">
        <f t="array" ref="Q115">SUM(_xlfn._xlws.FILTER($G$2:$G$863,_xlfn.MAP($M$2:$M$863,_xlfn.LAMBDA(_xlpm.x,_xlpm.x=$M115))))</f>
        <v>1.0879419764279238E-2</v>
      </c>
      <c r="R115" s="4">
        <f t="shared" si="32"/>
        <v>4.1666666666666664E-2</v>
      </c>
      <c r="S115" s="6" cm="1">
        <f t="array" ref="S115">SUM(_xlfn._xlws.FILTER($G$2:$G$863,_xlfn.MAP($N$2:$N$863,_xlfn.LAMBDA(_xlpm.x,_xlpm.x=$N115))))</f>
        <v>3.1731640979147779E-3</v>
      </c>
      <c r="T115" s="4">
        <f t="shared" si="33"/>
        <v>0.14285714285714285</v>
      </c>
      <c r="U115" s="4">
        <f t="shared" si="34"/>
        <v>-0.53511320169734922</v>
      </c>
      <c r="V115" s="4" t="s">
        <v>915</v>
      </c>
      <c r="W115" s="4" t="s">
        <v>893</v>
      </c>
      <c r="X115" s="2" cm="1">
        <f t="array" ref="X115">SUM(_xlfn._xlws.FILTER($E$2:$E$863,_xlfn.MAP($V$2:$V$863,_xlfn.LAMBDA(_xlpm.x,_xlpm.x=$V115))))</f>
        <v>12</v>
      </c>
      <c r="Y115" s="11">
        <f t="shared" si="35"/>
        <v>8.3333333333333329E-2</v>
      </c>
      <c r="Z115" s="2" cm="1">
        <f t="array" ref="Z115">SUM(_xlfn._xlws.FILTER($E$2:$E$863,_xlfn.MAP($W$2:$W$863,_xlfn.LAMBDA(_xlpm.x,_xlpm.x=$W115))))</f>
        <v>228</v>
      </c>
      <c r="AA115" s="11">
        <f t="shared" si="36"/>
        <v>4.3859649122807015E-3</v>
      </c>
      <c r="AB115" s="11">
        <f t="shared" si="37"/>
        <v>1.2787536009528289</v>
      </c>
      <c r="AC115" s="2"/>
      <c r="AH115" s="2"/>
      <c r="AI115" s="2"/>
    </row>
    <row r="116" spans="1:35">
      <c r="A116" s="1" t="str">
        <f t="shared" si="21"/>
        <v>~ne~ : [nɛ]</v>
      </c>
      <c r="B116" s="1">
        <f t="shared" si="39"/>
        <v>0</v>
      </c>
      <c r="C116" s="1">
        <f t="shared" si="39"/>
        <v>0</v>
      </c>
      <c r="D116" s="1">
        <f t="shared" si="39"/>
        <v>1</v>
      </c>
      <c r="E116" s="7">
        <v>5</v>
      </c>
      <c r="F116" s="9" t="s">
        <v>431</v>
      </c>
      <c r="G116" s="4">
        <f t="shared" si="22"/>
        <v>2.2665457842248413E-3</v>
      </c>
      <c r="H116" s="4" t="str">
        <f t="shared" si="23"/>
        <v>nɛ</v>
      </c>
      <c r="I116" s="4" t="str">
        <f t="shared" si="24"/>
        <v>ne</v>
      </c>
      <c r="J116" s="10">
        <f t="shared" si="25"/>
        <v>2</v>
      </c>
      <c r="K116" s="10">
        <f t="shared" si="26"/>
        <v>2</v>
      </c>
      <c r="L116" s="10">
        <f t="shared" si="27"/>
        <v>2</v>
      </c>
      <c r="M116" s="1" t="str">
        <f t="shared" si="28"/>
        <v>~ne~</v>
      </c>
      <c r="N116" s="1" t="str">
        <f t="shared" si="29"/>
        <v>[nɛ]</v>
      </c>
      <c r="O116" s="4">
        <f t="shared" si="30"/>
        <v>0.15112701130897407</v>
      </c>
      <c r="P116" s="4">
        <f t="shared" si="31"/>
        <v>0.32258064516129031</v>
      </c>
      <c r="Q116" s="3" cm="1">
        <f t="array" ref="Q116">SUM(_xlfn._xlws.FILTER($G$2:$G$863,_xlfn.MAP($M$2:$M$863,_xlfn.LAMBDA(_xlpm.x,_xlpm.x=$M116))))</f>
        <v>1.0879419764279238E-2</v>
      </c>
      <c r="R116" s="4">
        <f t="shared" si="32"/>
        <v>0.20833333333333334</v>
      </c>
      <c r="S116" s="6" cm="1">
        <f t="array" ref="S116">SUM(_xlfn._xlws.FILTER($G$2:$G$863,_xlfn.MAP($N$2:$N$863,_xlfn.LAMBDA(_xlpm.x,_xlpm.x=$N116))))</f>
        <v>3.1731640979147779E-3</v>
      </c>
      <c r="T116" s="4">
        <f t="shared" si="33"/>
        <v>0.7142857142857143</v>
      </c>
      <c r="U116" s="4">
        <f t="shared" si="34"/>
        <v>-0.53511320169734922</v>
      </c>
      <c r="V116" s="4" t="s">
        <v>915</v>
      </c>
      <c r="W116" s="4" t="s">
        <v>894</v>
      </c>
      <c r="X116" s="2" cm="1">
        <f t="array" ref="X116">SUM(_xlfn._xlws.FILTER($E$2:$E$863,_xlfn.MAP($V$2:$V$863,_xlfn.LAMBDA(_xlpm.x,_xlpm.x=$V116))))</f>
        <v>12</v>
      </c>
      <c r="Y116" s="11">
        <f t="shared" si="35"/>
        <v>0.41666666666666669</v>
      </c>
      <c r="Z116" s="2" cm="1">
        <f t="array" ref="Z116">SUM(_xlfn._xlws.FILTER($E$2:$E$863,_xlfn.MAP($W$2:$W$863,_xlfn.LAMBDA(_xlpm.x,_xlpm.x=$W116))))</f>
        <v>288</v>
      </c>
      <c r="AA116" s="11">
        <f t="shared" si="36"/>
        <v>1.7361111111111112E-2</v>
      </c>
      <c r="AB116" s="11">
        <f t="shared" si="37"/>
        <v>1.3802112417116059</v>
      </c>
      <c r="AC116" s="2"/>
      <c r="AH116" s="2"/>
      <c r="AI116" s="2"/>
    </row>
    <row r="117" spans="1:35">
      <c r="A117" s="1" t="str">
        <f t="shared" si="21"/>
        <v>~ba~ : [beɪ]</v>
      </c>
      <c r="B117" s="1">
        <f t="shared" si="39"/>
        <v>0</v>
      </c>
      <c r="C117" s="1">
        <f t="shared" si="39"/>
        <v>0</v>
      </c>
      <c r="D117" s="1">
        <f t="shared" si="39"/>
        <v>0</v>
      </c>
      <c r="E117" s="7">
        <v>3</v>
      </c>
      <c r="F117" s="9" t="s">
        <v>402</v>
      </c>
      <c r="G117" s="4">
        <f t="shared" si="22"/>
        <v>1.3599274705349048E-3</v>
      </c>
      <c r="H117" s="4" t="str">
        <f t="shared" si="23"/>
        <v>beɪ</v>
      </c>
      <c r="I117" s="4" t="str">
        <f t="shared" si="24"/>
        <v>ba</v>
      </c>
      <c r="J117" s="10">
        <f t="shared" si="25"/>
        <v>3</v>
      </c>
      <c r="K117" s="10">
        <f t="shared" si="26"/>
        <v>2</v>
      </c>
      <c r="L117" s="10">
        <f t="shared" si="27"/>
        <v>3</v>
      </c>
      <c r="M117" s="1" t="str">
        <f t="shared" si="28"/>
        <v>~ba~</v>
      </c>
      <c r="N117" s="1" t="str">
        <f t="shared" si="29"/>
        <v>[beɪ]</v>
      </c>
      <c r="O117" s="4">
        <f t="shared" si="30"/>
        <v>0.19422548065340739</v>
      </c>
      <c r="P117" s="4">
        <f t="shared" si="31"/>
        <v>0.46153846153846151</v>
      </c>
      <c r="Q117" s="3" cm="1">
        <f t="array" ref="Q117">SUM(_xlfn._xlws.FILTER($G$2:$G$863,_xlfn.MAP($M$2:$M$863,_xlfn.LAMBDA(_xlpm.x,_xlpm.x=$M117))))</f>
        <v>4.5330915684496827E-3</v>
      </c>
      <c r="R117" s="4">
        <f t="shared" si="32"/>
        <v>0.3</v>
      </c>
      <c r="S117" s="6" cm="1">
        <f t="array" ref="S117">SUM(_xlfn._xlws.FILTER($G$2:$G$863,_xlfn.MAP($N$2:$N$863,_xlfn.LAMBDA(_xlpm.x,_xlpm.x=$N117))))</f>
        <v>1.3599274705349048E-3</v>
      </c>
      <c r="T117" s="4">
        <f t="shared" si="33"/>
        <v>1</v>
      </c>
      <c r="U117" s="4">
        <f t="shared" si="34"/>
        <v>-0.52287874528033762</v>
      </c>
      <c r="V117" s="4" t="s">
        <v>909</v>
      </c>
      <c r="W117" s="4" t="s">
        <v>893</v>
      </c>
      <c r="X117" s="2" cm="1">
        <f t="array" ref="X117">SUM(_xlfn._xlws.FILTER($E$2:$E$863,_xlfn.MAP($V$2:$V$863,_xlfn.LAMBDA(_xlpm.x,_xlpm.x=$V117))))</f>
        <v>473</v>
      </c>
      <c r="Y117" s="11">
        <f t="shared" si="35"/>
        <v>6.3424947145877377E-3</v>
      </c>
      <c r="Z117" s="2" cm="1">
        <f t="array" ref="Z117">SUM(_xlfn._xlws.FILTER($E$2:$E$863,_xlfn.MAP($W$2:$W$863,_xlfn.LAMBDA(_xlpm.x,_xlpm.x=$W117))))</f>
        <v>228</v>
      </c>
      <c r="AA117" s="11">
        <f t="shared" si="36"/>
        <v>1.3157894736842105E-2</v>
      </c>
      <c r="AB117" s="11">
        <f t="shared" si="37"/>
        <v>-0.31692629373735776</v>
      </c>
      <c r="AC117" s="2"/>
      <c r="AH117" s="2"/>
      <c r="AI117" s="2"/>
    </row>
    <row r="118" spans="1:35">
      <c r="A118" s="1" t="str">
        <f t="shared" si="21"/>
        <v>~ba~ : [bɔ]</v>
      </c>
      <c r="B118" s="1">
        <f t="shared" si="39"/>
        <v>0</v>
      </c>
      <c r="C118" s="1">
        <f t="shared" si="39"/>
        <v>0</v>
      </c>
      <c r="D118" s="1">
        <f t="shared" si="39"/>
        <v>0</v>
      </c>
      <c r="E118" s="7">
        <v>1</v>
      </c>
      <c r="F118" s="9" t="s">
        <v>768</v>
      </c>
      <c r="G118" s="4">
        <f t="shared" si="22"/>
        <v>4.5330915684496827E-4</v>
      </c>
      <c r="H118" s="4" t="str">
        <f t="shared" si="23"/>
        <v>bɔ</v>
      </c>
      <c r="I118" s="4" t="str">
        <f t="shared" si="24"/>
        <v>ba</v>
      </c>
      <c r="J118" s="10">
        <f t="shared" si="25"/>
        <v>2</v>
      </c>
      <c r="K118" s="10">
        <f t="shared" si="26"/>
        <v>2</v>
      </c>
      <c r="L118" s="10">
        <f t="shared" si="27"/>
        <v>2</v>
      </c>
      <c r="M118" s="1" t="str">
        <f t="shared" si="28"/>
        <v>~ba~</v>
      </c>
      <c r="N118" s="1" t="str">
        <f t="shared" si="29"/>
        <v>[bɔ]</v>
      </c>
      <c r="O118" s="4">
        <f t="shared" si="30"/>
        <v>2.7882787165986626E-2</v>
      </c>
      <c r="P118" s="4">
        <f t="shared" si="31"/>
        <v>0.15384615384615383</v>
      </c>
      <c r="Q118" s="3" cm="1">
        <f t="array" ref="Q118">SUM(_xlfn._xlws.FILTER($G$2:$G$863,_xlfn.MAP($M$2:$M$863,_xlfn.LAMBDA(_xlpm.x,_xlpm.x=$M118))))</f>
        <v>4.5330915684496827E-3</v>
      </c>
      <c r="R118" s="4">
        <f t="shared" si="32"/>
        <v>0.1</v>
      </c>
      <c r="S118" s="6" cm="1">
        <f t="array" ref="S118">SUM(_xlfn._xlws.FILTER($G$2:$G$863,_xlfn.MAP($N$2:$N$863,_xlfn.LAMBDA(_xlpm.x,_xlpm.x=$N118))))</f>
        <v>1.3599274705349048E-3</v>
      </c>
      <c r="T118" s="4">
        <f t="shared" si="33"/>
        <v>0.33333333333333331</v>
      </c>
      <c r="U118" s="4">
        <f t="shared" si="34"/>
        <v>-0.52287874528033751</v>
      </c>
      <c r="V118" s="4" t="s">
        <v>899</v>
      </c>
      <c r="W118" s="4" t="s">
        <v>901</v>
      </c>
      <c r="X118" s="2" cm="1">
        <f t="array" ref="X118">SUM(_xlfn._xlws.FILTER($E$2:$E$863,_xlfn.MAP($V$2:$V$863,_xlfn.LAMBDA(_xlpm.x,_xlpm.x=$V118))))</f>
        <v>359</v>
      </c>
      <c r="Y118" s="11">
        <f t="shared" si="35"/>
        <v>2.7855153203342618E-3</v>
      </c>
      <c r="Z118" s="2" cm="1">
        <f t="array" ref="Z118">SUM(_xlfn._xlws.FILTER($E$2:$E$863,_xlfn.MAP($W$2:$W$863,_xlfn.LAMBDA(_xlpm.x,_xlpm.x=$W118))))</f>
        <v>184</v>
      </c>
      <c r="AA118" s="11">
        <f t="shared" si="36"/>
        <v>5.434782608695652E-3</v>
      </c>
      <c r="AB118" s="11">
        <f t="shared" si="37"/>
        <v>-0.29027662556878264</v>
      </c>
      <c r="AC118" s="2"/>
      <c r="AH118" s="2"/>
      <c r="AI118" s="2"/>
    </row>
    <row r="119" spans="1:35">
      <c r="A119" s="1" t="str">
        <f t="shared" si="21"/>
        <v>~so~ : [sɔ]</v>
      </c>
      <c r="B119" s="1">
        <f t="shared" si="39"/>
        <v>0</v>
      </c>
      <c r="C119" s="1">
        <f t="shared" si="39"/>
        <v>0</v>
      </c>
      <c r="D119" s="1">
        <f t="shared" si="39"/>
        <v>0</v>
      </c>
      <c r="E119" s="7">
        <v>1</v>
      </c>
      <c r="F119" s="9" t="s">
        <v>553</v>
      </c>
      <c r="G119" s="4">
        <f t="shared" si="22"/>
        <v>4.5330915684496827E-4</v>
      </c>
      <c r="H119" s="1" t="str">
        <f t="shared" si="23"/>
        <v>sɔ</v>
      </c>
      <c r="I119" s="1" t="str">
        <f t="shared" si="24"/>
        <v>so</v>
      </c>
      <c r="J119" s="10">
        <f t="shared" si="25"/>
        <v>2</v>
      </c>
      <c r="K119" s="10">
        <f t="shared" si="26"/>
        <v>2</v>
      </c>
      <c r="L119" s="10">
        <f t="shared" si="27"/>
        <v>2</v>
      </c>
      <c r="M119" s="1" t="str">
        <f t="shared" si="28"/>
        <v>~so~</v>
      </c>
      <c r="N119" s="1" t="str">
        <f t="shared" si="29"/>
        <v>[sɔ]</v>
      </c>
      <c r="O119" s="4">
        <f t="shared" si="30"/>
        <v>2.7882787165986626E-2</v>
      </c>
      <c r="P119" s="4">
        <f t="shared" si="31"/>
        <v>0.15384615384615383</v>
      </c>
      <c r="Q119" s="3" cm="1">
        <f t="array" ref="Q119">SUM(_xlfn._xlws.FILTER($G$2:$G$863,_xlfn.MAP($M$2:$M$863,_xlfn.LAMBDA(_xlpm.x,_xlpm.x=$M119))))</f>
        <v>4.5330915684496827E-3</v>
      </c>
      <c r="R119" s="4">
        <f t="shared" si="32"/>
        <v>0.1</v>
      </c>
      <c r="S119" s="6" cm="1">
        <f t="array" ref="S119">SUM(_xlfn._xlws.FILTER($G$2:$G$863,_xlfn.MAP($N$2:$N$863,_xlfn.LAMBDA(_xlpm.x,_xlpm.x=$N119))))</f>
        <v>1.3599274705349048E-3</v>
      </c>
      <c r="T119" s="4">
        <f t="shared" si="33"/>
        <v>0.33333333333333331</v>
      </c>
      <c r="U119" s="4">
        <f t="shared" si="34"/>
        <v>-0.52287874528033751</v>
      </c>
      <c r="V119" s="4" t="s">
        <v>908</v>
      </c>
      <c r="W119" s="4" t="s">
        <v>892</v>
      </c>
      <c r="X119" s="2" cm="1">
        <f t="array" ref="X119">SUM(_xlfn._xlws.FILTER($E$2:$E$863,_xlfn.MAP($V$2:$V$863,_xlfn.LAMBDA(_xlpm.x,_xlpm.x=$V119))))</f>
        <v>562</v>
      </c>
      <c r="Y119" s="11">
        <f t="shared" si="35"/>
        <v>1.7793594306049821E-3</v>
      </c>
      <c r="Z119" s="2" cm="1">
        <f t="array" ref="Z119">SUM(_xlfn._xlws.FILTER($E$2:$E$863,_xlfn.MAP($W$2:$W$863,_xlfn.LAMBDA(_xlpm.x,_xlpm.x=$W119))))</f>
        <v>110</v>
      </c>
      <c r="AA119" s="11">
        <f t="shared" si="36"/>
        <v>9.0909090909090905E-3</v>
      </c>
      <c r="AB119" s="11">
        <f t="shared" si="37"/>
        <v>-0.70834363041083603</v>
      </c>
      <c r="AC119" s="2"/>
      <c r="AH119" s="2"/>
      <c r="AI119" s="2"/>
    </row>
    <row r="120" spans="1:35">
      <c r="A120" s="1" t="str">
        <f t="shared" si="21"/>
        <v>~de~ : [də]</v>
      </c>
      <c r="B120" s="1">
        <f t="shared" si="39"/>
        <v>0</v>
      </c>
      <c r="C120" s="1">
        <f t="shared" si="39"/>
        <v>0</v>
      </c>
      <c r="D120" s="1">
        <f t="shared" si="39"/>
        <v>0</v>
      </c>
      <c r="E120" s="7">
        <v>4</v>
      </c>
      <c r="F120" s="9" t="s">
        <v>438</v>
      </c>
      <c r="G120" s="4">
        <f t="shared" si="22"/>
        <v>1.8132366273798731E-3</v>
      </c>
      <c r="H120" s="1" t="str">
        <f t="shared" si="23"/>
        <v>də</v>
      </c>
      <c r="I120" s="1" t="str">
        <f t="shared" si="24"/>
        <v>de</v>
      </c>
      <c r="J120" s="10">
        <f t="shared" si="25"/>
        <v>2</v>
      </c>
      <c r="K120" s="10">
        <f t="shared" si="26"/>
        <v>2</v>
      </c>
      <c r="L120" s="10">
        <f t="shared" si="27"/>
        <v>2</v>
      </c>
      <c r="M120" s="1" t="str">
        <f t="shared" si="28"/>
        <v>~de~</v>
      </c>
      <c r="N120" s="1" t="str">
        <f t="shared" si="29"/>
        <v>[də]</v>
      </c>
      <c r="O120" s="4">
        <f t="shared" si="30"/>
        <v>0.1122191665997465</v>
      </c>
      <c r="P120" s="4">
        <f t="shared" si="31"/>
        <v>0.26666666666666666</v>
      </c>
      <c r="Q120" s="3" cm="1">
        <f t="array" ref="Q120">SUM(_xlfn._xlws.FILTER($G$2:$G$863,_xlfn.MAP($M$2:$M$863,_xlfn.LAMBDA(_xlpm.x,_xlpm.x=$M120))))</f>
        <v>1.042611060743427E-2</v>
      </c>
      <c r="R120" s="4">
        <f t="shared" si="32"/>
        <v>0.17391304347826086</v>
      </c>
      <c r="S120" s="6" cm="1">
        <f t="array" ref="S120">SUM(_xlfn._xlws.FILTER($G$2:$G$863,_xlfn.MAP($N$2:$N$863,_xlfn.LAMBDA(_xlpm.x,_xlpm.x=$N120))))</f>
        <v>3.1731640979147779E-3</v>
      </c>
      <c r="T120" s="4">
        <f t="shared" si="33"/>
        <v>0.5714285714285714</v>
      </c>
      <c r="U120" s="4">
        <f t="shared" si="34"/>
        <v>-0.51662979600333603</v>
      </c>
      <c r="V120" s="4" t="s">
        <v>907</v>
      </c>
      <c r="W120" s="4" t="s">
        <v>904</v>
      </c>
      <c r="X120" s="2" cm="1">
        <f t="array" ref="X120">SUM(_xlfn._xlws.FILTER($E$2:$E$863,_xlfn.MAP($V$2:$V$863,_xlfn.LAMBDA(_xlpm.x,_xlpm.x=$V120))))</f>
        <v>341</v>
      </c>
      <c r="Y120" s="11">
        <f t="shared" si="35"/>
        <v>1.1730205278592375E-2</v>
      </c>
      <c r="Z120" s="2" cm="1">
        <f t="array" ref="Z120">SUM(_xlfn._xlws.FILTER($E$2:$E$863,_xlfn.MAP($W$2:$W$863,_xlfn.LAMBDA(_xlpm.x,_xlpm.x=$W120))))</f>
        <v>45</v>
      </c>
      <c r="AA120" s="11">
        <f t="shared" si="36"/>
        <v>8.8888888888888892E-2</v>
      </c>
      <c r="AB120" s="11">
        <f t="shared" si="37"/>
        <v>-0.87954186521715405</v>
      </c>
      <c r="AC120" s="2"/>
      <c r="AH120" s="2"/>
      <c r="AI120" s="2"/>
    </row>
    <row r="121" spans="1:35">
      <c r="A121" s="1" t="str">
        <f t="shared" si="21"/>
        <v>~pe~ : [pɛ]</v>
      </c>
      <c r="B121" s="1">
        <f t="shared" si="39"/>
        <v>0</v>
      </c>
      <c r="C121" s="1">
        <f t="shared" si="39"/>
        <v>0</v>
      </c>
      <c r="D121" s="1">
        <f t="shared" si="39"/>
        <v>0</v>
      </c>
      <c r="E121" s="7">
        <v>1</v>
      </c>
      <c r="F121" s="9" t="s">
        <v>533</v>
      </c>
      <c r="G121" s="4">
        <f t="shared" si="22"/>
        <v>4.5330915684496827E-4</v>
      </c>
      <c r="H121" s="4" t="str">
        <f t="shared" si="23"/>
        <v>pɛ</v>
      </c>
      <c r="I121" s="4" t="str">
        <f t="shared" si="24"/>
        <v>pe</v>
      </c>
      <c r="J121" s="10">
        <f t="shared" si="25"/>
        <v>2</v>
      </c>
      <c r="K121" s="10">
        <f t="shared" si="26"/>
        <v>2</v>
      </c>
      <c r="L121" s="10">
        <f t="shared" si="27"/>
        <v>2</v>
      </c>
      <c r="M121" s="1" t="str">
        <f t="shared" si="28"/>
        <v>~pe~</v>
      </c>
      <c r="N121" s="1" t="str">
        <f t="shared" si="29"/>
        <v>[pɛ]</v>
      </c>
      <c r="O121" s="4">
        <f t="shared" si="30"/>
        <v>2.132213136222507E-2</v>
      </c>
      <c r="P121" s="4">
        <f t="shared" si="31"/>
        <v>0.11764705882352941</v>
      </c>
      <c r="Q121" s="3" cm="1">
        <f t="array" ref="Q121">SUM(_xlfn._xlws.FILTER($G$2:$G$863,_xlfn.MAP($M$2:$M$863,_xlfn.LAMBDA(_xlpm.x,_xlpm.x=$M121))))</f>
        <v>5.8930190389845875E-3</v>
      </c>
      <c r="R121" s="4">
        <f t="shared" si="32"/>
        <v>7.6923076923076927E-2</v>
      </c>
      <c r="S121" s="6" cm="1">
        <f t="array" ref="S121">SUM(_xlfn._xlws.FILTER($G$2:$G$863,_xlfn.MAP($N$2:$N$863,_xlfn.LAMBDA(_xlpm.x,_xlpm.x=$N121))))</f>
        <v>1.8132366273798731E-3</v>
      </c>
      <c r="T121" s="4">
        <f t="shared" si="33"/>
        <v>0.25</v>
      </c>
      <c r="U121" s="4">
        <f t="shared" si="34"/>
        <v>-0.51188336097887432</v>
      </c>
      <c r="V121" s="4" t="s">
        <v>908</v>
      </c>
      <c r="W121" s="4" t="s">
        <v>897</v>
      </c>
      <c r="X121" s="2" cm="1">
        <f t="array" ref="X121">SUM(_xlfn._xlws.FILTER($E$2:$E$863,_xlfn.MAP($V$2:$V$863,_xlfn.LAMBDA(_xlpm.x,_xlpm.x=$V121))))</f>
        <v>562</v>
      </c>
      <c r="Y121" s="11">
        <f t="shared" si="35"/>
        <v>1.7793594306049821E-3</v>
      </c>
      <c r="Z121" s="2" cm="1">
        <f t="array" ref="Z121">SUM(_xlfn._xlws.FILTER($E$2:$E$863,_xlfn.MAP($W$2:$W$863,_xlfn.LAMBDA(_xlpm.x,_xlpm.x=$W121))))</f>
        <v>111</v>
      </c>
      <c r="AA121" s="11">
        <f t="shared" si="36"/>
        <v>9.0090090090090089E-3</v>
      </c>
      <c r="AB121" s="11">
        <f t="shared" si="37"/>
        <v>-0.7044133367824037</v>
      </c>
      <c r="AC121" s="2"/>
      <c r="AH121" s="2"/>
      <c r="AI121" s="2"/>
    </row>
    <row r="122" spans="1:35">
      <c r="A122" s="1" t="str">
        <f t="shared" si="21"/>
        <v>~ma~ : [mɛ]</v>
      </c>
      <c r="B122" s="1">
        <f t="shared" ref="B122:D141" si="40">_xlfn.LET(_xlpm.d,$F122,_xlpm.k,_xlfn.CONCAT(LEFT(TRIM(B$1),1),"*"),COUNTIF(_xlpm.d,_xlpm.k))</f>
        <v>0</v>
      </c>
      <c r="C122" s="1">
        <f t="shared" si="40"/>
        <v>1</v>
      </c>
      <c r="D122" s="1">
        <f t="shared" si="40"/>
        <v>0</v>
      </c>
      <c r="E122" s="7">
        <v>1</v>
      </c>
      <c r="F122" s="9" t="s">
        <v>820</v>
      </c>
      <c r="G122" s="4">
        <f t="shared" si="22"/>
        <v>4.5330915684496827E-4</v>
      </c>
      <c r="H122" s="4" t="str">
        <f t="shared" si="23"/>
        <v>mɛ</v>
      </c>
      <c r="I122" s="4" t="str">
        <f t="shared" si="24"/>
        <v>ma</v>
      </c>
      <c r="J122" s="10">
        <f t="shared" si="25"/>
        <v>2</v>
      </c>
      <c r="K122" s="10">
        <f t="shared" si="26"/>
        <v>2</v>
      </c>
      <c r="L122" s="10">
        <f t="shared" si="27"/>
        <v>2</v>
      </c>
      <c r="M122" s="1" t="str">
        <f t="shared" si="28"/>
        <v>~ma~</v>
      </c>
      <c r="N122" s="1" t="str">
        <f t="shared" si="29"/>
        <v>[mɛ]</v>
      </c>
      <c r="O122" s="4">
        <f t="shared" si="30"/>
        <v>1.4499049326313048E-2</v>
      </c>
      <c r="P122" s="4">
        <f t="shared" si="31"/>
        <v>0.08</v>
      </c>
      <c r="Q122" s="3" cm="1">
        <f t="array" ref="Q122">SUM(_xlfn._xlws.FILTER($G$2:$G$863,_xlfn.MAP($M$2:$M$863,_xlfn.LAMBDA(_xlpm.x,_xlpm.x=$M122))))</f>
        <v>8.6128739800543971E-3</v>
      </c>
      <c r="R122" s="4">
        <f t="shared" si="32"/>
        <v>5.2631578947368418E-2</v>
      </c>
      <c r="S122" s="6" cm="1">
        <f t="array" ref="S122">SUM(_xlfn._xlws.FILTER($G$2:$G$863,_xlfn.MAP($N$2:$N$863,_xlfn.LAMBDA(_xlpm.x,_xlpm.x=$N122))))</f>
        <v>2.7198549410698096E-3</v>
      </c>
      <c r="T122" s="4">
        <f t="shared" si="33"/>
        <v>0.16666666666666666</v>
      </c>
      <c r="U122" s="4">
        <f t="shared" si="34"/>
        <v>-0.50060235056918534</v>
      </c>
      <c r="V122" s="4" t="s">
        <v>909</v>
      </c>
      <c r="W122" s="4" t="s">
        <v>893</v>
      </c>
      <c r="X122" s="2" cm="1">
        <f t="array" ref="X122">SUM(_xlfn._xlws.FILTER($E$2:$E$863,_xlfn.MAP($V$2:$V$863,_xlfn.LAMBDA(_xlpm.x,_xlpm.x=$V122))))</f>
        <v>473</v>
      </c>
      <c r="Y122" s="11">
        <f t="shared" si="35"/>
        <v>2.1141649048625794E-3</v>
      </c>
      <c r="Z122" s="2" cm="1">
        <f t="array" ref="Z122">SUM(_xlfn._xlws.FILTER($E$2:$E$863,_xlfn.MAP($W$2:$W$863,_xlfn.LAMBDA(_xlpm.x,_xlpm.x=$W122))))</f>
        <v>228</v>
      </c>
      <c r="AA122" s="11">
        <f t="shared" si="36"/>
        <v>4.3859649122807015E-3</v>
      </c>
      <c r="AB122" s="11">
        <f t="shared" si="37"/>
        <v>-0.3169262937373577</v>
      </c>
      <c r="AC122" s="2"/>
      <c r="AH122" s="2"/>
      <c r="AI122" s="2"/>
    </row>
    <row r="123" spans="1:35">
      <c r="A123" s="1" t="str">
        <f t="shared" si="21"/>
        <v>~se~ : [sə]</v>
      </c>
      <c r="B123" s="1">
        <f t="shared" si="40"/>
        <v>0</v>
      </c>
      <c r="C123" s="1">
        <f t="shared" si="40"/>
        <v>0</v>
      </c>
      <c r="D123" s="1">
        <f t="shared" si="40"/>
        <v>0</v>
      </c>
      <c r="E123" s="7">
        <v>1</v>
      </c>
      <c r="F123" s="9" t="s">
        <v>819</v>
      </c>
      <c r="G123" s="4">
        <f t="shared" si="22"/>
        <v>4.5330915684496827E-4</v>
      </c>
      <c r="H123" s="4" t="str">
        <f t="shared" si="23"/>
        <v>sə</v>
      </c>
      <c r="I123" s="4" t="str">
        <f t="shared" si="24"/>
        <v>se</v>
      </c>
      <c r="J123" s="10">
        <f t="shared" si="25"/>
        <v>2</v>
      </c>
      <c r="K123" s="10">
        <f t="shared" si="26"/>
        <v>2</v>
      </c>
      <c r="L123" s="10">
        <f t="shared" si="27"/>
        <v>2</v>
      </c>
      <c r="M123" s="1" t="str">
        <f t="shared" si="28"/>
        <v>~se~</v>
      </c>
      <c r="N123" s="1" t="str">
        <f t="shared" si="29"/>
        <v>[sə]</v>
      </c>
      <c r="O123" s="4">
        <f t="shared" si="30"/>
        <v>7.2495246631565239E-3</v>
      </c>
      <c r="P123" s="4">
        <f t="shared" si="31"/>
        <v>0.04</v>
      </c>
      <c r="Q123" s="3" cm="1">
        <f t="array" ref="Q123">SUM(_xlfn._xlws.FILTER($G$2:$G$863,_xlfn.MAP($M$2:$M$863,_xlfn.LAMBDA(_xlpm.x,_xlpm.x=$M123))))</f>
        <v>1.7225747960108794E-2</v>
      </c>
      <c r="R123" s="4">
        <f t="shared" si="32"/>
        <v>2.6315789473684209E-2</v>
      </c>
      <c r="S123" s="6" cm="1">
        <f t="array" ref="S123">SUM(_xlfn._xlws.FILTER($G$2:$G$863,_xlfn.MAP($N$2:$N$863,_xlfn.LAMBDA(_xlpm.x,_xlpm.x=$N123))))</f>
        <v>5.4397098821396192E-3</v>
      </c>
      <c r="T123" s="4">
        <f t="shared" si="33"/>
        <v>8.3333333333333329E-2</v>
      </c>
      <c r="U123" s="4">
        <f t="shared" si="34"/>
        <v>-0.50060235056918534</v>
      </c>
      <c r="V123" s="4" t="s">
        <v>899</v>
      </c>
      <c r="W123" s="4" t="s">
        <v>890</v>
      </c>
      <c r="X123" s="2" cm="1">
        <f t="array" ref="X123">SUM(_xlfn._xlws.FILTER($E$2:$E$863,_xlfn.MAP($V$2:$V$863,_xlfn.LAMBDA(_xlpm.x,_xlpm.x=$V123))))</f>
        <v>359</v>
      </c>
      <c r="Y123" s="11">
        <f t="shared" si="35"/>
        <v>2.7855153203342618E-3</v>
      </c>
      <c r="Z123" s="2" cm="1">
        <f t="array" ref="Z123">SUM(_xlfn._xlws.FILTER($E$2:$E$863,_xlfn.MAP($W$2:$W$863,_xlfn.LAMBDA(_xlpm.x,_xlpm.x=$W123))))</f>
        <v>245</v>
      </c>
      <c r="AA123" s="11">
        <f t="shared" si="36"/>
        <v>4.0816326530612249E-3</v>
      </c>
      <c r="AB123" s="11">
        <f t="shared" si="37"/>
        <v>-0.16592836421378673</v>
      </c>
      <c r="AC123" s="2"/>
      <c r="AH123" s="2"/>
      <c r="AI123" s="2"/>
    </row>
    <row r="124" spans="1:35">
      <c r="A124" s="1" t="str">
        <f t="shared" si="21"/>
        <v>~ca~ : [kɔ]</v>
      </c>
      <c r="B124" s="1">
        <f t="shared" si="40"/>
        <v>0</v>
      </c>
      <c r="C124" s="1">
        <f t="shared" si="40"/>
        <v>0</v>
      </c>
      <c r="D124" s="1">
        <f t="shared" si="40"/>
        <v>0</v>
      </c>
      <c r="E124" s="7">
        <v>1</v>
      </c>
      <c r="F124" s="9" t="s">
        <v>836</v>
      </c>
      <c r="G124" s="4">
        <f t="shared" si="22"/>
        <v>4.5330915684496827E-4</v>
      </c>
      <c r="H124" s="1" t="str">
        <f t="shared" si="23"/>
        <v>kɔ</v>
      </c>
      <c r="I124" s="1" t="str">
        <f t="shared" si="24"/>
        <v>ca</v>
      </c>
      <c r="J124" s="10">
        <f t="shared" si="25"/>
        <v>2</v>
      </c>
      <c r="K124" s="10">
        <f t="shared" si="26"/>
        <v>2</v>
      </c>
      <c r="L124" s="10">
        <f t="shared" si="27"/>
        <v>2</v>
      </c>
      <c r="M124" s="1" t="str">
        <f t="shared" si="28"/>
        <v>~ca~</v>
      </c>
      <c r="N124" s="1" t="str">
        <f t="shared" si="29"/>
        <v>[kɔ]</v>
      </c>
      <c r="O124" s="4">
        <f t="shared" si="30"/>
        <v>1.8123811657891311E-2</v>
      </c>
      <c r="P124" s="4">
        <f t="shared" si="31"/>
        <v>0.1</v>
      </c>
      <c r="Q124" s="3" cm="1">
        <f t="array" ref="Q124">SUM(_xlfn._xlws.FILTER($G$2:$G$863,_xlfn.MAP($M$2:$M$863,_xlfn.LAMBDA(_xlpm.x,_xlpm.x=$M124))))</f>
        <v>6.799637352674524E-3</v>
      </c>
      <c r="R124" s="4">
        <f t="shared" si="32"/>
        <v>6.6666666666666666E-2</v>
      </c>
      <c r="S124" s="6" cm="1">
        <f t="array" ref="S124">SUM(_xlfn._xlws.FILTER($G$2:$G$863,_xlfn.MAP($N$2:$N$863,_xlfn.LAMBDA(_xlpm.x,_xlpm.x=$N124))))</f>
        <v>2.2665457842248413E-3</v>
      </c>
      <c r="T124" s="4">
        <f t="shared" si="33"/>
        <v>0.2</v>
      </c>
      <c r="U124" s="4">
        <f t="shared" si="34"/>
        <v>-0.47712125471966244</v>
      </c>
      <c r="V124" s="4" t="s">
        <v>907</v>
      </c>
      <c r="W124" s="4" t="s">
        <v>904</v>
      </c>
      <c r="X124" s="2" cm="1">
        <f t="array" ref="X124">SUM(_xlfn._xlws.FILTER($E$2:$E$863,_xlfn.MAP($V$2:$V$863,_xlfn.LAMBDA(_xlpm.x,_xlpm.x=$V124))))</f>
        <v>341</v>
      </c>
      <c r="Y124" s="11">
        <f t="shared" si="35"/>
        <v>2.9325513196480938E-3</v>
      </c>
      <c r="Z124" s="2" cm="1">
        <f t="array" ref="Z124">SUM(_xlfn._xlws.FILTER($E$2:$E$863,_xlfn.MAP($W$2:$W$863,_xlfn.LAMBDA(_xlpm.x,_xlpm.x=$W124))))</f>
        <v>45</v>
      </c>
      <c r="AA124" s="11">
        <f t="shared" si="36"/>
        <v>2.2222222222222223E-2</v>
      </c>
      <c r="AB124" s="11">
        <f t="shared" si="37"/>
        <v>-0.87954186521715405</v>
      </c>
      <c r="AC124" s="2"/>
      <c r="AH124" s="2"/>
      <c r="AI124" s="2"/>
    </row>
    <row r="125" spans="1:35">
      <c r="A125" s="1" t="str">
        <f t="shared" si="21"/>
        <v>~ha~ : [hɑ]</v>
      </c>
      <c r="B125" s="1">
        <f t="shared" si="40"/>
        <v>0</v>
      </c>
      <c r="C125" s="1">
        <f t="shared" si="40"/>
        <v>0</v>
      </c>
      <c r="D125" s="1">
        <f t="shared" si="40"/>
        <v>0</v>
      </c>
      <c r="E125" s="7">
        <v>1</v>
      </c>
      <c r="F125" s="9" t="s">
        <v>440</v>
      </c>
      <c r="G125" s="4">
        <f t="shared" si="22"/>
        <v>4.5330915684496827E-4</v>
      </c>
      <c r="H125" s="4" t="str">
        <f t="shared" si="23"/>
        <v>hɑ</v>
      </c>
      <c r="I125" s="4" t="str">
        <f t="shared" si="24"/>
        <v>ha</v>
      </c>
      <c r="J125" s="10">
        <f t="shared" si="25"/>
        <v>2</v>
      </c>
      <c r="K125" s="10">
        <f t="shared" si="26"/>
        <v>2</v>
      </c>
      <c r="L125" s="10">
        <f t="shared" si="27"/>
        <v>2</v>
      </c>
      <c r="M125" s="1" t="str">
        <f t="shared" si="28"/>
        <v>~ha~</v>
      </c>
      <c r="N125" s="1" t="str">
        <f t="shared" si="29"/>
        <v>[hɑ]</v>
      </c>
      <c r="O125" s="4">
        <f t="shared" si="30"/>
        <v>3.0206352763152179E-2</v>
      </c>
      <c r="P125" s="4">
        <f t="shared" si="31"/>
        <v>0.16666666666666666</v>
      </c>
      <c r="Q125" s="3" cm="1">
        <f t="array" ref="Q125">SUM(_xlfn._xlws.FILTER($G$2:$G$863,_xlfn.MAP($M$2:$M$863,_xlfn.LAMBDA(_xlpm.x,_xlpm.x=$M125))))</f>
        <v>4.0797824116047144E-3</v>
      </c>
      <c r="R125" s="4">
        <f t="shared" si="32"/>
        <v>0.1111111111111111</v>
      </c>
      <c r="S125" s="6" cm="1">
        <f t="array" ref="S125">SUM(_xlfn._xlws.FILTER($G$2:$G$863,_xlfn.MAP($N$2:$N$863,_xlfn.LAMBDA(_xlpm.x,_xlpm.x=$N125))))</f>
        <v>1.3599274705349048E-3</v>
      </c>
      <c r="T125" s="4">
        <f t="shared" si="33"/>
        <v>0.33333333333333331</v>
      </c>
      <c r="U125" s="4">
        <f t="shared" si="34"/>
        <v>-0.47712125471966244</v>
      </c>
      <c r="V125" s="4" t="s">
        <v>909</v>
      </c>
      <c r="W125" s="4"/>
      <c r="X125" s="2" cm="1">
        <f t="array" ref="X125">SUM(_xlfn._xlws.FILTER($E$2:$E$863,_xlfn.MAP($V$2:$V$863,_xlfn.LAMBDA(_xlpm.x,_xlpm.x=$V125))))</f>
        <v>473</v>
      </c>
      <c r="Y125" s="11">
        <f t="shared" si="35"/>
        <v>2.1141649048625794E-3</v>
      </c>
      <c r="Z125" s="2" cm="1">
        <f t="array" ref="Z125">SUM(_xlfn._xlws.FILTER($E$2:$E$863,_xlfn.MAP($W$2:$W$863,_xlfn.LAMBDA(_xlpm.x,_xlpm.x=$W125))))</f>
        <v>108</v>
      </c>
      <c r="AA125" s="11">
        <f t="shared" si="36"/>
        <v>9.2592592592592587E-3</v>
      </c>
      <c r="AB125" s="11">
        <f t="shared" si="37"/>
        <v>-0.6414373852508618</v>
      </c>
      <c r="AC125" s="2"/>
      <c r="AH125" s="2"/>
      <c r="AI125" s="2"/>
    </row>
    <row r="126" spans="1:35">
      <c r="A126" s="1" t="str">
        <f t="shared" si="21"/>
        <v>~po~ : [pɔ]</v>
      </c>
      <c r="B126" s="1">
        <f t="shared" si="40"/>
        <v>0</v>
      </c>
      <c r="C126" s="1">
        <f t="shared" si="40"/>
        <v>0</v>
      </c>
      <c r="D126" s="1">
        <f t="shared" si="40"/>
        <v>0</v>
      </c>
      <c r="E126" s="7">
        <v>1</v>
      </c>
      <c r="F126" s="9" t="s">
        <v>677</v>
      </c>
      <c r="G126" s="4">
        <f t="shared" si="22"/>
        <v>4.5330915684496827E-4</v>
      </c>
      <c r="H126" s="1" t="str">
        <f t="shared" si="23"/>
        <v>pɔ</v>
      </c>
      <c r="I126" s="1" t="str">
        <f t="shared" si="24"/>
        <v>po</v>
      </c>
      <c r="J126" s="10">
        <f t="shared" si="25"/>
        <v>2</v>
      </c>
      <c r="K126" s="10">
        <f t="shared" si="26"/>
        <v>2</v>
      </c>
      <c r="L126" s="10">
        <f t="shared" si="27"/>
        <v>2</v>
      </c>
      <c r="M126" s="1" t="str">
        <f t="shared" si="28"/>
        <v>~po~</v>
      </c>
      <c r="N126" s="1" t="str">
        <f t="shared" si="29"/>
        <v>[pɔ]</v>
      </c>
      <c r="O126" s="4">
        <f t="shared" si="30"/>
        <v>4.5309529144728272E-2</v>
      </c>
      <c r="P126" s="4">
        <f t="shared" si="31"/>
        <v>0.25</v>
      </c>
      <c r="Q126" s="3" cm="1">
        <f t="array" ref="Q126">SUM(_xlfn._xlws.FILTER($G$2:$G$863,_xlfn.MAP($M$2:$M$863,_xlfn.LAMBDA(_xlpm.x,_xlpm.x=$M126))))</f>
        <v>2.7198549410698096E-3</v>
      </c>
      <c r="R126" s="4">
        <f t="shared" si="32"/>
        <v>0.16666666666666666</v>
      </c>
      <c r="S126" s="6" cm="1">
        <f t="array" ref="S126">SUM(_xlfn._xlws.FILTER($G$2:$G$863,_xlfn.MAP($N$2:$N$863,_xlfn.LAMBDA(_xlpm.x,_xlpm.x=$N126))))</f>
        <v>9.0661831368993653E-4</v>
      </c>
      <c r="T126" s="4">
        <f t="shared" si="33"/>
        <v>0.5</v>
      </c>
      <c r="U126" s="4">
        <f t="shared" si="34"/>
        <v>-0.47712125471966244</v>
      </c>
      <c r="V126" s="4" t="s">
        <v>899</v>
      </c>
      <c r="W126" s="4" t="s">
        <v>895</v>
      </c>
      <c r="X126" s="2" cm="1">
        <f t="array" ref="X126">SUM(_xlfn._xlws.FILTER($E$2:$E$863,_xlfn.MAP($V$2:$V$863,_xlfn.LAMBDA(_xlpm.x,_xlpm.x=$V126))))</f>
        <v>359</v>
      </c>
      <c r="Y126" s="11">
        <f t="shared" si="35"/>
        <v>2.7855153203342618E-3</v>
      </c>
      <c r="Z126" s="2" cm="1">
        <f t="array" ref="Z126">SUM(_xlfn._xlws.FILTER($E$2:$E$863,_xlfn.MAP($W$2:$W$863,_xlfn.LAMBDA(_xlpm.x,_xlpm.x=$W126))))</f>
        <v>150</v>
      </c>
      <c r="AA126" s="11">
        <f t="shared" si="36"/>
        <v>6.6666666666666671E-3</v>
      </c>
      <c r="AB126" s="11">
        <f t="shared" si="37"/>
        <v>-0.37900318952263795</v>
      </c>
      <c r="AC126" s="2"/>
      <c r="AH126" s="2"/>
      <c r="AI126" s="2"/>
    </row>
    <row r="127" spans="1:35">
      <c r="A127" s="1" t="str">
        <f t="shared" si="21"/>
        <v>~go~ : [ɡʌ]</v>
      </c>
      <c r="B127" s="1">
        <f t="shared" si="40"/>
        <v>0</v>
      </c>
      <c r="C127" s="1">
        <f t="shared" si="40"/>
        <v>0</v>
      </c>
      <c r="D127" s="1">
        <f t="shared" si="40"/>
        <v>0</v>
      </c>
      <c r="E127" s="7">
        <v>1</v>
      </c>
      <c r="F127" s="9" t="s">
        <v>585</v>
      </c>
      <c r="G127" s="4">
        <f t="shared" si="22"/>
        <v>4.5330915684496827E-4</v>
      </c>
      <c r="H127" s="4" t="str">
        <f t="shared" si="23"/>
        <v>ɡʌ</v>
      </c>
      <c r="I127" s="4" t="str">
        <f t="shared" si="24"/>
        <v>go</v>
      </c>
      <c r="J127" s="10">
        <f t="shared" si="25"/>
        <v>2</v>
      </c>
      <c r="K127" s="10">
        <f t="shared" si="26"/>
        <v>2</v>
      </c>
      <c r="L127" s="10">
        <f t="shared" si="27"/>
        <v>2</v>
      </c>
      <c r="M127" s="1" t="str">
        <f t="shared" si="28"/>
        <v>~go~</v>
      </c>
      <c r="N127" s="1" t="str">
        <f t="shared" si="29"/>
        <v>[ɡʌ]</v>
      </c>
      <c r="O127" s="4">
        <f t="shared" si="30"/>
        <v>4.5309529144728272E-2</v>
      </c>
      <c r="P127" s="4">
        <f t="shared" si="31"/>
        <v>0.25</v>
      </c>
      <c r="Q127" s="3" cm="1">
        <f t="array" ref="Q127">SUM(_xlfn._xlws.FILTER($G$2:$G$863,_xlfn.MAP($M$2:$M$863,_xlfn.LAMBDA(_xlpm.x,_xlpm.x=$M127))))</f>
        <v>2.7198549410698096E-3</v>
      </c>
      <c r="R127" s="4">
        <f t="shared" si="32"/>
        <v>0.16666666666666666</v>
      </c>
      <c r="S127" s="6" cm="1">
        <f t="array" ref="S127">SUM(_xlfn._xlws.FILTER($G$2:$G$863,_xlfn.MAP($N$2:$N$863,_xlfn.LAMBDA(_xlpm.x,_xlpm.x=$N127))))</f>
        <v>9.0661831368993653E-4</v>
      </c>
      <c r="T127" s="4">
        <f t="shared" si="33"/>
        <v>0.5</v>
      </c>
      <c r="U127" s="4">
        <f t="shared" si="34"/>
        <v>-0.47712125471966244</v>
      </c>
      <c r="V127" s="4" t="s">
        <v>908</v>
      </c>
      <c r="W127" s="4" t="s">
        <v>890</v>
      </c>
      <c r="X127" s="2" cm="1">
        <f t="array" ref="X127">SUM(_xlfn._xlws.FILTER($E$2:$E$863,_xlfn.MAP($V$2:$V$863,_xlfn.LAMBDA(_xlpm.x,_xlpm.x=$V127))))</f>
        <v>562</v>
      </c>
      <c r="Y127" s="11">
        <f t="shared" si="35"/>
        <v>1.7793594306049821E-3</v>
      </c>
      <c r="Z127" s="2" cm="1">
        <f t="array" ref="Z127">SUM(_xlfn._xlws.FILTER($E$2:$E$863,_xlfn.MAP($W$2:$W$863,_xlfn.LAMBDA(_xlpm.x,_xlpm.x=$W127))))</f>
        <v>245</v>
      </c>
      <c r="AA127" s="11">
        <f t="shared" si="36"/>
        <v>4.0816326530612249E-3</v>
      </c>
      <c r="AB127" s="11">
        <f t="shared" si="37"/>
        <v>-0.36057023120452869</v>
      </c>
      <c r="AC127" s="2"/>
      <c r="AH127" s="2"/>
      <c r="AI127" s="2"/>
    </row>
    <row r="128" spans="1:35">
      <c r="A128" s="1" t="str">
        <f t="shared" si="21"/>
        <v>~pa~ : [pɛ]</v>
      </c>
      <c r="B128" s="1">
        <f t="shared" si="40"/>
        <v>0</v>
      </c>
      <c r="C128" s="1">
        <f t="shared" si="40"/>
        <v>0</v>
      </c>
      <c r="D128" s="1">
        <f t="shared" si="40"/>
        <v>0</v>
      </c>
      <c r="E128" s="7">
        <v>2</v>
      </c>
      <c r="F128" s="9" t="s">
        <v>745</v>
      </c>
      <c r="G128" s="4">
        <f t="shared" si="22"/>
        <v>9.0661831368993653E-4</v>
      </c>
      <c r="H128" s="4" t="str">
        <f t="shared" si="23"/>
        <v>pɛ</v>
      </c>
      <c r="I128" s="4" t="str">
        <f t="shared" si="24"/>
        <v>pa</v>
      </c>
      <c r="J128" s="10">
        <f t="shared" si="25"/>
        <v>2</v>
      </c>
      <c r="K128" s="10">
        <f t="shared" si="26"/>
        <v>2</v>
      </c>
      <c r="L128" s="10">
        <f t="shared" si="27"/>
        <v>2</v>
      </c>
      <c r="M128" s="1" t="str">
        <f t="shared" si="28"/>
        <v>~pa~</v>
      </c>
      <c r="N128" s="1" t="str">
        <f t="shared" si="29"/>
        <v>[pɛ]</v>
      </c>
      <c r="O128" s="4">
        <f t="shared" si="30"/>
        <v>7.1813904619726629E-2</v>
      </c>
      <c r="P128" s="4">
        <f t="shared" si="31"/>
        <v>0.25</v>
      </c>
      <c r="Q128" s="3" cm="1">
        <f t="array" ref="Q128">SUM(_xlfn._xlws.FILTER($G$2:$G$863,_xlfn.MAP($M$2:$M$863,_xlfn.LAMBDA(_xlpm.x,_xlpm.x=$M128))))</f>
        <v>5.4397098821396192E-3</v>
      </c>
      <c r="R128" s="4">
        <f t="shared" si="32"/>
        <v>0.16666666666666666</v>
      </c>
      <c r="S128" s="6" cm="1">
        <f t="array" ref="S128">SUM(_xlfn._xlws.FILTER($G$2:$G$863,_xlfn.MAP($N$2:$N$863,_xlfn.LAMBDA(_xlpm.x,_xlpm.x=$N128))))</f>
        <v>1.8132366273798731E-3</v>
      </c>
      <c r="T128" s="4">
        <f t="shared" si="33"/>
        <v>0.5</v>
      </c>
      <c r="U128" s="4">
        <f t="shared" si="34"/>
        <v>-0.47712125471966244</v>
      </c>
      <c r="V128" s="4" t="s">
        <v>908</v>
      </c>
      <c r="W128" s="4" t="s">
        <v>896</v>
      </c>
      <c r="X128" s="2" cm="1">
        <f t="array" ref="X128">SUM(_xlfn._xlws.FILTER($E$2:$E$863,_xlfn.MAP($V$2:$V$863,_xlfn.LAMBDA(_xlpm.x,_xlpm.x=$V128))))</f>
        <v>562</v>
      </c>
      <c r="Y128" s="11">
        <f t="shared" si="35"/>
        <v>3.5587188612099642E-3</v>
      </c>
      <c r="Z128" s="2" cm="1">
        <f t="array" ref="Z128">SUM(_xlfn._xlws.FILTER($E$2:$E$863,_xlfn.MAP($W$2:$W$863,_xlfn.LAMBDA(_xlpm.x,_xlpm.x=$W128))))</f>
        <v>85</v>
      </c>
      <c r="AA128" s="11">
        <f t="shared" si="36"/>
        <v>2.3529411764705882E-2</v>
      </c>
      <c r="AB128" s="11">
        <f t="shared" si="37"/>
        <v>-0.82031738985476843</v>
      </c>
      <c r="AC128" s="2"/>
      <c r="AH128" s="2"/>
      <c r="AI128" s="2"/>
    </row>
    <row r="129" spans="1:35">
      <c r="A129" s="1" t="str">
        <f t="shared" si="21"/>
        <v>~pa~ : [peɪ]</v>
      </c>
      <c r="B129" s="1">
        <f t="shared" si="40"/>
        <v>0</v>
      </c>
      <c r="C129" s="1">
        <f t="shared" si="40"/>
        <v>0</v>
      </c>
      <c r="D129" s="1">
        <f t="shared" si="40"/>
        <v>0</v>
      </c>
      <c r="E129" s="7">
        <v>2</v>
      </c>
      <c r="F129" s="9" t="s">
        <v>514</v>
      </c>
      <c r="G129" s="4">
        <f t="shared" si="22"/>
        <v>9.0661831368993653E-4</v>
      </c>
      <c r="H129" s="4" t="str">
        <f t="shared" si="23"/>
        <v>peɪ</v>
      </c>
      <c r="I129" s="4" t="str">
        <f t="shared" si="24"/>
        <v>pa</v>
      </c>
      <c r="J129" s="10">
        <f t="shared" si="25"/>
        <v>3</v>
      </c>
      <c r="K129" s="10">
        <f t="shared" si="26"/>
        <v>2</v>
      </c>
      <c r="L129" s="10">
        <f t="shared" si="27"/>
        <v>3</v>
      </c>
      <c r="M129" s="1" t="str">
        <f t="shared" si="28"/>
        <v>~pa~</v>
      </c>
      <c r="N129" s="1" t="str">
        <f t="shared" si="29"/>
        <v>[peɪ]</v>
      </c>
      <c r="O129" s="4">
        <f t="shared" si="30"/>
        <v>8.3373361370052301E-2</v>
      </c>
      <c r="P129" s="4">
        <f t="shared" si="31"/>
        <v>0.25</v>
      </c>
      <c r="Q129" s="3" cm="1">
        <f t="array" ref="Q129">SUM(_xlfn._xlws.FILTER($G$2:$G$863,_xlfn.MAP($M$2:$M$863,_xlfn.LAMBDA(_xlpm.x,_xlpm.x=$M129))))</f>
        <v>5.4397098821396192E-3</v>
      </c>
      <c r="R129" s="4">
        <f t="shared" si="32"/>
        <v>0.16666666666666666</v>
      </c>
      <c r="S129" s="6" cm="1">
        <f t="array" ref="S129">SUM(_xlfn._xlws.FILTER($G$2:$G$863,_xlfn.MAP($N$2:$N$863,_xlfn.LAMBDA(_xlpm.x,_xlpm.x=$N129))))</f>
        <v>1.8132366273798731E-3</v>
      </c>
      <c r="T129" s="4">
        <f t="shared" si="33"/>
        <v>0.5</v>
      </c>
      <c r="U129" s="4">
        <f t="shared" si="34"/>
        <v>-0.47712125471966244</v>
      </c>
      <c r="V129" s="4" t="s">
        <v>912</v>
      </c>
      <c r="W129" s="4" t="s">
        <v>901</v>
      </c>
      <c r="X129" s="2" cm="1">
        <f t="array" ref="X129">SUM(_xlfn._xlws.FILTER($E$2:$E$863,_xlfn.MAP($V$2:$V$863,_xlfn.LAMBDA(_xlpm.x,_xlpm.x=$V129))))</f>
        <v>24</v>
      </c>
      <c r="Y129" s="11">
        <f t="shared" si="35"/>
        <v>8.3333333333333329E-2</v>
      </c>
      <c r="Z129" s="2" cm="1">
        <f t="array" ref="Z129">SUM(_xlfn._xlws.FILTER($E$2:$E$863,_xlfn.MAP($W$2:$W$863,_xlfn.LAMBDA(_xlpm.x,_xlpm.x=$W129))))</f>
        <v>184</v>
      </c>
      <c r="AA129" s="11">
        <f t="shared" si="36"/>
        <v>1.0869565217391304E-2</v>
      </c>
      <c r="AB129" s="11">
        <f t="shared" si="37"/>
        <v>0.88460658129793046</v>
      </c>
      <c r="AC129" s="2"/>
      <c r="AH129" s="2"/>
      <c r="AI129" s="2"/>
    </row>
    <row r="130" spans="1:35">
      <c r="A130" s="1" t="str">
        <f t="shared" ref="A130:A193" si="41">_xlfn.LET(_xlpm.sep," : ",CONCATENATE(M130,_xlpm.sep,N130))</f>
        <v>~me~ : [mɛ]</v>
      </c>
      <c r="B130" s="1">
        <f t="shared" si="40"/>
        <v>0</v>
      </c>
      <c r="C130" s="1">
        <f t="shared" si="40"/>
        <v>1</v>
      </c>
      <c r="D130" s="1">
        <f t="shared" si="40"/>
        <v>0</v>
      </c>
      <c r="E130" s="7">
        <v>4</v>
      </c>
      <c r="F130" s="9" t="s">
        <v>233</v>
      </c>
      <c r="G130" s="4">
        <f t="shared" ref="G130:G193" si="42">E130/freq.sum.r6e</f>
        <v>1.8132366273798731E-3</v>
      </c>
      <c r="H130" s="4" t="str">
        <f t="shared" ref="H130:H193" si="43">_xlfn.LET(_xlpm.sep,":",_xlpm.w,$F130,LEFT(_xlpm.w,FIND(_xlpm.sep,_xlpm.w)-1))</f>
        <v>mɛ</v>
      </c>
      <c r="I130" s="4" t="str">
        <f t="shared" ref="I130:I193" si="44">_xlfn.LET(_xlpm.sep,":",_xlpm.w,$F130,RIGHT(_xlpm.w,LEN(_xlpm.w)-FIND(_xlpm.sep,_xlpm.w)))</f>
        <v>me</v>
      </c>
      <c r="J130" s="10">
        <f t="shared" ref="J130:J193" si="45">_xlfn.LET(_xlpm.w,H130,LEN(_xlpm.w))</f>
        <v>2</v>
      </c>
      <c r="K130" s="10">
        <f t="shared" ref="K130:K193" si="46">_xlfn.LET(_xlpm.w,I130,LEN(_xlpm.w))</f>
        <v>2</v>
      </c>
      <c r="L130" s="10">
        <f t="shared" ref="L130:L193" si="47">_xlfn.LET(_xlpm.a,J130,_xlpm.b,K130,MAX(_xlpm.a,_xlpm.b))</f>
        <v>2</v>
      </c>
      <c r="M130" s="1" t="str">
        <f t="shared" ref="M130:M193" si="48">_xlfn.LET(_xlpm.sep,":",_xlpm.w,$F130,_xlfn.CONCAT("~",RIGHT(_xlpm.w,LEN(_xlpm.w)-FIND(_xlpm.sep,_xlpm.w)),"~"))</f>
        <v>~me~</v>
      </c>
      <c r="N130" s="1" t="str">
        <f t="shared" ref="N130:N193" si="49">_xlfn.LET(_xlpm.sep,":",_xlpm.w,$F130,_xlfn.CONCAT("[",LEFT(_xlpm.w,FIND(_xlpm.sep,_xlpm.w)-1),"]"))</f>
        <v>[mɛ]</v>
      </c>
      <c r="O130" s="4">
        <f t="shared" ref="O130:O193" si="50">_xlfn.LET(_xlpm.freq,E130,_xlpm.size,L130+1,_xlpm.F,P130,LOG(1+_xlpm.freq)*LOG(1+_xlpm.size)*_xlpm.F)</f>
        <v>0.14027395824968311</v>
      </c>
      <c r="P130" s="4">
        <f t="shared" ref="P130:P193" si="51">_xlfn.LET(_xlpm.a,T130,_xlpm.b,R130,2*_xlpm.a*_xlpm.b/(_xlpm.a+_xlpm.b))</f>
        <v>0.33333333333333331</v>
      </c>
      <c r="Q130" s="3" cm="1">
        <f t="array" ref="Q130">SUM(_xlfn._xlws.FILTER($G$2:$G$863,_xlfn.MAP($M$2:$M$863,_xlfn.LAMBDA(_xlpm.x,_xlpm.x=$M130))))</f>
        <v>8.1595648232094288E-3</v>
      </c>
      <c r="R130" s="4">
        <f t="shared" ref="R130:R193" si="52">$G130/Q130</f>
        <v>0.22222222222222221</v>
      </c>
      <c r="S130" s="6" cm="1">
        <f t="array" ref="S130">SUM(_xlfn._xlws.FILTER($G$2:$G$863,_xlfn.MAP($N$2:$N$863,_xlfn.LAMBDA(_xlpm.x,_xlpm.x=$N130))))</f>
        <v>2.7198549410698096E-3</v>
      </c>
      <c r="T130" s="4">
        <f t="shared" ref="T130:T193" si="53">$G130/S130</f>
        <v>0.66666666666666663</v>
      </c>
      <c r="U130" s="4">
        <f t="shared" ref="U130:U193" si="54">_xlfn.LET(_xlpm.p,R130,_xlpm.q,T130,LOG(_xlpm.p/_xlpm.q))</f>
        <v>-0.47712125471966244</v>
      </c>
      <c r="V130" s="4" t="s">
        <v>899</v>
      </c>
      <c r="W130" s="4" t="s">
        <v>895</v>
      </c>
      <c r="X130" s="2" cm="1">
        <f t="array" ref="X130">SUM(_xlfn._xlws.FILTER($E$2:$E$863,_xlfn.MAP($V$2:$V$863,_xlfn.LAMBDA(_xlpm.x,_xlpm.x=$V130))))</f>
        <v>359</v>
      </c>
      <c r="Y130" s="11">
        <f t="shared" ref="Y130:Y193" si="55">$E130/X130</f>
        <v>1.1142061281337047E-2</v>
      </c>
      <c r="Z130" s="2" cm="1">
        <f t="array" ref="Z130">SUM(_xlfn._xlws.FILTER($E$2:$E$863,_xlfn.MAP($W$2:$W$863,_xlfn.LAMBDA(_xlpm.x,_xlpm.x=$W130))))</f>
        <v>150</v>
      </c>
      <c r="AA130" s="11">
        <f t="shared" ref="AA130:AA193" si="56">$E130/Z130</f>
        <v>2.6666666666666668E-2</v>
      </c>
      <c r="AB130" s="11">
        <f t="shared" ref="AB130:AB193" si="57">_xlfn.LET(_xlpm.a,Y130,_xlpm.b,AA130,LOG(_xlpm.a/_xlpm.b))</f>
        <v>-0.37900318952263795</v>
      </c>
      <c r="AC130" s="2"/>
      <c r="AH130" s="2"/>
      <c r="AI130" s="2"/>
    </row>
    <row r="131" spans="1:35">
      <c r="A131" s="1" t="str">
        <f t="shared" si="41"/>
        <v>~da~ : [dæ]</v>
      </c>
      <c r="B131" s="1">
        <f t="shared" si="40"/>
        <v>0</v>
      </c>
      <c r="C131" s="1">
        <f t="shared" si="40"/>
        <v>0</v>
      </c>
      <c r="D131" s="1">
        <f t="shared" si="40"/>
        <v>0</v>
      </c>
      <c r="E131" s="7">
        <v>1</v>
      </c>
      <c r="F131" s="9" t="s">
        <v>26</v>
      </c>
      <c r="G131" s="4">
        <f t="shared" si="42"/>
        <v>4.5330915684496827E-4</v>
      </c>
      <c r="H131" s="4" t="str">
        <f t="shared" si="43"/>
        <v>dæ</v>
      </c>
      <c r="I131" s="4" t="str">
        <f t="shared" si="44"/>
        <v>da</v>
      </c>
      <c r="J131" s="10">
        <f t="shared" si="45"/>
        <v>2</v>
      </c>
      <c r="K131" s="10">
        <f t="shared" si="46"/>
        <v>2</v>
      </c>
      <c r="L131" s="10">
        <f t="shared" si="47"/>
        <v>2</v>
      </c>
      <c r="M131" s="1" t="str">
        <f t="shared" si="48"/>
        <v>~da~</v>
      </c>
      <c r="N131" s="1" t="str">
        <f t="shared" si="49"/>
        <v>[dæ]</v>
      </c>
      <c r="O131" s="4">
        <f t="shared" si="50"/>
        <v>9.0619058289456544E-2</v>
      </c>
      <c r="P131" s="4">
        <f t="shared" si="51"/>
        <v>0.5</v>
      </c>
      <c r="Q131" s="3" cm="1">
        <f t="array" ref="Q131">SUM(_xlfn._xlws.FILTER($G$2:$G$863,_xlfn.MAP($M$2:$M$863,_xlfn.LAMBDA(_xlpm.x,_xlpm.x=$M131))))</f>
        <v>1.3599274705349048E-3</v>
      </c>
      <c r="R131" s="4">
        <f t="shared" si="52"/>
        <v>0.33333333333333331</v>
      </c>
      <c r="S131" s="6" cm="1">
        <f t="array" ref="S131">SUM(_xlfn._xlws.FILTER($G$2:$G$863,_xlfn.MAP($N$2:$N$863,_xlfn.LAMBDA(_xlpm.x,_xlpm.x=$N131))))</f>
        <v>4.5330915684496827E-4</v>
      </c>
      <c r="T131" s="4">
        <f t="shared" si="53"/>
        <v>1</v>
      </c>
      <c r="U131" s="4">
        <f t="shared" si="54"/>
        <v>-0.47712125471966244</v>
      </c>
      <c r="V131" s="4" t="s">
        <v>909</v>
      </c>
      <c r="W131" s="4" t="s">
        <v>899</v>
      </c>
      <c r="X131" s="2" cm="1">
        <f t="array" ref="X131">SUM(_xlfn._xlws.FILTER($E$2:$E$863,_xlfn.MAP($V$2:$V$863,_xlfn.LAMBDA(_xlpm.x,_xlpm.x=$V131))))</f>
        <v>473</v>
      </c>
      <c r="Y131" s="11">
        <f t="shared" si="55"/>
        <v>2.1141649048625794E-3</v>
      </c>
      <c r="Z131" s="2" cm="1">
        <f t="array" ref="Z131">SUM(_xlfn._xlws.FILTER($E$2:$E$863,_xlfn.MAP($W$2:$W$863,_xlfn.LAMBDA(_xlpm.x,_xlpm.x=$W131))))</f>
        <v>104</v>
      </c>
      <c r="AA131" s="11">
        <f t="shared" si="56"/>
        <v>9.6153846153846159E-3</v>
      </c>
      <c r="AB131" s="11">
        <f t="shared" si="57"/>
        <v>-0.65782780143903119</v>
      </c>
      <c r="AC131" s="2"/>
      <c r="AH131" s="2"/>
      <c r="AI131" s="2"/>
    </row>
    <row r="132" spans="1:35">
      <c r="A132" s="1" t="str">
        <f t="shared" si="41"/>
        <v>~lk~ : [lk]</v>
      </c>
      <c r="B132" s="1">
        <f t="shared" si="40"/>
        <v>0</v>
      </c>
      <c r="C132" s="1">
        <f t="shared" si="40"/>
        <v>0</v>
      </c>
      <c r="D132" s="1">
        <f t="shared" si="40"/>
        <v>0</v>
      </c>
      <c r="E132" s="7">
        <v>1</v>
      </c>
      <c r="F132" s="9" t="s">
        <v>70</v>
      </c>
      <c r="G132" s="4">
        <f t="shared" si="42"/>
        <v>4.5330915684496827E-4</v>
      </c>
      <c r="H132" s="4" t="str">
        <f t="shared" si="43"/>
        <v>lk</v>
      </c>
      <c r="I132" s="4" t="str">
        <f t="shared" si="44"/>
        <v>lk</v>
      </c>
      <c r="J132" s="10">
        <f t="shared" si="45"/>
        <v>2</v>
      </c>
      <c r="K132" s="10">
        <f t="shared" si="46"/>
        <v>2</v>
      </c>
      <c r="L132" s="10">
        <f t="shared" si="47"/>
        <v>2</v>
      </c>
      <c r="M132" s="1" t="str">
        <f t="shared" si="48"/>
        <v>~lk~</v>
      </c>
      <c r="N132" s="1" t="str">
        <f t="shared" si="49"/>
        <v>[lk]</v>
      </c>
      <c r="O132" s="4">
        <f t="shared" si="50"/>
        <v>9.0619058289456544E-2</v>
      </c>
      <c r="P132" s="4">
        <f t="shared" si="51"/>
        <v>0.5</v>
      </c>
      <c r="Q132" s="3" cm="1">
        <f t="array" ref="Q132">SUM(_xlfn._xlws.FILTER($G$2:$G$863,_xlfn.MAP($M$2:$M$863,_xlfn.LAMBDA(_xlpm.x,_xlpm.x=$M132))))</f>
        <v>1.3599274705349048E-3</v>
      </c>
      <c r="R132" s="4">
        <f t="shared" si="52"/>
        <v>0.33333333333333331</v>
      </c>
      <c r="S132" s="6" cm="1">
        <f t="array" ref="S132">SUM(_xlfn._xlws.FILTER($G$2:$G$863,_xlfn.MAP($N$2:$N$863,_xlfn.LAMBDA(_xlpm.x,_xlpm.x=$N132))))</f>
        <v>4.5330915684496827E-4</v>
      </c>
      <c r="T132" s="4">
        <f t="shared" si="53"/>
        <v>1</v>
      </c>
      <c r="U132" s="4">
        <f t="shared" si="54"/>
        <v>-0.47712125471966244</v>
      </c>
      <c r="V132" s="4" t="s">
        <v>907</v>
      </c>
      <c r="W132" s="4" t="s">
        <v>900</v>
      </c>
      <c r="X132" s="2" cm="1">
        <f t="array" ref="X132">SUM(_xlfn._xlws.FILTER($E$2:$E$863,_xlfn.MAP($V$2:$V$863,_xlfn.LAMBDA(_xlpm.x,_xlpm.x=$V132))))</f>
        <v>341</v>
      </c>
      <c r="Y132" s="11">
        <f t="shared" si="55"/>
        <v>2.9325513196480938E-3</v>
      </c>
      <c r="Z132" s="2" cm="1">
        <f t="array" ref="Z132">SUM(_xlfn._xlws.FILTER($E$2:$E$863,_xlfn.MAP($W$2:$W$863,_xlfn.LAMBDA(_xlpm.x,_xlpm.x=$W132))))</f>
        <v>78</v>
      </c>
      <c r="AA132" s="11">
        <f t="shared" si="56"/>
        <v>1.282051282051282E-2</v>
      </c>
      <c r="AB132" s="11">
        <f t="shared" si="57"/>
        <v>-0.64065977630201731</v>
      </c>
      <c r="AC132" s="2"/>
      <c r="AH132" s="2"/>
      <c r="AI132" s="2"/>
    </row>
    <row r="133" spans="1:35">
      <c r="A133" s="1" t="str">
        <f t="shared" si="41"/>
        <v>~ki~ : [kaɪ]</v>
      </c>
      <c r="B133" s="1">
        <f t="shared" si="40"/>
        <v>0</v>
      </c>
      <c r="C133" s="1">
        <f t="shared" si="40"/>
        <v>0</v>
      </c>
      <c r="D133" s="1">
        <f t="shared" si="40"/>
        <v>0</v>
      </c>
      <c r="E133" s="7">
        <v>1</v>
      </c>
      <c r="F133" s="9" t="s">
        <v>587</v>
      </c>
      <c r="G133" s="4">
        <f t="shared" si="42"/>
        <v>4.5330915684496827E-4</v>
      </c>
      <c r="H133" s="4" t="str">
        <f t="shared" si="43"/>
        <v>kaɪ</v>
      </c>
      <c r="I133" s="4" t="str">
        <f t="shared" si="44"/>
        <v>ki</v>
      </c>
      <c r="J133" s="10">
        <f t="shared" si="45"/>
        <v>3</v>
      </c>
      <c r="K133" s="10">
        <f t="shared" si="46"/>
        <v>2</v>
      </c>
      <c r="L133" s="10">
        <f t="shared" si="47"/>
        <v>3</v>
      </c>
      <c r="M133" s="1" t="str">
        <f t="shared" si="48"/>
        <v>~ki~</v>
      </c>
      <c r="N133" s="1" t="str">
        <f t="shared" si="49"/>
        <v>[kaɪ]</v>
      </c>
      <c r="O133" s="4">
        <f t="shared" si="50"/>
        <v>0.10520546868726234</v>
      </c>
      <c r="P133" s="4">
        <f t="shared" si="51"/>
        <v>0.5</v>
      </c>
      <c r="Q133" s="3" cm="1">
        <f t="array" ref="Q133">SUM(_xlfn._xlws.FILTER($G$2:$G$863,_xlfn.MAP($M$2:$M$863,_xlfn.LAMBDA(_xlpm.x,_xlpm.x=$M133))))</f>
        <v>1.3599274705349048E-3</v>
      </c>
      <c r="R133" s="4">
        <f t="shared" si="52"/>
        <v>0.33333333333333331</v>
      </c>
      <c r="S133" s="6" cm="1">
        <f t="array" ref="S133">SUM(_xlfn._xlws.FILTER($G$2:$G$863,_xlfn.MAP($N$2:$N$863,_xlfn.LAMBDA(_xlpm.x,_xlpm.x=$N133))))</f>
        <v>4.5330915684496827E-4</v>
      </c>
      <c r="T133" s="4">
        <f t="shared" si="53"/>
        <v>1</v>
      </c>
      <c r="U133" s="4">
        <f t="shared" si="54"/>
        <v>-0.47712125471966244</v>
      </c>
      <c r="V133" s="4" t="s">
        <v>907</v>
      </c>
      <c r="W133" s="4" t="s">
        <v>890</v>
      </c>
      <c r="X133" s="2" cm="1">
        <f t="array" ref="X133">SUM(_xlfn._xlws.FILTER($E$2:$E$863,_xlfn.MAP($V$2:$V$863,_xlfn.LAMBDA(_xlpm.x,_xlpm.x=$V133))))</f>
        <v>341</v>
      </c>
      <c r="Y133" s="11">
        <f t="shared" si="55"/>
        <v>2.9325513196480938E-3</v>
      </c>
      <c r="Z133" s="2" cm="1">
        <f t="array" ref="Z133">SUM(_xlfn._xlws.FILTER($E$2:$E$863,_xlfn.MAP($W$2:$W$863,_xlfn.LAMBDA(_xlpm.x,_xlpm.x=$W133))))</f>
        <v>245</v>
      </c>
      <c r="AA133" s="11">
        <f t="shared" si="56"/>
        <v>4.0816326530612249E-3</v>
      </c>
      <c r="AB133" s="11">
        <f t="shared" si="57"/>
        <v>-0.1435882946279653</v>
      </c>
      <c r="AC133" s="2"/>
      <c r="AH133" s="2"/>
      <c r="AI133" s="2"/>
    </row>
    <row r="134" spans="1:35">
      <c r="A134" s="1" t="str">
        <f t="shared" si="41"/>
        <v>~gi~ : [ɡɪ]</v>
      </c>
      <c r="B134" s="1">
        <f t="shared" si="40"/>
        <v>0</v>
      </c>
      <c r="C134" s="1">
        <f t="shared" si="40"/>
        <v>0</v>
      </c>
      <c r="D134" s="1">
        <f t="shared" si="40"/>
        <v>0</v>
      </c>
      <c r="E134" s="7">
        <v>2</v>
      </c>
      <c r="F134" s="9" t="s">
        <v>399</v>
      </c>
      <c r="G134" s="4">
        <f t="shared" si="42"/>
        <v>9.0661831368993653E-4</v>
      </c>
      <c r="H134" s="4" t="str">
        <f t="shared" si="43"/>
        <v>ɡɪ</v>
      </c>
      <c r="I134" s="4" t="str">
        <f t="shared" si="44"/>
        <v>gi</v>
      </c>
      <c r="J134" s="10">
        <f t="shared" si="45"/>
        <v>2</v>
      </c>
      <c r="K134" s="10">
        <f t="shared" si="46"/>
        <v>2</v>
      </c>
      <c r="L134" s="10">
        <f t="shared" si="47"/>
        <v>2</v>
      </c>
      <c r="M134" s="1" t="str">
        <f t="shared" si="48"/>
        <v>~gi~</v>
      </c>
      <c r="N134" s="1" t="str">
        <f t="shared" si="49"/>
        <v>[ɡɪ]</v>
      </c>
      <c r="O134" s="4">
        <f t="shared" si="50"/>
        <v>0.14362780923945326</v>
      </c>
      <c r="P134" s="4">
        <f t="shared" si="51"/>
        <v>0.5</v>
      </c>
      <c r="Q134" s="3" cm="1">
        <f t="array" ref="Q134">SUM(_xlfn._xlws.FILTER($G$2:$G$863,_xlfn.MAP($M$2:$M$863,_xlfn.LAMBDA(_xlpm.x,_xlpm.x=$M134))))</f>
        <v>2.7198549410698096E-3</v>
      </c>
      <c r="R134" s="4">
        <f t="shared" si="52"/>
        <v>0.33333333333333331</v>
      </c>
      <c r="S134" s="6" cm="1">
        <f t="array" ref="S134">SUM(_xlfn._xlws.FILTER($G$2:$G$863,_xlfn.MAP($N$2:$N$863,_xlfn.LAMBDA(_xlpm.x,_xlpm.x=$N134))))</f>
        <v>9.0661831368993653E-4</v>
      </c>
      <c r="T134" s="4">
        <f t="shared" si="53"/>
        <v>1</v>
      </c>
      <c r="U134" s="4">
        <f t="shared" si="54"/>
        <v>-0.47712125471966244</v>
      </c>
      <c r="V134" s="4" t="s">
        <v>899</v>
      </c>
      <c r="W134" s="4" t="s">
        <v>891</v>
      </c>
      <c r="X134" s="2" cm="1">
        <f t="array" ref="X134">SUM(_xlfn._xlws.FILTER($E$2:$E$863,_xlfn.MAP($V$2:$V$863,_xlfn.LAMBDA(_xlpm.x,_xlpm.x=$V134))))</f>
        <v>359</v>
      </c>
      <c r="Y134" s="11">
        <f t="shared" si="55"/>
        <v>5.5710306406685237E-3</v>
      </c>
      <c r="Z134" s="2" cm="1">
        <f t="array" ref="Z134">SUM(_xlfn._xlws.FILTER($E$2:$E$863,_xlfn.MAP($W$2:$W$863,_xlfn.LAMBDA(_xlpm.x,_xlpm.x=$W134))))</f>
        <v>163</v>
      </c>
      <c r="AA134" s="11">
        <f t="shared" si="56"/>
        <v>1.2269938650306749E-2</v>
      </c>
      <c r="AB134" s="11">
        <f t="shared" si="57"/>
        <v>-0.34290684417436135</v>
      </c>
      <c r="AC134" s="2"/>
      <c r="AH134" s="2"/>
      <c r="AI134" s="2"/>
    </row>
    <row r="135" spans="1:35">
      <c r="A135" s="1" t="str">
        <f t="shared" si="41"/>
        <v>~po~ : [poʊ]</v>
      </c>
      <c r="B135" s="1">
        <f t="shared" si="40"/>
        <v>0</v>
      </c>
      <c r="C135" s="1">
        <f t="shared" si="40"/>
        <v>0</v>
      </c>
      <c r="D135" s="1">
        <f t="shared" si="40"/>
        <v>0</v>
      </c>
      <c r="E135" s="7">
        <v>2</v>
      </c>
      <c r="F135" s="9" t="s">
        <v>498</v>
      </c>
      <c r="G135" s="4">
        <f t="shared" si="42"/>
        <v>9.0661831368993653E-4</v>
      </c>
      <c r="H135" s="4" t="str">
        <f t="shared" si="43"/>
        <v>poʊ</v>
      </c>
      <c r="I135" s="4" t="str">
        <f t="shared" si="44"/>
        <v>po</v>
      </c>
      <c r="J135" s="10">
        <f t="shared" si="45"/>
        <v>3</v>
      </c>
      <c r="K135" s="10">
        <f t="shared" si="46"/>
        <v>2</v>
      </c>
      <c r="L135" s="10">
        <f t="shared" si="47"/>
        <v>3</v>
      </c>
      <c r="M135" s="1" t="str">
        <f t="shared" si="48"/>
        <v>~po~</v>
      </c>
      <c r="N135" s="1" t="str">
        <f t="shared" si="49"/>
        <v>[poʊ]</v>
      </c>
      <c r="O135" s="4">
        <f t="shared" si="50"/>
        <v>0.1667467227401046</v>
      </c>
      <c r="P135" s="4">
        <f t="shared" si="51"/>
        <v>0.5</v>
      </c>
      <c r="Q135" s="3" cm="1">
        <f t="array" ref="Q135">SUM(_xlfn._xlws.FILTER($G$2:$G$863,_xlfn.MAP($M$2:$M$863,_xlfn.LAMBDA(_xlpm.x,_xlpm.x=$M135))))</f>
        <v>2.7198549410698096E-3</v>
      </c>
      <c r="R135" s="4">
        <f t="shared" si="52"/>
        <v>0.33333333333333331</v>
      </c>
      <c r="S135" s="6" cm="1">
        <f t="array" ref="S135">SUM(_xlfn._xlws.FILTER($G$2:$G$863,_xlfn.MAP($N$2:$N$863,_xlfn.LAMBDA(_xlpm.x,_xlpm.x=$N135))))</f>
        <v>9.0661831368993653E-4</v>
      </c>
      <c r="T135" s="4">
        <f t="shared" si="53"/>
        <v>1</v>
      </c>
      <c r="U135" s="4">
        <f t="shared" si="54"/>
        <v>-0.47712125471966244</v>
      </c>
      <c r="V135" s="4" t="s">
        <v>909</v>
      </c>
      <c r="W135" s="4" t="s">
        <v>899</v>
      </c>
      <c r="X135" s="2" cm="1">
        <f t="array" ref="X135">SUM(_xlfn._xlws.FILTER($E$2:$E$863,_xlfn.MAP($V$2:$V$863,_xlfn.LAMBDA(_xlpm.x,_xlpm.x=$V135))))</f>
        <v>473</v>
      </c>
      <c r="Y135" s="11">
        <f t="shared" si="55"/>
        <v>4.2283298097251587E-3</v>
      </c>
      <c r="Z135" s="2" cm="1">
        <f t="array" ref="Z135">SUM(_xlfn._xlws.FILTER($E$2:$E$863,_xlfn.MAP($W$2:$W$863,_xlfn.LAMBDA(_xlpm.x,_xlpm.x=$W135))))</f>
        <v>104</v>
      </c>
      <c r="AA135" s="11">
        <f t="shared" si="56"/>
        <v>1.9230769230769232E-2</v>
      </c>
      <c r="AB135" s="11">
        <f t="shared" si="57"/>
        <v>-0.65782780143903119</v>
      </c>
      <c r="AC135" s="2"/>
      <c r="AH135" s="2"/>
      <c r="AI135" s="2"/>
    </row>
    <row r="136" spans="1:35">
      <c r="A136" s="1" t="str">
        <f t="shared" si="41"/>
        <v>~la~ : [læ]</v>
      </c>
      <c r="B136" s="1">
        <f t="shared" si="40"/>
        <v>0</v>
      </c>
      <c r="C136" s="1">
        <f t="shared" si="40"/>
        <v>0</v>
      </c>
      <c r="D136" s="1">
        <f t="shared" si="40"/>
        <v>0</v>
      </c>
      <c r="E136" s="7">
        <v>3</v>
      </c>
      <c r="F136" s="9" t="s">
        <v>77</v>
      </c>
      <c r="G136" s="4">
        <f t="shared" si="42"/>
        <v>1.3599274705349048E-3</v>
      </c>
      <c r="H136" s="4" t="str">
        <f t="shared" si="43"/>
        <v>læ</v>
      </c>
      <c r="I136" s="4" t="str">
        <f t="shared" si="44"/>
        <v>la</v>
      </c>
      <c r="J136" s="10">
        <f t="shared" si="45"/>
        <v>2</v>
      </c>
      <c r="K136" s="10">
        <f t="shared" si="46"/>
        <v>2</v>
      </c>
      <c r="L136" s="10">
        <f t="shared" si="47"/>
        <v>2</v>
      </c>
      <c r="M136" s="1" t="str">
        <f t="shared" si="48"/>
        <v>~la~</v>
      </c>
      <c r="N136" s="1" t="str">
        <f t="shared" si="49"/>
        <v>[læ]</v>
      </c>
      <c r="O136" s="4">
        <f t="shared" si="50"/>
        <v>0.18123811657891309</v>
      </c>
      <c r="P136" s="4">
        <f t="shared" si="51"/>
        <v>0.5</v>
      </c>
      <c r="Q136" s="3" cm="1">
        <f t="array" ref="Q136">SUM(_xlfn._xlws.FILTER($G$2:$G$863,_xlfn.MAP($M$2:$M$863,_xlfn.LAMBDA(_xlpm.x,_xlpm.x=$M136))))</f>
        <v>4.0797824116047144E-3</v>
      </c>
      <c r="R136" s="4">
        <f t="shared" si="52"/>
        <v>0.33333333333333331</v>
      </c>
      <c r="S136" s="6" cm="1">
        <f t="array" ref="S136">SUM(_xlfn._xlws.FILTER($G$2:$G$863,_xlfn.MAP($N$2:$N$863,_xlfn.LAMBDA(_xlpm.x,_xlpm.x=$N136))))</f>
        <v>1.3599274705349048E-3</v>
      </c>
      <c r="T136" s="4">
        <f t="shared" si="53"/>
        <v>1</v>
      </c>
      <c r="U136" s="4">
        <f t="shared" si="54"/>
        <v>-0.47712125471966244</v>
      </c>
      <c r="V136" s="4" t="s">
        <v>907</v>
      </c>
      <c r="W136" s="4" t="s">
        <v>898</v>
      </c>
      <c r="X136" s="2" cm="1">
        <f t="array" ref="X136">SUM(_xlfn._xlws.FILTER($E$2:$E$863,_xlfn.MAP($V$2:$V$863,_xlfn.LAMBDA(_xlpm.x,_xlpm.x=$V136))))</f>
        <v>341</v>
      </c>
      <c r="Y136" s="11">
        <f t="shared" si="55"/>
        <v>8.7976539589442824E-3</v>
      </c>
      <c r="Z136" s="2" cm="1">
        <f t="array" ref="Z136">SUM(_xlfn._xlws.FILTER($E$2:$E$863,_xlfn.MAP($W$2:$W$863,_xlfn.LAMBDA(_xlpm.x,_xlpm.x=$W136))))</f>
        <v>56</v>
      </c>
      <c r="AA136" s="11">
        <f t="shared" si="56"/>
        <v>5.3571428571428568E-2</v>
      </c>
      <c r="AB136" s="11">
        <f t="shared" si="57"/>
        <v>-0.78456635198629721</v>
      </c>
      <c r="AC136" s="2"/>
      <c r="AH136" s="2"/>
      <c r="AI136" s="2"/>
    </row>
    <row r="137" spans="1:35">
      <c r="A137" s="1" t="str">
        <f t="shared" si="41"/>
        <v>~fa~ : [fæ]</v>
      </c>
      <c r="B137" s="1">
        <f t="shared" si="40"/>
        <v>0</v>
      </c>
      <c r="C137" s="1">
        <f t="shared" si="40"/>
        <v>0</v>
      </c>
      <c r="D137" s="1">
        <f t="shared" si="40"/>
        <v>0</v>
      </c>
      <c r="E137" s="7">
        <v>4</v>
      </c>
      <c r="F137" s="9" t="s">
        <v>39</v>
      </c>
      <c r="G137" s="4">
        <f t="shared" si="42"/>
        <v>1.8132366273798731E-3</v>
      </c>
      <c r="H137" s="1" t="str">
        <f t="shared" si="43"/>
        <v>fæ</v>
      </c>
      <c r="I137" s="1" t="str">
        <f t="shared" si="44"/>
        <v>fa</v>
      </c>
      <c r="J137" s="10">
        <f t="shared" si="45"/>
        <v>2</v>
      </c>
      <c r="K137" s="10">
        <f t="shared" si="46"/>
        <v>2</v>
      </c>
      <c r="L137" s="10">
        <f t="shared" si="47"/>
        <v>2</v>
      </c>
      <c r="M137" s="1" t="str">
        <f t="shared" si="48"/>
        <v>~fa~</v>
      </c>
      <c r="N137" s="1" t="str">
        <f t="shared" si="49"/>
        <v>[fæ]</v>
      </c>
      <c r="O137" s="4">
        <f t="shared" si="50"/>
        <v>0.21041093737452468</v>
      </c>
      <c r="P137" s="4">
        <f t="shared" si="51"/>
        <v>0.5</v>
      </c>
      <c r="Q137" s="3" cm="1">
        <f t="array" ref="Q137">SUM(_xlfn._xlws.FILTER($G$2:$G$863,_xlfn.MAP($M$2:$M$863,_xlfn.LAMBDA(_xlpm.x,_xlpm.x=$M137))))</f>
        <v>5.4397098821396192E-3</v>
      </c>
      <c r="R137" s="4">
        <f t="shared" si="52"/>
        <v>0.33333333333333331</v>
      </c>
      <c r="S137" s="6" cm="1">
        <f t="array" ref="S137">SUM(_xlfn._xlws.FILTER($G$2:$G$863,_xlfn.MAP($N$2:$N$863,_xlfn.LAMBDA(_xlpm.x,_xlpm.x=$N137))))</f>
        <v>1.8132366273798731E-3</v>
      </c>
      <c r="T137" s="4">
        <f t="shared" si="53"/>
        <v>1</v>
      </c>
      <c r="U137" s="4">
        <f t="shared" si="54"/>
        <v>-0.47712125471966244</v>
      </c>
      <c r="V137" s="4" t="s">
        <v>909</v>
      </c>
      <c r="W137" s="4" t="s">
        <v>890</v>
      </c>
      <c r="X137" s="2" cm="1">
        <f t="array" ref="X137">SUM(_xlfn._xlws.FILTER($E$2:$E$863,_xlfn.MAP($V$2:$V$863,_xlfn.LAMBDA(_xlpm.x,_xlpm.x=$V137))))</f>
        <v>473</v>
      </c>
      <c r="Y137" s="11">
        <f t="shared" si="55"/>
        <v>8.4566596194503175E-3</v>
      </c>
      <c r="Z137" s="2" cm="1">
        <f t="array" ref="Z137">SUM(_xlfn._xlws.FILTER($E$2:$E$863,_xlfn.MAP($W$2:$W$863,_xlfn.LAMBDA(_xlpm.x,_xlpm.x=$W137))))</f>
        <v>245</v>
      </c>
      <c r="AA137" s="11">
        <f t="shared" si="56"/>
        <v>1.6326530612244899E-2</v>
      </c>
      <c r="AB137" s="11">
        <f t="shared" si="57"/>
        <v>-0.28569505637327913</v>
      </c>
      <c r="AC137" s="2"/>
      <c r="AH137" s="2"/>
      <c r="AI137" s="2"/>
    </row>
    <row r="138" spans="1:35">
      <c r="A138" s="1" t="str">
        <f t="shared" si="41"/>
        <v>~pa~ : [pæ]</v>
      </c>
      <c r="B138" s="1">
        <f t="shared" si="40"/>
        <v>0</v>
      </c>
      <c r="C138" s="1">
        <f t="shared" si="40"/>
        <v>0</v>
      </c>
      <c r="D138" s="1">
        <f t="shared" si="40"/>
        <v>0</v>
      </c>
      <c r="E138" s="7">
        <v>4</v>
      </c>
      <c r="F138" s="9" t="s">
        <v>125</v>
      </c>
      <c r="G138" s="4">
        <f t="shared" si="42"/>
        <v>1.8132366273798731E-3</v>
      </c>
      <c r="H138" s="4" t="str">
        <f t="shared" si="43"/>
        <v>pæ</v>
      </c>
      <c r="I138" s="4" t="str">
        <f t="shared" si="44"/>
        <v>pa</v>
      </c>
      <c r="J138" s="10">
        <f t="shared" si="45"/>
        <v>2</v>
      </c>
      <c r="K138" s="10">
        <f t="shared" si="46"/>
        <v>2</v>
      </c>
      <c r="L138" s="10">
        <f t="shared" si="47"/>
        <v>2</v>
      </c>
      <c r="M138" s="1" t="str">
        <f t="shared" si="48"/>
        <v>~pa~</v>
      </c>
      <c r="N138" s="1" t="str">
        <f t="shared" si="49"/>
        <v>[pæ]</v>
      </c>
      <c r="O138" s="4">
        <f t="shared" si="50"/>
        <v>0.21041093737452468</v>
      </c>
      <c r="P138" s="4">
        <f t="shared" si="51"/>
        <v>0.5</v>
      </c>
      <c r="Q138" s="3" cm="1">
        <f t="array" ref="Q138">SUM(_xlfn._xlws.FILTER($G$2:$G$863,_xlfn.MAP($M$2:$M$863,_xlfn.LAMBDA(_xlpm.x,_xlpm.x=$M138))))</f>
        <v>5.4397098821396192E-3</v>
      </c>
      <c r="R138" s="4">
        <f t="shared" si="52"/>
        <v>0.33333333333333331</v>
      </c>
      <c r="S138" s="6" cm="1">
        <f t="array" ref="S138">SUM(_xlfn._xlws.FILTER($G$2:$G$863,_xlfn.MAP($N$2:$N$863,_xlfn.LAMBDA(_xlpm.x,_xlpm.x=$N138))))</f>
        <v>1.8132366273798731E-3</v>
      </c>
      <c r="T138" s="4">
        <f t="shared" si="53"/>
        <v>1</v>
      </c>
      <c r="U138" s="4">
        <f t="shared" si="54"/>
        <v>-0.47712125471966244</v>
      </c>
      <c r="V138" s="4" t="s">
        <v>900</v>
      </c>
      <c r="W138" s="4" t="s">
        <v>901</v>
      </c>
      <c r="X138" s="2" cm="1">
        <f t="array" ref="X138">SUM(_xlfn._xlws.FILTER($E$2:$E$863,_xlfn.MAP($V$2:$V$863,_xlfn.LAMBDA(_xlpm.x,_xlpm.x=$V138))))</f>
        <v>247</v>
      </c>
      <c r="Y138" s="11">
        <f t="shared" si="55"/>
        <v>1.6194331983805668E-2</v>
      </c>
      <c r="Z138" s="2" cm="1">
        <f t="array" ref="Z138">SUM(_xlfn._xlws.FILTER($E$2:$E$863,_xlfn.MAP($W$2:$W$863,_xlfn.LAMBDA(_xlpm.x,_xlpm.x=$W138))))</f>
        <v>184</v>
      </c>
      <c r="AA138" s="11">
        <f t="shared" si="56"/>
        <v>2.1739130434782608E-2</v>
      </c>
      <c r="AB138" s="11">
        <f t="shared" si="57"/>
        <v>-0.12787913025012926</v>
      </c>
      <c r="AC138" s="2"/>
      <c r="AH138" s="2"/>
      <c r="AI138" s="2"/>
    </row>
    <row r="139" spans="1:35">
      <c r="A139" s="1" t="str">
        <f t="shared" si="41"/>
        <v>~si~ : [saɪ]</v>
      </c>
      <c r="B139" s="1">
        <f t="shared" si="40"/>
        <v>0</v>
      </c>
      <c r="C139" s="1">
        <f t="shared" si="40"/>
        <v>0</v>
      </c>
      <c r="D139" s="1">
        <f t="shared" si="40"/>
        <v>0</v>
      </c>
      <c r="E139" s="7">
        <v>5</v>
      </c>
      <c r="F139" s="9" t="s">
        <v>566</v>
      </c>
      <c r="G139" s="4">
        <f t="shared" si="42"/>
        <v>2.2665457842248413E-3</v>
      </c>
      <c r="H139" s="4" t="str">
        <f t="shared" si="43"/>
        <v>saɪ</v>
      </c>
      <c r="I139" s="4" t="str">
        <f t="shared" si="44"/>
        <v>si</v>
      </c>
      <c r="J139" s="10">
        <f t="shared" si="45"/>
        <v>3</v>
      </c>
      <c r="K139" s="10">
        <f t="shared" si="46"/>
        <v>2</v>
      </c>
      <c r="L139" s="10">
        <f t="shared" si="47"/>
        <v>3</v>
      </c>
      <c r="M139" s="1" t="str">
        <f t="shared" si="48"/>
        <v>~si~</v>
      </c>
      <c r="N139" s="1" t="str">
        <f t="shared" si="49"/>
        <v>[saɪ]</v>
      </c>
      <c r="O139" s="4">
        <f t="shared" si="50"/>
        <v>0.2014460677239755</v>
      </c>
      <c r="P139" s="4">
        <f t="shared" si="51"/>
        <v>0.37037037037037035</v>
      </c>
      <c r="Q139" s="3" cm="1">
        <f t="array" ref="Q139">SUM(_xlfn._xlws.FILTER($G$2:$G$863,_xlfn.MAP($M$2:$M$863,_xlfn.LAMBDA(_xlpm.x,_xlpm.x=$M139))))</f>
        <v>9.0661831368993653E-3</v>
      </c>
      <c r="R139" s="4">
        <f t="shared" si="52"/>
        <v>0.25</v>
      </c>
      <c r="S139" s="6" cm="1">
        <f t="array" ref="S139">SUM(_xlfn._xlws.FILTER($G$2:$G$863,_xlfn.MAP($N$2:$N$863,_xlfn.LAMBDA(_xlpm.x,_xlpm.x=$N139))))</f>
        <v>3.1731640979147779E-3</v>
      </c>
      <c r="T139" s="4">
        <f t="shared" si="53"/>
        <v>0.7142857142857143</v>
      </c>
      <c r="U139" s="4">
        <f t="shared" si="54"/>
        <v>-0.45593195564972439</v>
      </c>
      <c r="V139" s="4" t="s">
        <v>907</v>
      </c>
      <c r="W139" s="4" t="s">
        <v>898</v>
      </c>
      <c r="X139" s="2" cm="1">
        <f t="array" ref="X139">SUM(_xlfn._xlws.FILTER($E$2:$E$863,_xlfn.MAP($V$2:$V$863,_xlfn.LAMBDA(_xlpm.x,_xlpm.x=$V139))))</f>
        <v>341</v>
      </c>
      <c r="Y139" s="11">
        <f t="shared" si="55"/>
        <v>1.466275659824047E-2</v>
      </c>
      <c r="Z139" s="2" cm="1">
        <f t="array" ref="Z139">SUM(_xlfn._xlws.FILTER($E$2:$E$863,_xlfn.MAP($W$2:$W$863,_xlfn.LAMBDA(_xlpm.x,_xlpm.x=$W139))))</f>
        <v>56</v>
      </c>
      <c r="AA139" s="11">
        <f t="shared" si="56"/>
        <v>8.9285714285714288E-2</v>
      </c>
      <c r="AB139" s="11">
        <f t="shared" si="57"/>
        <v>-0.78456635198629732</v>
      </c>
      <c r="AC139" s="2"/>
      <c r="AH139" s="2"/>
      <c r="AI139" s="2"/>
    </row>
    <row r="140" spans="1:35">
      <c r="A140" s="1" t="str">
        <f t="shared" si="41"/>
        <v>~ri~ : [ɹaɪ]</v>
      </c>
      <c r="B140" s="1">
        <f t="shared" si="40"/>
        <v>1</v>
      </c>
      <c r="C140" s="1">
        <f t="shared" si="40"/>
        <v>0</v>
      </c>
      <c r="D140" s="1">
        <f t="shared" si="40"/>
        <v>0</v>
      </c>
      <c r="E140" s="7">
        <v>3</v>
      </c>
      <c r="F140" s="9" t="s">
        <v>446</v>
      </c>
      <c r="G140" s="4">
        <f t="shared" si="42"/>
        <v>1.3599274705349048E-3</v>
      </c>
      <c r="H140" s="4" t="str">
        <f t="shared" si="43"/>
        <v>ɹaɪ</v>
      </c>
      <c r="I140" s="4" t="str">
        <f t="shared" si="44"/>
        <v>ri</v>
      </c>
      <c r="J140" s="10">
        <f t="shared" si="45"/>
        <v>3</v>
      </c>
      <c r="K140" s="10">
        <f t="shared" si="46"/>
        <v>2</v>
      </c>
      <c r="L140" s="10">
        <f t="shared" si="47"/>
        <v>3</v>
      </c>
      <c r="M140" s="1" t="str">
        <f t="shared" si="48"/>
        <v>~ri~</v>
      </c>
      <c r="N140" s="1" t="str">
        <f t="shared" si="49"/>
        <v>[ɹaɪ]</v>
      </c>
      <c r="O140" s="4">
        <f t="shared" si="50"/>
        <v>0.13289111834180506</v>
      </c>
      <c r="P140" s="4">
        <f t="shared" si="51"/>
        <v>0.31578947368421051</v>
      </c>
      <c r="Q140" s="3" cm="1">
        <f t="array" ref="Q140">SUM(_xlfn._xlws.FILTER($G$2:$G$863,_xlfn.MAP($M$2:$M$863,_xlfn.LAMBDA(_xlpm.x,_xlpm.x=$M140))))</f>
        <v>6.3463281958295557E-3</v>
      </c>
      <c r="R140" s="4">
        <f t="shared" si="52"/>
        <v>0.21428571428571427</v>
      </c>
      <c r="S140" s="6" cm="1">
        <f t="array" ref="S140">SUM(_xlfn._xlws.FILTER($G$2:$G$863,_xlfn.MAP($N$2:$N$863,_xlfn.LAMBDA(_xlpm.x,_xlpm.x=$N140))))</f>
        <v>2.2665457842248413E-3</v>
      </c>
      <c r="T140" s="4">
        <f t="shared" si="53"/>
        <v>0.6</v>
      </c>
      <c r="U140" s="4">
        <f t="shared" si="54"/>
        <v>-0.44715803134221921</v>
      </c>
      <c r="V140" s="4" t="s">
        <v>909</v>
      </c>
      <c r="W140" s="4" t="s">
        <v>897</v>
      </c>
      <c r="X140" s="2" cm="1">
        <f t="array" ref="X140">SUM(_xlfn._xlws.FILTER($E$2:$E$863,_xlfn.MAP($V$2:$V$863,_xlfn.LAMBDA(_xlpm.x,_xlpm.x=$V140))))</f>
        <v>473</v>
      </c>
      <c r="Y140" s="11">
        <f t="shared" si="55"/>
        <v>6.3424947145877377E-3</v>
      </c>
      <c r="Z140" s="2" cm="1">
        <f t="array" ref="Z140">SUM(_xlfn._xlws.FILTER($E$2:$E$863,_xlfn.MAP($W$2:$W$863,_xlfn.LAMBDA(_xlpm.x,_xlpm.x=$W140))))</f>
        <v>111</v>
      </c>
      <c r="AA140" s="11">
        <f t="shared" si="56"/>
        <v>2.7027027027027029E-2</v>
      </c>
      <c r="AB140" s="11">
        <f t="shared" si="57"/>
        <v>-0.6295381619511542</v>
      </c>
      <c r="AC140" s="2"/>
      <c r="AH140" s="2"/>
      <c r="AI140" s="2"/>
    </row>
    <row r="141" spans="1:35">
      <c r="A141" s="1" t="str">
        <f t="shared" si="41"/>
        <v>~co~ : [kɑ]</v>
      </c>
      <c r="B141" s="1">
        <f t="shared" si="40"/>
        <v>0</v>
      </c>
      <c r="C141" s="1">
        <f t="shared" si="40"/>
        <v>0</v>
      </c>
      <c r="D141" s="1">
        <f t="shared" si="40"/>
        <v>0</v>
      </c>
      <c r="E141" s="7">
        <v>6</v>
      </c>
      <c r="F141" s="9" t="s">
        <v>244</v>
      </c>
      <c r="G141" s="4">
        <f t="shared" si="42"/>
        <v>2.7198549410698096E-3</v>
      </c>
      <c r="H141" s="1" t="str">
        <f t="shared" si="43"/>
        <v>kɑ</v>
      </c>
      <c r="I141" s="1" t="str">
        <f t="shared" si="44"/>
        <v>co</v>
      </c>
      <c r="J141" s="10">
        <f t="shared" si="45"/>
        <v>2</v>
      </c>
      <c r="K141" s="10">
        <f t="shared" si="46"/>
        <v>2</v>
      </c>
      <c r="L141" s="10">
        <f t="shared" si="47"/>
        <v>2</v>
      </c>
      <c r="M141" s="1" t="str">
        <f t="shared" si="48"/>
        <v>~co~</v>
      </c>
      <c r="N141" s="1" t="str">
        <f t="shared" si="49"/>
        <v>[kɑ]</v>
      </c>
      <c r="O141" s="4">
        <f t="shared" si="50"/>
        <v>0.17957637128550402</v>
      </c>
      <c r="P141" s="4">
        <f t="shared" si="51"/>
        <v>0.3529411764705882</v>
      </c>
      <c r="Q141" s="3" cm="1">
        <f t="array" ref="Q141">SUM(_xlfn._xlws.FILTER($G$2:$G$863,_xlfn.MAP($M$2:$M$863,_xlfn.LAMBDA(_xlpm.x,_xlpm.x=$M141))))</f>
        <v>1.1332728921124207E-2</v>
      </c>
      <c r="R141" s="4">
        <f t="shared" si="52"/>
        <v>0.24</v>
      </c>
      <c r="S141" s="6" cm="1">
        <f t="array" ref="S141">SUM(_xlfn._xlws.FILTER($G$2:$G$863,_xlfn.MAP($N$2:$N$863,_xlfn.LAMBDA(_xlpm.x,_xlpm.x=$N141))))</f>
        <v>4.0797824116047144E-3</v>
      </c>
      <c r="T141" s="4">
        <f t="shared" si="53"/>
        <v>0.66666666666666663</v>
      </c>
      <c r="U141" s="4">
        <f t="shared" si="54"/>
        <v>-0.44369749923271273</v>
      </c>
      <c r="V141" s="4" t="s">
        <v>899</v>
      </c>
      <c r="W141" s="4" t="s">
        <v>895</v>
      </c>
      <c r="X141" s="2" cm="1">
        <f t="array" ref="X141">SUM(_xlfn._xlws.FILTER($E$2:$E$863,_xlfn.MAP($V$2:$V$863,_xlfn.LAMBDA(_xlpm.x,_xlpm.x=$V141))))</f>
        <v>359</v>
      </c>
      <c r="Y141" s="11">
        <f t="shared" si="55"/>
        <v>1.6713091922005572E-2</v>
      </c>
      <c r="Z141" s="2" cm="1">
        <f t="array" ref="Z141">SUM(_xlfn._xlws.FILTER($E$2:$E$863,_xlfn.MAP($W$2:$W$863,_xlfn.LAMBDA(_xlpm.x,_xlpm.x=$W141))))</f>
        <v>150</v>
      </c>
      <c r="AA141" s="11">
        <f t="shared" si="56"/>
        <v>0.04</v>
      </c>
      <c r="AB141" s="11">
        <f t="shared" si="57"/>
        <v>-0.3790031895226379</v>
      </c>
      <c r="AC141" s="2"/>
      <c r="AH141" s="2"/>
      <c r="AI141" s="2"/>
    </row>
    <row r="142" spans="1:35">
      <c r="A142" s="1" t="str">
        <f t="shared" si="41"/>
        <v>~ge~ : [dʒɛ]</v>
      </c>
      <c r="B142" s="1">
        <f t="shared" ref="B142:D161" si="58">_xlfn.LET(_xlpm.d,$F142,_xlpm.k,_xlfn.CONCAT(LEFT(TRIM(B$1),1),"*"),COUNTIF(_xlpm.d,_xlpm.k))</f>
        <v>0</v>
      </c>
      <c r="C142" s="1">
        <f t="shared" si="58"/>
        <v>0</v>
      </c>
      <c r="D142" s="1">
        <f t="shared" si="58"/>
        <v>0</v>
      </c>
      <c r="E142" s="7">
        <v>3</v>
      </c>
      <c r="F142" s="9" t="s">
        <v>600</v>
      </c>
      <c r="G142" s="4">
        <f t="shared" si="42"/>
        <v>1.3599274705349048E-3</v>
      </c>
      <c r="H142" s="4" t="str">
        <f t="shared" si="43"/>
        <v>dʒɛ</v>
      </c>
      <c r="I142" s="4" t="str">
        <f t="shared" si="44"/>
        <v>ge</v>
      </c>
      <c r="J142" s="10">
        <f t="shared" si="45"/>
        <v>3</v>
      </c>
      <c r="K142" s="10">
        <f t="shared" si="46"/>
        <v>2</v>
      </c>
      <c r="L142" s="10">
        <f t="shared" si="47"/>
        <v>3</v>
      </c>
      <c r="M142" s="1" t="str">
        <f t="shared" si="48"/>
        <v>~ge~</v>
      </c>
      <c r="N142" s="1" t="str">
        <f t="shared" si="49"/>
        <v>[dʒɛ]</v>
      </c>
      <c r="O142" s="4">
        <f t="shared" si="50"/>
        <v>0.16832874989961974</v>
      </c>
      <c r="P142" s="4">
        <f t="shared" si="51"/>
        <v>0.39999999999999997</v>
      </c>
      <c r="Q142" s="3" cm="1">
        <f t="array" ref="Q142">SUM(_xlfn._xlws.FILTER($G$2:$G$863,_xlfn.MAP($M$2:$M$863,_xlfn.LAMBDA(_xlpm.x,_xlpm.x=$M142))))</f>
        <v>4.9864007252946509E-3</v>
      </c>
      <c r="R142" s="4">
        <f t="shared" si="52"/>
        <v>0.27272727272727271</v>
      </c>
      <c r="S142" s="6" cm="1">
        <f t="array" ref="S142">SUM(_xlfn._xlws.FILTER($G$2:$G$863,_xlfn.MAP($N$2:$N$863,_xlfn.LAMBDA(_xlpm.x,_xlpm.x=$N142))))</f>
        <v>1.8132366273798731E-3</v>
      </c>
      <c r="T142" s="4">
        <f t="shared" si="53"/>
        <v>0.75</v>
      </c>
      <c r="U142" s="4">
        <f t="shared" si="54"/>
        <v>-0.43933269383026269</v>
      </c>
      <c r="V142" s="4" t="s">
        <v>907</v>
      </c>
      <c r="W142" s="4" t="s">
        <v>896</v>
      </c>
      <c r="X142" s="2" cm="1">
        <f t="array" ref="X142">SUM(_xlfn._xlws.FILTER($E$2:$E$863,_xlfn.MAP($V$2:$V$863,_xlfn.LAMBDA(_xlpm.x,_xlpm.x=$V142))))</f>
        <v>341</v>
      </c>
      <c r="Y142" s="11">
        <f t="shared" si="55"/>
        <v>8.7976539589442824E-3</v>
      </c>
      <c r="Z142" s="2" cm="1">
        <f t="array" ref="Z142">SUM(_xlfn._xlws.FILTER($E$2:$E$863,_xlfn.MAP($W$2:$W$863,_xlfn.LAMBDA(_xlpm.x,_xlpm.x=$W142))))</f>
        <v>85</v>
      </c>
      <c r="AA142" s="11">
        <f t="shared" si="56"/>
        <v>3.5294117647058823E-2</v>
      </c>
      <c r="AB142" s="11">
        <f t="shared" si="57"/>
        <v>-0.60333545327820493</v>
      </c>
      <c r="AC142" s="2"/>
      <c r="AH142" s="2"/>
      <c r="AI142" s="2"/>
    </row>
    <row r="143" spans="1:35">
      <c r="A143" s="1" t="str">
        <f t="shared" si="41"/>
        <v>~ge~ : [ɡæ]</v>
      </c>
      <c r="B143" s="1">
        <f t="shared" si="58"/>
        <v>0</v>
      </c>
      <c r="C143" s="1">
        <f t="shared" si="58"/>
        <v>0</v>
      </c>
      <c r="D143" s="1">
        <f t="shared" si="58"/>
        <v>0</v>
      </c>
      <c r="E143" s="7">
        <v>1</v>
      </c>
      <c r="F143" s="9" t="s">
        <v>847</v>
      </c>
      <c r="G143" s="4">
        <f t="shared" si="42"/>
        <v>4.5330915684496827E-4</v>
      </c>
      <c r="H143" s="4" t="str">
        <f t="shared" si="43"/>
        <v>ɡæ</v>
      </c>
      <c r="I143" s="4" t="str">
        <f t="shared" si="44"/>
        <v>ge</v>
      </c>
      <c r="J143" s="10">
        <f t="shared" si="45"/>
        <v>2</v>
      </c>
      <c r="K143" s="10">
        <f t="shared" si="46"/>
        <v>2</v>
      </c>
      <c r="L143" s="10">
        <f t="shared" si="47"/>
        <v>2</v>
      </c>
      <c r="M143" s="1" t="str">
        <f t="shared" si="48"/>
        <v>~ge~</v>
      </c>
      <c r="N143" s="1" t="str">
        <f t="shared" si="49"/>
        <v>[ɡæ]</v>
      </c>
      <c r="O143" s="4">
        <f t="shared" si="50"/>
        <v>2.4165082210521743E-2</v>
      </c>
      <c r="P143" s="4">
        <f t="shared" si="51"/>
        <v>0.13333333333333333</v>
      </c>
      <c r="Q143" s="3" cm="1">
        <f t="array" ref="Q143">SUM(_xlfn._xlws.FILTER($G$2:$G$863,_xlfn.MAP($M$2:$M$863,_xlfn.LAMBDA(_xlpm.x,_xlpm.x=$M143))))</f>
        <v>4.9864007252946509E-3</v>
      </c>
      <c r="R143" s="4">
        <f t="shared" si="52"/>
        <v>9.0909090909090912E-2</v>
      </c>
      <c r="S143" s="6" cm="1">
        <f t="array" ref="S143">SUM(_xlfn._xlws.FILTER($G$2:$G$863,_xlfn.MAP($N$2:$N$863,_xlfn.LAMBDA(_xlpm.x,_xlpm.x=$N143))))</f>
        <v>1.8132366273798731E-3</v>
      </c>
      <c r="T143" s="4">
        <f t="shared" si="53"/>
        <v>0.25</v>
      </c>
      <c r="U143" s="4">
        <f t="shared" si="54"/>
        <v>-0.43933269383026263</v>
      </c>
      <c r="V143" s="4" t="s">
        <v>908</v>
      </c>
      <c r="W143" s="4" t="s">
        <v>892</v>
      </c>
      <c r="X143" s="2" cm="1">
        <f t="array" ref="X143">SUM(_xlfn._xlws.FILTER($E$2:$E$863,_xlfn.MAP($V$2:$V$863,_xlfn.LAMBDA(_xlpm.x,_xlpm.x=$V143))))</f>
        <v>562</v>
      </c>
      <c r="Y143" s="11">
        <f t="shared" si="55"/>
        <v>1.7793594306049821E-3</v>
      </c>
      <c r="Z143" s="2" cm="1">
        <f t="array" ref="Z143">SUM(_xlfn._xlws.FILTER($E$2:$E$863,_xlfn.MAP($W$2:$W$863,_xlfn.LAMBDA(_xlpm.x,_xlpm.x=$W143))))</f>
        <v>110</v>
      </c>
      <c r="AA143" s="11">
        <f t="shared" si="56"/>
        <v>9.0909090909090905E-3</v>
      </c>
      <c r="AB143" s="11">
        <f t="shared" si="57"/>
        <v>-0.70834363041083603</v>
      </c>
      <c r="AC143" s="2"/>
      <c r="AH143" s="2"/>
      <c r="AI143" s="2"/>
    </row>
    <row r="144" spans="1:35">
      <c r="A144" s="1" t="str">
        <f t="shared" si="41"/>
        <v>~wa~ : [weɪ]</v>
      </c>
      <c r="B144" s="1">
        <f t="shared" si="58"/>
        <v>0</v>
      </c>
      <c r="C144" s="1">
        <f t="shared" si="58"/>
        <v>0</v>
      </c>
      <c r="D144" s="1">
        <f t="shared" si="58"/>
        <v>0</v>
      </c>
      <c r="E144" s="7">
        <v>1</v>
      </c>
      <c r="F144" s="9" t="s">
        <v>632</v>
      </c>
      <c r="G144" s="4">
        <f t="shared" si="42"/>
        <v>4.5330915684496827E-4</v>
      </c>
      <c r="H144" s="4" t="str">
        <f t="shared" si="43"/>
        <v>weɪ</v>
      </c>
      <c r="I144" s="4" t="str">
        <f t="shared" si="44"/>
        <v>wa</v>
      </c>
      <c r="J144" s="10">
        <f t="shared" si="45"/>
        <v>3</v>
      </c>
      <c r="K144" s="10">
        <f t="shared" si="46"/>
        <v>2</v>
      </c>
      <c r="L144" s="10">
        <f t="shared" si="47"/>
        <v>3</v>
      </c>
      <c r="M144" s="1" t="str">
        <f t="shared" si="48"/>
        <v>~wa~</v>
      </c>
      <c r="N144" s="1" t="str">
        <f t="shared" si="49"/>
        <v>[weɪ]</v>
      </c>
      <c r="O144" s="4">
        <f t="shared" si="50"/>
        <v>2.8054791649936624E-2</v>
      </c>
      <c r="P144" s="4">
        <f t="shared" si="51"/>
        <v>0.13333333333333333</v>
      </c>
      <c r="Q144" s="3" cm="1">
        <f t="array" ref="Q144">SUM(_xlfn._xlws.FILTER($G$2:$G$863,_xlfn.MAP($M$2:$M$863,_xlfn.LAMBDA(_xlpm.x,_xlpm.x=$M144))))</f>
        <v>4.9864007252946509E-3</v>
      </c>
      <c r="R144" s="4">
        <f t="shared" si="52"/>
        <v>9.0909090909090912E-2</v>
      </c>
      <c r="S144" s="6" cm="1">
        <f t="array" ref="S144">SUM(_xlfn._xlws.FILTER($G$2:$G$863,_xlfn.MAP($N$2:$N$863,_xlfn.LAMBDA(_xlpm.x,_xlpm.x=$N144))))</f>
        <v>1.8132366273798731E-3</v>
      </c>
      <c r="T144" s="4">
        <f t="shared" si="53"/>
        <v>0.25</v>
      </c>
      <c r="U144" s="4">
        <f t="shared" si="54"/>
        <v>-0.43933269383026263</v>
      </c>
      <c r="V144" s="4" t="s">
        <v>899</v>
      </c>
      <c r="W144" s="4" t="s">
        <v>901</v>
      </c>
      <c r="X144" s="2" cm="1">
        <f t="array" ref="X144">SUM(_xlfn._xlws.FILTER($E$2:$E$863,_xlfn.MAP($V$2:$V$863,_xlfn.LAMBDA(_xlpm.x,_xlpm.x=$V144))))</f>
        <v>359</v>
      </c>
      <c r="Y144" s="11">
        <f t="shared" si="55"/>
        <v>2.7855153203342618E-3</v>
      </c>
      <c r="Z144" s="2" cm="1">
        <f t="array" ref="Z144">SUM(_xlfn._xlws.FILTER($E$2:$E$863,_xlfn.MAP($W$2:$W$863,_xlfn.LAMBDA(_xlpm.x,_xlpm.x=$W144))))</f>
        <v>184</v>
      </c>
      <c r="AA144" s="11">
        <f t="shared" si="56"/>
        <v>5.434782608695652E-3</v>
      </c>
      <c r="AB144" s="11">
        <f t="shared" si="57"/>
        <v>-0.29027662556878264</v>
      </c>
      <c r="AC144" s="2"/>
      <c r="AH144" s="2"/>
      <c r="AI144" s="2"/>
    </row>
    <row r="145" spans="1:35">
      <c r="A145" s="1" t="str">
        <f t="shared" si="41"/>
        <v>~wa~ : [wɑ]</v>
      </c>
      <c r="B145" s="1">
        <f t="shared" si="58"/>
        <v>0</v>
      </c>
      <c r="C145" s="1">
        <f t="shared" si="58"/>
        <v>0</v>
      </c>
      <c r="D145" s="1">
        <f t="shared" si="58"/>
        <v>0</v>
      </c>
      <c r="E145" s="7">
        <v>4</v>
      </c>
      <c r="F145" s="9" t="s">
        <v>410</v>
      </c>
      <c r="G145" s="4">
        <f t="shared" si="42"/>
        <v>1.8132366273798731E-3</v>
      </c>
      <c r="H145" s="4" t="str">
        <f t="shared" si="43"/>
        <v>wɑ</v>
      </c>
      <c r="I145" s="4" t="str">
        <f t="shared" si="44"/>
        <v>wa</v>
      </c>
      <c r="J145" s="10">
        <f t="shared" si="45"/>
        <v>2</v>
      </c>
      <c r="K145" s="10">
        <f t="shared" si="46"/>
        <v>2</v>
      </c>
      <c r="L145" s="10">
        <f t="shared" si="47"/>
        <v>2</v>
      </c>
      <c r="M145" s="1" t="str">
        <f t="shared" si="48"/>
        <v>~wa~</v>
      </c>
      <c r="N145" s="1" t="str">
        <f t="shared" si="49"/>
        <v>[wɑ]</v>
      </c>
      <c r="O145" s="4">
        <f t="shared" si="50"/>
        <v>0.224438333199493</v>
      </c>
      <c r="P145" s="4">
        <f t="shared" si="51"/>
        <v>0.53333333333333333</v>
      </c>
      <c r="Q145" s="3" cm="1">
        <f t="array" ref="Q145">SUM(_xlfn._xlws.FILTER($G$2:$G$863,_xlfn.MAP($M$2:$M$863,_xlfn.LAMBDA(_xlpm.x,_xlpm.x=$M145))))</f>
        <v>4.9864007252946509E-3</v>
      </c>
      <c r="R145" s="4">
        <f t="shared" si="52"/>
        <v>0.36363636363636365</v>
      </c>
      <c r="S145" s="6" cm="1">
        <f t="array" ref="S145">SUM(_xlfn._xlws.FILTER($G$2:$G$863,_xlfn.MAP($N$2:$N$863,_xlfn.LAMBDA(_xlpm.x,_xlpm.x=$N145))))</f>
        <v>1.8132366273798731E-3</v>
      </c>
      <c r="T145" s="4">
        <f t="shared" si="53"/>
        <v>1</v>
      </c>
      <c r="U145" s="4">
        <f t="shared" si="54"/>
        <v>-0.43933269383026263</v>
      </c>
      <c r="V145" s="4" t="s">
        <v>918</v>
      </c>
      <c r="W145" s="4" t="s">
        <v>895</v>
      </c>
      <c r="X145" s="2" cm="1">
        <f t="array" ref="X145">SUM(_xlfn._xlws.FILTER($E$2:$E$863,_xlfn.MAP($V$2:$V$863,_xlfn.LAMBDA(_xlpm.x,_xlpm.x=$V145))))</f>
        <v>5</v>
      </c>
      <c r="Y145" s="11">
        <f t="shared" si="55"/>
        <v>0.8</v>
      </c>
      <c r="Z145" s="2" cm="1">
        <f t="array" ref="Z145">SUM(_xlfn._xlws.FILTER($E$2:$E$863,_xlfn.MAP($W$2:$W$863,_xlfn.LAMBDA(_xlpm.x,_xlpm.x=$W145))))</f>
        <v>150</v>
      </c>
      <c r="AA145" s="11">
        <f t="shared" si="56"/>
        <v>2.6666666666666668E-2</v>
      </c>
      <c r="AB145" s="11">
        <f t="shared" si="57"/>
        <v>1.4771212547196624</v>
      </c>
      <c r="AC145" s="2"/>
      <c r="AH145" s="2"/>
      <c r="AI145" s="2"/>
    </row>
    <row r="146" spans="1:35">
      <c r="A146" s="1" t="str">
        <f t="shared" si="41"/>
        <v>~ma~ : [mæ]</v>
      </c>
      <c r="B146" s="1">
        <f t="shared" si="58"/>
        <v>0</v>
      </c>
      <c r="C146" s="1">
        <f t="shared" si="58"/>
        <v>1</v>
      </c>
      <c r="D146" s="1">
        <f t="shared" si="58"/>
        <v>0</v>
      </c>
      <c r="E146" s="7">
        <v>7</v>
      </c>
      <c r="F146" s="9" t="s">
        <v>90</v>
      </c>
      <c r="G146" s="4">
        <f t="shared" si="42"/>
        <v>3.1731640979147779E-3</v>
      </c>
      <c r="H146" s="4" t="str">
        <f t="shared" si="43"/>
        <v>mæ</v>
      </c>
      <c r="I146" s="4" t="str">
        <f t="shared" si="44"/>
        <v>ma</v>
      </c>
      <c r="J146" s="10">
        <f t="shared" si="45"/>
        <v>2</v>
      </c>
      <c r="K146" s="10">
        <f t="shared" si="46"/>
        <v>2</v>
      </c>
      <c r="L146" s="10">
        <f t="shared" si="47"/>
        <v>2</v>
      </c>
      <c r="M146" s="1" t="str">
        <f t="shared" si="48"/>
        <v>~ma~</v>
      </c>
      <c r="N146" s="1" t="str">
        <f t="shared" si="49"/>
        <v>[mæ]</v>
      </c>
      <c r="O146" s="4">
        <f t="shared" si="50"/>
        <v>0.29276926524285951</v>
      </c>
      <c r="P146" s="4">
        <f t="shared" si="51"/>
        <v>0.53846153846153844</v>
      </c>
      <c r="Q146" s="3" cm="1">
        <f t="array" ref="Q146">SUM(_xlfn._xlws.FILTER($G$2:$G$863,_xlfn.MAP($M$2:$M$863,_xlfn.LAMBDA(_xlpm.x,_xlpm.x=$M146))))</f>
        <v>8.6128739800543971E-3</v>
      </c>
      <c r="R146" s="4">
        <f t="shared" si="52"/>
        <v>0.36842105263157893</v>
      </c>
      <c r="S146" s="6" cm="1">
        <f t="array" ref="S146">SUM(_xlfn._xlws.FILTER($G$2:$G$863,_xlfn.MAP($N$2:$N$863,_xlfn.LAMBDA(_xlpm.x,_xlpm.x=$N146))))</f>
        <v>3.1731640979147779E-3</v>
      </c>
      <c r="T146" s="4">
        <f t="shared" si="53"/>
        <v>1</v>
      </c>
      <c r="U146" s="4">
        <f t="shared" si="54"/>
        <v>-0.43365556093857216</v>
      </c>
      <c r="V146" s="4" t="s">
        <v>909</v>
      </c>
      <c r="W146" s="4" t="s">
        <v>899</v>
      </c>
      <c r="X146" s="2" cm="1">
        <f t="array" ref="X146">SUM(_xlfn._xlws.FILTER($E$2:$E$863,_xlfn.MAP($V$2:$V$863,_xlfn.LAMBDA(_xlpm.x,_xlpm.x=$V146))))</f>
        <v>473</v>
      </c>
      <c r="Y146" s="11">
        <f t="shared" si="55"/>
        <v>1.4799154334038054E-2</v>
      </c>
      <c r="Z146" s="2" cm="1">
        <f t="array" ref="Z146">SUM(_xlfn._xlws.FILTER($E$2:$E$863,_xlfn.MAP($W$2:$W$863,_xlfn.LAMBDA(_xlpm.x,_xlpm.x=$W146))))</f>
        <v>104</v>
      </c>
      <c r="AA146" s="11">
        <f t="shared" si="56"/>
        <v>6.7307692307692304E-2</v>
      </c>
      <c r="AB146" s="11">
        <f t="shared" si="57"/>
        <v>-0.65782780143903119</v>
      </c>
      <c r="AC146" s="2"/>
      <c r="AH146" s="2"/>
      <c r="AI146" s="2"/>
    </row>
    <row r="147" spans="1:35">
      <c r="A147" s="1" t="str">
        <f t="shared" si="41"/>
        <v>~ga~ : [ɡɑ]</v>
      </c>
      <c r="B147" s="1">
        <f t="shared" si="58"/>
        <v>0</v>
      </c>
      <c r="C147" s="1">
        <f t="shared" si="58"/>
        <v>0</v>
      </c>
      <c r="D147" s="1">
        <f t="shared" si="58"/>
        <v>0</v>
      </c>
      <c r="E147" s="7">
        <v>2</v>
      </c>
      <c r="F147" s="9" t="s">
        <v>576</v>
      </c>
      <c r="G147" s="4">
        <f t="shared" si="42"/>
        <v>9.0661831368993653E-4</v>
      </c>
      <c r="H147" s="1" t="str">
        <f t="shared" si="43"/>
        <v>ɡɑ</v>
      </c>
      <c r="I147" s="1" t="str">
        <f t="shared" si="44"/>
        <v>ga</v>
      </c>
      <c r="J147" s="10">
        <f t="shared" si="45"/>
        <v>2</v>
      </c>
      <c r="K147" s="10">
        <f t="shared" si="46"/>
        <v>2</v>
      </c>
      <c r="L147" s="10">
        <f t="shared" si="47"/>
        <v>2</v>
      </c>
      <c r="M147" s="1" t="str">
        <f t="shared" si="48"/>
        <v>~ga~</v>
      </c>
      <c r="N147" s="1" t="str">
        <f t="shared" si="49"/>
        <v>[ɡɑ]</v>
      </c>
      <c r="O147" s="4">
        <f t="shared" si="50"/>
        <v>0.1044565885377842</v>
      </c>
      <c r="P147" s="4">
        <f t="shared" si="51"/>
        <v>0.36363636363636365</v>
      </c>
      <c r="Q147" s="3" cm="1">
        <f t="array" ref="Q147">SUM(_xlfn._xlws.FILTER($G$2:$G$863,_xlfn.MAP($M$2:$M$863,_xlfn.LAMBDA(_xlpm.x,_xlpm.x=$M147))))</f>
        <v>3.6264732547597461E-3</v>
      </c>
      <c r="R147" s="4">
        <f t="shared" si="52"/>
        <v>0.25</v>
      </c>
      <c r="S147" s="6" cm="1">
        <f t="array" ref="S147">SUM(_xlfn._xlws.FILTER($G$2:$G$863,_xlfn.MAP($N$2:$N$863,_xlfn.LAMBDA(_xlpm.x,_xlpm.x=$N147))))</f>
        <v>1.3599274705349048E-3</v>
      </c>
      <c r="T147" s="4">
        <f t="shared" si="53"/>
        <v>0.66666666666666663</v>
      </c>
      <c r="U147" s="4">
        <f t="shared" si="54"/>
        <v>-0.42596873227228116</v>
      </c>
      <c r="V147" s="4" t="s">
        <v>909</v>
      </c>
      <c r="W147" s="4" t="s">
        <v>891</v>
      </c>
      <c r="X147" s="2" cm="1">
        <f t="array" ref="X147">SUM(_xlfn._xlws.FILTER($E$2:$E$863,_xlfn.MAP($V$2:$V$863,_xlfn.LAMBDA(_xlpm.x,_xlpm.x=$V147))))</f>
        <v>473</v>
      </c>
      <c r="Y147" s="11">
        <f t="shared" si="55"/>
        <v>4.2283298097251587E-3</v>
      </c>
      <c r="Z147" s="2" cm="1">
        <f t="array" ref="Z147">SUM(_xlfn._xlws.FILTER($E$2:$E$863,_xlfn.MAP($W$2:$W$863,_xlfn.LAMBDA(_xlpm.x,_xlpm.x=$W147))))</f>
        <v>163</v>
      </c>
      <c r="AA147" s="11">
        <f t="shared" si="56"/>
        <v>1.2269938650306749E-2</v>
      </c>
      <c r="AB147" s="11">
        <f t="shared" si="57"/>
        <v>-0.46267353633385372</v>
      </c>
      <c r="AC147" s="2"/>
      <c r="AH147" s="2"/>
      <c r="AI147" s="2"/>
    </row>
    <row r="148" spans="1:35">
      <c r="A148" s="1" t="str">
        <f t="shared" si="41"/>
        <v>~be~ : [bɛ]</v>
      </c>
      <c r="B148" s="1">
        <f t="shared" si="58"/>
        <v>0</v>
      </c>
      <c r="C148" s="1">
        <f t="shared" si="58"/>
        <v>0</v>
      </c>
      <c r="D148" s="1">
        <f t="shared" si="58"/>
        <v>0</v>
      </c>
      <c r="E148" s="7">
        <v>4</v>
      </c>
      <c r="F148" s="9" t="s">
        <v>314</v>
      </c>
      <c r="G148" s="4">
        <f t="shared" si="42"/>
        <v>1.8132366273798731E-3</v>
      </c>
      <c r="H148" s="1" t="str">
        <f t="shared" si="43"/>
        <v>bɛ</v>
      </c>
      <c r="I148" s="1" t="str">
        <f t="shared" si="44"/>
        <v>be</v>
      </c>
      <c r="J148" s="10">
        <f t="shared" si="45"/>
        <v>2</v>
      </c>
      <c r="K148" s="10">
        <f t="shared" si="46"/>
        <v>2</v>
      </c>
      <c r="L148" s="10">
        <f t="shared" si="47"/>
        <v>2</v>
      </c>
      <c r="M148" s="1" t="str">
        <f t="shared" si="48"/>
        <v>~be~</v>
      </c>
      <c r="N148" s="1" t="str">
        <f t="shared" si="49"/>
        <v>[bɛ]</v>
      </c>
      <c r="O148" s="4">
        <f t="shared" si="50"/>
        <v>0.18703194433291082</v>
      </c>
      <c r="P148" s="4">
        <f t="shared" si="51"/>
        <v>0.44444444444444442</v>
      </c>
      <c r="Q148" s="3" cm="1">
        <f t="array" ref="Q148">SUM(_xlfn._xlws.FILTER($G$2:$G$863,_xlfn.MAP($M$2:$M$863,_xlfn.LAMBDA(_xlpm.x,_xlpm.x=$M148))))</f>
        <v>5.8930190389845875E-3</v>
      </c>
      <c r="R148" s="4">
        <f t="shared" si="52"/>
        <v>0.30769230769230771</v>
      </c>
      <c r="S148" s="6" cm="1">
        <f t="array" ref="S148">SUM(_xlfn._xlws.FILTER($G$2:$G$863,_xlfn.MAP($N$2:$N$863,_xlfn.LAMBDA(_xlpm.x,_xlpm.x=$N148))))</f>
        <v>2.2665457842248413E-3</v>
      </c>
      <c r="T148" s="4">
        <f t="shared" si="53"/>
        <v>0.8</v>
      </c>
      <c r="U148" s="4">
        <f t="shared" si="54"/>
        <v>-0.41497334797081792</v>
      </c>
      <c r="V148" s="4" t="s">
        <v>900</v>
      </c>
      <c r="W148" s="4" t="s">
        <v>905</v>
      </c>
      <c r="X148" s="2" cm="1">
        <f t="array" ref="X148">SUM(_xlfn._xlws.FILTER($E$2:$E$863,_xlfn.MAP($V$2:$V$863,_xlfn.LAMBDA(_xlpm.x,_xlpm.x=$V148))))</f>
        <v>247</v>
      </c>
      <c r="Y148" s="11">
        <f t="shared" si="55"/>
        <v>1.6194331983805668E-2</v>
      </c>
      <c r="Z148" s="2" cm="1">
        <f t="array" ref="Z148">SUM(_xlfn._xlws.FILTER($E$2:$E$863,_xlfn.MAP($W$2:$W$863,_xlfn.LAMBDA(_xlpm.x,_xlpm.x=$W148))))</f>
        <v>55</v>
      </c>
      <c r="AA148" s="11">
        <f t="shared" si="56"/>
        <v>7.2727272727272724E-2</v>
      </c>
      <c r="AB148" s="11">
        <f t="shared" si="57"/>
        <v>-0.65233426376542181</v>
      </c>
      <c r="AC148" s="2"/>
      <c r="AH148" s="2"/>
      <c r="AI148" s="2"/>
    </row>
    <row r="149" spans="1:35">
      <c r="A149" s="1" t="str">
        <f t="shared" si="41"/>
        <v>~su~ : [sʌ]</v>
      </c>
      <c r="B149" s="1">
        <f t="shared" si="58"/>
        <v>0</v>
      </c>
      <c r="C149" s="1">
        <f t="shared" si="58"/>
        <v>0</v>
      </c>
      <c r="D149" s="1">
        <f t="shared" si="58"/>
        <v>0</v>
      </c>
      <c r="E149" s="7">
        <v>5</v>
      </c>
      <c r="F149" s="9" t="s">
        <v>393</v>
      </c>
      <c r="G149" s="4">
        <f t="shared" si="42"/>
        <v>2.2665457842248413E-3</v>
      </c>
      <c r="H149" s="4" t="str">
        <f t="shared" si="43"/>
        <v>sʌ</v>
      </c>
      <c r="I149" s="4" t="str">
        <f t="shared" si="44"/>
        <v>su</v>
      </c>
      <c r="J149" s="10">
        <f t="shared" si="45"/>
        <v>2</v>
      </c>
      <c r="K149" s="10">
        <f t="shared" si="46"/>
        <v>2</v>
      </c>
      <c r="L149" s="10">
        <f t="shared" si="47"/>
        <v>2</v>
      </c>
      <c r="M149" s="1" t="str">
        <f t="shared" si="48"/>
        <v>~su~</v>
      </c>
      <c r="N149" s="1" t="str">
        <f t="shared" si="49"/>
        <v>[sʌ]</v>
      </c>
      <c r="O149" s="4">
        <f t="shared" si="50"/>
        <v>0.18739749402312786</v>
      </c>
      <c r="P149" s="4">
        <f t="shared" si="51"/>
        <v>0.4</v>
      </c>
      <c r="Q149" s="3" cm="1">
        <f t="array" ref="Q149">SUM(_xlfn._xlws.FILTER($G$2:$G$863,_xlfn.MAP($M$2:$M$863,_xlfn.LAMBDA(_xlpm.x,_xlpm.x=$M149))))</f>
        <v>8.1595648232094288E-3</v>
      </c>
      <c r="R149" s="4">
        <f t="shared" si="52"/>
        <v>0.27777777777777779</v>
      </c>
      <c r="S149" s="6" cm="1">
        <f t="array" ref="S149">SUM(_xlfn._xlws.FILTER($G$2:$G$863,_xlfn.MAP($N$2:$N$863,_xlfn.LAMBDA(_xlpm.x,_xlpm.x=$N149))))</f>
        <v>3.1731640979147779E-3</v>
      </c>
      <c r="T149" s="4">
        <f t="shared" si="53"/>
        <v>0.7142857142857143</v>
      </c>
      <c r="U149" s="4">
        <f t="shared" si="54"/>
        <v>-0.41017446508904926</v>
      </c>
      <c r="V149" s="4" t="s">
        <v>908</v>
      </c>
      <c r="W149" s="4" t="s">
        <v>894</v>
      </c>
      <c r="X149" s="2" cm="1">
        <f t="array" ref="X149">SUM(_xlfn._xlws.FILTER($E$2:$E$863,_xlfn.MAP($V$2:$V$863,_xlfn.LAMBDA(_xlpm.x,_xlpm.x=$V149))))</f>
        <v>562</v>
      </c>
      <c r="Y149" s="11">
        <f t="shared" si="55"/>
        <v>8.8967971530249119E-3</v>
      </c>
      <c r="Z149" s="2" cm="1">
        <f t="array" ref="Z149">SUM(_xlfn._xlws.FILTER($E$2:$E$863,_xlfn.MAP($W$2:$W$863,_xlfn.LAMBDA(_xlpm.x,_xlpm.x=$W149))))</f>
        <v>288</v>
      </c>
      <c r="AA149" s="11">
        <f t="shared" si="56"/>
        <v>1.7361111111111112E-2</v>
      </c>
      <c r="AB149" s="11">
        <f t="shared" si="57"/>
        <v>-0.2903438278098302</v>
      </c>
      <c r="AC149" s="2"/>
      <c r="AH149" s="2"/>
      <c r="AI149" s="2"/>
    </row>
    <row r="150" spans="1:35">
      <c r="A150" s="1" t="str">
        <f t="shared" si="41"/>
        <v>~ba~ : [bɑ]</v>
      </c>
      <c r="B150" s="1">
        <f t="shared" si="58"/>
        <v>0</v>
      </c>
      <c r="C150" s="1">
        <f t="shared" si="58"/>
        <v>0</v>
      </c>
      <c r="D150" s="1">
        <f t="shared" si="58"/>
        <v>0</v>
      </c>
      <c r="E150" s="7">
        <v>1</v>
      </c>
      <c r="F150" s="9" t="s">
        <v>652</v>
      </c>
      <c r="G150" s="4">
        <f t="shared" si="42"/>
        <v>4.5330915684496827E-4</v>
      </c>
      <c r="H150" s="4" t="str">
        <f t="shared" si="43"/>
        <v>bɑ</v>
      </c>
      <c r="I150" s="4" t="str">
        <f t="shared" si="44"/>
        <v>ba</v>
      </c>
      <c r="J150" s="10">
        <f t="shared" si="45"/>
        <v>2</v>
      </c>
      <c r="K150" s="10">
        <f t="shared" si="46"/>
        <v>2</v>
      </c>
      <c r="L150" s="10">
        <f t="shared" si="47"/>
        <v>2</v>
      </c>
      <c r="M150" s="1" t="str">
        <f t="shared" si="48"/>
        <v>~ba~</v>
      </c>
      <c r="N150" s="1" t="str">
        <f t="shared" si="49"/>
        <v>[bɑ]</v>
      </c>
      <c r="O150" s="4">
        <f t="shared" si="50"/>
        <v>2.5891159511273302E-2</v>
      </c>
      <c r="P150" s="4">
        <f t="shared" si="51"/>
        <v>0.14285714285714288</v>
      </c>
      <c r="Q150" s="3" cm="1">
        <f t="array" ref="Q150">SUM(_xlfn._xlws.FILTER($G$2:$G$863,_xlfn.MAP($M$2:$M$863,_xlfn.LAMBDA(_xlpm.x,_xlpm.x=$M150))))</f>
        <v>4.5330915684496827E-3</v>
      </c>
      <c r="R150" s="4">
        <f t="shared" si="52"/>
        <v>0.1</v>
      </c>
      <c r="S150" s="6" cm="1">
        <f t="array" ref="S150">SUM(_xlfn._xlws.FILTER($G$2:$G$863,_xlfn.MAP($N$2:$N$863,_xlfn.LAMBDA(_xlpm.x,_xlpm.x=$N150))))</f>
        <v>1.8132366273798731E-3</v>
      </c>
      <c r="T150" s="4">
        <f t="shared" si="53"/>
        <v>0.25</v>
      </c>
      <c r="U150" s="4">
        <f t="shared" si="54"/>
        <v>-0.3979400086720376</v>
      </c>
      <c r="V150" s="4" t="s">
        <v>909</v>
      </c>
      <c r="W150" s="4" t="s">
        <v>901</v>
      </c>
      <c r="X150" s="2" cm="1">
        <f t="array" ref="X150">SUM(_xlfn._xlws.FILTER($E$2:$E$863,_xlfn.MAP($V$2:$V$863,_xlfn.LAMBDA(_xlpm.x,_xlpm.x=$V150))))</f>
        <v>473</v>
      </c>
      <c r="Y150" s="11">
        <f t="shared" si="55"/>
        <v>2.1141649048625794E-3</v>
      </c>
      <c r="Z150" s="2" cm="1">
        <f t="array" ref="Z150">SUM(_xlfn._xlws.FILTER($E$2:$E$863,_xlfn.MAP($W$2:$W$863,_xlfn.LAMBDA(_xlpm.x,_xlpm.x=$W150))))</f>
        <v>184</v>
      </c>
      <c r="AA150" s="11">
        <f t="shared" si="56"/>
        <v>5.434782608695652E-3</v>
      </c>
      <c r="AB150" s="11">
        <f t="shared" si="57"/>
        <v>-0.41004331772827507</v>
      </c>
      <c r="AC150" s="2"/>
      <c r="AH150" s="2"/>
      <c r="AI150" s="2"/>
    </row>
    <row r="151" spans="1:35">
      <c r="A151" s="1" t="str">
        <f t="shared" si="41"/>
        <v>~do~ : [du]</v>
      </c>
      <c r="B151" s="1">
        <f t="shared" si="58"/>
        <v>0</v>
      </c>
      <c r="C151" s="1">
        <f t="shared" si="58"/>
        <v>0</v>
      </c>
      <c r="D151" s="1">
        <f t="shared" si="58"/>
        <v>0</v>
      </c>
      <c r="E151" s="7">
        <v>1</v>
      </c>
      <c r="F151" s="9" t="s">
        <v>24</v>
      </c>
      <c r="G151" s="4">
        <f t="shared" si="42"/>
        <v>4.5330915684496827E-4</v>
      </c>
      <c r="H151" s="4" t="str">
        <f t="shared" si="43"/>
        <v>du</v>
      </c>
      <c r="I151" s="4" t="str">
        <f t="shared" si="44"/>
        <v>do</v>
      </c>
      <c r="J151" s="10">
        <f t="shared" si="45"/>
        <v>2</v>
      </c>
      <c r="K151" s="10">
        <f t="shared" si="46"/>
        <v>2</v>
      </c>
      <c r="L151" s="10">
        <f t="shared" si="47"/>
        <v>2</v>
      </c>
      <c r="M151" s="1" t="str">
        <f t="shared" si="48"/>
        <v>~do~</v>
      </c>
      <c r="N151" s="1" t="str">
        <f t="shared" si="49"/>
        <v>[du]</v>
      </c>
      <c r="O151" s="4">
        <f t="shared" si="50"/>
        <v>5.1782319022546604E-2</v>
      </c>
      <c r="P151" s="4">
        <f t="shared" si="51"/>
        <v>0.28571428571428575</v>
      </c>
      <c r="Q151" s="3" cm="1">
        <f t="array" ref="Q151">SUM(_xlfn._xlws.FILTER($G$2:$G$863,_xlfn.MAP($M$2:$M$863,_xlfn.LAMBDA(_xlpm.x,_xlpm.x=$M151))))</f>
        <v>2.2665457842248413E-3</v>
      </c>
      <c r="R151" s="4">
        <f t="shared" si="52"/>
        <v>0.2</v>
      </c>
      <c r="S151" s="6" cm="1">
        <f t="array" ref="S151">SUM(_xlfn._xlws.FILTER($G$2:$G$863,_xlfn.MAP($N$2:$N$863,_xlfn.LAMBDA(_xlpm.x,_xlpm.x=$N151))))</f>
        <v>9.0661831368993653E-4</v>
      </c>
      <c r="T151" s="4">
        <f t="shared" si="53"/>
        <v>0.5</v>
      </c>
      <c r="U151" s="4">
        <f t="shared" si="54"/>
        <v>-0.3979400086720376</v>
      </c>
      <c r="V151" s="4" t="s">
        <v>907</v>
      </c>
      <c r="W151" s="4" t="s">
        <v>898</v>
      </c>
      <c r="X151" s="2" cm="1">
        <f t="array" ref="X151">SUM(_xlfn._xlws.FILTER($E$2:$E$863,_xlfn.MAP($V$2:$V$863,_xlfn.LAMBDA(_xlpm.x,_xlpm.x=$V151))))</f>
        <v>341</v>
      </c>
      <c r="Y151" s="11">
        <f t="shared" si="55"/>
        <v>2.9325513196480938E-3</v>
      </c>
      <c r="Z151" s="2" cm="1">
        <f t="array" ref="Z151">SUM(_xlfn._xlws.FILTER($E$2:$E$863,_xlfn.MAP($W$2:$W$863,_xlfn.LAMBDA(_xlpm.x,_xlpm.x=$W151))))</f>
        <v>56</v>
      </c>
      <c r="AA151" s="11">
        <f t="shared" si="56"/>
        <v>1.7857142857142856E-2</v>
      </c>
      <c r="AB151" s="11">
        <f t="shared" si="57"/>
        <v>-0.78456635198629721</v>
      </c>
      <c r="AC151" s="2"/>
      <c r="AH151" s="2"/>
      <c r="AI151" s="2"/>
    </row>
    <row r="152" spans="1:35">
      <c r="A152" s="1" t="str">
        <f t="shared" si="41"/>
        <v>~do~ : [dɔ]</v>
      </c>
      <c r="B152" s="1">
        <f t="shared" si="58"/>
        <v>0</v>
      </c>
      <c r="C152" s="1">
        <f t="shared" si="58"/>
        <v>0</v>
      </c>
      <c r="D152" s="1">
        <f t="shared" si="58"/>
        <v>0</v>
      </c>
      <c r="E152" s="7">
        <v>1</v>
      </c>
      <c r="F152" s="9" t="s">
        <v>655</v>
      </c>
      <c r="G152" s="4">
        <f t="shared" si="42"/>
        <v>4.5330915684496827E-4</v>
      </c>
      <c r="H152" s="1" t="str">
        <f t="shared" si="43"/>
        <v>dɔ</v>
      </c>
      <c r="I152" s="1" t="str">
        <f t="shared" si="44"/>
        <v>do</v>
      </c>
      <c r="J152" s="10">
        <f t="shared" si="45"/>
        <v>2</v>
      </c>
      <c r="K152" s="10">
        <f t="shared" si="46"/>
        <v>2</v>
      </c>
      <c r="L152" s="10">
        <f t="shared" si="47"/>
        <v>2</v>
      </c>
      <c r="M152" s="1" t="str">
        <f t="shared" si="48"/>
        <v>~do~</v>
      </c>
      <c r="N152" s="1" t="str">
        <f t="shared" si="49"/>
        <v>[dɔ]</v>
      </c>
      <c r="O152" s="4">
        <f t="shared" si="50"/>
        <v>5.1782319022546604E-2</v>
      </c>
      <c r="P152" s="4">
        <f t="shared" si="51"/>
        <v>0.28571428571428575</v>
      </c>
      <c r="Q152" s="3" cm="1">
        <f t="array" ref="Q152">SUM(_xlfn._xlws.FILTER($G$2:$G$863,_xlfn.MAP($M$2:$M$863,_xlfn.LAMBDA(_xlpm.x,_xlpm.x=$M152))))</f>
        <v>2.2665457842248413E-3</v>
      </c>
      <c r="R152" s="4">
        <f t="shared" si="52"/>
        <v>0.2</v>
      </c>
      <c r="S152" s="6" cm="1">
        <f t="array" ref="S152">SUM(_xlfn._xlws.FILTER($G$2:$G$863,_xlfn.MAP($N$2:$N$863,_xlfn.LAMBDA(_xlpm.x,_xlpm.x=$N152))))</f>
        <v>9.0661831368993653E-4</v>
      </c>
      <c r="T152" s="4">
        <f t="shared" si="53"/>
        <v>0.5</v>
      </c>
      <c r="U152" s="4">
        <f t="shared" si="54"/>
        <v>-0.3979400086720376</v>
      </c>
      <c r="V152" s="4" t="s">
        <v>889</v>
      </c>
      <c r="W152" s="4" t="s">
        <v>908</v>
      </c>
      <c r="X152" s="2" cm="1">
        <f t="array" ref="X152">SUM(_xlfn._xlws.FILTER($E$2:$E$863,_xlfn.MAP($V$2:$V$863,_xlfn.LAMBDA(_xlpm.x,_xlpm.x=$V152))))</f>
        <v>52</v>
      </c>
      <c r="Y152" s="11">
        <f t="shared" si="55"/>
        <v>1.9230769230769232E-2</v>
      </c>
      <c r="Z152" s="2" cm="1">
        <f t="array" ref="Z152">SUM(_xlfn._xlws.FILTER($E$2:$E$863,_xlfn.MAP($W$2:$W$863,_xlfn.LAMBDA(_xlpm.x,_xlpm.x=$W152))))</f>
        <v>7</v>
      </c>
      <c r="AA152" s="11">
        <f t="shared" si="56"/>
        <v>0.14285714285714285</v>
      </c>
      <c r="AB152" s="11">
        <f t="shared" si="57"/>
        <v>-0.8709053036205423</v>
      </c>
      <c r="AC152" s="2"/>
      <c r="AH152" s="2"/>
      <c r="AI152" s="2"/>
    </row>
    <row r="153" spans="1:35">
      <c r="A153" s="1" t="str">
        <f t="shared" si="41"/>
        <v>~cu~ : [kɜ]</v>
      </c>
      <c r="B153" s="1">
        <f t="shared" si="58"/>
        <v>0</v>
      </c>
      <c r="C153" s="1">
        <f t="shared" si="58"/>
        <v>0</v>
      </c>
      <c r="D153" s="1">
        <f t="shared" si="58"/>
        <v>0</v>
      </c>
      <c r="E153" s="7">
        <v>1</v>
      </c>
      <c r="F153" s="9" t="s">
        <v>550</v>
      </c>
      <c r="G153" s="4">
        <f t="shared" si="42"/>
        <v>4.5330915684496827E-4</v>
      </c>
      <c r="H153" s="4" t="str">
        <f t="shared" si="43"/>
        <v>kɜ</v>
      </c>
      <c r="I153" s="4" t="str">
        <f t="shared" si="44"/>
        <v>cu</v>
      </c>
      <c r="J153" s="10">
        <f t="shared" si="45"/>
        <v>2</v>
      </c>
      <c r="K153" s="10">
        <f t="shared" si="46"/>
        <v>2</v>
      </c>
      <c r="L153" s="10">
        <f t="shared" si="47"/>
        <v>2</v>
      </c>
      <c r="M153" s="1" t="str">
        <f t="shared" si="48"/>
        <v>~cu~</v>
      </c>
      <c r="N153" s="1" t="str">
        <f t="shared" si="49"/>
        <v>[kɜ]</v>
      </c>
      <c r="O153" s="4">
        <f t="shared" si="50"/>
        <v>5.1782319022546604E-2</v>
      </c>
      <c r="P153" s="4">
        <f t="shared" si="51"/>
        <v>0.28571428571428575</v>
      </c>
      <c r="Q153" s="3" cm="1">
        <f t="array" ref="Q153">SUM(_xlfn._xlws.FILTER($G$2:$G$863,_xlfn.MAP($M$2:$M$863,_xlfn.LAMBDA(_xlpm.x,_xlpm.x=$M153))))</f>
        <v>2.2665457842248413E-3</v>
      </c>
      <c r="R153" s="4">
        <f t="shared" si="52"/>
        <v>0.2</v>
      </c>
      <c r="S153" s="6" cm="1">
        <f t="array" ref="S153">SUM(_xlfn._xlws.FILTER($G$2:$G$863,_xlfn.MAP($N$2:$N$863,_xlfn.LAMBDA(_xlpm.x,_xlpm.x=$N153))))</f>
        <v>9.0661831368993653E-4</v>
      </c>
      <c r="T153" s="4">
        <f t="shared" si="53"/>
        <v>0.5</v>
      </c>
      <c r="U153" s="4">
        <f t="shared" si="54"/>
        <v>-0.3979400086720376</v>
      </c>
      <c r="V153" s="4" t="s">
        <v>908</v>
      </c>
      <c r="W153" s="4" t="s">
        <v>892</v>
      </c>
      <c r="X153" s="2" cm="1">
        <f t="array" ref="X153">SUM(_xlfn._xlws.FILTER($E$2:$E$863,_xlfn.MAP($V$2:$V$863,_xlfn.LAMBDA(_xlpm.x,_xlpm.x=$V153))))</f>
        <v>562</v>
      </c>
      <c r="Y153" s="11">
        <f t="shared" si="55"/>
        <v>1.7793594306049821E-3</v>
      </c>
      <c r="Z153" s="2" cm="1">
        <f t="array" ref="Z153">SUM(_xlfn._xlws.FILTER($E$2:$E$863,_xlfn.MAP($W$2:$W$863,_xlfn.LAMBDA(_xlpm.x,_xlpm.x=$W153))))</f>
        <v>110</v>
      </c>
      <c r="AA153" s="11">
        <f t="shared" si="56"/>
        <v>9.0909090909090905E-3</v>
      </c>
      <c r="AB153" s="11">
        <f t="shared" si="57"/>
        <v>-0.70834363041083603</v>
      </c>
      <c r="AC153" s="2"/>
      <c r="AH153" s="2"/>
      <c r="AI153" s="2"/>
    </row>
    <row r="154" spans="1:35">
      <c r="A154" s="1" t="str">
        <f t="shared" si="41"/>
        <v>~ny~ : [ni]</v>
      </c>
      <c r="B154" s="1">
        <f t="shared" si="58"/>
        <v>0</v>
      </c>
      <c r="C154" s="1">
        <f t="shared" si="58"/>
        <v>0</v>
      </c>
      <c r="D154" s="1">
        <f t="shared" si="58"/>
        <v>1</v>
      </c>
      <c r="E154" s="7">
        <v>1</v>
      </c>
      <c r="F154" s="9" t="s">
        <v>96</v>
      </c>
      <c r="G154" s="4">
        <f t="shared" si="42"/>
        <v>4.5330915684496827E-4</v>
      </c>
      <c r="H154" s="4" t="str">
        <f t="shared" si="43"/>
        <v>ni</v>
      </c>
      <c r="I154" s="4" t="str">
        <f t="shared" si="44"/>
        <v>ny</v>
      </c>
      <c r="J154" s="10">
        <f t="shared" si="45"/>
        <v>2</v>
      </c>
      <c r="K154" s="10">
        <f t="shared" si="46"/>
        <v>2</v>
      </c>
      <c r="L154" s="10">
        <f t="shared" si="47"/>
        <v>2</v>
      </c>
      <c r="M154" s="1" t="str">
        <f t="shared" si="48"/>
        <v>~ny~</v>
      </c>
      <c r="N154" s="1" t="str">
        <f t="shared" si="49"/>
        <v>[ni]</v>
      </c>
      <c r="O154" s="4">
        <f t="shared" si="50"/>
        <v>5.1782319022546604E-2</v>
      </c>
      <c r="P154" s="4">
        <f t="shared" si="51"/>
        <v>0.28571428571428575</v>
      </c>
      <c r="Q154" s="3" cm="1">
        <f t="array" ref="Q154">SUM(_xlfn._xlws.FILTER($G$2:$G$863,_xlfn.MAP($M$2:$M$863,_xlfn.LAMBDA(_xlpm.x,_xlpm.x=$M154))))</f>
        <v>2.2665457842248413E-3</v>
      </c>
      <c r="R154" s="4">
        <f t="shared" si="52"/>
        <v>0.2</v>
      </c>
      <c r="S154" s="6" cm="1">
        <f t="array" ref="S154">SUM(_xlfn._xlws.FILTER($G$2:$G$863,_xlfn.MAP($N$2:$N$863,_xlfn.LAMBDA(_xlpm.x,_xlpm.x=$N154))))</f>
        <v>9.0661831368993653E-4</v>
      </c>
      <c r="T154" s="4">
        <f t="shared" si="53"/>
        <v>0.5</v>
      </c>
      <c r="U154" s="4">
        <f t="shared" si="54"/>
        <v>-0.3979400086720376</v>
      </c>
      <c r="V154" s="4" t="s">
        <v>908</v>
      </c>
      <c r="W154" s="4" t="s">
        <v>890</v>
      </c>
      <c r="X154" s="2" cm="1">
        <f t="array" ref="X154">SUM(_xlfn._xlws.FILTER($E$2:$E$863,_xlfn.MAP($V$2:$V$863,_xlfn.LAMBDA(_xlpm.x,_xlpm.x=$V154))))</f>
        <v>562</v>
      </c>
      <c r="Y154" s="11">
        <f t="shared" si="55"/>
        <v>1.7793594306049821E-3</v>
      </c>
      <c r="Z154" s="2" cm="1">
        <f t="array" ref="Z154">SUM(_xlfn._xlws.FILTER($E$2:$E$863,_xlfn.MAP($W$2:$W$863,_xlfn.LAMBDA(_xlpm.x,_xlpm.x=$W154))))</f>
        <v>245</v>
      </c>
      <c r="AA154" s="11">
        <f t="shared" si="56"/>
        <v>4.0816326530612249E-3</v>
      </c>
      <c r="AB154" s="11">
        <f t="shared" si="57"/>
        <v>-0.36057023120452869</v>
      </c>
      <c r="AC154" s="2"/>
      <c r="AH154" s="2"/>
      <c r="AI154" s="2"/>
    </row>
    <row r="155" spans="1:35">
      <c r="A155" s="1" t="str">
        <f t="shared" si="41"/>
        <v>~hu~ : [hʌ]</v>
      </c>
      <c r="B155" s="1">
        <f t="shared" si="58"/>
        <v>0</v>
      </c>
      <c r="C155" s="1">
        <f t="shared" si="58"/>
        <v>0</v>
      </c>
      <c r="D155" s="1">
        <f t="shared" si="58"/>
        <v>0</v>
      </c>
      <c r="E155" s="7">
        <v>2</v>
      </c>
      <c r="F155" s="9" t="s">
        <v>226</v>
      </c>
      <c r="G155" s="4">
        <f t="shared" si="42"/>
        <v>9.0661831368993653E-4</v>
      </c>
      <c r="H155" s="4" t="str">
        <f t="shared" si="43"/>
        <v>hʌ</v>
      </c>
      <c r="I155" s="4" t="str">
        <f t="shared" si="44"/>
        <v>hu</v>
      </c>
      <c r="J155" s="10">
        <f t="shared" si="45"/>
        <v>2</v>
      </c>
      <c r="K155" s="10">
        <f t="shared" si="46"/>
        <v>2</v>
      </c>
      <c r="L155" s="10">
        <f t="shared" si="47"/>
        <v>2</v>
      </c>
      <c r="M155" s="1" t="str">
        <f t="shared" si="48"/>
        <v>~hu~</v>
      </c>
      <c r="N155" s="1" t="str">
        <f t="shared" si="49"/>
        <v>[hʌ]</v>
      </c>
      <c r="O155" s="4">
        <f t="shared" si="50"/>
        <v>0.16414606770223231</v>
      </c>
      <c r="P155" s="4">
        <f t="shared" si="51"/>
        <v>0.57142857142857151</v>
      </c>
      <c r="Q155" s="3" cm="1">
        <f t="array" ref="Q155">SUM(_xlfn._xlws.FILTER($G$2:$G$863,_xlfn.MAP($M$2:$M$863,_xlfn.LAMBDA(_xlpm.x,_xlpm.x=$M155))))</f>
        <v>2.2665457842248413E-3</v>
      </c>
      <c r="R155" s="4">
        <f t="shared" si="52"/>
        <v>0.4</v>
      </c>
      <c r="S155" s="6" cm="1">
        <f t="array" ref="S155">SUM(_xlfn._xlws.FILTER($G$2:$G$863,_xlfn.MAP($N$2:$N$863,_xlfn.LAMBDA(_xlpm.x,_xlpm.x=$N155))))</f>
        <v>9.0661831368993653E-4</v>
      </c>
      <c r="T155" s="4">
        <f t="shared" si="53"/>
        <v>1</v>
      </c>
      <c r="U155" s="4">
        <f t="shared" si="54"/>
        <v>-0.3979400086720376</v>
      </c>
      <c r="V155" s="4" t="s">
        <v>909</v>
      </c>
      <c r="W155" s="4" t="s">
        <v>893</v>
      </c>
      <c r="X155" s="2" cm="1">
        <f t="array" ref="X155">SUM(_xlfn._xlws.FILTER($E$2:$E$863,_xlfn.MAP($V$2:$V$863,_xlfn.LAMBDA(_xlpm.x,_xlpm.x=$V155))))</f>
        <v>473</v>
      </c>
      <c r="Y155" s="11">
        <f t="shared" si="55"/>
        <v>4.2283298097251587E-3</v>
      </c>
      <c r="Z155" s="2" cm="1">
        <f t="array" ref="Z155">SUM(_xlfn._xlws.FILTER($E$2:$E$863,_xlfn.MAP($W$2:$W$863,_xlfn.LAMBDA(_xlpm.x,_xlpm.x=$W155))))</f>
        <v>228</v>
      </c>
      <c r="AA155" s="11">
        <f t="shared" si="56"/>
        <v>8.771929824561403E-3</v>
      </c>
      <c r="AB155" s="11">
        <f t="shared" si="57"/>
        <v>-0.3169262937373577</v>
      </c>
      <c r="AC155" s="2"/>
      <c r="AH155" s="2"/>
      <c r="AI155" s="2"/>
    </row>
    <row r="156" spans="1:35">
      <c r="A156" s="1" t="str">
        <f t="shared" si="41"/>
        <v>~hu~ : [hyu]</v>
      </c>
      <c r="B156" s="1">
        <f t="shared" si="58"/>
        <v>0</v>
      </c>
      <c r="C156" s="1">
        <f t="shared" si="58"/>
        <v>0</v>
      </c>
      <c r="D156" s="1">
        <f t="shared" si="58"/>
        <v>0</v>
      </c>
      <c r="E156" s="7">
        <v>2</v>
      </c>
      <c r="F156" s="9" t="s">
        <v>43</v>
      </c>
      <c r="G156" s="4">
        <f t="shared" si="42"/>
        <v>9.0661831368993653E-4</v>
      </c>
      <c r="H156" s="4" t="str">
        <f t="shared" si="43"/>
        <v>hyu</v>
      </c>
      <c r="I156" s="4" t="str">
        <f t="shared" si="44"/>
        <v>hu</v>
      </c>
      <c r="J156" s="10">
        <f t="shared" si="45"/>
        <v>3</v>
      </c>
      <c r="K156" s="10">
        <f t="shared" si="46"/>
        <v>2</v>
      </c>
      <c r="L156" s="10">
        <f t="shared" si="47"/>
        <v>3</v>
      </c>
      <c r="M156" s="1" t="str">
        <f t="shared" si="48"/>
        <v>~hu~</v>
      </c>
      <c r="N156" s="1" t="str">
        <f t="shared" si="49"/>
        <v>[hyu]</v>
      </c>
      <c r="O156" s="4">
        <f t="shared" si="50"/>
        <v>0.19056768313154815</v>
      </c>
      <c r="P156" s="4">
        <f t="shared" si="51"/>
        <v>0.57142857142857151</v>
      </c>
      <c r="Q156" s="3" cm="1">
        <f t="array" ref="Q156">SUM(_xlfn._xlws.FILTER($G$2:$G$863,_xlfn.MAP($M$2:$M$863,_xlfn.LAMBDA(_xlpm.x,_xlpm.x=$M156))))</f>
        <v>2.2665457842248413E-3</v>
      </c>
      <c r="R156" s="4">
        <f t="shared" si="52"/>
        <v>0.4</v>
      </c>
      <c r="S156" s="6" cm="1">
        <f t="array" ref="S156">SUM(_xlfn._xlws.FILTER($G$2:$G$863,_xlfn.MAP($N$2:$N$863,_xlfn.LAMBDA(_xlpm.x,_xlpm.x=$N156))))</f>
        <v>9.0661831368993653E-4</v>
      </c>
      <c r="T156" s="4">
        <f t="shared" si="53"/>
        <v>1</v>
      </c>
      <c r="U156" s="4">
        <f t="shared" si="54"/>
        <v>-0.3979400086720376</v>
      </c>
      <c r="V156" s="4" t="s">
        <v>909</v>
      </c>
      <c r="W156" s="4" t="s">
        <v>899</v>
      </c>
      <c r="X156" s="2" cm="1">
        <f t="array" ref="X156">SUM(_xlfn._xlws.FILTER($E$2:$E$863,_xlfn.MAP($V$2:$V$863,_xlfn.LAMBDA(_xlpm.x,_xlpm.x=$V156))))</f>
        <v>473</v>
      </c>
      <c r="Y156" s="11">
        <f t="shared" si="55"/>
        <v>4.2283298097251587E-3</v>
      </c>
      <c r="Z156" s="2" cm="1">
        <f t="array" ref="Z156">SUM(_xlfn._xlws.FILTER($E$2:$E$863,_xlfn.MAP($W$2:$W$863,_xlfn.LAMBDA(_xlpm.x,_xlpm.x=$W156))))</f>
        <v>104</v>
      </c>
      <c r="AA156" s="11">
        <f t="shared" si="56"/>
        <v>1.9230769230769232E-2</v>
      </c>
      <c r="AB156" s="11">
        <f t="shared" si="57"/>
        <v>-0.65782780143903119</v>
      </c>
      <c r="AC156" s="2"/>
      <c r="AH156" s="2"/>
      <c r="AI156" s="2"/>
    </row>
    <row r="157" spans="1:35">
      <c r="A157" s="1" t="str">
        <f t="shared" si="41"/>
        <v>~ni~ : [naɪ]</v>
      </c>
      <c r="B157" s="1">
        <f t="shared" si="58"/>
        <v>0</v>
      </c>
      <c r="C157" s="1">
        <f t="shared" si="58"/>
        <v>0</v>
      </c>
      <c r="D157" s="1">
        <f t="shared" si="58"/>
        <v>1</v>
      </c>
      <c r="E157" s="7">
        <v>2</v>
      </c>
      <c r="F157" s="9" t="s">
        <v>541</v>
      </c>
      <c r="G157" s="4">
        <f t="shared" si="42"/>
        <v>9.0661831368993653E-4</v>
      </c>
      <c r="H157" s="4" t="str">
        <f t="shared" si="43"/>
        <v>naɪ</v>
      </c>
      <c r="I157" s="4" t="str">
        <f t="shared" si="44"/>
        <v>ni</v>
      </c>
      <c r="J157" s="10">
        <f t="shared" si="45"/>
        <v>3</v>
      </c>
      <c r="K157" s="10">
        <f t="shared" si="46"/>
        <v>2</v>
      </c>
      <c r="L157" s="10">
        <f t="shared" si="47"/>
        <v>3</v>
      </c>
      <c r="M157" s="1" t="str">
        <f t="shared" si="48"/>
        <v>~ni~</v>
      </c>
      <c r="N157" s="1" t="str">
        <f t="shared" si="49"/>
        <v>[naɪ]</v>
      </c>
      <c r="O157" s="4">
        <f t="shared" si="50"/>
        <v>0.19056768313154815</v>
      </c>
      <c r="P157" s="4">
        <f t="shared" si="51"/>
        <v>0.57142857142857151</v>
      </c>
      <c r="Q157" s="3" cm="1">
        <f t="array" ref="Q157">SUM(_xlfn._xlws.FILTER($G$2:$G$863,_xlfn.MAP($M$2:$M$863,_xlfn.LAMBDA(_xlpm.x,_xlpm.x=$M157))))</f>
        <v>2.2665457842248413E-3</v>
      </c>
      <c r="R157" s="4">
        <f t="shared" si="52"/>
        <v>0.4</v>
      </c>
      <c r="S157" s="6" cm="1">
        <f t="array" ref="S157">SUM(_xlfn._xlws.FILTER($G$2:$G$863,_xlfn.MAP($N$2:$N$863,_xlfn.LAMBDA(_xlpm.x,_xlpm.x=$N157))))</f>
        <v>9.0661831368993653E-4</v>
      </c>
      <c r="T157" s="4">
        <f t="shared" si="53"/>
        <v>1</v>
      </c>
      <c r="U157" s="4">
        <f t="shared" si="54"/>
        <v>-0.3979400086720376</v>
      </c>
      <c r="V157" s="4" t="s">
        <v>908</v>
      </c>
      <c r="W157" s="4" t="s">
        <v>892</v>
      </c>
      <c r="X157" s="2" cm="1">
        <f t="array" ref="X157">SUM(_xlfn._xlws.FILTER($E$2:$E$863,_xlfn.MAP($V$2:$V$863,_xlfn.LAMBDA(_xlpm.x,_xlpm.x=$V157))))</f>
        <v>562</v>
      </c>
      <c r="Y157" s="11">
        <f t="shared" si="55"/>
        <v>3.5587188612099642E-3</v>
      </c>
      <c r="Z157" s="2" cm="1">
        <f t="array" ref="Z157">SUM(_xlfn._xlws.FILTER($E$2:$E$863,_xlfn.MAP($W$2:$W$863,_xlfn.LAMBDA(_xlpm.x,_xlpm.x=$W157))))</f>
        <v>110</v>
      </c>
      <c r="AA157" s="11">
        <f t="shared" si="56"/>
        <v>1.8181818181818181E-2</v>
      </c>
      <c r="AB157" s="11">
        <f t="shared" si="57"/>
        <v>-0.70834363041083603</v>
      </c>
      <c r="AC157" s="2"/>
      <c r="AH157" s="2"/>
      <c r="AI157" s="2"/>
    </row>
    <row r="158" spans="1:35">
      <c r="A158" s="1" t="str">
        <f t="shared" si="41"/>
        <v>~tu~ : [tʃə]</v>
      </c>
      <c r="B158" s="1">
        <f t="shared" si="58"/>
        <v>0</v>
      </c>
      <c r="C158" s="1">
        <f t="shared" si="58"/>
        <v>0</v>
      </c>
      <c r="D158" s="1">
        <f t="shared" si="58"/>
        <v>0</v>
      </c>
      <c r="E158" s="7">
        <v>2</v>
      </c>
      <c r="F158" s="9" t="s">
        <v>284</v>
      </c>
      <c r="G158" s="4">
        <f t="shared" si="42"/>
        <v>9.0661831368993653E-4</v>
      </c>
      <c r="H158" s="4" t="str">
        <f t="shared" si="43"/>
        <v>tʃə</v>
      </c>
      <c r="I158" s="4" t="str">
        <f t="shared" si="44"/>
        <v>tu</v>
      </c>
      <c r="J158" s="10">
        <f t="shared" si="45"/>
        <v>3</v>
      </c>
      <c r="K158" s="10">
        <f t="shared" si="46"/>
        <v>2</v>
      </c>
      <c r="L158" s="10">
        <f t="shared" si="47"/>
        <v>3</v>
      </c>
      <c r="M158" s="1" t="str">
        <f t="shared" si="48"/>
        <v>~tu~</v>
      </c>
      <c r="N158" s="1" t="str">
        <f t="shared" si="49"/>
        <v>[tʃə]</v>
      </c>
      <c r="O158" s="4">
        <f t="shared" si="50"/>
        <v>0.19056768313154815</v>
      </c>
      <c r="P158" s="4">
        <f t="shared" si="51"/>
        <v>0.57142857142857151</v>
      </c>
      <c r="Q158" s="3" cm="1">
        <f t="array" ref="Q158">SUM(_xlfn._xlws.FILTER($G$2:$G$863,_xlfn.MAP($M$2:$M$863,_xlfn.LAMBDA(_xlpm.x,_xlpm.x=$M158))))</f>
        <v>2.2665457842248413E-3</v>
      </c>
      <c r="R158" s="4">
        <f t="shared" si="52"/>
        <v>0.4</v>
      </c>
      <c r="S158" s="6" cm="1">
        <f t="array" ref="S158">SUM(_xlfn._xlws.FILTER($G$2:$G$863,_xlfn.MAP($N$2:$N$863,_xlfn.LAMBDA(_xlpm.x,_xlpm.x=$N158))))</f>
        <v>9.0661831368993653E-4</v>
      </c>
      <c r="T158" s="4">
        <f t="shared" si="53"/>
        <v>1</v>
      </c>
      <c r="U158" s="4">
        <f t="shared" si="54"/>
        <v>-0.3979400086720376</v>
      </c>
      <c r="V158" s="4" t="s">
        <v>900</v>
      </c>
      <c r="W158" s="4" t="s">
        <v>902</v>
      </c>
      <c r="X158" s="2" cm="1">
        <f t="array" ref="X158">SUM(_xlfn._xlws.FILTER($E$2:$E$863,_xlfn.MAP($V$2:$V$863,_xlfn.LAMBDA(_xlpm.x,_xlpm.x=$V158))))</f>
        <v>247</v>
      </c>
      <c r="Y158" s="11">
        <f t="shared" si="55"/>
        <v>8.0971659919028341E-3</v>
      </c>
      <c r="Z158" s="2" cm="1">
        <f t="array" ref="Z158">SUM(_xlfn._xlws.FILTER($E$2:$E$863,_xlfn.MAP($W$2:$W$863,_xlfn.LAMBDA(_xlpm.x,_xlpm.x=$W158))))</f>
        <v>127</v>
      </c>
      <c r="AA158" s="11">
        <f t="shared" si="56"/>
        <v>1.5748031496062992E-2</v>
      </c>
      <c r="AB158" s="11">
        <f t="shared" si="57"/>
        <v>-0.28889323230370889</v>
      </c>
      <c r="AC158" s="2"/>
      <c r="AH158" s="2"/>
      <c r="AI158" s="2"/>
    </row>
    <row r="159" spans="1:35">
      <c r="A159" s="1" t="str">
        <f t="shared" si="41"/>
        <v>~vi~ : [vaɪ]</v>
      </c>
      <c r="B159" s="1">
        <f t="shared" si="58"/>
        <v>0</v>
      </c>
      <c r="C159" s="1">
        <f t="shared" si="58"/>
        <v>0</v>
      </c>
      <c r="D159" s="1">
        <f t="shared" si="58"/>
        <v>0</v>
      </c>
      <c r="E159" s="7">
        <v>2</v>
      </c>
      <c r="F159" s="9" t="s">
        <v>400</v>
      </c>
      <c r="G159" s="4">
        <f t="shared" si="42"/>
        <v>9.0661831368993653E-4</v>
      </c>
      <c r="H159" s="4" t="str">
        <f t="shared" si="43"/>
        <v>vaɪ</v>
      </c>
      <c r="I159" s="4" t="str">
        <f t="shared" si="44"/>
        <v>vi</v>
      </c>
      <c r="J159" s="10">
        <f t="shared" si="45"/>
        <v>3</v>
      </c>
      <c r="K159" s="10">
        <f t="shared" si="46"/>
        <v>2</v>
      </c>
      <c r="L159" s="10">
        <f t="shared" si="47"/>
        <v>3</v>
      </c>
      <c r="M159" s="1" t="str">
        <f t="shared" si="48"/>
        <v>~vi~</v>
      </c>
      <c r="N159" s="1" t="str">
        <f t="shared" si="49"/>
        <v>[vaɪ]</v>
      </c>
      <c r="O159" s="4">
        <f t="shared" si="50"/>
        <v>0.19056768313154815</v>
      </c>
      <c r="P159" s="4">
        <f t="shared" si="51"/>
        <v>0.57142857142857151</v>
      </c>
      <c r="Q159" s="3" cm="1">
        <f t="array" ref="Q159">SUM(_xlfn._xlws.FILTER($G$2:$G$863,_xlfn.MAP($M$2:$M$863,_xlfn.LAMBDA(_xlpm.x,_xlpm.x=$M159))))</f>
        <v>2.2665457842248413E-3</v>
      </c>
      <c r="R159" s="4">
        <f t="shared" si="52"/>
        <v>0.4</v>
      </c>
      <c r="S159" s="6" cm="1">
        <f t="array" ref="S159">SUM(_xlfn._xlws.FILTER($G$2:$G$863,_xlfn.MAP($N$2:$N$863,_xlfn.LAMBDA(_xlpm.x,_xlpm.x=$N159))))</f>
        <v>9.0661831368993653E-4</v>
      </c>
      <c r="T159" s="4">
        <f t="shared" si="53"/>
        <v>1</v>
      </c>
      <c r="U159" s="4">
        <f t="shared" si="54"/>
        <v>-0.3979400086720376</v>
      </c>
      <c r="V159" s="4" t="s">
        <v>915</v>
      </c>
      <c r="W159" s="4" t="s">
        <v>890</v>
      </c>
      <c r="X159" s="2" cm="1">
        <f t="array" ref="X159">SUM(_xlfn._xlws.FILTER($E$2:$E$863,_xlfn.MAP($V$2:$V$863,_xlfn.LAMBDA(_xlpm.x,_xlpm.x=$V159))))</f>
        <v>12</v>
      </c>
      <c r="Y159" s="11">
        <f t="shared" si="55"/>
        <v>0.16666666666666666</v>
      </c>
      <c r="Z159" s="2" cm="1">
        <f t="array" ref="Z159">SUM(_xlfn._xlws.FILTER($E$2:$E$863,_xlfn.MAP($W$2:$W$863,_xlfn.LAMBDA(_xlpm.x,_xlpm.x=$W159))))</f>
        <v>245</v>
      </c>
      <c r="AA159" s="11">
        <f t="shared" si="56"/>
        <v>8.1632653061224497E-3</v>
      </c>
      <c r="AB159" s="11">
        <f t="shared" si="57"/>
        <v>1.3099848383169075</v>
      </c>
      <c r="AC159" s="2"/>
      <c r="AH159" s="2"/>
      <c r="AI159" s="2"/>
    </row>
    <row r="160" spans="1:35">
      <c r="A160" s="1" t="str">
        <f t="shared" si="41"/>
        <v>~ba~ : [bæ]</v>
      </c>
      <c r="B160" s="1">
        <f t="shared" si="58"/>
        <v>0</v>
      </c>
      <c r="C160" s="1">
        <f t="shared" si="58"/>
        <v>0</v>
      </c>
      <c r="D160" s="1">
        <f t="shared" si="58"/>
        <v>0</v>
      </c>
      <c r="E160" s="7">
        <v>4</v>
      </c>
      <c r="F160" s="9" t="s">
        <v>15</v>
      </c>
      <c r="G160" s="4">
        <f t="shared" si="42"/>
        <v>1.8132366273798731E-3</v>
      </c>
      <c r="H160" s="4" t="str">
        <f t="shared" si="43"/>
        <v>bæ</v>
      </c>
      <c r="I160" s="4" t="str">
        <f t="shared" si="44"/>
        <v>ba</v>
      </c>
      <c r="J160" s="10">
        <f t="shared" si="45"/>
        <v>2</v>
      </c>
      <c r="K160" s="10">
        <f t="shared" si="46"/>
        <v>2</v>
      </c>
      <c r="L160" s="10">
        <f t="shared" si="47"/>
        <v>2</v>
      </c>
      <c r="M160" s="1" t="str">
        <f t="shared" si="48"/>
        <v>~ba~</v>
      </c>
      <c r="N160" s="1" t="str">
        <f t="shared" si="49"/>
        <v>[bæ]</v>
      </c>
      <c r="O160" s="4">
        <f t="shared" si="50"/>
        <v>0.24046964271374252</v>
      </c>
      <c r="P160" s="4">
        <f t="shared" si="51"/>
        <v>0.57142857142857151</v>
      </c>
      <c r="Q160" s="3" cm="1">
        <f t="array" ref="Q160">SUM(_xlfn._xlws.FILTER($G$2:$G$863,_xlfn.MAP($M$2:$M$863,_xlfn.LAMBDA(_xlpm.x,_xlpm.x=$M160))))</f>
        <v>4.5330915684496827E-3</v>
      </c>
      <c r="R160" s="4">
        <f t="shared" si="52"/>
        <v>0.4</v>
      </c>
      <c r="S160" s="6" cm="1">
        <f t="array" ref="S160">SUM(_xlfn._xlws.FILTER($G$2:$G$863,_xlfn.MAP($N$2:$N$863,_xlfn.LAMBDA(_xlpm.x,_xlpm.x=$N160))))</f>
        <v>1.8132366273798731E-3</v>
      </c>
      <c r="T160" s="4">
        <f t="shared" si="53"/>
        <v>1</v>
      </c>
      <c r="U160" s="4">
        <f t="shared" si="54"/>
        <v>-0.3979400086720376</v>
      </c>
      <c r="V160" s="4" t="s">
        <v>908</v>
      </c>
      <c r="W160" s="4" t="s">
        <v>890</v>
      </c>
      <c r="X160" s="2" cm="1">
        <f t="array" ref="X160">SUM(_xlfn._xlws.FILTER($E$2:$E$863,_xlfn.MAP($V$2:$V$863,_xlfn.LAMBDA(_xlpm.x,_xlpm.x=$V160))))</f>
        <v>562</v>
      </c>
      <c r="Y160" s="11">
        <f t="shared" si="55"/>
        <v>7.1174377224199285E-3</v>
      </c>
      <c r="Z160" s="2" cm="1">
        <f t="array" ref="Z160">SUM(_xlfn._xlws.FILTER($E$2:$E$863,_xlfn.MAP($W$2:$W$863,_xlfn.LAMBDA(_xlpm.x,_xlpm.x=$W160))))</f>
        <v>245</v>
      </c>
      <c r="AA160" s="11">
        <f t="shared" si="56"/>
        <v>1.6326530612244899E-2</v>
      </c>
      <c r="AB160" s="11">
        <f t="shared" si="57"/>
        <v>-0.36057023120452869</v>
      </c>
      <c r="AC160" s="2"/>
      <c r="AH160" s="2"/>
      <c r="AI160" s="2"/>
    </row>
    <row r="161" spans="1:35">
      <c r="A161" s="1" t="str">
        <f t="shared" si="41"/>
        <v>~fa~ : [fɑ]</v>
      </c>
      <c r="B161" s="1">
        <f t="shared" si="58"/>
        <v>0</v>
      </c>
      <c r="C161" s="1">
        <f t="shared" si="58"/>
        <v>0</v>
      </c>
      <c r="D161" s="1">
        <f t="shared" si="58"/>
        <v>0</v>
      </c>
      <c r="E161" s="7">
        <v>4</v>
      </c>
      <c r="F161" s="9" t="s">
        <v>486</v>
      </c>
      <c r="G161" s="4">
        <f t="shared" si="42"/>
        <v>1.8132366273798731E-3</v>
      </c>
      <c r="H161" s="1" t="str">
        <f t="shared" si="43"/>
        <v>fɑ</v>
      </c>
      <c r="I161" s="1" t="str">
        <f t="shared" si="44"/>
        <v>fa</v>
      </c>
      <c r="J161" s="10">
        <f t="shared" si="45"/>
        <v>2</v>
      </c>
      <c r="K161" s="10">
        <f t="shared" si="46"/>
        <v>2</v>
      </c>
      <c r="L161" s="10">
        <f t="shared" si="47"/>
        <v>2</v>
      </c>
      <c r="M161" s="1" t="str">
        <f t="shared" si="48"/>
        <v>~fa~</v>
      </c>
      <c r="N161" s="1" t="str">
        <f t="shared" si="49"/>
        <v>[fɑ]</v>
      </c>
      <c r="O161" s="4">
        <f t="shared" si="50"/>
        <v>0.19803382341131734</v>
      </c>
      <c r="P161" s="4">
        <f t="shared" si="51"/>
        <v>0.47058823529411764</v>
      </c>
      <c r="Q161" s="3" cm="1">
        <f t="array" ref="Q161">SUM(_xlfn._xlws.FILTER($G$2:$G$863,_xlfn.MAP($M$2:$M$863,_xlfn.LAMBDA(_xlpm.x,_xlpm.x=$M161))))</f>
        <v>5.4397098821396192E-3</v>
      </c>
      <c r="R161" s="4">
        <f t="shared" si="52"/>
        <v>0.33333333333333331</v>
      </c>
      <c r="S161" s="6" cm="1">
        <f t="array" ref="S161">SUM(_xlfn._xlws.FILTER($G$2:$G$863,_xlfn.MAP($N$2:$N$863,_xlfn.LAMBDA(_xlpm.x,_xlpm.x=$N161))))</f>
        <v>2.2665457842248413E-3</v>
      </c>
      <c r="T161" s="4">
        <f t="shared" si="53"/>
        <v>0.8</v>
      </c>
      <c r="U161" s="4">
        <f t="shared" si="54"/>
        <v>-0.38021124171160608</v>
      </c>
      <c r="V161" s="4" t="s">
        <v>900</v>
      </c>
      <c r="W161" s="4" t="s">
        <v>890</v>
      </c>
      <c r="X161" s="2" cm="1">
        <f t="array" ref="X161">SUM(_xlfn._xlws.FILTER($E$2:$E$863,_xlfn.MAP($V$2:$V$863,_xlfn.LAMBDA(_xlpm.x,_xlpm.x=$V161))))</f>
        <v>247</v>
      </c>
      <c r="Y161" s="11">
        <f t="shared" si="55"/>
        <v>1.6194331983805668E-2</v>
      </c>
      <c r="Z161" s="2" cm="1">
        <f t="array" ref="Z161">SUM(_xlfn._xlws.FILTER($E$2:$E$863,_xlfn.MAP($W$2:$W$863,_xlfn.LAMBDA(_xlpm.x,_xlpm.x=$W161))))</f>
        <v>245</v>
      </c>
      <c r="AA161" s="11">
        <f t="shared" si="56"/>
        <v>1.6326530612244899E-2</v>
      </c>
      <c r="AB161" s="11">
        <f t="shared" si="57"/>
        <v>-3.5308688951332982E-3</v>
      </c>
      <c r="AC161" s="2"/>
      <c r="AH161" s="2"/>
      <c r="AI161" s="2"/>
    </row>
    <row r="162" spans="1:35">
      <c r="A162" s="1" t="str">
        <f t="shared" si="41"/>
        <v>~mi~ : [maɪ]</v>
      </c>
      <c r="B162" s="1">
        <f t="shared" ref="B162:D181" si="59">_xlfn.LET(_xlpm.d,$F162,_xlpm.k,_xlfn.CONCAT(LEFT(TRIM(B$1),1),"*"),COUNTIF(_xlpm.d,_xlpm.k))</f>
        <v>0</v>
      </c>
      <c r="C162" s="1">
        <f t="shared" si="59"/>
        <v>1</v>
      </c>
      <c r="D162" s="1">
        <f t="shared" si="59"/>
        <v>0</v>
      </c>
      <c r="E162" s="7">
        <v>4</v>
      </c>
      <c r="F162" s="9" t="s">
        <v>513</v>
      </c>
      <c r="G162" s="4">
        <f t="shared" si="42"/>
        <v>1.8132366273798731E-3</v>
      </c>
      <c r="H162" s="4" t="str">
        <f t="shared" si="43"/>
        <v>maɪ</v>
      </c>
      <c r="I162" s="4" t="str">
        <f t="shared" si="44"/>
        <v>mi</v>
      </c>
      <c r="J162" s="10">
        <f t="shared" si="45"/>
        <v>3</v>
      </c>
      <c r="K162" s="10">
        <f t="shared" si="46"/>
        <v>2</v>
      </c>
      <c r="L162" s="10">
        <f t="shared" si="47"/>
        <v>3</v>
      </c>
      <c r="M162" s="1" t="str">
        <f t="shared" si="48"/>
        <v>~mi~</v>
      </c>
      <c r="N162" s="1" t="str">
        <f t="shared" si="49"/>
        <v>[maɪ]</v>
      </c>
      <c r="O162" s="4">
        <f t="shared" si="50"/>
        <v>0.2299101491583502</v>
      </c>
      <c r="P162" s="4">
        <f t="shared" si="51"/>
        <v>0.47058823529411764</v>
      </c>
      <c r="Q162" s="3" cm="1">
        <f t="array" ref="Q162">SUM(_xlfn._xlws.FILTER($G$2:$G$863,_xlfn.MAP($M$2:$M$863,_xlfn.LAMBDA(_xlpm.x,_xlpm.x=$M162))))</f>
        <v>5.4397098821396192E-3</v>
      </c>
      <c r="R162" s="4">
        <f t="shared" si="52"/>
        <v>0.33333333333333331</v>
      </c>
      <c r="S162" s="6" cm="1">
        <f t="array" ref="S162">SUM(_xlfn._xlws.FILTER($G$2:$G$863,_xlfn.MAP($N$2:$N$863,_xlfn.LAMBDA(_xlpm.x,_xlpm.x=$N162))))</f>
        <v>2.2665457842248413E-3</v>
      </c>
      <c r="T162" s="4">
        <f t="shared" si="53"/>
        <v>0.8</v>
      </c>
      <c r="U162" s="4">
        <f t="shared" si="54"/>
        <v>-0.38021124171160608</v>
      </c>
      <c r="V162" s="4" t="s">
        <v>907</v>
      </c>
      <c r="W162" s="4" t="s">
        <v>896</v>
      </c>
      <c r="X162" s="2" cm="1">
        <f t="array" ref="X162">SUM(_xlfn._xlws.FILTER($E$2:$E$863,_xlfn.MAP($V$2:$V$863,_xlfn.LAMBDA(_xlpm.x,_xlpm.x=$V162))))</f>
        <v>341</v>
      </c>
      <c r="Y162" s="11">
        <f t="shared" si="55"/>
        <v>1.1730205278592375E-2</v>
      </c>
      <c r="Z162" s="2" cm="1">
        <f t="array" ref="Z162">SUM(_xlfn._xlws.FILTER($E$2:$E$863,_xlfn.MAP($W$2:$W$863,_xlfn.LAMBDA(_xlpm.x,_xlpm.x=$W162))))</f>
        <v>85</v>
      </c>
      <c r="AA162" s="11">
        <f t="shared" si="56"/>
        <v>4.7058823529411764E-2</v>
      </c>
      <c r="AB162" s="11">
        <f t="shared" si="57"/>
        <v>-0.60333545327820504</v>
      </c>
      <c r="AC162" s="2"/>
      <c r="AH162" s="2"/>
      <c r="AI162" s="2"/>
    </row>
    <row r="163" spans="1:35">
      <c r="A163" s="1" t="str">
        <f t="shared" si="41"/>
        <v>~ne~ : [nə]</v>
      </c>
      <c r="B163" s="1">
        <f t="shared" si="59"/>
        <v>0</v>
      </c>
      <c r="C163" s="1">
        <f t="shared" si="59"/>
        <v>0</v>
      </c>
      <c r="D163" s="1">
        <f t="shared" si="59"/>
        <v>1</v>
      </c>
      <c r="E163" s="7">
        <v>3</v>
      </c>
      <c r="F163" s="9" t="s">
        <v>403</v>
      </c>
      <c r="G163" s="4">
        <f t="shared" si="42"/>
        <v>1.3599274705349048E-3</v>
      </c>
      <c r="H163" s="1" t="str">
        <f t="shared" si="43"/>
        <v>nə</v>
      </c>
      <c r="I163" s="1" t="str">
        <f t="shared" si="44"/>
        <v>ne</v>
      </c>
      <c r="J163" s="10">
        <f t="shared" si="45"/>
        <v>2</v>
      </c>
      <c r="K163" s="10">
        <f t="shared" si="46"/>
        <v>2</v>
      </c>
      <c r="L163" s="10">
        <f t="shared" si="47"/>
        <v>2</v>
      </c>
      <c r="M163" s="1" t="str">
        <f t="shared" si="48"/>
        <v>~ne~</v>
      </c>
      <c r="N163" s="1" t="str">
        <f t="shared" si="49"/>
        <v>[nə]</v>
      </c>
      <c r="O163" s="4">
        <f t="shared" si="50"/>
        <v>6.3966394086675218E-2</v>
      </c>
      <c r="P163" s="4">
        <f t="shared" si="51"/>
        <v>0.17647058823529413</v>
      </c>
      <c r="Q163" s="3" cm="1">
        <f t="array" ref="Q163">SUM(_xlfn._xlws.FILTER($G$2:$G$863,_xlfn.MAP($M$2:$M$863,_xlfn.LAMBDA(_xlpm.x,_xlpm.x=$M163))))</f>
        <v>1.0879419764279238E-2</v>
      </c>
      <c r="R163" s="4">
        <f t="shared" si="52"/>
        <v>0.125</v>
      </c>
      <c r="S163" s="6" cm="1">
        <f t="array" ref="S163">SUM(_xlfn._xlws.FILTER($G$2:$G$863,_xlfn.MAP($N$2:$N$863,_xlfn.LAMBDA(_xlpm.x,_xlpm.x=$N163))))</f>
        <v>4.5330915684496827E-3</v>
      </c>
      <c r="T163" s="4">
        <f t="shared" si="53"/>
        <v>0.3</v>
      </c>
      <c r="U163" s="4">
        <f t="shared" si="54"/>
        <v>-0.38021124171160603</v>
      </c>
      <c r="V163" s="4" t="s">
        <v>900</v>
      </c>
      <c r="W163" s="4" t="s">
        <v>902</v>
      </c>
      <c r="X163" s="2" cm="1">
        <f t="array" ref="X163">SUM(_xlfn._xlws.FILTER($E$2:$E$863,_xlfn.MAP($V$2:$V$863,_xlfn.LAMBDA(_xlpm.x,_xlpm.x=$V163))))</f>
        <v>247</v>
      </c>
      <c r="Y163" s="11">
        <f t="shared" si="55"/>
        <v>1.2145748987854251E-2</v>
      </c>
      <c r="Z163" s="2" cm="1">
        <f t="array" ref="Z163">SUM(_xlfn._xlws.FILTER($E$2:$E$863,_xlfn.MAP($W$2:$W$863,_xlfn.LAMBDA(_xlpm.x,_xlpm.x=$W163))))</f>
        <v>127</v>
      </c>
      <c r="AA163" s="11">
        <f t="shared" si="56"/>
        <v>2.3622047244094488E-2</v>
      </c>
      <c r="AB163" s="11">
        <f t="shared" si="57"/>
        <v>-0.28889323230370889</v>
      </c>
      <c r="AC163" s="2"/>
      <c r="AH163" s="2"/>
      <c r="AI163" s="2"/>
    </row>
    <row r="164" spans="1:35">
      <c r="A164" s="1" t="str">
        <f t="shared" si="41"/>
        <v>~bo~ : [bɔ]</v>
      </c>
      <c r="B164" s="1">
        <f t="shared" si="59"/>
        <v>0</v>
      </c>
      <c r="C164" s="1">
        <f t="shared" si="59"/>
        <v>0</v>
      </c>
      <c r="D164" s="1">
        <f t="shared" si="59"/>
        <v>0</v>
      </c>
      <c r="E164" s="7">
        <v>1</v>
      </c>
      <c r="F164" s="9" t="s">
        <v>715</v>
      </c>
      <c r="G164" s="4">
        <f t="shared" si="42"/>
        <v>4.5330915684496827E-4</v>
      </c>
      <c r="H164" s="4" t="str">
        <f t="shared" si="43"/>
        <v>bɔ</v>
      </c>
      <c r="I164" s="4" t="str">
        <f t="shared" si="44"/>
        <v>bo</v>
      </c>
      <c r="J164" s="10">
        <f t="shared" si="45"/>
        <v>2</v>
      </c>
      <c r="K164" s="10">
        <f t="shared" si="46"/>
        <v>2</v>
      </c>
      <c r="L164" s="10">
        <f t="shared" si="47"/>
        <v>2</v>
      </c>
      <c r="M164" s="1" t="str">
        <f t="shared" si="48"/>
        <v>~bo~</v>
      </c>
      <c r="N164" s="1" t="str">
        <f t="shared" si="49"/>
        <v>[bɔ]</v>
      </c>
      <c r="O164" s="4">
        <f t="shared" si="50"/>
        <v>3.6247623315782622E-2</v>
      </c>
      <c r="P164" s="4">
        <f t="shared" si="51"/>
        <v>0.2</v>
      </c>
      <c r="Q164" s="3" cm="1">
        <f t="array" ref="Q164">SUM(_xlfn._xlws.FILTER($G$2:$G$863,_xlfn.MAP($M$2:$M$863,_xlfn.LAMBDA(_xlpm.x,_xlpm.x=$M164))))</f>
        <v>3.1731640979147779E-3</v>
      </c>
      <c r="R164" s="4">
        <f t="shared" si="52"/>
        <v>0.14285714285714285</v>
      </c>
      <c r="S164" s="6" cm="1">
        <f t="array" ref="S164">SUM(_xlfn._xlws.FILTER($G$2:$G$863,_xlfn.MAP($N$2:$N$863,_xlfn.LAMBDA(_xlpm.x,_xlpm.x=$N164))))</f>
        <v>1.3599274705349048E-3</v>
      </c>
      <c r="T164" s="4">
        <f t="shared" si="53"/>
        <v>0.33333333333333331</v>
      </c>
      <c r="U164" s="4">
        <f t="shared" si="54"/>
        <v>-0.36797678529459443</v>
      </c>
      <c r="V164" s="4" t="s">
        <v>909</v>
      </c>
      <c r="W164" s="4" t="s">
        <v>890</v>
      </c>
      <c r="X164" s="2" cm="1">
        <f t="array" ref="X164">SUM(_xlfn._xlws.FILTER($E$2:$E$863,_xlfn.MAP($V$2:$V$863,_xlfn.LAMBDA(_xlpm.x,_xlpm.x=$V164))))</f>
        <v>473</v>
      </c>
      <c r="Y164" s="11">
        <f t="shared" si="55"/>
        <v>2.1141649048625794E-3</v>
      </c>
      <c r="Z164" s="2" cm="1">
        <f t="array" ref="Z164">SUM(_xlfn._xlws.FILTER($E$2:$E$863,_xlfn.MAP($W$2:$W$863,_xlfn.LAMBDA(_xlpm.x,_xlpm.x=$W164))))</f>
        <v>245</v>
      </c>
      <c r="AA164" s="11">
        <f t="shared" si="56"/>
        <v>4.0816326530612249E-3</v>
      </c>
      <c r="AB164" s="11">
        <f t="shared" si="57"/>
        <v>-0.28569505637327913</v>
      </c>
      <c r="AC164" s="2"/>
      <c r="AH164" s="2"/>
      <c r="AI164" s="2"/>
    </row>
    <row r="165" spans="1:35">
      <c r="A165" s="1" t="str">
        <f t="shared" si="41"/>
        <v>~no~ : [nʌ]</v>
      </c>
      <c r="B165" s="1">
        <f t="shared" si="59"/>
        <v>0</v>
      </c>
      <c r="C165" s="1">
        <f t="shared" si="59"/>
        <v>0</v>
      </c>
      <c r="D165" s="1">
        <f t="shared" si="59"/>
        <v>1</v>
      </c>
      <c r="E165" s="7">
        <v>1</v>
      </c>
      <c r="F165" s="9" t="s">
        <v>736</v>
      </c>
      <c r="G165" s="4">
        <f t="shared" si="42"/>
        <v>4.5330915684496827E-4</v>
      </c>
      <c r="H165" s="4" t="str">
        <f t="shared" si="43"/>
        <v>nʌ</v>
      </c>
      <c r="I165" s="4" t="str">
        <f t="shared" si="44"/>
        <v>no</v>
      </c>
      <c r="J165" s="10">
        <f t="shared" si="45"/>
        <v>2</v>
      </c>
      <c r="K165" s="10">
        <f t="shared" si="46"/>
        <v>2</v>
      </c>
      <c r="L165" s="10">
        <f t="shared" si="47"/>
        <v>2</v>
      </c>
      <c r="M165" s="1" t="str">
        <f t="shared" si="48"/>
        <v>~no~</v>
      </c>
      <c r="N165" s="1" t="str">
        <f t="shared" si="49"/>
        <v>[nʌ]</v>
      </c>
      <c r="O165" s="4">
        <f t="shared" si="50"/>
        <v>3.6247623315782622E-2</v>
      </c>
      <c r="P165" s="4">
        <f t="shared" si="51"/>
        <v>0.2</v>
      </c>
      <c r="Q165" s="3" cm="1">
        <f t="array" ref="Q165">SUM(_xlfn._xlws.FILTER($G$2:$G$863,_xlfn.MAP($M$2:$M$863,_xlfn.LAMBDA(_xlpm.x,_xlpm.x=$M165))))</f>
        <v>3.1731640979147779E-3</v>
      </c>
      <c r="R165" s="4">
        <f t="shared" si="52"/>
        <v>0.14285714285714285</v>
      </c>
      <c r="S165" s="6" cm="1">
        <f t="array" ref="S165">SUM(_xlfn._xlws.FILTER($G$2:$G$863,_xlfn.MAP($N$2:$N$863,_xlfn.LAMBDA(_xlpm.x,_xlpm.x=$N165))))</f>
        <v>1.3599274705349048E-3</v>
      </c>
      <c r="T165" s="4">
        <f t="shared" si="53"/>
        <v>0.33333333333333331</v>
      </c>
      <c r="U165" s="4">
        <f t="shared" si="54"/>
        <v>-0.36797678529459443</v>
      </c>
      <c r="V165" s="4" t="s">
        <v>908</v>
      </c>
      <c r="W165" s="4" t="s">
        <v>894</v>
      </c>
      <c r="X165" s="2" cm="1">
        <f t="array" ref="X165">SUM(_xlfn._xlws.FILTER($E$2:$E$863,_xlfn.MAP($V$2:$V$863,_xlfn.LAMBDA(_xlpm.x,_xlpm.x=$V165))))</f>
        <v>562</v>
      </c>
      <c r="Y165" s="11">
        <f t="shared" si="55"/>
        <v>1.7793594306049821E-3</v>
      </c>
      <c r="Z165" s="2" cm="1">
        <f t="array" ref="Z165">SUM(_xlfn._xlws.FILTER($E$2:$E$863,_xlfn.MAP($W$2:$W$863,_xlfn.LAMBDA(_xlpm.x,_xlpm.x=$W165))))</f>
        <v>288</v>
      </c>
      <c r="AA165" s="11">
        <f t="shared" si="56"/>
        <v>3.472222222222222E-3</v>
      </c>
      <c r="AB165" s="11">
        <f t="shared" si="57"/>
        <v>-0.2903438278098302</v>
      </c>
      <c r="AC165" s="2"/>
      <c r="AH165" s="2"/>
      <c r="AI165" s="2"/>
    </row>
    <row r="166" spans="1:35">
      <c r="A166" s="1" t="str">
        <f t="shared" si="41"/>
        <v>~we~ : [wi]</v>
      </c>
      <c r="B166" s="1">
        <f t="shared" si="59"/>
        <v>0</v>
      </c>
      <c r="C166" s="1">
        <f t="shared" si="59"/>
        <v>0</v>
      </c>
      <c r="D166" s="1">
        <f t="shared" si="59"/>
        <v>0</v>
      </c>
      <c r="E166" s="7">
        <v>1</v>
      </c>
      <c r="F166" s="9" t="s">
        <v>162</v>
      </c>
      <c r="G166" s="4">
        <f t="shared" si="42"/>
        <v>4.5330915684496827E-4</v>
      </c>
      <c r="H166" s="4" t="str">
        <f t="shared" si="43"/>
        <v>wi</v>
      </c>
      <c r="I166" s="4" t="str">
        <f t="shared" si="44"/>
        <v>we</v>
      </c>
      <c r="J166" s="10">
        <f t="shared" si="45"/>
        <v>2</v>
      </c>
      <c r="K166" s="10">
        <f t="shared" si="46"/>
        <v>2</v>
      </c>
      <c r="L166" s="10">
        <f t="shared" si="47"/>
        <v>2</v>
      </c>
      <c r="M166" s="1" t="str">
        <f t="shared" si="48"/>
        <v>~we~</v>
      </c>
      <c r="N166" s="1" t="str">
        <f t="shared" si="49"/>
        <v>[wi]</v>
      </c>
      <c r="O166" s="4">
        <f t="shared" si="50"/>
        <v>3.6247623315782622E-2</v>
      </c>
      <c r="P166" s="4">
        <f t="shared" si="51"/>
        <v>0.2</v>
      </c>
      <c r="Q166" s="3" cm="1">
        <f t="array" ref="Q166">SUM(_xlfn._xlws.FILTER($G$2:$G$863,_xlfn.MAP($M$2:$M$863,_xlfn.LAMBDA(_xlpm.x,_xlpm.x=$M166))))</f>
        <v>3.1731640979147779E-3</v>
      </c>
      <c r="R166" s="4">
        <f t="shared" si="52"/>
        <v>0.14285714285714285</v>
      </c>
      <c r="S166" s="6" cm="1">
        <f t="array" ref="S166">SUM(_xlfn._xlws.FILTER($G$2:$G$863,_xlfn.MAP($N$2:$N$863,_xlfn.LAMBDA(_xlpm.x,_xlpm.x=$N166))))</f>
        <v>1.3599274705349048E-3</v>
      </c>
      <c r="T166" s="4">
        <f t="shared" si="53"/>
        <v>0.33333333333333331</v>
      </c>
      <c r="U166" s="4">
        <f t="shared" si="54"/>
        <v>-0.36797678529459443</v>
      </c>
      <c r="V166" s="4" t="s">
        <v>907</v>
      </c>
      <c r="W166" s="4" t="s">
        <v>900</v>
      </c>
      <c r="X166" s="2" cm="1">
        <f t="array" ref="X166">SUM(_xlfn._xlws.FILTER($E$2:$E$863,_xlfn.MAP($V$2:$V$863,_xlfn.LAMBDA(_xlpm.x,_xlpm.x=$V166))))</f>
        <v>341</v>
      </c>
      <c r="Y166" s="11">
        <f t="shared" si="55"/>
        <v>2.9325513196480938E-3</v>
      </c>
      <c r="Z166" s="2" cm="1">
        <f t="array" ref="Z166">SUM(_xlfn._xlws.FILTER($E$2:$E$863,_xlfn.MAP($W$2:$W$863,_xlfn.LAMBDA(_xlpm.x,_xlpm.x=$W166))))</f>
        <v>78</v>
      </c>
      <c r="AA166" s="11">
        <f t="shared" si="56"/>
        <v>1.282051282051282E-2</v>
      </c>
      <c r="AB166" s="11">
        <f t="shared" si="57"/>
        <v>-0.64065977630201731</v>
      </c>
      <c r="AC166" s="2"/>
      <c r="AH166" s="2"/>
      <c r="AI166" s="2"/>
    </row>
    <row r="167" spans="1:35">
      <c r="A167" s="1" t="str">
        <f t="shared" si="41"/>
        <v>~we~ : [wə]</v>
      </c>
      <c r="B167" s="1">
        <f t="shared" si="59"/>
        <v>0</v>
      </c>
      <c r="C167" s="1">
        <f t="shared" si="59"/>
        <v>0</v>
      </c>
      <c r="D167" s="1">
        <f t="shared" si="59"/>
        <v>0</v>
      </c>
      <c r="E167" s="7">
        <v>2</v>
      </c>
      <c r="F167" s="9" t="s">
        <v>831</v>
      </c>
      <c r="G167" s="4">
        <f t="shared" si="42"/>
        <v>9.0661831368993653E-4</v>
      </c>
      <c r="H167" s="4" t="str">
        <f t="shared" si="43"/>
        <v>wə</v>
      </c>
      <c r="I167" s="4" t="str">
        <f t="shared" si="44"/>
        <v>we</v>
      </c>
      <c r="J167" s="10">
        <f t="shared" si="45"/>
        <v>2</v>
      </c>
      <c r="K167" s="10">
        <f t="shared" si="46"/>
        <v>2</v>
      </c>
      <c r="L167" s="10">
        <f t="shared" si="47"/>
        <v>2</v>
      </c>
      <c r="M167" s="1" t="str">
        <f t="shared" si="48"/>
        <v>~we~</v>
      </c>
      <c r="N167" s="1" t="str">
        <f t="shared" si="49"/>
        <v>[wə]</v>
      </c>
      <c r="O167" s="4">
        <f t="shared" si="50"/>
        <v>0.11490224739156261</v>
      </c>
      <c r="P167" s="4">
        <f t="shared" si="51"/>
        <v>0.4</v>
      </c>
      <c r="Q167" s="3" cm="1">
        <f t="array" ref="Q167">SUM(_xlfn._xlws.FILTER($G$2:$G$863,_xlfn.MAP($M$2:$M$863,_xlfn.LAMBDA(_xlpm.x,_xlpm.x=$M167))))</f>
        <v>3.1731640979147779E-3</v>
      </c>
      <c r="R167" s="4">
        <f t="shared" si="52"/>
        <v>0.2857142857142857</v>
      </c>
      <c r="S167" s="6" cm="1">
        <f t="array" ref="S167">SUM(_xlfn._xlws.FILTER($G$2:$G$863,_xlfn.MAP($N$2:$N$863,_xlfn.LAMBDA(_xlpm.x,_xlpm.x=$N167))))</f>
        <v>1.3599274705349048E-3</v>
      </c>
      <c r="T167" s="4">
        <f t="shared" si="53"/>
        <v>0.66666666666666663</v>
      </c>
      <c r="U167" s="4">
        <f t="shared" si="54"/>
        <v>-0.36797678529459443</v>
      </c>
      <c r="V167" s="4" t="s">
        <v>908</v>
      </c>
      <c r="W167" s="4" t="s">
        <v>892</v>
      </c>
      <c r="X167" s="2" cm="1">
        <f t="array" ref="X167">SUM(_xlfn._xlws.FILTER($E$2:$E$863,_xlfn.MAP($V$2:$V$863,_xlfn.LAMBDA(_xlpm.x,_xlpm.x=$V167))))</f>
        <v>562</v>
      </c>
      <c r="Y167" s="11">
        <f t="shared" si="55"/>
        <v>3.5587188612099642E-3</v>
      </c>
      <c r="Z167" s="2" cm="1">
        <f t="array" ref="Z167">SUM(_xlfn._xlws.FILTER($E$2:$E$863,_xlfn.MAP($W$2:$W$863,_xlfn.LAMBDA(_xlpm.x,_xlpm.x=$W167))))</f>
        <v>110</v>
      </c>
      <c r="AA167" s="11">
        <f t="shared" si="56"/>
        <v>1.8181818181818181E-2</v>
      </c>
      <c r="AB167" s="11">
        <f t="shared" si="57"/>
        <v>-0.70834363041083603</v>
      </c>
      <c r="AC167" s="2"/>
      <c r="AH167" s="2"/>
      <c r="AI167" s="2"/>
    </row>
    <row r="168" spans="1:35">
      <c r="A168" s="1" t="str">
        <f t="shared" si="41"/>
        <v>~bo~ : [boʊ]</v>
      </c>
      <c r="B168" s="1">
        <f t="shared" si="59"/>
        <v>0</v>
      </c>
      <c r="C168" s="1">
        <f t="shared" si="59"/>
        <v>0</v>
      </c>
      <c r="D168" s="1">
        <f t="shared" si="59"/>
        <v>0</v>
      </c>
      <c r="E168" s="7">
        <v>2</v>
      </c>
      <c r="F168" s="9" t="s">
        <v>529</v>
      </c>
      <c r="G168" s="4">
        <f t="shared" si="42"/>
        <v>9.0661831368993653E-4</v>
      </c>
      <c r="H168" s="1" t="str">
        <f t="shared" si="43"/>
        <v>boʊ</v>
      </c>
      <c r="I168" s="1" t="str">
        <f t="shared" si="44"/>
        <v>bo</v>
      </c>
      <c r="J168" s="10">
        <f t="shared" si="45"/>
        <v>3</v>
      </c>
      <c r="K168" s="10">
        <f t="shared" si="46"/>
        <v>2</v>
      </c>
      <c r="L168" s="10">
        <f t="shared" si="47"/>
        <v>3</v>
      </c>
      <c r="M168" s="1" t="str">
        <f t="shared" si="48"/>
        <v>~bo~</v>
      </c>
      <c r="N168" s="1" t="str">
        <f t="shared" si="49"/>
        <v>[boʊ]</v>
      </c>
      <c r="O168" s="4">
        <f t="shared" si="50"/>
        <v>0.13339737819208369</v>
      </c>
      <c r="P168" s="4">
        <f t="shared" si="51"/>
        <v>0.4</v>
      </c>
      <c r="Q168" s="3" cm="1">
        <f t="array" ref="Q168">SUM(_xlfn._xlws.FILTER($G$2:$G$863,_xlfn.MAP($M$2:$M$863,_xlfn.LAMBDA(_xlpm.x,_xlpm.x=$M168))))</f>
        <v>3.1731640979147779E-3</v>
      </c>
      <c r="R168" s="4">
        <f t="shared" si="52"/>
        <v>0.2857142857142857</v>
      </c>
      <c r="S168" s="6" cm="1">
        <f t="array" ref="S168">SUM(_xlfn._xlws.FILTER($G$2:$G$863,_xlfn.MAP($N$2:$N$863,_xlfn.LAMBDA(_xlpm.x,_xlpm.x=$N168))))</f>
        <v>1.3599274705349048E-3</v>
      </c>
      <c r="T168" s="4">
        <f t="shared" si="53"/>
        <v>0.66666666666666663</v>
      </c>
      <c r="U168" s="4">
        <f t="shared" si="54"/>
        <v>-0.36797678529459443</v>
      </c>
      <c r="V168" s="4" t="s">
        <v>907</v>
      </c>
      <c r="W168" s="4" t="s">
        <v>904</v>
      </c>
      <c r="X168" s="2" cm="1">
        <f t="array" ref="X168">SUM(_xlfn._xlws.FILTER($E$2:$E$863,_xlfn.MAP($V$2:$V$863,_xlfn.LAMBDA(_xlpm.x,_xlpm.x=$V168))))</f>
        <v>341</v>
      </c>
      <c r="Y168" s="11">
        <f t="shared" si="55"/>
        <v>5.8651026392961877E-3</v>
      </c>
      <c r="Z168" s="2" cm="1">
        <f t="array" ref="Z168">SUM(_xlfn._xlws.FILTER($E$2:$E$863,_xlfn.MAP($W$2:$W$863,_xlfn.LAMBDA(_xlpm.x,_xlpm.x=$W168))))</f>
        <v>45</v>
      </c>
      <c r="AA168" s="11">
        <f t="shared" si="56"/>
        <v>4.4444444444444446E-2</v>
      </c>
      <c r="AB168" s="11">
        <f t="shared" si="57"/>
        <v>-0.87954186521715405</v>
      </c>
      <c r="AC168" s="2"/>
      <c r="AH168" s="2"/>
      <c r="AI168" s="2"/>
    </row>
    <row r="169" spans="1:35">
      <c r="A169" s="1" t="str">
        <f t="shared" si="41"/>
        <v>~ta~ : [teɪ]</v>
      </c>
      <c r="B169" s="1">
        <f t="shared" si="59"/>
        <v>0</v>
      </c>
      <c r="C169" s="1">
        <f t="shared" si="59"/>
        <v>0</v>
      </c>
      <c r="D169" s="1">
        <f t="shared" si="59"/>
        <v>0</v>
      </c>
      <c r="E169" s="7">
        <v>2</v>
      </c>
      <c r="F169" s="9" t="s">
        <v>255</v>
      </c>
      <c r="G169" s="4">
        <f t="shared" si="42"/>
        <v>9.0661831368993653E-4</v>
      </c>
      <c r="H169" s="4" t="str">
        <f t="shared" si="43"/>
        <v>teɪ</v>
      </c>
      <c r="I169" s="4" t="str">
        <f t="shared" si="44"/>
        <v>ta</v>
      </c>
      <c r="J169" s="10">
        <f t="shared" si="45"/>
        <v>3</v>
      </c>
      <c r="K169" s="10">
        <f t="shared" si="46"/>
        <v>2</v>
      </c>
      <c r="L169" s="10">
        <f t="shared" si="47"/>
        <v>3</v>
      </c>
      <c r="M169" s="1" t="str">
        <f t="shared" si="48"/>
        <v>~ta~</v>
      </c>
      <c r="N169" s="1" t="str">
        <f t="shared" si="49"/>
        <v>[teɪ]</v>
      </c>
      <c r="O169" s="4">
        <f t="shared" si="50"/>
        <v>0.13339737819208369</v>
      </c>
      <c r="P169" s="4">
        <f t="shared" si="51"/>
        <v>0.4</v>
      </c>
      <c r="Q169" s="3" cm="1">
        <f t="array" ref="Q169">SUM(_xlfn._xlws.FILTER($G$2:$G$863,_xlfn.MAP($M$2:$M$863,_xlfn.LAMBDA(_xlpm.x,_xlpm.x=$M169))))</f>
        <v>3.1731640979147779E-3</v>
      </c>
      <c r="R169" s="4">
        <f t="shared" si="52"/>
        <v>0.2857142857142857</v>
      </c>
      <c r="S169" s="6" cm="1">
        <f t="array" ref="S169">SUM(_xlfn._xlws.FILTER($G$2:$G$863,_xlfn.MAP($N$2:$N$863,_xlfn.LAMBDA(_xlpm.x,_xlpm.x=$N169))))</f>
        <v>1.3599274705349048E-3</v>
      </c>
      <c r="T169" s="4">
        <f t="shared" si="53"/>
        <v>0.66666666666666663</v>
      </c>
      <c r="U169" s="4">
        <f t="shared" si="54"/>
        <v>-0.36797678529459443</v>
      </c>
      <c r="V169" s="4" t="s">
        <v>909</v>
      </c>
      <c r="W169" s="4" t="s">
        <v>906</v>
      </c>
      <c r="X169" s="2" cm="1">
        <f t="array" ref="X169">SUM(_xlfn._xlws.FILTER($E$2:$E$863,_xlfn.MAP($V$2:$V$863,_xlfn.LAMBDA(_xlpm.x,_xlpm.x=$V169))))</f>
        <v>473</v>
      </c>
      <c r="Y169" s="11">
        <f t="shared" si="55"/>
        <v>4.2283298097251587E-3</v>
      </c>
      <c r="Z169" s="2" cm="1">
        <f t="array" ref="Z169">SUM(_xlfn._xlws.FILTER($E$2:$E$863,_xlfn.MAP($W$2:$W$863,_xlfn.LAMBDA(_xlpm.x,_xlpm.x=$W169))))</f>
        <v>25</v>
      </c>
      <c r="AA169" s="11">
        <f t="shared" si="56"/>
        <v>0.08</v>
      </c>
      <c r="AB169" s="11">
        <f t="shared" si="57"/>
        <v>-1.2769211320657738</v>
      </c>
      <c r="AC169" s="2"/>
      <c r="AH169" s="2"/>
      <c r="AI169" s="2"/>
    </row>
    <row r="170" spans="1:35">
      <c r="A170" s="1" t="str">
        <f t="shared" si="41"/>
        <v>~lo~ : [lɔ]</v>
      </c>
      <c r="B170" s="1">
        <f t="shared" si="59"/>
        <v>0</v>
      </c>
      <c r="C170" s="1">
        <f t="shared" si="59"/>
        <v>0</v>
      </c>
      <c r="D170" s="1">
        <f t="shared" si="59"/>
        <v>0</v>
      </c>
      <c r="E170" s="7">
        <v>3</v>
      </c>
      <c r="F170" s="9" t="s">
        <v>511</v>
      </c>
      <c r="G170" s="4">
        <f t="shared" si="42"/>
        <v>1.3599274705349048E-3</v>
      </c>
      <c r="H170" s="1" t="str">
        <f t="shared" si="43"/>
        <v>lɔ</v>
      </c>
      <c r="I170" s="1" t="str">
        <f t="shared" si="44"/>
        <v>lo</v>
      </c>
      <c r="J170" s="10">
        <f t="shared" si="45"/>
        <v>2</v>
      </c>
      <c r="K170" s="10">
        <f t="shared" si="46"/>
        <v>2</v>
      </c>
      <c r="L170" s="10">
        <f t="shared" si="47"/>
        <v>2</v>
      </c>
      <c r="M170" s="1" t="str">
        <f t="shared" si="48"/>
        <v>~lo~</v>
      </c>
      <c r="N170" s="1" t="str">
        <f t="shared" si="49"/>
        <v>[lɔ]</v>
      </c>
      <c r="O170" s="4">
        <f t="shared" si="50"/>
        <v>0.16729672299591977</v>
      </c>
      <c r="P170" s="4">
        <f t="shared" si="51"/>
        <v>0.46153846153846156</v>
      </c>
      <c r="Q170" s="3" cm="1">
        <f t="array" ref="Q170">SUM(_xlfn._xlws.FILTER($G$2:$G$863,_xlfn.MAP($M$2:$M$863,_xlfn.LAMBDA(_xlpm.x,_xlpm.x=$M170))))</f>
        <v>4.0797824116047144E-3</v>
      </c>
      <c r="R170" s="4">
        <f t="shared" si="52"/>
        <v>0.33333333333333331</v>
      </c>
      <c r="S170" s="6" cm="1">
        <f t="array" ref="S170">SUM(_xlfn._xlws.FILTER($G$2:$G$863,_xlfn.MAP($N$2:$N$863,_xlfn.LAMBDA(_xlpm.x,_xlpm.x=$N170))))</f>
        <v>1.8132366273798731E-3</v>
      </c>
      <c r="T170" s="4">
        <f t="shared" si="53"/>
        <v>0.75</v>
      </c>
      <c r="U170" s="4">
        <f t="shared" si="54"/>
        <v>-0.35218251811136253</v>
      </c>
      <c r="V170" s="4" t="s">
        <v>907</v>
      </c>
      <c r="W170" s="4" t="s">
        <v>902</v>
      </c>
      <c r="X170" s="2" cm="1">
        <f t="array" ref="X170">SUM(_xlfn._xlws.FILTER($E$2:$E$863,_xlfn.MAP($V$2:$V$863,_xlfn.LAMBDA(_xlpm.x,_xlpm.x=$V170))))</f>
        <v>341</v>
      </c>
      <c r="Y170" s="11">
        <f t="shared" si="55"/>
        <v>8.7976539589442824E-3</v>
      </c>
      <c r="Z170" s="2" cm="1">
        <f t="array" ref="Z170">SUM(_xlfn._xlws.FILTER($E$2:$E$863,_xlfn.MAP($W$2:$W$863,_xlfn.LAMBDA(_xlpm.x,_xlpm.x=$W170))))</f>
        <v>127</v>
      </c>
      <c r="AA170" s="11">
        <f t="shared" si="56"/>
        <v>2.3622047244094488E-2</v>
      </c>
      <c r="AB170" s="11">
        <f t="shared" si="57"/>
        <v>-0.42895065803654081</v>
      </c>
      <c r="AC170" s="2"/>
      <c r="AH170" s="2"/>
      <c r="AI170" s="2"/>
    </row>
    <row r="171" spans="1:35">
      <c r="A171" s="1" t="str">
        <f t="shared" si="41"/>
        <v>~la~ : [leɪ]</v>
      </c>
      <c r="B171" s="1">
        <f t="shared" si="59"/>
        <v>0</v>
      </c>
      <c r="C171" s="1">
        <f t="shared" si="59"/>
        <v>0</v>
      </c>
      <c r="D171" s="1">
        <f t="shared" si="59"/>
        <v>0</v>
      </c>
      <c r="E171" s="7">
        <v>3</v>
      </c>
      <c r="F171" s="9" t="s">
        <v>283</v>
      </c>
      <c r="G171" s="4">
        <f t="shared" si="42"/>
        <v>1.3599274705349048E-3</v>
      </c>
      <c r="H171" s="1" t="str">
        <f t="shared" si="43"/>
        <v>leɪ</v>
      </c>
      <c r="I171" s="1" t="str">
        <f t="shared" si="44"/>
        <v>la</v>
      </c>
      <c r="J171" s="10">
        <f t="shared" si="45"/>
        <v>3</v>
      </c>
      <c r="K171" s="10">
        <f t="shared" si="46"/>
        <v>2</v>
      </c>
      <c r="L171" s="10">
        <f t="shared" si="47"/>
        <v>3</v>
      </c>
      <c r="M171" s="1" t="str">
        <f t="shared" si="48"/>
        <v>~la~</v>
      </c>
      <c r="N171" s="1" t="str">
        <f t="shared" si="49"/>
        <v>[leɪ]</v>
      </c>
      <c r="O171" s="4">
        <f t="shared" si="50"/>
        <v>0.19422548065340742</v>
      </c>
      <c r="P171" s="4">
        <f t="shared" si="51"/>
        <v>0.46153846153846156</v>
      </c>
      <c r="Q171" s="3" cm="1">
        <f t="array" ref="Q171">SUM(_xlfn._xlws.FILTER($G$2:$G$863,_xlfn.MAP($M$2:$M$863,_xlfn.LAMBDA(_xlpm.x,_xlpm.x=$M171))))</f>
        <v>4.0797824116047144E-3</v>
      </c>
      <c r="R171" s="4">
        <f t="shared" si="52"/>
        <v>0.33333333333333331</v>
      </c>
      <c r="S171" s="6" cm="1">
        <f t="array" ref="S171">SUM(_xlfn._xlws.FILTER($G$2:$G$863,_xlfn.MAP($N$2:$N$863,_xlfn.LAMBDA(_xlpm.x,_xlpm.x=$N171))))</f>
        <v>1.8132366273798731E-3</v>
      </c>
      <c r="T171" s="4">
        <f t="shared" si="53"/>
        <v>0.75</v>
      </c>
      <c r="U171" s="4">
        <f t="shared" si="54"/>
        <v>-0.35218251811136253</v>
      </c>
      <c r="V171" s="4" t="s">
        <v>899</v>
      </c>
      <c r="W171" s="4" t="s">
        <v>895</v>
      </c>
      <c r="X171" s="2" cm="1">
        <f t="array" ref="X171">SUM(_xlfn._xlws.FILTER($E$2:$E$863,_xlfn.MAP($V$2:$V$863,_xlfn.LAMBDA(_xlpm.x,_xlpm.x=$V171))))</f>
        <v>359</v>
      </c>
      <c r="Y171" s="11">
        <f t="shared" si="55"/>
        <v>8.356545961002786E-3</v>
      </c>
      <c r="Z171" s="2" cm="1">
        <f t="array" ref="Z171">SUM(_xlfn._xlws.FILTER($E$2:$E$863,_xlfn.MAP($W$2:$W$863,_xlfn.LAMBDA(_xlpm.x,_xlpm.x=$W171))))</f>
        <v>150</v>
      </c>
      <c r="AA171" s="11">
        <f t="shared" si="56"/>
        <v>0.02</v>
      </c>
      <c r="AB171" s="11">
        <f t="shared" si="57"/>
        <v>-0.3790031895226379</v>
      </c>
      <c r="AC171" s="2"/>
      <c r="AH171" s="2"/>
      <c r="AI171" s="2"/>
    </row>
    <row r="172" spans="1:35">
      <c r="A172" s="1" t="str">
        <f t="shared" si="41"/>
        <v>~na~ : [neɪ]</v>
      </c>
      <c r="B172" s="1">
        <f t="shared" si="59"/>
        <v>0</v>
      </c>
      <c r="C172" s="1">
        <f t="shared" si="59"/>
        <v>0</v>
      </c>
      <c r="D172" s="1">
        <f t="shared" si="59"/>
        <v>1</v>
      </c>
      <c r="E172" s="7">
        <v>3</v>
      </c>
      <c r="F172" s="9" t="s">
        <v>352</v>
      </c>
      <c r="G172" s="4">
        <f t="shared" si="42"/>
        <v>1.3599274705349048E-3</v>
      </c>
      <c r="H172" s="1" t="str">
        <f t="shared" si="43"/>
        <v>neɪ</v>
      </c>
      <c r="I172" s="1" t="str">
        <f t="shared" si="44"/>
        <v>na</v>
      </c>
      <c r="J172" s="10">
        <f t="shared" si="45"/>
        <v>3</v>
      </c>
      <c r="K172" s="10">
        <f t="shared" si="46"/>
        <v>2</v>
      </c>
      <c r="L172" s="10">
        <f t="shared" si="47"/>
        <v>3</v>
      </c>
      <c r="M172" s="1" t="str">
        <f t="shared" si="48"/>
        <v>~na~</v>
      </c>
      <c r="N172" s="1" t="str">
        <f t="shared" si="49"/>
        <v>[neɪ]</v>
      </c>
      <c r="O172" s="4">
        <f t="shared" si="50"/>
        <v>0.19422548065340742</v>
      </c>
      <c r="P172" s="4">
        <f t="shared" si="51"/>
        <v>0.46153846153846156</v>
      </c>
      <c r="Q172" s="3" cm="1">
        <f t="array" ref="Q172">SUM(_xlfn._xlws.FILTER($G$2:$G$863,_xlfn.MAP($M$2:$M$863,_xlfn.LAMBDA(_xlpm.x,_xlpm.x=$M172))))</f>
        <v>4.0797824116047144E-3</v>
      </c>
      <c r="R172" s="4">
        <f t="shared" si="52"/>
        <v>0.33333333333333331</v>
      </c>
      <c r="S172" s="6" cm="1">
        <f t="array" ref="S172">SUM(_xlfn._xlws.FILTER($G$2:$G$863,_xlfn.MAP($N$2:$N$863,_xlfn.LAMBDA(_xlpm.x,_xlpm.x=$N172))))</f>
        <v>1.8132366273798731E-3</v>
      </c>
      <c r="T172" s="4">
        <f t="shared" si="53"/>
        <v>0.75</v>
      </c>
      <c r="U172" s="4">
        <f t="shared" si="54"/>
        <v>-0.35218251811136253</v>
      </c>
      <c r="V172" s="4" t="s">
        <v>907</v>
      </c>
      <c r="W172" s="4" t="s">
        <v>896</v>
      </c>
      <c r="X172" s="2" cm="1">
        <f t="array" ref="X172">SUM(_xlfn._xlws.FILTER($E$2:$E$863,_xlfn.MAP($V$2:$V$863,_xlfn.LAMBDA(_xlpm.x,_xlpm.x=$V172))))</f>
        <v>341</v>
      </c>
      <c r="Y172" s="11">
        <f t="shared" si="55"/>
        <v>8.7976539589442824E-3</v>
      </c>
      <c r="Z172" s="2" cm="1">
        <f t="array" ref="Z172">SUM(_xlfn._xlws.FILTER($E$2:$E$863,_xlfn.MAP($W$2:$W$863,_xlfn.LAMBDA(_xlpm.x,_xlpm.x=$W172))))</f>
        <v>85</v>
      </c>
      <c r="AA172" s="11">
        <f t="shared" si="56"/>
        <v>3.5294117647058823E-2</v>
      </c>
      <c r="AB172" s="11">
        <f t="shared" si="57"/>
        <v>-0.60333545327820493</v>
      </c>
      <c r="AC172" s="2"/>
      <c r="AH172" s="2"/>
      <c r="AI172" s="2"/>
    </row>
    <row r="173" spans="1:35">
      <c r="A173" s="1" t="str">
        <f t="shared" si="41"/>
        <v>~ge~ : [ɡɛ]</v>
      </c>
      <c r="B173" s="1">
        <f t="shared" si="59"/>
        <v>0</v>
      </c>
      <c r="C173" s="1">
        <f t="shared" si="59"/>
        <v>0</v>
      </c>
      <c r="D173" s="1">
        <f t="shared" si="59"/>
        <v>0</v>
      </c>
      <c r="E173" s="7">
        <v>2</v>
      </c>
      <c r="F173" s="9" t="s">
        <v>666</v>
      </c>
      <c r="G173" s="4">
        <f t="shared" si="42"/>
        <v>9.0661831368993653E-4</v>
      </c>
      <c r="H173" s="4" t="str">
        <f t="shared" si="43"/>
        <v>ɡɛ</v>
      </c>
      <c r="I173" s="4" t="str">
        <f t="shared" si="44"/>
        <v>ge</v>
      </c>
      <c r="J173" s="10">
        <f t="shared" si="45"/>
        <v>2</v>
      </c>
      <c r="K173" s="10">
        <f t="shared" si="46"/>
        <v>2</v>
      </c>
      <c r="L173" s="10">
        <f t="shared" si="47"/>
        <v>2</v>
      </c>
      <c r="M173" s="1" t="str">
        <f t="shared" si="48"/>
        <v>~ge~</v>
      </c>
      <c r="N173" s="1" t="str">
        <f t="shared" si="49"/>
        <v>[ɡɛ]</v>
      </c>
      <c r="O173" s="4">
        <f t="shared" si="50"/>
        <v>7.1813904619726643E-2</v>
      </c>
      <c r="P173" s="4">
        <f t="shared" si="51"/>
        <v>0.25000000000000006</v>
      </c>
      <c r="Q173" s="3" cm="1">
        <f t="array" ref="Q173">SUM(_xlfn._xlws.FILTER($G$2:$G$863,_xlfn.MAP($M$2:$M$863,_xlfn.LAMBDA(_xlpm.x,_xlpm.x=$M173))))</f>
        <v>4.9864007252946509E-3</v>
      </c>
      <c r="R173" s="4">
        <f t="shared" si="52"/>
        <v>0.18181818181818182</v>
      </c>
      <c r="S173" s="6" cm="1">
        <f t="array" ref="S173">SUM(_xlfn._xlws.FILTER($G$2:$G$863,_xlfn.MAP($N$2:$N$863,_xlfn.LAMBDA(_xlpm.x,_xlpm.x=$N173))))</f>
        <v>2.2665457842248413E-3</v>
      </c>
      <c r="T173" s="4">
        <f t="shared" si="53"/>
        <v>0.4</v>
      </c>
      <c r="U173" s="4">
        <f t="shared" si="54"/>
        <v>-0.34242268082220623</v>
      </c>
      <c r="V173" s="4" t="s">
        <v>909</v>
      </c>
      <c r="W173" s="4"/>
      <c r="X173" s="2" cm="1">
        <f t="array" ref="X173">SUM(_xlfn._xlws.FILTER($E$2:$E$863,_xlfn.MAP($V$2:$V$863,_xlfn.LAMBDA(_xlpm.x,_xlpm.x=$V173))))</f>
        <v>473</v>
      </c>
      <c r="Y173" s="11">
        <f t="shared" si="55"/>
        <v>4.2283298097251587E-3</v>
      </c>
      <c r="Z173" s="2" cm="1">
        <f t="array" ref="Z173">SUM(_xlfn._xlws.FILTER($E$2:$E$863,_xlfn.MAP($W$2:$W$863,_xlfn.LAMBDA(_xlpm.x,_xlpm.x=$W173))))</f>
        <v>108</v>
      </c>
      <c r="AA173" s="11">
        <f t="shared" si="56"/>
        <v>1.8518518518518517E-2</v>
      </c>
      <c r="AB173" s="11">
        <f t="shared" si="57"/>
        <v>-0.6414373852508618</v>
      </c>
      <c r="AC173" s="2"/>
      <c r="AH173" s="2"/>
      <c r="AI173" s="2"/>
    </row>
    <row r="174" spans="1:35">
      <c r="A174" s="1" t="str">
        <f t="shared" si="41"/>
        <v>~be~ : [b]</v>
      </c>
      <c r="B174" s="1">
        <f t="shared" si="59"/>
        <v>0</v>
      </c>
      <c r="C174" s="1">
        <f t="shared" si="59"/>
        <v>0</v>
      </c>
      <c r="D174" s="1">
        <f t="shared" si="59"/>
        <v>0</v>
      </c>
      <c r="E174" s="7">
        <v>2</v>
      </c>
      <c r="F174" s="9" t="s">
        <v>8</v>
      </c>
      <c r="G174" s="4">
        <f t="shared" si="42"/>
        <v>9.0661831368993653E-4</v>
      </c>
      <c r="H174" s="4" t="str">
        <f t="shared" si="43"/>
        <v>b</v>
      </c>
      <c r="I174" s="4" t="str">
        <f t="shared" si="44"/>
        <v>be</v>
      </c>
      <c r="J174" s="10">
        <f t="shared" si="45"/>
        <v>1</v>
      </c>
      <c r="K174" s="10">
        <f t="shared" si="46"/>
        <v>2</v>
      </c>
      <c r="L174" s="10">
        <f t="shared" si="47"/>
        <v>2</v>
      </c>
      <c r="M174" s="1" t="str">
        <f t="shared" si="48"/>
        <v>~be~</v>
      </c>
      <c r="N174" s="1" t="str">
        <f t="shared" si="49"/>
        <v>[b]</v>
      </c>
      <c r="O174" s="4">
        <f t="shared" si="50"/>
        <v>6.0474867048190842E-2</v>
      </c>
      <c r="P174" s="4">
        <f t="shared" si="51"/>
        <v>0.21052631578947367</v>
      </c>
      <c r="Q174" s="3" cm="1">
        <f t="array" ref="Q174">SUM(_xlfn._xlws.FILTER($G$2:$G$863,_xlfn.MAP($M$2:$M$863,_xlfn.LAMBDA(_xlpm.x,_xlpm.x=$M174))))</f>
        <v>5.8930190389845875E-3</v>
      </c>
      <c r="R174" s="4">
        <f t="shared" si="52"/>
        <v>0.15384615384615385</v>
      </c>
      <c r="S174" s="6" cm="1">
        <f t="array" ref="S174">SUM(_xlfn._xlws.FILTER($G$2:$G$863,_xlfn.MAP($N$2:$N$863,_xlfn.LAMBDA(_xlpm.x,_xlpm.x=$N174))))</f>
        <v>2.7198549410698096E-3</v>
      </c>
      <c r="T174" s="4">
        <f t="shared" si="53"/>
        <v>0.33333333333333331</v>
      </c>
      <c r="U174" s="4">
        <f t="shared" si="54"/>
        <v>-0.33579210192319309</v>
      </c>
      <c r="V174" s="4" t="s">
        <v>900</v>
      </c>
      <c r="W174" s="4" t="s">
        <v>905</v>
      </c>
      <c r="X174" s="2" cm="1">
        <f t="array" ref="X174">SUM(_xlfn._xlws.FILTER($E$2:$E$863,_xlfn.MAP($V$2:$V$863,_xlfn.LAMBDA(_xlpm.x,_xlpm.x=$V174))))</f>
        <v>247</v>
      </c>
      <c r="Y174" s="11">
        <f t="shared" si="55"/>
        <v>8.0971659919028341E-3</v>
      </c>
      <c r="Z174" s="2" cm="1">
        <f t="array" ref="Z174">SUM(_xlfn._xlws.FILTER($E$2:$E$863,_xlfn.MAP($W$2:$W$863,_xlfn.LAMBDA(_xlpm.x,_xlpm.x=$W174))))</f>
        <v>55</v>
      </c>
      <c r="AA174" s="11">
        <f t="shared" si="56"/>
        <v>3.6363636363636362E-2</v>
      </c>
      <c r="AB174" s="11">
        <f t="shared" si="57"/>
        <v>-0.65233426376542181</v>
      </c>
      <c r="AC174" s="2"/>
      <c r="AH174" s="2"/>
      <c r="AI174" s="2"/>
    </row>
    <row r="175" spans="1:35">
      <c r="A175" s="1" t="str">
        <f t="shared" si="41"/>
        <v>~fi~ : [faɪ]</v>
      </c>
      <c r="B175" s="1">
        <f t="shared" si="59"/>
        <v>0</v>
      </c>
      <c r="C175" s="1">
        <f t="shared" si="59"/>
        <v>0</v>
      </c>
      <c r="D175" s="1">
        <f t="shared" si="59"/>
        <v>0</v>
      </c>
      <c r="E175" s="7">
        <v>6</v>
      </c>
      <c r="F175" s="9" t="s">
        <v>456</v>
      </c>
      <c r="G175" s="4">
        <f t="shared" si="42"/>
        <v>2.7198549410698096E-3</v>
      </c>
      <c r="H175" s="4" t="str">
        <f t="shared" si="43"/>
        <v>faɪ</v>
      </c>
      <c r="I175" s="4" t="str">
        <f t="shared" si="44"/>
        <v>fi</v>
      </c>
      <c r="J175" s="10">
        <f t="shared" si="45"/>
        <v>3</v>
      </c>
      <c r="K175" s="10">
        <f t="shared" si="46"/>
        <v>2</v>
      </c>
      <c r="L175" s="10">
        <f t="shared" si="47"/>
        <v>3</v>
      </c>
      <c r="M175" s="1" t="str">
        <f t="shared" si="48"/>
        <v>~fi~</v>
      </c>
      <c r="N175" s="1" t="str">
        <f t="shared" si="49"/>
        <v>[faɪ]</v>
      </c>
      <c r="O175" s="4">
        <f t="shared" si="50"/>
        <v>0.37307253517460592</v>
      </c>
      <c r="P175" s="4">
        <f t="shared" si="51"/>
        <v>0.63157894736842102</v>
      </c>
      <c r="Q175" s="3" cm="1">
        <f t="array" ref="Q175">SUM(_xlfn._xlws.FILTER($G$2:$G$863,_xlfn.MAP($M$2:$M$863,_xlfn.LAMBDA(_xlpm.x,_xlpm.x=$M175))))</f>
        <v>5.8930190389845875E-3</v>
      </c>
      <c r="R175" s="4">
        <f t="shared" si="52"/>
        <v>0.46153846153846156</v>
      </c>
      <c r="S175" s="6" cm="1">
        <f t="array" ref="S175">SUM(_xlfn._xlws.FILTER($G$2:$G$863,_xlfn.MAP($N$2:$N$863,_xlfn.LAMBDA(_xlpm.x,_xlpm.x=$N175))))</f>
        <v>2.7198549410698096E-3</v>
      </c>
      <c r="T175" s="4">
        <f t="shared" si="53"/>
        <v>1</v>
      </c>
      <c r="U175" s="4">
        <f t="shared" si="54"/>
        <v>-0.33579210192319309</v>
      </c>
      <c r="V175" s="4" t="s">
        <v>909</v>
      </c>
      <c r="W175" s="4" t="s">
        <v>893</v>
      </c>
      <c r="X175" s="2" cm="1">
        <f t="array" ref="X175">SUM(_xlfn._xlws.FILTER($E$2:$E$863,_xlfn.MAP($V$2:$V$863,_xlfn.LAMBDA(_xlpm.x,_xlpm.x=$V175))))</f>
        <v>473</v>
      </c>
      <c r="Y175" s="11">
        <f t="shared" si="55"/>
        <v>1.2684989429175475E-2</v>
      </c>
      <c r="Z175" s="2" cm="1">
        <f t="array" ref="Z175">SUM(_xlfn._xlws.FILTER($E$2:$E$863,_xlfn.MAP($W$2:$W$863,_xlfn.LAMBDA(_xlpm.x,_xlpm.x=$W175))))</f>
        <v>228</v>
      </c>
      <c r="AA175" s="11">
        <f t="shared" si="56"/>
        <v>2.6315789473684209E-2</v>
      </c>
      <c r="AB175" s="11">
        <f t="shared" si="57"/>
        <v>-0.31692629373735776</v>
      </c>
      <c r="AC175" s="2"/>
      <c r="AH175" s="2"/>
      <c r="AI175" s="2"/>
    </row>
    <row r="176" spans="1:35">
      <c r="A176" s="1" t="str">
        <f t="shared" si="41"/>
        <v>~le~ : [lə]</v>
      </c>
      <c r="B176" s="1">
        <f t="shared" si="59"/>
        <v>0</v>
      </c>
      <c r="C176" s="1">
        <f t="shared" si="59"/>
        <v>0</v>
      </c>
      <c r="D176" s="1">
        <f t="shared" si="59"/>
        <v>0</v>
      </c>
      <c r="E176" s="7">
        <v>2</v>
      </c>
      <c r="F176" s="9" t="s">
        <v>610</v>
      </c>
      <c r="G176" s="4">
        <f t="shared" si="42"/>
        <v>9.0661831368993653E-4</v>
      </c>
      <c r="H176" s="4" t="str">
        <f t="shared" si="43"/>
        <v>lə</v>
      </c>
      <c r="I176" s="4" t="str">
        <f t="shared" si="44"/>
        <v>le</v>
      </c>
      <c r="J176" s="10">
        <f t="shared" si="45"/>
        <v>2</v>
      </c>
      <c r="K176" s="10">
        <f t="shared" si="46"/>
        <v>2</v>
      </c>
      <c r="L176" s="10">
        <f t="shared" si="47"/>
        <v>2</v>
      </c>
      <c r="M176" s="1" t="str">
        <f t="shared" si="48"/>
        <v>~le~</v>
      </c>
      <c r="N176" s="1" t="str">
        <f t="shared" si="49"/>
        <v>[lə]</v>
      </c>
      <c r="O176" s="4">
        <f t="shared" si="50"/>
        <v>3.7065241094052452E-2</v>
      </c>
      <c r="P176" s="4">
        <f t="shared" si="51"/>
        <v>0.12903225806451613</v>
      </c>
      <c r="Q176" s="3" cm="1">
        <f t="array" ref="Q176">SUM(_xlfn._xlws.FILTER($G$2:$G$863,_xlfn.MAP($M$2:$M$863,_xlfn.LAMBDA(_xlpm.x,_xlpm.x=$M176))))</f>
        <v>9.5194922937443336E-3</v>
      </c>
      <c r="R176" s="4">
        <f t="shared" si="52"/>
        <v>9.5238095238095233E-2</v>
      </c>
      <c r="S176" s="6" cm="1">
        <f t="array" ref="S176">SUM(_xlfn._xlws.FILTER($G$2:$G$863,_xlfn.MAP($N$2:$N$863,_xlfn.LAMBDA(_xlpm.x,_xlpm.x=$N176))))</f>
        <v>4.5330915684496827E-3</v>
      </c>
      <c r="T176" s="4">
        <f t="shared" si="53"/>
        <v>0.2</v>
      </c>
      <c r="U176" s="4">
        <f t="shared" si="54"/>
        <v>-0.3222192947339193</v>
      </c>
      <c r="V176" s="4" t="s">
        <v>899</v>
      </c>
      <c r="W176" s="4" t="s">
        <v>891</v>
      </c>
      <c r="X176" s="2" cm="1">
        <f t="array" ref="X176">SUM(_xlfn._xlws.FILTER($E$2:$E$863,_xlfn.MAP($V$2:$V$863,_xlfn.LAMBDA(_xlpm.x,_xlpm.x=$V176))))</f>
        <v>359</v>
      </c>
      <c r="Y176" s="11">
        <f t="shared" si="55"/>
        <v>5.5710306406685237E-3</v>
      </c>
      <c r="Z176" s="2" cm="1">
        <f t="array" ref="Z176">SUM(_xlfn._xlws.FILTER($E$2:$E$863,_xlfn.MAP($W$2:$W$863,_xlfn.LAMBDA(_xlpm.x,_xlpm.x=$W176))))</f>
        <v>163</v>
      </c>
      <c r="AA176" s="11">
        <f t="shared" si="56"/>
        <v>1.2269938650306749E-2</v>
      </c>
      <c r="AB176" s="11">
        <f t="shared" si="57"/>
        <v>-0.34290684417436135</v>
      </c>
      <c r="AC176" s="2"/>
      <c r="AH176" s="2"/>
      <c r="AI176" s="2"/>
    </row>
    <row r="177" spans="1:35">
      <c r="A177" s="1" t="str">
        <f t="shared" si="41"/>
        <v>~co~ : [kə]</v>
      </c>
      <c r="B177" s="1">
        <f t="shared" si="59"/>
        <v>0</v>
      </c>
      <c r="C177" s="1">
        <f t="shared" si="59"/>
        <v>0</v>
      </c>
      <c r="D177" s="1">
        <f t="shared" si="59"/>
        <v>0</v>
      </c>
      <c r="E177" s="7">
        <v>11</v>
      </c>
      <c r="F177" s="9" t="s">
        <v>227</v>
      </c>
      <c r="G177" s="4">
        <f t="shared" si="42"/>
        <v>4.9864007252946509E-3</v>
      </c>
      <c r="H177" s="4" t="str">
        <f t="shared" si="43"/>
        <v>kə</v>
      </c>
      <c r="I177" s="4" t="str">
        <f t="shared" si="44"/>
        <v>co</v>
      </c>
      <c r="J177" s="10">
        <f t="shared" si="45"/>
        <v>2</v>
      </c>
      <c r="K177" s="10">
        <f t="shared" si="46"/>
        <v>2</v>
      </c>
      <c r="L177" s="10">
        <f t="shared" si="47"/>
        <v>2</v>
      </c>
      <c r="M177" s="1" t="str">
        <f t="shared" si="48"/>
        <v>~co~</v>
      </c>
      <c r="N177" s="1" t="str">
        <f t="shared" si="49"/>
        <v>[kə]</v>
      </c>
      <c r="O177" s="4">
        <f t="shared" si="50"/>
        <v>0.38632704691913827</v>
      </c>
      <c r="P177" s="4">
        <f t="shared" si="51"/>
        <v>0.59459459459459452</v>
      </c>
      <c r="Q177" s="3" cm="1">
        <f t="array" ref="Q177">SUM(_xlfn._xlws.FILTER($G$2:$G$863,_xlfn.MAP($M$2:$M$863,_xlfn.LAMBDA(_xlpm.x,_xlpm.x=$M177))))</f>
        <v>1.1332728921124207E-2</v>
      </c>
      <c r="R177" s="4">
        <f t="shared" si="52"/>
        <v>0.44</v>
      </c>
      <c r="S177" s="6" cm="1">
        <f t="array" ref="S177">SUM(_xlfn._xlws.FILTER($G$2:$G$863,_xlfn.MAP($N$2:$N$863,_xlfn.LAMBDA(_xlpm.x,_xlpm.x=$N177))))</f>
        <v>5.4397098821396192E-3</v>
      </c>
      <c r="T177" s="4">
        <f t="shared" si="53"/>
        <v>0.91666666666666663</v>
      </c>
      <c r="U177" s="4">
        <f t="shared" si="54"/>
        <v>-0.31875876262441277</v>
      </c>
      <c r="V177" s="4" t="s">
        <v>899</v>
      </c>
      <c r="W177" s="4" t="s">
        <v>901</v>
      </c>
      <c r="X177" s="2" cm="1">
        <f t="array" ref="X177">SUM(_xlfn._xlws.FILTER($E$2:$E$863,_xlfn.MAP($V$2:$V$863,_xlfn.LAMBDA(_xlpm.x,_xlpm.x=$V177))))</f>
        <v>359</v>
      </c>
      <c r="Y177" s="11">
        <f t="shared" si="55"/>
        <v>3.0640668523676879E-2</v>
      </c>
      <c r="Z177" s="2" cm="1">
        <f t="array" ref="Z177">SUM(_xlfn._xlws.FILTER($E$2:$E$863,_xlfn.MAP($W$2:$W$863,_xlfn.LAMBDA(_xlpm.x,_xlpm.x=$W177))))</f>
        <v>184</v>
      </c>
      <c r="AA177" s="11">
        <f t="shared" si="56"/>
        <v>5.9782608695652176E-2</v>
      </c>
      <c r="AB177" s="11">
        <f t="shared" si="57"/>
        <v>-0.29027662556878275</v>
      </c>
      <c r="AC177" s="2"/>
      <c r="AH177" s="2"/>
      <c r="AI177" s="2"/>
    </row>
    <row r="178" spans="1:35">
      <c r="A178" s="1" t="str">
        <f t="shared" si="41"/>
        <v>~ho~ : [hɑ]</v>
      </c>
      <c r="B178" s="1">
        <f t="shared" si="59"/>
        <v>0</v>
      </c>
      <c r="C178" s="1">
        <f t="shared" si="59"/>
        <v>0</v>
      </c>
      <c r="D178" s="1">
        <f t="shared" si="59"/>
        <v>0</v>
      </c>
      <c r="E178" s="7">
        <v>1</v>
      </c>
      <c r="F178" s="9" t="s">
        <v>487</v>
      </c>
      <c r="G178" s="4">
        <f t="shared" si="42"/>
        <v>4.5330915684496827E-4</v>
      </c>
      <c r="H178" s="1" t="str">
        <f t="shared" si="43"/>
        <v>hɑ</v>
      </c>
      <c r="I178" s="1" t="str">
        <f t="shared" si="44"/>
        <v>ho</v>
      </c>
      <c r="J178" s="10">
        <f t="shared" si="45"/>
        <v>2</v>
      </c>
      <c r="K178" s="10">
        <f t="shared" si="46"/>
        <v>2</v>
      </c>
      <c r="L178" s="10">
        <f t="shared" si="47"/>
        <v>2</v>
      </c>
      <c r="M178" s="1" t="str">
        <f t="shared" si="48"/>
        <v>~ho~</v>
      </c>
      <c r="N178" s="1" t="str">
        <f t="shared" si="49"/>
        <v>[hɑ]</v>
      </c>
      <c r="O178" s="4">
        <f t="shared" si="50"/>
        <v>4.0275137017536239E-2</v>
      </c>
      <c r="P178" s="4">
        <f t="shared" si="51"/>
        <v>0.22222222222222221</v>
      </c>
      <c r="Q178" s="3" cm="1">
        <f t="array" ref="Q178">SUM(_xlfn._xlws.FILTER($G$2:$G$863,_xlfn.MAP($M$2:$M$863,_xlfn.LAMBDA(_xlpm.x,_xlpm.x=$M178))))</f>
        <v>2.7198549410698096E-3</v>
      </c>
      <c r="R178" s="4">
        <f t="shared" si="52"/>
        <v>0.16666666666666666</v>
      </c>
      <c r="S178" s="6" cm="1">
        <f t="array" ref="S178">SUM(_xlfn._xlws.FILTER($G$2:$G$863,_xlfn.MAP($N$2:$N$863,_xlfn.LAMBDA(_xlpm.x,_xlpm.x=$N178))))</f>
        <v>1.3599274705349048E-3</v>
      </c>
      <c r="T178" s="4">
        <f t="shared" si="53"/>
        <v>0.33333333333333331</v>
      </c>
      <c r="U178" s="4">
        <f t="shared" si="54"/>
        <v>-0.3010299956639812</v>
      </c>
      <c r="V178" s="4" t="s">
        <v>909</v>
      </c>
      <c r="W178" s="4" t="s">
        <v>893</v>
      </c>
      <c r="X178" s="2" cm="1">
        <f t="array" ref="X178">SUM(_xlfn._xlws.FILTER($E$2:$E$863,_xlfn.MAP($V$2:$V$863,_xlfn.LAMBDA(_xlpm.x,_xlpm.x=$V178))))</f>
        <v>473</v>
      </c>
      <c r="Y178" s="11">
        <f t="shared" si="55"/>
        <v>2.1141649048625794E-3</v>
      </c>
      <c r="Z178" s="2" cm="1">
        <f t="array" ref="Z178">SUM(_xlfn._xlws.FILTER($E$2:$E$863,_xlfn.MAP($W$2:$W$863,_xlfn.LAMBDA(_xlpm.x,_xlpm.x=$W178))))</f>
        <v>228</v>
      </c>
      <c r="AA178" s="11">
        <f t="shared" si="56"/>
        <v>4.3859649122807015E-3</v>
      </c>
      <c r="AB178" s="11">
        <f t="shared" si="57"/>
        <v>-0.3169262937373577</v>
      </c>
      <c r="AC178" s="2"/>
      <c r="AH178" s="2"/>
      <c r="AI178" s="2"/>
    </row>
    <row r="179" spans="1:35">
      <c r="A179" s="1" t="str">
        <f t="shared" si="41"/>
        <v>~po~ : [pɑ]</v>
      </c>
      <c r="B179" s="1">
        <f t="shared" si="59"/>
        <v>0</v>
      </c>
      <c r="C179" s="1">
        <f t="shared" si="59"/>
        <v>0</v>
      </c>
      <c r="D179" s="1">
        <f t="shared" si="59"/>
        <v>0</v>
      </c>
      <c r="E179" s="7">
        <v>1</v>
      </c>
      <c r="F179" s="9" t="s">
        <v>303</v>
      </c>
      <c r="G179" s="4">
        <f t="shared" si="42"/>
        <v>4.5330915684496827E-4</v>
      </c>
      <c r="H179" s="4" t="str">
        <f t="shared" si="43"/>
        <v>pɑ</v>
      </c>
      <c r="I179" s="4" t="str">
        <f t="shared" si="44"/>
        <v>po</v>
      </c>
      <c r="J179" s="10">
        <f t="shared" si="45"/>
        <v>2</v>
      </c>
      <c r="K179" s="10">
        <f t="shared" si="46"/>
        <v>2</v>
      </c>
      <c r="L179" s="10">
        <f t="shared" si="47"/>
        <v>2</v>
      </c>
      <c r="M179" s="1" t="str">
        <f t="shared" si="48"/>
        <v>~po~</v>
      </c>
      <c r="N179" s="1" t="str">
        <f t="shared" si="49"/>
        <v>[pɑ]</v>
      </c>
      <c r="O179" s="4">
        <f t="shared" si="50"/>
        <v>4.0275137017536239E-2</v>
      </c>
      <c r="P179" s="4">
        <f t="shared" si="51"/>
        <v>0.22222222222222221</v>
      </c>
      <c r="Q179" s="3" cm="1">
        <f t="array" ref="Q179">SUM(_xlfn._xlws.FILTER($G$2:$G$863,_xlfn.MAP($M$2:$M$863,_xlfn.LAMBDA(_xlpm.x,_xlpm.x=$M179))))</f>
        <v>2.7198549410698096E-3</v>
      </c>
      <c r="R179" s="4">
        <f t="shared" si="52"/>
        <v>0.16666666666666666</v>
      </c>
      <c r="S179" s="6" cm="1">
        <f t="array" ref="S179">SUM(_xlfn._xlws.FILTER($G$2:$G$863,_xlfn.MAP($N$2:$N$863,_xlfn.LAMBDA(_xlpm.x,_xlpm.x=$N179))))</f>
        <v>1.3599274705349048E-3</v>
      </c>
      <c r="T179" s="4">
        <f t="shared" si="53"/>
        <v>0.33333333333333331</v>
      </c>
      <c r="U179" s="4">
        <f t="shared" si="54"/>
        <v>-0.3010299956639812</v>
      </c>
      <c r="V179" s="4" t="s">
        <v>907</v>
      </c>
      <c r="W179" s="4" t="s">
        <v>905</v>
      </c>
      <c r="X179" s="2" cm="1">
        <f t="array" ref="X179">SUM(_xlfn._xlws.FILTER($E$2:$E$863,_xlfn.MAP($V$2:$V$863,_xlfn.LAMBDA(_xlpm.x,_xlpm.x=$V179))))</f>
        <v>341</v>
      </c>
      <c r="Y179" s="11">
        <f t="shared" si="55"/>
        <v>2.9325513196480938E-3</v>
      </c>
      <c r="Z179" s="2" cm="1">
        <f t="array" ref="Z179">SUM(_xlfn._xlws.FILTER($E$2:$E$863,_xlfn.MAP($W$2:$W$863,_xlfn.LAMBDA(_xlpm.x,_xlpm.x=$W179))))</f>
        <v>55</v>
      </c>
      <c r="AA179" s="11">
        <f t="shared" si="56"/>
        <v>1.8181818181818181E-2</v>
      </c>
      <c r="AB179" s="11">
        <f t="shared" si="57"/>
        <v>-0.79239168949825389</v>
      </c>
      <c r="AC179" s="2"/>
      <c r="AH179" s="2"/>
      <c r="AI179" s="2"/>
    </row>
    <row r="180" spans="1:35">
      <c r="A180" s="1" t="str">
        <f t="shared" si="41"/>
        <v>~sa~ : [sɔ]</v>
      </c>
      <c r="B180" s="1">
        <f t="shared" si="59"/>
        <v>0</v>
      </c>
      <c r="C180" s="1">
        <f t="shared" si="59"/>
        <v>0</v>
      </c>
      <c r="D180" s="1">
        <f t="shared" si="59"/>
        <v>0</v>
      </c>
      <c r="E180" s="7">
        <v>1</v>
      </c>
      <c r="F180" s="9" t="s">
        <v>845</v>
      </c>
      <c r="G180" s="4">
        <f t="shared" si="42"/>
        <v>4.5330915684496827E-4</v>
      </c>
      <c r="H180" s="4" t="str">
        <f t="shared" si="43"/>
        <v>sɔ</v>
      </c>
      <c r="I180" s="4" t="str">
        <f t="shared" si="44"/>
        <v>sa</v>
      </c>
      <c r="J180" s="10">
        <f t="shared" si="45"/>
        <v>2</v>
      </c>
      <c r="K180" s="10">
        <f t="shared" si="46"/>
        <v>2</v>
      </c>
      <c r="L180" s="10">
        <f t="shared" si="47"/>
        <v>2</v>
      </c>
      <c r="M180" s="1" t="str">
        <f t="shared" si="48"/>
        <v>~sa~</v>
      </c>
      <c r="N180" s="1" t="str">
        <f t="shared" si="49"/>
        <v>[sɔ]</v>
      </c>
      <c r="O180" s="4">
        <f t="shared" si="50"/>
        <v>4.0275137017536239E-2</v>
      </c>
      <c r="P180" s="4">
        <f t="shared" si="51"/>
        <v>0.22222222222222221</v>
      </c>
      <c r="Q180" s="3" cm="1">
        <f t="array" ref="Q180">SUM(_xlfn._xlws.FILTER($G$2:$G$863,_xlfn.MAP($M$2:$M$863,_xlfn.LAMBDA(_xlpm.x,_xlpm.x=$M180))))</f>
        <v>2.7198549410698096E-3</v>
      </c>
      <c r="R180" s="4">
        <f t="shared" si="52"/>
        <v>0.16666666666666666</v>
      </c>
      <c r="S180" s="6" cm="1">
        <f t="array" ref="S180">SUM(_xlfn._xlws.FILTER($G$2:$G$863,_xlfn.MAP($N$2:$N$863,_xlfn.LAMBDA(_xlpm.x,_xlpm.x=$N180))))</f>
        <v>1.3599274705349048E-3</v>
      </c>
      <c r="T180" s="4">
        <f t="shared" si="53"/>
        <v>0.33333333333333331</v>
      </c>
      <c r="U180" s="4">
        <f t="shared" si="54"/>
        <v>-0.3010299956639812</v>
      </c>
      <c r="V180" s="4" t="s">
        <v>907</v>
      </c>
      <c r="W180" s="4" t="s">
        <v>902</v>
      </c>
      <c r="X180" s="2" cm="1">
        <f t="array" ref="X180">SUM(_xlfn._xlws.FILTER($E$2:$E$863,_xlfn.MAP($V$2:$V$863,_xlfn.LAMBDA(_xlpm.x,_xlpm.x=$V180))))</f>
        <v>341</v>
      </c>
      <c r="Y180" s="11">
        <f t="shared" si="55"/>
        <v>2.9325513196480938E-3</v>
      </c>
      <c r="Z180" s="2" cm="1">
        <f t="array" ref="Z180">SUM(_xlfn._xlws.FILTER($E$2:$E$863,_xlfn.MAP($W$2:$W$863,_xlfn.LAMBDA(_xlpm.x,_xlpm.x=$W180))))</f>
        <v>127</v>
      </c>
      <c r="AA180" s="11">
        <f t="shared" si="56"/>
        <v>7.874015748031496E-3</v>
      </c>
      <c r="AB180" s="11">
        <f t="shared" si="57"/>
        <v>-0.42895065803654087</v>
      </c>
      <c r="AC180" s="2"/>
      <c r="AH180" s="2"/>
      <c r="AI180" s="2"/>
    </row>
    <row r="181" spans="1:35">
      <c r="A181" s="1" t="str">
        <f t="shared" si="41"/>
        <v>~wo~ : [wʊ]</v>
      </c>
      <c r="B181" s="1">
        <f t="shared" si="59"/>
        <v>0</v>
      </c>
      <c r="C181" s="1">
        <f t="shared" si="59"/>
        <v>0</v>
      </c>
      <c r="D181" s="1">
        <f t="shared" si="59"/>
        <v>0</v>
      </c>
      <c r="E181" s="7">
        <v>1</v>
      </c>
      <c r="F181" s="9" t="s">
        <v>672</v>
      </c>
      <c r="G181" s="4">
        <f t="shared" si="42"/>
        <v>4.5330915684496827E-4</v>
      </c>
      <c r="H181" s="1" t="str">
        <f t="shared" si="43"/>
        <v>wʊ</v>
      </c>
      <c r="I181" s="1" t="str">
        <f t="shared" si="44"/>
        <v>wo</v>
      </c>
      <c r="J181" s="10">
        <f t="shared" si="45"/>
        <v>2</v>
      </c>
      <c r="K181" s="10">
        <f t="shared" si="46"/>
        <v>2</v>
      </c>
      <c r="L181" s="10">
        <f t="shared" si="47"/>
        <v>2</v>
      </c>
      <c r="M181" s="1" t="str">
        <f t="shared" si="48"/>
        <v>~wo~</v>
      </c>
      <c r="N181" s="1" t="str">
        <f t="shared" si="49"/>
        <v>[wʊ]</v>
      </c>
      <c r="O181" s="4">
        <f t="shared" si="50"/>
        <v>4.0275137017536239E-2</v>
      </c>
      <c r="P181" s="4">
        <f t="shared" si="51"/>
        <v>0.22222222222222221</v>
      </c>
      <c r="Q181" s="3" cm="1">
        <f t="array" ref="Q181">SUM(_xlfn._xlws.FILTER($G$2:$G$863,_xlfn.MAP($M$2:$M$863,_xlfn.LAMBDA(_xlpm.x,_xlpm.x=$M181))))</f>
        <v>2.7198549410698096E-3</v>
      </c>
      <c r="R181" s="4">
        <f t="shared" si="52"/>
        <v>0.16666666666666666</v>
      </c>
      <c r="S181" s="6" cm="1">
        <f t="array" ref="S181">SUM(_xlfn._xlws.FILTER($G$2:$G$863,_xlfn.MAP($N$2:$N$863,_xlfn.LAMBDA(_xlpm.x,_xlpm.x=$N181))))</f>
        <v>1.3599274705349048E-3</v>
      </c>
      <c r="T181" s="4">
        <f t="shared" si="53"/>
        <v>0.33333333333333331</v>
      </c>
      <c r="U181" s="4">
        <f t="shared" si="54"/>
        <v>-0.3010299956639812</v>
      </c>
      <c r="V181" s="4" t="s">
        <v>909</v>
      </c>
      <c r="W181" s="4" t="s">
        <v>890</v>
      </c>
      <c r="X181" s="2" cm="1">
        <f t="array" ref="X181">SUM(_xlfn._xlws.FILTER($E$2:$E$863,_xlfn.MAP($V$2:$V$863,_xlfn.LAMBDA(_xlpm.x,_xlpm.x=$V181))))</f>
        <v>473</v>
      </c>
      <c r="Y181" s="11">
        <f t="shared" si="55"/>
        <v>2.1141649048625794E-3</v>
      </c>
      <c r="Z181" s="2" cm="1">
        <f t="array" ref="Z181">SUM(_xlfn._xlws.FILTER($E$2:$E$863,_xlfn.MAP($W$2:$W$863,_xlfn.LAMBDA(_xlpm.x,_xlpm.x=$W181))))</f>
        <v>245</v>
      </c>
      <c r="AA181" s="11">
        <f t="shared" si="56"/>
        <v>4.0816326530612249E-3</v>
      </c>
      <c r="AB181" s="11">
        <f t="shared" si="57"/>
        <v>-0.28569505637327913</v>
      </c>
      <c r="AC181" s="2"/>
      <c r="AH181" s="2"/>
      <c r="AI181" s="2"/>
    </row>
    <row r="182" spans="1:35">
      <c r="A182" s="1" t="str">
        <f t="shared" si="41"/>
        <v>~go~ : [ɡɑ]</v>
      </c>
      <c r="B182" s="1">
        <f t="shared" ref="B182:D201" si="60">_xlfn.LET(_xlpm.d,$F182,_xlpm.k,_xlfn.CONCAT(LEFT(TRIM(B$1),1),"*"),COUNTIF(_xlpm.d,_xlpm.k))</f>
        <v>0</v>
      </c>
      <c r="C182" s="1">
        <f t="shared" si="60"/>
        <v>0</v>
      </c>
      <c r="D182" s="1">
        <f t="shared" si="60"/>
        <v>0</v>
      </c>
      <c r="E182" s="7">
        <v>1</v>
      </c>
      <c r="F182" s="9" t="s">
        <v>740</v>
      </c>
      <c r="G182" s="4">
        <f t="shared" si="42"/>
        <v>4.5330915684496827E-4</v>
      </c>
      <c r="H182" s="1" t="str">
        <f t="shared" si="43"/>
        <v>ɡɑ</v>
      </c>
      <c r="I182" s="1" t="str">
        <f t="shared" si="44"/>
        <v>go</v>
      </c>
      <c r="J182" s="10">
        <f t="shared" si="45"/>
        <v>2</v>
      </c>
      <c r="K182" s="10">
        <f t="shared" si="46"/>
        <v>2</v>
      </c>
      <c r="L182" s="10">
        <f t="shared" si="47"/>
        <v>2</v>
      </c>
      <c r="M182" s="1" t="str">
        <f t="shared" si="48"/>
        <v>~go~</v>
      </c>
      <c r="N182" s="1" t="str">
        <f t="shared" si="49"/>
        <v>[ɡɑ]</v>
      </c>
      <c r="O182" s="4">
        <f t="shared" si="50"/>
        <v>4.0275137017536239E-2</v>
      </c>
      <c r="P182" s="4">
        <f t="shared" si="51"/>
        <v>0.22222222222222221</v>
      </c>
      <c r="Q182" s="3" cm="1">
        <f t="array" ref="Q182">SUM(_xlfn._xlws.FILTER($G$2:$G$863,_xlfn.MAP($M$2:$M$863,_xlfn.LAMBDA(_xlpm.x,_xlpm.x=$M182))))</f>
        <v>2.7198549410698096E-3</v>
      </c>
      <c r="R182" s="4">
        <f t="shared" si="52"/>
        <v>0.16666666666666666</v>
      </c>
      <c r="S182" s="6" cm="1">
        <f t="array" ref="S182">SUM(_xlfn._xlws.FILTER($G$2:$G$863,_xlfn.MAP($N$2:$N$863,_xlfn.LAMBDA(_xlpm.x,_xlpm.x=$N182))))</f>
        <v>1.3599274705349048E-3</v>
      </c>
      <c r="T182" s="4">
        <f t="shared" si="53"/>
        <v>0.33333333333333331</v>
      </c>
      <c r="U182" s="4">
        <f t="shared" si="54"/>
        <v>-0.3010299956639812</v>
      </c>
      <c r="V182" s="4" t="s">
        <v>900</v>
      </c>
      <c r="W182" s="4" t="s">
        <v>902</v>
      </c>
      <c r="X182" s="2" cm="1">
        <f t="array" ref="X182">SUM(_xlfn._xlws.FILTER($E$2:$E$863,_xlfn.MAP($V$2:$V$863,_xlfn.LAMBDA(_xlpm.x,_xlpm.x=$V182))))</f>
        <v>247</v>
      </c>
      <c r="Y182" s="11">
        <f t="shared" si="55"/>
        <v>4.048582995951417E-3</v>
      </c>
      <c r="Z182" s="2" cm="1">
        <f t="array" ref="Z182">SUM(_xlfn._xlws.FILTER($E$2:$E$863,_xlfn.MAP($W$2:$W$863,_xlfn.LAMBDA(_xlpm.x,_xlpm.x=$W182))))</f>
        <v>127</v>
      </c>
      <c r="AA182" s="11">
        <f t="shared" si="56"/>
        <v>7.874015748031496E-3</v>
      </c>
      <c r="AB182" s="11">
        <f t="shared" si="57"/>
        <v>-0.28889323230370889</v>
      </c>
      <c r="AC182" s="2"/>
      <c r="AH182" s="2"/>
      <c r="AI182" s="2"/>
    </row>
    <row r="183" spans="1:35">
      <c r="A183" s="1" t="str">
        <f t="shared" si="41"/>
        <v>~so~ : [zə]</v>
      </c>
      <c r="B183" s="1">
        <f t="shared" si="60"/>
        <v>0</v>
      </c>
      <c r="C183" s="1">
        <f t="shared" si="60"/>
        <v>0</v>
      </c>
      <c r="D183" s="1">
        <f t="shared" si="60"/>
        <v>0</v>
      </c>
      <c r="E183" s="7">
        <v>2</v>
      </c>
      <c r="F183" s="9" t="s">
        <v>598</v>
      </c>
      <c r="G183" s="4">
        <f t="shared" si="42"/>
        <v>9.0661831368993653E-4</v>
      </c>
      <c r="H183" s="4" t="str">
        <f t="shared" si="43"/>
        <v>zə</v>
      </c>
      <c r="I183" s="4" t="str">
        <f t="shared" si="44"/>
        <v>so</v>
      </c>
      <c r="J183" s="10">
        <f t="shared" si="45"/>
        <v>2</v>
      </c>
      <c r="K183" s="10">
        <f t="shared" si="46"/>
        <v>2</v>
      </c>
      <c r="L183" s="10">
        <f t="shared" si="47"/>
        <v>2</v>
      </c>
      <c r="M183" s="1" t="str">
        <f t="shared" si="48"/>
        <v>~so~</v>
      </c>
      <c r="N183" s="1" t="str">
        <f t="shared" si="49"/>
        <v>[zə]</v>
      </c>
      <c r="O183" s="4">
        <f t="shared" si="50"/>
        <v>7.6601498261041734E-2</v>
      </c>
      <c r="P183" s="4">
        <f t="shared" si="51"/>
        <v>0.26666666666666666</v>
      </c>
      <c r="Q183" s="3" cm="1">
        <f t="array" ref="Q183">SUM(_xlfn._xlws.FILTER($G$2:$G$863,_xlfn.MAP($M$2:$M$863,_xlfn.LAMBDA(_xlpm.x,_xlpm.x=$M183))))</f>
        <v>4.5330915684496827E-3</v>
      </c>
      <c r="R183" s="4">
        <f t="shared" si="52"/>
        <v>0.2</v>
      </c>
      <c r="S183" s="6" cm="1">
        <f t="array" ref="S183">SUM(_xlfn._xlws.FILTER($G$2:$G$863,_xlfn.MAP($N$2:$N$863,_xlfn.LAMBDA(_xlpm.x,_xlpm.x=$N183))))</f>
        <v>2.2665457842248413E-3</v>
      </c>
      <c r="T183" s="4">
        <f t="shared" si="53"/>
        <v>0.4</v>
      </c>
      <c r="U183" s="4">
        <f t="shared" si="54"/>
        <v>-0.3010299956639812</v>
      </c>
      <c r="V183" s="4" t="s">
        <v>900</v>
      </c>
      <c r="W183" s="4" t="s">
        <v>902</v>
      </c>
      <c r="X183" s="2" cm="1">
        <f t="array" ref="X183">SUM(_xlfn._xlws.FILTER($E$2:$E$863,_xlfn.MAP($V$2:$V$863,_xlfn.LAMBDA(_xlpm.x,_xlpm.x=$V183))))</f>
        <v>247</v>
      </c>
      <c r="Y183" s="11">
        <f t="shared" si="55"/>
        <v>8.0971659919028341E-3</v>
      </c>
      <c r="Z183" s="2" cm="1">
        <f t="array" ref="Z183">SUM(_xlfn._xlws.FILTER($E$2:$E$863,_xlfn.MAP($W$2:$W$863,_xlfn.LAMBDA(_xlpm.x,_xlpm.x=$W183))))</f>
        <v>127</v>
      </c>
      <c r="AA183" s="11">
        <f t="shared" si="56"/>
        <v>1.5748031496062992E-2</v>
      </c>
      <c r="AB183" s="11">
        <f t="shared" si="57"/>
        <v>-0.28889323230370889</v>
      </c>
      <c r="AC183" s="2"/>
      <c r="AH183" s="2"/>
      <c r="AI183" s="2"/>
    </row>
    <row r="184" spans="1:35">
      <c r="A184" s="1" t="str">
        <f t="shared" si="41"/>
        <v>~du~ : [du]</v>
      </c>
      <c r="B184" s="1">
        <f t="shared" si="60"/>
        <v>0</v>
      </c>
      <c r="C184" s="1">
        <f t="shared" si="60"/>
        <v>0</v>
      </c>
      <c r="D184" s="1">
        <f t="shared" si="60"/>
        <v>0</v>
      </c>
      <c r="E184" s="7">
        <v>1</v>
      </c>
      <c r="F184" s="9" t="s">
        <v>25</v>
      </c>
      <c r="G184" s="4">
        <f t="shared" si="42"/>
        <v>4.5330915684496827E-4</v>
      </c>
      <c r="H184" s="1" t="str">
        <f t="shared" si="43"/>
        <v>du</v>
      </c>
      <c r="I184" s="1" t="str">
        <f t="shared" si="44"/>
        <v>du</v>
      </c>
      <c r="J184" s="10">
        <f t="shared" si="45"/>
        <v>2</v>
      </c>
      <c r="K184" s="10">
        <f t="shared" si="46"/>
        <v>2</v>
      </c>
      <c r="L184" s="10">
        <f t="shared" si="47"/>
        <v>2</v>
      </c>
      <c r="M184" s="1" t="str">
        <f t="shared" si="48"/>
        <v>~du~</v>
      </c>
      <c r="N184" s="1" t="str">
        <f t="shared" si="49"/>
        <v>[du]</v>
      </c>
      <c r="O184" s="4">
        <f t="shared" si="50"/>
        <v>6.0412705526304358E-2</v>
      </c>
      <c r="P184" s="4">
        <f t="shared" si="51"/>
        <v>0.33333333333333331</v>
      </c>
      <c r="Q184" s="3" cm="1">
        <f t="array" ref="Q184">SUM(_xlfn._xlws.FILTER($G$2:$G$863,_xlfn.MAP($M$2:$M$863,_xlfn.LAMBDA(_xlpm.x,_xlpm.x=$M184))))</f>
        <v>1.8132366273798731E-3</v>
      </c>
      <c r="R184" s="4">
        <f t="shared" si="52"/>
        <v>0.25</v>
      </c>
      <c r="S184" s="6" cm="1">
        <f t="array" ref="S184">SUM(_xlfn._xlws.FILTER($G$2:$G$863,_xlfn.MAP($N$2:$N$863,_xlfn.LAMBDA(_xlpm.x,_xlpm.x=$N184))))</f>
        <v>9.0661831368993653E-4</v>
      </c>
      <c r="T184" s="4">
        <f t="shared" si="53"/>
        <v>0.5</v>
      </c>
      <c r="U184" s="4">
        <f t="shared" si="54"/>
        <v>-0.3010299956639812</v>
      </c>
      <c r="V184" s="4" t="s">
        <v>909</v>
      </c>
      <c r="W184" s="4" t="s">
        <v>893</v>
      </c>
      <c r="X184" s="2" cm="1">
        <f t="array" ref="X184">SUM(_xlfn._xlws.FILTER($E$2:$E$863,_xlfn.MAP($V$2:$V$863,_xlfn.LAMBDA(_xlpm.x,_xlpm.x=$V184))))</f>
        <v>473</v>
      </c>
      <c r="Y184" s="11">
        <f t="shared" si="55"/>
        <v>2.1141649048625794E-3</v>
      </c>
      <c r="Z184" s="2" cm="1">
        <f t="array" ref="Z184">SUM(_xlfn._xlws.FILTER($E$2:$E$863,_xlfn.MAP($W$2:$W$863,_xlfn.LAMBDA(_xlpm.x,_xlpm.x=$W184))))</f>
        <v>228</v>
      </c>
      <c r="AA184" s="11">
        <f t="shared" si="56"/>
        <v>4.3859649122807015E-3</v>
      </c>
      <c r="AB184" s="11">
        <f t="shared" si="57"/>
        <v>-0.3169262937373577</v>
      </c>
      <c r="AC184" s="2"/>
      <c r="AH184" s="2"/>
      <c r="AI184" s="2"/>
    </row>
    <row r="185" spans="1:35">
      <c r="A185" s="1" t="str">
        <f t="shared" si="41"/>
        <v>~ga~ : [ɡæ]</v>
      </c>
      <c r="B185" s="1">
        <f t="shared" si="60"/>
        <v>0</v>
      </c>
      <c r="C185" s="1">
        <f t="shared" si="60"/>
        <v>0</v>
      </c>
      <c r="D185" s="1">
        <f t="shared" si="60"/>
        <v>0</v>
      </c>
      <c r="E185" s="7">
        <v>3</v>
      </c>
      <c r="F185" s="9" t="s">
        <v>443</v>
      </c>
      <c r="G185" s="4">
        <f t="shared" si="42"/>
        <v>1.3599274705349048E-3</v>
      </c>
      <c r="H185" s="4" t="str">
        <f t="shared" si="43"/>
        <v>ɡæ</v>
      </c>
      <c r="I185" s="4" t="str">
        <f t="shared" si="44"/>
        <v>ga</v>
      </c>
      <c r="J185" s="10">
        <f t="shared" si="45"/>
        <v>2</v>
      </c>
      <c r="K185" s="10">
        <f t="shared" si="46"/>
        <v>2</v>
      </c>
      <c r="L185" s="10">
        <f t="shared" si="47"/>
        <v>2</v>
      </c>
      <c r="M185" s="1" t="str">
        <f t="shared" si="48"/>
        <v>~ga~</v>
      </c>
      <c r="N185" s="1" t="str">
        <f t="shared" si="49"/>
        <v>[ɡæ]</v>
      </c>
      <c r="O185" s="4">
        <f t="shared" si="50"/>
        <v>0.18123811657891309</v>
      </c>
      <c r="P185" s="4">
        <f t="shared" si="51"/>
        <v>0.5</v>
      </c>
      <c r="Q185" s="3" cm="1">
        <f t="array" ref="Q185">SUM(_xlfn._xlws.FILTER($G$2:$G$863,_xlfn.MAP($M$2:$M$863,_xlfn.LAMBDA(_xlpm.x,_xlpm.x=$M185))))</f>
        <v>3.6264732547597461E-3</v>
      </c>
      <c r="R185" s="4">
        <f t="shared" si="52"/>
        <v>0.375</v>
      </c>
      <c r="S185" s="6" cm="1">
        <f t="array" ref="S185">SUM(_xlfn._xlws.FILTER($G$2:$G$863,_xlfn.MAP($N$2:$N$863,_xlfn.LAMBDA(_xlpm.x,_xlpm.x=$N185))))</f>
        <v>1.8132366273798731E-3</v>
      </c>
      <c r="T185" s="4">
        <f t="shared" si="53"/>
        <v>0.75</v>
      </c>
      <c r="U185" s="4">
        <f t="shared" si="54"/>
        <v>-0.3010299956639812</v>
      </c>
      <c r="V185" s="4" t="s">
        <v>899</v>
      </c>
      <c r="W185" s="4" t="s">
        <v>891</v>
      </c>
      <c r="X185" s="2" cm="1">
        <f t="array" ref="X185">SUM(_xlfn._xlws.FILTER($E$2:$E$863,_xlfn.MAP($V$2:$V$863,_xlfn.LAMBDA(_xlpm.x,_xlpm.x=$V185))))</f>
        <v>359</v>
      </c>
      <c r="Y185" s="11">
        <f t="shared" si="55"/>
        <v>8.356545961002786E-3</v>
      </c>
      <c r="Z185" s="2" cm="1">
        <f t="array" ref="Z185">SUM(_xlfn._xlws.FILTER($E$2:$E$863,_xlfn.MAP($W$2:$W$863,_xlfn.LAMBDA(_xlpm.x,_xlpm.x=$W185))))</f>
        <v>163</v>
      </c>
      <c r="AA185" s="11">
        <f t="shared" si="56"/>
        <v>1.8404907975460124E-2</v>
      </c>
      <c r="AB185" s="11">
        <f t="shared" si="57"/>
        <v>-0.34290684417436135</v>
      </c>
      <c r="AC185" s="2"/>
      <c r="AH185" s="2"/>
      <c r="AI185" s="2"/>
    </row>
    <row r="186" spans="1:35">
      <c r="A186" s="1" t="str">
        <f t="shared" si="41"/>
        <v>~fu~ : [fʌ]</v>
      </c>
      <c r="B186" s="1">
        <f t="shared" si="60"/>
        <v>0</v>
      </c>
      <c r="C186" s="1">
        <f t="shared" si="60"/>
        <v>0</v>
      </c>
      <c r="D186" s="1">
        <f t="shared" si="60"/>
        <v>0</v>
      </c>
      <c r="E186" s="7">
        <v>1</v>
      </c>
      <c r="F186" s="9" t="s">
        <v>404</v>
      </c>
      <c r="G186" s="4">
        <f t="shared" si="42"/>
        <v>4.5330915684496827E-4</v>
      </c>
      <c r="H186" s="4" t="str">
        <f t="shared" si="43"/>
        <v>fʌ</v>
      </c>
      <c r="I186" s="4" t="str">
        <f t="shared" si="44"/>
        <v>fu</v>
      </c>
      <c r="J186" s="10">
        <f t="shared" si="45"/>
        <v>2</v>
      </c>
      <c r="K186" s="10">
        <f t="shared" si="46"/>
        <v>2</v>
      </c>
      <c r="L186" s="10">
        <f t="shared" si="47"/>
        <v>2</v>
      </c>
      <c r="M186" s="1" t="str">
        <f t="shared" si="48"/>
        <v>~fu~</v>
      </c>
      <c r="N186" s="1" t="str">
        <f t="shared" si="49"/>
        <v>[fʌ]</v>
      </c>
      <c r="O186" s="4">
        <f t="shared" si="50"/>
        <v>0.12082541105260872</v>
      </c>
      <c r="P186" s="4">
        <f t="shared" si="51"/>
        <v>0.66666666666666663</v>
      </c>
      <c r="Q186" s="3" cm="1">
        <f t="array" ref="Q186">SUM(_xlfn._xlws.FILTER($G$2:$G$863,_xlfn.MAP($M$2:$M$863,_xlfn.LAMBDA(_xlpm.x,_xlpm.x=$M186))))</f>
        <v>9.0661831368993653E-4</v>
      </c>
      <c r="R186" s="4">
        <f t="shared" si="52"/>
        <v>0.5</v>
      </c>
      <c r="S186" s="6" cm="1">
        <f t="array" ref="S186">SUM(_xlfn._xlws.FILTER($G$2:$G$863,_xlfn.MAP($N$2:$N$863,_xlfn.LAMBDA(_xlpm.x,_xlpm.x=$N186))))</f>
        <v>4.5330915684496827E-4</v>
      </c>
      <c r="T186" s="4">
        <f t="shared" si="53"/>
        <v>1</v>
      </c>
      <c r="U186" s="4">
        <f t="shared" si="54"/>
        <v>-0.3010299956639812</v>
      </c>
      <c r="V186" s="4" t="s">
        <v>907</v>
      </c>
      <c r="W186" s="4" t="s">
        <v>896</v>
      </c>
      <c r="X186" s="2" cm="1">
        <f t="array" ref="X186">SUM(_xlfn._xlws.FILTER($E$2:$E$863,_xlfn.MAP($V$2:$V$863,_xlfn.LAMBDA(_xlpm.x,_xlpm.x=$V186))))</f>
        <v>341</v>
      </c>
      <c r="Y186" s="11">
        <f t="shared" si="55"/>
        <v>2.9325513196480938E-3</v>
      </c>
      <c r="Z186" s="2" cm="1">
        <f t="array" ref="Z186">SUM(_xlfn._xlws.FILTER($E$2:$E$863,_xlfn.MAP($W$2:$W$863,_xlfn.LAMBDA(_xlpm.x,_xlpm.x=$W186))))</f>
        <v>85</v>
      </c>
      <c r="AA186" s="11">
        <f t="shared" si="56"/>
        <v>1.1764705882352941E-2</v>
      </c>
      <c r="AB186" s="11">
        <f t="shared" si="57"/>
        <v>-0.60333545327820504</v>
      </c>
      <c r="AC186" s="2"/>
      <c r="AH186" s="2"/>
      <c r="AI186" s="2"/>
    </row>
    <row r="187" spans="1:35">
      <c r="A187" s="1" t="str">
        <f t="shared" si="41"/>
        <v>~lf~ : [lf]</v>
      </c>
      <c r="B187" s="1">
        <f t="shared" si="60"/>
        <v>0</v>
      </c>
      <c r="C187" s="1">
        <f t="shared" si="60"/>
        <v>0</v>
      </c>
      <c r="D187" s="1">
        <f t="shared" si="60"/>
        <v>0</v>
      </c>
      <c r="E187" s="7">
        <v>1</v>
      </c>
      <c r="F187" s="9" t="s">
        <v>67</v>
      </c>
      <c r="G187" s="4">
        <f t="shared" si="42"/>
        <v>4.5330915684496827E-4</v>
      </c>
      <c r="H187" s="4" t="str">
        <f t="shared" si="43"/>
        <v>lf</v>
      </c>
      <c r="I187" s="4" t="str">
        <f t="shared" si="44"/>
        <v>lf</v>
      </c>
      <c r="J187" s="10">
        <f t="shared" si="45"/>
        <v>2</v>
      </c>
      <c r="K187" s="10">
        <f t="shared" si="46"/>
        <v>2</v>
      </c>
      <c r="L187" s="10">
        <f t="shared" si="47"/>
        <v>2</v>
      </c>
      <c r="M187" s="1" t="str">
        <f t="shared" si="48"/>
        <v>~lf~</v>
      </c>
      <c r="N187" s="1" t="str">
        <f t="shared" si="49"/>
        <v>[lf]</v>
      </c>
      <c r="O187" s="4">
        <f t="shared" si="50"/>
        <v>0.12082541105260872</v>
      </c>
      <c r="P187" s="4">
        <f t="shared" si="51"/>
        <v>0.66666666666666663</v>
      </c>
      <c r="Q187" s="3" cm="1">
        <f t="array" ref="Q187">SUM(_xlfn._xlws.FILTER($G$2:$G$863,_xlfn.MAP($M$2:$M$863,_xlfn.LAMBDA(_xlpm.x,_xlpm.x=$M187))))</f>
        <v>9.0661831368993653E-4</v>
      </c>
      <c r="R187" s="4">
        <f t="shared" si="52"/>
        <v>0.5</v>
      </c>
      <c r="S187" s="6" cm="1">
        <f t="array" ref="S187">SUM(_xlfn._xlws.FILTER($G$2:$G$863,_xlfn.MAP($N$2:$N$863,_xlfn.LAMBDA(_xlpm.x,_xlpm.x=$N187))))</f>
        <v>4.5330915684496827E-4</v>
      </c>
      <c r="T187" s="4">
        <f t="shared" si="53"/>
        <v>1</v>
      </c>
      <c r="U187" s="4">
        <f t="shared" si="54"/>
        <v>-0.3010299956639812</v>
      </c>
      <c r="V187" s="4" t="s">
        <v>908</v>
      </c>
      <c r="W187" s="4" t="s">
        <v>896</v>
      </c>
      <c r="X187" s="2" cm="1">
        <f t="array" ref="X187">SUM(_xlfn._xlws.FILTER($E$2:$E$863,_xlfn.MAP($V$2:$V$863,_xlfn.LAMBDA(_xlpm.x,_xlpm.x=$V187))))</f>
        <v>562</v>
      </c>
      <c r="Y187" s="11">
        <f t="shared" si="55"/>
        <v>1.7793594306049821E-3</v>
      </c>
      <c r="Z187" s="2" cm="1">
        <f t="array" ref="Z187">SUM(_xlfn._xlws.FILTER($E$2:$E$863,_xlfn.MAP($W$2:$W$863,_xlfn.LAMBDA(_xlpm.x,_xlpm.x=$W187))))</f>
        <v>85</v>
      </c>
      <c r="AA187" s="11">
        <f t="shared" si="56"/>
        <v>1.1764705882352941E-2</v>
      </c>
      <c r="AB187" s="11">
        <f t="shared" si="57"/>
        <v>-0.82031738985476843</v>
      </c>
      <c r="AC187" s="2"/>
      <c r="AH187" s="2"/>
      <c r="AI187" s="2"/>
    </row>
    <row r="188" spans="1:35">
      <c r="A188" s="1" t="str">
        <f t="shared" si="41"/>
        <v>~jo~ : [dʒɑ]</v>
      </c>
      <c r="B188" s="1">
        <f t="shared" si="60"/>
        <v>0</v>
      </c>
      <c r="C188" s="1">
        <f t="shared" si="60"/>
        <v>0</v>
      </c>
      <c r="D188" s="1">
        <f t="shared" si="60"/>
        <v>0</v>
      </c>
      <c r="E188" s="7">
        <v>1</v>
      </c>
      <c r="F188" s="9" t="s">
        <v>336</v>
      </c>
      <c r="G188" s="4">
        <f t="shared" si="42"/>
        <v>4.5330915684496827E-4</v>
      </c>
      <c r="H188" s="4" t="str">
        <f t="shared" si="43"/>
        <v>dʒɑ</v>
      </c>
      <c r="I188" s="4" t="str">
        <f t="shared" si="44"/>
        <v>jo</v>
      </c>
      <c r="J188" s="10">
        <f t="shared" si="45"/>
        <v>3</v>
      </c>
      <c r="K188" s="10">
        <f t="shared" si="46"/>
        <v>2</v>
      </c>
      <c r="L188" s="10">
        <f t="shared" si="47"/>
        <v>3</v>
      </c>
      <c r="M188" s="1" t="str">
        <f t="shared" si="48"/>
        <v>~jo~</v>
      </c>
      <c r="N188" s="1" t="str">
        <f t="shared" si="49"/>
        <v>[dʒɑ]</v>
      </c>
      <c r="O188" s="4">
        <f t="shared" si="50"/>
        <v>0.14027395824968311</v>
      </c>
      <c r="P188" s="4">
        <f t="shared" si="51"/>
        <v>0.66666666666666663</v>
      </c>
      <c r="Q188" s="3" cm="1">
        <f t="array" ref="Q188">SUM(_xlfn._xlws.FILTER($G$2:$G$863,_xlfn.MAP($M$2:$M$863,_xlfn.LAMBDA(_xlpm.x,_xlpm.x=$M188))))</f>
        <v>9.0661831368993653E-4</v>
      </c>
      <c r="R188" s="4">
        <f t="shared" si="52"/>
        <v>0.5</v>
      </c>
      <c r="S188" s="6" cm="1">
        <f t="array" ref="S188">SUM(_xlfn._xlws.FILTER($G$2:$G$863,_xlfn.MAP($N$2:$N$863,_xlfn.LAMBDA(_xlpm.x,_xlpm.x=$N188))))</f>
        <v>4.5330915684496827E-4</v>
      </c>
      <c r="T188" s="4">
        <f t="shared" si="53"/>
        <v>1</v>
      </c>
      <c r="U188" s="4">
        <f t="shared" si="54"/>
        <v>-0.3010299956639812</v>
      </c>
      <c r="V188" s="4" t="s">
        <v>900</v>
      </c>
      <c r="W188" s="4" t="s">
        <v>900</v>
      </c>
      <c r="X188" s="2" cm="1">
        <f t="array" ref="X188">SUM(_xlfn._xlws.FILTER($E$2:$E$863,_xlfn.MAP($V$2:$V$863,_xlfn.LAMBDA(_xlpm.x,_xlpm.x=$V188))))</f>
        <v>247</v>
      </c>
      <c r="Y188" s="11">
        <f t="shared" si="55"/>
        <v>4.048582995951417E-3</v>
      </c>
      <c r="Z188" s="2" cm="1">
        <f t="array" ref="Z188">SUM(_xlfn._xlws.FILTER($E$2:$E$863,_xlfn.MAP($W$2:$W$863,_xlfn.LAMBDA(_xlpm.x,_xlpm.x=$W188))))</f>
        <v>78</v>
      </c>
      <c r="AA188" s="11">
        <f t="shared" si="56"/>
        <v>1.282051282051282E-2</v>
      </c>
      <c r="AB188" s="11">
        <f t="shared" si="57"/>
        <v>-0.50060235056918523</v>
      </c>
      <c r="AC188" s="2"/>
      <c r="AH188" s="2"/>
      <c r="AI188" s="2"/>
    </row>
    <row r="189" spans="1:35">
      <c r="A189" s="1" t="str">
        <f t="shared" si="41"/>
        <v>~gu~ : [ɡyʊ]</v>
      </c>
      <c r="B189" s="1">
        <f t="shared" si="60"/>
        <v>0</v>
      </c>
      <c r="C189" s="1">
        <f t="shared" si="60"/>
        <v>0</v>
      </c>
      <c r="D189" s="1">
        <f t="shared" si="60"/>
        <v>0</v>
      </c>
      <c r="E189" s="7">
        <v>1</v>
      </c>
      <c r="F189" s="9" t="s">
        <v>753</v>
      </c>
      <c r="G189" s="4">
        <f t="shared" si="42"/>
        <v>4.5330915684496827E-4</v>
      </c>
      <c r="H189" s="1" t="str">
        <f t="shared" si="43"/>
        <v>ɡyʊ</v>
      </c>
      <c r="I189" s="1" t="str">
        <f t="shared" si="44"/>
        <v>gu</v>
      </c>
      <c r="J189" s="10">
        <f t="shared" si="45"/>
        <v>3</v>
      </c>
      <c r="K189" s="10">
        <f t="shared" si="46"/>
        <v>2</v>
      </c>
      <c r="L189" s="10">
        <f t="shared" si="47"/>
        <v>3</v>
      </c>
      <c r="M189" s="1" t="str">
        <f t="shared" si="48"/>
        <v>~gu~</v>
      </c>
      <c r="N189" s="1" t="str">
        <f t="shared" si="49"/>
        <v>[ɡyʊ]</v>
      </c>
      <c r="O189" s="4">
        <f t="shared" si="50"/>
        <v>0.14027395824968311</v>
      </c>
      <c r="P189" s="4">
        <f t="shared" si="51"/>
        <v>0.66666666666666663</v>
      </c>
      <c r="Q189" s="3" cm="1">
        <f t="array" ref="Q189">SUM(_xlfn._xlws.FILTER($G$2:$G$863,_xlfn.MAP($M$2:$M$863,_xlfn.LAMBDA(_xlpm.x,_xlpm.x=$M189))))</f>
        <v>9.0661831368993653E-4</v>
      </c>
      <c r="R189" s="4">
        <f t="shared" si="52"/>
        <v>0.5</v>
      </c>
      <c r="S189" s="6" cm="1">
        <f t="array" ref="S189">SUM(_xlfn._xlws.FILTER($G$2:$G$863,_xlfn.MAP($N$2:$N$863,_xlfn.LAMBDA(_xlpm.x,_xlpm.x=$N189))))</f>
        <v>4.5330915684496827E-4</v>
      </c>
      <c r="T189" s="4">
        <f t="shared" si="53"/>
        <v>1</v>
      </c>
      <c r="U189" s="4">
        <f t="shared" si="54"/>
        <v>-0.3010299956639812</v>
      </c>
      <c r="V189" s="4" t="s">
        <v>900</v>
      </c>
      <c r="W189" s="4" t="s">
        <v>902</v>
      </c>
      <c r="X189" s="2" cm="1">
        <f t="array" ref="X189">SUM(_xlfn._xlws.FILTER($E$2:$E$863,_xlfn.MAP($V$2:$V$863,_xlfn.LAMBDA(_xlpm.x,_xlpm.x=$V189))))</f>
        <v>247</v>
      </c>
      <c r="Y189" s="11">
        <f t="shared" si="55"/>
        <v>4.048582995951417E-3</v>
      </c>
      <c r="Z189" s="2" cm="1">
        <f t="array" ref="Z189">SUM(_xlfn._xlws.FILTER($E$2:$E$863,_xlfn.MAP($W$2:$W$863,_xlfn.LAMBDA(_xlpm.x,_xlpm.x=$W189))))</f>
        <v>127</v>
      </c>
      <c r="AA189" s="11">
        <f t="shared" si="56"/>
        <v>7.874015748031496E-3</v>
      </c>
      <c r="AB189" s="11">
        <f t="shared" si="57"/>
        <v>-0.28889323230370889</v>
      </c>
      <c r="AC189" s="2"/>
      <c r="AH189" s="2"/>
      <c r="AI189" s="2"/>
    </row>
    <row r="190" spans="1:35">
      <c r="A190" s="1" t="str">
        <f t="shared" si="41"/>
        <v>~go~ : [ɡoʊ]</v>
      </c>
      <c r="B190" s="1">
        <f t="shared" si="60"/>
        <v>0</v>
      </c>
      <c r="C190" s="1">
        <f t="shared" si="60"/>
        <v>0</v>
      </c>
      <c r="D190" s="1">
        <f t="shared" si="60"/>
        <v>0</v>
      </c>
      <c r="E190" s="7">
        <v>3</v>
      </c>
      <c r="F190" s="9" t="s">
        <v>340</v>
      </c>
      <c r="G190" s="4">
        <f t="shared" si="42"/>
        <v>1.3599274705349048E-3</v>
      </c>
      <c r="H190" s="4" t="str">
        <f t="shared" si="43"/>
        <v>ɡoʊ</v>
      </c>
      <c r="I190" s="4" t="str">
        <f t="shared" si="44"/>
        <v>go</v>
      </c>
      <c r="J190" s="10">
        <f t="shared" si="45"/>
        <v>3</v>
      </c>
      <c r="K190" s="10">
        <f t="shared" si="46"/>
        <v>2</v>
      </c>
      <c r="L190" s="10">
        <f t="shared" si="47"/>
        <v>3</v>
      </c>
      <c r="M190" s="1" t="str">
        <f t="shared" si="48"/>
        <v>~go~</v>
      </c>
      <c r="N190" s="1" t="str">
        <f t="shared" si="49"/>
        <v>[ɡoʊ]</v>
      </c>
      <c r="O190" s="4">
        <f t="shared" si="50"/>
        <v>0.28054791649936622</v>
      </c>
      <c r="P190" s="4">
        <f t="shared" si="51"/>
        <v>0.66666666666666663</v>
      </c>
      <c r="Q190" s="3" cm="1">
        <f t="array" ref="Q190">SUM(_xlfn._xlws.FILTER($G$2:$G$863,_xlfn.MAP($M$2:$M$863,_xlfn.LAMBDA(_xlpm.x,_xlpm.x=$M190))))</f>
        <v>2.7198549410698096E-3</v>
      </c>
      <c r="R190" s="4">
        <f t="shared" si="52"/>
        <v>0.5</v>
      </c>
      <c r="S190" s="6" cm="1">
        <f t="array" ref="S190">SUM(_xlfn._xlws.FILTER($G$2:$G$863,_xlfn.MAP($N$2:$N$863,_xlfn.LAMBDA(_xlpm.x,_xlpm.x=$N190))))</f>
        <v>1.3599274705349048E-3</v>
      </c>
      <c r="T190" s="4">
        <f t="shared" si="53"/>
        <v>1</v>
      </c>
      <c r="U190" s="4">
        <f t="shared" si="54"/>
        <v>-0.3010299956639812</v>
      </c>
      <c r="V190" s="4" t="s">
        <v>899</v>
      </c>
      <c r="W190" s="4" t="s">
        <v>890</v>
      </c>
      <c r="X190" s="2" cm="1">
        <f t="array" ref="X190">SUM(_xlfn._xlws.FILTER($E$2:$E$863,_xlfn.MAP($V$2:$V$863,_xlfn.LAMBDA(_xlpm.x,_xlpm.x=$V190))))</f>
        <v>359</v>
      </c>
      <c r="Y190" s="11">
        <f t="shared" si="55"/>
        <v>8.356545961002786E-3</v>
      </c>
      <c r="Z190" s="2" cm="1">
        <f t="array" ref="Z190">SUM(_xlfn._xlws.FILTER($E$2:$E$863,_xlfn.MAP($W$2:$W$863,_xlfn.LAMBDA(_xlpm.x,_xlpm.x=$W190))))</f>
        <v>245</v>
      </c>
      <c r="AA190" s="11">
        <f t="shared" si="56"/>
        <v>1.2244897959183673E-2</v>
      </c>
      <c r="AB190" s="11">
        <f t="shared" si="57"/>
        <v>-0.16592836421378668</v>
      </c>
      <c r="AC190" s="2"/>
      <c r="AH190" s="2"/>
      <c r="AI190" s="2"/>
    </row>
    <row r="191" spans="1:35">
      <c r="A191" s="1" t="str">
        <f t="shared" si="41"/>
        <v>~se~ : [sɛ]</v>
      </c>
      <c r="B191" s="1">
        <f t="shared" si="60"/>
        <v>0</v>
      </c>
      <c r="C191" s="1">
        <f t="shared" si="60"/>
        <v>0</v>
      </c>
      <c r="D191" s="1">
        <f t="shared" si="60"/>
        <v>0</v>
      </c>
      <c r="E191" s="7">
        <v>13</v>
      </c>
      <c r="F191" s="9" t="s">
        <v>342</v>
      </c>
      <c r="G191" s="4">
        <f t="shared" si="42"/>
        <v>5.8930190389845875E-3</v>
      </c>
      <c r="H191" s="4" t="str">
        <f t="shared" si="43"/>
        <v>sɛ</v>
      </c>
      <c r="I191" s="4" t="str">
        <f t="shared" si="44"/>
        <v>se</v>
      </c>
      <c r="J191" s="10">
        <f t="shared" si="45"/>
        <v>2</v>
      </c>
      <c r="K191" s="10">
        <f t="shared" si="46"/>
        <v>2</v>
      </c>
      <c r="L191" s="10">
        <f t="shared" si="47"/>
        <v>2</v>
      </c>
      <c r="M191" s="1" t="str">
        <f t="shared" si="48"/>
        <v>~se~</v>
      </c>
      <c r="N191" s="1" t="str">
        <f t="shared" si="49"/>
        <v>[sɛ]</v>
      </c>
      <c r="O191" s="4">
        <f t="shared" si="50"/>
        <v>0.3093273054439748</v>
      </c>
      <c r="P191" s="4">
        <f t="shared" si="51"/>
        <v>0.44827586206896552</v>
      </c>
      <c r="Q191" s="3" cm="1">
        <f t="array" ref="Q191">SUM(_xlfn._xlws.FILTER($G$2:$G$863,_xlfn.MAP($M$2:$M$863,_xlfn.LAMBDA(_xlpm.x,_xlpm.x=$M191))))</f>
        <v>1.7225747960108794E-2</v>
      </c>
      <c r="R191" s="4">
        <f t="shared" si="52"/>
        <v>0.34210526315789475</v>
      </c>
      <c r="S191" s="6" cm="1">
        <f t="array" ref="S191">SUM(_xlfn._xlws.FILTER($G$2:$G$863,_xlfn.MAP($N$2:$N$863,_xlfn.LAMBDA(_xlpm.x,_xlpm.x=$N191))))</f>
        <v>9.0661831368993653E-3</v>
      </c>
      <c r="T191" s="4">
        <f t="shared" si="53"/>
        <v>0.65</v>
      </c>
      <c r="U191" s="4">
        <f t="shared" si="54"/>
        <v>-0.27875360095282897</v>
      </c>
      <c r="V191" s="4" t="s">
        <v>908</v>
      </c>
      <c r="W191" s="4" t="s">
        <v>893</v>
      </c>
      <c r="X191" s="2" cm="1">
        <f t="array" ref="X191">SUM(_xlfn._xlws.FILTER($E$2:$E$863,_xlfn.MAP($V$2:$V$863,_xlfn.LAMBDA(_xlpm.x,_xlpm.x=$V191))))</f>
        <v>562</v>
      </c>
      <c r="Y191" s="11">
        <f t="shared" si="55"/>
        <v>2.3131672597864767E-2</v>
      </c>
      <c r="Z191" s="2" cm="1">
        <f t="array" ref="Z191">SUM(_xlfn._xlws.FILTER($E$2:$E$863,_xlfn.MAP($W$2:$W$863,_xlfn.LAMBDA(_xlpm.x,_xlpm.x=$W191))))</f>
        <v>228</v>
      </c>
      <c r="AA191" s="11">
        <f t="shared" si="56"/>
        <v>5.701754385964912E-2</v>
      </c>
      <c r="AB191" s="11">
        <f t="shared" si="57"/>
        <v>-0.39180146856860731</v>
      </c>
      <c r="AC191" s="2"/>
      <c r="AH191" s="2"/>
      <c r="AI191" s="2"/>
    </row>
    <row r="192" spans="1:35">
      <c r="A192" s="1" t="str">
        <f t="shared" si="41"/>
        <v>~ca~ : [kæ]</v>
      </c>
      <c r="B192" s="1">
        <f t="shared" si="60"/>
        <v>0</v>
      </c>
      <c r="C192" s="1">
        <f t="shared" si="60"/>
        <v>0</v>
      </c>
      <c r="D192" s="1">
        <f t="shared" si="60"/>
        <v>0</v>
      </c>
      <c r="E192" s="7">
        <v>7</v>
      </c>
      <c r="F192" s="9" t="s">
        <v>61</v>
      </c>
      <c r="G192" s="4">
        <f t="shared" si="42"/>
        <v>3.1731640979147779E-3</v>
      </c>
      <c r="H192" s="1" t="str">
        <f t="shared" si="43"/>
        <v>kæ</v>
      </c>
      <c r="I192" s="1" t="str">
        <f t="shared" si="44"/>
        <v>ca</v>
      </c>
      <c r="J192" s="10">
        <f t="shared" si="45"/>
        <v>2</v>
      </c>
      <c r="K192" s="10">
        <f t="shared" si="46"/>
        <v>2</v>
      </c>
      <c r="L192" s="10">
        <f t="shared" si="47"/>
        <v>2</v>
      </c>
      <c r="M192" s="1" t="str">
        <f t="shared" si="48"/>
        <v>~ca~</v>
      </c>
      <c r="N192" s="1" t="str">
        <f t="shared" si="49"/>
        <v>[kæ]</v>
      </c>
      <c r="O192" s="4">
        <f t="shared" si="50"/>
        <v>0.33095656070931945</v>
      </c>
      <c r="P192" s="4">
        <f t="shared" si="51"/>
        <v>0.60869565217391297</v>
      </c>
      <c r="Q192" s="3" cm="1">
        <f t="array" ref="Q192">SUM(_xlfn._xlws.FILTER($G$2:$G$863,_xlfn.MAP($M$2:$M$863,_xlfn.LAMBDA(_xlpm.x,_xlpm.x=$M192))))</f>
        <v>6.799637352674524E-3</v>
      </c>
      <c r="R192" s="4">
        <f t="shared" si="52"/>
        <v>0.46666666666666667</v>
      </c>
      <c r="S192" s="6" cm="1">
        <f t="array" ref="S192">SUM(_xlfn._xlws.FILTER($G$2:$G$863,_xlfn.MAP($N$2:$N$863,_xlfn.LAMBDA(_xlpm.x,_xlpm.x=$N192))))</f>
        <v>3.6264732547597461E-3</v>
      </c>
      <c r="T192" s="4">
        <f t="shared" si="53"/>
        <v>0.875</v>
      </c>
      <c r="U192" s="4">
        <f t="shared" si="54"/>
        <v>-0.27300127206373764</v>
      </c>
      <c r="V192" s="4" t="s">
        <v>900</v>
      </c>
      <c r="W192" s="4" t="s">
        <v>890</v>
      </c>
      <c r="X192" s="2" cm="1">
        <f t="array" ref="X192">SUM(_xlfn._xlws.FILTER($E$2:$E$863,_xlfn.MAP($V$2:$V$863,_xlfn.LAMBDA(_xlpm.x,_xlpm.x=$V192))))</f>
        <v>247</v>
      </c>
      <c r="Y192" s="11">
        <f t="shared" si="55"/>
        <v>2.8340080971659919E-2</v>
      </c>
      <c r="Z192" s="2" cm="1">
        <f t="array" ref="Z192">SUM(_xlfn._xlws.FILTER($E$2:$E$863,_xlfn.MAP($W$2:$W$863,_xlfn.LAMBDA(_xlpm.x,_xlpm.x=$W192))))</f>
        <v>245</v>
      </c>
      <c r="AA192" s="11">
        <f t="shared" si="56"/>
        <v>2.8571428571428571E-2</v>
      </c>
      <c r="AB192" s="11">
        <f t="shared" si="57"/>
        <v>-3.5308688951332496E-3</v>
      </c>
      <c r="AC192" s="2"/>
      <c r="AH192" s="2"/>
      <c r="AI192" s="2"/>
    </row>
    <row r="193" spans="1:35">
      <c r="A193" s="1" t="str">
        <f t="shared" si="41"/>
        <v>~pe~ : [pɪ]</v>
      </c>
      <c r="B193" s="1">
        <f t="shared" si="60"/>
        <v>0</v>
      </c>
      <c r="C193" s="1">
        <f t="shared" si="60"/>
        <v>0</v>
      </c>
      <c r="D193" s="1">
        <f t="shared" si="60"/>
        <v>0</v>
      </c>
      <c r="E193" s="7">
        <v>1</v>
      </c>
      <c r="F193" s="9" t="s">
        <v>850</v>
      </c>
      <c r="G193" s="4">
        <f t="shared" si="42"/>
        <v>4.5330915684496827E-4</v>
      </c>
      <c r="H193" s="4" t="str">
        <f t="shared" si="43"/>
        <v>pɪ</v>
      </c>
      <c r="I193" s="4" t="str">
        <f t="shared" si="44"/>
        <v>pe</v>
      </c>
      <c r="J193" s="10">
        <f t="shared" si="45"/>
        <v>2</v>
      </c>
      <c r="K193" s="10">
        <f t="shared" si="46"/>
        <v>2</v>
      </c>
      <c r="L193" s="10">
        <f t="shared" si="47"/>
        <v>2</v>
      </c>
      <c r="M193" s="1" t="str">
        <f t="shared" si="48"/>
        <v>~pe~</v>
      </c>
      <c r="N193" s="1" t="str">
        <f t="shared" si="49"/>
        <v>[pɪ]</v>
      </c>
      <c r="O193" s="4">
        <f t="shared" si="50"/>
        <v>1.8123811657891311E-2</v>
      </c>
      <c r="P193" s="4">
        <f t="shared" si="51"/>
        <v>0.1</v>
      </c>
      <c r="Q193" s="3" cm="1">
        <f t="array" ref="Q193">SUM(_xlfn._xlws.FILTER($G$2:$G$863,_xlfn.MAP($M$2:$M$863,_xlfn.LAMBDA(_xlpm.x,_xlpm.x=$M193))))</f>
        <v>5.8930190389845875E-3</v>
      </c>
      <c r="R193" s="4">
        <f t="shared" si="52"/>
        <v>7.6923076923076927E-2</v>
      </c>
      <c r="S193" s="6" cm="1">
        <f t="array" ref="S193">SUM(_xlfn._xlws.FILTER($G$2:$G$863,_xlfn.MAP($N$2:$N$863,_xlfn.LAMBDA(_xlpm.x,_xlpm.x=$N193))))</f>
        <v>3.1731640979147779E-3</v>
      </c>
      <c r="T193" s="4">
        <f t="shared" si="53"/>
        <v>0.14285714285714285</v>
      </c>
      <c r="U193" s="4">
        <f t="shared" si="54"/>
        <v>-0.26884531229257985</v>
      </c>
      <c r="V193" s="4" t="s">
        <v>899</v>
      </c>
      <c r="W193" s="4" t="s">
        <v>895</v>
      </c>
      <c r="X193" s="2" cm="1">
        <f t="array" ref="X193">SUM(_xlfn._xlws.FILTER($E$2:$E$863,_xlfn.MAP($V$2:$V$863,_xlfn.LAMBDA(_xlpm.x,_xlpm.x=$V193))))</f>
        <v>359</v>
      </c>
      <c r="Y193" s="11">
        <f t="shared" si="55"/>
        <v>2.7855153203342618E-3</v>
      </c>
      <c r="Z193" s="2" cm="1">
        <f t="array" ref="Z193">SUM(_xlfn._xlws.FILTER($E$2:$E$863,_xlfn.MAP($W$2:$W$863,_xlfn.LAMBDA(_xlpm.x,_xlpm.x=$W193))))</f>
        <v>150</v>
      </c>
      <c r="AA193" s="11">
        <f t="shared" si="56"/>
        <v>6.6666666666666671E-3</v>
      </c>
      <c r="AB193" s="11">
        <f t="shared" si="57"/>
        <v>-0.37900318952263795</v>
      </c>
      <c r="AC193" s="2"/>
      <c r="AH193" s="2"/>
      <c r="AI193" s="2"/>
    </row>
    <row r="194" spans="1:35">
      <c r="A194" s="1" t="str">
        <f t="shared" ref="A194:A257" si="61">_xlfn.LET(_xlpm.sep," : ",CONCATENATE(M194,_xlpm.sep,N194))</f>
        <v>~fi~ : [fɪ]</v>
      </c>
      <c r="B194" s="1">
        <f t="shared" si="60"/>
        <v>0</v>
      </c>
      <c r="C194" s="1">
        <f t="shared" si="60"/>
        <v>0</v>
      </c>
      <c r="D194" s="1">
        <f t="shared" si="60"/>
        <v>0</v>
      </c>
      <c r="E194" s="7">
        <v>6</v>
      </c>
      <c r="F194" s="9" t="s">
        <v>265</v>
      </c>
      <c r="G194" s="4">
        <f t="shared" ref="G194:G257" si="62">E194/freq.sum.r6e</f>
        <v>2.7198549410698096E-3</v>
      </c>
      <c r="H194" s="4" t="str">
        <f t="shared" ref="H194:H257" si="63">_xlfn.LET(_xlpm.sep,":",_xlpm.w,$F194,LEFT(_xlpm.w,FIND(_xlpm.sep,_xlpm.w)-1))</f>
        <v>fɪ</v>
      </c>
      <c r="I194" s="4" t="str">
        <f t="shared" ref="I194:I257" si="64">_xlfn.LET(_xlpm.sep,":",_xlpm.w,$F194,RIGHT(_xlpm.w,LEN(_xlpm.w)-FIND(_xlpm.sep,_xlpm.w)))</f>
        <v>fi</v>
      </c>
      <c r="J194" s="10">
        <f t="shared" ref="J194:J257" si="65">_xlfn.LET(_xlpm.w,H194,LEN(_xlpm.w))</f>
        <v>2</v>
      </c>
      <c r="K194" s="10">
        <f t="shared" ref="K194:K257" si="66">_xlfn.LET(_xlpm.w,I194,LEN(_xlpm.w))</f>
        <v>2</v>
      </c>
      <c r="L194" s="10">
        <f t="shared" ref="L194:L257" si="67">_xlfn.LET(_xlpm.a,J194,_xlpm.b,K194,MAX(_xlpm.a,_xlpm.b))</f>
        <v>2</v>
      </c>
      <c r="M194" s="1" t="str">
        <f t="shared" ref="M194:M257" si="68">_xlfn.LET(_xlpm.sep,":",_xlpm.w,$F194,_xlfn.CONCAT("~",RIGHT(_xlpm.w,LEN(_xlpm.w)-FIND(_xlpm.sep,_xlpm.w)),"~"))</f>
        <v>~fi~</v>
      </c>
      <c r="N194" s="1" t="str">
        <f t="shared" ref="N194:N257" si="69">_xlfn.LET(_xlpm.sep,":",_xlpm.w,$F194,_xlfn.CONCAT("[",LEFT(_xlpm.w,FIND(_xlpm.sep,_xlpm.w)-1),"]"))</f>
        <v>[fɪ]</v>
      </c>
      <c r="O194" s="4">
        <f t="shared" ref="O194:O257" si="70">_xlfn.LET(_xlpm.freq,E194,_xlpm.size,L194+1,_xlpm.F,P194,LOG(1+_xlpm.freq)*LOG(1+_xlpm.size)*_xlpm.F)</f>
        <v>0.3052798311853569</v>
      </c>
      <c r="P194" s="4">
        <f t="shared" ref="P194:P257" si="71">_xlfn.LET(_xlpm.a,T194,_xlpm.b,R194,2*_xlpm.a*_xlpm.b/(_xlpm.a+_xlpm.b))</f>
        <v>0.6</v>
      </c>
      <c r="Q194" s="3" cm="1">
        <f t="array" ref="Q194">SUM(_xlfn._xlws.FILTER($G$2:$G$863,_xlfn.MAP($M$2:$M$863,_xlfn.LAMBDA(_xlpm.x,_xlpm.x=$M194))))</f>
        <v>5.8930190389845875E-3</v>
      </c>
      <c r="R194" s="4">
        <f t="shared" ref="R194:R257" si="72">$G194/Q194</f>
        <v>0.46153846153846156</v>
      </c>
      <c r="S194" s="6" cm="1">
        <f t="array" ref="S194">SUM(_xlfn._xlws.FILTER($G$2:$G$863,_xlfn.MAP($N$2:$N$863,_xlfn.LAMBDA(_xlpm.x,_xlpm.x=$N194))))</f>
        <v>3.1731640979147779E-3</v>
      </c>
      <c r="T194" s="4">
        <f t="shared" ref="T194:T257" si="73">$G194/S194</f>
        <v>0.8571428571428571</v>
      </c>
      <c r="U194" s="4">
        <f t="shared" ref="U194:U257" si="74">_xlfn.LET(_xlpm.p,R194,_xlpm.q,T194,LOG(_xlpm.p/_xlpm.q))</f>
        <v>-0.26884531229257985</v>
      </c>
      <c r="V194" s="4" t="s">
        <v>907</v>
      </c>
      <c r="W194" s="4" t="s">
        <v>896</v>
      </c>
      <c r="X194" s="2" cm="1">
        <f t="array" ref="X194">SUM(_xlfn._xlws.FILTER($E$2:$E$863,_xlfn.MAP($V$2:$V$863,_xlfn.LAMBDA(_xlpm.x,_xlpm.x=$V194))))</f>
        <v>341</v>
      </c>
      <c r="Y194" s="11">
        <f t="shared" ref="Y194:Y257" si="75">$E194/X194</f>
        <v>1.7595307917888565E-2</v>
      </c>
      <c r="Z194" s="2" cm="1">
        <f t="array" ref="Z194">SUM(_xlfn._xlws.FILTER($E$2:$E$863,_xlfn.MAP($W$2:$W$863,_xlfn.LAMBDA(_xlpm.x,_xlpm.x=$W194))))</f>
        <v>85</v>
      </c>
      <c r="AA194" s="11">
        <f t="shared" ref="AA194:AA257" si="76">$E194/Z194</f>
        <v>7.0588235294117646E-2</v>
      </c>
      <c r="AB194" s="11">
        <f t="shared" ref="AB194:AB257" si="77">_xlfn.LET(_xlpm.a,Y194,_xlpm.b,AA194,LOG(_xlpm.a/_xlpm.b))</f>
        <v>-0.60333545327820493</v>
      </c>
      <c r="AC194" s="2"/>
      <c r="AH194" s="2"/>
      <c r="AI194" s="2"/>
    </row>
    <row r="195" spans="1:35">
      <c r="A195" s="1" t="str">
        <f t="shared" si="61"/>
        <v>~ge~ : [dʒ]</v>
      </c>
      <c r="B195" s="1">
        <f t="shared" si="60"/>
        <v>0</v>
      </c>
      <c r="C195" s="1">
        <f t="shared" si="60"/>
        <v>0</v>
      </c>
      <c r="D195" s="1">
        <f t="shared" si="60"/>
        <v>0</v>
      </c>
      <c r="E195" s="7">
        <v>5</v>
      </c>
      <c r="F195" s="9" t="s">
        <v>231</v>
      </c>
      <c r="G195" s="4">
        <f t="shared" si="62"/>
        <v>2.2665457842248413E-3</v>
      </c>
      <c r="H195" s="4" t="str">
        <f t="shared" si="63"/>
        <v>dʒ</v>
      </c>
      <c r="I195" s="4" t="str">
        <f t="shared" si="64"/>
        <v>ge</v>
      </c>
      <c r="J195" s="10">
        <f t="shared" si="65"/>
        <v>2</v>
      </c>
      <c r="K195" s="10">
        <f t="shared" si="66"/>
        <v>2</v>
      </c>
      <c r="L195" s="10">
        <f t="shared" si="67"/>
        <v>2</v>
      </c>
      <c r="M195" s="1" t="str">
        <f t="shared" si="68"/>
        <v>~ge~</v>
      </c>
      <c r="N195" s="1" t="str">
        <f t="shared" si="69"/>
        <v>[dʒ]</v>
      </c>
      <c r="O195" s="4">
        <f t="shared" si="70"/>
        <v>0.27558455003401156</v>
      </c>
      <c r="P195" s="4">
        <f t="shared" si="71"/>
        <v>0.58823529411764708</v>
      </c>
      <c r="Q195" s="3" cm="1">
        <f t="array" ref="Q195">SUM(_xlfn._xlws.FILTER($G$2:$G$863,_xlfn.MAP($M$2:$M$863,_xlfn.LAMBDA(_xlpm.x,_xlpm.x=$M195))))</f>
        <v>4.9864007252946509E-3</v>
      </c>
      <c r="R195" s="4">
        <f t="shared" si="72"/>
        <v>0.45454545454545453</v>
      </c>
      <c r="S195" s="6" cm="1">
        <f t="array" ref="S195">SUM(_xlfn._xlws.FILTER($G$2:$G$863,_xlfn.MAP($N$2:$N$863,_xlfn.LAMBDA(_xlpm.x,_xlpm.x=$N195))))</f>
        <v>2.7198549410698096E-3</v>
      </c>
      <c r="T195" s="4">
        <f t="shared" si="73"/>
        <v>0.83333333333333337</v>
      </c>
      <c r="U195" s="4">
        <f t="shared" si="74"/>
        <v>-0.26324143477458145</v>
      </c>
      <c r="V195" s="4" t="s">
        <v>900</v>
      </c>
      <c r="W195" s="4" t="s">
        <v>905</v>
      </c>
      <c r="X195" s="2" cm="1">
        <f t="array" ref="X195">SUM(_xlfn._xlws.FILTER($E$2:$E$863,_xlfn.MAP($V$2:$V$863,_xlfn.LAMBDA(_xlpm.x,_xlpm.x=$V195))))</f>
        <v>247</v>
      </c>
      <c r="Y195" s="11">
        <f t="shared" si="75"/>
        <v>2.0242914979757085E-2</v>
      </c>
      <c r="Z195" s="2" cm="1">
        <f t="array" ref="Z195">SUM(_xlfn._xlws.FILTER($E$2:$E$863,_xlfn.MAP($W$2:$W$863,_xlfn.LAMBDA(_xlpm.x,_xlpm.x=$W195))))</f>
        <v>55</v>
      </c>
      <c r="AA195" s="11">
        <f t="shared" si="76"/>
        <v>9.0909090909090912E-2</v>
      </c>
      <c r="AB195" s="11">
        <f t="shared" si="77"/>
        <v>-0.65233426376542192</v>
      </c>
      <c r="AC195" s="2"/>
      <c r="AH195" s="2"/>
      <c r="AI195" s="2"/>
    </row>
    <row r="196" spans="1:35">
      <c r="A196" s="1" t="str">
        <f t="shared" si="61"/>
        <v>~wa~ : [wɔ]</v>
      </c>
      <c r="B196" s="1">
        <f t="shared" si="60"/>
        <v>0</v>
      </c>
      <c r="C196" s="1">
        <f t="shared" si="60"/>
        <v>0</v>
      </c>
      <c r="D196" s="1">
        <f t="shared" si="60"/>
        <v>0</v>
      </c>
      <c r="E196" s="7">
        <v>6</v>
      </c>
      <c r="F196" s="9" t="s">
        <v>282</v>
      </c>
      <c r="G196" s="4">
        <f t="shared" si="62"/>
        <v>2.7198549410698096E-3</v>
      </c>
      <c r="H196" s="4" t="str">
        <f t="shared" si="63"/>
        <v>wɔ</v>
      </c>
      <c r="I196" s="4" t="str">
        <f t="shared" si="64"/>
        <v>wa</v>
      </c>
      <c r="J196" s="10">
        <f t="shared" si="65"/>
        <v>2</v>
      </c>
      <c r="K196" s="10">
        <f t="shared" si="66"/>
        <v>2</v>
      </c>
      <c r="L196" s="10">
        <f t="shared" si="67"/>
        <v>2</v>
      </c>
      <c r="M196" s="1" t="str">
        <f t="shared" si="68"/>
        <v>~wa~</v>
      </c>
      <c r="N196" s="1" t="str">
        <f t="shared" si="69"/>
        <v>[wɔ]</v>
      </c>
      <c r="O196" s="4">
        <f t="shared" si="70"/>
        <v>0.35915274257100804</v>
      </c>
      <c r="P196" s="4">
        <f t="shared" si="71"/>
        <v>0.70588235294117641</v>
      </c>
      <c r="Q196" s="3" cm="1">
        <f t="array" ref="Q196">SUM(_xlfn._xlws.FILTER($G$2:$G$863,_xlfn.MAP($M$2:$M$863,_xlfn.LAMBDA(_xlpm.x,_xlpm.x=$M196))))</f>
        <v>4.9864007252946509E-3</v>
      </c>
      <c r="R196" s="4">
        <f t="shared" si="72"/>
        <v>0.54545454545454541</v>
      </c>
      <c r="S196" s="6" cm="1">
        <f t="array" ref="S196">SUM(_xlfn._xlws.FILTER($G$2:$G$863,_xlfn.MAP($N$2:$N$863,_xlfn.LAMBDA(_xlpm.x,_xlpm.x=$N196))))</f>
        <v>2.7198549410698096E-3</v>
      </c>
      <c r="T196" s="4">
        <f t="shared" si="73"/>
        <v>1</v>
      </c>
      <c r="U196" s="4">
        <f t="shared" si="74"/>
        <v>-0.26324143477458145</v>
      </c>
      <c r="V196" s="4" t="s">
        <v>907</v>
      </c>
      <c r="W196" s="4" t="s">
        <v>894</v>
      </c>
      <c r="X196" s="2" cm="1">
        <f t="array" ref="X196">SUM(_xlfn._xlws.FILTER($E$2:$E$863,_xlfn.MAP($V$2:$V$863,_xlfn.LAMBDA(_xlpm.x,_xlpm.x=$V196))))</f>
        <v>341</v>
      </c>
      <c r="Y196" s="11">
        <f t="shared" si="75"/>
        <v>1.7595307917888565E-2</v>
      </c>
      <c r="Z196" s="2" cm="1">
        <f t="array" ref="Z196">SUM(_xlfn._xlws.FILTER($E$2:$E$863,_xlfn.MAP($W$2:$W$863,_xlfn.LAMBDA(_xlpm.x,_xlpm.x=$W196))))</f>
        <v>288</v>
      </c>
      <c r="AA196" s="11">
        <f t="shared" si="76"/>
        <v>2.0833333333333332E-2</v>
      </c>
      <c r="AB196" s="11">
        <f t="shared" si="77"/>
        <v>-7.3361891233266793E-2</v>
      </c>
      <c r="AC196" s="2"/>
      <c r="AH196" s="2"/>
      <c r="AI196" s="2"/>
    </row>
    <row r="197" spans="1:35">
      <c r="A197" s="1" t="str">
        <f t="shared" si="61"/>
        <v>~we~ : [wɜ]</v>
      </c>
      <c r="B197" s="1">
        <f t="shared" si="60"/>
        <v>0</v>
      </c>
      <c r="C197" s="1">
        <f t="shared" si="60"/>
        <v>0</v>
      </c>
      <c r="D197" s="1">
        <f t="shared" si="60"/>
        <v>0</v>
      </c>
      <c r="E197" s="7">
        <v>1</v>
      </c>
      <c r="F197" s="9" t="s">
        <v>834</v>
      </c>
      <c r="G197" s="4">
        <f t="shared" si="62"/>
        <v>4.5330915684496827E-4</v>
      </c>
      <c r="H197" s="4" t="str">
        <f t="shared" si="63"/>
        <v>wɜ</v>
      </c>
      <c r="I197" s="4" t="str">
        <f t="shared" si="64"/>
        <v>we</v>
      </c>
      <c r="J197" s="10">
        <f t="shared" si="65"/>
        <v>2</v>
      </c>
      <c r="K197" s="10">
        <f t="shared" si="66"/>
        <v>2</v>
      </c>
      <c r="L197" s="10">
        <f t="shared" si="67"/>
        <v>2</v>
      </c>
      <c r="M197" s="1" t="str">
        <f t="shared" si="68"/>
        <v>~we~</v>
      </c>
      <c r="N197" s="1" t="str">
        <f t="shared" si="69"/>
        <v>[wɜ]</v>
      </c>
      <c r="O197" s="4">
        <f t="shared" si="70"/>
        <v>3.2952384832529651E-2</v>
      </c>
      <c r="P197" s="4">
        <f t="shared" si="71"/>
        <v>0.18181818181818182</v>
      </c>
      <c r="Q197" s="3" cm="1">
        <f t="array" ref="Q197">SUM(_xlfn._xlws.FILTER($G$2:$G$863,_xlfn.MAP($M$2:$M$863,_xlfn.LAMBDA(_xlpm.x,_xlpm.x=$M197))))</f>
        <v>3.1731640979147779E-3</v>
      </c>
      <c r="R197" s="4">
        <f t="shared" si="72"/>
        <v>0.14285714285714285</v>
      </c>
      <c r="S197" s="6" cm="1">
        <f t="array" ref="S197">SUM(_xlfn._xlws.FILTER($G$2:$G$863,_xlfn.MAP($N$2:$N$863,_xlfn.LAMBDA(_xlpm.x,_xlpm.x=$N197))))</f>
        <v>1.8132366273798731E-3</v>
      </c>
      <c r="T197" s="4">
        <f t="shared" si="73"/>
        <v>0.25</v>
      </c>
      <c r="U197" s="4">
        <f t="shared" si="74"/>
        <v>-0.24303804868629447</v>
      </c>
      <c r="V197" s="4" t="s">
        <v>909</v>
      </c>
      <c r="W197" s="4" t="s">
        <v>899</v>
      </c>
      <c r="X197" s="2" cm="1">
        <f t="array" ref="X197">SUM(_xlfn._xlws.FILTER($E$2:$E$863,_xlfn.MAP($V$2:$V$863,_xlfn.LAMBDA(_xlpm.x,_xlpm.x=$V197))))</f>
        <v>473</v>
      </c>
      <c r="Y197" s="11">
        <f t="shared" si="75"/>
        <v>2.1141649048625794E-3</v>
      </c>
      <c r="Z197" s="2" cm="1">
        <f t="array" ref="Z197">SUM(_xlfn._xlws.FILTER($E$2:$E$863,_xlfn.MAP($W$2:$W$863,_xlfn.LAMBDA(_xlpm.x,_xlpm.x=$W197))))</f>
        <v>104</v>
      </c>
      <c r="AA197" s="11">
        <f t="shared" si="76"/>
        <v>9.6153846153846159E-3</v>
      </c>
      <c r="AB197" s="11">
        <f t="shared" si="77"/>
        <v>-0.65782780143903119</v>
      </c>
      <c r="AC197" s="2"/>
      <c r="AH197" s="2"/>
      <c r="AI197" s="2"/>
    </row>
    <row r="198" spans="1:35">
      <c r="A198" s="1" t="str">
        <f t="shared" si="61"/>
        <v>~bo~ : [bɑ]</v>
      </c>
      <c r="B198" s="1">
        <f t="shared" si="60"/>
        <v>0</v>
      </c>
      <c r="C198" s="1">
        <f t="shared" si="60"/>
        <v>0</v>
      </c>
      <c r="D198" s="1">
        <f t="shared" si="60"/>
        <v>0</v>
      </c>
      <c r="E198" s="7">
        <v>3</v>
      </c>
      <c r="F198" s="9" t="s">
        <v>350</v>
      </c>
      <c r="G198" s="4">
        <f t="shared" si="62"/>
        <v>1.3599274705349048E-3</v>
      </c>
      <c r="H198" s="1" t="str">
        <f t="shared" si="63"/>
        <v>bɑ</v>
      </c>
      <c r="I198" s="1" t="str">
        <f t="shared" si="64"/>
        <v>bo</v>
      </c>
      <c r="J198" s="10">
        <f t="shared" si="65"/>
        <v>2</v>
      </c>
      <c r="K198" s="10">
        <f t="shared" si="66"/>
        <v>2</v>
      </c>
      <c r="L198" s="10">
        <f t="shared" si="67"/>
        <v>2</v>
      </c>
      <c r="M198" s="1" t="str">
        <f t="shared" si="68"/>
        <v>~bo~</v>
      </c>
      <c r="N198" s="1" t="str">
        <f t="shared" si="69"/>
        <v>[bɑ]</v>
      </c>
      <c r="O198" s="4">
        <f t="shared" si="70"/>
        <v>0.19771430899517789</v>
      </c>
      <c r="P198" s="4">
        <f t="shared" si="71"/>
        <v>0.54545454545454541</v>
      </c>
      <c r="Q198" s="3" cm="1">
        <f t="array" ref="Q198">SUM(_xlfn._xlws.FILTER($G$2:$G$863,_xlfn.MAP($M$2:$M$863,_xlfn.LAMBDA(_xlpm.x,_xlpm.x=$M198))))</f>
        <v>3.1731640979147779E-3</v>
      </c>
      <c r="R198" s="4">
        <f t="shared" si="72"/>
        <v>0.42857142857142855</v>
      </c>
      <c r="S198" s="6" cm="1">
        <f t="array" ref="S198">SUM(_xlfn._xlws.FILTER($G$2:$G$863,_xlfn.MAP($N$2:$N$863,_xlfn.LAMBDA(_xlpm.x,_xlpm.x=$N198))))</f>
        <v>1.8132366273798731E-3</v>
      </c>
      <c r="T198" s="4">
        <f t="shared" si="73"/>
        <v>0.75</v>
      </c>
      <c r="U198" s="4">
        <f t="shared" si="74"/>
        <v>-0.24303804868629447</v>
      </c>
      <c r="V198" s="4" t="s">
        <v>909</v>
      </c>
      <c r="W198" s="4" t="s">
        <v>901</v>
      </c>
      <c r="X198" s="2" cm="1">
        <f t="array" ref="X198">SUM(_xlfn._xlws.FILTER($E$2:$E$863,_xlfn.MAP($V$2:$V$863,_xlfn.LAMBDA(_xlpm.x,_xlpm.x=$V198))))</f>
        <v>473</v>
      </c>
      <c r="Y198" s="11">
        <f t="shared" si="75"/>
        <v>6.3424947145877377E-3</v>
      </c>
      <c r="Z198" s="2" cm="1">
        <f t="array" ref="Z198">SUM(_xlfn._xlws.FILTER($E$2:$E$863,_xlfn.MAP($W$2:$W$863,_xlfn.LAMBDA(_xlpm.x,_xlpm.x=$W198))))</f>
        <v>184</v>
      </c>
      <c r="AA198" s="11">
        <f t="shared" si="76"/>
        <v>1.6304347826086956E-2</v>
      </c>
      <c r="AB198" s="11">
        <f t="shared" si="77"/>
        <v>-0.41004331772827507</v>
      </c>
      <c r="AC198" s="2"/>
      <c r="AH198" s="2"/>
      <c r="AI198" s="2"/>
    </row>
    <row r="199" spans="1:35">
      <c r="A199" s="1" t="str">
        <f t="shared" si="61"/>
        <v>~le~ : [lɛ]</v>
      </c>
      <c r="B199" s="1">
        <f t="shared" si="60"/>
        <v>0</v>
      </c>
      <c r="C199" s="1">
        <f t="shared" si="60"/>
        <v>0</v>
      </c>
      <c r="D199" s="1">
        <f t="shared" si="60"/>
        <v>0</v>
      </c>
      <c r="E199" s="7">
        <v>10</v>
      </c>
      <c r="F199" s="9" t="s">
        <v>267</v>
      </c>
      <c r="G199" s="4">
        <f t="shared" si="62"/>
        <v>4.5330915684496827E-3</v>
      </c>
      <c r="H199" s="4" t="str">
        <f t="shared" si="63"/>
        <v>lɛ</v>
      </c>
      <c r="I199" s="4" t="str">
        <f t="shared" si="64"/>
        <v>le</v>
      </c>
      <c r="J199" s="10">
        <f t="shared" si="65"/>
        <v>2</v>
      </c>
      <c r="K199" s="10">
        <f t="shared" si="66"/>
        <v>2</v>
      </c>
      <c r="L199" s="10">
        <f t="shared" si="67"/>
        <v>2</v>
      </c>
      <c r="M199" s="1" t="str">
        <f t="shared" si="68"/>
        <v>~le~</v>
      </c>
      <c r="N199" s="1" t="str">
        <f t="shared" si="69"/>
        <v>[lɛ]</v>
      </c>
      <c r="O199" s="4">
        <f t="shared" si="70"/>
        <v>0.37998840666385725</v>
      </c>
      <c r="P199" s="4">
        <f t="shared" si="71"/>
        <v>0.60606060606060608</v>
      </c>
      <c r="Q199" s="3" cm="1">
        <f t="array" ref="Q199">SUM(_xlfn._xlws.FILTER($G$2:$G$863,_xlfn.MAP($M$2:$M$863,_xlfn.LAMBDA(_xlpm.x,_xlpm.x=$M199))))</f>
        <v>9.5194922937443336E-3</v>
      </c>
      <c r="R199" s="4">
        <f t="shared" si="72"/>
        <v>0.47619047619047616</v>
      </c>
      <c r="S199" s="6" cm="1">
        <f t="array" ref="S199">SUM(_xlfn._xlws.FILTER($G$2:$G$863,_xlfn.MAP($N$2:$N$863,_xlfn.LAMBDA(_xlpm.x,_xlpm.x=$N199))))</f>
        <v>5.4397098821396192E-3</v>
      </c>
      <c r="T199" s="4">
        <f t="shared" si="73"/>
        <v>0.83333333333333337</v>
      </c>
      <c r="U199" s="4">
        <f t="shared" si="74"/>
        <v>-0.24303804868629447</v>
      </c>
      <c r="V199" s="4" t="s">
        <v>907</v>
      </c>
      <c r="W199" s="4" t="s">
        <v>894</v>
      </c>
      <c r="X199" s="2" cm="1">
        <f t="array" ref="X199">SUM(_xlfn._xlws.FILTER($E$2:$E$863,_xlfn.MAP($V$2:$V$863,_xlfn.LAMBDA(_xlpm.x,_xlpm.x=$V199))))</f>
        <v>341</v>
      </c>
      <c r="Y199" s="11">
        <f t="shared" si="75"/>
        <v>2.932551319648094E-2</v>
      </c>
      <c r="Z199" s="2" cm="1">
        <f t="array" ref="Z199">SUM(_xlfn._xlws.FILTER($E$2:$E$863,_xlfn.MAP($W$2:$W$863,_xlfn.LAMBDA(_xlpm.x,_xlpm.x=$W199))))</f>
        <v>288</v>
      </c>
      <c r="AA199" s="11">
        <f t="shared" si="76"/>
        <v>3.4722222222222224E-2</v>
      </c>
      <c r="AB199" s="11">
        <f t="shared" si="77"/>
        <v>-7.3361891233266863E-2</v>
      </c>
      <c r="AC199" s="2"/>
      <c r="AH199" s="2"/>
      <c r="AI199" s="2"/>
    </row>
    <row r="200" spans="1:35">
      <c r="A200" s="1" t="str">
        <f t="shared" si="61"/>
        <v>~ca~ : [kɑ]</v>
      </c>
      <c r="B200" s="1">
        <f t="shared" si="60"/>
        <v>0</v>
      </c>
      <c r="C200" s="1">
        <f t="shared" si="60"/>
        <v>0</v>
      </c>
      <c r="D200" s="1">
        <f t="shared" si="60"/>
        <v>0</v>
      </c>
      <c r="E200" s="7">
        <v>2</v>
      </c>
      <c r="F200" s="9" t="s">
        <v>689</v>
      </c>
      <c r="G200" s="4">
        <f t="shared" si="62"/>
        <v>9.0661831368993653E-4</v>
      </c>
      <c r="H200" s="4" t="str">
        <f t="shared" si="63"/>
        <v>kɑ</v>
      </c>
      <c r="I200" s="4" t="str">
        <f t="shared" si="64"/>
        <v>ca</v>
      </c>
      <c r="J200" s="10">
        <f t="shared" si="65"/>
        <v>2</v>
      </c>
      <c r="K200" s="10">
        <f t="shared" si="66"/>
        <v>2</v>
      </c>
      <c r="L200" s="10">
        <f t="shared" si="67"/>
        <v>2</v>
      </c>
      <c r="M200" s="1" t="str">
        <f t="shared" si="68"/>
        <v>~ca~</v>
      </c>
      <c r="N200" s="1" t="str">
        <f t="shared" si="69"/>
        <v>[kɑ]</v>
      </c>
      <c r="O200" s="4">
        <f t="shared" si="70"/>
        <v>4.7875936413151091E-2</v>
      </c>
      <c r="P200" s="4">
        <f t="shared" si="71"/>
        <v>0.16666666666666669</v>
      </c>
      <c r="Q200" s="3" cm="1">
        <f t="array" ref="Q200">SUM(_xlfn._xlws.FILTER($G$2:$G$863,_xlfn.MAP($M$2:$M$863,_xlfn.LAMBDA(_xlpm.x,_xlpm.x=$M200))))</f>
        <v>6.799637352674524E-3</v>
      </c>
      <c r="R200" s="4">
        <f t="shared" si="72"/>
        <v>0.13333333333333333</v>
      </c>
      <c r="S200" s="6" cm="1">
        <f t="array" ref="S200">SUM(_xlfn._xlws.FILTER($G$2:$G$863,_xlfn.MAP($N$2:$N$863,_xlfn.LAMBDA(_xlpm.x,_xlpm.x=$N200))))</f>
        <v>4.0797824116047144E-3</v>
      </c>
      <c r="T200" s="4">
        <f t="shared" si="73"/>
        <v>0.22222222222222221</v>
      </c>
      <c r="U200" s="4">
        <f t="shared" si="74"/>
        <v>-0.22184874961635639</v>
      </c>
      <c r="V200" s="4" t="s">
        <v>908</v>
      </c>
      <c r="W200" s="4" t="s">
        <v>897</v>
      </c>
      <c r="X200" s="2" cm="1">
        <f t="array" ref="X200">SUM(_xlfn._xlws.FILTER($E$2:$E$863,_xlfn.MAP($V$2:$V$863,_xlfn.LAMBDA(_xlpm.x,_xlpm.x=$V200))))</f>
        <v>562</v>
      </c>
      <c r="Y200" s="11">
        <f t="shared" si="75"/>
        <v>3.5587188612099642E-3</v>
      </c>
      <c r="Z200" s="2" cm="1">
        <f t="array" ref="Z200">SUM(_xlfn._xlws.FILTER($E$2:$E$863,_xlfn.MAP($W$2:$W$863,_xlfn.LAMBDA(_xlpm.x,_xlpm.x=$W200))))</f>
        <v>111</v>
      </c>
      <c r="AA200" s="11">
        <f t="shared" si="76"/>
        <v>1.8018018018018018E-2</v>
      </c>
      <c r="AB200" s="11">
        <f t="shared" si="77"/>
        <v>-0.7044133367824037</v>
      </c>
      <c r="AC200" s="2"/>
      <c r="AH200" s="2"/>
      <c r="AI200" s="2"/>
    </row>
    <row r="201" spans="1:35">
      <c r="A201" s="1" t="str">
        <f t="shared" si="61"/>
        <v>~li~ : [laɪ]</v>
      </c>
      <c r="B201" s="1">
        <f t="shared" si="60"/>
        <v>0</v>
      </c>
      <c r="C201" s="1">
        <f t="shared" si="60"/>
        <v>0</v>
      </c>
      <c r="D201" s="1">
        <f t="shared" si="60"/>
        <v>0</v>
      </c>
      <c r="E201" s="7">
        <v>5</v>
      </c>
      <c r="F201" s="9" t="s">
        <v>379</v>
      </c>
      <c r="G201" s="4">
        <f t="shared" si="62"/>
        <v>2.2665457842248413E-3</v>
      </c>
      <c r="H201" s="1" t="str">
        <f t="shared" si="63"/>
        <v>laɪ</v>
      </c>
      <c r="I201" s="1" t="str">
        <f t="shared" si="64"/>
        <v>li</v>
      </c>
      <c r="J201" s="10">
        <f t="shared" si="65"/>
        <v>3</v>
      </c>
      <c r="K201" s="10">
        <f t="shared" si="66"/>
        <v>2</v>
      </c>
      <c r="L201" s="10">
        <f t="shared" si="67"/>
        <v>3</v>
      </c>
      <c r="M201" s="1" t="str">
        <f t="shared" si="68"/>
        <v>~li~</v>
      </c>
      <c r="N201" s="1" t="str">
        <f t="shared" si="69"/>
        <v>[laɪ]</v>
      </c>
      <c r="O201" s="4">
        <f t="shared" si="70"/>
        <v>0.33994023928420869</v>
      </c>
      <c r="P201" s="4">
        <f t="shared" si="71"/>
        <v>0.625</v>
      </c>
      <c r="Q201" s="3" cm="1">
        <f t="array" ref="Q201">SUM(_xlfn._xlws.FILTER($G$2:$G$863,_xlfn.MAP($M$2:$M$863,_xlfn.LAMBDA(_xlpm.x,_xlpm.x=$M201))))</f>
        <v>4.5330915684496827E-3</v>
      </c>
      <c r="R201" s="4">
        <f t="shared" si="72"/>
        <v>0.5</v>
      </c>
      <c r="S201" s="6" cm="1">
        <f t="array" ref="S201">SUM(_xlfn._xlws.FILTER($G$2:$G$863,_xlfn.MAP($N$2:$N$863,_xlfn.LAMBDA(_xlpm.x,_xlpm.x=$N201))))</f>
        <v>2.7198549410698096E-3</v>
      </c>
      <c r="T201" s="4">
        <f t="shared" si="73"/>
        <v>0.83333333333333337</v>
      </c>
      <c r="U201" s="4">
        <f t="shared" si="74"/>
        <v>-0.22184874961635639</v>
      </c>
      <c r="V201" s="4" t="s">
        <v>900</v>
      </c>
      <c r="W201" s="4" t="s">
        <v>901</v>
      </c>
      <c r="X201" s="2" cm="1">
        <f t="array" ref="X201">SUM(_xlfn._xlws.FILTER($E$2:$E$863,_xlfn.MAP($V$2:$V$863,_xlfn.LAMBDA(_xlpm.x,_xlpm.x=$V201))))</f>
        <v>247</v>
      </c>
      <c r="Y201" s="11">
        <f t="shared" si="75"/>
        <v>2.0242914979757085E-2</v>
      </c>
      <c r="Z201" s="2" cm="1">
        <f t="array" ref="Z201">SUM(_xlfn._xlws.FILTER($E$2:$E$863,_xlfn.MAP($W$2:$W$863,_xlfn.LAMBDA(_xlpm.x,_xlpm.x=$W201))))</f>
        <v>184</v>
      </c>
      <c r="AA201" s="11">
        <f t="shared" si="76"/>
        <v>2.717391304347826E-2</v>
      </c>
      <c r="AB201" s="11">
        <f t="shared" si="77"/>
        <v>-0.12787913025012926</v>
      </c>
      <c r="AC201" s="2"/>
      <c r="AH201" s="2"/>
      <c r="AI201" s="2"/>
    </row>
    <row r="202" spans="1:35">
      <c r="A202" s="1" t="str">
        <f t="shared" si="61"/>
        <v>~si~ : [sɪ]</v>
      </c>
      <c r="B202" s="1">
        <f t="shared" ref="B202:D221" si="78">_xlfn.LET(_xlpm.d,$F202,_xlpm.k,_xlfn.CONCAT(LEFT(TRIM(B$1),1),"*"),COUNTIF(_xlpm.d,_xlpm.k))</f>
        <v>0</v>
      </c>
      <c r="C202" s="1">
        <f t="shared" si="78"/>
        <v>0</v>
      </c>
      <c r="D202" s="1">
        <f t="shared" si="78"/>
        <v>0</v>
      </c>
      <c r="E202" s="7">
        <v>10</v>
      </c>
      <c r="F202" s="9" t="s">
        <v>257</v>
      </c>
      <c r="G202" s="4">
        <f t="shared" si="62"/>
        <v>4.5330915684496827E-3</v>
      </c>
      <c r="H202" s="1" t="str">
        <f t="shared" si="63"/>
        <v>sɪ</v>
      </c>
      <c r="I202" s="1" t="str">
        <f t="shared" si="64"/>
        <v>si</v>
      </c>
      <c r="J202" s="10">
        <f t="shared" si="65"/>
        <v>2</v>
      </c>
      <c r="K202" s="10">
        <f t="shared" si="66"/>
        <v>2</v>
      </c>
      <c r="L202" s="10">
        <f t="shared" si="67"/>
        <v>2</v>
      </c>
      <c r="M202" s="1" t="str">
        <f t="shared" si="68"/>
        <v>~si~</v>
      </c>
      <c r="N202" s="1" t="str">
        <f t="shared" si="69"/>
        <v>[sɪ]</v>
      </c>
      <c r="O202" s="4">
        <f t="shared" si="70"/>
        <v>0.39186304437210279</v>
      </c>
      <c r="P202" s="4">
        <f t="shared" si="71"/>
        <v>0.625</v>
      </c>
      <c r="Q202" s="3" cm="1">
        <f t="array" ref="Q202">SUM(_xlfn._xlws.FILTER($G$2:$G$863,_xlfn.MAP($M$2:$M$863,_xlfn.LAMBDA(_xlpm.x,_xlpm.x=$M202))))</f>
        <v>9.0661831368993653E-3</v>
      </c>
      <c r="R202" s="4">
        <f t="shared" si="72"/>
        <v>0.5</v>
      </c>
      <c r="S202" s="6" cm="1">
        <f t="array" ref="S202">SUM(_xlfn._xlws.FILTER($G$2:$G$863,_xlfn.MAP($N$2:$N$863,_xlfn.LAMBDA(_xlpm.x,_xlpm.x=$N202))))</f>
        <v>5.4397098821396192E-3</v>
      </c>
      <c r="T202" s="4">
        <f t="shared" si="73"/>
        <v>0.83333333333333337</v>
      </c>
      <c r="U202" s="4">
        <f t="shared" si="74"/>
        <v>-0.22184874961635639</v>
      </c>
      <c r="V202" s="4" t="s">
        <v>908</v>
      </c>
      <c r="W202" s="4" t="s">
        <v>897</v>
      </c>
      <c r="X202" s="2" cm="1">
        <f t="array" ref="X202">SUM(_xlfn._xlws.FILTER($E$2:$E$863,_xlfn.MAP($V$2:$V$863,_xlfn.LAMBDA(_xlpm.x,_xlpm.x=$V202))))</f>
        <v>562</v>
      </c>
      <c r="Y202" s="11">
        <f t="shared" si="75"/>
        <v>1.7793594306049824E-2</v>
      </c>
      <c r="Z202" s="2" cm="1">
        <f t="array" ref="Z202">SUM(_xlfn._xlws.FILTER($E$2:$E$863,_xlfn.MAP($W$2:$W$863,_xlfn.LAMBDA(_xlpm.x,_xlpm.x=$W202))))</f>
        <v>111</v>
      </c>
      <c r="AA202" s="11">
        <f t="shared" si="76"/>
        <v>9.0090090090090086E-2</v>
      </c>
      <c r="AB202" s="11">
        <f t="shared" si="77"/>
        <v>-0.70441333678240359</v>
      </c>
      <c r="AC202" s="2"/>
      <c r="AH202" s="2"/>
      <c r="AI202" s="2"/>
    </row>
    <row r="203" spans="1:35">
      <c r="A203" s="1" t="str">
        <f t="shared" si="61"/>
        <v>~gh~ : []</v>
      </c>
      <c r="B203" s="1">
        <f t="shared" si="78"/>
        <v>0</v>
      </c>
      <c r="C203" s="1">
        <f t="shared" si="78"/>
        <v>0</v>
      </c>
      <c r="D203" s="1">
        <f t="shared" si="78"/>
        <v>0</v>
      </c>
      <c r="E203" s="7">
        <v>3</v>
      </c>
      <c r="F203" s="9" t="s">
        <v>856</v>
      </c>
      <c r="G203" s="4">
        <f t="shared" si="62"/>
        <v>1.3599274705349048E-3</v>
      </c>
      <c r="H203" s="4" t="str">
        <f t="shared" si="63"/>
        <v/>
      </c>
      <c r="I203" s="4" t="str">
        <f t="shared" si="64"/>
        <v>gh</v>
      </c>
      <c r="J203" s="10">
        <f t="shared" si="65"/>
        <v>0</v>
      </c>
      <c r="K203" s="10">
        <f t="shared" si="66"/>
        <v>2</v>
      </c>
      <c r="L203" s="10">
        <f t="shared" si="67"/>
        <v>2</v>
      </c>
      <c r="M203" s="1" t="str">
        <f t="shared" si="68"/>
        <v>~gh~</v>
      </c>
      <c r="N203" s="1" t="str">
        <f t="shared" si="69"/>
        <v>[]</v>
      </c>
      <c r="O203" s="4">
        <f t="shared" si="70"/>
        <v>0.27185717486836958</v>
      </c>
      <c r="P203" s="4">
        <f t="shared" si="71"/>
        <v>0.74999999999999989</v>
      </c>
      <c r="Q203" s="3" cm="1">
        <f t="array" ref="Q203">SUM(_xlfn._xlws.FILTER($G$2:$G$863,_xlfn.MAP($M$2:$M$863,_xlfn.LAMBDA(_xlpm.x,_xlpm.x=$M203))))</f>
        <v>2.2665457842248413E-3</v>
      </c>
      <c r="R203" s="4">
        <f t="shared" si="72"/>
        <v>0.6</v>
      </c>
      <c r="S203" s="6" cm="1">
        <f t="array" ref="S203">SUM(_xlfn._xlws.FILTER($G$2:$G$863,_xlfn.MAP($N$2:$N$863,_xlfn.LAMBDA(_xlpm.x,_xlpm.x=$N203))))</f>
        <v>1.3599274705349048E-3</v>
      </c>
      <c r="T203" s="4">
        <f t="shared" si="73"/>
        <v>1</v>
      </c>
      <c r="U203" s="4">
        <f t="shared" si="74"/>
        <v>-0.22184874961635639</v>
      </c>
      <c r="V203" s="4" t="s">
        <v>909</v>
      </c>
      <c r="W203" s="4" t="s">
        <v>901</v>
      </c>
      <c r="X203" s="2" cm="1">
        <f t="array" ref="X203">SUM(_xlfn._xlws.FILTER($E$2:$E$863,_xlfn.MAP($V$2:$V$863,_xlfn.LAMBDA(_xlpm.x,_xlpm.x=$V203))))</f>
        <v>473</v>
      </c>
      <c r="Y203" s="11">
        <f t="shared" si="75"/>
        <v>6.3424947145877377E-3</v>
      </c>
      <c r="Z203" s="2" cm="1">
        <f t="array" ref="Z203">SUM(_xlfn._xlws.FILTER($E$2:$E$863,_xlfn.MAP($W$2:$W$863,_xlfn.LAMBDA(_xlpm.x,_xlpm.x=$W203))))</f>
        <v>184</v>
      </c>
      <c r="AA203" s="11">
        <f t="shared" si="76"/>
        <v>1.6304347826086956E-2</v>
      </c>
      <c r="AB203" s="11">
        <f t="shared" si="77"/>
        <v>-0.41004331772827507</v>
      </c>
      <c r="AC203" s="2"/>
      <c r="AH203" s="2"/>
      <c r="AI203" s="2"/>
    </row>
    <row r="204" spans="1:35">
      <c r="A204" s="1" t="str">
        <f t="shared" si="61"/>
        <v>~he~ : [hɜ]</v>
      </c>
      <c r="B204" s="1">
        <f t="shared" si="78"/>
        <v>0</v>
      </c>
      <c r="C204" s="1">
        <f t="shared" si="78"/>
        <v>0</v>
      </c>
      <c r="D204" s="1">
        <f t="shared" si="78"/>
        <v>0</v>
      </c>
      <c r="E204" s="7">
        <v>1</v>
      </c>
      <c r="F204" s="9" t="s">
        <v>824</v>
      </c>
      <c r="G204" s="4">
        <f t="shared" si="62"/>
        <v>4.5330915684496827E-4</v>
      </c>
      <c r="H204" s="4" t="str">
        <f t="shared" si="63"/>
        <v>hɜ</v>
      </c>
      <c r="I204" s="4" t="str">
        <f t="shared" si="64"/>
        <v>he</v>
      </c>
      <c r="J204" s="10">
        <f t="shared" si="65"/>
        <v>2</v>
      </c>
      <c r="K204" s="10">
        <f t="shared" si="66"/>
        <v>2</v>
      </c>
      <c r="L204" s="10">
        <f t="shared" si="67"/>
        <v>2</v>
      </c>
      <c r="M204" s="1" t="str">
        <f t="shared" si="68"/>
        <v>~he~</v>
      </c>
      <c r="N204" s="1" t="str">
        <f t="shared" si="69"/>
        <v>[hɜ]</v>
      </c>
      <c r="O204" s="4">
        <f t="shared" si="70"/>
        <v>4.5309529144728272E-2</v>
      </c>
      <c r="P204" s="4">
        <f t="shared" si="71"/>
        <v>0.25</v>
      </c>
      <c r="Q204" s="3" cm="1">
        <f t="array" ref="Q204">SUM(_xlfn._xlws.FILTER($G$2:$G$863,_xlfn.MAP($M$2:$M$863,_xlfn.LAMBDA(_xlpm.x,_xlpm.x=$M204))))</f>
        <v>2.2665457842248413E-3</v>
      </c>
      <c r="R204" s="4">
        <f t="shared" si="72"/>
        <v>0.2</v>
      </c>
      <c r="S204" s="6" cm="1">
        <f t="array" ref="S204">SUM(_xlfn._xlws.FILTER($G$2:$G$863,_xlfn.MAP($N$2:$N$863,_xlfn.LAMBDA(_xlpm.x,_xlpm.x=$N204))))</f>
        <v>1.3599274705349048E-3</v>
      </c>
      <c r="T204" s="4">
        <f t="shared" si="73"/>
        <v>0.33333333333333331</v>
      </c>
      <c r="U204" s="4">
        <f t="shared" si="74"/>
        <v>-0.22184874961635631</v>
      </c>
      <c r="V204" s="4" t="s">
        <v>899</v>
      </c>
      <c r="W204" s="4" t="s">
        <v>899</v>
      </c>
      <c r="X204" s="2" cm="1">
        <f t="array" ref="X204">SUM(_xlfn._xlws.FILTER($E$2:$E$863,_xlfn.MAP($V$2:$V$863,_xlfn.LAMBDA(_xlpm.x,_xlpm.x=$V204))))</f>
        <v>359</v>
      </c>
      <c r="Y204" s="11">
        <f t="shared" si="75"/>
        <v>2.7855153203342618E-3</v>
      </c>
      <c r="Z204" s="2" cm="1">
        <f t="array" ref="Z204">SUM(_xlfn._xlws.FILTER($E$2:$E$863,_xlfn.MAP($W$2:$W$863,_xlfn.LAMBDA(_xlpm.x,_xlpm.x=$W204))))</f>
        <v>104</v>
      </c>
      <c r="AA204" s="11">
        <f t="shared" si="76"/>
        <v>9.6153846153846159E-3</v>
      </c>
      <c r="AB204" s="11">
        <f t="shared" si="77"/>
        <v>-0.53806110927953876</v>
      </c>
      <c r="AC204" s="2"/>
      <c r="AH204" s="2"/>
      <c r="AI204" s="2"/>
    </row>
    <row r="205" spans="1:35">
      <c r="A205" s="1" t="str">
        <f t="shared" si="61"/>
        <v>~hu~ : [hɜ]</v>
      </c>
      <c r="B205" s="1">
        <f t="shared" si="78"/>
        <v>0</v>
      </c>
      <c r="C205" s="1">
        <f t="shared" si="78"/>
        <v>0</v>
      </c>
      <c r="D205" s="1">
        <f t="shared" si="78"/>
        <v>0</v>
      </c>
      <c r="E205" s="7">
        <v>1</v>
      </c>
      <c r="F205" s="9" t="s">
        <v>700</v>
      </c>
      <c r="G205" s="4">
        <f t="shared" si="62"/>
        <v>4.5330915684496827E-4</v>
      </c>
      <c r="H205" s="1" t="str">
        <f t="shared" si="63"/>
        <v>hɜ</v>
      </c>
      <c r="I205" s="1" t="str">
        <f t="shared" si="64"/>
        <v>hu</v>
      </c>
      <c r="J205" s="10">
        <f t="shared" si="65"/>
        <v>2</v>
      </c>
      <c r="K205" s="10">
        <f t="shared" si="66"/>
        <v>2</v>
      </c>
      <c r="L205" s="10">
        <f t="shared" si="67"/>
        <v>2</v>
      </c>
      <c r="M205" s="1" t="str">
        <f t="shared" si="68"/>
        <v>~hu~</v>
      </c>
      <c r="N205" s="1" t="str">
        <f t="shared" si="69"/>
        <v>[hɜ]</v>
      </c>
      <c r="O205" s="4">
        <f t="shared" si="70"/>
        <v>4.5309529144728272E-2</v>
      </c>
      <c r="P205" s="4">
        <f t="shared" si="71"/>
        <v>0.25</v>
      </c>
      <c r="Q205" s="3" cm="1">
        <f t="array" ref="Q205">SUM(_xlfn._xlws.FILTER($G$2:$G$863,_xlfn.MAP($M$2:$M$863,_xlfn.LAMBDA(_xlpm.x,_xlpm.x=$M205))))</f>
        <v>2.2665457842248413E-3</v>
      </c>
      <c r="R205" s="4">
        <f t="shared" si="72"/>
        <v>0.2</v>
      </c>
      <c r="S205" s="6" cm="1">
        <f t="array" ref="S205">SUM(_xlfn._xlws.FILTER($G$2:$G$863,_xlfn.MAP($N$2:$N$863,_xlfn.LAMBDA(_xlpm.x,_xlpm.x=$N205))))</f>
        <v>1.3599274705349048E-3</v>
      </c>
      <c r="T205" s="4">
        <f t="shared" si="73"/>
        <v>0.33333333333333331</v>
      </c>
      <c r="U205" s="4">
        <f t="shared" si="74"/>
        <v>-0.22184874961635631</v>
      </c>
      <c r="V205" s="4" t="s">
        <v>907</v>
      </c>
      <c r="W205" s="4" t="s">
        <v>898</v>
      </c>
      <c r="X205" s="2" cm="1">
        <f t="array" ref="X205">SUM(_xlfn._xlws.FILTER($E$2:$E$863,_xlfn.MAP($V$2:$V$863,_xlfn.LAMBDA(_xlpm.x,_xlpm.x=$V205))))</f>
        <v>341</v>
      </c>
      <c r="Y205" s="11">
        <f t="shared" si="75"/>
        <v>2.9325513196480938E-3</v>
      </c>
      <c r="Z205" s="2" cm="1">
        <f t="array" ref="Z205">SUM(_xlfn._xlws.FILTER($E$2:$E$863,_xlfn.MAP($W$2:$W$863,_xlfn.LAMBDA(_xlpm.x,_xlpm.x=$W205))))</f>
        <v>56</v>
      </c>
      <c r="AA205" s="11">
        <f t="shared" si="76"/>
        <v>1.7857142857142856E-2</v>
      </c>
      <c r="AB205" s="11">
        <f t="shared" si="77"/>
        <v>-0.78456635198629721</v>
      </c>
      <c r="AC205" s="2"/>
      <c r="AH205" s="2"/>
      <c r="AI205" s="2"/>
    </row>
    <row r="206" spans="1:35">
      <c r="A206" s="1" t="str">
        <f t="shared" si="61"/>
        <v>~tu~ : [tɜ]</v>
      </c>
      <c r="B206" s="1">
        <f t="shared" si="78"/>
        <v>0</v>
      </c>
      <c r="C206" s="1">
        <f t="shared" si="78"/>
        <v>0</v>
      </c>
      <c r="D206" s="1">
        <f t="shared" si="78"/>
        <v>0</v>
      </c>
      <c r="E206" s="7">
        <v>1</v>
      </c>
      <c r="F206" s="9" t="s">
        <v>480</v>
      </c>
      <c r="G206" s="4">
        <f t="shared" si="62"/>
        <v>4.5330915684496827E-4</v>
      </c>
      <c r="H206" s="4" t="str">
        <f t="shared" si="63"/>
        <v>tɜ</v>
      </c>
      <c r="I206" s="4" t="str">
        <f t="shared" si="64"/>
        <v>tu</v>
      </c>
      <c r="J206" s="10">
        <f t="shared" si="65"/>
        <v>2</v>
      </c>
      <c r="K206" s="10">
        <f t="shared" si="66"/>
        <v>2</v>
      </c>
      <c r="L206" s="10">
        <f t="shared" si="67"/>
        <v>2</v>
      </c>
      <c r="M206" s="1" t="str">
        <f t="shared" si="68"/>
        <v>~tu~</v>
      </c>
      <c r="N206" s="1" t="str">
        <f t="shared" si="69"/>
        <v>[tɜ]</v>
      </c>
      <c r="O206" s="4">
        <f t="shared" si="70"/>
        <v>4.5309529144728272E-2</v>
      </c>
      <c r="P206" s="4">
        <f t="shared" si="71"/>
        <v>0.25</v>
      </c>
      <c r="Q206" s="3" cm="1">
        <f t="array" ref="Q206">SUM(_xlfn._xlws.FILTER($G$2:$G$863,_xlfn.MAP($M$2:$M$863,_xlfn.LAMBDA(_xlpm.x,_xlpm.x=$M206))))</f>
        <v>2.2665457842248413E-3</v>
      </c>
      <c r="R206" s="4">
        <f t="shared" si="72"/>
        <v>0.2</v>
      </c>
      <c r="S206" s="6" cm="1">
        <f t="array" ref="S206">SUM(_xlfn._xlws.FILTER($G$2:$G$863,_xlfn.MAP($N$2:$N$863,_xlfn.LAMBDA(_xlpm.x,_xlpm.x=$N206))))</f>
        <v>1.3599274705349048E-3</v>
      </c>
      <c r="T206" s="4">
        <f t="shared" si="73"/>
        <v>0.33333333333333331</v>
      </c>
      <c r="U206" s="4">
        <f t="shared" si="74"/>
        <v>-0.22184874961635631</v>
      </c>
      <c r="V206" s="4" t="s">
        <v>899</v>
      </c>
      <c r="W206" s="4" t="s">
        <v>891</v>
      </c>
      <c r="X206" s="2" cm="1">
        <f t="array" ref="X206">SUM(_xlfn._xlws.FILTER($E$2:$E$863,_xlfn.MAP($V$2:$V$863,_xlfn.LAMBDA(_xlpm.x,_xlpm.x=$V206))))</f>
        <v>359</v>
      </c>
      <c r="Y206" s="11">
        <f t="shared" si="75"/>
        <v>2.7855153203342618E-3</v>
      </c>
      <c r="Z206" s="2" cm="1">
        <f t="array" ref="Z206">SUM(_xlfn._xlws.FILTER($E$2:$E$863,_xlfn.MAP($W$2:$W$863,_xlfn.LAMBDA(_xlpm.x,_xlpm.x=$W206))))</f>
        <v>163</v>
      </c>
      <c r="AA206" s="11">
        <f t="shared" si="76"/>
        <v>6.1349693251533744E-3</v>
      </c>
      <c r="AB206" s="11">
        <f t="shared" si="77"/>
        <v>-0.34290684417436135</v>
      </c>
      <c r="AC206" s="2"/>
      <c r="AH206" s="2"/>
      <c r="AI206" s="2"/>
    </row>
    <row r="207" spans="1:35">
      <c r="A207" s="1" t="str">
        <f t="shared" si="61"/>
        <v>~do~ : [dɑ]</v>
      </c>
      <c r="B207" s="1">
        <f t="shared" si="78"/>
        <v>0</v>
      </c>
      <c r="C207" s="1">
        <f t="shared" si="78"/>
        <v>0</v>
      </c>
      <c r="D207" s="1">
        <f t="shared" si="78"/>
        <v>0</v>
      </c>
      <c r="E207" s="7">
        <v>2</v>
      </c>
      <c r="F207" s="9" t="s">
        <v>333</v>
      </c>
      <c r="G207" s="4">
        <f t="shared" si="62"/>
        <v>9.0661831368993653E-4</v>
      </c>
      <c r="H207" s="4" t="str">
        <f t="shared" si="63"/>
        <v>dɑ</v>
      </c>
      <c r="I207" s="4" t="str">
        <f t="shared" si="64"/>
        <v>do</v>
      </c>
      <c r="J207" s="10">
        <f t="shared" si="65"/>
        <v>2</v>
      </c>
      <c r="K207" s="10">
        <f t="shared" si="66"/>
        <v>2</v>
      </c>
      <c r="L207" s="10">
        <f t="shared" si="67"/>
        <v>2</v>
      </c>
      <c r="M207" s="1" t="str">
        <f t="shared" si="68"/>
        <v>~do~</v>
      </c>
      <c r="N207" s="1" t="str">
        <f t="shared" si="69"/>
        <v>[dɑ]</v>
      </c>
      <c r="O207" s="4">
        <f t="shared" si="70"/>
        <v>0.14362780923945326</v>
      </c>
      <c r="P207" s="4">
        <f t="shared" si="71"/>
        <v>0.5</v>
      </c>
      <c r="Q207" s="3" cm="1">
        <f t="array" ref="Q207">SUM(_xlfn._xlws.FILTER($G$2:$G$863,_xlfn.MAP($M$2:$M$863,_xlfn.LAMBDA(_xlpm.x,_xlpm.x=$M207))))</f>
        <v>2.2665457842248413E-3</v>
      </c>
      <c r="R207" s="4">
        <f t="shared" si="72"/>
        <v>0.4</v>
      </c>
      <c r="S207" s="6" cm="1">
        <f t="array" ref="S207">SUM(_xlfn._xlws.FILTER($G$2:$G$863,_xlfn.MAP($N$2:$N$863,_xlfn.LAMBDA(_xlpm.x,_xlpm.x=$N207))))</f>
        <v>1.3599274705349048E-3</v>
      </c>
      <c r="T207" s="4">
        <f t="shared" si="73"/>
        <v>0.66666666666666663</v>
      </c>
      <c r="U207" s="4">
        <f t="shared" si="74"/>
        <v>-0.22184874961635631</v>
      </c>
      <c r="V207" s="4" t="s">
        <v>907</v>
      </c>
      <c r="W207" s="4" t="s">
        <v>898</v>
      </c>
      <c r="X207" s="2" cm="1">
        <f t="array" ref="X207">SUM(_xlfn._xlws.FILTER($E$2:$E$863,_xlfn.MAP($V$2:$V$863,_xlfn.LAMBDA(_xlpm.x,_xlpm.x=$V207))))</f>
        <v>341</v>
      </c>
      <c r="Y207" s="11">
        <f t="shared" si="75"/>
        <v>5.8651026392961877E-3</v>
      </c>
      <c r="Z207" s="2" cm="1">
        <f t="array" ref="Z207">SUM(_xlfn._xlws.FILTER($E$2:$E$863,_xlfn.MAP($W$2:$W$863,_xlfn.LAMBDA(_xlpm.x,_xlpm.x=$W207))))</f>
        <v>56</v>
      </c>
      <c r="AA207" s="11">
        <f t="shared" si="76"/>
        <v>3.5714285714285712E-2</v>
      </c>
      <c r="AB207" s="11">
        <f t="shared" si="77"/>
        <v>-0.78456635198629721</v>
      </c>
      <c r="AC207" s="2"/>
      <c r="AH207" s="2"/>
      <c r="AI207" s="2"/>
    </row>
    <row r="208" spans="1:35">
      <c r="A208" s="1" t="str">
        <f t="shared" si="61"/>
        <v>~se~ : [z]</v>
      </c>
      <c r="B208" s="1">
        <f t="shared" si="78"/>
        <v>0</v>
      </c>
      <c r="C208" s="1">
        <f t="shared" si="78"/>
        <v>0</v>
      </c>
      <c r="D208" s="1">
        <f t="shared" si="78"/>
        <v>0</v>
      </c>
      <c r="E208" s="7">
        <v>15</v>
      </c>
      <c r="F208" s="9" t="s">
        <v>168</v>
      </c>
      <c r="G208" s="4">
        <f t="shared" si="62"/>
        <v>6.799637352674524E-3</v>
      </c>
      <c r="H208" s="4" t="str">
        <f t="shared" si="63"/>
        <v>z</v>
      </c>
      <c r="I208" s="4" t="str">
        <f t="shared" si="64"/>
        <v>se</v>
      </c>
      <c r="J208" s="10">
        <f t="shared" si="65"/>
        <v>1</v>
      </c>
      <c r="K208" s="10">
        <f t="shared" si="66"/>
        <v>2</v>
      </c>
      <c r="L208" s="10">
        <f t="shared" si="67"/>
        <v>2</v>
      </c>
      <c r="M208" s="1" t="str">
        <f t="shared" si="68"/>
        <v>~se~</v>
      </c>
      <c r="N208" s="1" t="str">
        <f t="shared" si="69"/>
        <v>[z]</v>
      </c>
      <c r="O208" s="4">
        <f t="shared" si="70"/>
        <v>0.35653399982737005</v>
      </c>
      <c r="P208" s="4">
        <f t="shared" si="71"/>
        <v>0.49180327868852464</v>
      </c>
      <c r="Q208" s="3" cm="1">
        <f t="array" ref="Q208">SUM(_xlfn._xlws.FILTER($G$2:$G$863,_xlfn.MAP($M$2:$M$863,_xlfn.LAMBDA(_xlpm.x,_xlpm.x=$M208))))</f>
        <v>1.7225747960108794E-2</v>
      </c>
      <c r="R208" s="4">
        <f t="shared" si="72"/>
        <v>0.39473684210526316</v>
      </c>
      <c r="S208" s="6" cm="1">
        <f t="array" ref="S208">SUM(_xlfn._xlws.FILTER($G$2:$G$863,_xlfn.MAP($N$2:$N$863,_xlfn.LAMBDA(_xlpm.x,_xlpm.x=$N208))))</f>
        <v>1.042611060743427E-2</v>
      </c>
      <c r="T208" s="4">
        <f t="shared" si="73"/>
        <v>0.65217391304347827</v>
      </c>
      <c r="U208" s="4">
        <f t="shared" si="74"/>
        <v>-0.21805576059921727</v>
      </c>
      <c r="V208" s="4" t="s">
        <v>908</v>
      </c>
      <c r="W208" s="4" t="s">
        <v>897</v>
      </c>
      <c r="X208" s="2" cm="1">
        <f t="array" ref="X208">SUM(_xlfn._xlws.FILTER($E$2:$E$863,_xlfn.MAP($V$2:$V$863,_xlfn.LAMBDA(_xlpm.x,_xlpm.x=$V208))))</f>
        <v>562</v>
      </c>
      <c r="Y208" s="11">
        <f t="shared" si="75"/>
        <v>2.6690391459074734E-2</v>
      </c>
      <c r="Z208" s="2" cm="1">
        <f t="array" ref="Z208">SUM(_xlfn._xlws.FILTER($E$2:$E$863,_xlfn.MAP($W$2:$W$863,_xlfn.LAMBDA(_xlpm.x,_xlpm.x=$W208))))</f>
        <v>111</v>
      </c>
      <c r="AA208" s="11">
        <f t="shared" si="76"/>
        <v>0.13513513513513514</v>
      </c>
      <c r="AB208" s="11">
        <f t="shared" si="77"/>
        <v>-0.7044133367824037</v>
      </c>
      <c r="AC208" s="2"/>
      <c r="AH208" s="2"/>
      <c r="AI208" s="2"/>
    </row>
    <row r="209" spans="1:35">
      <c r="A209" s="1" t="str">
        <f t="shared" si="61"/>
        <v>~wi~ : [waɪ]</v>
      </c>
      <c r="B209" s="1">
        <f t="shared" si="78"/>
        <v>0</v>
      </c>
      <c r="C209" s="1">
        <f t="shared" si="78"/>
        <v>0</v>
      </c>
      <c r="D209" s="1">
        <f t="shared" si="78"/>
        <v>0</v>
      </c>
      <c r="E209" s="7">
        <v>5</v>
      </c>
      <c r="F209" s="9" t="s">
        <v>304</v>
      </c>
      <c r="G209" s="4">
        <f t="shared" si="62"/>
        <v>2.2665457842248413E-3</v>
      </c>
      <c r="H209" s="4" t="str">
        <f t="shared" si="63"/>
        <v>waɪ</v>
      </c>
      <c r="I209" s="4" t="str">
        <f t="shared" si="64"/>
        <v>wi</v>
      </c>
      <c r="J209" s="10">
        <f t="shared" si="65"/>
        <v>3</v>
      </c>
      <c r="K209" s="10">
        <f t="shared" si="66"/>
        <v>2</v>
      </c>
      <c r="L209" s="10">
        <f t="shared" si="67"/>
        <v>3</v>
      </c>
      <c r="M209" s="1" t="str">
        <f t="shared" si="68"/>
        <v>~wi~</v>
      </c>
      <c r="N209" s="1" t="str">
        <f t="shared" si="69"/>
        <v>[waɪ]</v>
      </c>
      <c r="O209" s="4">
        <f t="shared" si="70"/>
        <v>0.25900208707368283</v>
      </c>
      <c r="P209" s="4">
        <f t="shared" si="71"/>
        <v>0.47619047619047622</v>
      </c>
      <c r="Q209" s="3" cm="1">
        <f t="array" ref="Q209">SUM(_xlfn._xlws.FILTER($G$2:$G$863,_xlfn.MAP($M$2:$M$863,_xlfn.LAMBDA(_xlpm.x,_xlpm.x=$M209))))</f>
        <v>5.8930190389845875E-3</v>
      </c>
      <c r="R209" s="4">
        <f t="shared" si="72"/>
        <v>0.38461538461538464</v>
      </c>
      <c r="S209" s="6" cm="1">
        <f t="array" ref="S209">SUM(_xlfn._xlws.FILTER($G$2:$G$863,_xlfn.MAP($N$2:$N$863,_xlfn.LAMBDA(_xlpm.x,_xlpm.x=$N209))))</f>
        <v>3.6264732547597461E-3</v>
      </c>
      <c r="T209" s="4">
        <f t="shared" si="73"/>
        <v>0.625</v>
      </c>
      <c r="U209" s="4">
        <f t="shared" si="74"/>
        <v>-0.21085336531489315</v>
      </c>
      <c r="V209" s="4" t="s">
        <v>908</v>
      </c>
      <c r="W209" s="4" t="s">
        <v>901</v>
      </c>
      <c r="X209" s="2" cm="1">
        <f t="array" ref="X209">SUM(_xlfn._xlws.FILTER($E$2:$E$863,_xlfn.MAP($V$2:$V$863,_xlfn.LAMBDA(_xlpm.x,_xlpm.x=$V209))))</f>
        <v>562</v>
      </c>
      <c r="Y209" s="11">
        <f t="shared" si="75"/>
        <v>8.8967971530249119E-3</v>
      </c>
      <c r="Z209" s="2" cm="1">
        <f t="array" ref="Z209">SUM(_xlfn._xlws.FILTER($E$2:$E$863,_xlfn.MAP($W$2:$W$863,_xlfn.LAMBDA(_xlpm.x,_xlpm.x=$W209))))</f>
        <v>184</v>
      </c>
      <c r="AA209" s="11">
        <f t="shared" si="76"/>
        <v>2.717391304347826E-2</v>
      </c>
      <c r="AB209" s="11">
        <f t="shared" si="77"/>
        <v>-0.48491849255952457</v>
      </c>
      <c r="AC209" s="2"/>
      <c r="AH209" s="2"/>
      <c r="AI209" s="2"/>
    </row>
    <row r="210" spans="1:35">
      <c r="A210" s="1" t="str">
        <f t="shared" si="61"/>
        <v>~ve~ : [v]</v>
      </c>
      <c r="B210" s="1">
        <f t="shared" si="78"/>
        <v>0</v>
      </c>
      <c r="C210" s="1">
        <f t="shared" si="78"/>
        <v>0</v>
      </c>
      <c r="D210" s="1">
        <f t="shared" si="78"/>
        <v>0</v>
      </c>
      <c r="E210" s="7">
        <v>17</v>
      </c>
      <c r="F210" s="9" t="s">
        <v>158</v>
      </c>
      <c r="G210" s="4">
        <f t="shared" si="62"/>
        <v>7.7062556663644605E-3</v>
      </c>
      <c r="H210" s="4" t="str">
        <f t="shared" si="63"/>
        <v>v</v>
      </c>
      <c r="I210" s="4" t="str">
        <f t="shared" si="64"/>
        <v>ve</v>
      </c>
      <c r="J210" s="10">
        <f t="shared" si="65"/>
        <v>1</v>
      </c>
      <c r="K210" s="10">
        <f t="shared" si="66"/>
        <v>2</v>
      </c>
      <c r="L210" s="10">
        <f t="shared" si="67"/>
        <v>2</v>
      </c>
      <c r="M210" s="1" t="str">
        <f t="shared" si="68"/>
        <v>~ve~</v>
      </c>
      <c r="N210" s="1" t="str">
        <f t="shared" si="69"/>
        <v>[v]</v>
      </c>
      <c r="O210" s="4">
        <f t="shared" si="70"/>
        <v>0.54671229830316348</v>
      </c>
      <c r="P210" s="4">
        <f t="shared" si="71"/>
        <v>0.72340425531914887</v>
      </c>
      <c r="Q210" s="3" cm="1">
        <f t="array" ref="Q210">SUM(_xlfn._xlws.FILTER($G$2:$G$863,_xlfn.MAP($M$2:$M$863,_xlfn.LAMBDA(_xlpm.x,_xlpm.x=$M210))))</f>
        <v>1.314596554850408E-2</v>
      </c>
      <c r="R210" s="4">
        <f t="shared" si="72"/>
        <v>0.58620689655172409</v>
      </c>
      <c r="S210" s="6" cm="1">
        <f t="array" ref="S210">SUM(_xlfn._xlws.FILTER($G$2:$G$863,_xlfn.MAP($N$2:$N$863,_xlfn.LAMBDA(_xlpm.x,_xlpm.x=$N210))))</f>
        <v>8.1595648232094288E-3</v>
      </c>
      <c r="T210" s="4">
        <f t="shared" si="73"/>
        <v>0.94444444444444442</v>
      </c>
      <c r="U210" s="4">
        <f t="shared" si="74"/>
        <v>-0.20712549279565007</v>
      </c>
      <c r="V210" s="4" t="s">
        <v>900</v>
      </c>
      <c r="W210" s="4" t="s">
        <v>902</v>
      </c>
      <c r="X210" s="2" cm="1">
        <f t="array" ref="X210">SUM(_xlfn._xlws.FILTER($E$2:$E$863,_xlfn.MAP($V$2:$V$863,_xlfn.LAMBDA(_xlpm.x,_xlpm.x=$V210))))</f>
        <v>247</v>
      </c>
      <c r="Y210" s="11">
        <f t="shared" si="75"/>
        <v>6.8825910931174086E-2</v>
      </c>
      <c r="Z210" s="2" cm="1">
        <f t="array" ref="Z210">SUM(_xlfn._xlws.FILTER($E$2:$E$863,_xlfn.MAP($W$2:$W$863,_xlfn.LAMBDA(_xlpm.x,_xlpm.x=$W210))))</f>
        <v>127</v>
      </c>
      <c r="AA210" s="11">
        <f t="shared" si="76"/>
        <v>0.13385826771653545</v>
      </c>
      <c r="AB210" s="11">
        <f t="shared" si="77"/>
        <v>-0.28889323230370889</v>
      </c>
      <c r="AC210" s="2"/>
      <c r="AH210" s="2"/>
      <c r="AI210" s="2"/>
    </row>
    <row r="211" spans="1:35">
      <c r="A211" s="1" t="str">
        <f t="shared" si="61"/>
        <v>~to~ : [tu]</v>
      </c>
      <c r="B211" s="1">
        <f t="shared" si="78"/>
        <v>0</v>
      </c>
      <c r="C211" s="1">
        <f t="shared" si="78"/>
        <v>0</v>
      </c>
      <c r="D211" s="1">
        <f t="shared" si="78"/>
        <v>0</v>
      </c>
      <c r="E211" s="7">
        <v>1</v>
      </c>
      <c r="F211" s="9" t="s">
        <v>152</v>
      </c>
      <c r="G211" s="4">
        <f t="shared" si="62"/>
        <v>4.5330915684496827E-4</v>
      </c>
      <c r="H211" s="4" t="str">
        <f t="shared" si="63"/>
        <v>tu</v>
      </c>
      <c r="I211" s="4" t="str">
        <f t="shared" si="64"/>
        <v>to</v>
      </c>
      <c r="J211" s="10">
        <f t="shared" si="65"/>
        <v>2</v>
      </c>
      <c r="K211" s="10">
        <f t="shared" si="66"/>
        <v>2</v>
      </c>
      <c r="L211" s="10">
        <f t="shared" si="67"/>
        <v>2</v>
      </c>
      <c r="M211" s="1" t="str">
        <f t="shared" si="68"/>
        <v>~to~</v>
      </c>
      <c r="N211" s="1" t="str">
        <f t="shared" si="69"/>
        <v>[tu]</v>
      </c>
      <c r="O211" s="4">
        <f t="shared" si="70"/>
        <v>2.788278716598663E-2</v>
      </c>
      <c r="P211" s="4">
        <f t="shared" si="71"/>
        <v>0.15384615384615385</v>
      </c>
      <c r="Q211" s="3" cm="1">
        <f t="array" ref="Q211">SUM(_xlfn._xlws.FILTER($G$2:$G$863,_xlfn.MAP($M$2:$M$863,_xlfn.LAMBDA(_xlpm.x,_xlpm.x=$M211))))</f>
        <v>3.6264732547597461E-3</v>
      </c>
      <c r="R211" s="4">
        <f t="shared" si="72"/>
        <v>0.125</v>
      </c>
      <c r="S211" s="6" cm="1">
        <f t="array" ref="S211">SUM(_xlfn._xlws.FILTER($G$2:$G$863,_xlfn.MAP($N$2:$N$863,_xlfn.LAMBDA(_xlpm.x,_xlpm.x=$N211))))</f>
        <v>2.2665457842248413E-3</v>
      </c>
      <c r="T211" s="4">
        <f t="shared" si="73"/>
        <v>0.2</v>
      </c>
      <c r="U211" s="4">
        <f t="shared" si="74"/>
        <v>-0.20411998265592479</v>
      </c>
      <c r="V211" s="4" t="s">
        <v>909</v>
      </c>
      <c r="W211" s="4" t="s">
        <v>891</v>
      </c>
      <c r="X211" s="2" cm="1">
        <f t="array" ref="X211">SUM(_xlfn._xlws.FILTER($E$2:$E$863,_xlfn.MAP($V$2:$V$863,_xlfn.LAMBDA(_xlpm.x,_xlpm.x=$V211))))</f>
        <v>473</v>
      </c>
      <c r="Y211" s="11">
        <f t="shared" si="75"/>
        <v>2.1141649048625794E-3</v>
      </c>
      <c r="Z211" s="2" cm="1">
        <f t="array" ref="Z211">SUM(_xlfn._xlws.FILTER($E$2:$E$863,_xlfn.MAP($W$2:$W$863,_xlfn.LAMBDA(_xlpm.x,_xlpm.x=$W211))))</f>
        <v>163</v>
      </c>
      <c r="AA211" s="11">
        <f t="shared" si="76"/>
        <v>6.1349693251533744E-3</v>
      </c>
      <c r="AB211" s="11">
        <f t="shared" si="77"/>
        <v>-0.46267353633385372</v>
      </c>
      <c r="AC211" s="2"/>
      <c r="AH211" s="2"/>
      <c r="AI211" s="2"/>
    </row>
    <row r="212" spans="1:35">
      <c r="A212" s="1" t="str">
        <f t="shared" si="61"/>
        <v>~ce~ : [sə]</v>
      </c>
      <c r="B212" s="1">
        <f t="shared" si="78"/>
        <v>0</v>
      </c>
      <c r="C212" s="1">
        <f t="shared" si="78"/>
        <v>0</v>
      </c>
      <c r="D212" s="1">
        <f t="shared" si="78"/>
        <v>0</v>
      </c>
      <c r="E212" s="7">
        <v>1</v>
      </c>
      <c r="F212" s="9" t="s">
        <v>707</v>
      </c>
      <c r="G212" s="4">
        <f t="shared" si="62"/>
        <v>4.5330915684496827E-4</v>
      </c>
      <c r="H212" s="1" t="str">
        <f t="shared" si="63"/>
        <v>sə</v>
      </c>
      <c r="I212" s="1" t="str">
        <f t="shared" si="64"/>
        <v>ce</v>
      </c>
      <c r="J212" s="10">
        <f t="shared" si="65"/>
        <v>2</v>
      </c>
      <c r="K212" s="10">
        <f t="shared" si="66"/>
        <v>2</v>
      </c>
      <c r="L212" s="10">
        <f t="shared" si="67"/>
        <v>2</v>
      </c>
      <c r="M212" s="1" t="str">
        <f t="shared" si="68"/>
        <v>~ce~</v>
      </c>
      <c r="N212" s="1" t="str">
        <f t="shared" si="69"/>
        <v>[sə]</v>
      </c>
      <c r="O212" s="4">
        <f t="shared" si="70"/>
        <v>1.1692781714768589E-2</v>
      </c>
      <c r="P212" s="4">
        <f t="shared" si="71"/>
        <v>6.4516129032258077E-2</v>
      </c>
      <c r="Q212" s="3" cm="1">
        <f t="array" ref="Q212">SUM(_xlfn._xlws.FILTER($G$2:$G$863,_xlfn.MAP($M$2:$M$863,_xlfn.LAMBDA(_xlpm.x,_xlpm.x=$M212))))</f>
        <v>8.6128739800543971E-3</v>
      </c>
      <c r="R212" s="4">
        <f t="shared" si="72"/>
        <v>5.2631578947368418E-2</v>
      </c>
      <c r="S212" s="6" cm="1">
        <f t="array" ref="S212">SUM(_xlfn._xlws.FILTER($G$2:$G$863,_xlfn.MAP($N$2:$N$863,_xlfn.LAMBDA(_xlpm.x,_xlpm.x=$N212))))</f>
        <v>5.4397098821396192E-3</v>
      </c>
      <c r="T212" s="4">
        <f t="shared" si="73"/>
        <v>8.3333333333333329E-2</v>
      </c>
      <c r="U212" s="4">
        <f t="shared" si="74"/>
        <v>-0.19957235490520417</v>
      </c>
      <c r="V212" s="4" t="s">
        <v>909</v>
      </c>
      <c r="W212" s="4" t="s">
        <v>893</v>
      </c>
      <c r="X212" s="2" cm="1">
        <f t="array" ref="X212">SUM(_xlfn._xlws.FILTER($E$2:$E$863,_xlfn.MAP($V$2:$V$863,_xlfn.LAMBDA(_xlpm.x,_xlpm.x=$V212))))</f>
        <v>473</v>
      </c>
      <c r="Y212" s="11">
        <f t="shared" si="75"/>
        <v>2.1141649048625794E-3</v>
      </c>
      <c r="Z212" s="2" cm="1">
        <f t="array" ref="Z212">SUM(_xlfn._xlws.FILTER($E$2:$E$863,_xlfn.MAP($W$2:$W$863,_xlfn.LAMBDA(_xlpm.x,_xlpm.x=$W212))))</f>
        <v>228</v>
      </c>
      <c r="AA212" s="11">
        <f t="shared" si="76"/>
        <v>4.3859649122807015E-3</v>
      </c>
      <c r="AB212" s="11">
        <f t="shared" si="77"/>
        <v>-0.3169262937373577</v>
      </c>
      <c r="AC212" s="2"/>
      <c r="AH212" s="2"/>
      <c r="AI212" s="2"/>
    </row>
    <row r="213" spans="1:35">
      <c r="A213" s="1" t="str">
        <f t="shared" si="61"/>
        <v>~re~ : [ɹɪ]</v>
      </c>
      <c r="B213" s="1">
        <f t="shared" si="78"/>
        <v>1</v>
      </c>
      <c r="C213" s="1">
        <f t="shared" si="78"/>
        <v>0</v>
      </c>
      <c r="D213" s="1">
        <f t="shared" si="78"/>
        <v>0</v>
      </c>
      <c r="E213" s="7">
        <v>5</v>
      </c>
      <c r="F213" s="9" t="s">
        <v>288</v>
      </c>
      <c r="G213" s="4">
        <f t="shared" si="62"/>
        <v>2.2665457842248413E-3</v>
      </c>
      <c r="H213" s="1" t="str">
        <f t="shared" si="63"/>
        <v>ɹɪ</v>
      </c>
      <c r="I213" s="1" t="str">
        <f t="shared" si="64"/>
        <v>re</v>
      </c>
      <c r="J213" s="10">
        <f t="shared" si="65"/>
        <v>2</v>
      </c>
      <c r="K213" s="10">
        <f t="shared" si="66"/>
        <v>2</v>
      </c>
      <c r="L213" s="10">
        <f t="shared" si="67"/>
        <v>2</v>
      </c>
      <c r="M213" s="1" t="str">
        <f t="shared" si="68"/>
        <v>~re~</v>
      </c>
      <c r="N213" s="1" t="str">
        <f t="shared" si="69"/>
        <v>[ɹɪ]</v>
      </c>
      <c r="O213" s="4">
        <f t="shared" si="70"/>
        <v>6.5068574313586064E-2</v>
      </c>
      <c r="P213" s="4">
        <f t="shared" si="71"/>
        <v>0.1388888888888889</v>
      </c>
      <c r="Q213" s="3" cm="1">
        <f t="array" ref="Q213">SUM(_xlfn._xlws.FILTER($G$2:$G$863,_xlfn.MAP($M$2:$M$863,_xlfn.LAMBDA(_xlpm.x,_xlpm.x=$M213))))</f>
        <v>1.9945602901178604E-2</v>
      </c>
      <c r="R213" s="4">
        <f t="shared" si="72"/>
        <v>0.11363636363636363</v>
      </c>
      <c r="S213" s="6" cm="1">
        <f t="array" ref="S213">SUM(_xlfn._xlws.FILTER($G$2:$G$863,_xlfn.MAP($N$2:$N$863,_xlfn.LAMBDA(_xlpm.x,_xlpm.x=$N213))))</f>
        <v>1.2692656391659111E-2</v>
      </c>
      <c r="T213" s="4">
        <f t="shared" si="73"/>
        <v>0.17857142857142858</v>
      </c>
      <c r="U213" s="4">
        <f t="shared" si="74"/>
        <v>-0.19629464514396822</v>
      </c>
      <c r="V213" s="4"/>
      <c r="W213" s="4"/>
      <c r="X213" s="2" cm="1">
        <f t="array" ref="X213">SUM(_xlfn._xlws.FILTER($E$2:$E$863,_xlfn.MAP($V$2:$V$863,_xlfn.LAMBDA(_xlpm.x,_xlpm.x=$V213))))</f>
        <v>44</v>
      </c>
      <c r="Y213" s="11">
        <f t="shared" si="75"/>
        <v>0.11363636363636363</v>
      </c>
      <c r="Z213" s="2" cm="1">
        <f t="array" ref="Z213">SUM(_xlfn._xlws.FILTER($E$2:$E$863,_xlfn.MAP($W$2:$W$863,_xlfn.LAMBDA(_xlpm.x,_xlpm.x=$W213))))</f>
        <v>108</v>
      </c>
      <c r="AA213" s="11">
        <f t="shared" si="76"/>
        <v>4.6296296296296294E-2</v>
      </c>
      <c r="AB213" s="11">
        <f t="shared" si="77"/>
        <v>0.38997107900076228</v>
      </c>
      <c r="AC213" s="2"/>
      <c r="AH213" s="2"/>
      <c r="AI213" s="2"/>
    </row>
    <row r="214" spans="1:35">
      <c r="A214" s="1" t="str">
        <f t="shared" si="61"/>
        <v>~ra~ : [ɹə]</v>
      </c>
      <c r="B214" s="1">
        <f t="shared" si="78"/>
        <v>1</v>
      </c>
      <c r="C214" s="1">
        <f t="shared" si="78"/>
        <v>0</v>
      </c>
      <c r="D214" s="1">
        <f t="shared" si="78"/>
        <v>0</v>
      </c>
      <c r="E214" s="7">
        <v>3</v>
      </c>
      <c r="F214" s="9" t="s">
        <v>317</v>
      </c>
      <c r="G214" s="4">
        <f t="shared" si="62"/>
        <v>1.3599274705349048E-3</v>
      </c>
      <c r="H214" s="4" t="str">
        <f t="shared" si="63"/>
        <v>ɹə</v>
      </c>
      <c r="I214" s="4" t="str">
        <f t="shared" si="64"/>
        <v>ra</v>
      </c>
      <c r="J214" s="10">
        <f t="shared" si="65"/>
        <v>2</v>
      </c>
      <c r="K214" s="10">
        <f t="shared" si="66"/>
        <v>2</v>
      </c>
      <c r="L214" s="10">
        <f t="shared" si="67"/>
        <v>2</v>
      </c>
      <c r="M214" s="1" t="str">
        <f t="shared" si="68"/>
        <v>~ra~</v>
      </c>
      <c r="N214" s="1" t="str">
        <f t="shared" si="69"/>
        <v>[ɹə]</v>
      </c>
      <c r="O214" s="4">
        <f t="shared" si="70"/>
        <v>0.1208254110526087</v>
      </c>
      <c r="P214" s="4">
        <f t="shared" si="71"/>
        <v>0.33333333333333326</v>
      </c>
      <c r="Q214" s="3" cm="1">
        <f t="array" ref="Q214">SUM(_xlfn._xlws.FILTER($G$2:$G$863,_xlfn.MAP($M$2:$M$863,_xlfn.LAMBDA(_xlpm.x,_xlpm.x=$M214))))</f>
        <v>4.9864007252946509E-3</v>
      </c>
      <c r="R214" s="4">
        <f t="shared" si="72"/>
        <v>0.27272727272727271</v>
      </c>
      <c r="S214" s="6" cm="1">
        <f t="array" ref="S214">SUM(_xlfn._xlws.FILTER($G$2:$G$863,_xlfn.MAP($N$2:$N$863,_xlfn.LAMBDA(_xlpm.x,_xlpm.x=$N214))))</f>
        <v>3.1731640979147779E-3</v>
      </c>
      <c r="T214" s="4">
        <f t="shared" si="73"/>
        <v>0.42857142857142855</v>
      </c>
      <c r="U214" s="4">
        <f t="shared" si="74"/>
        <v>-0.19629464514396822</v>
      </c>
      <c r="V214" s="4" t="s">
        <v>907</v>
      </c>
      <c r="W214" s="4" t="s">
        <v>890</v>
      </c>
      <c r="X214" s="2" cm="1">
        <f t="array" ref="X214">SUM(_xlfn._xlws.FILTER($E$2:$E$863,_xlfn.MAP($V$2:$V$863,_xlfn.LAMBDA(_xlpm.x,_xlpm.x=$V214))))</f>
        <v>341</v>
      </c>
      <c r="Y214" s="11">
        <f t="shared" si="75"/>
        <v>8.7976539589442824E-3</v>
      </c>
      <c r="Z214" s="2" cm="1">
        <f t="array" ref="Z214">SUM(_xlfn._xlws.FILTER($E$2:$E$863,_xlfn.MAP($W$2:$W$863,_xlfn.LAMBDA(_xlpm.x,_xlpm.x=$W214))))</f>
        <v>245</v>
      </c>
      <c r="AA214" s="11">
        <f t="shared" si="76"/>
        <v>1.2244897959183673E-2</v>
      </c>
      <c r="AB214" s="11">
        <f t="shared" si="77"/>
        <v>-0.14358829462796516</v>
      </c>
      <c r="AC214" s="2"/>
      <c r="AH214" s="2"/>
      <c r="AI214" s="2"/>
    </row>
    <row r="215" spans="1:35">
      <c r="A215" s="1" t="str">
        <f t="shared" si="61"/>
        <v>~mo~ : [mʌ]</v>
      </c>
      <c r="B215" s="1">
        <f t="shared" si="78"/>
        <v>0</v>
      </c>
      <c r="C215" s="1">
        <f t="shared" si="78"/>
        <v>1</v>
      </c>
      <c r="D215" s="1">
        <f t="shared" si="78"/>
        <v>0</v>
      </c>
      <c r="E215" s="7">
        <v>4</v>
      </c>
      <c r="F215" s="9" t="s">
        <v>509</v>
      </c>
      <c r="G215" s="4">
        <f t="shared" si="62"/>
        <v>1.8132366273798731E-3</v>
      </c>
      <c r="H215" s="4" t="str">
        <f t="shared" si="63"/>
        <v>mʌ</v>
      </c>
      <c r="I215" s="4" t="str">
        <f t="shared" si="64"/>
        <v>mo</v>
      </c>
      <c r="J215" s="10">
        <f t="shared" si="65"/>
        <v>2</v>
      </c>
      <c r="K215" s="10">
        <f t="shared" si="66"/>
        <v>2</v>
      </c>
      <c r="L215" s="10">
        <f t="shared" si="67"/>
        <v>2</v>
      </c>
      <c r="M215" s="1" t="str">
        <f t="shared" si="68"/>
        <v>~mo~</v>
      </c>
      <c r="N215" s="1" t="str">
        <f t="shared" si="69"/>
        <v>[mʌ]</v>
      </c>
      <c r="O215" s="4">
        <f t="shared" si="70"/>
        <v>0.18703194433291082</v>
      </c>
      <c r="P215" s="4">
        <f t="shared" si="71"/>
        <v>0.44444444444444442</v>
      </c>
      <c r="Q215" s="3" cm="1">
        <f t="array" ref="Q215">SUM(_xlfn._xlws.FILTER($G$2:$G$863,_xlfn.MAP($M$2:$M$863,_xlfn.LAMBDA(_xlpm.x,_xlpm.x=$M215))))</f>
        <v>4.9864007252946509E-3</v>
      </c>
      <c r="R215" s="4">
        <f t="shared" si="72"/>
        <v>0.36363636363636365</v>
      </c>
      <c r="S215" s="6" cm="1">
        <f t="array" ref="S215">SUM(_xlfn._xlws.FILTER($G$2:$G$863,_xlfn.MAP($N$2:$N$863,_xlfn.LAMBDA(_xlpm.x,_xlpm.x=$N215))))</f>
        <v>3.1731640979147779E-3</v>
      </c>
      <c r="T215" s="4">
        <f t="shared" si="73"/>
        <v>0.5714285714285714</v>
      </c>
      <c r="U215" s="4">
        <f t="shared" si="74"/>
        <v>-0.19629464514396813</v>
      </c>
      <c r="V215" s="4" t="s">
        <v>909</v>
      </c>
      <c r="W215" s="4" t="s">
        <v>891</v>
      </c>
      <c r="X215" s="2" cm="1">
        <f t="array" ref="X215">SUM(_xlfn._xlws.FILTER($E$2:$E$863,_xlfn.MAP($V$2:$V$863,_xlfn.LAMBDA(_xlpm.x,_xlpm.x=$V215))))</f>
        <v>473</v>
      </c>
      <c r="Y215" s="11">
        <f t="shared" si="75"/>
        <v>8.4566596194503175E-3</v>
      </c>
      <c r="Z215" s="2" cm="1">
        <f t="array" ref="Z215">SUM(_xlfn._xlws.FILTER($E$2:$E$863,_xlfn.MAP($W$2:$W$863,_xlfn.LAMBDA(_xlpm.x,_xlpm.x=$W215))))</f>
        <v>163</v>
      </c>
      <c r="AA215" s="11">
        <f t="shared" si="76"/>
        <v>2.4539877300613498E-2</v>
      </c>
      <c r="AB215" s="11">
        <f t="shared" si="77"/>
        <v>-0.46267353633385372</v>
      </c>
      <c r="AC215" s="2"/>
      <c r="AH215" s="2"/>
      <c r="AI215" s="2"/>
    </row>
    <row r="216" spans="1:35">
      <c r="A216" s="1" t="str">
        <f t="shared" si="61"/>
        <v>~te~ : [tə]</v>
      </c>
      <c r="B216" s="1">
        <f t="shared" si="78"/>
        <v>0</v>
      </c>
      <c r="C216" s="1">
        <f t="shared" si="78"/>
        <v>0</v>
      </c>
      <c r="D216" s="1">
        <f t="shared" si="78"/>
        <v>0</v>
      </c>
      <c r="E216" s="7">
        <v>1</v>
      </c>
      <c r="F216" s="9" t="s">
        <v>461</v>
      </c>
      <c r="G216" s="4">
        <f t="shared" si="62"/>
        <v>4.5330915684496827E-4</v>
      </c>
      <c r="H216" s="1" t="str">
        <f t="shared" si="63"/>
        <v>tə</v>
      </c>
      <c r="I216" s="1" t="str">
        <f t="shared" si="64"/>
        <v>te</v>
      </c>
      <c r="J216" s="10">
        <f t="shared" si="65"/>
        <v>2</v>
      </c>
      <c r="K216" s="10">
        <f t="shared" si="66"/>
        <v>2</v>
      </c>
      <c r="L216" s="10">
        <f t="shared" si="67"/>
        <v>2</v>
      </c>
      <c r="M216" s="1" t="str">
        <f t="shared" si="68"/>
        <v>~te~</v>
      </c>
      <c r="N216" s="1" t="str">
        <f t="shared" si="69"/>
        <v>[tə]</v>
      </c>
      <c r="O216" s="4">
        <f t="shared" si="70"/>
        <v>8.8408837355567343E-3</v>
      </c>
      <c r="P216" s="4">
        <f t="shared" si="71"/>
        <v>4.8780487804878044E-2</v>
      </c>
      <c r="Q216" s="3" cm="1">
        <f t="array" ref="Q216">SUM(_xlfn._xlws.FILTER($G$2:$G$863,_xlfn.MAP($M$2:$M$863,_xlfn.LAMBDA(_xlpm.x,_xlpm.x=$M216))))</f>
        <v>1.1332728921124207E-2</v>
      </c>
      <c r="R216" s="4">
        <f t="shared" si="72"/>
        <v>0.04</v>
      </c>
      <c r="S216" s="6" cm="1">
        <f t="array" ref="S216">SUM(_xlfn._xlws.FILTER($G$2:$G$863,_xlfn.MAP($N$2:$N$863,_xlfn.LAMBDA(_xlpm.x,_xlpm.x=$N216))))</f>
        <v>7.2529465095194923E-3</v>
      </c>
      <c r="T216" s="4">
        <f t="shared" si="73"/>
        <v>6.25E-2</v>
      </c>
      <c r="U216" s="4">
        <f t="shared" si="74"/>
        <v>-0.19382002601611281</v>
      </c>
      <c r="V216" s="4" t="s">
        <v>899</v>
      </c>
      <c r="W216" s="4" t="s">
        <v>895</v>
      </c>
      <c r="X216" s="2" cm="1">
        <f t="array" ref="X216">SUM(_xlfn._xlws.FILTER($E$2:$E$863,_xlfn.MAP($V$2:$V$863,_xlfn.LAMBDA(_xlpm.x,_xlpm.x=$V216))))</f>
        <v>359</v>
      </c>
      <c r="Y216" s="11">
        <f t="shared" si="75"/>
        <v>2.7855153203342618E-3</v>
      </c>
      <c r="Z216" s="2" cm="1">
        <f t="array" ref="Z216">SUM(_xlfn._xlws.FILTER($E$2:$E$863,_xlfn.MAP($W$2:$W$863,_xlfn.LAMBDA(_xlpm.x,_xlpm.x=$W216))))</f>
        <v>150</v>
      </c>
      <c r="AA216" s="11">
        <f t="shared" si="76"/>
        <v>6.6666666666666671E-3</v>
      </c>
      <c r="AB216" s="11">
        <f t="shared" si="77"/>
        <v>-0.37900318952263795</v>
      </c>
      <c r="AC216" s="2"/>
      <c r="AH216" s="2"/>
      <c r="AI216" s="2"/>
    </row>
    <row r="217" spans="1:35">
      <c r="A217" s="1" t="str">
        <f t="shared" si="61"/>
        <v>~fa~ : [fɔ]</v>
      </c>
      <c r="B217" s="1">
        <f t="shared" si="78"/>
        <v>0</v>
      </c>
      <c r="C217" s="1">
        <f t="shared" si="78"/>
        <v>0</v>
      </c>
      <c r="D217" s="1">
        <f t="shared" si="78"/>
        <v>0</v>
      </c>
      <c r="E217" s="7">
        <v>1</v>
      </c>
      <c r="F217" s="9" t="s">
        <v>788</v>
      </c>
      <c r="G217" s="4">
        <f t="shared" si="62"/>
        <v>4.5330915684496827E-4</v>
      </c>
      <c r="H217" s="4" t="str">
        <f t="shared" si="63"/>
        <v>fɔ</v>
      </c>
      <c r="I217" s="4" t="str">
        <f t="shared" si="64"/>
        <v>fa</v>
      </c>
      <c r="J217" s="10">
        <f t="shared" si="65"/>
        <v>2</v>
      </c>
      <c r="K217" s="10">
        <f t="shared" si="66"/>
        <v>2</v>
      </c>
      <c r="L217" s="10">
        <f t="shared" si="67"/>
        <v>2</v>
      </c>
      <c r="M217" s="1" t="str">
        <f t="shared" si="68"/>
        <v>~fa~</v>
      </c>
      <c r="N217" s="1" t="str">
        <f t="shared" si="69"/>
        <v>[fɔ]</v>
      </c>
      <c r="O217" s="4">
        <f t="shared" si="70"/>
        <v>1.8123811657891311E-2</v>
      </c>
      <c r="P217" s="4">
        <f t="shared" si="71"/>
        <v>0.1</v>
      </c>
      <c r="Q217" s="3" cm="1">
        <f t="array" ref="Q217">SUM(_xlfn._xlws.FILTER($G$2:$G$863,_xlfn.MAP($M$2:$M$863,_xlfn.LAMBDA(_xlpm.x,_xlpm.x=$M217))))</f>
        <v>5.4397098821396192E-3</v>
      </c>
      <c r="R217" s="4">
        <f t="shared" si="72"/>
        <v>8.3333333333333329E-2</v>
      </c>
      <c r="S217" s="6" cm="1">
        <f t="array" ref="S217">SUM(_xlfn._xlws.FILTER($G$2:$G$863,_xlfn.MAP($N$2:$N$863,_xlfn.LAMBDA(_xlpm.x,_xlpm.x=$N217))))</f>
        <v>3.6264732547597461E-3</v>
      </c>
      <c r="T217" s="4">
        <f t="shared" si="73"/>
        <v>0.125</v>
      </c>
      <c r="U217" s="4">
        <f t="shared" si="74"/>
        <v>-0.17609125905568127</v>
      </c>
      <c r="V217" s="4" t="s">
        <v>908</v>
      </c>
      <c r="W217" s="4" t="s">
        <v>894</v>
      </c>
      <c r="X217" s="2" cm="1">
        <f t="array" ref="X217">SUM(_xlfn._xlws.FILTER($E$2:$E$863,_xlfn.MAP($V$2:$V$863,_xlfn.LAMBDA(_xlpm.x,_xlpm.x=$V217))))</f>
        <v>562</v>
      </c>
      <c r="Y217" s="11">
        <f t="shared" si="75"/>
        <v>1.7793594306049821E-3</v>
      </c>
      <c r="Z217" s="2" cm="1">
        <f t="array" ref="Z217">SUM(_xlfn._xlws.FILTER($E$2:$E$863,_xlfn.MAP($W$2:$W$863,_xlfn.LAMBDA(_xlpm.x,_xlpm.x=$W217))))</f>
        <v>288</v>
      </c>
      <c r="AA217" s="11">
        <f t="shared" si="76"/>
        <v>3.472222222222222E-3</v>
      </c>
      <c r="AB217" s="11">
        <f t="shared" si="77"/>
        <v>-0.2903438278098302</v>
      </c>
      <c r="AC217" s="2"/>
      <c r="AH217" s="2"/>
      <c r="AI217" s="2"/>
    </row>
    <row r="218" spans="1:35">
      <c r="A218" s="1" t="str">
        <f t="shared" si="61"/>
        <v>~wo~ : [wʌ]</v>
      </c>
      <c r="B218" s="1">
        <f t="shared" si="78"/>
        <v>0</v>
      </c>
      <c r="C218" s="1">
        <f t="shared" si="78"/>
        <v>0</v>
      </c>
      <c r="D218" s="1">
        <f t="shared" si="78"/>
        <v>0</v>
      </c>
      <c r="E218" s="7">
        <v>1</v>
      </c>
      <c r="F218" s="9" t="s">
        <v>742</v>
      </c>
      <c r="G218" s="4">
        <f t="shared" si="62"/>
        <v>4.5330915684496827E-4</v>
      </c>
      <c r="H218" s="4" t="str">
        <f t="shared" si="63"/>
        <v>wʌ</v>
      </c>
      <c r="I218" s="4" t="str">
        <f t="shared" si="64"/>
        <v>wo</v>
      </c>
      <c r="J218" s="10">
        <f t="shared" si="65"/>
        <v>2</v>
      </c>
      <c r="K218" s="10">
        <f t="shared" si="66"/>
        <v>2</v>
      </c>
      <c r="L218" s="10">
        <f t="shared" si="67"/>
        <v>2</v>
      </c>
      <c r="M218" s="1" t="str">
        <f t="shared" si="68"/>
        <v>~wo~</v>
      </c>
      <c r="N218" s="1" t="str">
        <f t="shared" si="69"/>
        <v>[wʌ]</v>
      </c>
      <c r="O218" s="4">
        <f t="shared" si="70"/>
        <v>3.6247623315782622E-2</v>
      </c>
      <c r="P218" s="4">
        <f t="shared" si="71"/>
        <v>0.2</v>
      </c>
      <c r="Q218" s="3" cm="1">
        <f t="array" ref="Q218">SUM(_xlfn._xlws.FILTER($G$2:$G$863,_xlfn.MAP($M$2:$M$863,_xlfn.LAMBDA(_xlpm.x,_xlpm.x=$M218))))</f>
        <v>2.7198549410698096E-3</v>
      </c>
      <c r="R218" s="4">
        <f t="shared" si="72"/>
        <v>0.16666666666666666</v>
      </c>
      <c r="S218" s="6" cm="1">
        <f t="array" ref="S218">SUM(_xlfn._xlws.FILTER($G$2:$G$863,_xlfn.MAP($N$2:$N$863,_xlfn.LAMBDA(_xlpm.x,_xlpm.x=$N218))))</f>
        <v>1.8132366273798731E-3</v>
      </c>
      <c r="T218" s="4">
        <f t="shared" si="73"/>
        <v>0.25</v>
      </c>
      <c r="U218" s="4">
        <f t="shared" si="74"/>
        <v>-0.17609125905568127</v>
      </c>
      <c r="V218" s="4" t="s">
        <v>909</v>
      </c>
      <c r="W218" s="4" t="s">
        <v>891</v>
      </c>
      <c r="X218" s="2" cm="1">
        <f t="array" ref="X218">SUM(_xlfn._xlws.FILTER($E$2:$E$863,_xlfn.MAP($V$2:$V$863,_xlfn.LAMBDA(_xlpm.x,_xlpm.x=$V218))))</f>
        <v>473</v>
      </c>
      <c r="Y218" s="11">
        <f t="shared" si="75"/>
        <v>2.1141649048625794E-3</v>
      </c>
      <c r="Z218" s="2" cm="1">
        <f t="array" ref="Z218">SUM(_xlfn._xlws.FILTER($E$2:$E$863,_xlfn.MAP($W$2:$W$863,_xlfn.LAMBDA(_xlpm.x,_xlpm.x=$W218))))</f>
        <v>163</v>
      </c>
      <c r="AA218" s="11">
        <f t="shared" si="76"/>
        <v>6.1349693251533744E-3</v>
      </c>
      <c r="AB218" s="11">
        <f t="shared" si="77"/>
        <v>-0.46267353633385372</v>
      </c>
      <c r="AC218" s="2"/>
      <c r="AH218" s="2"/>
      <c r="AI218" s="2"/>
    </row>
    <row r="219" spans="1:35">
      <c r="A219" s="1" t="str">
        <f t="shared" si="61"/>
        <v>~bi~ : [bɜ]</v>
      </c>
      <c r="B219" s="1">
        <f t="shared" si="78"/>
        <v>0</v>
      </c>
      <c r="C219" s="1">
        <f t="shared" si="78"/>
        <v>0</v>
      </c>
      <c r="D219" s="1">
        <f t="shared" si="78"/>
        <v>0</v>
      </c>
      <c r="E219" s="7">
        <v>1</v>
      </c>
      <c r="F219" s="9" t="s">
        <v>654</v>
      </c>
      <c r="G219" s="4">
        <f t="shared" si="62"/>
        <v>4.5330915684496827E-4</v>
      </c>
      <c r="H219" s="4" t="str">
        <f t="shared" si="63"/>
        <v>bɜ</v>
      </c>
      <c r="I219" s="4" t="str">
        <f t="shared" si="64"/>
        <v>bi</v>
      </c>
      <c r="J219" s="10">
        <f t="shared" si="65"/>
        <v>2</v>
      </c>
      <c r="K219" s="10">
        <f t="shared" si="66"/>
        <v>2</v>
      </c>
      <c r="L219" s="10">
        <f t="shared" si="67"/>
        <v>2</v>
      </c>
      <c r="M219" s="1" t="str">
        <f t="shared" si="68"/>
        <v>~bi~</v>
      </c>
      <c r="N219" s="1" t="str">
        <f t="shared" si="69"/>
        <v>[bɜ]</v>
      </c>
      <c r="O219" s="4">
        <f t="shared" si="70"/>
        <v>7.2495246631565244E-2</v>
      </c>
      <c r="P219" s="4">
        <f t="shared" si="71"/>
        <v>0.4</v>
      </c>
      <c r="Q219" s="3" cm="1">
        <f t="array" ref="Q219">SUM(_xlfn._xlws.FILTER($G$2:$G$863,_xlfn.MAP($M$2:$M$863,_xlfn.LAMBDA(_xlpm.x,_xlpm.x=$M219))))</f>
        <v>1.3599274705349048E-3</v>
      </c>
      <c r="R219" s="4">
        <f t="shared" si="72"/>
        <v>0.33333333333333331</v>
      </c>
      <c r="S219" s="6" cm="1">
        <f t="array" ref="S219">SUM(_xlfn._xlws.FILTER($G$2:$G$863,_xlfn.MAP($N$2:$N$863,_xlfn.LAMBDA(_xlpm.x,_xlpm.x=$N219))))</f>
        <v>9.0661831368993653E-4</v>
      </c>
      <c r="T219" s="4">
        <f t="shared" si="73"/>
        <v>0.5</v>
      </c>
      <c r="U219" s="4">
        <f t="shared" si="74"/>
        <v>-0.17609125905568127</v>
      </c>
      <c r="V219" s="4" t="s">
        <v>899</v>
      </c>
      <c r="W219" s="4" t="s">
        <v>899</v>
      </c>
      <c r="X219" s="2" cm="1">
        <f t="array" ref="X219">SUM(_xlfn._xlws.FILTER($E$2:$E$863,_xlfn.MAP($V$2:$V$863,_xlfn.LAMBDA(_xlpm.x,_xlpm.x=$V219))))</f>
        <v>359</v>
      </c>
      <c r="Y219" s="11">
        <f t="shared" si="75"/>
        <v>2.7855153203342618E-3</v>
      </c>
      <c r="Z219" s="2" cm="1">
        <f t="array" ref="Z219">SUM(_xlfn._xlws.FILTER($E$2:$E$863,_xlfn.MAP($W$2:$W$863,_xlfn.LAMBDA(_xlpm.x,_xlpm.x=$W219))))</f>
        <v>104</v>
      </c>
      <c r="AA219" s="11">
        <f t="shared" si="76"/>
        <v>9.6153846153846159E-3</v>
      </c>
      <c r="AB219" s="11">
        <f t="shared" si="77"/>
        <v>-0.53806110927953876</v>
      </c>
      <c r="AC219" s="2"/>
      <c r="AH219" s="2"/>
      <c r="AI219" s="2"/>
    </row>
    <row r="220" spans="1:35">
      <c r="A220" s="1" t="str">
        <f t="shared" si="61"/>
        <v>~bu~ : [bɜ]</v>
      </c>
      <c r="B220" s="1">
        <f t="shared" si="78"/>
        <v>0</v>
      </c>
      <c r="C220" s="1">
        <f t="shared" si="78"/>
        <v>0</v>
      </c>
      <c r="D220" s="1">
        <f t="shared" si="78"/>
        <v>0</v>
      </c>
      <c r="E220" s="7">
        <v>1</v>
      </c>
      <c r="F220" s="9" t="s">
        <v>735</v>
      </c>
      <c r="G220" s="4">
        <f t="shared" si="62"/>
        <v>4.5330915684496827E-4</v>
      </c>
      <c r="H220" s="4" t="str">
        <f t="shared" si="63"/>
        <v>bɜ</v>
      </c>
      <c r="I220" s="4" t="str">
        <f t="shared" si="64"/>
        <v>bu</v>
      </c>
      <c r="J220" s="10">
        <f t="shared" si="65"/>
        <v>2</v>
      </c>
      <c r="K220" s="10">
        <f t="shared" si="66"/>
        <v>2</v>
      </c>
      <c r="L220" s="10">
        <f t="shared" si="67"/>
        <v>2</v>
      </c>
      <c r="M220" s="1" t="str">
        <f t="shared" si="68"/>
        <v>~bu~</v>
      </c>
      <c r="N220" s="1" t="str">
        <f t="shared" si="69"/>
        <v>[bɜ]</v>
      </c>
      <c r="O220" s="4">
        <f t="shared" si="70"/>
        <v>7.2495246631565244E-2</v>
      </c>
      <c r="P220" s="4">
        <f t="shared" si="71"/>
        <v>0.4</v>
      </c>
      <c r="Q220" s="3" cm="1">
        <f t="array" ref="Q220">SUM(_xlfn._xlws.FILTER($G$2:$G$863,_xlfn.MAP($M$2:$M$863,_xlfn.LAMBDA(_xlpm.x,_xlpm.x=$M220))))</f>
        <v>1.3599274705349048E-3</v>
      </c>
      <c r="R220" s="4">
        <f t="shared" si="72"/>
        <v>0.33333333333333331</v>
      </c>
      <c r="S220" s="6" cm="1">
        <f t="array" ref="S220">SUM(_xlfn._xlws.FILTER($G$2:$G$863,_xlfn.MAP($N$2:$N$863,_xlfn.LAMBDA(_xlpm.x,_xlpm.x=$N220))))</f>
        <v>9.0661831368993653E-4</v>
      </c>
      <c r="T220" s="4">
        <f t="shared" si="73"/>
        <v>0.5</v>
      </c>
      <c r="U220" s="4">
        <f t="shared" si="74"/>
        <v>-0.17609125905568127</v>
      </c>
      <c r="V220" s="4" t="s">
        <v>907</v>
      </c>
      <c r="W220" s="4" t="s">
        <v>904</v>
      </c>
      <c r="X220" s="2" cm="1">
        <f t="array" ref="X220">SUM(_xlfn._xlws.FILTER($E$2:$E$863,_xlfn.MAP($V$2:$V$863,_xlfn.LAMBDA(_xlpm.x,_xlpm.x=$V220))))</f>
        <v>341</v>
      </c>
      <c r="Y220" s="11">
        <f t="shared" si="75"/>
        <v>2.9325513196480938E-3</v>
      </c>
      <c r="Z220" s="2" cm="1">
        <f t="array" ref="Z220">SUM(_xlfn._xlws.FILTER($E$2:$E$863,_xlfn.MAP($W$2:$W$863,_xlfn.LAMBDA(_xlpm.x,_xlpm.x=$W220))))</f>
        <v>45</v>
      </c>
      <c r="AA220" s="11">
        <f t="shared" si="76"/>
        <v>2.2222222222222223E-2</v>
      </c>
      <c r="AB220" s="11">
        <f t="shared" si="77"/>
        <v>-0.87954186521715405</v>
      </c>
      <c r="AC220" s="2"/>
      <c r="AH220" s="2"/>
      <c r="AI220" s="2"/>
    </row>
    <row r="221" spans="1:35">
      <c r="A221" s="1" t="str">
        <f t="shared" si="61"/>
        <v>~bu~ : [bʌ]</v>
      </c>
      <c r="B221" s="1">
        <f t="shared" si="78"/>
        <v>0</v>
      </c>
      <c r="C221" s="1">
        <f t="shared" si="78"/>
        <v>0</v>
      </c>
      <c r="D221" s="1">
        <f t="shared" si="78"/>
        <v>0</v>
      </c>
      <c r="E221" s="7">
        <v>1</v>
      </c>
      <c r="F221" s="9" t="s">
        <v>331</v>
      </c>
      <c r="G221" s="4">
        <f t="shared" si="62"/>
        <v>4.5330915684496827E-4</v>
      </c>
      <c r="H221" s="1" t="str">
        <f t="shared" si="63"/>
        <v>bʌ</v>
      </c>
      <c r="I221" s="1" t="str">
        <f t="shared" si="64"/>
        <v>bu</v>
      </c>
      <c r="J221" s="10">
        <f t="shared" si="65"/>
        <v>2</v>
      </c>
      <c r="K221" s="10">
        <f t="shared" si="66"/>
        <v>2</v>
      </c>
      <c r="L221" s="10">
        <f t="shared" si="67"/>
        <v>2</v>
      </c>
      <c r="M221" s="1" t="str">
        <f t="shared" si="68"/>
        <v>~bu~</v>
      </c>
      <c r="N221" s="1" t="str">
        <f t="shared" si="69"/>
        <v>[bʌ]</v>
      </c>
      <c r="O221" s="4">
        <f t="shared" si="70"/>
        <v>7.2495246631565244E-2</v>
      </c>
      <c r="P221" s="4">
        <f t="shared" si="71"/>
        <v>0.4</v>
      </c>
      <c r="Q221" s="3" cm="1">
        <f t="array" ref="Q221">SUM(_xlfn._xlws.FILTER($G$2:$G$863,_xlfn.MAP($M$2:$M$863,_xlfn.LAMBDA(_xlpm.x,_xlpm.x=$M221))))</f>
        <v>1.3599274705349048E-3</v>
      </c>
      <c r="R221" s="4">
        <f t="shared" si="72"/>
        <v>0.33333333333333331</v>
      </c>
      <c r="S221" s="6" cm="1">
        <f t="array" ref="S221">SUM(_xlfn._xlws.FILTER($G$2:$G$863,_xlfn.MAP($N$2:$N$863,_xlfn.LAMBDA(_xlpm.x,_xlpm.x=$N221))))</f>
        <v>9.0661831368993653E-4</v>
      </c>
      <c r="T221" s="4">
        <f t="shared" si="73"/>
        <v>0.5</v>
      </c>
      <c r="U221" s="4">
        <f t="shared" si="74"/>
        <v>-0.17609125905568127</v>
      </c>
      <c r="V221" s="4" t="s">
        <v>899</v>
      </c>
      <c r="W221" s="4" t="s">
        <v>901</v>
      </c>
      <c r="X221" s="2" cm="1">
        <f t="array" ref="X221">SUM(_xlfn._xlws.FILTER($E$2:$E$863,_xlfn.MAP($V$2:$V$863,_xlfn.LAMBDA(_xlpm.x,_xlpm.x=$V221))))</f>
        <v>359</v>
      </c>
      <c r="Y221" s="11">
        <f t="shared" si="75"/>
        <v>2.7855153203342618E-3</v>
      </c>
      <c r="Z221" s="2" cm="1">
        <f t="array" ref="Z221">SUM(_xlfn._xlws.FILTER($E$2:$E$863,_xlfn.MAP($W$2:$W$863,_xlfn.LAMBDA(_xlpm.x,_xlpm.x=$W221))))</f>
        <v>184</v>
      </c>
      <c r="AA221" s="11">
        <f t="shared" si="76"/>
        <v>5.434782608695652E-3</v>
      </c>
      <c r="AB221" s="11">
        <f t="shared" si="77"/>
        <v>-0.29027662556878264</v>
      </c>
      <c r="AC221" s="2"/>
      <c r="AH221" s="2"/>
      <c r="AI221" s="2"/>
    </row>
    <row r="222" spans="1:35">
      <c r="A222" s="1" t="str">
        <f t="shared" si="61"/>
        <v>~da~ : [deɪ]</v>
      </c>
      <c r="B222" s="1">
        <f t="shared" ref="B222:D241" si="79">_xlfn.LET(_xlpm.d,$F222,_xlpm.k,_xlfn.CONCAT(LEFT(TRIM(B$1),1),"*"),COUNTIF(_xlpm.d,_xlpm.k))</f>
        <v>0</v>
      </c>
      <c r="C222" s="1">
        <f t="shared" si="79"/>
        <v>0</v>
      </c>
      <c r="D222" s="1">
        <f t="shared" si="79"/>
        <v>0</v>
      </c>
      <c r="E222" s="7">
        <v>1</v>
      </c>
      <c r="F222" s="9" t="s">
        <v>479</v>
      </c>
      <c r="G222" s="4">
        <f t="shared" si="62"/>
        <v>4.5330915684496827E-4</v>
      </c>
      <c r="H222" s="1" t="str">
        <f t="shared" si="63"/>
        <v>deɪ</v>
      </c>
      <c r="I222" s="1" t="str">
        <f t="shared" si="64"/>
        <v>da</v>
      </c>
      <c r="J222" s="10">
        <f t="shared" si="65"/>
        <v>3</v>
      </c>
      <c r="K222" s="10">
        <f t="shared" si="66"/>
        <v>2</v>
      </c>
      <c r="L222" s="10">
        <f t="shared" si="67"/>
        <v>3</v>
      </c>
      <c r="M222" s="1" t="str">
        <f t="shared" si="68"/>
        <v>~da~</v>
      </c>
      <c r="N222" s="1" t="str">
        <f t="shared" si="69"/>
        <v>[deɪ]</v>
      </c>
      <c r="O222" s="4">
        <f t="shared" si="70"/>
        <v>8.4164374949809884E-2</v>
      </c>
      <c r="P222" s="4">
        <f t="shared" si="71"/>
        <v>0.4</v>
      </c>
      <c r="Q222" s="3" cm="1">
        <f t="array" ref="Q222">SUM(_xlfn._xlws.FILTER($G$2:$G$863,_xlfn.MAP($M$2:$M$863,_xlfn.LAMBDA(_xlpm.x,_xlpm.x=$M222))))</f>
        <v>1.3599274705349048E-3</v>
      </c>
      <c r="R222" s="4">
        <f t="shared" si="72"/>
        <v>0.33333333333333331</v>
      </c>
      <c r="S222" s="6" cm="1">
        <f t="array" ref="S222">SUM(_xlfn._xlws.FILTER($G$2:$G$863,_xlfn.MAP($N$2:$N$863,_xlfn.LAMBDA(_xlpm.x,_xlpm.x=$N222))))</f>
        <v>9.0661831368993653E-4</v>
      </c>
      <c r="T222" s="4">
        <f t="shared" si="73"/>
        <v>0.5</v>
      </c>
      <c r="U222" s="4">
        <f t="shared" si="74"/>
        <v>-0.17609125905568127</v>
      </c>
      <c r="V222" s="4" t="s">
        <v>909</v>
      </c>
      <c r="W222" s="4" t="s">
        <v>899</v>
      </c>
      <c r="X222" s="2" cm="1">
        <f t="array" ref="X222">SUM(_xlfn._xlws.FILTER($E$2:$E$863,_xlfn.MAP($V$2:$V$863,_xlfn.LAMBDA(_xlpm.x,_xlpm.x=$V222))))</f>
        <v>473</v>
      </c>
      <c r="Y222" s="11">
        <f t="shared" si="75"/>
        <v>2.1141649048625794E-3</v>
      </c>
      <c r="Z222" s="2" cm="1">
        <f t="array" ref="Z222">SUM(_xlfn._xlws.FILTER($E$2:$E$863,_xlfn.MAP($W$2:$W$863,_xlfn.LAMBDA(_xlpm.x,_xlpm.x=$W222))))</f>
        <v>104</v>
      </c>
      <c r="AA222" s="11">
        <f t="shared" si="76"/>
        <v>9.6153846153846159E-3</v>
      </c>
      <c r="AB222" s="11">
        <f t="shared" si="77"/>
        <v>-0.65782780143903119</v>
      </c>
      <c r="AC222" s="2"/>
      <c r="AH222" s="2"/>
      <c r="AI222" s="2"/>
    </row>
    <row r="223" spans="1:35">
      <c r="A223" s="1" t="str">
        <f t="shared" si="61"/>
        <v>~gi~ : [dʒə]</v>
      </c>
      <c r="B223" s="1">
        <f t="shared" si="79"/>
        <v>0</v>
      </c>
      <c r="C223" s="1">
        <f t="shared" si="79"/>
        <v>0</v>
      </c>
      <c r="D223" s="1">
        <f t="shared" si="79"/>
        <v>0</v>
      </c>
      <c r="E223" s="7">
        <v>2</v>
      </c>
      <c r="F223" s="9" t="s">
        <v>640</v>
      </c>
      <c r="G223" s="4">
        <f t="shared" si="62"/>
        <v>9.0661831368993653E-4</v>
      </c>
      <c r="H223" s="1" t="str">
        <f t="shared" si="63"/>
        <v>dʒə</v>
      </c>
      <c r="I223" s="1" t="str">
        <f t="shared" si="64"/>
        <v>gi</v>
      </c>
      <c r="J223" s="10">
        <f t="shared" si="65"/>
        <v>3</v>
      </c>
      <c r="K223" s="10">
        <f t="shared" si="66"/>
        <v>2</v>
      </c>
      <c r="L223" s="10">
        <f t="shared" si="67"/>
        <v>3</v>
      </c>
      <c r="M223" s="1" t="str">
        <f t="shared" si="68"/>
        <v>~gi~</v>
      </c>
      <c r="N223" s="1" t="str">
        <f t="shared" si="69"/>
        <v>[dʒə]</v>
      </c>
      <c r="O223" s="4">
        <f t="shared" si="70"/>
        <v>0.13339737819208369</v>
      </c>
      <c r="P223" s="4">
        <f t="shared" si="71"/>
        <v>0.4</v>
      </c>
      <c r="Q223" s="3" cm="1">
        <f t="array" ref="Q223">SUM(_xlfn._xlws.FILTER($G$2:$G$863,_xlfn.MAP($M$2:$M$863,_xlfn.LAMBDA(_xlpm.x,_xlpm.x=$M223))))</f>
        <v>2.7198549410698096E-3</v>
      </c>
      <c r="R223" s="4">
        <f t="shared" si="72"/>
        <v>0.33333333333333331</v>
      </c>
      <c r="S223" s="6" cm="1">
        <f t="array" ref="S223">SUM(_xlfn._xlws.FILTER($G$2:$G$863,_xlfn.MAP($N$2:$N$863,_xlfn.LAMBDA(_xlpm.x,_xlpm.x=$N223))))</f>
        <v>1.8132366273798731E-3</v>
      </c>
      <c r="T223" s="4">
        <f t="shared" si="73"/>
        <v>0.5</v>
      </c>
      <c r="U223" s="4">
        <f t="shared" si="74"/>
        <v>-0.17609125905568127</v>
      </c>
      <c r="V223" s="4" t="s">
        <v>921</v>
      </c>
      <c r="W223" s="4" t="s">
        <v>902</v>
      </c>
      <c r="X223" s="2" cm="1">
        <f t="array" ref="X223">SUM(_xlfn._xlws.FILTER($E$2:$E$863,_xlfn.MAP($V$2:$V$863,_xlfn.LAMBDA(_xlpm.x,_xlpm.x=$V223))))</f>
        <v>6</v>
      </c>
      <c r="Y223" s="11">
        <f t="shared" si="75"/>
        <v>0.33333333333333331</v>
      </c>
      <c r="Z223" s="2" cm="1">
        <f t="array" ref="Z223">SUM(_xlfn._xlws.FILTER($E$2:$E$863,_xlfn.MAP($W$2:$W$863,_xlfn.LAMBDA(_xlpm.x,_xlpm.x=$W223))))</f>
        <v>127</v>
      </c>
      <c r="AA223" s="11">
        <f t="shared" si="76"/>
        <v>1.5748031496062992E-2</v>
      </c>
      <c r="AB223" s="11">
        <f t="shared" si="77"/>
        <v>1.3256524705723132</v>
      </c>
      <c r="AC223" s="2"/>
      <c r="AH223" s="2"/>
      <c r="AI223" s="2"/>
    </row>
    <row r="224" spans="1:35">
      <c r="A224" s="1" t="str">
        <f t="shared" si="61"/>
        <v>~su~ : [sə]</v>
      </c>
      <c r="B224" s="1">
        <f t="shared" si="79"/>
        <v>0</v>
      </c>
      <c r="C224" s="1">
        <f t="shared" si="79"/>
        <v>0</v>
      </c>
      <c r="D224" s="1">
        <f t="shared" si="79"/>
        <v>0</v>
      </c>
      <c r="E224" s="7">
        <v>7</v>
      </c>
      <c r="F224" s="9" t="s">
        <v>482</v>
      </c>
      <c r="G224" s="4">
        <f t="shared" si="62"/>
        <v>3.1731640979147779E-3</v>
      </c>
      <c r="H224" s="4" t="str">
        <f t="shared" si="63"/>
        <v>sə</v>
      </c>
      <c r="I224" s="4" t="str">
        <f t="shared" si="64"/>
        <v>su</v>
      </c>
      <c r="J224" s="10">
        <f t="shared" si="65"/>
        <v>2</v>
      </c>
      <c r="K224" s="10">
        <f t="shared" si="66"/>
        <v>2</v>
      </c>
      <c r="L224" s="10">
        <f t="shared" si="67"/>
        <v>2</v>
      </c>
      <c r="M224" s="1" t="str">
        <f t="shared" si="68"/>
        <v>~su~</v>
      </c>
      <c r="N224" s="1" t="str">
        <f t="shared" si="69"/>
        <v>[sə]</v>
      </c>
      <c r="O224" s="4">
        <f t="shared" si="70"/>
        <v>0.25373336321047824</v>
      </c>
      <c r="P224" s="4">
        <f t="shared" si="71"/>
        <v>0.46666666666666662</v>
      </c>
      <c r="Q224" s="3" cm="1">
        <f t="array" ref="Q224">SUM(_xlfn._xlws.FILTER($G$2:$G$863,_xlfn.MAP($M$2:$M$863,_xlfn.LAMBDA(_xlpm.x,_xlpm.x=$M224))))</f>
        <v>8.1595648232094288E-3</v>
      </c>
      <c r="R224" s="4">
        <f t="shared" si="72"/>
        <v>0.3888888888888889</v>
      </c>
      <c r="S224" s="6" cm="1">
        <f t="array" ref="S224">SUM(_xlfn._xlws.FILTER($G$2:$G$863,_xlfn.MAP($N$2:$N$863,_xlfn.LAMBDA(_xlpm.x,_xlpm.x=$N224))))</f>
        <v>5.4397098821396192E-3</v>
      </c>
      <c r="T224" s="4">
        <f t="shared" si="73"/>
        <v>0.58333333333333337</v>
      </c>
      <c r="U224" s="4">
        <f t="shared" si="74"/>
        <v>-0.17609125905568127</v>
      </c>
      <c r="V224" s="4" t="s">
        <v>908</v>
      </c>
      <c r="W224" s="4" t="s">
        <v>894</v>
      </c>
      <c r="X224" s="2" cm="1">
        <f t="array" ref="X224">SUM(_xlfn._xlws.FILTER($E$2:$E$863,_xlfn.MAP($V$2:$V$863,_xlfn.LAMBDA(_xlpm.x,_xlpm.x=$V224))))</f>
        <v>562</v>
      </c>
      <c r="Y224" s="11">
        <f t="shared" si="75"/>
        <v>1.2455516014234875E-2</v>
      </c>
      <c r="Z224" s="2" cm="1">
        <f t="array" ref="Z224">SUM(_xlfn._xlws.FILTER($E$2:$E$863,_xlfn.MAP($W$2:$W$863,_xlfn.LAMBDA(_xlpm.x,_xlpm.x=$W224))))</f>
        <v>288</v>
      </c>
      <c r="AA224" s="11">
        <f t="shared" si="76"/>
        <v>2.4305555555555556E-2</v>
      </c>
      <c r="AB224" s="11">
        <f t="shared" si="77"/>
        <v>-0.2903438278098302</v>
      </c>
      <c r="AC224" s="2"/>
      <c r="AH224" s="2"/>
      <c r="AI224" s="2"/>
    </row>
    <row r="225" spans="1:35">
      <c r="A225" s="1" t="str">
        <f t="shared" si="61"/>
        <v>~wo~ : [wɜ]</v>
      </c>
      <c r="B225" s="1">
        <f t="shared" si="79"/>
        <v>0</v>
      </c>
      <c r="C225" s="1">
        <f t="shared" si="79"/>
        <v>0</v>
      </c>
      <c r="D225" s="1">
        <f t="shared" si="79"/>
        <v>0</v>
      </c>
      <c r="E225" s="7">
        <v>3</v>
      </c>
      <c r="F225" s="9" t="s">
        <v>216</v>
      </c>
      <c r="G225" s="4">
        <f t="shared" si="62"/>
        <v>1.3599274705349048E-3</v>
      </c>
      <c r="H225" s="4" t="str">
        <f t="shared" si="63"/>
        <v>wɜ</v>
      </c>
      <c r="I225" s="4" t="str">
        <f t="shared" si="64"/>
        <v>wo</v>
      </c>
      <c r="J225" s="10">
        <f t="shared" si="65"/>
        <v>2</v>
      </c>
      <c r="K225" s="10">
        <f t="shared" si="66"/>
        <v>2</v>
      </c>
      <c r="L225" s="10">
        <f t="shared" si="67"/>
        <v>2</v>
      </c>
      <c r="M225" s="1" t="str">
        <f t="shared" si="68"/>
        <v>~wo~</v>
      </c>
      <c r="N225" s="1" t="str">
        <f t="shared" si="69"/>
        <v>[wɜ]</v>
      </c>
      <c r="O225" s="4">
        <f t="shared" si="70"/>
        <v>0.21748573989469569</v>
      </c>
      <c r="P225" s="4">
        <f t="shared" si="71"/>
        <v>0.6</v>
      </c>
      <c r="Q225" s="3" cm="1">
        <f t="array" ref="Q225">SUM(_xlfn._xlws.FILTER($G$2:$G$863,_xlfn.MAP($M$2:$M$863,_xlfn.LAMBDA(_xlpm.x,_xlpm.x=$M225))))</f>
        <v>2.7198549410698096E-3</v>
      </c>
      <c r="R225" s="4">
        <f t="shared" si="72"/>
        <v>0.5</v>
      </c>
      <c r="S225" s="6" cm="1">
        <f t="array" ref="S225">SUM(_xlfn._xlws.FILTER($G$2:$G$863,_xlfn.MAP($N$2:$N$863,_xlfn.LAMBDA(_xlpm.x,_xlpm.x=$N225))))</f>
        <v>1.8132366273798731E-3</v>
      </c>
      <c r="T225" s="4">
        <f t="shared" si="73"/>
        <v>0.75</v>
      </c>
      <c r="U225" s="4">
        <f t="shared" si="74"/>
        <v>-0.17609125905568127</v>
      </c>
      <c r="V225" s="4" t="s">
        <v>908</v>
      </c>
      <c r="W225" s="4" t="s">
        <v>897</v>
      </c>
      <c r="X225" s="2" cm="1">
        <f t="array" ref="X225">SUM(_xlfn._xlws.FILTER($E$2:$E$863,_xlfn.MAP($V$2:$V$863,_xlfn.LAMBDA(_xlpm.x,_xlpm.x=$V225))))</f>
        <v>562</v>
      </c>
      <c r="Y225" s="11">
        <f t="shared" si="75"/>
        <v>5.3380782918149468E-3</v>
      </c>
      <c r="Z225" s="2" cm="1">
        <f t="array" ref="Z225">SUM(_xlfn._xlws.FILTER($E$2:$E$863,_xlfn.MAP($W$2:$W$863,_xlfn.LAMBDA(_xlpm.x,_xlpm.x=$W225))))</f>
        <v>111</v>
      </c>
      <c r="AA225" s="11">
        <f t="shared" si="76"/>
        <v>2.7027027027027029E-2</v>
      </c>
      <c r="AB225" s="11">
        <f t="shared" si="77"/>
        <v>-0.7044133367824037</v>
      </c>
      <c r="AC225" s="2"/>
      <c r="AH225" s="2"/>
      <c r="AI225" s="2"/>
    </row>
    <row r="226" spans="1:35">
      <c r="A226" s="1" t="str">
        <f t="shared" si="61"/>
        <v>~ki~ : [kɪ]</v>
      </c>
      <c r="B226" s="1">
        <f t="shared" si="79"/>
        <v>0</v>
      </c>
      <c r="C226" s="1">
        <f t="shared" si="79"/>
        <v>0</v>
      </c>
      <c r="D226" s="1">
        <f t="shared" si="79"/>
        <v>0</v>
      </c>
      <c r="E226" s="7">
        <v>2</v>
      </c>
      <c r="F226" s="9" t="s">
        <v>239</v>
      </c>
      <c r="G226" s="4">
        <f t="shared" si="62"/>
        <v>9.0661831368993653E-4</v>
      </c>
      <c r="H226" s="4" t="str">
        <f t="shared" si="63"/>
        <v>kɪ</v>
      </c>
      <c r="I226" s="4" t="str">
        <f t="shared" si="64"/>
        <v>ki</v>
      </c>
      <c r="J226" s="10">
        <f t="shared" si="65"/>
        <v>2</v>
      </c>
      <c r="K226" s="10">
        <f t="shared" si="66"/>
        <v>2</v>
      </c>
      <c r="L226" s="10">
        <f t="shared" si="67"/>
        <v>2</v>
      </c>
      <c r="M226" s="1" t="str">
        <f t="shared" si="68"/>
        <v>~ki~</v>
      </c>
      <c r="N226" s="1" t="str">
        <f t="shared" si="69"/>
        <v>[kɪ]</v>
      </c>
      <c r="O226" s="4">
        <f t="shared" si="70"/>
        <v>0.22980449478312523</v>
      </c>
      <c r="P226" s="4">
        <f t="shared" si="71"/>
        <v>0.8</v>
      </c>
      <c r="Q226" s="3" cm="1">
        <f t="array" ref="Q226">SUM(_xlfn._xlws.FILTER($G$2:$G$863,_xlfn.MAP($M$2:$M$863,_xlfn.LAMBDA(_xlpm.x,_xlpm.x=$M226))))</f>
        <v>1.3599274705349048E-3</v>
      </c>
      <c r="R226" s="4">
        <f t="shared" si="72"/>
        <v>0.66666666666666663</v>
      </c>
      <c r="S226" s="6" cm="1">
        <f t="array" ref="S226">SUM(_xlfn._xlws.FILTER($G$2:$G$863,_xlfn.MAP($N$2:$N$863,_xlfn.LAMBDA(_xlpm.x,_xlpm.x=$N226))))</f>
        <v>9.0661831368993653E-4</v>
      </c>
      <c r="T226" s="4">
        <f t="shared" si="73"/>
        <v>1</v>
      </c>
      <c r="U226" s="4">
        <f t="shared" si="74"/>
        <v>-0.17609125905568127</v>
      </c>
      <c r="V226" s="4" t="s">
        <v>908</v>
      </c>
      <c r="W226" s="4" t="s">
        <v>897</v>
      </c>
      <c r="X226" s="2" cm="1">
        <f t="array" ref="X226">SUM(_xlfn._xlws.FILTER($E$2:$E$863,_xlfn.MAP($V$2:$V$863,_xlfn.LAMBDA(_xlpm.x,_xlpm.x=$V226))))</f>
        <v>562</v>
      </c>
      <c r="Y226" s="11">
        <f t="shared" si="75"/>
        <v>3.5587188612099642E-3</v>
      </c>
      <c r="Z226" s="2" cm="1">
        <f t="array" ref="Z226">SUM(_xlfn._xlws.FILTER($E$2:$E$863,_xlfn.MAP($W$2:$W$863,_xlfn.LAMBDA(_xlpm.x,_xlpm.x=$W226))))</f>
        <v>111</v>
      </c>
      <c r="AA226" s="11">
        <f t="shared" si="76"/>
        <v>1.8018018018018018E-2</v>
      </c>
      <c r="AB226" s="11">
        <f t="shared" si="77"/>
        <v>-0.7044133367824037</v>
      </c>
      <c r="AC226" s="2"/>
      <c r="AH226" s="2"/>
      <c r="AI226" s="2"/>
    </row>
    <row r="227" spans="1:35">
      <c r="A227" s="1" t="str">
        <f t="shared" si="61"/>
        <v>~va~ : [væ]</v>
      </c>
      <c r="B227" s="1">
        <f t="shared" si="79"/>
        <v>0</v>
      </c>
      <c r="C227" s="1">
        <f t="shared" si="79"/>
        <v>0</v>
      </c>
      <c r="D227" s="1">
        <f t="shared" si="79"/>
        <v>0</v>
      </c>
      <c r="E227" s="7">
        <v>2</v>
      </c>
      <c r="F227" s="9" t="s">
        <v>161</v>
      </c>
      <c r="G227" s="4">
        <f t="shared" si="62"/>
        <v>9.0661831368993653E-4</v>
      </c>
      <c r="H227" s="1" t="str">
        <f t="shared" si="63"/>
        <v>væ</v>
      </c>
      <c r="I227" s="1" t="str">
        <f t="shared" si="64"/>
        <v>va</v>
      </c>
      <c r="J227" s="10">
        <f t="shared" si="65"/>
        <v>2</v>
      </c>
      <c r="K227" s="10">
        <f t="shared" si="66"/>
        <v>2</v>
      </c>
      <c r="L227" s="10">
        <f t="shared" si="67"/>
        <v>2</v>
      </c>
      <c r="M227" s="1" t="str">
        <f t="shared" si="68"/>
        <v>~va~</v>
      </c>
      <c r="N227" s="1" t="str">
        <f t="shared" si="69"/>
        <v>[væ]</v>
      </c>
      <c r="O227" s="4">
        <f t="shared" si="70"/>
        <v>0.22980449478312523</v>
      </c>
      <c r="P227" s="4">
        <f t="shared" si="71"/>
        <v>0.8</v>
      </c>
      <c r="Q227" s="3" cm="1">
        <f t="array" ref="Q227">SUM(_xlfn._xlws.FILTER($G$2:$G$863,_xlfn.MAP($M$2:$M$863,_xlfn.LAMBDA(_xlpm.x,_xlpm.x=$M227))))</f>
        <v>1.3599274705349048E-3</v>
      </c>
      <c r="R227" s="4">
        <f t="shared" si="72"/>
        <v>0.66666666666666663</v>
      </c>
      <c r="S227" s="6" cm="1">
        <f t="array" ref="S227">SUM(_xlfn._xlws.FILTER($G$2:$G$863,_xlfn.MAP($N$2:$N$863,_xlfn.LAMBDA(_xlpm.x,_xlpm.x=$N227))))</f>
        <v>9.0661831368993653E-4</v>
      </c>
      <c r="T227" s="4">
        <f t="shared" si="73"/>
        <v>1</v>
      </c>
      <c r="U227" s="4">
        <f t="shared" si="74"/>
        <v>-0.17609125905568127</v>
      </c>
      <c r="V227" s="4" t="s">
        <v>900</v>
      </c>
      <c r="W227" s="4" t="s">
        <v>902</v>
      </c>
      <c r="X227" s="2" cm="1">
        <f t="array" ref="X227">SUM(_xlfn._xlws.FILTER($E$2:$E$863,_xlfn.MAP($V$2:$V$863,_xlfn.LAMBDA(_xlpm.x,_xlpm.x=$V227))))</f>
        <v>247</v>
      </c>
      <c r="Y227" s="11">
        <f t="shared" si="75"/>
        <v>8.0971659919028341E-3</v>
      </c>
      <c r="Z227" s="2" cm="1">
        <f t="array" ref="Z227">SUM(_xlfn._xlws.FILTER($E$2:$E$863,_xlfn.MAP($W$2:$W$863,_xlfn.LAMBDA(_xlpm.x,_xlpm.x=$W227))))</f>
        <v>127</v>
      </c>
      <c r="AA227" s="11">
        <f t="shared" si="76"/>
        <v>1.5748031496062992E-2</v>
      </c>
      <c r="AB227" s="11">
        <f t="shared" si="77"/>
        <v>-0.28889323230370889</v>
      </c>
      <c r="AC227" s="2"/>
      <c r="AH227" s="2"/>
      <c r="AI227" s="2"/>
    </row>
    <row r="228" spans="1:35">
      <c r="A228" s="1" t="str">
        <f t="shared" si="61"/>
        <v>~ru~ : [ɹʌ]</v>
      </c>
      <c r="B228" s="1">
        <f t="shared" si="79"/>
        <v>1</v>
      </c>
      <c r="C228" s="1">
        <f t="shared" si="79"/>
        <v>0</v>
      </c>
      <c r="D228" s="1">
        <f t="shared" si="79"/>
        <v>0</v>
      </c>
      <c r="E228" s="7">
        <v>2</v>
      </c>
      <c r="F228" s="9" t="s">
        <v>271</v>
      </c>
      <c r="G228" s="4">
        <f t="shared" si="62"/>
        <v>9.0661831368993653E-4</v>
      </c>
      <c r="H228" s="1" t="str">
        <f t="shared" si="63"/>
        <v>ɹʌ</v>
      </c>
      <c r="I228" s="1" t="str">
        <f t="shared" si="64"/>
        <v>ru</v>
      </c>
      <c r="J228" s="10">
        <f t="shared" si="65"/>
        <v>2</v>
      </c>
      <c r="K228" s="10">
        <f t="shared" si="66"/>
        <v>2</v>
      </c>
      <c r="L228" s="10">
        <f t="shared" si="67"/>
        <v>2</v>
      </c>
      <c r="M228" s="1" t="str">
        <f t="shared" si="68"/>
        <v>~ru~</v>
      </c>
      <c r="N228" s="1" t="str">
        <f t="shared" si="69"/>
        <v>[ɹʌ]</v>
      </c>
      <c r="O228" s="4">
        <f t="shared" si="70"/>
        <v>0.22980449478312523</v>
      </c>
      <c r="P228" s="4">
        <f t="shared" si="71"/>
        <v>0.8</v>
      </c>
      <c r="Q228" s="3" cm="1">
        <f t="array" ref="Q228">SUM(_xlfn._xlws.FILTER($G$2:$G$863,_xlfn.MAP($M$2:$M$863,_xlfn.LAMBDA(_xlpm.x,_xlpm.x=$M228))))</f>
        <v>1.3599274705349048E-3</v>
      </c>
      <c r="R228" s="4">
        <f t="shared" si="72"/>
        <v>0.66666666666666663</v>
      </c>
      <c r="S228" s="6" cm="1">
        <f t="array" ref="S228">SUM(_xlfn._xlws.FILTER($G$2:$G$863,_xlfn.MAP($N$2:$N$863,_xlfn.LAMBDA(_xlpm.x,_xlpm.x=$N228))))</f>
        <v>9.0661831368993653E-4</v>
      </c>
      <c r="T228" s="4">
        <f t="shared" si="73"/>
        <v>1</v>
      </c>
      <c r="U228" s="4">
        <f t="shared" si="74"/>
        <v>-0.17609125905568127</v>
      </c>
      <c r="V228" s="4" t="s">
        <v>907</v>
      </c>
      <c r="W228" s="4" t="s">
        <v>900</v>
      </c>
      <c r="X228" s="2" cm="1">
        <f t="array" ref="X228">SUM(_xlfn._xlws.FILTER($E$2:$E$863,_xlfn.MAP($V$2:$V$863,_xlfn.LAMBDA(_xlpm.x,_xlpm.x=$V228))))</f>
        <v>341</v>
      </c>
      <c r="Y228" s="11">
        <f t="shared" si="75"/>
        <v>5.8651026392961877E-3</v>
      </c>
      <c r="Z228" s="2" cm="1">
        <f t="array" ref="Z228">SUM(_xlfn._xlws.FILTER($E$2:$E$863,_xlfn.MAP($W$2:$W$863,_xlfn.LAMBDA(_xlpm.x,_xlpm.x=$W228))))</f>
        <v>78</v>
      </c>
      <c r="AA228" s="11">
        <f t="shared" si="76"/>
        <v>2.564102564102564E-2</v>
      </c>
      <c r="AB228" s="11">
        <f t="shared" si="77"/>
        <v>-0.64065977630201731</v>
      </c>
      <c r="AC228" s="2"/>
      <c r="AH228" s="2"/>
      <c r="AI228" s="2"/>
    </row>
    <row r="229" spans="1:35">
      <c r="A229" s="1" t="str">
        <f t="shared" si="61"/>
        <v>~mi~ : [mɪ]</v>
      </c>
      <c r="B229" s="1">
        <f t="shared" si="79"/>
        <v>0</v>
      </c>
      <c r="C229" s="1">
        <f t="shared" si="79"/>
        <v>1</v>
      </c>
      <c r="D229" s="1">
        <f t="shared" si="79"/>
        <v>0</v>
      </c>
      <c r="E229" s="7">
        <v>7</v>
      </c>
      <c r="F229" s="9" t="s">
        <v>202</v>
      </c>
      <c r="G229" s="4">
        <f t="shared" si="62"/>
        <v>3.1731640979147779E-3</v>
      </c>
      <c r="H229" s="1" t="str">
        <f t="shared" si="63"/>
        <v>mɪ</v>
      </c>
      <c r="I229" s="1" t="str">
        <f t="shared" si="64"/>
        <v>mi</v>
      </c>
      <c r="J229" s="10">
        <f t="shared" si="65"/>
        <v>2</v>
      </c>
      <c r="K229" s="10">
        <f t="shared" si="66"/>
        <v>2</v>
      </c>
      <c r="L229" s="10">
        <f t="shared" si="67"/>
        <v>2</v>
      </c>
      <c r="M229" s="1" t="str">
        <f t="shared" si="68"/>
        <v>~mi~</v>
      </c>
      <c r="N229" s="1" t="str">
        <f t="shared" si="69"/>
        <v>[mɪ]</v>
      </c>
      <c r="O229" s="4">
        <f t="shared" si="70"/>
        <v>0.38060004481571746</v>
      </c>
      <c r="P229" s="4">
        <f t="shared" si="71"/>
        <v>0.70000000000000007</v>
      </c>
      <c r="Q229" s="3" cm="1">
        <f t="array" ref="Q229">SUM(_xlfn._xlws.FILTER($G$2:$G$863,_xlfn.MAP($M$2:$M$863,_xlfn.LAMBDA(_xlpm.x,_xlpm.x=$M229))))</f>
        <v>5.4397098821396192E-3</v>
      </c>
      <c r="R229" s="4">
        <f t="shared" si="72"/>
        <v>0.58333333333333337</v>
      </c>
      <c r="S229" s="6" cm="1">
        <f t="array" ref="S229">SUM(_xlfn._xlws.FILTER($G$2:$G$863,_xlfn.MAP($N$2:$N$863,_xlfn.LAMBDA(_xlpm.x,_xlpm.x=$N229))))</f>
        <v>3.6264732547597461E-3</v>
      </c>
      <c r="T229" s="4">
        <f t="shared" si="73"/>
        <v>0.875</v>
      </c>
      <c r="U229" s="4">
        <f t="shared" si="74"/>
        <v>-0.17609125905568118</v>
      </c>
      <c r="V229" s="4" t="s">
        <v>908</v>
      </c>
      <c r="W229" s="4" t="s">
        <v>892</v>
      </c>
      <c r="X229" s="2" cm="1">
        <f t="array" ref="X229">SUM(_xlfn._xlws.FILTER($E$2:$E$863,_xlfn.MAP($V$2:$V$863,_xlfn.LAMBDA(_xlpm.x,_xlpm.x=$V229))))</f>
        <v>562</v>
      </c>
      <c r="Y229" s="11">
        <f t="shared" si="75"/>
        <v>1.2455516014234875E-2</v>
      </c>
      <c r="Z229" s="2" cm="1">
        <f t="array" ref="Z229">SUM(_xlfn._xlws.FILTER($E$2:$E$863,_xlfn.MAP($W$2:$W$863,_xlfn.LAMBDA(_xlpm.x,_xlpm.x=$W229))))</f>
        <v>110</v>
      </c>
      <c r="AA229" s="11">
        <f t="shared" si="76"/>
        <v>6.363636363636363E-2</v>
      </c>
      <c r="AB229" s="11">
        <f t="shared" si="77"/>
        <v>-0.70834363041083603</v>
      </c>
      <c r="AC229" s="2"/>
      <c r="AH229" s="2"/>
      <c r="AI229" s="2"/>
    </row>
    <row r="230" spans="1:35">
      <c r="A230" s="1" t="str">
        <f t="shared" si="61"/>
        <v>~pe~ : [pə]</v>
      </c>
      <c r="B230" s="1">
        <f t="shared" si="79"/>
        <v>0</v>
      </c>
      <c r="C230" s="1">
        <f t="shared" si="79"/>
        <v>0</v>
      </c>
      <c r="D230" s="1">
        <f t="shared" si="79"/>
        <v>0</v>
      </c>
      <c r="E230" s="7">
        <v>5</v>
      </c>
      <c r="F230" s="9" t="s">
        <v>298</v>
      </c>
      <c r="G230" s="4">
        <f t="shared" si="62"/>
        <v>2.2665457842248413E-3</v>
      </c>
      <c r="H230" s="1" t="str">
        <f t="shared" si="63"/>
        <v>pə</v>
      </c>
      <c r="I230" s="1" t="str">
        <f t="shared" si="64"/>
        <v>pe</v>
      </c>
      <c r="J230" s="10">
        <f t="shared" si="65"/>
        <v>2</v>
      </c>
      <c r="K230" s="10">
        <f t="shared" si="66"/>
        <v>2</v>
      </c>
      <c r="L230" s="10">
        <f t="shared" si="67"/>
        <v>2</v>
      </c>
      <c r="M230" s="1" t="str">
        <f t="shared" si="68"/>
        <v>~pe~</v>
      </c>
      <c r="N230" s="1" t="str">
        <f t="shared" si="69"/>
        <v>[pə]</v>
      </c>
      <c r="O230" s="4">
        <f t="shared" si="70"/>
        <v>0.21295169775355438</v>
      </c>
      <c r="P230" s="4">
        <f t="shared" si="71"/>
        <v>0.45454545454545459</v>
      </c>
      <c r="Q230" s="3" cm="1">
        <f t="array" ref="Q230">SUM(_xlfn._xlws.FILTER($G$2:$G$863,_xlfn.MAP($M$2:$M$863,_xlfn.LAMBDA(_xlpm.x,_xlpm.x=$M230))))</f>
        <v>5.8930190389845875E-3</v>
      </c>
      <c r="R230" s="4">
        <f t="shared" si="72"/>
        <v>0.38461538461538464</v>
      </c>
      <c r="S230" s="6" cm="1">
        <f t="array" ref="S230">SUM(_xlfn._xlws.FILTER($G$2:$G$863,_xlfn.MAP($N$2:$N$863,_xlfn.LAMBDA(_xlpm.x,_xlpm.x=$N230))))</f>
        <v>4.0797824116047144E-3</v>
      </c>
      <c r="T230" s="4">
        <f t="shared" si="73"/>
        <v>0.55555555555555558</v>
      </c>
      <c r="U230" s="4">
        <f t="shared" si="74"/>
        <v>-0.15970084286751191</v>
      </c>
      <c r="V230" s="4" t="s">
        <v>908</v>
      </c>
      <c r="W230" s="4" t="s">
        <v>897</v>
      </c>
      <c r="X230" s="2" cm="1">
        <f t="array" ref="X230">SUM(_xlfn._xlws.FILTER($E$2:$E$863,_xlfn.MAP($V$2:$V$863,_xlfn.LAMBDA(_xlpm.x,_xlpm.x=$V230))))</f>
        <v>562</v>
      </c>
      <c r="Y230" s="11">
        <f t="shared" si="75"/>
        <v>8.8967971530249119E-3</v>
      </c>
      <c r="Z230" s="2" cm="1">
        <f t="array" ref="Z230">SUM(_xlfn._xlws.FILTER($E$2:$E$863,_xlfn.MAP($W$2:$W$863,_xlfn.LAMBDA(_xlpm.x,_xlpm.x=$W230))))</f>
        <v>111</v>
      </c>
      <c r="AA230" s="11">
        <f t="shared" si="76"/>
        <v>4.5045045045045043E-2</v>
      </c>
      <c r="AB230" s="11">
        <f t="shared" si="77"/>
        <v>-0.70441333678240359</v>
      </c>
      <c r="AC230" s="2"/>
      <c r="AH230" s="2"/>
      <c r="AI230" s="2"/>
    </row>
    <row r="231" spans="1:35">
      <c r="A231" s="1" t="str">
        <f t="shared" si="61"/>
        <v>~di~ : [də]</v>
      </c>
      <c r="B231" s="1">
        <f t="shared" si="79"/>
        <v>0</v>
      </c>
      <c r="C231" s="1">
        <f t="shared" si="79"/>
        <v>0</v>
      </c>
      <c r="D231" s="1">
        <f t="shared" si="79"/>
        <v>0</v>
      </c>
      <c r="E231" s="7">
        <v>1</v>
      </c>
      <c r="F231" s="9" t="s">
        <v>710</v>
      </c>
      <c r="G231" s="4">
        <f t="shared" si="62"/>
        <v>4.5330915684496827E-4</v>
      </c>
      <c r="H231" s="4" t="str">
        <f t="shared" si="63"/>
        <v>də</v>
      </c>
      <c r="I231" s="4" t="str">
        <f t="shared" si="64"/>
        <v>di</v>
      </c>
      <c r="J231" s="10">
        <f t="shared" si="65"/>
        <v>2</v>
      </c>
      <c r="K231" s="10">
        <f t="shared" si="66"/>
        <v>2</v>
      </c>
      <c r="L231" s="10">
        <f t="shared" si="67"/>
        <v>2</v>
      </c>
      <c r="M231" s="1" t="str">
        <f t="shared" si="68"/>
        <v>~di~</v>
      </c>
      <c r="N231" s="1" t="str">
        <f t="shared" si="69"/>
        <v>[də]</v>
      </c>
      <c r="O231" s="4">
        <f t="shared" si="70"/>
        <v>2.132213136222507E-2</v>
      </c>
      <c r="P231" s="4">
        <f t="shared" si="71"/>
        <v>0.11764705882352941</v>
      </c>
      <c r="Q231" s="3" cm="1">
        <f t="array" ref="Q231">SUM(_xlfn._xlws.FILTER($G$2:$G$863,_xlfn.MAP($M$2:$M$863,_xlfn.LAMBDA(_xlpm.x,_xlpm.x=$M231))))</f>
        <v>4.5330915684496827E-3</v>
      </c>
      <c r="R231" s="4">
        <f t="shared" si="72"/>
        <v>0.1</v>
      </c>
      <c r="S231" s="6" cm="1">
        <f t="array" ref="S231">SUM(_xlfn._xlws.FILTER($G$2:$G$863,_xlfn.MAP($N$2:$N$863,_xlfn.LAMBDA(_xlpm.x,_xlpm.x=$N231))))</f>
        <v>3.1731640979147779E-3</v>
      </c>
      <c r="T231" s="4">
        <f t="shared" si="73"/>
        <v>0.14285714285714285</v>
      </c>
      <c r="U231" s="4">
        <f t="shared" si="74"/>
        <v>-0.15490195998574313</v>
      </c>
      <c r="V231" s="4" t="s">
        <v>909</v>
      </c>
      <c r="W231" s="4" t="s">
        <v>891</v>
      </c>
      <c r="X231" s="2" cm="1">
        <f t="array" ref="X231">SUM(_xlfn._xlws.FILTER($E$2:$E$863,_xlfn.MAP($V$2:$V$863,_xlfn.LAMBDA(_xlpm.x,_xlpm.x=$V231))))</f>
        <v>473</v>
      </c>
      <c r="Y231" s="11">
        <f t="shared" si="75"/>
        <v>2.1141649048625794E-3</v>
      </c>
      <c r="Z231" s="2" cm="1">
        <f t="array" ref="Z231">SUM(_xlfn._xlws.FILTER($E$2:$E$863,_xlfn.MAP($W$2:$W$863,_xlfn.LAMBDA(_xlpm.x,_xlpm.x=$W231))))</f>
        <v>163</v>
      </c>
      <c r="AA231" s="11">
        <f t="shared" si="76"/>
        <v>6.1349693251533744E-3</v>
      </c>
      <c r="AB231" s="11">
        <f t="shared" si="77"/>
        <v>-0.46267353633385372</v>
      </c>
      <c r="AC231" s="2"/>
      <c r="AH231" s="2"/>
      <c r="AI231" s="2"/>
    </row>
    <row r="232" spans="1:35">
      <c r="A232" s="1" t="str">
        <f t="shared" si="61"/>
        <v>~so~ : [sʌ]</v>
      </c>
      <c r="B232" s="1">
        <f t="shared" si="79"/>
        <v>0</v>
      </c>
      <c r="C232" s="1">
        <f t="shared" si="79"/>
        <v>0</v>
      </c>
      <c r="D232" s="1">
        <f t="shared" si="79"/>
        <v>0</v>
      </c>
      <c r="E232" s="7">
        <v>2</v>
      </c>
      <c r="F232" s="9" t="s">
        <v>573</v>
      </c>
      <c r="G232" s="4">
        <f t="shared" si="62"/>
        <v>9.0661831368993653E-4</v>
      </c>
      <c r="H232" s="4" t="str">
        <f t="shared" si="63"/>
        <v>sʌ</v>
      </c>
      <c r="I232" s="4" t="str">
        <f t="shared" si="64"/>
        <v>so</v>
      </c>
      <c r="J232" s="10">
        <f t="shared" si="65"/>
        <v>2</v>
      </c>
      <c r="K232" s="10">
        <f t="shared" si="66"/>
        <v>2</v>
      </c>
      <c r="L232" s="10">
        <f t="shared" si="67"/>
        <v>2</v>
      </c>
      <c r="M232" s="1" t="str">
        <f t="shared" si="68"/>
        <v>~so~</v>
      </c>
      <c r="N232" s="1" t="str">
        <f t="shared" si="69"/>
        <v>[sʌ]</v>
      </c>
      <c r="O232" s="4">
        <f t="shared" si="70"/>
        <v>6.7589557289154473E-2</v>
      </c>
      <c r="P232" s="4">
        <f t="shared" si="71"/>
        <v>0.23529411764705882</v>
      </c>
      <c r="Q232" s="3" cm="1">
        <f t="array" ref="Q232">SUM(_xlfn._xlws.FILTER($G$2:$G$863,_xlfn.MAP($M$2:$M$863,_xlfn.LAMBDA(_xlpm.x,_xlpm.x=$M232))))</f>
        <v>4.5330915684496827E-3</v>
      </c>
      <c r="R232" s="4">
        <f t="shared" si="72"/>
        <v>0.2</v>
      </c>
      <c r="S232" s="6" cm="1">
        <f t="array" ref="S232">SUM(_xlfn._xlws.FILTER($G$2:$G$863,_xlfn.MAP($N$2:$N$863,_xlfn.LAMBDA(_xlpm.x,_xlpm.x=$N232))))</f>
        <v>3.1731640979147779E-3</v>
      </c>
      <c r="T232" s="4">
        <f t="shared" si="73"/>
        <v>0.2857142857142857</v>
      </c>
      <c r="U232" s="4">
        <f t="shared" si="74"/>
        <v>-0.15490195998574313</v>
      </c>
      <c r="V232" s="4" t="s">
        <v>908</v>
      </c>
      <c r="W232" s="4" t="s">
        <v>892</v>
      </c>
      <c r="X232" s="2" cm="1">
        <f t="array" ref="X232">SUM(_xlfn._xlws.FILTER($E$2:$E$863,_xlfn.MAP($V$2:$V$863,_xlfn.LAMBDA(_xlpm.x,_xlpm.x=$V232))))</f>
        <v>562</v>
      </c>
      <c r="Y232" s="11">
        <f t="shared" si="75"/>
        <v>3.5587188612099642E-3</v>
      </c>
      <c r="Z232" s="2" cm="1">
        <f t="array" ref="Z232">SUM(_xlfn._xlws.FILTER($E$2:$E$863,_xlfn.MAP($W$2:$W$863,_xlfn.LAMBDA(_xlpm.x,_xlpm.x=$W232))))</f>
        <v>110</v>
      </c>
      <c r="AA232" s="11">
        <f t="shared" si="76"/>
        <v>1.8181818181818181E-2</v>
      </c>
      <c r="AB232" s="11">
        <f t="shared" si="77"/>
        <v>-0.70834363041083603</v>
      </c>
      <c r="AC232" s="2"/>
      <c r="AH232" s="2"/>
      <c r="AI232" s="2"/>
    </row>
    <row r="233" spans="1:35">
      <c r="A233" s="1" t="str">
        <f t="shared" si="61"/>
        <v>~fo~ : [fɑ]</v>
      </c>
      <c r="B233" s="1">
        <f t="shared" si="79"/>
        <v>0</v>
      </c>
      <c r="C233" s="1">
        <f t="shared" si="79"/>
        <v>0</v>
      </c>
      <c r="D233" s="1">
        <f t="shared" si="79"/>
        <v>0</v>
      </c>
      <c r="E233" s="7">
        <v>1</v>
      </c>
      <c r="F233" s="9" t="s">
        <v>705</v>
      </c>
      <c r="G233" s="4">
        <f t="shared" si="62"/>
        <v>4.5330915684496827E-4</v>
      </c>
      <c r="H233" s="1" t="str">
        <f t="shared" si="63"/>
        <v>fɑ</v>
      </c>
      <c r="I233" s="1" t="str">
        <f t="shared" si="64"/>
        <v>fo</v>
      </c>
      <c r="J233" s="10">
        <f t="shared" si="65"/>
        <v>2</v>
      </c>
      <c r="K233" s="10">
        <f t="shared" si="66"/>
        <v>2</v>
      </c>
      <c r="L233" s="10">
        <f t="shared" si="67"/>
        <v>2</v>
      </c>
      <c r="M233" s="1" t="str">
        <f t="shared" si="68"/>
        <v>~fo~</v>
      </c>
      <c r="N233" s="1" t="str">
        <f t="shared" si="69"/>
        <v>[fɑ]</v>
      </c>
      <c r="O233" s="4">
        <f t="shared" si="70"/>
        <v>3.0206352763152179E-2</v>
      </c>
      <c r="P233" s="4">
        <f t="shared" si="71"/>
        <v>0.16666666666666666</v>
      </c>
      <c r="Q233" s="3" cm="1">
        <f t="array" ref="Q233">SUM(_xlfn._xlws.FILTER($G$2:$G$863,_xlfn.MAP($M$2:$M$863,_xlfn.LAMBDA(_xlpm.x,_xlpm.x=$M233))))</f>
        <v>3.1731640979147779E-3</v>
      </c>
      <c r="R233" s="4">
        <f t="shared" si="72"/>
        <v>0.14285714285714285</v>
      </c>
      <c r="S233" s="6" cm="1">
        <f t="array" ref="S233">SUM(_xlfn._xlws.FILTER($G$2:$G$863,_xlfn.MAP($N$2:$N$863,_xlfn.LAMBDA(_xlpm.x,_xlpm.x=$N233))))</f>
        <v>2.2665457842248413E-3</v>
      </c>
      <c r="T233" s="4">
        <f t="shared" si="73"/>
        <v>0.2</v>
      </c>
      <c r="U233" s="4">
        <f t="shared" si="74"/>
        <v>-0.14612803567823809</v>
      </c>
      <c r="V233" s="4" t="s">
        <v>900</v>
      </c>
      <c r="W233" s="4" t="s">
        <v>900</v>
      </c>
      <c r="X233" s="2" cm="1">
        <f t="array" ref="X233">SUM(_xlfn._xlws.FILTER($E$2:$E$863,_xlfn.MAP($V$2:$V$863,_xlfn.LAMBDA(_xlpm.x,_xlpm.x=$V233))))</f>
        <v>247</v>
      </c>
      <c r="Y233" s="11">
        <f t="shared" si="75"/>
        <v>4.048582995951417E-3</v>
      </c>
      <c r="Z233" s="2" cm="1">
        <f t="array" ref="Z233">SUM(_xlfn._xlws.FILTER($E$2:$E$863,_xlfn.MAP($W$2:$W$863,_xlfn.LAMBDA(_xlpm.x,_xlpm.x=$W233))))</f>
        <v>78</v>
      </c>
      <c r="AA233" s="11">
        <f t="shared" si="76"/>
        <v>1.282051282051282E-2</v>
      </c>
      <c r="AB233" s="11">
        <f t="shared" si="77"/>
        <v>-0.50060235056918523</v>
      </c>
      <c r="AC233" s="2"/>
      <c r="AH233" s="2"/>
      <c r="AI233" s="2"/>
    </row>
    <row r="234" spans="1:35">
      <c r="A234" s="1" t="str">
        <f t="shared" si="61"/>
        <v>~no~ : [noʊ]</v>
      </c>
      <c r="B234" s="1">
        <f t="shared" si="79"/>
        <v>0</v>
      </c>
      <c r="C234" s="1">
        <f t="shared" si="79"/>
        <v>0</v>
      </c>
      <c r="D234" s="1">
        <f t="shared" si="79"/>
        <v>1</v>
      </c>
      <c r="E234" s="7">
        <v>4</v>
      </c>
      <c r="F234" s="9" t="s">
        <v>381</v>
      </c>
      <c r="G234" s="4">
        <f t="shared" si="62"/>
        <v>1.8132366273798731E-3</v>
      </c>
      <c r="H234" s="4" t="str">
        <f t="shared" si="63"/>
        <v>noʊ</v>
      </c>
      <c r="I234" s="4" t="str">
        <f t="shared" si="64"/>
        <v>no</v>
      </c>
      <c r="J234" s="10">
        <f t="shared" si="65"/>
        <v>3</v>
      </c>
      <c r="K234" s="10">
        <f t="shared" si="66"/>
        <v>2</v>
      </c>
      <c r="L234" s="10">
        <f t="shared" si="67"/>
        <v>3</v>
      </c>
      <c r="M234" s="1" t="str">
        <f t="shared" si="68"/>
        <v>~no~</v>
      </c>
      <c r="N234" s="1" t="str">
        <f t="shared" si="69"/>
        <v>[noʊ]</v>
      </c>
      <c r="O234" s="4">
        <f t="shared" si="70"/>
        <v>0.32570604464099612</v>
      </c>
      <c r="P234" s="4">
        <f t="shared" si="71"/>
        <v>0.66666666666666663</v>
      </c>
      <c r="Q234" s="3" cm="1">
        <f t="array" ref="Q234">SUM(_xlfn._xlws.FILTER($G$2:$G$863,_xlfn.MAP($M$2:$M$863,_xlfn.LAMBDA(_xlpm.x,_xlpm.x=$M234))))</f>
        <v>3.1731640979147779E-3</v>
      </c>
      <c r="R234" s="4">
        <f t="shared" si="72"/>
        <v>0.5714285714285714</v>
      </c>
      <c r="S234" s="6" cm="1">
        <f t="array" ref="S234">SUM(_xlfn._xlws.FILTER($G$2:$G$863,_xlfn.MAP($N$2:$N$863,_xlfn.LAMBDA(_xlpm.x,_xlpm.x=$N234))))</f>
        <v>2.2665457842248413E-3</v>
      </c>
      <c r="T234" s="4">
        <f t="shared" si="73"/>
        <v>0.8</v>
      </c>
      <c r="U234" s="4">
        <f t="shared" si="74"/>
        <v>-0.14612803567823809</v>
      </c>
      <c r="V234" s="4" t="s">
        <v>908</v>
      </c>
      <c r="W234" s="4" t="s">
        <v>892</v>
      </c>
      <c r="X234" s="2" cm="1">
        <f t="array" ref="X234">SUM(_xlfn._xlws.FILTER($E$2:$E$863,_xlfn.MAP($V$2:$V$863,_xlfn.LAMBDA(_xlpm.x,_xlpm.x=$V234))))</f>
        <v>562</v>
      </c>
      <c r="Y234" s="11">
        <f t="shared" si="75"/>
        <v>7.1174377224199285E-3</v>
      </c>
      <c r="Z234" s="2" cm="1">
        <f t="array" ref="Z234">SUM(_xlfn._xlws.FILTER($E$2:$E$863,_xlfn.MAP($W$2:$W$863,_xlfn.LAMBDA(_xlpm.x,_xlpm.x=$W234))))</f>
        <v>110</v>
      </c>
      <c r="AA234" s="11">
        <f t="shared" si="76"/>
        <v>3.6363636363636362E-2</v>
      </c>
      <c r="AB234" s="11">
        <f t="shared" si="77"/>
        <v>-0.70834363041083603</v>
      </c>
      <c r="AC234" s="2"/>
      <c r="AH234" s="2"/>
      <c r="AI234" s="2"/>
    </row>
    <row r="235" spans="1:35">
      <c r="A235" s="1" t="str">
        <f t="shared" si="61"/>
        <v>~hi~ : [hɪ]</v>
      </c>
      <c r="B235" s="1">
        <f t="shared" si="79"/>
        <v>0</v>
      </c>
      <c r="C235" s="1">
        <f t="shared" si="79"/>
        <v>0</v>
      </c>
      <c r="D235" s="1">
        <f t="shared" si="79"/>
        <v>0</v>
      </c>
      <c r="E235" s="7">
        <v>5</v>
      </c>
      <c r="F235" s="9" t="s">
        <v>245</v>
      </c>
      <c r="G235" s="4">
        <f t="shared" si="62"/>
        <v>2.2665457842248413E-3</v>
      </c>
      <c r="H235" s="4" t="str">
        <f t="shared" si="63"/>
        <v>hɪ</v>
      </c>
      <c r="I235" s="4" t="str">
        <f t="shared" si="64"/>
        <v>hi</v>
      </c>
      <c r="J235" s="10">
        <f t="shared" si="65"/>
        <v>2</v>
      </c>
      <c r="K235" s="10">
        <f t="shared" si="66"/>
        <v>2</v>
      </c>
      <c r="L235" s="10">
        <f t="shared" si="67"/>
        <v>2</v>
      </c>
      <c r="M235" s="1" t="str">
        <f t="shared" si="68"/>
        <v>~hi~</v>
      </c>
      <c r="N235" s="1" t="str">
        <f t="shared" si="69"/>
        <v>[hɪ]</v>
      </c>
      <c r="O235" s="4">
        <f t="shared" si="70"/>
        <v>0.39041144588151633</v>
      </c>
      <c r="P235" s="4">
        <f t="shared" si="71"/>
        <v>0.83333333333333326</v>
      </c>
      <c r="Q235" s="3" cm="1">
        <f t="array" ref="Q235">SUM(_xlfn._xlws.FILTER($G$2:$G$863,_xlfn.MAP($M$2:$M$863,_xlfn.LAMBDA(_xlpm.x,_xlpm.x=$M235))))</f>
        <v>3.1731640979147779E-3</v>
      </c>
      <c r="R235" s="4">
        <f t="shared" si="72"/>
        <v>0.7142857142857143</v>
      </c>
      <c r="S235" s="6" cm="1">
        <f t="array" ref="S235">SUM(_xlfn._xlws.FILTER($G$2:$G$863,_xlfn.MAP($N$2:$N$863,_xlfn.LAMBDA(_xlpm.x,_xlpm.x=$N235))))</f>
        <v>2.2665457842248413E-3</v>
      </c>
      <c r="T235" s="4">
        <f t="shared" si="73"/>
        <v>1</v>
      </c>
      <c r="U235" s="4">
        <f t="shared" si="74"/>
        <v>-0.14612803567823801</v>
      </c>
      <c r="V235" s="4" t="s">
        <v>909</v>
      </c>
      <c r="W235" s="4" t="s">
        <v>890</v>
      </c>
      <c r="X235" s="2" cm="1">
        <f t="array" ref="X235">SUM(_xlfn._xlws.FILTER($E$2:$E$863,_xlfn.MAP($V$2:$V$863,_xlfn.LAMBDA(_xlpm.x,_xlpm.x=$V235))))</f>
        <v>473</v>
      </c>
      <c r="Y235" s="11">
        <f t="shared" si="75"/>
        <v>1.0570824524312896E-2</v>
      </c>
      <c r="Z235" s="2" cm="1">
        <f t="array" ref="Z235">SUM(_xlfn._xlws.FILTER($E$2:$E$863,_xlfn.MAP($W$2:$W$863,_xlfn.LAMBDA(_xlpm.x,_xlpm.x=$W235))))</f>
        <v>245</v>
      </c>
      <c r="AA235" s="11">
        <f t="shared" si="76"/>
        <v>2.0408163265306121E-2</v>
      </c>
      <c r="AB235" s="11">
        <f t="shared" si="77"/>
        <v>-0.28569505637327902</v>
      </c>
      <c r="AC235" s="2"/>
      <c r="AH235" s="2"/>
      <c r="AI235" s="2"/>
    </row>
    <row r="236" spans="1:35">
      <c r="A236" s="1" t="str">
        <f t="shared" si="61"/>
        <v>~pa~ : [pə]</v>
      </c>
      <c r="B236" s="1">
        <f t="shared" si="79"/>
        <v>0</v>
      </c>
      <c r="C236" s="1">
        <f t="shared" si="79"/>
        <v>0</v>
      </c>
      <c r="D236" s="1">
        <f t="shared" si="79"/>
        <v>0</v>
      </c>
      <c r="E236" s="7">
        <v>2</v>
      </c>
      <c r="F236" s="9" t="s">
        <v>741</v>
      </c>
      <c r="G236" s="4">
        <f t="shared" si="62"/>
        <v>9.0661831368993653E-4</v>
      </c>
      <c r="H236" s="4" t="str">
        <f t="shared" si="63"/>
        <v>pə</v>
      </c>
      <c r="I236" s="4" t="str">
        <f t="shared" si="64"/>
        <v>pa</v>
      </c>
      <c r="J236" s="10">
        <f t="shared" si="65"/>
        <v>2</v>
      </c>
      <c r="K236" s="10">
        <f t="shared" si="66"/>
        <v>2</v>
      </c>
      <c r="L236" s="10">
        <f t="shared" si="67"/>
        <v>2</v>
      </c>
      <c r="M236" s="1" t="str">
        <f t="shared" si="68"/>
        <v>~pa~</v>
      </c>
      <c r="N236" s="1" t="str">
        <f t="shared" si="69"/>
        <v>[pə]</v>
      </c>
      <c r="O236" s="4">
        <f t="shared" si="70"/>
        <v>5.4715355900744105E-2</v>
      </c>
      <c r="P236" s="4">
        <f t="shared" si="71"/>
        <v>0.19047619047619049</v>
      </c>
      <c r="Q236" s="3" cm="1">
        <f t="array" ref="Q236">SUM(_xlfn._xlws.FILTER($G$2:$G$863,_xlfn.MAP($M$2:$M$863,_xlfn.LAMBDA(_xlpm.x,_xlpm.x=$M236))))</f>
        <v>5.4397098821396192E-3</v>
      </c>
      <c r="R236" s="4">
        <f t="shared" si="72"/>
        <v>0.16666666666666666</v>
      </c>
      <c r="S236" s="6" cm="1">
        <f t="array" ref="S236">SUM(_xlfn._xlws.FILTER($G$2:$G$863,_xlfn.MAP($N$2:$N$863,_xlfn.LAMBDA(_xlpm.x,_xlpm.x=$N236))))</f>
        <v>4.0797824116047144E-3</v>
      </c>
      <c r="T236" s="4">
        <f t="shared" si="73"/>
        <v>0.22222222222222221</v>
      </c>
      <c r="U236" s="4">
        <f t="shared" si="74"/>
        <v>-0.12493873660829995</v>
      </c>
      <c r="V236" s="4" t="s">
        <v>908</v>
      </c>
      <c r="W236" s="4" t="s">
        <v>892</v>
      </c>
      <c r="X236" s="2" cm="1">
        <f t="array" ref="X236">SUM(_xlfn._xlws.FILTER($E$2:$E$863,_xlfn.MAP($V$2:$V$863,_xlfn.LAMBDA(_xlpm.x,_xlpm.x=$V236))))</f>
        <v>562</v>
      </c>
      <c r="Y236" s="11">
        <f t="shared" si="75"/>
        <v>3.5587188612099642E-3</v>
      </c>
      <c r="Z236" s="2" cm="1">
        <f t="array" ref="Z236">SUM(_xlfn._xlws.FILTER($E$2:$E$863,_xlfn.MAP($W$2:$W$863,_xlfn.LAMBDA(_xlpm.x,_xlpm.x=$W236))))</f>
        <v>110</v>
      </c>
      <c r="AA236" s="11">
        <f t="shared" si="76"/>
        <v>1.8181818181818181E-2</v>
      </c>
      <c r="AB236" s="11">
        <f t="shared" si="77"/>
        <v>-0.70834363041083603</v>
      </c>
      <c r="AC236" s="2"/>
      <c r="AH236" s="2"/>
      <c r="AI236" s="2"/>
    </row>
    <row r="237" spans="1:35">
      <c r="A237" s="1" t="str">
        <f t="shared" si="61"/>
        <v>~fe~ : [fɛ]</v>
      </c>
      <c r="B237" s="1">
        <f t="shared" si="79"/>
        <v>0</v>
      </c>
      <c r="C237" s="1">
        <f t="shared" si="79"/>
        <v>0</v>
      </c>
      <c r="D237" s="1">
        <f t="shared" si="79"/>
        <v>0</v>
      </c>
      <c r="E237" s="7">
        <v>1</v>
      </c>
      <c r="F237" s="9" t="s">
        <v>236</v>
      </c>
      <c r="G237" s="4">
        <f t="shared" si="62"/>
        <v>4.5330915684496827E-4</v>
      </c>
      <c r="H237" s="4" t="str">
        <f t="shared" si="63"/>
        <v>fɛ</v>
      </c>
      <c r="I237" s="4" t="str">
        <f t="shared" si="64"/>
        <v>fe</v>
      </c>
      <c r="J237" s="10">
        <f t="shared" si="65"/>
        <v>2</v>
      </c>
      <c r="K237" s="10">
        <f t="shared" si="66"/>
        <v>2</v>
      </c>
      <c r="L237" s="10">
        <f t="shared" si="67"/>
        <v>2</v>
      </c>
      <c r="M237" s="1" t="str">
        <f t="shared" si="68"/>
        <v>~fe~</v>
      </c>
      <c r="N237" s="1" t="str">
        <f t="shared" si="69"/>
        <v>[fɛ]</v>
      </c>
      <c r="O237" s="4">
        <f t="shared" si="70"/>
        <v>5.1782319022546604E-2</v>
      </c>
      <c r="P237" s="4">
        <f t="shared" si="71"/>
        <v>0.28571428571428575</v>
      </c>
      <c r="Q237" s="3" cm="1">
        <f t="array" ref="Q237">SUM(_xlfn._xlws.FILTER($G$2:$G$863,_xlfn.MAP($M$2:$M$863,_xlfn.LAMBDA(_xlpm.x,_xlpm.x=$M237))))</f>
        <v>1.8132366273798731E-3</v>
      </c>
      <c r="R237" s="4">
        <f t="shared" si="72"/>
        <v>0.25</v>
      </c>
      <c r="S237" s="6" cm="1">
        <f t="array" ref="S237">SUM(_xlfn._xlws.FILTER($G$2:$G$863,_xlfn.MAP($N$2:$N$863,_xlfn.LAMBDA(_xlpm.x,_xlpm.x=$N237))))</f>
        <v>1.3599274705349048E-3</v>
      </c>
      <c r="T237" s="4">
        <f t="shared" si="73"/>
        <v>0.33333333333333331</v>
      </c>
      <c r="U237" s="4">
        <f t="shared" si="74"/>
        <v>-0.12493873660829995</v>
      </c>
      <c r="V237" s="4" t="s">
        <v>908</v>
      </c>
      <c r="W237" s="4" t="s">
        <v>892</v>
      </c>
      <c r="X237" s="2" cm="1">
        <f t="array" ref="X237">SUM(_xlfn._xlws.FILTER($E$2:$E$863,_xlfn.MAP($V$2:$V$863,_xlfn.LAMBDA(_xlpm.x,_xlpm.x=$V237))))</f>
        <v>562</v>
      </c>
      <c r="Y237" s="11">
        <f t="shared" si="75"/>
        <v>1.7793594306049821E-3</v>
      </c>
      <c r="Z237" s="2" cm="1">
        <f t="array" ref="Z237">SUM(_xlfn._xlws.FILTER($E$2:$E$863,_xlfn.MAP($W$2:$W$863,_xlfn.LAMBDA(_xlpm.x,_xlpm.x=$W237))))</f>
        <v>110</v>
      </c>
      <c r="AA237" s="11">
        <f t="shared" si="76"/>
        <v>9.0909090909090905E-3</v>
      </c>
      <c r="AB237" s="11">
        <f t="shared" si="77"/>
        <v>-0.70834363041083603</v>
      </c>
      <c r="AC237" s="2"/>
      <c r="AH237" s="2"/>
      <c r="AI237" s="2"/>
    </row>
    <row r="238" spans="1:35">
      <c r="A238" s="1" t="str">
        <f t="shared" si="61"/>
        <v>~ye~ : [yɛ]</v>
      </c>
      <c r="B238" s="1">
        <f t="shared" si="79"/>
        <v>0</v>
      </c>
      <c r="C238" s="1">
        <f t="shared" si="79"/>
        <v>0</v>
      </c>
      <c r="D238" s="1">
        <f t="shared" si="79"/>
        <v>0</v>
      </c>
      <c r="E238" s="7">
        <v>3</v>
      </c>
      <c r="F238" s="9" t="s">
        <v>324</v>
      </c>
      <c r="G238" s="4">
        <f t="shared" si="62"/>
        <v>1.3599274705349048E-3</v>
      </c>
      <c r="H238" s="1" t="str">
        <f t="shared" si="63"/>
        <v>yɛ</v>
      </c>
      <c r="I238" s="1" t="str">
        <f t="shared" si="64"/>
        <v>ye</v>
      </c>
      <c r="J238" s="10">
        <f t="shared" si="65"/>
        <v>2</v>
      </c>
      <c r="K238" s="10">
        <f t="shared" si="66"/>
        <v>2</v>
      </c>
      <c r="L238" s="10">
        <f t="shared" si="67"/>
        <v>2</v>
      </c>
      <c r="M238" s="1" t="str">
        <f t="shared" si="68"/>
        <v>~ye~</v>
      </c>
      <c r="N238" s="1" t="str">
        <f t="shared" si="69"/>
        <v>[yɛ]</v>
      </c>
      <c r="O238" s="4">
        <f t="shared" si="70"/>
        <v>0.31069391413527958</v>
      </c>
      <c r="P238" s="4">
        <f t="shared" si="71"/>
        <v>0.8571428571428571</v>
      </c>
      <c r="Q238" s="3" cm="1">
        <f t="array" ref="Q238">SUM(_xlfn._xlws.FILTER($G$2:$G$863,_xlfn.MAP($M$2:$M$863,_xlfn.LAMBDA(_xlpm.x,_xlpm.x=$M238))))</f>
        <v>1.8132366273798731E-3</v>
      </c>
      <c r="R238" s="4">
        <f t="shared" si="72"/>
        <v>0.75</v>
      </c>
      <c r="S238" s="6" cm="1">
        <f t="array" ref="S238">SUM(_xlfn._xlws.FILTER($G$2:$G$863,_xlfn.MAP($N$2:$N$863,_xlfn.LAMBDA(_xlpm.x,_xlpm.x=$N238))))</f>
        <v>1.3599274705349048E-3</v>
      </c>
      <c r="T238" s="4">
        <f t="shared" si="73"/>
        <v>1</v>
      </c>
      <c r="U238" s="4">
        <f t="shared" si="74"/>
        <v>-0.12493873660829995</v>
      </c>
      <c r="V238" s="4" t="s">
        <v>900</v>
      </c>
      <c r="W238" s="4" t="s">
        <v>902</v>
      </c>
      <c r="X238" s="2" cm="1">
        <f t="array" ref="X238">SUM(_xlfn._xlws.FILTER($E$2:$E$863,_xlfn.MAP($V$2:$V$863,_xlfn.LAMBDA(_xlpm.x,_xlpm.x=$V238))))</f>
        <v>247</v>
      </c>
      <c r="Y238" s="11">
        <f t="shared" si="75"/>
        <v>1.2145748987854251E-2</v>
      </c>
      <c r="Z238" s="2" cm="1">
        <f t="array" ref="Z238">SUM(_xlfn._xlws.FILTER($E$2:$E$863,_xlfn.MAP($W$2:$W$863,_xlfn.LAMBDA(_xlpm.x,_xlpm.x=$W238))))</f>
        <v>127</v>
      </c>
      <c r="AA238" s="11">
        <f t="shared" si="76"/>
        <v>2.3622047244094488E-2</v>
      </c>
      <c r="AB238" s="11">
        <f t="shared" si="77"/>
        <v>-0.28889323230370889</v>
      </c>
      <c r="AC238" s="2"/>
      <c r="AH238" s="2"/>
      <c r="AI238" s="2"/>
    </row>
    <row r="239" spans="1:35">
      <c r="A239" s="1" t="str">
        <f t="shared" si="61"/>
        <v>~wi~ : [wɪ]</v>
      </c>
      <c r="B239" s="1">
        <f t="shared" si="79"/>
        <v>0</v>
      </c>
      <c r="C239" s="1">
        <f t="shared" si="79"/>
        <v>0</v>
      </c>
      <c r="D239" s="1">
        <f t="shared" si="79"/>
        <v>0</v>
      </c>
      <c r="E239" s="7">
        <v>8</v>
      </c>
      <c r="F239" s="9" t="s">
        <v>273</v>
      </c>
      <c r="G239" s="4">
        <f t="shared" si="62"/>
        <v>3.6264732547597461E-3</v>
      </c>
      <c r="H239" s="4" t="str">
        <f t="shared" si="63"/>
        <v>wɪ</v>
      </c>
      <c r="I239" s="4" t="str">
        <f t="shared" si="64"/>
        <v>wi</v>
      </c>
      <c r="J239" s="10">
        <f t="shared" si="65"/>
        <v>2</v>
      </c>
      <c r="K239" s="10">
        <f t="shared" si="66"/>
        <v>2</v>
      </c>
      <c r="L239" s="10">
        <f t="shared" si="67"/>
        <v>2</v>
      </c>
      <c r="M239" s="1" t="str">
        <f t="shared" si="68"/>
        <v>~wi~</v>
      </c>
      <c r="N239" s="1" t="str">
        <f t="shared" si="69"/>
        <v>[wɪ]</v>
      </c>
      <c r="O239" s="4">
        <f t="shared" si="70"/>
        <v>0.39965999092717425</v>
      </c>
      <c r="P239" s="4">
        <f t="shared" si="71"/>
        <v>0.69565217391304346</v>
      </c>
      <c r="Q239" s="3" cm="1">
        <f t="array" ref="Q239">SUM(_xlfn._xlws.FILTER($G$2:$G$863,_xlfn.MAP($M$2:$M$863,_xlfn.LAMBDA(_xlpm.x,_xlpm.x=$M239))))</f>
        <v>5.8930190389845875E-3</v>
      </c>
      <c r="R239" s="4">
        <f t="shared" si="72"/>
        <v>0.61538461538461542</v>
      </c>
      <c r="S239" s="6" cm="1">
        <f t="array" ref="S239">SUM(_xlfn._xlws.FILTER($G$2:$G$863,_xlfn.MAP($N$2:$N$863,_xlfn.LAMBDA(_xlpm.x,_xlpm.x=$N239))))</f>
        <v>4.5330915684496827E-3</v>
      </c>
      <c r="T239" s="4">
        <f t="shared" si="73"/>
        <v>0.8</v>
      </c>
      <c r="U239" s="4">
        <f t="shared" si="74"/>
        <v>-0.11394335230683675</v>
      </c>
      <c r="V239" s="4" t="s">
        <v>889</v>
      </c>
      <c r="W239" s="4" t="s">
        <v>903</v>
      </c>
      <c r="X239" s="2" cm="1">
        <f t="array" ref="X239">SUM(_xlfn._xlws.FILTER($E$2:$E$863,_xlfn.MAP($V$2:$V$863,_xlfn.LAMBDA(_xlpm.x,_xlpm.x=$V239))))</f>
        <v>52</v>
      </c>
      <c r="Y239" s="11">
        <f t="shared" si="75"/>
        <v>0.15384615384615385</v>
      </c>
      <c r="Z239" s="2" cm="1">
        <f t="array" ref="Z239">SUM(_xlfn._xlws.FILTER($E$2:$E$863,_xlfn.MAP($W$2:$W$863,_xlfn.LAMBDA(_xlpm.x,_xlpm.x=$W239))))</f>
        <v>32</v>
      </c>
      <c r="AA239" s="11">
        <f t="shared" si="76"/>
        <v>0.25</v>
      </c>
      <c r="AB239" s="11">
        <f t="shared" si="77"/>
        <v>-0.21085336531489315</v>
      </c>
      <c r="AC239" s="2"/>
      <c r="AH239" s="2"/>
      <c r="AI239" s="2"/>
    </row>
    <row r="240" spans="1:35">
      <c r="A240" s="1" t="str">
        <f t="shared" si="61"/>
        <v>~ld~ : [ld]</v>
      </c>
      <c r="B240" s="1">
        <f t="shared" si="79"/>
        <v>0</v>
      </c>
      <c r="C240" s="1">
        <f t="shared" si="79"/>
        <v>0</v>
      </c>
      <c r="D240" s="1">
        <f t="shared" si="79"/>
        <v>0</v>
      </c>
      <c r="E240" s="7">
        <v>10</v>
      </c>
      <c r="F240" s="9" t="s">
        <v>66</v>
      </c>
      <c r="G240" s="4">
        <f t="shared" si="62"/>
        <v>4.5330915684496827E-3</v>
      </c>
      <c r="H240" s="4" t="str">
        <f t="shared" si="63"/>
        <v>ld</v>
      </c>
      <c r="I240" s="4" t="str">
        <f t="shared" si="64"/>
        <v>ld</v>
      </c>
      <c r="J240" s="10">
        <f t="shared" si="65"/>
        <v>2</v>
      </c>
      <c r="K240" s="10">
        <f t="shared" si="66"/>
        <v>2</v>
      </c>
      <c r="L240" s="10">
        <f t="shared" si="67"/>
        <v>2</v>
      </c>
      <c r="M240" s="1" t="str">
        <f t="shared" si="68"/>
        <v>~ld~</v>
      </c>
      <c r="N240" s="1" t="str">
        <f t="shared" si="69"/>
        <v>[ld]</v>
      </c>
      <c r="O240" s="4">
        <f t="shared" si="70"/>
        <v>0.54520075738727347</v>
      </c>
      <c r="P240" s="4">
        <f t="shared" si="71"/>
        <v>0.86956521739130443</v>
      </c>
      <c r="Q240" s="3" cm="1">
        <f t="array" ref="Q240">SUM(_xlfn._xlws.FILTER($G$2:$G$863,_xlfn.MAP($M$2:$M$863,_xlfn.LAMBDA(_xlpm.x,_xlpm.x=$M240))))</f>
        <v>5.8930190389845875E-3</v>
      </c>
      <c r="R240" s="4">
        <f t="shared" si="72"/>
        <v>0.76923076923076927</v>
      </c>
      <c r="S240" s="6" cm="1">
        <f t="array" ref="S240">SUM(_xlfn._xlws.FILTER($G$2:$G$863,_xlfn.MAP($N$2:$N$863,_xlfn.LAMBDA(_xlpm.x,_xlpm.x=$N240))))</f>
        <v>4.5330915684496827E-3</v>
      </c>
      <c r="T240" s="4">
        <f t="shared" si="73"/>
        <v>1</v>
      </c>
      <c r="U240" s="4">
        <f t="shared" si="74"/>
        <v>-0.11394335230683675</v>
      </c>
      <c r="V240" s="4" t="s">
        <v>907</v>
      </c>
      <c r="W240" s="4" t="s">
        <v>898</v>
      </c>
      <c r="X240" s="2" cm="1">
        <f t="array" ref="X240">SUM(_xlfn._xlws.FILTER($E$2:$E$863,_xlfn.MAP($V$2:$V$863,_xlfn.LAMBDA(_xlpm.x,_xlpm.x=$V240))))</f>
        <v>341</v>
      </c>
      <c r="Y240" s="11">
        <f t="shared" si="75"/>
        <v>2.932551319648094E-2</v>
      </c>
      <c r="Z240" s="2" cm="1">
        <f t="array" ref="Z240">SUM(_xlfn._xlws.FILTER($E$2:$E$863,_xlfn.MAP($W$2:$W$863,_xlfn.LAMBDA(_xlpm.x,_xlpm.x=$W240))))</f>
        <v>56</v>
      </c>
      <c r="AA240" s="11">
        <f t="shared" si="76"/>
        <v>0.17857142857142858</v>
      </c>
      <c r="AB240" s="11">
        <f t="shared" si="77"/>
        <v>-0.78456635198629732</v>
      </c>
      <c r="AC240" s="2"/>
      <c r="AH240" s="2"/>
      <c r="AI240" s="2"/>
    </row>
    <row r="241" spans="1:35">
      <c r="A241" s="1" t="str">
        <f t="shared" si="61"/>
        <v>~na~ : [nɛ]</v>
      </c>
      <c r="B241" s="1">
        <f t="shared" si="79"/>
        <v>0</v>
      </c>
      <c r="C241" s="1">
        <f t="shared" si="79"/>
        <v>0</v>
      </c>
      <c r="D241" s="1">
        <f t="shared" si="79"/>
        <v>1</v>
      </c>
      <c r="E241" s="7">
        <v>1</v>
      </c>
      <c r="F241" s="9" t="s">
        <v>721</v>
      </c>
      <c r="G241" s="4">
        <f t="shared" si="62"/>
        <v>4.5330915684496827E-4</v>
      </c>
      <c r="H241" s="4" t="str">
        <f t="shared" si="63"/>
        <v>nɛ</v>
      </c>
      <c r="I241" s="4" t="str">
        <f t="shared" si="64"/>
        <v>na</v>
      </c>
      <c r="J241" s="10">
        <f t="shared" si="65"/>
        <v>2</v>
      </c>
      <c r="K241" s="10">
        <f t="shared" si="66"/>
        <v>2</v>
      </c>
      <c r="L241" s="10">
        <f t="shared" si="67"/>
        <v>2</v>
      </c>
      <c r="M241" s="1" t="str">
        <f t="shared" si="68"/>
        <v>~na~</v>
      </c>
      <c r="N241" s="1" t="str">
        <f t="shared" si="69"/>
        <v>[nɛ]</v>
      </c>
      <c r="O241" s="4">
        <f t="shared" si="70"/>
        <v>2.2654764572364136E-2</v>
      </c>
      <c r="P241" s="4">
        <f t="shared" si="71"/>
        <v>0.125</v>
      </c>
      <c r="Q241" s="3" cm="1">
        <f t="array" ref="Q241">SUM(_xlfn._xlws.FILTER($G$2:$G$863,_xlfn.MAP($M$2:$M$863,_xlfn.LAMBDA(_xlpm.x,_xlpm.x=$M241))))</f>
        <v>4.0797824116047144E-3</v>
      </c>
      <c r="R241" s="4">
        <f t="shared" si="72"/>
        <v>0.1111111111111111</v>
      </c>
      <c r="S241" s="6" cm="1">
        <f t="array" ref="S241">SUM(_xlfn._xlws.FILTER($G$2:$G$863,_xlfn.MAP($N$2:$N$863,_xlfn.LAMBDA(_xlpm.x,_xlpm.x=$N241))))</f>
        <v>3.1731640979147779E-3</v>
      </c>
      <c r="T241" s="4">
        <f t="shared" si="73"/>
        <v>0.14285714285714285</v>
      </c>
      <c r="U241" s="4">
        <f t="shared" si="74"/>
        <v>-0.10914446942506803</v>
      </c>
      <c r="V241" s="4" t="s">
        <v>900</v>
      </c>
      <c r="W241" s="4" t="s">
        <v>905</v>
      </c>
      <c r="X241" s="2" cm="1">
        <f t="array" ref="X241">SUM(_xlfn._xlws.FILTER($E$2:$E$863,_xlfn.MAP($V$2:$V$863,_xlfn.LAMBDA(_xlpm.x,_xlpm.x=$V241))))</f>
        <v>247</v>
      </c>
      <c r="Y241" s="11">
        <f t="shared" si="75"/>
        <v>4.048582995951417E-3</v>
      </c>
      <c r="Z241" s="2" cm="1">
        <f t="array" ref="Z241">SUM(_xlfn._xlws.FILTER($E$2:$E$863,_xlfn.MAP($W$2:$W$863,_xlfn.LAMBDA(_xlpm.x,_xlpm.x=$W241))))</f>
        <v>55</v>
      </c>
      <c r="AA241" s="11">
        <f t="shared" si="76"/>
        <v>1.8181818181818181E-2</v>
      </c>
      <c r="AB241" s="11">
        <f t="shared" si="77"/>
        <v>-0.65233426376542181</v>
      </c>
      <c r="AC241" s="2"/>
      <c r="AH241" s="2"/>
      <c r="AI241" s="2"/>
    </row>
    <row r="242" spans="1:35">
      <c r="A242" s="1" t="str">
        <f t="shared" si="61"/>
        <v>~ma~ : [mə]</v>
      </c>
      <c r="B242" s="1">
        <f t="shared" ref="B242:D261" si="80">_xlfn.LET(_xlpm.d,$F242,_xlpm.k,_xlfn.CONCAT(LEFT(TRIM(B$1),1),"*"),COUNTIF(_xlpm.d,_xlpm.k))</f>
        <v>0</v>
      </c>
      <c r="C242" s="1">
        <f t="shared" si="80"/>
        <v>1</v>
      </c>
      <c r="D242" s="1">
        <f t="shared" si="80"/>
        <v>0</v>
      </c>
      <c r="E242" s="7">
        <v>6</v>
      </c>
      <c r="F242" s="9" t="s">
        <v>364</v>
      </c>
      <c r="G242" s="4">
        <f t="shared" si="62"/>
        <v>2.7198549410698096E-3</v>
      </c>
      <c r="H242" s="1" t="str">
        <f t="shared" si="63"/>
        <v>mə</v>
      </c>
      <c r="I242" s="1" t="str">
        <f t="shared" si="64"/>
        <v>ma</v>
      </c>
      <c r="J242" s="10">
        <f t="shared" si="65"/>
        <v>2</v>
      </c>
      <c r="K242" s="10">
        <f t="shared" si="66"/>
        <v>2</v>
      </c>
      <c r="L242" s="10">
        <f t="shared" si="67"/>
        <v>2</v>
      </c>
      <c r="M242" s="1" t="str">
        <f t="shared" si="68"/>
        <v>~ma~</v>
      </c>
      <c r="N242" s="1" t="str">
        <f t="shared" si="69"/>
        <v>[mə]</v>
      </c>
      <c r="O242" s="4">
        <f t="shared" si="70"/>
        <v>0.17957637128550405</v>
      </c>
      <c r="P242" s="4">
        <f t="shared" si="71"/>
        <v>0.35294117647058826</v>
      </c>
      <c r="Q242" s="3" cm="1">
        <f t="array" ref="Q242">SUM(_xlfn._xlws.FILTER($G$2:$G$863,_xlfn.MAP($M$2:$M$863,_xlfn.LAMBDA(_xlpm.x,_xlpm.x=$M242))))</f>
        <v>8.6128739800543971E-3</v>
      </c>
      <c r="R242" s="4">
        <f t="shared" si="72"/>
        <v>0.31578947368421051</v>
      </c>
      <c r="S242" s="6" cm="1">
        <f t="array" ref="S242">SUM(_xlfn._xlws.FILTER($G$2:$G$863,_xlfn.MAP($N$2:$N$863,_xlfn.LAMBDA(_xlpm.x,_xlpm.x=$N242))))</f>
        <v>6.799637352674524E-3</v>
      </c>
      <c r="T242" s="4">
        <f t="shared" si="73"/>
        <v>0.4</v>
      </c>
      <c r="U242" s="4">
        <f t="shared" si="74"/>
        <v>-0.10266234189714778</v>
      </c>
      <c r="V242" s="4" t="s">
        <v>908</v>
      </c>
      <c r="W242" s="4" t="s">
        <v>892</v>
      </c>
      <c r="X242" s="2" cm="1">
        <f t="array" ref="X242">SUM(_xlfn._xlws.FILTER($E$2:$E$863,_xlfn.MAP($V$2:$V$863,_xlfn.LAMBDA(_xlpm.x,_xlpm.x=$V242))))</f>
        <v>562</v>
      </c>
      <c r="Y242" s="11">
        <f t="shared" si="75"/>
        <v>1.0676156583629894E-2</v>
      </c>
      <c r="Z242" s="2" cm="1">
        <f t="array" ref="Z242">SUM(_xlfn._xlws.FILTER($E$2:$E$863,_xlfn.MAP($W$2:$W$863,_xlfn.LAMBDA(_xlpm.x,_xlpm.x=$W242))))</f>
        <v>110</v>
      </c>
      <c r="AA242" s="11">
        <f t="shared" si="76"/>
        <v>5.4545454545454543E-2</v>
      </c>
      <c r="AB242" s="11">
        <f t="shared" si="77"/>
        <v>-0.70834363041083603</v>
      </c>
      <c r="AC242" s="2"/>
      <c r="AH242" s="2"/>
      <c r="AI242" s="2"/>
    </row>
    <row r="243" spans="1:35">
      <c r="A243" s="1" t="str">
        <f t="shared" si="61"/>
        <v>~vi~ : [vɪ]</v>
      </c>
      <c r="B243" s="1">
        <f t="shared" si="80"/>
        <v>0</v>
      </c>
      <c r="C243" s="1">
        <f t="shared" si="80"/>
        <v>0</v>
      </c>
      <c r="D243" s="1">
        <f t="shared" si="80"/>
        <v>0</v>
      </c>
      <c r="E243" s="7">
        <v>3</v>
      </c>
      <c r="F243" s="9" t="s">
        <v>217</v>
      </c>
      <c r="G243" s="4">
        <f t="shared" si="62"/>
        <v>1.3599274705349048E-3</v>
      </c>
      <c r="H243" s="4" t="str">
        <f t="shared" si="63"/>
        <v>vɪ</v>
      </c>
      <c r="I243" s="4" t="str">
        <f t="shared" si="64"/>
        <v>vi</v>
      </c>
      <c r="J243" s="10">
        <f t="shared" si="65"/>
        <v>2</v>
      </c>
      <c r="K243" s="10">
        <f t="shared" si="66"/>
        <v>2</v>
      </c>
      <c r="L243" s="10">
        <f t="shared" si="67"/>
        <v>2</v>
      </c>
      <c r="M243" s="1" t="str">
        <f t="shared" si="68"/>
        <v>~vi~</v>
      </c>
      <c r="N243" s="1" t="str">
        <f t="shared" si="69"/>
        <v>[vɪ]</v>
      </c>
      <c r="O243" s="4">
        <f t="shared" si="70"/>
        <v>0.24165082210521741</v>
      </c>
      <c r="P243" s="4">
        <f t="shared" si="71"/>
        <v>0.66666666666666652</v>
      </c>
      <c r="Q243" s="3" cm="1">
        <f t="array" ref="Q243">SUM(_xlfn._xlws.FILTER($G$2:$G$863,_xlfn.MAP($M$2:$M$863,_xlfn.LAMBDA(_xlpm.x,_xlpm.x=$M243))))</f>
        <v>2.2665457842248413E-3</v>
      </c>
      <c r="R243" s="4">
        <f t="shared" si="72"/>
        <v>0.6</v>
      </c>
      <c r="S243" s="6" cm="1">
        <f t="array" ref="S243">SUM(_xlfn._xlws.FILTER($G$2:$G$863,_xlfn.MAP($N$2:$N$863,_xlfn.LAMBDA(_xlpm.x,_xlpm.x=$N243))))</f>
        <v>1.8132366273798731E-3</v>
      </c>
      <c r="T243" s="4">
        <f t="shared" si="73"/>
        <v>0.75</v>
      </c>
      <c r="U243" s="4">
        <f t="shared" si="74"/>
        <v>-9.6910013008056448E-2</v>
      </c>
      <c r="V243" s="4" t="s">
        <v>899</v>
      </c>
      <c r="W243" s="4" t="s">
        <v>891</v>
      </c>
      <c r="X243" s="2" cm="1">
        <f t="array" ref="X243">SUM(_xlfn._xlws.FILTER($E$2:$E$863,_xlfn.MAP($V$2:$V$863,_xlfn.LAMBDA(_xlpm.x,_xlpm.x=$V243))))</f>
        <v>359</v>
      </c>
      <c r="Y243" s="11">
        <f t="shared" si="75"/>
        <v>8.356545961002786E-3</v>
      </c>
      <c r="Z243" s="2" cm="1">
        <f t="array" ref="Z243">SUM(_xlfn._xlws.FILTER($E$2:$E$863,_xlfn.MAP($W$2:$W$863,_xlfn.LAMBDA(_xlpm.x,_xlpm.x=$W243))))</f>
        <v>163</v>
      </c>
      <c r="AA243" s="11">
        <f t="shared" si="76"/>
        <v>1.8404907975460124E-2</v>
      </c>
      <c r="AB243" s="11">
        <f t="shared" si="77"/>
        <v>-0.34290684417436135</v>
      </c>
      <c r="AC243" s="2"/>
      <c r="AH243" s="2"/>
      <c r="AI243" s="2"/>
    </row>
    <row r="244" spans="1:35">
      <c r="A244" s="1" t="str">
        <f t="shared" si="61"/>
        <v>~do~ : [dʌ]</v>
      </c>
      <c r="B244" s="1">
        <f t="shared" si="80"/>
        <v>0</v>
      </c>
      <c r="C244" s="1">
        <f t="shared" si="80"/>
        <v>0</v>
      </c>
      <c r="D244" s="1">
        <f t="shared" si="80"/>
        <v>0</v>
      </c>
      <c r="E244" s="7">
        <v>1</v>
      </c>
      <c r="F244" s="9" t="s">
        <v>787</v>
      </c>
      <c r="G244" s="4">
        <f t="shared" si="62"/>
        <v>4.5330915684496827E-4</v>
      </c>
      <c r="H244" s="1" t="str">
        <f t="shared" si="63"/>
        <v>dʌ</v>
      </c>
      <c r="I244" s="1" t="str">
        <f t="shared" si="64"/>
        <v>do</v>
      </c>
      <c r="J244" s="10">
        <f t="shared" si="65"/>
        <v>2</v>
      </c>
      <c r="K244" s="10">
        <f t="shared" si="66"/>
        <v>2</v>
      </c>
      <c r="L244" s="10">
        <f t="shared" si="67"/>
        <v>2</v>
      </c>
      <c r="M244" s="1" t="str">
        <f t="shared" si="68"/>
        <v>~do~</v>
      </c>
      <c r="N244" s="1" t="str">
        <f t="shared" si="69"/>
        <v>[dʌ]</v>
      </c>
      <c r="O244" s="4">
        <f t="shared" si="70"/>
        <v>4.0275137017536246E-2</v>
      </c>
      <c r="P244" s="4">
        <f t="shared" si="71"/>
        <v>0.22222222222222224</v>
      </c>
      <c r="Q244" s="3" cm="1">
        <f t="array" ref="Q244">SUM(_xlfn._xlws.FILTER($G$2:$G$863,_xlfn.MAP($M$2:$M$863,_xlfn.LAMBDA(_xlpm.x,_xlpm.x=$M244))))</f>
        <v>2.2665457842248413E-3</v>
      </c>
      <c r="R244" s="4">
        <f t="shared" si="72"/>
        <v>0.2</v>
      </c>
      <c r="S244" s="6" cm="1">
        <f t="array" ref="S244">SUM(_xlfn._xlws.FILTER($G$2:$G$863,_xlfn.MAP($N$2:$N$863,_xlfn.LAMBDA(_xlpm.x,_xlpm.x=$N244))))</f>
        <v>1.8132366273798731E-3</v>
      </c>
      <c r="T244" s="4">
        <f t="shared" si="73"/>
        <v>0.25</v>
      </c>
      <c r="U244" s="4">
        <f t="shared" si="74"/>
        <v>-9.6910013008056392E-2</v>
      </c>
      <c r="V244" s="4" t="s">
        <v>909</v>
      </c>
      <c r="W244" s="4" t="s">
        <v>901</v>
      </c>
      <c r="X244" s="2" cm="1">
        <f t="array" ref="X244">SUM(_xlfn._xlws.FILTER($E$2:$E$863,_xlfn.MAP($V$2:$V$863,_xlfn.LAMBDA(_xlpm.x,_xlpm.x=$V244))))</f>
        <v>473</v>
      </c>
      <c r="Y244" s="11">
        <f t="shared" si="75"/>
        <v>2.1141649048625794E-3</v>
      </c>
      <c r="Z244" s="2" cm="1">
        <f t="array" ref="Z244">SUM(_xlfn._xlws.FILTER($E$2:$E$863,_xlfn.MAP($W$2:$W$863,_xlfn.LAMBDA(_xlpm.x,_xlpm.x=$W244))))</f>
        <v>184</v>
      </c>
      <c r="AA244" s="11">
        <f t="shared" si="76"/>
        <v>5.434782608695652E-3</v>
      </c>
      <c r="AB244" s="11">
        <f t="shared" si="77"/>
        <v>-0.41004331772827507</v>
      </c>
      <c r="AC244" s="2"/>
      <c r="AH244" s="2"/>
      <c r="AI244" s="2"/>
    </row>
    <row r="245" spans="1:35">
      <c r="A245" s="1" t="str">
        <f t="shared" si="61"/>
        <v>~he~ : [hi]</v>
      </c>
      <c r="B245" s="1">
        <f t="shared" si="80"/>
        <v>0</v>
      </c>
      <c r="C245" s="1">
        <f t="shared" si="80"/>
        <v>0</v>
      </c>
      <c r="D245" s="1">
        <f t="shared" si="80"/>
        <v>0</v>
      </c>
      <c r="E245" s="7">
        <v>2</v>
      </c>
      <c r="F245" s="9" t="s">
        <v>40</v>
      </c>
      <c r="G245" s="4">
        <f t="shared" si="62"/>
        <v>9.0661831368993653E-4</v>
      </c>
      <c r="H245" s="4" t="str">
        <f t="shared" si="63"/>
        <v>hi</v>
      </c>
      <c r="I245" s="4" t="str">
        <f t="shared" si="64"/>
        <v>he</v>
      </c>
      <c r="J245" s="10">
        <f t="shared" si="65"/>
        <v>2</v>
      </c>
      <c r="K245" s="10">
        <f t="shared" si="66"/>
        <v>2</v>
      </c>
      <c r="L245" s="10">
        <f t="shared" si="67"/>
        <v>2</v>
      </c>
      <c r="M245" s="1" t="str">
        <f t="shared" si="68"/>
        <v>~he~</v>
      </c>
      <c r="N245" s="1" t="str">
        <f t="shared" si="69"/>
        <v>[hi]</v>
      </c>
      <c r="O245" s="4">
        <f t="shared" si="70"/>
        <v>0.1276691637684029</v>
      </c>
      <c r="P245" s="4">
        <f t="shared" si="71"/>
        <v>0.44444444444444448</v>
      </c>
      <c r="Q245" s="3" cm="1">
        <f t="array" ref="Q245">SUM(_xlfn._xlws.FILTER($G$2:$G$863,_xlfn.MAP($M$2:$M$863,_xlfn.LAMBDA(_xlpm.x,_xlpm.x=$M245))))</f>
        <v>2.2665457842248413E-3</v>
      </c>
      <c r="R245" s="4">
        <f t="shared" si="72"/>
        <v>0.4</v>
      </c>
      <c r="S245" s="6" cm="1">
        <f t="array" ref="S245">SUM(_xlfn._xlws.FILTER($G$2:$G$863,_xlfn.MAP($N$2:$N$863,_xlfn.LAMBDA(_xlpm.x,_xlpm.x=$N245))))</f>
        <v>1.8132366273798731E-3</v>
      </c>
      <c r="T245" s="4">
        <f t="shared" si="73"/>
        <v>0.5</v>
      </c>
      <c r="U245" s="4">
        <f t="shared" si="74"/>
        <v>-9.6910013008056392E-2</v>
      </c>
      <c r="V245" s="4" t="s">
        <v>900</v>
      </c>
      <c r="W245" s="4" t="s">
        <v>901</v>
      </c>
      <c r="X245" s="2" cm="1">
        <f t="array" ref="X245">SUM(_xlfn._xlws.FILTER($E$2:$E$863,_xlfn.MAP($V$2:$V$863,_xlfn.LAMBDA(_xlpm.x,_xlpm.x=$V245))))</f>
        <v>247</v>
      </c>
      <c r="Y245" s="11">
        <f t="shared" si="75"/>
        <v>8.0971659919028341E-3</v>
      </c>
      <c r="Z245" s="2" cm="1">
        <f t="array" ref="Z245">SUM(_xlfn._xlws.FILTER($E$2:$E$863,_xlfn.MAP($W$2:$W$863,_xlfn.LAMBDA(_xlpm.x,_xlpm.x=$W245))))</f>
        <v>184</v>
      </c>
      <c r="AA245" s="11">
        <f t="shared" si="76"/>
        <v>1.0869565217391304E-2</v>
      </c>
      <c r="AB245" s="11">
        <f t="shared" si="77"/>
        <v>-0.12787913025012926</v>
      </c>
      <c r="AC245" s="2"/>
      <c r="AH245" s="2"/>
      <c r="AI245" s="2"/>
    </row>
    <row r="246" spans="1:35">
      <c r="A246" s="1" t="str">
        <f t="shared" si="61"/>
        <v>~ra~ : [ɹeɪ]</v>
      </c>
      <c r="B246" s="1">
        <f t="shared" si="80"/>
        <v>1</v>
      </c>
      <c r="C246" s="1">
        <f t="shared" si="80"/>
        <v>0</v>
      </c>
      <c r="D246" s="1">
        <f t="shared" si="80"/>
        <v>0</v>
      </c>
      <c r="E246" s="7">
        <v>5</v>
      </c>
      <c r="F246" s="9" t="s">
        <v>348</v>
      </c>
      <c r="G246" s="4">
        <f t="shared" si="62"/>
        <v>2.2665457842248413E-3</v>
      </c>
      <c r="H246" s="4" t="str">
        <f t="shared" si="63"/>
        <v>ɹeɪ</v>
      </c>
      <c r="I246" s="4" t="str">
        <f t="shared" si="64"/>
        <v>ra</v>
      </c>
      <c r="J246" s="10">
        <f t="shared" si="65"/>
        <v>3</v>
      </c>
      <c r="K246" s="10">
        <f t="shared" si="66"/>
        <v>2</v>
      </c>
      <c r="L246" s="10">
        <f t="shared" si="67"/>
        <v>3</v>
      </c>
      <c r="M246" s="1" t="str">
        <f t="shared" si="68"/>
        <v>~ra~</v>
      </c>
      <c r="N246" s="1" t="str">
        <f t="shared" si="69"/>
        <v>[ɹeɪ]</v>
      </c>
      <c r="O246" s="4">
        <f t="shared" si="70"/>
        <v>0.27195219142736693</v>
      </c>
      <c r="P246" s="4">
        <f t="shared" si="71"/>
        <v>0.5</v>
      </c>
      <c r="Q246" s="3" cm="1">
        <f t="array" ref="Q246">SUM(_xlfn._xlws.FILTER($G$2:$G$863,_xlfn.MAP($M$2:$M$863,_xlfn.LAMBDA(_xlpm.x,_xlpm.x=$M246))))</f>
        <v>4.9864007252946509E-3</v>
      </c>
      <c r="R246" s="4">
        <f t="shared" si="72"/>
        <v>0.45454545454545453</v>
      </c>
      <c r="S246" s="6" cm="1">
        <f t="array" ref="S246">SUM(_xlfn._xlws.FILTER($G$2:$G$863,_xlfn.MAP($N$2:$N$863,_xlfn.LAMBDA(_xlpm.x,_xlpm.x=$N246))))</f>
        <v>4.0797824116047144E-3</v>
      </c>
      <c r="T246" s="4">
        <f t="shared" si="73"/>
        <v>0.55555555555555558</v>
      </c>
      <c r="U246" s="4">
        <f t="shared" si="74"/>
        <v>-8.71501757189002E-2</v>
      </c>
      <c r="V246" s="4" t="s">
        <v>916</v>
      </c>
      <c r="W246" s="4" t="s">
        <v>905</v>
      </c>
      <c r="X246" s="2" cm="1">
        <f t="array" ref="X246">SUM(_xlfn._xlws.FILTER($E$2:$E$863,_xlfn.MAP($V$2:$V$863,_xlfn.LAMBDA(_xlpm.x,_xlpm.x=$V246))))</f>
        <v>14</v>
      </c>
      <c r="Y246" s="11">
        <f t="shared" si="75"/>
        <v>0.35714285714285715</v>
      </c>
      <c r="Z246" s="2" cm="1">
        <f t="array" ref="Z246">SUM(_xlfn._xlws.FILTER($E$2:$E$863,_xlfn.MAP($W$2:$W$863,_xlfn.LAMBDA(_xlpm.x,_xlpm.x=$W246))))</f>
        <v>55</v>
      </c>
      <c r="AA246" s="11">
        <f t="shared" si="76"/>
        <v>9.0909090909090912E-2</v>
      </c>
      <c r="AB246" s="11">
        <f t="shared" si="77"/>
        <v>0.59423465381600582</v>
      </c>
      <c r="AC246" s="2"/>
      <c r="AH246" s="2"/>
      <c r="AI246" s="2"/>
    </row>
    <row r="247" spans="1:35">
      <c r="A247" s="1" t="str">
        <f t="shared" si="61"/>
        <v>~sa~ : [zə]</v>
      </c>
      <c r="B247" s="1">
        <f t="shared" si="80"/>
        <v>0</v>
      </c>
      <c r="C247" s="1">
        <f t="shared" si="80"/>
        <v>0</v>
      </c>
      <c r="D247" s="1">
        <f t="shared" si="80"/>
        <v>0</v>
      </c>
      <c r="E247" s="7">
        <v>1</v>
      </c>
      <c r="F247" s="9" t="s">
        <v>629</v>
      </c>
      <c r="G247" s="4">
        <f t="shared" si="62"/>
        <v>4.5330915684496827E-4</v>
      </c>
      <c r="H247" s="4" t="str">
        <f t="shared" si="63"/>
        <v>zə</v>
      </c>
      <c r="I247" s="4" t="str">
        <f t="shared" si="64"/>
        <v>sa</v>
      </c>
      <c r="J247" s="10">
        <f t="shared" si="65"/>
        <v>2</v>
      </c>
      <c r="K247" s="10">
        <f t="shared" si="66"/>
        <v>2</v>
      </c>
      <c r="L247" s="10">
        <f t="shared" si="67"/>
        <v>2</v>
      </c>
      <c r="M247" s="1" t="str">
        <f t="shared" si="68"/>
        <v>~sa~</v>
      </c>
      <c r="N247" s="1" t="str">
        <f t="shared" si="69"/>
        <v>[zə]</v>
      </c>
      <c r="O247" s="4">
        <f t="shared" si="70"/>
        <v>3.2952384832529651E-2</v>
      </c>
      <c r="P247" s="4">
        <f t="shared" si="71"/>
        <v>0.1818181818181818</v>
      </c>
      <c r="Q247" s="3" cm="1">
        <f t="array" ref="Q247">SUM(_xlfn._xlws.FILTER($G$2:$G$863,_xlfn.MAP($M$2:$M$863,_xlfn.LAMBDA(_xlpm.x,_xlpm.x=$M247))))</f>
        <v>2.7198549410698096E-3</v>
      </c>
      <c r="R247" s="4">
        <f t="shared" si="72"/>
        <v>0.16666666666666666</v>
      </c>
      <c r="S247" s="6" cm="1">
        <f t="array" ref="S247">SUM(_xlfn._xlws.FILTER($G$2:$G$863,_xlfn.MAP($N$2:$N$863,_xlfn.LAMBDA(_xlpm.x,_xlpm.x=$N247))))</f>
        <v>2.2665457842248413E-3</v>
      </c>
      <c r="T247" s="4">
        <f t="shared" si="73"/>
        <v>0.2</v>
      </c>
      <c r="U247" s="4">
        <f t="shared" si="74"/>
        <v>-7.9181246047624873E-2</v>
      </c>
      <c r="V247" s="4" t="s">
        <v>909</v>
      </c>
      <c r="W247" s="4" t="s">
        <v>891</v>
      </c>
      <c r="X247" s="2" cm="1">
        <f t="array" ref="X247">SUM(_xlfn._xlws.FILTER($E$2:$E$863,_xlfn.MAP($V$2:$V$863,_xlfn.LAMBDA(_xlpm.x,_xlpm.x=$V247))))</f>
        <v>473</v>
      </c>
      <c r="Y247" s="11">
        <f t="shared" si="75"/>
        <v>2.1141649048625794E-3</v>
      </c>
      <c r="Z247" s="2" cm="1">
        <f t="array" ref="Z247">SUM(_xlfn._xlws.FILTER($E$2:$E$863,_xlfn.MAP($W$2:$W$863,_xlfn.LAMBDA(_xlpm.x,_xlpm.x=$W247))))</f>
        <v>163</v>
      </c>
      <c r="AA247" s="11">
        <f t="shared" si="76"/>
        <v>6.1349693251533744E-3</v>
      </c>
      <c r="AB247" s="11">
        <f t="shared" si="77"/>
        <v>-0.46267353633385372</v>
      </c>
      <c r="AC247" s="2"/>
      <c r="AH247" s="2"/>
      <c r="AI247" s="2"/>
    </row>
    <row r="248" spans="1:35">
      <c r="A248" s="1" t="str">
        <f t="shared" si="61"/>
        <v>~ho~ : [hoʊ]</v>
      </c>
      <c r="B248" s="1">
        <f t="shared" si="80"/>
        <v>0</v>
      </c>
      <c r="C248" s="1">
        <f t="shared" si="80"/>
        <v>0</v>
      </c>
      <c r="D248" s="1">
        <f t="shared" si="80"/>
        <v>0</v>
      </c>
      <c r="E248" s="7">
        <v>4</v>
      </c>
      <c r="F248" s="9" t="s">
        <v>292</v>
      </c>
      <c r="G248" s="4">
        <f t="shared" si="62"/>
        <v>1.8132366273798731E-3</v>
      </c>
      <c r="H248" s="4" t="str">
        <f t="shared" si="63"/>
        <v>hoʊ</v>
      </c>
      <c r="I248" s="4" t="str">
        <f t="shared" si="64"/>
        <v>ho</v>
      </c>
      <c r="J248" s="10">
        <f t="shared" si="65"/>
        <v>3</v>
      </c>
      <c r="K248" s="10">
        <f t="shared" si="66"/>
        <v>2</v>
      </c>
      <c r="L248" s="10">
        <f t="shared" si="67"/>
        <v>3</v>
      </c>
      <c r="M248" s="1" t="str">
        <f t="shared" si="68"/>
        <v>~ho~</v>
      </c>
      <c r="N248" s="1" t="str">
        <f t="shared" si="69"/>
        <v>[hoʊ]</v>
      </c>
      <c r="O248" s="4">
        <f t="shared" si="70"/>
        <v>0.35531568506290484</v>
      </c>
      <c r="P248" s="4">
        <f t="shared" si="71"/>
        <v>0.72727272727272718</v>
      </c>
      <c r="Q248" s="3" cm="1">
        <f t="array" ref="Q248">SUM(_xlfn._xlws.FILTER($G$2:$G$863,_xlfn.MAP($M$2:$M$863,_xlfn.LAMBDA(_xlpm.x,_xlpm.x=$M248))))</f>
        <v>2.7198549410698096E-3</v>
      </c>
      <c r="R248" s="4">
        <f t="shared" si="72"/>
        <v>0.66666666666666663</v>
      </c>
      <c r="S248" s="6" cm="1">
        <f t="array" ref="S248">SUM(_xlfn._xlws.FILTER($G$2:$G$863,_xlfn.MAP($N$2:$N$863,_xlfn.LAMBDA(_xlpm.x,_xlpm.x=$N248))))</f>
        <v>2.2665457842248413E-3</v>
      </c>
      <c r="T248" s="4">
        <f t="shared" si="73"/>
        <v>0.8</v>
      </c>
      <c r="U248" s="4">
        <f t="shared" si="74"/>
        <v>-7.9181246047624873E-2</v>
      </c>
      <c r="V248" s="4" t="s">
        <v>899</v>
      </c>
      <c r="W248" s="4" t="s">
        <v>895</v>
      </c>
      <c r="X248" s="2" cm="1">
        <f t="array" ref="X248">SUM(_xlfn._xlws.FILTER($E$2:$E$863,_xlfn.MAP($V$2:$V$863,_xlfn.LAMBDA(_xlpm.x,_xlpm.x=$V248))))</f>
        <v>359</v>
      </c>
      <c r="Y248" s="11">
        <f t="shared" si="75"/>
        <v>1.1142061281337047E-2</v>
      </c>
      <c r="Z248" s="2" cm="1">
        <f t="array" ref="Z248">SUM(_xlfn._xlws.FILTER($E$2:$E$863,_xlfn.MAP($W$2:$W$863,_xlfn.LAMBDA(_xlpm.x,_xlpm.x=$W248))))</f>
        <v>150</v>
      </c>
      <c r="AA248" s="11">
        <f t="shared" si="76"/>
        <v>2.6666666666666668E-2</v>
      </c>
      <c r="AB248" s="11">
        <f t="shared" si="77"/>
        <v>-0.37900318952263795</v>
      </c>
      <c r="AC248" s="2"/>
      <c r="AH248" s="2"/>
      <c r="AI248" s="2"/>
    </row>
    <row r="249" spans="1:35">
      <c r="A249" s="1" t="str">
        <f t="shared" si="61"/>
        <v>~me~ : [mə]</v>
      </c>
      <c r="B249" s="1">
        <f t="shared" si="80"/>
        <v>0</v>
      </c>
      <c r="C249" s="1">
        <f t="shared" si="80"/>
        <v>1</v>
      </c>
      <c r="D249" s="1">
        <f t="shared" si="80"/>
        <v>0</v>
      </c>
      <c r="E249" s="7">
        <v>5</v>
      </c>
      <c r="F249" s="9" t="s">
        <v>478</v>
      </c>
      <c r="G249" s="4">
        <f t="shared" si="62"/>
        <v>2.2665457842248413E-3</v>
      </c>
      <c r="H249" s="4" t="str">
        <f t="shared" si="63"/>
        <v>mə</v>
      </c>
      <c r="I249" s="4" t="str">
        <f t="shared" si="64"/>
        <v>me</v>
      </c>
      <c r="J249" s="10">
        <f t="shared" si="65"/>
        <v>2</v>
      </c>
      <c r="K249" s="10">
        <f t="shared" si="66"/>
        <v>2</v>
      </c>
      <c r="L249" s="10">
        <f t="shared" si="67"/>
        <v>2</v>
      </c>
      <c r="M249" s="1" t="str">
        <f t="shared" si="68"/>
        <v>~me~</v>
      </c>
      <c r="N249" s="1" t="str">
        <f t="shared" si="69"/>
        <v>[mə]</v>
      </c>
      <c r="O249" s="4">
        <f t="shared" si="70"/>
        <v>0.14196779850236957</v>
      </c>
      <c r="P249" s="4">
        <f t="shared" si="71"/>
        <v>0.30303030303030298</v>
      </c>
      <c r="Q249" s="3" cm="1">
        <f t="array" ref="Q249">SUM(_xlfn._xlws.FILTER($G$2:$G$863,_xlfn.MAP($M$2:$M$863,_xlfn.LAMBDA(_xlpm.x,_xlpm.x=$M249))))</f>
        <v>8.1595648232094288E-3</v>
      </c>
      <c r="R249" s="4">
        <f t="shared" si="72"/>
        <v>0.27777777777777779</v>
      </c>
      <c r="S249" s="6" cm="1">
        <f t="array" ref="S249">SUM(_xlfn._xlws.FILTER($G$2:$G$863,_xlfn.MAP($N$2:$N$863,_xlfn.LAMBDA(_xlpm.x,_xlpm.x=$N249))))</f>
        <v>6.799637352674524E-3</v>
      </c>
      <c r="T249" s="4">
        <f t="shared" si="73"/>
        <v>0.33333333333333331</v>
      </c>
      <c r="U249" s="4">
        <f t="shared" si="74"/>
        <v>-7.9181246047624804E-2</v>
      </c>
      <c r="V249" s="4" t="s">
        <v>908</v>
      </c>
      <c r="W249" s="4" t="s">
        <v>893</v>
      </c>
      <c r="X249" s="2" cm="1">
        <f t="array" ref="X249">SUM(_xlfn._xlws.FILTER($E$2:$E$863,_xlfn.MAP($V$2:$V$863,_xlfn.LAMBDA(_xlpm.x,_xlpm.x=$V249))))</f>
        <v>562</v>
      </c>
      <c r="Y249" s="11">
        <f t="shared" si="75"/>
        <v>8.8967971530249119E-3</v>
      </c>
      <c r="Z249" s="2" cm="1">
        <f t="array" ref="Z249">SUM(_xlfn._xlws.FILTER($E$2:$E$863,_xlfn.MAP($W$2:$W$863,_xlfn.LAMBDA(_xlpm.x,_xlpm.x=$W249))))</f>
        <v>228</v>
      </c>
      <c r="AA249" s="11">
        <f t="shared" si="76"/>
        <v>2.1929824561403508E-2</v>
      </c>
      <c r="AB249" s="11">
        <f t="shared" si="77"/>
        <v>-0.3918014685686072</v>
      </c>
      <c r="AC249" s="2"/>
      <c r="AH249" s="2"/>
      <c r="AI249" s="2"/>
    </row>
    <row r="250" spans="1:35">
      <c r="A250" s="1" t="str">
        <f t="shared" si="61"/>
        <v>~sa~ : [seɪ]</v>
      </c>
      <c r="B250" s="1">
        <f t="shared" si="80"/>
        <v>0</v>
      </c>
      <c r="C250" s="1">
        <f t="shared" si="80"/>
        <v>0</v>
      </c>
      <c r="D250" s="1">
        <f t="shared" si="80"/>
        <v>0</v>
      </c>
      <c r="E250" s="7">
        <v>3</v>
      </c>
      <c r="F250" s="9" t="s">
        <v>413</v>
      </c>
      <c r="G250" s="4">
        <f t="shared" si="62"/>
        <v>1.3599274705349048E-3</v>
      </c>
      <c r="H250" s="4" t="str">
        <f t="shared" si="63"/>
        <v>seɪ</v>
      </c>
      <c r="I250" s="4" t="str">
        <f t="shared" si="64"/>
        <v>sa</v>
      </c>
      <c r="J250" s="10">
        <f t="shared" si="65"/>
        <v>3</v>
      </c>
      <c r="K250" s="10">
        <f t="shared" si="66"/>
        <v>2</v>
      </c>
      <c r="L250" s="10">
        <f t="shared" si="67"/>
        <v>3</v>
      </c>
      <c r="M250" s="1" t="str">
        <f t="shared" si="68"/>
        <v>~sa~</v>
      </c>
      <c r="N250" s="1" t="str">
        <f t="shared" si="69"/>
        <v>[seɪ]</v>
      </c>
      <c r="O250" s="4">
        <f t="shared" si="70"/>
        <v>0.22953920440857237</v>
      </c>
      <c r="P250" s="4">
        <f t="shared" si="71"/>
        <v>0.54545454545454541</v>
      </c>
      <c r="Q250" s="3" cm="1">
        <f t="array" ref="Q250">SUM(_xlfn._xlws.FILTER($G$2:$G$863,_xlfn.MAP($M$2:$M$863,_xlfn.LAMBDA(_xlpm.x,_xlpm.x=$M250))))</f>
        <v>2.7198549410698096E-3</v>
      </c>
      <c r="R250" s="4">
        <f t="shared" si="72"/>
        <v>0.5</v>
      </c>
      <c r="S250" s="6" cm="1">
        <f t="array" ref="S250">SUM(_xlfn._xlws.FILTER($G$2:$G$863,_xlfn.MAP($N$2:$N$863,_xlfn.LAMBDA(_xlpm.x,_xlpm.x=$N250))))</f>
        <v>2.2665457842248413E-3</v>
      </c>
      <c r="T250" s="4">
        <f t="shared" si="73"/>
        <v>0.6</v>
      </c>
      <c r="U250" s="4">
        <f t="shared" si="74"/>
        <v>-7.9181246047624804E-2</v>
      </c>
      <c r="V250" s="4" t="s">
        <v>900</v>
      </c>
      <c r="W250" s="4" t="s">
        <v>900</v>
      </c>
      <c r="X250" s="2" cm="1">
        <f t="array" ref="X250">SUM(_xlfn._xlws.FILTER($E$2:$E$863,_xlfn.MAP($V$2:$V$863,_xlfn.LAMBDA(_xlpm.x,_xlpm.x=$V250))))</f>
        <v>247</v>
      </c>
      <c r="Y250" s="11">
        <f t="shared" si="75"/>
        <v>1.2145748987854251E-2</v>
      </c>
      <c r="Z250" s="2" cm="1">
        <f t="array" ref="Z250">SUM(_xlfn._xlws.FILTER($E$2:$E$863,_xlfn.MAP($W$2:$W$863,_xlfn.LAMBDA(_xlpm.x,_xlpm.x=$W250))))</f>
        <v>78</v>
      </c>
      <c r="AA250" s="11">
        <f t="shared" si="76"/>
        <v>3.8461538461538464E-2</v>
      </c>
      <c r="AB250" s="11">
        <f t="shared" si="77"/>
        <v>-0.50060235056918534</v>
      </c>
      <c r="AC250" s="2"/>
      <c r="AH250" s="2"/>
      <c r="AI250" s="2"/>
    </row>
    <row r="251" spans="1:35">
      <c r="A251" s="1" t="str">
        <f t="shared" si="61"/>
        <v>~th~ : [θ]</v>
      </c>
      <c r="B251" s="1">
        <f t="shared" si="80"/>
        <v>0</v>
      </c>
      <c r="C251" s="1">
        <f t="shared" si="80"/>
        <v>0</v>
      </c>
      <c r="D251" s="1">
        <f t="shared" si="80"/>
        <v>0</v>
      </c>
      <c r="E251" s="7">
        <v>6</v>
      </c>
      <c r="F251" s="9" t="s">
        <v>175</v>
      </c>
      <c r="G251" s="4">
        <f t="shared" si="62"/>
        <v>2.7198549410698096E-3</v>
      </c>
      <c r="H251" s="4" t="str">
        <f t="shared" si="63"/>
        <v>θ</v>
      </c>
      <c r="I251" s="4" t="str">
        <f t="shared" si="64"/>
        <v>th</v>
      </c>
      <c r="J251" s="10">
        <f t="shared" si="65"/>
        <v>1</v>
      </c>
      <c r="K251" s="10">
        <f t="shared" si="66"/>
        <v>2</v>
      </c>
      <c r="L251" s="10">
        <f t="shared" si="67"/>
        <v>2</v>
      </c>
      <c r="M251" s="1" t="str">
        <f t="shared" si="68"/>
        <v>~th~</v>
      </c>
      <c r="N251" s="1" t="str">
        <f t="shared" si="69"/>
        <v>[θ]</v>
      </c>
      <c r="O251" s="4">
        <f t="shared" si="70"/>
        <v>0.46966127874670288</v>
      </c>
      <c r="P251" s="4">
        <f t="shared" si="71"/>
        <v>0.92307692307692302</v>
      </c>
      <c r="Q251" s="3" cm="1">
        <f t="array" ref="Q251">SUM(_xlfn._xlws.FILTER($G$2:$G$863,_xlfn.MAP($M$2:$M$863,_xlfn.LAMBDA(_xlpm.x,_xlpm.x=$M251))))</f>
        <v>3.1731640979147779E-3</v>
      </c>
      <c r="R251" s="4">
        <f t="shared" si="72"/>
        <v>0.8571428571428571</v>
      </c>
      <c r="S251" s="6" cm="1">
        <f t="array" ref="S251">SUM(_xlfn._xlws.FILTER($G$2:$G$863,_xlfn.MAP($N$2:$N$863,_xlfn.LAMBDA(_xlpm.x,_xlpm.x=$N251))))</f>
        <v>2.7198549410698096E-3</v>
      </c>
      <c r="T251" s="4">
        <f t="shared" si="73"/>
        <v>1</v>
      </c>
      <c r="U251" s="4">
        <f t="shared" si="74"/>
        <v>-6.6946789630613221E-2</v>
      </c>
      <c r="V251" s="4" t="s">
        <v>908</v>
      </c>
      <c r="W251" s="4" t="s">
        <v>890</v>
      </c>
      <c r="X251" s="2" cm="1">
        <f t="array" ref="X251">SUM(_xlfn._xlws.FILTER($E$2:$E$863,_xlfn.MAP($V$2:$V$863,_xlfn.LAMBDA(_xlpm.x,_xlpm.x=$V251))))</f>
        <v>562</v>
      </c>
      <c r="Y251" s="11">
        <f t="shared" si="75"/>
        <v>1.0676156583629894E-2</v>
      </c>
      <c r="Z251" s="2" cm="1">
        <f t="array" ref="Z251">SUM(_xlfn._xlws.FILTER($E$2:$E$863,_xlfn.MAP($W$2:$W$863,_xlfn.LAMBDA(_xlpm.x,_xlpm.x=$W251))))</f>
        <v>245</v>
      </c>
      <c r="AA251" s="11">
        <f t="shared" si="76"/>
        <v>2.4489795918367346E-2</v>
      </c>
      <c r="AB251" s="11">
        <f t="shared" si="77"/>
        <v>-0.36057023120452858</v>
      </c>
      <c r="AC251" s="2"/>
      <c r="AH251" s="2"/>
      <c r="AI251" s="2"/>
    </row>
    <row r="252" spans="1:35">
      <c r="A252" s="1" t="str">
        <f t="shared" si="61"/>
        <v>~de~ : [dɪ]</v>
      </c>
      <c r="B252" s="1">
        <f t="shared" si="80"/>
        <v>0</v>
      </c>
      <c r="C252" s="1">
        <f t="shared" si="80"/>
        <v>0</v>
      </c>
      <c r="D252" s="1">
        <f t="shared" si="80"/>
        <v>0</v>
      </c>
      <c r="E252" s="7">
        <v>6</v>
      </c>
      <c r="F252" s="9" t="s">
        <v>266</v>
      </c>
      <c r="G252" s="4">
        <f t="shared" si="62"/>
        <v>2.7198549410698096E-3</v>
      </c>
      <c r="H252" s="4" t="str">
        <f t="shared" si="63"/>
        <v>dɪ</v>
      </c>
      <c r="I252" s="4" t="str">
        <f t="shared" si="64"/>
        <v>de</v>
      </c>
      <c r="J252" s="10">
        <f t="shared" si="65"/>
        <v>2</v>
      </c>
      <c r="K252" s="10">
        <f t="shared" si="66"/>
        <v>2</v>
      </c>
      <c r="L252" s="10">
        <f t="shared" si="67"/>
        <v>2</v>
      </c>
      <c r="M252" s="1" t="str">
        <f t="shared" si="68"/>
        <v>~de~</v>
      </c>
      <c r="N252" s="1" t="str">
        <f t="shared" si="69"/>
        <v>[dɪ]</v>
      </c>
      <c r="O252" s="4">
        <f t="shared" si="70"/>
        <v>0.14199061915597994</v>
      </c>
      <c r="P252" s="4">
        <f t="shared" si="71"/>
        <v>0.27906976744186046</v>
      </c>
      <c r="Q252" s="3" cm="1">
        <f t="array" ref="Q252">SUM(_xlfn._xlws.FILTER($G$2:$G$863,_xlfn.MAP($M$2:$M$863,_xlfn.LAMBDA(_xlpm.x,_xlpm.x=$M252))))</f>
        <v>1.042611060743427E-2</v>
      </c>
      <c r="R252" s="4">
        <f t="shared" si="72"/>
        <v>0.2608695652173913</v>
      </c>
      <c r="S252" s="6" cm="1">
        <f t="array" ref="S252">SUM(_xlfn._xlws.FILTER($G$2:$G$863,_xlfn.MAP($N$2:$N$863,_xlfn.LAMBDA(_xlpm.x,_xlpm.x=$N252))))</f>
        <v>9.0661831368993653E-3</v>
      </c>
      <c r="T252" s="4">
        <f t="shared" si="73"/>
        <v>0.3</v>
      </c>
      <c r="U252" s="4">
        <f t="shared" si="74"/>
        <v>-6.0697840353611698E-2</v>
      </c>
      <c r="V252" s="4" t="s">
        <v>900</v>
      </c>
      <c r="W252" s="4" t="s">
        <v>905</v>
      </c>
      <c r="X252" s="2" cm="1">
        <f t="array" ref="X252">SUM(_xlfn._xlws.FILTER($E$2:$E$863,_xlfn.MAP($V$2:$V$863,_xlfn.LAMBDA(_xlpm.x,_xlpm.x=$V252))))</f>
        <v>247</v>
      </c>
      <c r="Y252" s="11">
        <f t="shared" si="75"/>
        <v>2.4291497975708502E-2</v>
      </c>
      <c r="Z252" s="2" cm="1">
        <f t="array" ref="Z252">SUM(_xlfn._xlws.FILTER($E$2:$E$863,_xlfn.MAP($W$2:$W$863,_xlfn.LAMBDA(_xlpm.x,_xlpm.x=$W252))))</f>
        <v>55</v>
      </c>
      <c r="AA252" s="11">
        <f t="shared" si="76"/>
        <v>0.10909090909090909</v>
      </c>
      <c r="AB252" s="11">
        <f t="shared" si="77"/>
        <v>-0.65233426376542181</v>
      </c>
      <c r="AC252" s="2"/>
      <c r="AH252" s="2"/>
      <c r="AI252" s="2"/>
    </row>
    <row r="253" spans="1:35">
      <c r="A253" s="1" t="str">
        <f t="shared" si="61"/>
        <v>~ha~ : [hæ]</v>
      </c>
      <c r="B253" s="1">
        <f t="shared" si="80"/>
        <v>0</v>
      </c>
      <c r="C253" s="1">
        <f t="shared" si="80"/>
        <v>0</v>
      </c>
      <c r="D253" s="1">
        <f t="shared" si="80"/>
        <v>0</v>
      </c>
      <c r="E253" s="7">
        <v>8</v>
      </c>
      <c r="F253" s="9" t="s">
        <v>44</v>
      </c>
      <c r="G253" s="4">
        <f t="shared" si="62"/>
        <v>3.6264732547597461E-3</v>
      </c>
      <c r="H253" s="1" t="str">
        <f t="shared" si="63"/>
        <v>hæ</v>
      </c>
      <c r="I253" s="1" t="str">
        <f t="shared" si="64"/>
        <v>ha</v>
      </c>
      <c r="J253" s="10">
        <f t="shared" si="65"/>
        <v>2</v>
      </c>
      <c r="K253" s="10">
        <f t="shared" si="66"/>
        <v>2</v>
      </c>
      <c r="L253" s="10">
        <f t="shared" si="67"/>
        <v>2</v>
      </c>
      <c r="M253" s="1" t="str">
        <f t="shared" si="68"/>
        <v>~ha~</v>
      </c>
      <c r="N253" s="1" t="str">
        <f t="shared" si="69"/>
        <v>[hæ]</v>
      </c>
      <c r="O253" s="4">
        <f t="shared" si="70"/>
        <v>0.54071645831323578</v>
      </c>
      <c r="P253" s="4">
        <f t="shared" si="71"/>
        <v>0.94117647058823528</v>
      </c>
      <c r="Q253" s="3" cm="1">
        <f t="array" ref="Q253">SUM(_xlfn._xlws.FILTER($G$2:$G$863,_xlfn.MAP($M$2:$M$863,_xlfn.LAMBDA(_xlpm.x,_xlpm.x=$M253))))</f>
        <v>4.0797824116047144E-3</v>
      </c>
      <c r="R253" s="4">
        <f t="shared" si="72"/>
        <v>0.88888888888888884</v>
      </c>
      <c r="S253" s="6" cm="1">
        <f t="array" ref="S253">SUM(_xlfn._xlws.FILTER($G$2:$G$863,_xlfn.MAP($N$2:$N$863,_xlfn.LAMBDA(_xlpm.x,_xlpm.x=$N253))))</f>
        <v>3.6264732547597461E-3</v>
      </c>
      <c r="T253" s="4">
        <f t="shared" si="73"/>
        <v>1</v>
      </c>
      <c r="U253" s="4">
        <f t="shared" si="74"/>
        <v>-5.1152522447381311E-2</v>
      </c>
      <c r="V253" s="4" t="s">
        <v>909</v>
      </c>
      <c r="W253" s="4" t="s">
        <v>899</v>
      </c>
      <c r="X253" s="2" cm="1">
        <f t="array" ref="X253">SUM(_xlfn._xlws.FILTER($E$2:$E$863,_xlfn.MAP($V$2:$V$863,_xlfn.LAMBDA(_xlpm.x,_xlpm.x=$V253))))</f>
        <v>473</v>
      </c>
      <c r="Y253" s="11">
        <f t="shared" si="75"/>
        <v>1.6913319238900635E-2</v>
      </c>
      <c r="Z253" s="2" cm="1">
        <f t="array" ref="Z253">SUM(_xlfn._xlws.FILTER($E$2:$E$863,_xlfn.MAP($W$2:$W$863,_xlfn.LAMBDA(_xlpm.x,_xlpm.x=$W253))))</f>
        <v>104</v>
      </c>
      <c r="AA253" s="11">
        <f t="shared" si="76"/>
        <v>7.6923076923076927E-2</v>
      </c>
      <c r="AB253" s="11">
        <f t="shared" si="77"/>
        <v>-0.65782780143903119</v>
      </c>
      <c r="AC253" s="2"/>
      <c r="AH253" s="2"/>
      <c r="AI253" s="2"/>
    </row>
    <row r="254" spans="1:35">
      <c r="A254" s="1" t="str">
        <f t="shared" si="61"/>
        <v>~li~ : [lɪ]</v>
      </c>
      <c r="B254" s="1">
        <f t="shared" si="80"/>
        <v>0</v>
      </c>
      <c r="C254" s="1">
        <f t="shared" si="80"/>
        <v>0</v>
      </c>
      <c r="D254" s="1">
        <f t="shared" si="80"/>
        <v>0</v>
      </c>
      <c r="E254" s="7">
        <v>5</v>
      </c>
      <c r="F254" s="9" t="s">
        <v>220</v>
      </c>
      <c r="G254" s="4">
        <f t="shared" si="62"/>
        <v>2.2665457842248413E-3</v>
      </c>
      <c r="H254" s="4" t="str">
        <f t="shared" si="63"/>
        <v>lɪ</v>
      </c>
      <c r="I254" s="4" t="str">
        <f t="shared" si="64"/>
        <v>li</v>
      </c>
      <c r="J254" s="10">
        <f t="shared" si="65"/>
        <v>2</v>
      </c>
      <c r="K254" s="10">
        <f t="shared" si="66"/>
        <v>2</v>
      </c>
      <c r="L254" s="10">
        <f t="shared" si="67"/>
        <v>2</v>
      </c>
      <c r="M254" s="1" t="str">
        <f t="shared" si="68"/>
        <v>~li~</v>
      </c>
      <c r="N254" s="1" t="str">
        <f t="shared" si="69"/>
        <v>[lɪ]</v>
      </c>
      <c r="O254" s="4">
        <f t="shared" si="70"/>
        <v>0.24657565003043136</v>
      </c>
      <c r="P254" s="4">
        <f t="shared" si="71"/>
        <v>0.52631578947368418</v>
      </c>
      <c r="Q254" s="3" cm="1">
        <f t="array" ref="Q254">SUM(_xlfn._xlws.FILTER($G$2:$G$863,_xlfn.MAP($M$2:$M$863,_xlfn.LAMBDA(_xlpm.x,_xlpm.x=$M254))))</f>
        <v>4.5330915684496827E-3</v>
      </c>
      <c r="R254" s="4">
        <f t="shared" si="72"/>
        <v>0.5</v>
      </c>
      <c r="S254" s="6" cm="1">
        <f t="array" ref="S254">SUM(_xlfn._xlws.FILTER($G$2:$G$863,_xlfn.MAP($N$2:$N$863,_xlfn.LAMBDA(_xlpm.x,_xlpm.x=$N254))))</f>
        <v>4.0797824116047144E-3</v>
      </c>
      <c r="T254" s="4">
        <f t="shared" si="73"/>
        <v>0.55555555555555558</v>
      </c>
      <c r="U254" s="4">
        <f t="shared" si="74"/>
        <v>-4.5757490560675171E-2</v>
      </c>
      <c r="V254" s="4" t="s">
        <v>889</v>
      </c>
      <c r="W254" s="4" t="s">
        <v>905</v>
      </c>
      <c r="X254" s="2" cm="1">
        <f t="array" ref="X254">SUM(_xlfn._xlws.FILTER($E$2:$E$863,_xlfn.MAP($V$2:$V$863,_xlfn.LAMBDA(_xlpm.x,_xlpm.x=$V254))))</f>
        <v>52</v>
      </c>
      <c r="Y254" s="11">
        <f t="shared" si="75"/>
        <v>9.6153846153846159E-2</v>
      </c>
      <c r="Z254" s="2" cm="1">
        <f t="array" ref="Z254">SUM(_xlfn._xlws.FILTER($E$2:$E$863,_xlfn.MAP($W$2:$W$863,_xlfn.LAMBDA(_xlpm.x,_xlpm.x=$W254))))</f>
        <v>55</v>
      </c>
      <c r="AA254" s="11">
        <f t="shared" si="76"/>
        <v>9.0909090909090912E-2</v>
      </c>
      <c r="AB254" s="11">
        <f t="shared" si="77"/>
        <v>2.4359345859444693E-2</v>
      </c>
      <c r="AC254" s="2"/>
      <c r="AH254" s="2"/>
      <c r="AI254" s="2"/>
    </row>
    <row r="255" spans="1:35">
      <c r="A255" s="1" t="str">
        <f t="shared" si="61"/>
        <v>~be~ : [bɪ]</v>
      </c>
      <c r="B255" s="1">
        <f t="shared" si="80"/>
        <v>0</v>
      </c>
      <c r="C255" s="1">
        <f t="shared" si="80"/>
        <v>0</v>
      </c>
      <c r="D255" s="1">
        <f t="shared" si="80"/>
        <v>0</v>
      </c>
      <c r="E255" s="7">
        <v>6</v>
      </c>
      <c r="F255" s="9" t="s">
        <v>341</v>
      </c>
      <c r="G255" s="4">
        <f t="shared" si="62"/>
        <v>2.7198549410698096E-3</v>
      </c>
      <c r="H255" s="4" t="str">
        <f t="shared" si="63"/>
        <v>bɪ</v>
      </c>
      <c r="I255" s="4" t="str">
        <f t="shared" si="64"/>
        <v>be</v>
      </c>
      <c r="J255" s="10">
        <f t="shared" si="65"/>
        <v>2</v>
      </c>
      <c r="K255" s="10">
        <f t="shared" si="66"/>
        <v>2</v>
      </c>
      <c r="L255" s="10">
        <f t="shared" si="67"/>
        <v>2</v>
      </c>
      <c r="M255" s="1" t="str">
        <f t="shared" si="68"/>
        <v>~be~</v>
      </c>
      <c r="N255" s="1" t="str">
        <f t="shared" si="69"/>
        <v>[bɪ]</v>
      </c>
      <c r="O255" s="4">
        <f t="shared" si="70"/>
        <v>0.24422386494828552</v>
      </c>
      <c r="P255" s="4">
        <f t="shared" si="71"/>
        <v>0.48000000000000004</v>
      </c>
      <c r="Q255" s="3" cm="1">
        <f t="array" ref="Q255">SUM(_xlfn._xlws.FILTER($G$2:$G$863,_xlfn.MAP($M$2:$M$863,_xlfn.LAMBDA(_xlpm.x,_xlpm.x=$M255))))</f>
        <v>5.8930190389845875E-3</v>
      </c>
      <c r="R255" s="4">
        <f t="shared" si="72"/>
        <v>0.46153846153846156</v>
      </c>
      <c r="S255" s="6" cm="1">
        <f t="array" ref="S255">SUM(_xlfn._xlws.FILTER($G$2:$G$863,_xlfn.MAP($N$2:$N$863,_xlfn.LAMBDA(_xlpm.x,_xlpm.x=$N255))))</f>
        <v>5.4397098821396192E-3</v>
      </c>
      <c r="T255" s="4">
        <f t="shared" si="73"/>
        <v>0.5</v>
      </c>
      <c r="U255" s="4">
        <f t="shared" si="74"/>
        <v>-3.4762106259211917E-2</v>
      </c>
      <c r="V255" s="4" t="s">
        <v>907</v>
      </c>
      <c r="W255" s="4" t="s">
        <v>904</v>
      </c>
      <c r="X255" s="2" cm="1">
        <f t="array" ref="X255">SUM(_xlfn._xlws.FILTER($E$2:$E$863,_xlfn.MAP($V$2:$V$863,_xlfn.LAMBDA(_xlpm.x,_xlpm.x=$V255))))</f>
        <v>341</v>
      </c>
      <c r="Y255" s="11">
        <f t="shared" si="75"/>
        <v>1.7595307917888565E-2</v>
      </c>
      <c r="Z255" s="2" cm="1">
        <f t="array" ref="Z255">SUM(_xlfn._xlws.FILTER($E$2:$E$863,_xlfn.MAP($W$2:$W$863,_xlfn.LAMBDA(_xlpm.x,_xlpm.x=$W255))))</f>
        <v>45</v>
      </c>
      <c r="AA255" s="11">
        <f t="shared" si="76"/>
        <v>0.13333333333333333</v>
      </c>
      <c r="AB255" s="11">
        <f t="shared" si="77"/>
        <v>-0.87954186521715394</v>
      </c>
      <c r="AC255" s="2"/>
      <c r="AH255" s="2"/>
      <c r="AI255" s="2"/>
    </row>
    <row r="256" spans="1:35">
      <c r="A256" s="1" t="str">
        <f t="shared" si="61"/>
        <v>~ng~ : [ŋ]</v>
      </c>
      <c r="B256" s="1">
        <f t="shared" si="80"/>
        <v>0</v>
      </c>
      <c r="C256" s="1">
        <f t="shared" si="80"/>
        <v>0</v>
      </c>
      <c r="D256" s="1">
        <f t="shared" si="80"/>
        <v>0</v>
      </c>
      <c r="E256" s="7">
        <v>18</v>
      </c>
      <c r="F256" s="9" t="s">
        <v>180</v>
      </c>
      <c r="G256" s="4">
        <f t="shared" si="62"/>
        <v>8.1595648232094288E-3</v>
      </c>
      <c r="H256" s="1" t="str">
        <f t="shared" si="63"/>
        <v>ŋ</v>
      </c>
      <c r="I256" s="1" t="str">
        <f t="shared" si="64"/>
        <v>ng</v>
      </c>
      <c r="J256" s="10">
        <f t="shared" si="65"/>
        <v>1</v>
      </c>
      <c r="K256" s="10">
        <f t="shared" si="66"/>
        <v>2</v>
      </c>
      <c r="L256" s="10">
        <f t="shared" si="67"/>
        <v>2</v>
      </c>
      <c r="M256" s="1" t="str">
        <f t="shared" si="68"/>
        <v>~ng~</v>
      </c>
      <c r="N256" s="1" t="str">
        <f t="shared" si="69"/>
        <v>[ŋ]</v>
      </c>
      <c r="O256" s="4">
        <f t="shared" si="70"/>
        <v>0.74907864184890249</v>
      </c>
      <c r="P256" s="4">
        <f t="shared" si="71"/>
        <v>0.97297297297297303</v>
      </c>
      <c r="Q256" s="3" cm="1">
        <f t="array" ref="Q256">SUM(_xlfn._xlws.FILTER($G$2:$G$863,_xlfn.MAP($M$2:$M$863,_xlfn.LAMBDA(_xlpm.x,_xlpm.x=$M256))))</f>
        <v>8.6128739800543971E-3</v>
      </c>
      <c r="R256" s="4">
        <f t="shared" si="72"/>
        <v>0.94736842105263153</v>
      </c>
      <c r="S256" s="6" cm="1">
        <f t="array" ref="S256">SUM(_xlfn._xlws.FILTER($G$2:$G$863,_xlfn.MAP($N$2:$N$863,_xlfn.LAMBDA(_xlpm.x,_xlpm.x=$N256))))</f>
        <v>8.1595648232094288E-3</v>
      </c>
      <c r="T256" s="4">
        <f t="shared" si="73"/>
        <v>1</v>
      </c>
      <c r="U256" s="4">
        <f t="shared" si="74"/>
        <v>-2.3481095849522914E-2</v>
      </c>
      <c r="V256" s="4" t="s">
        <v>919</v>
      </c>
      <c r="W256" s="4" t="s">
        <v>893</v>
      </c>
      <c r="X256" s="2" cm="1">
        <f t="array" ref="X256">SUM(_xlfn._xlws.FILTER($E$2:$E$863,_xlfn.MAP($V$2:$V$863,_xlfn.LAMBDA(_xlpm.x,_xlpm.x=$V256))))</f>
        <v>20</v>
      </c>
      <c r="Y256" s="11">
        <f t="shared" si="75"/>
        <v>0.9</v>
      </c>
      <c r="Z256" s="2" cm="1">
        <f t="array" ref="Z256">SUM(_xlfn._xlws.FILTER($E$2:$E$863,_xlfn.MAP($W$2:$W$863,_xlfn.LAMBDA(_xlpm.x,_xlpm.x=$W256))))</f>
        <v>228</v>
      </c>
      <c r="AA256" s="11">
        <f t="shared" si="76"/>
        <v>7.8947368421052627E-2</v>
      </c>
      <c r="AB256" s="11">
        <f t="shared" si="77"/>
        <v>1.0569048513364727</v>
      </c>
      <c r="AC256" s="2"/>
      <c r="AH256" s="2"/>
      <c r="AI256" s="2"/>
    </row>
    <row r="257" spans="1:35">
      <c r="A257" s="1" t="str">
        <f t="shared" si="61"/>
        <v>~se~ : [s]</v>
      </c>
      <c r="B257" s="1">
        <f t="shared" si="80"/>
        <v>0</v>
      </c>
      <c r="C257" s="1">
        <f t="shared" si="80"/>
        <v>0</v>
      </c>
      <c r="D257" s="1">
        <f t="shared" si="80"/>
        <v>0</v>
      </c>
      <c r="E257" s="7">
        <v>5</v>
      </c>
      <c r="F257" s="9" t="s">
        <v>128</v>
      </c>
      <c r="G257" s="4">
        <f t="shared" si="62"/>
        <v>2.2665457842248413E-3</v>
      </c>
      <c r="H257" s="4" t="str">
        <f t="shared" si="63"/>
        <v>s</v>
      </c>
      <c r="I257" s="4" t="str">
        <f t="shared" si="64"/>
        <v>se</v>
      </c>
      <c r="J257" s="10">
        <f t="shared" si="65"/>
        <v>1</v>
      </c>
      <c r="K257" s="10">
        <f t="shared" si="66"/>
        <v>2</v>
      </c>
      <c r="L257" s="10">
        <f t="shared" si="67"/>
        <v>2</v>
      </c>
      <c r="M257" s="1" t="str">
        <f t="shared" si="68"/>
        <v>~se~</v>
      </c>
      <c r="N257" s="1" t="str">
        <f t="shared" si="69"/>
        <v>[s]</v>
      </c>
      <c r="O257" s="4">
        <f t="shared" si="70"/>
        <v>6.246583134104261E-2</v>
      </c>
      <c r="P257" s="4">
        <f t="shared" si="71"/>
        <v>0.13333333333333333</v>
      </c>
      <c r="Q257" s="3" cm="1">
        <f t="array" ref="Q257">SUM(_xlfn._xlws.FILTER($G$2:$G$863,_xlfn.MAP($M$2:$M$863,_xlfn.LAMBDA(_xlpm.x,_xlpm.x=$M257))))</f>
        <v>1.7225747960108794E-2</v>
      </c>
      <c r="R257" s="4">
        <f t="shared" si="72"/>
        <v>0.13157894736842105</v>
      </c>
      <c r="S257" s="6" cm="1">
        <f t="array" ref="S257">SUM(_xlfn._xlws.FILTER($G$2:$G$863,_xlfn.MAP($N$2:$N$863,_xlfn.LAMBDA(_xlpm.x,_xlpm.x=$N257))))</f>
        <v>1.6772438803263824E-2</v>
      </c>
      <c r="T257" s="4">
        <f t="shared" si="73"/>
        <v>0.13513513513513514</v>
      </c>
      <c r="U257" s="4">
        <f t="shared" si="74"/>
        <v>-1.1581872549815197E-2</v>
      </c>
      <c r="V257" s="4" t="s">
        <v>899</v>
      </c>
      <c r="W257" s="4" t="s">
        <v>890</v>
      </c>
      <c r="X257" s="2" cm="1">
        <f t="array" ref="X257">SUM(_xlfn._xlws.FILTER($E$2:$E$863,_xlfn.MAP($V$2:$V$863,_xlfn.LAMBDA(_xlpm.x,_xlpm.x=$V257))))</f>
        <v>359</v>
      </c>
      <c r="Y257" s="11">
        <f t="shared" si="75"/>
        <v>1.3927576601671309E-2</v>
      </c>
      <c r="Z257" s="2" cm="1">
        <f t="array" ref="Z257">SUM(_xlfn._xlws.FILTER($E$2:$E$863,_xlfn.MAP($W$2:$W$863,_xlfn.LAMBDA(_xlpm.x,_xlpm.x=$W257))))</f>
        <v>245</v>
      </c>
      <c r="AA257" s="11">
        <f t="shared" si="76"/>
        <v>2.0408163265306121E-2</v>
      </c>
      <c r="AB257" s="11">
        <f t="shared" si="77"/>
        <v>-0.16592836421378668</v>
      </c>
      <c r="AC257" s="2"/>
      <c r="AH257" s="2"/>
      <c r="AI257" s="2"/>
    </row>
    <row r="258" spans="1:35">
      <c r="A258" s="1" t="str">
        <f t="shared" ref="A258:A321" si="81">_xlfn.LET(_xlpm.sep," : ",CONCATENATE(M258,_xlpm.sep,N258))</f>
        <v>~tu~ : [tu]</v>
      </c>
      <c r="B258" s="1">
        <f t="shared" si="80"/>
        <v>0</v>
      </c>
      <c r="C258" s="1">
        <f t="shared" si="80"/>
        <v>0</v>
      </c>
      <c r="D258" s="1">
        <f t="shared" si="80"/>
        <v>0</v>
      </c>
      <c r="E258" s="7">
        <v>1</v>
      </c>
      <c r="F258" s="9" t="s">
        <v>154</v>
      </c>
      <c r="G258" s="4">
        <f t="shared" ref="G258:G321" si="82">E258/freq.sum.r6e</f>
        <v>4.5330915684496827E-4</v>
      </c>
      <c r="H258" s="1" t="str">
        <f t="shared" ref="H258:H321" si="83">_xlfn.LET(_xlpm.sep,":",_xlpm.w,$F258,LEFT(_xlpm.w,FIND(_xlpm.sep,_xlpm.w)-1))</f>
        <v>tu</v>
      </c>
      <c r="I258" s="1" t="str">
        <f t="shared" ref="I258:I321" si="84">_xlfn.LET(_xlpm.sep,":",_xlpm.w,$F258,RIGHT(_xlpm.w,LEN(_xlpm.w)-FIND(_xlpm.sep,_xlpm.w)))</f>
        <v>tu</v>
      </c>
      <c r="J258" s="10">
        <f t="shared" ref="J258:J321" si="85">_xlfn.LET(_xlpm.w,H258,LEN(_xlpm.w))</f>
        <v>2</v>
      </c>
      <c r="K258" s="10">
        <f t="shared" ref="K258:K321" si="86">_xlfn.LET(_xlpm.w,I258,LEN(_xlpm.w))</f>
        <v>2</v>
      </c>
      <c r="L258" s="10">
        <f t="shared" ref="L258:L321" si="87">_xlfn.LET(_xlpm.a,J258,_xlpm.b,K258,MAX(_xlpm.a,_xlpm.b))</f>
        <v>2</v>
      </c>
      <c r="M258" s="1" t="str">
        <f t="shared" ref="M258:M321" si="88">_xlfn.LET(_xlpm.sep,":",_xlpm.w,$F258,_xlfn.CONCAT("~",RIGHT(_xlpm.w,LEN(_xlpm.w)-FIND(_xlpm.sep,_xlpm.w)),"~"))</f>
        <v>~tu~</v>
      </c>
      <c r="N258" s="1" t="str">
        <f t="shared" ref="N258:N321" si="89">_xlfn.LET(_xlpm.sep,":",_xlpm.w,$F258,_xlfn.CONCAT("[",LEFT(_xlpm.w,FIND(_xlpm.sep,_xlpm.w)-1),"]"))</f>
        <v>[tu]</v>
      </c>
      <c r="O258" s="4">
        <f t="shared" ref="O258:O321" si="90">_xlfn.LET(_xlpm.freq,E258,_xlpm.size,L258+1,_xlpm.F,P258,LOG(1+_xlpm.freq)*LOG(1+_xlpm.size)*_xlpm.F)</f>
        <v>3.6247623315782622E-2</v>
      </c>
      <c r="P258" s="4">
        <f t="shared" ref="P258:P321" si="91">_xlfn.LET(_xlpm.a,T258,_xlpm.b,R258,2*_xlpm.a*_xlpm.b/(_xlpm.a+_xlpm.b))</f>
        <v>0.20000000000000004</v>
      </c>
      <c r="Q258" s="3" cm="1">
        <f t="array" ref="Q258">SUM(_xlfn._xlws.FILTER($G$2:$G$863,_xlfn.MAP($M$2:$M$863,_xlfn.LAMBDA(_xlpm.x,_xlpm.x=$M258))))</f>
        <v>2.2665457842248413E-3</v>
      </c>
      <c r="R258" s="4">
        <f t="shared" ref="R258:R321" si="92">$G258/Q258</f>
        <v>0.2</v>
      </c>
      <c r="S258" s="6" cm="1">
        <f t="array" ref="S258">SUM(_xlfn._xlws.FILTER($G$2:$G$863,_xlfn.MAP($N$2:$N$863,_xlfn.LAMBDA(_xlpm.x,_xlpm.x=$N258))))</f>
        <v>2.2665457842248413E-3</v>
      </c>
      <c r="T258" s="4">
        <f t="shared" ref="T258:T321" si="93">$G258/S258</f>
        <v>0.2</v>
      </c>
      <c r="U258" s="4">
        <f t="shared" ref="U258:U321" si="94">_xlfn.LET(_xlpm.p,R258,_xlpm.q,T258,LOG(_xlpm.p/_xlpm.q))</f>
        <v>0</v>
      </c>
      <c r="V258" s="4" t="s">
        <v>912</v>
      </c>
      <c r="W258" s="4" t="s">
        <v>899</v>
      </c>
      <c r="X258" s="2" cm="1">
        <f t="array" ref="X258">SUM(_xlfn._xlws.FILTER($E$2:$E$863,_xlfn.MAP($V$2:$V$863,_xlfn.LAMBDA(_xlpm.x,_xlpm.x=$V258))))</f>
        <v>24</v>
      </c>
      <c r="Y258" s="11">
        <f t="shared" ref="Y258:Y321" si="95">$E258/X258</f>
        <v>4.1666666666666664E-2</v>
      </c>
      <c r="Z258" s="2" cm="1">
        <f t="array" ref="Z258">SUM(_xlfn._xlws.FILTER($E$2:$E$863,_xlfn.MAP($W$2:$W$863,_xlfn.LAMBDA(_xlpm.x,_xlpm.x=$W258))))</f>
        <v>104</v>
      </c>
      <c r="AA258" s="11">
        <f t="shared" ref="AA258:AA321" si="96">$E258/Z258</f>
        <v>9.6153846153846159E-3</v>
      </c>
      <c r="AB258" s="11">
        <f t="shared" ref="AB258:AB321" si="97">_xlfn.LET(_xlpm.a,Y258,_xlpm.b,AA258,LOG(_xlpm.a/_xlpm.b))</f>
        <v>0.63682209758717434</v>
      </c>
      <c r="AC258" s="2"/>
      <c r="AH258" s="2"/>
      <c r="AI258" s="2"/>
    </row>
    <row r="259" spans="1:35">
      <c r="A259" s="1" t="str">
        <f t="shared" si="81"/>
        <v>~du~ : [dʌ]</v>
      </c>
      <c r="B259" s="1">
        <f t="shared" si="80"/>
        <v>0</v>
      </c>
      <c r="C259" s="1">
        <f t="shared" si="80"/>
        <v>0</v>
      </c>
      <c r="D259" s="1">
        <f t="shared" si="80"/>
        <v>0</v>
      </c>
      <c r="E259" s="7">
        <v>1</v>
      </c>
      <c r="F259" s="9" t="s">
        <v>377</v>
      </c>
      <c r="G259" s="4">
        <f t="shared" si="82"/>
        <v>4.5330915684496827E-4</v>
      </c>
      <c r="H259" s="4" t="str">
        <f t="shared" si="83"/>
        <v>dʌ</v>
      </c>
      <c r="I259" s="4" t="str">
        <f t="shared" si="84"/>
        <v>du</v>
      </c>
      <c r="J259" s="10">
        <f t="shared" si="85"/>
        <v>2</v>
      </c>
      <c r="K259" s="10">
        <f t="shared" si="86"/>
        <v>2</v>
      </c>
      <c r="L259" s="10">
        <f t="shared" si="87"/>
        <v>2</v>
      </c>
      <c r="M259" s="1" t="str">
        <f t="shared" si="88"/>
        <v>~du~</v>
      </c>
      <c r="N259" s="1" t="str">
        <f t="shared" si="89"/>
        <v>[dʌ]</v>
      </c>
      <c r="O259" s="4">
        <f t="shared" si="90"/>
        <v>4.5309529144728272E-2</v>
      </c>
      <c r="P259" s="4">
        <f t="shared" si="91"/>
        <v>0.25</v>
      </c>
      <c r="Q259" s="3" cm="1">
        <f t="array" ref="Q259">SUM(_xlfn._xlws.FILTER($G$2:$G$863,_xlfn.MAP($M$2:$M$863,_xlfn.LAMBDA(_xlpm.x,_xlpm.x=$M259))))</f>
        <v>1.8132366273798731E-3</v>
      </c>
      <c r="R259" s="4">
        <f t="shared" si="92"/>
        <v>0.25</v>
      </c>
      <c r="S259" s="6" cm="1">
        <f t="array" ref="S259">SUM(_xlfn._xlws.FILTER($G$2:$G$863,_xlfn.MAP($N$2:$N$863,_xlfn.LAMBDA(_xlpm.x,_xlpm.x=$N259))))</f>
        <v>1.8132366273798731E-3</v>
      </c>
      <c r="T259" s="4">
        <f t="shared" si="93"/>
        <v>0.25</v>
      </c>
      <c r="U259" s="4">
        <f t="shared" si="94"/>
        <v>0</v>
      </c>
      <c r="V259" s="4" t="s">
        <v>909</v>
      </c>
      <c r="W259" s="4" t="s">
        <v>899</v>
      </c>
      <c r="X259" s="2" cm="1">
        <f t="array" ref="X259">SUM(_xlfn._xlws.FILTER($E$2:$E$863,_xlfn.MAP($V$2:$V$863,_xlfn.LAMBDA(_xlpm.x,_xlpm.x=$V259))))</f>
        <v>473</v>
      </c>
      <c r="Y259" s="11">
        <f t="shared" si="95"/>
        <v>2.1141649048625794E-3</v>
      </c>
      <c r="Z259" s="2" cm="1">
        <f t="array" ref="Z259">SUM(_xlfn._xlws.FILTER($E$2:$E$863,_xlfn.MAP($W$2:$W$863,_xlfn.LAMBDA(_xlpm.x,_xlpm.x=$W259))))</f>
        <v>104</v>
      </c>
      <c r="AA259" s="11">
        <f t="shared" si="96"/>
        <v>9.6153846153846159E-3</v>
      </c>
      <c r="AB259" s="11">
        <f t="shared" si="97"/>
        <v>-0.65782780143903119</v>
      </c>
      <c r="AC259" s="2"/>
      <c r="AH259" s="2"/>
      <c r="AI259" s="2"/>
    </row>
    <row r="260" spans="1:35">
      <c r="A260" s="1" t="str">
        <f t="shared" si="81"/>
        <v>~da~ : [dɑ]</v>
      </c>
      <c r="B260" s="1">
        <f t="shared" si="80"/>
        <v>0</v>
      </c>
      <c r="C260" s="1">
        <f t="shared" si="80"/>
        <v>0</v>
      </c>
      <c r="D260" s="1">
        <f t="shared" si="80"/>
        <v>0</v>
      </c>
      <c r="E260" s="7">
        <v>1</v>
      </c>
      <c r="F260" s="9" t="s">
        <v>671</v>
      </c>
      <c r="G260" s="4">
        <f t="shared" si="82"/>
        <v>4.5330915684496827E-4</v>
      </c>
      <c r="H260" s="4" t="str">
        <f t="shared" si="83"/>
        <v>dɑ</v>
      </c>
      <c r="I260" s="4" t="str">
        <f t="shared" si="84"/>
        <v>da</v>
      </c>
      <c r="J260" s="10">
        <f t="shared" si="85"/>
        <v>2</v>
      </c>
      <c r="K260" s="10">
        <f t="shared" si="86"/>
        <v>2</v>
      </c>
      <c r="L260" s="10">
        <f t="shared" si="87"/>
        <v>2</v>
      </c>
      <c r="M260" s="1" t="str">
        <f t="shared" si="88"/>
        <v>~da~</v>
      </c>
      <c r="N260" s="1" t="str">
        <f t="shared" si="89"/>
        <v>[dɑ]</v>
      </c>
      <c r="O260" s="4">
        <f t="shared" si="90"/>
        <v>6.0412705526304358E-2</v>
      </c>
      <c r="P260" s="4">
        <f t="shared" si="91"/>
        <v>0.33333333333333331</v>
      </c>
      <c r="Q260" s="3" cm="1">
        <f t="array" ref="Q260">SUM(_xlfn._xlws.FILTER($G$2:$G$863,_xlfn.MAP($M$2:$M$863,_xlfn.LAMBDA(_xlpm.x,_xlpm.x=$M260))))</f>
        <v>1.3599274705349048E-3</v>
      </c>
      <c r="R260" s="4">
        <f t="shared" si="92"/>
        <v>0.33333333333333331</v>
      </c>
      <c r="S260" s="6" cm="1">
        <f t="array" ref="S260">SUM(_xlfn._xlws.FILTER($G$2:$G$863,_xlfn.MAP($N$2:$N$863,_xlfn.LAMBDA(_xlpm.x,_xlpm.x=$N260))))</f>
        <v>1.3599274705349048E-3</v>
      </c>
      <c r="T260" s="4">
        <f t="shared" si="93"/>
        <v>0.33333333333333331</v>
      </c>
      <c r="U260" s="4">
        <f t="shared" si="94"/>
        <v>0</v>
      </c>
      <c r="V260" s="4" t="s">
        <v>889</v>
      </c>
      <c r="W260" s="4" t="s">
        <v>908</v>
      </c>
      <c r="X260" s="2" cm="1">
        <f t="array" ref="X260">SUM(_xlfn._xlws.FILTER($E$2:$E$863,_xlfn.MAP($V$2:$V$863,_xlfn.LAMBDA(_xlpm.x,_xlpm.x=$V260))))</f>
        <v>52</v>
      </c>
      <c r="Y260" s="11">
        <f t="shared" si="95"/>
        <v>1.9230769230769232E-2</v>
      </c>
      <c r="Z260" s="2" cm="1">
        <f t="array" ref="Z260">SUM(_xlfn._xlws.FILTER($E$2:$E$863,_xlfn.MAP($W$2:$W$863,_xlfn.LAMBDA(_xlpm.x,_xlpm.x=$W260))))</f>
        <v>7</v>
      </c>
      <c r="AA260" s="11">
        <f t="shared" si="96"/>
        <v>0.14285714285714285</v>
      </c>
      <c r="AB260" s="11">
        <f t="shared" si="97"/>
        <v>-0.8709053036205423</v>
      </c>
      <c r="AC260" s="2"/>
      <c r="AH260" s="2"/>
      <c r="AI260" s="2"/>
    </row>
    <row r="261" spans="1:35">
      <c r="A261" s="1" t="str">
        <f t="shared" si="81"/>
        <v>~ru~ : [ɹu]</v>
      </c>
      <c r="B261" s="1">
        <f t="shared" si="80"/>
        <v>1</v>
      </c>
      <c r="C261" s="1">
        <f t="shared" si="80"/>
        <v>0</v>
      </c>
      <c r="D261" s="1">
        <f t="shared" si="80"/>
        <v>0</v>
      </c>
      <c r="E261" s="7">
        <v>1</v>
      </c>
      <c r="F261" s="9" t="s">
        <v>462</v>
      </c>
      <c r="G261" s="4">
        <f t="shared" si="82"/>
        <v>4.5330915684496827E-4</v>
      </c>
      <c r="H261" s="4" t="str">
        <f t="shared" si="83"/>
        <v>ɹu</v>
      </c>
      <c r="I261" s="4" t="str">
        <f t="shared" si="84"/>
        <v>ru</v>
      </c>
      <c r="J261" s="10">
        <f t="shared" si="85"/>
        <v>2</v>
      </c>
      <c r="K261" s="10">
        <f t="shared" si="86"/>
        <v>2</v>
      </c>
      <c r="L261" s="10">
        <f t="shared" si="87"/>
        <v>2</v>
      </c>
      <c r="M261" s="1" t="str">
        <f t="shared" si="88"/>
        <v>~ru~</v>
      </c>
      <c r="N261" s="1" t="str">
        <f t="shared" si="89"/>
        <v>[ɹu]</v>
      </c>
      <c r="O261" s="4">
        <f t="shared" si="90"/>
        <v>6.0412705526304358E-2</v>
      </c>
      <c r="P261" s="4">
        <f t="shared" si="91"/>
        <v>0.33333333333333331</v>
      </c>
      <c r="Q261" s="3" cm="1">
        <f t="array" ref="Q261">SUM(_xlfn._xlws.FILTER($G$2:$G$863,_xlfn.MAP($M$2:$M$863,_xlfn.LAMBDA(_xlpm.x,_xlpm.x=$M261))))</f>
        <v>1.3599274705349048E-3</v>
      </c>
      <c r="R261" s="4">
        <f t="shared" si="92"/>
        <v>0.33333333333333331</v>
      </c>
      <c r="S261" s="6" cm="1">
        <f t="array" ref="S261">SUM(_xlfn._xlws.FILTER($G$2:$G$863,_xlfn.MAP($N$2:$N$863,_xlfn.LAMBDA(_xlpm.x,_xlpm.x=$N261))))</f>
        <v>1.3599274705349048E-3</v>
      </c>
      <c r="T261" s="4">
        <f t="shared" si="93"/>
        <v>0.33333333333333331</v>
      </c>
      <c r="U261" s="4">
        <f t="shared" si="94"/>
        <v>0</v>
      </c>
      <c r="V261" s="4" t="s">
        <v>899</v>
      </c>
      <c r="W261" s="4" t="s">
        <v>895</v>
      </c>
      <c r="X261" s="2" cm="1">
        <f t="array" ref="X261">SUM(_xlfn._xlws.FILTER($E$2:$E$863,_xlfn.MAP($V$2:$V$863,_xlfn.LAMBDA(_xlpm.x,_xlpm.x=$V261))))</f>
        <v>359</v>
      </c>
      <c r="Y261" s="11">
        <f t="shared" si="95"/>
        <v>2.7855153203342618E-3</v>
      </c>
      <c r="Z261" s="2" cm="1">
        <f t="array" ref="Z261">SUM(_xlfn._xlws.FILTER($E$2:$E$863,_xlfn.MAP($W$2:$W$863,_xlfn.LAMBDA(_xlpm.x,_xlpm.x=$W261))))</f>
        <v>150</v>
      </c>
      <c r="AA261" s="11">
        <f t="shared" si="96"/>
        <v>6.6666666666666671E-3</v>
      </c>
      <c r="AB261" s="11">
        <f t="shared" si="97"/>
        <v>-0.37900318952263795</v>
      </c>
      <c r="AC261" s="2"/>
      <c r="AH261" s="2"/>
      <c r="AI261" s="2"/>
    </row>
    <row r="262" spans="1:35">
      <c r="A262" s="1" t="str">
        <f t="shared" si="81"/>
        <v>~he~ : [hɛ]</v>
      </c>
      <c r="B262" s="1">
        <f t="shared" ref="B262:D281" si="98">_xlfn.LET(_xlpm.d,$F262,_xlpm.k,_xlfn.CONCAT(LEFT(TRIM(B$1),1),"*"),COUNTIF(_xlpm.d,_xlpm.k))</f>
        <v>0</v>
      </c>
      <c r="C262" s="1">
        <f t="shared" si="98"/>
        <v>0</v>
      </c>
      <c r="D262" s="1">
        <f t="shared" si="98"/>
        <v>0</v>
      </c>
      <c r="E262" s="7">
        <v>2</v>
      </c>
      <c r="F262" s="9" t="s">
        <v>351</v>
      </c>
      <c r="G262" s="4">
        <f t="shared" si="82"/>
        <v>9.0661831368993653E-4</v>
      </c>
      <c r="H262" s="4" t="str">
        <f t="shared" si="83"/>
        <v>hɛ</v>
      </c>
      <c r="I262" s="4" t="str">
        <f t="shared" si="84"/>
        <v>he</v>
      </c>
      <c r="J262" s="10">
        <f t="shared" si="85"/>
        <v>2</v>
      </c>
      <c r="K262" s="10">
        <f t="shared" si="86"/>
        <v>2</v>
      </c>
      <c r="L262" s="10">
        <f t="shared" si="87"/>
        <v>2</v>
      </c>
      <c r="M262" s="1" t="str">
        <f t="shared" si="88"/>
        <v>~he~</v>
      </c>
      <c r="N262" s="1" t="str">
        <f t="shared" si="89"/>
        <v>[hɛ]</v>
      </c>
      <c r="O262" s="4">
        <f t="shared" si="90"/>
        <v>0.11490224739156263</v>
      </c>
      <c r="P262" s="4">
        <f t="shared" si="91"/>
        <v>0.40000000000000008</v>
      </c>
      <c r="Q262" s="3" cm="1">
        <f t="array" ref="Q262">SUM(_xlfn._xlws.FILTER($G$2:$G$863,_xlfn.MAP($M$2:$M$863,_xlfn.LAMBDA(_xlpm.x,_xlpm.x=$M262))))</f>
        <v>2.2665457842248413E-3</v>
      </c>
      <c r="R262" s="4">
        <f t="shared" si="92"/>
        <v>0.4</v>
      </c>
      <c r="S262" s="6" cm="1">
        <f t="array" ref="S262">SUM(_xlfn._xlws.FILTER($G$2:$G$863,_xlfn.MAP($N$2:$N$863,_xlfn.LAMBDA(_xlpm.x,_xlpm.x=$N262))))</f>
        <v>2.2665457842248413E-3</v>
      </c>
      <c r="T262" s="4">
        <f t="shared" si="93"/>
        <v>0.4</v>
      </c>
      <c r="U262" s="4">
        <f t="shared" si="94"/>
        <v>0</v>
      </c>
      <c r="V262" s="4" t="s">
        <v>899</v>
      </c>
      <c r="W262" s="4" t="s">
        <v>895</v>
      </c>
      <c r="X262" s="2" cm="1">
        <f t="array" ref="X262">SUM(_xlfn._xlws.FILTER($E$2:$E$863,_xlfn.MAP($V$2:$V$863,_xlfn.LAMBDA(_xlpm.x,_xlpm.x=$V262))))</f>
        <v>359</v>
      </c>
      <c r="Y262" s="11">
        <f t="shared" si="95"/>
        <v>5.5710306406685237E-3</v>
      </c>
      <c r="Z262" s="2" cm="1">
        <f t="array" ref="Z262">SUM(_xlfn._xlws.FILTER($E$2:$E$863,_xlfn.MAP($W$2:$W$863,_xlfn.LAMBDA(_xlpm.x,_xlpm.x=$W262))))</f>
        <v>150</v>
      </c>
      <c r="AA262" s="11">
        <f t="shared" si="96"/>
        <v>1.3333333333333334E-2</v>
      </c>
      <c r="AB262" s="11">
        <f t="shared" si="97"/>
        <v>-0.37900318952263795</v>
      </c>
      <c r="AC262" s="2"/>
      <c r="AH262" s="2"/>
      <c r="AI262" s="2"/>
    </row>
    <row r="263" spans="1:35">
      <c r="A263" s="1" t="str">
        <f t="shared" si="81"/>
        <v>~fu~ : [fʊ]</v>
      </c>
      <c r="B263" s="1">
        <f t="shared" si="98"/>
        <v>0</v>
      </c>
      <c r="C263" s="1">
        <f t="shared" si="98"/>
        <v>0</v>
      </c>
      <c r="D263" s="1">
        <f t="shared" si="98"/>
        <v>0</v>
      </c>
      <c r="E263" s="7">
        <v>1</v>
      </c>
      <c r="F263" s="9" t="s">
        <v>713</v>
      </c>
      <c r="G263" s="4">
        <f t="shared" si="82"/>
        <v>4.5330915684496827E-4</v>
      </c>
      <c r="H263" s="4" t="str">
        <f t="shared" si="83"/>
        <v>fʊ</v>
      </c>
      <c r="I263" s="4" t="str">
        <f t="shared" si="84"/>
        <v>fu</v>
      </c>
      <c r="J263" s="10">
        <f t="shared" si="85"/>
        <v>2</v>
      </c>
      <c r="K263" s="10">
        <f t="shared" si="86"/>
        <v>2</v>
      </c>
      <c r="L263" s="10">
        <f t="shared" si="87"/>
        <v>2</v>
      </c>
      <c r="M263" s="1" t="str">
        <f t="shared" si="88"/>
        <v>~fu~</v>
      </c>
      <c r="N263" s="1" t="str">
        <f t="shared" si="89"/>
        <v>[fʊ]</v>
      </c>
      <c r="O263" s="4">
        <f t="shared" si="90"/>
        <v>9.0619058289456544E-2</v>
      </c>
      <c r="P263" s="4">
        <f t="shared" si="91"/>
        <v>0.5</v>
      </c>
      <c r="Q263" s="3" cm="1">
        <f t="array" ref="Q263">SUM(_xlfn._xlws.FILTER($G$2:$G$863,_xlfn.MAP($M$2:$M$863,_xlfn.LAMBDA(_xlpm.x,_xlpm.x=$M263))))</f>
        <v>9.0661831368993653E-4</v>
      </c>
      <c r="R263" s="4">
        <f t="shared" si="92"/>
        <v>0.5</v>
      </c>
      <c r="S263" s="6" cm="1">
        <f t="array" ref="S263">SUM(_xlfn._xlws.FILTER($G$2:$G$863,_xlfn.MAP($N$2:$N$863,_xlfn.LAMBDA(_xlpm.x,_xlpm.x=$N263))))</f>
        <v>9.0661831368993653E-4</v>
      </c>
      <c r="T263" s="4">
        <f t="shared" si="93"/>
        <v>0.5</v>
      </c>
      <c r="U263" s="4">
        <f t="shared" si="94"/>
        <v>0</v>
      </c>
      <c r="V263" s="4" t="s">
        <v>908</v>
      </c>
      <c r="W263" s="4" t="s">
        <v>892</v>
      </c>
      <c r="X263" s="2" cm="1">
        <f t="array" ref="X263">SUM(_xlfn._xlws.FILTER($E$2:$E$863,_xlfn.MAP($V$2:$V$863,_xlfn.LAMBDA(_xlpm.x,_xlpm.x=$V263))))</f>
        <v>562</v>
      </c>
      <c r="Y263" s="11">
        <f t="shared" si="95"/>
        <v>1.7793594306049821E-3</v>
      </c>
      <c r="Z263" s="2" cm="1">
        <f t="array" ref="Z263">SUM(_xlfn._xlws.FILTER($E$2:$E$863,_xlfn.MAP($W$2:$W$863,_xlfn.LAMBDA(_xlpm.x,_xlpm.x=$W263))))</f>
        <v>110</v>
      </c>
      <c r="AA263" s="11">
        <f t="shared" si="96"/>
        <v>9.0909090909090905E-3</v>
      </c>
      <c r="AB263" s="11">
        <f t="shared" si="97"/>
        <v>-0.70834363041083603</v>
      </c>
      <c r="AC263" s="2"/>
      <c r="AH263" s="2"/>
      <c r="AI263" s="2"/>
    </row>
    <row r="264" spans="1:35">
      <c r="A264" s="1" t="str">
        <f t="shared" si="81"/>
        <v>~gu~ : [ɡʌ]</v>
      </c>
      <c r="B264" s="1">
        <f t="shared" si="98"/>
        <v>0</v>
      </c>
      <c r="C264" s="1">
        <f t="shared" si="98"/>
        <v>0</v>
      </c>
      <c r="D264" s="1">
        <f t="shared" si="98"/>
        <v>0</v>
      </c>
      <c r="E264" s="7">
        <v>1</v>
      </c>
      <c r="F264" s="9" t="s">
        <v>649</v>
      </c>
      <c r="G264" s="4">
        <f t="shared" si="82"/>
        <v>4.5330915684496827E-4</v>
      </c>
      <c r="H264" s="4" t="str">
        <f t="shared" si="83"/>
        <v>ɡʌ</v>
      </c>
      <c r="I264" s="4" t="str">
        <f t="shared" si="84"/>
        <v>gu</v>
      </c>
      <c r="J264" s="10">
        <f t="shared" si="85"/>
        <v>2</v>
      </c>
      <c r="K264" s="10">
        <f t="shared" si="86"/>
        <v>2</v>
      </c>
      <c r="L264" s="10">
        <f t="shared" si="87"/>
        <v>2</v>
      </c>
      <c r="M264" s="1" t="str">
        <f t="shared" si="88"/>
        <v>~gu~</v>
      </c>
      <c r="N264" s="1" t="str">
        <f t="shared" si="89"/>
        <v>[ɡʌ]</v>
      </c>
      <c r="O264" s="4">
        <f t="shared" si="90"/>
        <v>9.0619058289456544E-2</v>
      </c>
      <c r="P264" s="4">
        <f t="shared" si="91"/>
        <v>0.5</v>
      </c>
      <c r="Q264" s="3" cm="1">
        <f t="array" ref="Q264">SUM(_xlfn._xlws.FILTER($G$2:$G$863,_xlfn.MAP($M$2:$M$863,_xlfn.LAMBDA(_xlpm.x,_xlpm.x=$M264))))</f>
        <v>9.0661831368993653E-4</v>
      </c>
      <c r="R264" s="4">
        <f t="shared" si="92"/>
        <v>0.5</v>
      </c>
      <c r="S264" s="6" cm="1">
        <f t="array" ref="S264">SUM(_xlfn._xlws.FILTER($G$2:$G$863,_xlfn.MAP($N$2:$N$863,_xlfn.LAMBDA(_xlpm.x,_xlpm.x=$N264))))</f>
        <v>9.0661831368993653E-4</v>
      </c>
      <c r="T264" s="4">
        <f t="shared" si="93"/>
        <v>0.5</v>
      </c>
      <c r="U264" s="4">
        <f t="shared" si="94"/>
        <v>0</v>
      </c>
      <c r="V264" s="4" t="s">
        <v>908</v>
      </c>
      <c r="W264" s="4" t="s">
        <v>893</v>
      </c>
      <c r="X264" s="2" cm="1">
        <f t="array" ref="X264">SUM(_xlfn._xlws.FILTER($E$2:$E$863,_xlfn.MAP($V$2:$V$863,_xlfn.LAMBDA(_xlpm.x,_xlpm.x=$V264))))</f>
        <v>562</v>
      </c>
      <c r="Y264" s="11">
        <f t="shared" si="95"/>
        <v>1.7793594306049821E-3</v>
      </c>
      <c r="Z264" s="2" cm="1">
        <f t="array" ref="Z264">SUM(_xlfn._xlws.FILTER($E$2:$E$863,_xlfn.MAP($W$2:$W$863,_xlfn.LAMBDA(_xlpm.x,_xlpm.x=$W264))))</f>
        <v>228</v>
      </c>
      <c r="AA264" s="11">
        <f t="shared" si="96"/>
        <v>4.3859649122807015E-3</v>
      </c>
      <c r="AB264" s="11">
        <f t="shared" si="97"/>
        <v>-0.39180146856860726</v>
      </c>
      <c r="AC264" s="2"/>
      <c r="AH264" s="2"/>
      <c r="AI264" s="2"/>
    </row>
    <row r="265" spans="1:35">
      <c r="A265" s="1" t="str">
        <f t="shared" si="81"/>
        <v>~by~ : [baɪ]</v>
      </c>
      <c r="B265" s="1">
        <f t="shared" si="98"/>
        <v>0</v>
      </c>
      <c r="C265" s="1">
        <f t="shared" si="98"/>
        <v>0</v>
      </c>
      <c r="D265" s="1">
        <f t="shared" si="98"/>
        <v>0</v>
      </c>
      <c r="E265" s="7">
        <v>1</v>
      </c>
      <c r="F265" s="9" t="s">
        <v>791</v>
      </c>
      <c r="G265" s="4">
        <f t="shared" si="82"/>
        <v>4.5330915684496827E-4</v>
      </c>
      <c r="H265" s="4" t="str">
        <f t="shared" si="83"/>
        <v>baɪ</v>
      </c>
      <c r="I265" s="4" t="str">
        <f t="shared" si="84"/>
        <v>by</v>
      </c>
      <c r="J265" s="10">
        <f t="shared" si="85"/>
        <v>3</v>
      </c>
      <c r="K265" s="10">
        <f t="shared" si="86"/>
        <v>2</v>
      </c>
      <c r="L265" s="10">
        <f t="shared" si="87"/>
        <v>3</v>
      </c>
      <c r="M265" s="1" t="str">
        <f t="shared" si="88"/>
        <v>~by~</v>
      </c>
      <c r="N265" s="1" t="str">
        <f t="shared" si="89"/>
        <v>[baɪ]</v>
      </c>
      <c r="O265" s="4">
        <f t="shared" si="90"/>
        <v>0.10520546868726234</v>
      </c>
      <c r="P265" s="4">
        <f t="shared" si="91"/>
        <v>0.5</v>
      </c>
      <c r="Q265" s="3" cm="1">
        <f t="array" ref="Q265">SUM(_xlfn._xlws.FILTER($G$2:$G$863,_xlfn.MAP($M$2:$M$863,_xlfn.LAMBDA(_xlpm.x,_xlpm.x=$M265))))</f>
        <v>9.0661831368993653E-4</v>
      </c>
      <c r="R265" s="4">
        <f t="shared" si="92"/>
        <v>0.5</v>
      </c>
      <c r="S265" s="6" cm="1">
        <f t="array" ref="S265">SUM(_xlfn._xlws.FILTER($G$2:$G$863,_xlfn.MAP($N$2:$N$863,_xlfn.LAMBDA(_xlpm.x,_xlpm.x=$N265))))</f>
        <v>9.0661831368993653E-4</v>
      </c>
      <c r="T265" s="4">
        <f t="shared" si="93"/>
        <v>0.5</v>
      </c>
      <c r="U265" s="4">
        <f t="shared" si="94"/>
        <v>0</v>
      </c>
      <c r="V265" s="4" t="s">
        <v>900</v>
      </c>
      <c r="W265" s="4" t="s">
        <v>900</v>
      </c>
      <c r="X265" s="2" cm="1">
        <f t="array" ref="X265">SUM(_xlfn._xlws.FILTER($E$2:$E$863,_xlfn.MAP($V$2:$V$863,_xlfn.LAMBDA(_xlpm.x,_xlpm.x=$V265))))</f>
        <v>247</v>
      </c>
      <c r="Y265" s="11">
        <f t="shared" si="95"/>
        <v>4.048582995951417E-3</v>
      </c>
      <c r="Z265" s="2" cm="1">
        <f t="array" ref="Z265">SUM(_xlfn._xlws.FILTER($E$2:$E$863,_xlfn.MAP($W$2:$W$863,_xlfn.LAMBDA(_xlpm.x,_xlpm.x=$W265))))</f>
        <v>78</v>
      </c>
      <c r="AA265" s="11">
        <f t="shared" si="96"/>
        <v>1.282051282051282E-2</v>
      </c>
      <c r="AB265" s="11">
        <f t="shared" si="97"/>
        <v>-0.50060235056918523</v>
      </c>
      <c r="AC265" s="2"/>
      <c r="AH265" s="2"/>
      <c r="AI265" s="2"/>
    </row>
    <row r="266" spans="1:35">
      <c r="A266" s="1" t="str">
        <f t="shared" si="81"/>
        <v>~lp~ : [lp]</v>
      </c>
      <c r="B266" s="1">
        <f t="shared" si="98"/>
        <v>0</v>
      </c>
      <c r="C266" s="1">
        <f t="shared" si="98"/>
        <v>0</v>
      </c>
      <c r="D266" s="1">
        <f t="shared" si="98"/>
        <v>0</v>
      </c>
      <c r="E266" s="7">
        <v>1</v>
      </c>
      <c r="F266" s="9" t="s">
        <v>71</v>
      </c>
      <c r="G266" s="4">
        <f t="shared" si="82"/>
        <v>4.5330915684496827E-4</v>
      </c>
      <c r="H266" s="4" t="str">
        <f t="shared" si="83"/>
        <v>lp</v>
      </c>
      <c r="I266" s="4" t="str">
        <f t="shared" si="84"/>
        <v>lp</v>
      </c>
      <c r="J266" s="10">
        <f t="shared" si="85"/>
        <v>2</v>
      </c>
      <c r="K266" s="10">
        <f t="shared" si="86"/>
        <v>2</v>
      </c>
      <c r="L266" s="10">
        <f t="shared" si="87"/>
        <v>2</v>
      </c>
      <c r="M266" s="1" t="str">
        <f t="shared" si="88"/>
        <v>~lp~</v>
      </c>
      <c r="N266" s="1" t="str">
        <f t="shared" si="89"/>
        <v>[lp]</v>
      </c>
      <c r="O266" s="4">
        <f t="shared" si="90"/>
        <v>0.18123811657891309</v>
      </c>
      <c r="P266" s="4">
        <f t="shared" si="91"/>
        <v>1</v>
      </c>
      <c r="Q266" s="3" cm="1">
        <f t="array" ref="Q266">SUM(_xlfn._xlws.FILTER($G$2:$G$863,_xlfn.MAP($M$2:$M$863,_xlfn.LAMBDA(_xlpm.x,_xlpm.x=$M266))))</f>
        <v>4.5330915684496827E-4</v>
      </c>
      <c r="R266" s="4">
        <f t="shared" si="92"/>
        <v>1</v>
      </c>
      <c r="S266" s="6" cm="1">
        <f t="array" ref="S266">SUM(_xlfn._xlws.FILTER($G$2:$G$863,_xlfn.MAP($N$2:$N$863,_xlfn.LAMBDA(_xlpm.x,_xlpm.x=$N266))))</f>
        <v>4.5330915684496827E-4</v>
      </c>
      <c r="T266" s="4">
        <f t="shared" si="93"/>
        <v>1</v>
      </c>
      <c r="U266" s="4">
        <f t="shared" si="94"/>
        <v>0</v>
      </c>
      <c r="V266" s="4" t="s">
        <v>909</v>
      </c>
      <c r="W266" s="4" t="s">
        <v>891</v>
      </c>
      <c r="X266" s="2" cm="1">
        <f t="array" ref="X266">SUM(_xlfn._xlws.FILTER($E$2:$E$863,_xlfn.MAP($V$2:$V$863,_xlfn.LAMBDA(_xlpm.x,_xlpm.x=$V266))))</f>
        <v>473</v>
      </c>
      <c r="Y266" s="11">
        <f t="shared" si="95"/>
        <v>2.1141649048625794E-3</v>
      </c>
      <c r="Z266" s="2" cm="1">
        <f t="array" ref="Z266">SUM(_xlfn._xlws.FILTER($E$2:$E$863,_xlfn.MAP($W$2:$W$863,_xlfn.LAMBDA(_xlpm.x,_xlpm.x=$W266))))</f>
        <v>163</v>
      </c>
      <c r="AA266" s="11">
        <f t="shared" si="96"/>
        <v>6.1349693251533744E-3</v>
      </c>
      <c r="AB266" s="11">
        <f t="shared" si="97"/>
        <v>-0.46267353633385372</v>
      </c>
      <c r="AC266" s="2"/>
      <c r="AH266" s="2"/>
      <c r="AI266" s="2"/>
    </row>
    <row r="267" spans="1:35">
      <c r="A267" s="1" t="str">
        <f t="shared" si="81"/>
        <v>~lu~ : [lu]</v>
      </c>
      <c r="B267" s="1">
        <f t="shared" si="98"/>
        <v>0</v>
      </c>
      <c r="C267" s="1">
        <f t="shared" si="98"/>
        <v>0</v>
      </c>
      <c r="D267" s="1">
        <f t="shared" si="98"/>
        <v>0</v>
      </c>
      <c r="E267" s="7">
        <v>1</v>
      </c>
      <c r="F267" s="9" t="s">
        <v>74</v>
      </c>
      <c r="G267" s="4">
        <f t="shared" si="82"/>
        <v>4.5330915684496827E-4</v>
      </c>
      <c r="H267" s="4" t="str">
        <f t="shared" si="83"/>
        <v>lu</v>
      </c>
      <c r="I267" s="4" t="str">
        <f t="shared" si="84"/>
        <v>lu</v>
      </c>
      <c r="J267" s="10">
        <f t="shared" si="85"/>
        <v>2</v>
      </c>
      <c r="K267" s="10">
        <f t="shared" si="86"/>
        <v>2</v>
      </c>
      <c r="L267" s="10">
        <f t="shared" si="87"/>
        <v>2</v>
      </c>
      <c r="M267" s="1" t="str">
        <f t="shared" si="88"/>
        <v>~lu~</v>
      </c>
      <c r="N267" s="1" t="str">
        <f t="shared" si="89"/>
        <v>[lu]</v>
      </c>
      <c r="O267" s="4">
        <f t="shared" si="90"/>
        <v>0.18123811657891309</v>
      </c>
      <c r="P267" s="4">
        <f t="shared" si="91"/>
        <v>1</v>
      </c>
      <c r="Q267" s="3" cm="1">
        <f t="array" ref="Q267">SUM(_xlfn._xlws.FILTER($G$2:$G$863,_xlfn.MAP($M$2:$M$863,_xlfn.LAMBDA(_xlpm.x,_xlpm.x=$M267))))</f>
        <v>4.5330915684496827E-4</v>
      </c>
      <c r="R267" s="4">
        <f t="shared" si="92"/>
        <v>1</v>
      </c>
      <c r="S267" s="6" cm="1">
        <f t="array" ref="S267">SUM(_xlfn._xlws.FILTER($G$2:$G$863,_xlfn.MAP($N$2:$N$863,_xlfn.LAMBDA(_xlpm.x,_xlpm.x=$N267))))</f>
        <v>4.5330915684496827E-4</v>
      </c>
      <c r="T267" s="4">
        <f t="shared" si="93"/>
        <v>1</v>
      </c>
      <c r="U267" s="4">
        <f t="shared" si="94"/>
        <v>0</v>
      </c>
      <c r="V267" s="4" t="s">
        <v>908</v>
      </c>
      <c r="W267" s="4" t="s">
        <v>892</v>
      </c>
      <c r="X267" s="2" cm="1">
        <f t="array" ref="X267">SUM(_xlfn._xlws.FILTER($E$2:$E$863,_xlfn.MAP($V$2:$V$863,_xlfn.LAMBDA(_xlpm.x,_xlpm.x=$V267))))</f>
        <v>562</v>
      </c>
      <c r="Y267" s="11">
        <f t="shared" si="95"/>
        <v>1.7793594306049821E-3</v>
      </c>
      <c r="Z267" s="2" cm="1">
        <f t="array" ref="Z267">SUM(_xlfn._xlws.FILTER($E$2:$E$863,_xlfn.MAP($W$2:$W$863,_xlfn.LAMBDA(_xlpm.x,_xlpm.x=$W267))))</f>
        <v>110</v>
      </c>
      <c r="AA267" s="11">
        <f t="shared" si="96"/>
        <v>9.0909090909090905E-3</v>
      </c>
      <c r="AB267" s="11">
        <f t="shared" si="97"/>
        <v>-0.70834363041083603</v>
      </c>
      <c r="AC267" s="2"/>
      <c r="AH267" s="2"/>
      <c r="AI267" s="2"/>
    </row>
    <row r="268" spans="1:35">
      <c r="A268" s="1" t="str">
        <f t="shared" si="81"/>
        <v>~ps~ : [ps]</v>
      </c>
      <c r="B268" s="1">
        <f t="shared" si="98"/>
        <v>0</v>
      </c>
      <c r="C268" s="1">
        <f t="shared" si="98"/>
        <v>0</v>
      </c>
      <c r="D268" s="1">
        <f t="shared" si="98"/>
        <v>0</v>
      </c>
      <c r="E268" s="7">
        <v>1</v>
      </c>
      <c r="F268" s="9" t="s">
        <v>121</v>
      </c>
      <c r="G268" s="4">
        <f t="shared" si="82"/>
        <v>4.5330915684496827E-4</v>
      </c>
      <c r="H268" s="4" t="str">
        <f t="shared" si="83"/>
        <v>ps</v>
      </c>
      <c r="I268" s="4" t="str">
        <f t="shared" si="84"/>
        <v>ps</v>
      </c>
      <c r="J268" s="10">
        <f t="shared" si="85"/>
        <v>2</v>
      </c>
      <c r="K268" s="10">
        <f t="shared" si="86"/>
        <v>2</v>
      </c>
      <c r="L268" s="10">
        <f t="shared" si="87"/>
        <v>2</v>
      </c>
      <c r="M268" s="1" t="str">
        <f t="shared" si="88"/>
        <v>~ps~</v>
      </c>
      <c r="N268" s="1" t="str">
        <f t="shared" si="89"/>
        <v>[ps]</v>
      </c>
      <c r="O268" s="4">
        <f t="shared" si="90"/>
        <v>0.18123811657891309</v>
      </c>
      <c r="P268" s="4">
        <f t="shared" si="91"/>
        <v>1</v>
      </c>
      <c r="Q268" s="3" cm="1">
        <f t="array" ref="Q268">SUM(_xlfn._xlws.FILTER($G$2:$G$863,_xlfn.MAP($M$2:$M$863,_xlfn.LAMBDA(_xlpm.x,_xlpm.x=$M268))))</f>
        <v>4.5330915684496827E-4</v>
      </c>
      <c r="R268" s="4">
        <f t="shared" si="92"/>
        <v>1</v>
      </c>
      <c r="S268" s="6" cm="1">
        <f t="array" ref="S268">SUM(_xlfn._xlws.FILTER($G$2:$G$863,_xlfn.MAP($N$2:$N$863,_xlfn.LAMBDA(_xlpm.x,_xlpm.x=$N268))))</f>
        <v>4.5330915684496827E-4</v>
      </c>
      <c r="T268" s="4">
        <f t="shared" si="93"/>
        <v>1</v>
      </c>
      <c r="U268" s="4">
        <f t="shared" si="94"/>
        <v>0</v>
      </c>
      <c r="V268" s="4" t="s">
        <v>900</v>
      </c>
      <c r="W268" s="4" t="s">
        <v>890</v>
      </c>
      <c r="X268" s="2" cm="1">
        <f t="array" ref="X268">SUM(_xlfn._xlws.FILTER($E$2:$E$863,_xlfn.MAP($V$2:$V$863,_xlfn.LAMBDA(_xlpm.x,_xlpm.x=$V268))))</f>
        <v>247</v>
      </c>
      <c r="Y268" s="11">
        <f t="shared" si="95"/>
        <v>4.048582995951417E-3</v>
      </c>
      <c r="Z268" s="2" cm="1">
        <f t="array" ref="Z268">SUM(_xlfn._xlws.FILTER($E$2:$E$863,_xlfn.MAP($W$2:$W$863,_xlfn.LAMBDA(_xlpm.x,_xlpm.x=$W268))))</f>
        <v>245</v>
      </c>
      <c r="AA268" s="11">
        <f t="shared" si="96"/>
        <v>4.0816326530612249E-3</v>
      </c>
      <c r="AB268" s="11">
        <f t="shared" si="97"/>
        <v>-3.5308688951332982E-3</v>
      </c>
      <c r="AC268" s="2"/>
      <c r="AH268" s="2"/>
      <c r="AI268" s="2"/>
    </row>
    <row r="269" spans="1:35">
      <c r="A269" s="1" t="str">
        <f t="shared" si="81"/>
        <v>~pt~ : [pt]</v>
      </c>
      <c r="B269" s="1">
        <f t="shared" si="98"/>
        <v>0</v>
      </c>
      <c r="C269" s="1">
        <f t="shared" si="98"/>
        <v>0</v>
      </c>
      <c r="D269" s="1">
        <f t="shared" si="98"/>
        <v>0</v>
      </c>
      <c r="E269" s="7">
        <v>1</v>
      </c>
      <c r="F269" s="9" t="s">
        <v>122</v>
      </c>
      <c r="G269" s="4">
        <f t="shared" si="82"/>
        <v>4.5330915684496827E-4</v>
      </c>
      <c r="H269" s="4" t="str">
        <f t="shared" si="83"/>
        <v>pt</v>
      </c>
      <c r="I269" s="4" t="str">
        <f t="shared" si="84"/>
        <v>pt</v>
      </c>
      <c r="J269" s="10">
        <f t="shared" si="85"/>
        <v>2</v>
      </c>
      <c r="K269" s="10">
        <f t="shared" si="86"/>
        <v>2</v>
      </c>
      <c r="L269" s="10">
        <f t="shared" si="87"/>
        <v>2</v>
      </c>
      <c r="M269" s="1" t="str">
        <f t="shared" si="88"/>
        <v>~pt~</v>
      </c>
      <c r="N269" s="1" t="str">
        <f t="shared" si="89"/>
        <v>[pt]</v>
      </c>
      <c r="O269" s="4">
        <f t="shared" si="90"/>
        <v>0.18123811657891309</v>
      </c>
      <c r="P269" s="4">
        <f t="shared" si="91"/>
        <v>1</v>
      </c>
      <c r="Q269" s="3" cm="1">
        <f t="array" ref="Q269">SUM(_xlfn._xlws.FILTER($G$2:$G$863,_xlfn.MAP($M$2:$M$863,_xlfn.LAMBDA(_xlpm.x,_xlpm.x=$M269))))</f>
        <v>4.5330915684496827E-4</v>
      </c>
      <c r="R269" s="4">
        <f t="shared" si="92"/>
        <v>1</v>
      </c>
      <c r="S269" s="6" cm="1">
        <f t="array" ref="S269">SUM(_xlfn._xlws.FILTER($G$2:$G$863,_xlfn.MAP($N$2:$N$863,_xlfn.LAMBDA(_xlpm.x,_xlpm.x=$N269))))</f>
        <v>4.5330915684496827E-4</v>
      </c>
      <c r="T269" s="4">
        <f t="shared" si="93"/>
        <v>1</v>
      </c>
      <c r="U269" s="4">
        <f t="shared" si="94"/>
        <v>0</v>
      </c>
      <c r="V269" s="4" t="s">
        <v>915</v>
      </c>
      <c r="W269" s="4" t="s">
        <v>896</v>
      </c>
      <c r="X269" s="2" cm="1">
        <f t="array" ref="X269">SUM(_xlfn._xlws.FILTER($E$2:$E$863,_xlfn.MAP($V$2:$V$863,_xlfn.LAMBDA(_xlpm.x,_xlpm.x=$V269))))</f>
        <v>12</v>
      </c>
      <c r="Y269" s="11">
        <f t="shared" si="95"/>
        <v>8.3333333333333329E-2</v>
      </c>
      <c r="Z269" s="2" cm="1">
        <f t="array" ref="Z269">SUM(_xlfn._xlws.FILTER($E$2:$E$863,_xlfn.MAP($W$2:$W$863,_xlfn.LAMBDA(_xlpm.x,_xlpm.x=$W269))))</f>
        <v>85</v>
      </c>
      <c r="AA269" s="11">
        <f t="shared" si="96"/>
        <v>1.1764705882352941E-2</v>
      </c>
      <c r="AB269" s="11">
        <f t="shared" si="97"/>
        <v>0.85023767966666786</v>
      </c>
      <c r="AC269" s="2"/>
      <c r="AH269" s="2"/>
      <c r="AI269" s="2"/>
    </row>
    <row r="270" spans="1:35">
      <c r="A270" s="1" t="str">
        <f t="shared" si="81"/>
        <v>~sk~ : [sk]</v>
      </c>
      <c r="B270" s="1">
        <f t="shared" si="98"/>
        <v>0</v>
      </c>
      <c r="C270" s="1">
        <f t="shared" si="98"/>
        <v>0</v>
      </c>
      <c r="D270" s="1">
        <f t="shared" si="98"/>
        <v>0</v>
      </c>
      <c r="E270" s="7">
        <v>1</v>
      </c>
      <c r="F270" s="9" t="s">
        <v>133</v>
      </c>
      <c r="G270" s="4">
        <f t="shared" si="82"/>
        <v>4.5330915684496827E-4</v>
      </c>
      <c r="H270" s="4" t="str">
        <f t="shared" si="83"/>
        <v>sk</v>
      </c>
      <c r="I270" s="4" t="str">
        <f t="shared" si="84"/>
        <v>sk</v>
      </c>
      <c r="J270" s="10">
        <f t="shared" si="85"/>
        <v>2</v>
      </c>
      <c r="K270" s="10">
        <f t="shared" si="86"/>
        <v>2</v>
      </c>
      <c r="L270" s="10">
        <f t="shared" si="87"/>
        <v>2</v>
      </c>
      <c r="M270" s="1" t="str">
        <f t="shared" si="88"/>
        <v>~sk~</v>
      </c>
      <c r="N270" s="1" t="str">
        <f t="shared" si="89"/>
        <v>[sk]</v>
      </c>
      <c r="O270" s="4">
        <f t="shared" si="90"/>
        <v>0.18123811657891309</v>
      </c>
      <c r="P270" s="4">
        <f t="shared" si="91"/>
        <v>1</v>
      </c>
      <c r="Q270" s="3" cm="1">
        <f t="array" ref="Q270">SUM(_xlfn._xlws.FILTER($G$2:$G$863,_xlfn.MAP($M$2:$M$863,_xlfn.LAMBDA(_xlpm.x,_xlpm.x=$M270))))</f>
        <v>4.5330915684496827E-4</v>
      </c>
      <c r="R270" s="4">
        <f t="shared" si="92"/>
        <v>1</v>
      </c>
      <c r="S270" s="6" cm="1">
        <f t="array" ref="S270">SUM(_xlfn._xlws.FILTER($G$2:$G$863,_xlfn.MAP($N$2:$N$863,_xlfn.LAMBDA(_xlpm.x,_xlpm.x=$N270))))</f>
        <v>4.5330915684496827E-4</v>
      </c>
      <c r="T270" s="4">
        <f t="shared" si="93"/>
        <v>1</v>
      </c>
      <c r="U270" s="4">
        <f t="shared" si="94"/>
        <v>0</v>
      </c>
      <c r="V270" s="4" t="s">
        <v>909</v>
      </c>
      <c r="W270" s="4" t="s">
        <v>893</v>
      </c>
      <c r="X270" s="2" cm="1">
        <f t="array" ref="X270">SUM(_xlfn._xlws.FILTER($E$2:$E$863,_xlfn.MAP($V$2:$V$863,_xlfn.LAMBDA(_xlpm.x,_xlpm.x=$V270))))</f>
        <v>473</v>
      </c>
      <c r="Y270" s="11">
        <f t="shared" si="95"/>
        <v>2.1141649048625794E-3</v>
      </c>
      <c r="Z270" s="2" cm="1">
        <f t="array" ref="Z270">SUM(_xlfn._xlws.FILTER($E$2:$E$863,_xlfn.MAP($W$2:$W$863,_xlfn.LAMBDA(_xlpm.x,_xlpm.x=$W270))))</f>
        <v>228</v>
      </c>
      <c r="AA270" s="11">
        <f t="shared" si="96"/>
        <v>4.3859649122807015E-3</v>
      </c>
      <c r="AB270" s="11">
        <f t="shared" si="97"/>
        <v>-0.3169262937373577</v>
      </c>
      <c r="AC270" s="2"/>
      <c r="AH270" s="2"/>
      <c r="AI270" s="2"/>
    </row>
    <row r="271" spans="1:35">
      <c r="A271" s="1" t="str">
        <f t="shared" si="81"/>
        <v>~ya~ : [yɑ]</v>
      </c>
      <c r="B271" s="1">
        <f t="shared" si="98"/>
        <v>0</v>
      </c>
      <c r="C271" s="1">
        <f t="shared" si="98"/>
        <v>0</v>
      </c>
      <c r="D271" s="1">
        <f t="shared" si="98"/>
        <v>0</v>
      </c>
      <c r="E271" s="7">
        <v>1</v>
      </c>
      <c r="F271" s="9" t="s">
        <v>384</v>
      </c>
      <c r="G271" s="4">
        <f t="shared" si="82"/>
        <v>4.5330915684496827E-4</v>
      </c>
      <c r="H271" s="4" t="str">
        <f t="shared" si="83"/>
        <v>yɑ</v>
      </c>
      <c r="I271" s="4" t="str">
        <f t="shared" si="84"/>
        <v>ya</v>
      </c>
      <c r="J271" s="10">
        <f t="shared" si="85"/>
        <v>2</v>
      </c>
      <c r="K271" s="10">
        <f t="shared" si="86"/>
        <v>2</v>
      </c>
      <c r="L271" s="10">
        <f t="shared" si="87"/>
        <v>2</v>
      </c>
      <c r="M271" s="1" t="str">
        <f t="shared" si="88"/>
        <v>~ya~</v>
      </c>
      <c r="N271" s="1" t="str">
        <f t="shared" si="89"/>
        <v>[yɑ]</v>
      </c>
      <c r="O271" s="4">
        <f t="shared" si="90"/>
        <v>0.18123811657891309</v>
      </c>
      <c r="P271" s="4">
        <f t="shared" si="91"/>
        <v>1</v>
      </c>
      <c r="Q271" s="3" cm="1">
        <f t="array" ref="Q271">SUM(_xlfn._xlws.FILTER($G$2:$G$863,_xlfn.MAP($M$2:$M$863,_xlfn.LAMBDA(_xlpm.x,_xlpm.x=$M271))))</f>
        <v>4.5330915684496827E-4</v>
      </c>
      <c r="R271" s="4">
        <f t="shared" si="92"/>
        <v>1</v>
      </c>
      <c r="S271" s="6" cm="1">
        <f t="array" ref="S271">SUM(_xlfn._xlws.FILTER($G$2:$G$863,_xlfn.MAP($N$2:$N$863,_xlfn.LAMBDA(_xlpm.x,_xlpm.x=$N271))))</f>
        <v>4.5330915684496827E-4</v>
      </c>
      <c r="T271" s="4">
        <f t="shared" si="93"/>
        <v>1</v>
      </c>
      <c r="U271" s="4">
        <f t="shared" si="94"/>
        <v>0</v>
      </c>
      <c r="V271" s="4" t="s">
        <v>908</v>
      </c>
      <c r="W271" s="4" t="s">
        <v>893</v>
      </c>
      <c r="X271" s="2" cm="1">
        <f t="array" ref="X271">SUM(_xlfn._xlws.FILTER($E$2:$E$863,_xlfn.MAP($V$2:$V$863,_xlfn.LAMBDA(_xlpm.x,_xlpm.x=$V271))))</f>
        <v>562</v>
      </c>
      <c r="Y271" s="11">
        <f t="shared" si="95"/>
        <v>1.7793594306049821E-3</v>
      </c>
      <c r="Z271" s="2" cm="1">
        <f t="array" ref="Z271">SUM(_xlfn._xlws.FILTER($E$2:$E$863,_xlfn.MAP($W$2:$W$863,_xlfn.LAMBDA(_xlpm.x,_xlpm.x=$W271))))</f>
        <v>228</v>
      </c>
      <c r="AA271" s="11">
        <f t="shared" si="96"/>
        <v>4.3859649122807015E-3</v>
      </c>
      <c r="AB271" s="11">
        <f t="shared" si="97"/>
        <v>-0.39180146856860726</v>
      </c>
      <c r="AC271" s="2"/>
      <c r="AH271" s="2"/>
      <c r="AI271" s="2"/>
    </row>
    <row r="272" spans="1:35">
      <c r="A272" s="1" t="str">
        <f t="shared" si="81"/>
        <v>~rb~ : [ɹb]</v>
      </c>
      <c r="B272" s="1">
        <f t="shared" si="98"/>
        <v>1</v>
      </c>
      <c r="C272" s="1">
        <f t="shared" si="98"/>
        <v>0</v>
      </c>
      <c r="D272" s="1">
        <f t="shared" si="98"/>
        <v>0</v>
      </c>
      <c r="E272" s="7">
        <v>1</v>
      </c>
      <c r="F272" s="9" t="s">
        <v>319</v>
      </c>
      <c r="G272" s="4">
        <f t="shared" si="82"/>
        <v>4.5330915684496827E-4</v>
      </c>
      <c r="H272" s="4" t="str">
        <f t="shared" si="83"/>
        <v>ɹb</v>
      </c>
      <c r="I272" s="4" t="str">
        <f t="shared" si="84"/>
        <v>rb</v>
      </c>
      <c r="J272" s="10">
        <f t="shared" si="85"/>
        <v>2</v>
      </c>
      <c r="K272" s="10">
        <f t="shared" si="86"/>
        <v>2</v>
      </c>
      <c r="L272" s="10">
        <f t="shared" si="87"/>
        <v>2</v>
      </c>
      <c r="M272" s="1" t="str">
        <f t="shared" si="88"/>
        <v>~rb~</v>
      </c>
      <c r="N272" s="1" t="str">
        <f t="shared" si="89"/>
        <v>[ɹb]</v>
      </c>
      <c r="O272" s="4">
        <f t="shared" si="90"/>
        <v>0.18123811657891309</v>
      </c>
      <c r="P272" s="4">
        <f t="shared" si="91"/>
        <v>1</v>
      </c>
      <c r="Q272" s="3" cm="1">
        <f t="array" ref="Q272">SUM(_xlfn._xlws.FILTER($G$2:$G$863,_xlfn.MAP($M$2:$M$863,_xlfn.LAMBDA(_xlpm.x,_xlpm.x=$M272))))</f>
        <v>4.5330915684496827E-4</v>
      </c>
      <c r="R272" s="4">
        <f t="shared" si="92"/>
        <v>1</v>
      </c>
      <c r="S272" s="6" cm="1">
        <f t="array" ref="S272">SUM(_xlfn._xlws.FILTER($G$2:$G$863,_xlfn.MAP($N$2:$N$863,_xlfn.LAMBDA(_xlpm.x,_xlpm.x=$N272))))</f>
        <v>4.5330915684496827E-4</v>
      </c>
      <c r="T272" s="4">
        <f t="shared" si="93"/>
        <v>1</v>
      </c>
      <c r="U272" s="4">
        <f t="shared" si="94"/>
        <v>0</v>
      </c>
      <c r="V272" s="4" t="s">
        <v>909</v>
      </c>
      <c r="W272" s="4" t="s">
        <v>893</v>
      </c>
      <c r="X272" s="2" cm="1">
        <f t="array" ref="X272">SUM(_xlfn._xlws.FILTER($E$2:$E$863,_xlfn.MAP($V$2:$V$863,_xlfn.LAMBDA(_xlpm.x,_xlpm.x=$V272))))</f>
        <v>473</v>
      </c>
      <c r="Y272" s="11">
        <f t="shared" si="95"/>
        <v>2.1141649048625794E-3</v>
      </c>
      <c r="Z272" s="2" cm="1">
        <f t="array" ref="Z272">SUM(_xlfn._xlws.FILTER($E$2:$E$863,_xlfn.MAP($W$2:$W$863,_xlfn.LAMBDA(_xlpm.x,_xlpm.x=$W272))))</f>
        <v>228</v>
      </c>
      <c r="AA272" s="11">
        <f t="shared" si="96"/>
        <v>4.3859649122807015E-3</v>
      </c>
      <c r="AB272" s="11">
        <f t="shared" si="97"/>
        <v>-0.3169262937373577</v>
      </c>
      <c r="AC272" s="2"/>
      <c r="AH272" s="2"/>
      <c r="AI272" s="2"/>
    </row>
    <row r="273" spans="1:35">
      <c r="A273" s="1" t="str">
        <f t="shared" si="81"/>
        <v>~rl~ : [ɹl]</v>
      </c>
      <c r="B273" s="1">
        <f t="shared" si="98"/>
        <v>1</v>
      </c>
      <c r="C273" s="1">
        <f t="shared" si="98"/>
        <v>0</v>
      </c>
      <c r="D273" s="1">
        <f t="shared" si="98"/>
        <v>0</v>
      </c>
      <c r="E273" s="7">
        <v>1</v>
      </c>
      <c r="F273" s="9" t="s">
        <v>320</v>
      </c>
      <c r="G273" s="4">
        <f t="shared" si="82"/>
        <v>4.5330915684496827E-4</v>
      </c>
      <c r="H273" s="1" t="str">
        <f t="shared" si="83"/>
        <v>ɹl</v>
      </c>
      <c r="I273" s="1" t="str">
        <f t="shared" si="84"/>
        <v>rl</v>
      </c>
      <c r="J273" s="10">
        <f t="shared" si="85"/>
        <v>2</v>
      </c>
      <c r="K273" s="10">
        <f t="shared" si="86"/>
        <v>2</v>
      </c>
      <c r="L273" s="10">
        <f t="shared" si="87"/>
        <v>2</v>
      </c>
      <c r="M273" s="1" t="str">
        <f t="shared" si="88"/>
        <v>~rl~</v>
      </c>
      <c r="N273" s="1" t="str">
        <f t="shared" si="89"/>
        <v>[ɹl]</v>
      </c>
      <c r="O273" s="4">
        <f t="shared" si="90"/>
        <v>0.18123811657891309</v>
      </c>
      <c r="P273" s="4">
        <f t="shared" si="91"/>
        <v>1</v>
      </c>
      <c r="Q273" s="3" cm="1">
        <f t="array" ref="Q273">SUM(_xlfn._xlws.FILTER($G$2:$G$863,_xlfn.MAP($M$2:$M$863,_xlfn.LAMBDA(_xlpm.x,_xlpm.x=$M273))))</f>
        <v>4.5330915684496827E-4</v>
      </c>
      <c r="R273" s="4">
        <f t="shared" si="92"/>
        <v>1</v>
      </c>
      <c r="S273" s="6" cm="1">
        <f t="array" ref="S273">SUM(_xlfn._xlws.FILTER($G$2:$G$863,_xlfn.MAP($N$2:$N$863,_xlfn.LAMBDA(_xlpm.x,_xlpm.x=$N273))))</f>
        <v>4.5330915684496827E-4</v>
      </c>
      <c r="T273" s="4">
        <f t="shared" si="93"/>
        <v>1</v>
      </c>
      <c r="U273" s="4">
        <f t="shared" si="94"/>
        <v>0</v>
      </c>
      <c r="V273" s="4" t="s">
        <v>899</v>
      </c>
      <c r="W273" s="4" t="s">
        <v>891</v>
      </c>
      <c r="X273" s="2" cm="1">
        <f t="array" ref="X273">SUM(_xlfn._xlws.FILTER($E$2:$E$863,_xlfn.MAP($V$2:$V$863,_xlfn.LAMBDA(_xlpm.x,_xlpm.x=$V273))))</f>
        <v>359</v>
      </c>
      <c r="Y273" s="11">
        <f t="shared" si="95"/>
        <v>2.7855153203342618E-3</v>
      </c>
      <c r="Z273" s="2" cm="1">
        <f t="array" ref="Z273">SUM(_xlfn._xlws.FILTER($E$2:$E$863,_xlfn.MAP($W$2:$W$863,_xlfn.LAMBDA(_xlpm.x,_xlpm.x=$W273))))</f>
        <v>163</v>
      </c>
      <c r="AA273" s="11">
        <f t="shared" si="96"/>
        <v>6.1349693251533744E-3</v>
      </c>
      <c r="AB273" s="11">
        <f t="shared" si="97"/>
        <v>-0.34290684417436135</v>
      </c>
      <c r="AC273" s="2"/>
      <c r="AH273" s="2"/>
      <c r="AI273" s="2"/>
    </row>
    <row r="274" spans="1:35">
      <c r="A274" s="1" t="str">
        <f t="shared" si="81"/>
        <v>~rp~ : [ɹp]</v>
      </c>
      <c r="B274" s="1">
        <f t="shared" si="98"/>
        <v>1</v>
      </c>
      <c r="C274" s="1">
        <f t="shared" si="98"/>
        <v>0</v>
      </c>
      <c r="D274" s="1">
        <f t="shared" si="98"/>
        <v>0</v>
      </c>
      <c r="E274" s="7">
        <v>1</v>
      </c>
      <c r="F274" s="9" t="s">
        <v>508</v>
      </c>
      <c r="G274" s="4">
        <f t="shared" si="82"/>
        <v>4.5330915684496827E-4</v>
      </c>
      <c r="H274" s="4" t="str">
        <f t="shared" si="83"/>
        <v>ɹp</v>
      </c>
      <c r="I274" s="4" t="str">
        <f t="shared" si="84"/>
        <v>rp</v>
      </c>
      <c r="J274" s="10">
        <f t="shared" si="85"/>
        <v>2</v>
      </c>
      <c r="K274" s="10">
        <f t="shared" si="86"/>
        <v>2</v>
      </c>
      <c r="L274" s="10">
        <f t="shared" si="87"/>
        <v>2</v>
      </c>
      <c r="M274" s="1" t="str">
        <f t="shared" si="88"/>
        <v>~rp~</v>
      </c>
      <c r="N274" s="1" t="str">
        <f t="shared" si="89"/>
        <v>[ɹp]</v>
      </c>
      <c r="O274" s="4">
        <f t="shared" si="90"/>
        <v>0.18123811657891309</v>
      </c>
      <c r="P274" s="4">
        <f t="shared" si="91"/>
        <v>1</v>
      </c>
      <c r="Q274" s="3" cm="1">
        <f t="array" ref="Q274">SUM(_xlfn._xlws.FILTER($G$2:$G$863,_xlfn.MAP($M$2:$M$863,_xlfn.LAMBDA(_xlpm.x,_xlpm.x=$M274))))</f>
        <v>4.5330915684496827E-4</v>
      </c>
      <c r="R274" s="4">
        <f t="shared" si="92"/>
        <v>1</v>
      </c>
      <c r="S274" s="6" cm="1">
        <f t="array" ref="S274">SUM(_xlfn._xlws.FILTER($G$2:$G$863,_xlfn.MAP($N$2:$N$863,_xlfn.LAMBDA(_xlpm.x,_xlpm.x=$N274))))</f>
        <v>4.5330915684496827E-4</v>
      </c>
      <c r="T274" s="4">
        <f t="shared" si="93"/>
        <v>1</v>
      </c>
      <c r="U274" s="4">
        <f t="shared" si="94"/>
        <v>0</v>
      </c>
      <c r="V274" s="4" t="s">
        <v>919</v>
      </c>
      <c r="W274" s="4" t="s">
        <v>890</v>
      </c>
      <c r="X274" s="2" cm="1">
        <f t="array" ref="X274">SUM(_xlfn._xlws.FILTER($E$2:$E$863,_xlfn.MAP($V$2:$V$863,_xlfn.LAMBDA(_xlpm.x,_xlpm.x=$V274))))</f>
        <v>20</v>
      </c>
      <c r="Y274" s="11">
        <f t="shared" si="95"/>
        <v>0.05</v>
      </c>
      <c r="Z274" s="2" cm="1">
        <f t="array" ref="Z274">SUM(_xlfn._xlws.FILTER($E$2:$E$863,_xlfn.MAP($W$2:$W$863,_xlfn.LAMBDA(_xlpm.x,_xlpm.x=$W274))))</f>
        <v>245</v>
      </c>
      <c r="AA274" s="11">
        <f t="shared" si="96"/>
        <v>4.0816326530612249E-3</v>
      </c>
      <c r="AB274" s="11">
        <f t="shared" si="97"/>
        <v>1.0881360887005513</v>
      </c>
      <c r="AC274" s="2"/>
      <c r="AH274" s="2"/>
      <c r="AI274" s="2"/>
    </row>
    <row r="275" spans="1:35">
      <c r="A275" s="1" t="str">
        <f t="shared" si="81"/>
        <v>~oi~ : [ɔɪ]</v>
      </c>
      <c r="B275" s="1">
        <f t="shared" si="98"/>
        <v>0</v>
      </c>
      <c r="C275" s="1">
        <f t="shared" si="98"/>
        <v>0</v>
      </c>
      <c r="D275" s="1">
        <f t="shared" si="98"/>
        <v>0</v>
      </c>
      <c r="E275" s="7">
        <v>1</v>
      </c>
      <c r="F275" s="9" t="s">
        <v>507</v>
      </c>
      <c r="G275" s="4">
        <f t="shared" si="82"/>
        <v>4.5330915684496827E-4</v>
      </c>
      <c r="H275" s="4" t="str">
        <f t="shared" si="83"/>
        <v>ɔɪ</v>
      </c>
      <c r="I275" s="4" t="str">
        <f t="shared" si="84"/>
        <v>oi</v>
      </c>
      <c r="J275" s="10">
        <f t="shared" si="85"/>
        <v>2</v>
      </c>
      <c r="K275" s="10">
        <f t="shared" si="86"/>
        <v>2</v>
      </c>
      <c r="L275" s="10">
        <f t="shared" si="87"/>
        <v>2</v>
      </c>
      <c r="M275" s="1" t="str">
        <f t="shared" si="88"/>
        <v>~oi~</v>
      </c>
      <c r="N275" s="1" t="str">
        <f t="shared" si="89"/>
        <v>[ɔɪ]</v>
      </c>
      <c r="O275" s="4">
        <f t="shared" si="90"/>
        <v>0.18123811657891309</v>
      </c>
      <c r="P275" s="4">
        <f t="shared" si="91"/>
        <v>1</v>
      </c>
      <c r="Q275" s="3" cm="1">
        <f t="array" ref="Q275">SUM(_xlfn._xlws.FILTER($G$2:$G$863,_xlfn.MAP($M$2:$M$863,_xlfn.LAMBDA(_xlpm.x,_xlpm.x=$M275))))</f>
        <v>4.5330915684496827E-4</v>
      </c>
      <c r="R275" s="4">
        <f t="shared" si="92"/>
        <v>1</v>
      </c>
      <c r="S275" s="6" cm="1">
        <f t="array" ref="S275">SUM(_xlfn._xlws.FILTER($G$2:$G$863,_xlfn.MAP($N$2:$N$863,_xlfn.LAMBDA(_xlpm.x,_xlpm.x=$N275))))</f>
        <v>4.5330915684496827E-4</v>
      </c>
      <c r="T275" s="4">
        <f t="shared" si="93"/>
        <v>1</v>
      </c>
      <c r="U275" s="4">
        <f t="shared" si="94"/>
        <v>0</v>
      </c>
      <c r="V275" s="4" t="s">
        <v>909</v>
      </c>
      <c r="W275" s="4" t="s">
        <v>890</v>
      </c>
      <c r="X275" s="2" cm="1">
        <f t="array" ref="X275">SUM(_xlfn._xlws.FILTER($E$2:$E$863,_xlfn.MAP($V$2:$V$863,_xlfn.LAMBDA(_xlpm.x,_xlpm.x=$V275))))</f>
        <v>473</v>
      </c>
      <c r="Y275" s="11">
        <f t="shared" si="95"/>
        <v>2.1141649048625794E-3</v>
      </c>
      <c r="Z275" s="2" cm="1">
        <f t="array" ref="Z275">SUM(_xlfn._xlws.FILTER($E$2:$E$863,_xlfn.MAP($W$2:$W$863,_xlfn.LAMBDA(_xlpm.x,_xlpm.x=$W275))))</f>
        <v>245</v>
      </c>
      <c r="AA275" s="11">
        <f t="shared" si="96"/>
        <v>4.0816326530612249E-3</v>
      </c>
      <c r="AB275" s="11">
        <f t="shared" si="97"/>
        <v>-0.28569505637327913</v>
      </c>
      <c r="AC275" s="2"/>
      <c r="AH275" s="2"/>
      <c r="AI275" s="2"/>
    </row>
    <row r="276" spans="1:35">
      <c r="A276" s="1" t="str">
        <f t="shared" si="81"/>
        <v>~xt~ : [kst]</v>
      </c>
      <c r="B276" s="1">
        <f t="shared" si="98"/>
        <v>0</v>
      </c>
      <c r="C276" s="1">
        <f t="shared" si="98"/>
        <v>0</v>
      </c>
      <c r="D276" s="1">
        <f t="shared" si="98"/>
        <v>0</v>
      </c>
      <c r="E276" s="7">
        <v>1</v>
      </c>
      <c r="F276" s="9" t="s">
        <v>58</v>
      </c>
      <c r="G276" s="4">
        <f t="shared" si="82"/>
        <v>4.5330915684496827E-4</v>
      </c>
      <c r="H276" s="4" t="str">
        <f t="shared" si="83"/>
        <v>kst</v>
      </c>
      <c r="I276" s="4" t="str">
        <f t="shared" si="84"/>
        <v>xt</v>
      </c>
      <c r="J276" s="10">
        <f t="shared" si="85"/>
        <v>3</v>
      </c>
      <c r="K276" s="10">
        <f t="shared" si="86"/>
        <v>2</v>
      </c>
      <c r="L276" s="10">
        <f t="shared" si="87"/>
        <v>3</v>
      </c>
      <c r="M276" s="1" t="str">
        <f t="shared" si="88"/>
        <v>~xt~</v>
      </c>
      <c r="N276" s="1" t="str">
        <f t="shared" si="89"/>
        <v>[kst]</v>
      </c>
      <c r="O276" s="4">
        <f t="shared" si="90"/>
        <v>0.21041093737452468</v>
      </c>
      <c r="P276" s="4">
        <f t="shared" si="91"/>
        <v>1</v>
      </c>
      <c r="Q276" s="3" cm="1">
        <f t="array" ref="Q276">SUM(_xlfn._xlws.FILTER($G$2:$G$863,_xlfn.MAP($M$2:$M$863,_xlfn.LAMBDA(_xlpm.x,_xlpm.x=$M276))))</f>
        <v>4.5330915684496827E-4</v>
      </c>
      <c r="R276" s="4">
        <f t="shared" si="92"/>
        <v>1</v>
      </c>
      <c r="S276" s="6" cm="1">
        <f t="array" ref="S276">SUM(_xlfn._xlws.FILTER($G$2:$G$863,_xlfn.MAP($N$2:$N$863,_xlfn.LAMBDA(_xlpm.x,_xlpm.x=$N276))))</f>
        <v>4.5330915684496827E-4</v>
      </c>
      <c r="T276" s="4">
        <f t="shared" si="93"/>
        <v>1</v>
      </c>
      <c r="U276" s="4">
        <f t="shared" si="94"/>
        <v>0</v>
      </c>
      <c r="V276" s="4" t="s">
        <v>909</v>
      </c>
      <c r="W276" s="4" t="s">
        <v>890</v>
      </c>
      <c r="X276" s="2" cm="1">
        <f t="array" ref="X276">SUM(_xlfn._xlws.FILTER($E$2:$E$863,_xlfn.MAP($V$2:$V$863,_xlfn.LAMBDA(_xlpm.x,_xlpm.x=$V276))))</f>
        <v>473</v>
      </c>
      <c r="Y276" s="11">
        <f t="shared" si="95"/>
        <v>2.1141649048625794E-3</v>
      </c>
      <c r="Z276" s="2" cm="1">
        <f t="array" ref="Z276">SUM(_xlfn._xlws.FILTER($E$2:$E$863,_xlfn.MAP($W$2:$W$863,_xlfn.LAMBDA(_xlpm.x,_xlpm.x=$W276))))</f>
        <v>245</v>
      </c>
      <c r="AA276" s="11">
        <f t="shared" si="96"/>
        <v>4.0816326530612249E-3</v>
      </c>
      <c r="AB276" s="11">
        <f t="shared" si="97"/>
        <v>-0.28569505637327913</v>
      </c>
      <c r="AC276" s="2"/>
      <c r="AH276" s="2"/>
      <c r="AI276" s="2"/>
    </row>
    <row r="277" spans="1:35">
      <c r="A277" s="1" t="str">
        <f t="shared" si="81"/>
        <v>~rc~ : [ɹkə]</v>
      </c>
      <c r="B277" s="1">
        <f t="shared" si="98"/>
        <v>1</v>
      </c>
      <c r="C277" s="1">
        <f t="shared" si="98"/>
        <v>0</v>
      </c>
      <c r="D277" s="1">
        <f t="shared" si="98"/>
        <v>0</v>
      </c>
      <c r="E277" s="7">
        <v>1</v>
      </c>
      <c r="F277" s="9" t="s">
        <v>687</v>
      </c>
      <c r="G277" s="4">
        <f t="shared" si="82"/>
        <v>4.5330915684496827E-4</v>
      </c>
      <c r="H277" s="4" t="str">
        <f t="shared" si="83"/>
        <v>ɹkə</v>
      </c>
      <c r="I277" s="4" t="str">
        <f t="shared" si="84"/>
        <v>rc</v>
      </c>
      <c r="J277" s="10">
        <f t="shared" si="85"/>
        <v>3</v>
      </c>
      <c r="K277" s="10">
        <f t="shared" si="86"/>
        <v>2</v>
      </c>
      <c r="L277" s="10">
        <f t="shared" si="87"/>
        <v>3</v>
      </c>
      <c r="M277" s="1" t="str">
        <f t="shared" si="88"/>
        <v>~rc~</v>
      </c>
      <c r="N277" s="1" t="str">
        <f t="shared" si="89"/>
        <v>[ɹkə]</v>
      </c>
      <c r="O277" s="4">
        <f t="shared" si="90"/>
        <v>0.21041093737452468</v>
      </c>
      <c r="P277" s="4">
        <f t="shared" si="91"/>
        <v>1</v>
      </c>
      <c r="Q277" s="3" cm="1">
        <f t="array" ref="Q277">SUM(_xlfn._xlws.FILTER($G$2:$G$863,_xlfn.MAP($M$2:$M$863,_xlfn.LAMBDA(_xlpm.x,_xlpm.x=$M277))))</f>
        <v>4.5330915684496827E-4</v>
      </c>
      <c r="R277" s="4">
        <f t="shared" si="92"/>
        <v>1</v>
      </c>
      <c r="S277" s="6" cm="1">
        <f t="array" ref="S277">SUM(_xlfn._xlws.FILTER($G$2:$G$863,_xlfn.MAP($N$2:$N$863,_xlfn.LAMBDA(_xlpm.x,_xlpm.x=$N277))))</f>
        <v>4.5330915684496827E-4</v>
      </c>
      <c r="T277" s="4">
        <f t="shared" si="93"/>
        <v>1</v>
      </c>
      <c r="U277" s="4">
        <f t="shared" si="94"/>
        <v>0</v>
      </c>
      <c r="V277" s="4" t="s">
        <v>899</v>
      </c>
      <c r="W277" s="4" t="s">
        <v>891</v>
      </c>
      <c r="X277" s="2" cm="1">
        <f t="array" ref="X277">SUM(_xlfn._xlws.FILTER($E$2:$E$863,_xlfn.MAP($V$2:$V$863,_xlfn.LAMBDA(_xlpm.x,_xlpm.x=$V277))))</f>
        <v>359</v>
      </c>
      <c r="Y277" s="11">
        <f t="shared" si="95"/>
        <v>2.7855153203342618E-3</v>
      </c>
      <c r="Z277" s="2" cm="1">
        <f t="array" ref="Z277">SUM(_xlfn._xlws.FILTER($E$2:$E$863,_xlfn.MAP($W$2:$W$863,_xlfn.LAMBDA(_xlpm.x,_xlpm.x=$W277))))</f>
        <v>163</v>
      </c>
      <c r="AA277" s="11">
        <f t="shared" si="96"/>
        <v>6.1349693251533744E-3</v>
      </c>
      <c r="AB277" s="11">
        <f t="shared" si="97"/>
        <v>-0.34290684417436135</v>
      </c>
      <c r="AC277" s="2"/>
      <c r="AH277" s="2"/>
      <c r="AI277" s="2"/>
    </row>
    <row r="278" spans="1:35">
      <c r="A278" s="1" t="str">
        <f t="shared" si="81"/>
        <v>~mp~ : [mp]</v>
      </c>
      <c r="B278" s="1">
        <f t="shared" si="98"/>
        <v>0</v>
      </c>
      <c r="C278" s="1">
        <f t="shared" si="98"/>
        <v>1</v>
      </c>
      <c r="D278" s="1">
        <f t="shared" si="98"/>
        <v>0</v>
      </c>
      <c r="E278" s="7">
        <v>2</v>
      </c>
      <c r="F278" s="9" t="s">
        <v>84</v>
      </c>
      <c r="G278" s="4">
        <f t="shared" si="82"/>
        <v>9.0661831368993653E-4</v>
      </c>
      <c r="H278" s="4" t="str">
        <f t="shared" si="83"/>
        <v>mp</v>
      </c>
      <c r="I278" s="4" t="str">
        <f t="shared" si="84"/>
        <v>mp</v>
      </c>
      <c r="J278" s="10">
        <f t="shared" si="85"/>
        <v>2</v>
      </c>
      <c r="K278" s="10">
        <f t="shared" si="86"/>
        <v>2</v>
      </c>
      <c r="L278" s="10">
        <f t="shared" si="87"/>
        <v>2</v>
      </c>
      <c r="M278" s="1" t="str">
        <f t="shared" si="88"/>
        <v>~mp~</v>
      </c>
      <c r="N278" s="1" t="str">
        <f t="shared" si="89"/>
        <v>[mp]</v>
      </c>
      <c r="O278" s="4">
        <f t="shared" si="90"/>
        <v>0.28725561847890652</v>
      </c>
      <c r="P278" s="4">
        <f t="shared" si="91"/>
        <v>1</v>
      </c>
      <c r="Q278" s="3" cm="1">
        <f t="array" ref="Q278">SUM(_xlfn._xlws.FILTER($G$2:$G$863,_xlfn.MAP($M$2:$M$863,_xlfn.LAMBDA(_xlpm.x,_xlpm.x=$M278))))</f>
        <v>9.0661831368993653E-4</v>
      </c>
      <c r="R278" s="4">
        <f t="shared" si="92"/>
        <v>1</v>
      </c>
      <c r="S278" s="6" cm="1">
        <f t="array" ref="S278">SUM(_xlfn._xlws.FILTER($G$2:$G$863,_xlfn.MAP($N$2:$N$863,_xlfn.LAMBDA(_xlpm.x,_xlpm.x=$N278))))</f>
        <v>9.0661831368993653E-4</v>
      </c>
      <c r="T278" s="4">
        <f t="shared" si="93"/>
        <v>1</v>
      </c>
      <c r="U278" s="4">
        <f t="shared" si="94"/>
        <v>0</v>
      </c>
      <c r="V278" s="4" t="s">
        <v>899</v>
      </c>
      <c r="W278" s="4" t="s">
        <v>891</v>
      </c>
      <c r="X278" s="2" cm="1">
        <f t="array" ref="X278">SUM(_xlfn._xlws.FILTER($E$2:$E$863,_xlfn.MAP($V$2:$V$863,_xlfn.LAMBDA(_xlpm.x,_xlpm.x=$V278))))</f>
        <v>359</v>
      </c>
      <c r="Y278" s="11">
        <f t="shared" si="95"/>
        <v>5.5710306406685237E-3</v>
      </c>
      <c r="Z278" s="2" cm="1">
        <f t="array" ref="Z278">SUM(_xlfn._xlws.FILTER($E$2:$E$863,_xlfn.MAP($W$2:$W$863,_xlfn.LAMBDA(_xlpm.x,_xlpm.x=$W278))))</f>
        <v>163</v>
      </c>
      <c r="AA278" s="11">
        <f t="shared" si="96"/>
        <v>1.2269938650306749E-2</v>
      </c>
      <c r="AB278" s="11">
        <f t="shared" si="97"/>
        <v>-0.34290684417436135</v>
      </c>
      <c r="AC278" s="2"/>
      <c r="AH278" s="2"/>
      <c r="AI278" s="2"/>
    </row>
    <row r="279" spans="1:35">
      <c r="A279" s="1" t="str">
        <f t="shared" si="81"/>
        <v>~ju~ : [dʒʌ]</v>
      </c>
      <c r="B279" s="1">
        <f t="shared" si="98"/>
        <v>0</v>
      </c>
      <c r="C279" s="1">
        <f t="shared" si="98"/>
        <v>0</v>
      </c>
      <c r="D279" s="1">
        <f t="shared" si="98"/>
        <v>0</v>
      </c>
      <c r="E279" s="7">
        <v>2</v>
      </c>
      <c r="F279" s="9" t="s">
        <v>256</v>
      </c>
      <c r="G279" s="4">
        <f t="shared" si="82"/>
        <v>9.0661831368993653E-4</v>
      </c>
      <c r="H279" s="4" t="str">
        <f t="shared" si="83"/>
        <v>dʒʌ</v>
      </c>
      <c r="I279" s="4" t="str">
        <f t="shared" si="84"/>
        <v>ju</v>
      </c>
      <c r="J279" s="10">
        <f t="shared" si="85"/>
        <v>3</v>
      </c>
      <c r="K279" s="10">
        <f t="shared" si="86"/>
        <v>2</v>
      </c>
      <c r="L279" s="10">
        <f t="shared" si="87"/>
        <v>3</v>
      </c>
      <c r="M279" s="1" t="str">
        <f t="shared" si="88"/>
        <v>~ju~</v>
      </c>
      <c r="N279" s="1" t="str">
        <f t="shared" si="89"/>
        <v>[dʒʌ]</v>
      </c>
      <c r="O279" s="4">
        <f t="shared" si="90"/>
        <v>0.33349344548020921</v>
      </c>
      <c r="P279" s="4">
        <f t="shared" si="91"/>
        <v>1</v>
      </c>
      <c r="Q279" s="3" cm="1">
        <f t="array" ref="Q279">SUM(_xlfn._xlws.FILTER($G$2:$G$863,_xlfn.MAP($M$2:$M$863,_xlfn.LAMBDA(_xlpm.x,_xlpm.x=$M279))))</f>
        <v>9.0661831368993653E-4</v>
      </c>
      <c r="R279" s="4">
        <f t="shared" si="92"/>
        <v>1</v>
      </c>
      <c r="S279" s="6" cm="1">
        <f t="array" ref="S279">SUM(_xlfn._xlws.FILTER($G$2:$G$863,_xlfn.MAP($N$2:$N$863,_xlfn.LAMBDA(_xlpm.x,_xlpm.x=$N279))))</f>
        <v>9.0661831368993653E-4</v>
      </c>
      <c r="T279" s="4">
        <f t="shared" si="93"/>
        <v>1</v>
      </c>
      <c r="U279" s="4">
        <f t="shared" si="94"/>
        <v>0</v>
      </c>
      <c r="V279" s="4" t="s">
        <v>909</v>
      </c>
      <c r="W279" s="4" t="s">
        <v>890</v>
      </c>
      <c r="X279" s="2" cm="1">
        <f t="array" ref="X279">SUM(_xlfn._xlws.FILTER($E$2:$E$863,_xlfn.MAP($V$2:$V$863,_xlfn.LAMBDA(_xlpm.x,_xlpm.x=$V279))))</f>
        <v>473</v>
      </c>
      <c r="Y279" s="11">
        <f t="shared" si="95"/>
        <v>4.2283298097251587E-3</v>
      </c>
      <c r="Z279" s="2" cm="1">
        <f t="array" ref="Z279">SUM(_xlfn._xlws.FILTER($E$2:$E$863,_xlfn.MAP($W$2:$W$863,_xlfn.LAMBDA(_xlpm.x,_xlpm.x=$W279))))</f>
        <v>245</v>
      </c>
      <c r="AA279" s="11">
        <f t="shared" si="96"/>
        <v>8.1632653061224497E-3</v>
      </c>
      <c r="AB279" s="11">
        <f t="shared" si="97"/>
        <v>-0.28569505637327913</v>
      </c>
      <c r="AC279" s="2"/>
      <c r="AH279" s="2"/>
      <c r="AI279" s="2"/>
    </row>
    <row r="280" spans="1:35">
      <c r="A280" s="1" t="str">
        <f t="shared" si="81"/>
        <v>~xa~ : [ɡzæ]</v>
      </c>
      <c r="B280" s="1">
        <f t="shared" si="98"/>
        <v>0</v>
      </c>
      <c r="C280" s="1">
        <f t="shared" si="98"/>
        <v>0</v>
      </c>
      <c r="D280" s="1">
        <f t="shared" si="98"/>
        <v>0</v>
      </c>
      <c r="E280" s="7">
        <v>2</v>
      </c>
      <c r="F280" s="9" t="s">
        <v>247</v>
      </c>
      <c r="G280" s="4">
        <f t="shared" si="82"/>
        <v>9.0661831368993653E-4</v>
      </c>
      <c r="H280" s="4" t="str">
        <f t="shared" si="83"/>
        <v>ɡzæ</v>
      </c>
      <c r="I280" s="4" t="str">
        <f t="shared" si="84"/>
        <v>xa</v>
      </c>
      <c r="J280" s="10">
        <f t="shared" si="85"/>
        <v>3</v>
      </c>
      <c r="K280" s="10">
        <f t="shared" si="86"/>
        <v>2</v>
      </c>
      <c r="L280" s="10">
        <f t="shared" si="87"/>
        <v>3</v>
      </c>
      <c r="M280" s="1" t="str">
        <f t="shared" si="88"/>
        <v>~xa~</v>
      </c>
      <c r="N280" s="1" t="str">
        <f t="shared" si="89"/>
        <v>[ɡzæ]</v>
      </c>
      <c r="O280" s="4">
        <f t="shared" si="90"/>
        <v>0.33349344548020921</v>
      </c>
      <c r="P280" s="4">
        <f t="shared" si="91"/>
        <v>1</v>
      </c>
      <c r="Q280" s="3" cm="1">
        <f t="array" ref="Q280">SUM(_xlfn._xlws.FILTER($G$2:$G$863,_xlfn.MAP($M$2:$M$863,_xlfn.LAMBDA(_xlpm.x,_xlpm.x=$M280))))</f>
        <v>9.0661831368993653E-4</v>
      </c>
      <c r="R280" s="4">
        <f t="shared" si="92"/>
        <v>1</v>
      </c>
      <c r="S280" s="6" cm="1">
        <f t="array" ref="S280">SUM(_xlfn._xlws.FILTER($G$2:$G$863,_xlfn.MAP($N$2:$N$863,_xlfn.LAMBDA(_xlpm.x,_xlpm.x=$N280))))</f>
        <v>9.0661831368993653E-4</v>
      </c>
      <c r="T280" s="4">
        <f t="shared" si="93"/>
        <v>1</v>
      </c>
      <c r="U280" s="4">
        <f t="shared" si="94"/>
        <v>0</v>
      </c>
      <c r="V280" s="4" t="s">
        <v>900</v>
      </c>
      <c r="W280" s="4" t="s">
        <v>902</v>
      </c>
      <c r="X280" s="2" cm="1">
        <f t="array" ref="X280">SUM(_xlfn._xlws.FILTER($E$2:$E$863,_xlfn.MAP($V$2:$V$863,_xlfn.LAMBDA(_xlpm.x,_xlpm.x=$V280))))</f>
        <v>247</v>
      </c>
      <c r="Y280" s="11">
        <f t="shared" si="95"/>
        <v>8.0971659919028341E-3</v>
      </c>
      <c r="Z280" s="2" cm="1">
        <f t="array" ref="Z280">SUM(_xlfn._xlws.FILTER($E$2:$E$863,_xlfn.MAP($W$2:$W$863,_xlfn.LAMBDA(_xlpm.x,_xlpm.x=$W280))))</f>
        <v>127</v>
      </c>
      <c r="AA280" s="11">
        <f t="shared" si="96"/>
        <v>1.5748031496062992E-2</v>
      </c>
      <c r="AB280" s="11">
        <f t="shared" si="97"/>
        <v>-0.28889323230370889</v>
      </c>
      <c r="AC280" s="2"/>
      <c r="AH280" s="2"/>
      <c r="AI280" s="2"/>
    </row>
    <row r="281" spans="1:35">
      <c r="A281" s="1" t="str">
        <f t="shared" si="81"/>
        <v>~ft~ : [ft]</v>
      </c>
      <c r="B281" s="1">
        <f t="shared" si="98"/>
        <v>0</v>
      </c>
      <c r="C281" s="1">
        <f t="shared" si="98"/>
        <v>0</v>
      </c>
      <c r="D281" s="1">
        <f t="shared" si="98"/>
        <v>0</v>
      </c>
      <c r="E281" s="7">
        <v>3</v>
      </c>
      <c r="F281" s="9" t="s">
        <v>36</v>
      </c>
      <c r="G281" s="4">
        <f t="shared" si="82"/>
        <v>1.3599274705349048E-3</v>
      </c>
      <c r="H281" s="4" t="str">
        <f t="shared" si="83"/>
        <v>ft</v>
      </c>
      <c r="I281" s="4" t="str">
        <f t="shared" si="84"/>
        <v>ft</v>
      </c>
      <c r="J281" s="10">
        <f t="shared" si="85"/>
        <v>2</v>
      </c>
      <c r="K281" s="10">
        <f t="shared" si="86"/>
        <v>2</v>
      </c>
      <c r="L281" s="10">
        <f t="shared" si="87"/>
        <v>2</v>
      </c>
      <c r="M281" s="1" t="str">
        <f t="shared" si="88"/>
        <v>~ft~</v>
      </c>
      <c r="N281" s="1" t="str">
        <f t="shared" si="89"/>
        <v>[ft]</v>
      </c>
      <c r="O281" s="4">
        <f t="shared" si="90"/>
        <v>0.36247623315782618</v>
      </c>
      <c r="P281" s="4">
        <f t="shared" si="91"/>
        <v>1</v>
      </c>
      <c r="Q281" s="3" cm="1">
        <f t="array" ref="Q281">SUM(_xlfn._xlws.FILTER($G$2:$G$863,_xlfn.MAP($M$2:$M$863,_xlfn.LAMBDA(_xlpm.x,_xlpm.x=$M281))))</f>
        <v>1.3599274705349048E-3</v>
      </c>
      <c r="R281" s="4">
        <f t="shared" si="92"/>
        <v>1</v>
      </c>
      <c r="S281" s="6" cm="1">
        <f t="array" ref="S281">SUM(_xlfn._xlws.FILTER($G$2:$G$863,_xlfn.MAP($N$2:$N$863,_xlfn.LAMBDA(_xlpm.x,_xlpm.x=$N281))))</f>
        <v>1.3599274705349048E-3</v>
      </c>
      <c r="T281" s="4">
        <f t="shared" si="93"/>
        <v>1</v>
      </c>
      <c r="U281" s="4">
        <f t="shared" si="94"/>
        <v>0</v>
      </c>
      <c r="V281" s="4" t="s">
        <v>908</v>
      </c>
      <c r="W281" s="4" t="s">
        <v>894</v>
      </c>
      <c r="X281" s="2" cm="1">
        <f t="array" ref="X281">SUM(_xlfn._xlws.FILTER($E$2:$E$863,_xlfn.MAP($V$2:$V$863,_xlfn.LAMBDA(_xlpm.x,_xlpm.x=$V281))))</f>
        <v>562</v>
      </c>
      <c r="Y281" s="11">
        <f t="shared" si="95"/>
        <v>5.3380782918149468E-3</v>
      </c>
      <c r="Z281" s="2" cm="1">
        <f t="array" ref="Z281">SUM(_xlfn._xlws.FILTER($E$2:$E$863,_xlfn.MAP($W$2:$W$863,_xlfn.LAMBDA(_xlpm.x,_xlpm.x=$W281))))</f>
        <v>288</v>
      </c>
      <c r="AA281" s="11">
        <f t="shared" si="96"/>
        <v>1.0416666666666666E-2</v>
      </c>
      <c r="AB281" s="11">
        <f t="shared" si="97"/>
        <v>-0.2903438278098302</v>
      </c>
      <c r="AC281" s="2"/>
      <c r="AH281" s="2"/>
      <c r="AI281" s="2"/>
    </row>
    <row r="282" spans="1:35">
      <c r="A282" s="1" t="str">
        <f t="shared" si="81"/>
        <v>~pu~ : [pʊ]</v>
      </c>
      <c r="B282" s="1">
        <f t="shared" ref="B282:D301" si="99">_xlfn.LET(_xlpm.d,$F282,_xlpm.k,_xlfn.CONCAT(LEFT(TRIM(B$1),1),"*"),COUNTIF(_xlpm.d,_xlpm.k))</f>
        <v>0</v>
      </c>
      <c r="C282" s="1">
        <f t="shared" si="99"/>
        <v>0</v>
      </c>
      <c r="D282" s="1">
        <f t="shared" si="99"/>
        <v>0</v>
      </c>
      <c r="E282" s="7">
        <v>3</v>
      </c>
      <c r="F282" s="9" t="s">
        <v>688</v>
      </c>
      <c r="G282" s="4">
        <f t="shared" si="82"/>
        <v>1.3599274705349048E-3</v>
      </c>
      <c r="H282" s="4" t="str">
        <f t="shared" si="83"/>
        <v>pʊ</v>
      </c>
      <c r="I282" s="4" t="str">
        <f t="shared" si="84"/>
        <v>pu</v>
      </c>
      <c r="J282" s="10">
        <f t="shared" si="85"/>
        <v>2</v>
      </c>
      <c r="K282" s="10">
        <f t="shared" si="86"/>
        <v>2</v>
      </c>
      <c r="L282" s="10">
        <f t="shared" si="87"/>
        <v>2</v>
      </c>
      <c r="M282" s="1" t="str">
        <f t="shared" si="88"/>
        <v>~pu~</v>
      </c>
      <c r="N282" s="1" t="str">
        <f t="shared" si="89"/>
        <v>[pʊ]</v>
      </c>
      <c r="O282" s="4">
        <f t="shared" si="90"/>
        <v>0.36247623315782618</v>
      </c>
      <c r="P282" s="4">
        <f t="shared" si="91"/>
        <v>1</v>
      </c>
      <c r="Q282" s="3" cm="1">
        <f t="array" ref="Q282">SUM(_xlfn._xlws.FILTER($G$2:$G$863,_xlfn.MAP($M$2:$M$863,_xlfn.LAMBDA(_xlpm.x,_xlpm.x=$M282))))</f>
        <v>1.3599274705349048E-3</v>
      </c>
      <c r="R282" s="4">
        <f t="shared" si="92"/>
        <v>1</v>
      </c>
      <c r="S282" s="6" cm="1">
        <f t="array" ref="S282">SUM(_xlfn._xlws.FILTER($G$2:$G$863,_xlfn.MAP($N$2:$N$863,_xlfn.LAMBDA(_xlpm.x,_xlpm.x=$N282))))</f>
        <v>1.3599274705349048E-3</v>
      </c>
      <c r="T282" s="4">
        <f t="shared" si="93"/>
        <v>1</v>
      </c>
      <c r="U282" s="4">
        <f t="shared" si="94"/>
        <v>0</v>
      </c>
      <c r="V282" s="4" t="s">
        <v>900</v>
      </c>
      <c r="W282" s="4" t="s">
        <v>902</v>
      </c>
      <c r="X282" s="2" cm="1">
        <f t="array" ref="X282">SUM(_xlfn._xlws.FILTER($E$2:$E$863,_xlfn.MAP($V$2:$V$863,_xlfn.LAMBDA(_xlpm.x,_xlpm.x=$V282))))</f>
        <v>247</v>
      </c>
      <c r="Y282" s="11">
        <f t="shared" si="95"/>
        <v>1.2145748987854251E-2</v>
      </c>
      <c r="Z282" s="2" cm="1">
        <f t="array" ref="Z282">SUM(_xlfn._xlws.FILTER($E$2:$E$863,_xlfn.MAP($W$2:$W$863,_xlfn.LAMBDA(_xlpm.x,_xlpm.x=$W282))))</f>
        <v>127</v>
      </c>
      <c r="AA282" s="11">
        <f t="shared" si="96"/>
        <v>2.3622047244094488E-2</v>
      </c>
      <c r="AB282" s="11">
        <f t="shared" si="97"/>
        <v>-0.28889323230370889</v>
      </c>
      <c r="AC282" s="2"/>
      <c r="AH282" s="2"/>
      <c r="AI282" s="2"/>
    </row>
    <row r="283" spans="1:35">
      <c r="A283" s="1" t="str">
        <f t="shared" si="81"/>
        <v>~rk~ : [ɹk]</v>
      </c>
      <c r="B283" s="1">
        <f t="shared" si="99"/>
        <v>1</v>
      </c>
      <c r="C283" s="1">
        <f t="shared" si="99"/>
        <v>0</v>
      </c>
      <c r="D283" s="1">
        <f t="shared" si="99"/>
        <v>0</v>
      </c>
      <c r="E283" s="7">
        <v>3</v>
      </c>
      <c r="F283" s="9" t="s">
        <v>194</v>
      </c>
      <c r="G283" s="4">
        <f t="shared" si="82"/>
        <v>1.3599274705349048E-3</v>
      </c>
      <c r="H283" s="4" t="str">
        <f t="shared" si="83"/>
        <v>ɹk</v>
      </c>
      <c r="I283" s="4" t="str">
        <f t="shared" si="84"/>
        <v>rk</v>
      </c>
      <c r="J283" s="10">
        <f t="shared" si="85"/>
        <v>2</v>
      </c>
      <c r="K283" s="10">
        <f t="shared" si="86"/>
        <v>2</v>
      </c>
      <c r="L283" s="10">
        <f t="shared" si="87"/>
        <v>2</v>
      </c>
      <c r="M283" s="1" t="str">
        <f t="shared" si="88"/>
        <v>~rk~</v>
      </c>
      <c r="N283" s="1" t="str">
        <f t="shared" si="89"/>
        <v>[ɹk]</v>
      </c>
      <c r="O283" s="4">
        <f t="shared" si="90"/>
        <v>0.36247623315782618</v>
      </c>
      <c r="P283" s="4">
        <f t="shared" si="91"/>
        <v>1</v>
      </c>
      <c r="Q283" s="3" cm="1">
        <f t="array" ref="Q283">SUM(_xlfn._xlws.FILTER($G$2:$G$863,_xlfn.MAP($M$2:$M$863,_xlfn.LAMBDA(_xlpm.x,_xlpm.x=$M283))))</f>
        <v>1.3599274705349048E-3</v>
      </c>
      <c r="R283" s="4">
        <f t="shared" si="92"/>
        <v>1</v>
      </c>
      <c r="S283" s="6" cm="1">
        <f t="array" ref="S283">SUM(_xlfn._xlws.FILTER($G$2:$G$863,_xlfn.MAP($N$2:$N$863,_xlfn.LAMBDA(_xlpm.x,_xlpm.x=$N283))))</f>
        <v>1.3599274705349048E-3</v>
      </c>
      <c r="T283" s="4">
        <f t="shared" si="93"/>
        <v>1</v>
      </c>
      <c r="U283" s="4">
        <f t="shared" si="94"/>
        <v>0</v>
      </c>
      <c r="V283" s="4" t="s">
        <v>900</v>
      </c>
      <c r="W283" s="4" t="s">
        <v>900</v>
      </c>
      <c r="X283" s="2" cm="1">
        <f t="array" ref="X283">SUM(_xlfn._xlws.FILTER($E$2:$E$863,_xlfn.MAP($V$2:$V$863,_xlfn.LAMBDA(_xlpm.x,_xlpm.x=$V283))))</f>
        <v>247</v>
      </c>
      <c r="Y283" s="11">
        <f t="shared" si="95"/>
        <v>1.2145748987854251E-2</v>
      </c>
      <c r="Z283" s="2" cm="1">
        <f t="array" ref="Z283">SUM(_xlfn._xlws.FILTER($E$2:$E$863,_xlfn.MAP($W$2:$W$863,_xlfn.LAMBDA(_xlpm.x,_xlpm.x=$W283))))</f>
        <v>78</v>
      </c>
      <c r="AA283" s="11">
        <f t="shared" si="96"/>
        <v>3.8461538461538464E-2</v>
      </c>
      <c r="AB283" s="11">
        <f t="shared" si="97"/>
        <v>-0.50060235056918534</v>
      </c>
      <c r="AC283" s="2"/>
      <c r="AH283" s="2"/>
      <c r="AI283" s="2"/>
    </row>
    <row r="284" spans="1:35">
      <c r="A284" s="1" t="str">
        <f t="shared" si="81"/>
        <v>~lt~ : [lt]</v>
      </c>
      <c r="B284" s="1">
        <f t="shared" si="99"/>
        <v>0</v>
      </c>
      <c r="C284" s="1">
        <f t="shared" si="99"/>
        <v>0</v>
      </c>
      <c r="D284" s="1">
        <f t="shared" si="99"/>
        <v>0</v>
      </c>
      <c r="E284" s="7">
        <v>4</v>
      </c>
      <c r="F284" s="9" t="s">
        <v>73</v>
      </c>
      <c r="G284" s="4">
        <f t="shared" si="82"/>
        <v>1.8132366273798731E-3</v>
      </c>
      <c r="H284" s="4" t="str">
        <f t="shared" si="83"/>
        <v>lt</v>
      </c>
      <c r="I284" s="4" t="str">
        <f t="shared" si="84"/>
        <v>lt</v>
      </c>
      <c r="J284" s="10">
        <f t="shared" si="85"/>
        <v>2</v>
      </c>
      <c r="K284" s="10">
        <f t="shared" si="86"/>
        <v>2</v>
      </c>
      <c r="L284" s="10">
        <f t="shared" si="87"/>
        <v>2</v>
      </c>
      <c r="M284" s="1" t="str">
        <f t="shared" si="88"/>
        <v>~lt~</v>
      </c>
      <c r="N284" s="1" t="str">
        <f t="shared" si="89"/>
        <v>[lt]</v>
      </c>
      <c r="O284" s="4">
        <f t="shared" si="90"/>
        <v>0.42082187474904936</v>
      </c>
      <c r="P284" s="4">
        <f t="shared" si="91"/>
        <v>1</v>
      </c>
      <c r="Q284" s="3" cm="1">
        <f t="array" ref="Q284">SUM(_xlfn._xlws.FILTER($G$2:$G$863,_xlfn.MAP($M$2:$M$863,_xlfn.LAMBDA(_xlpm.x,_xlpm.x=$M284))))</f>
        <v>1.8132366273798731E-3</v>
      </c>
      <c r="R284" s="4">
        <f t="shared" si="92"/>
        <v>1</v>
      </c>
      <c r="S284" s="6" cm="1">
        <f t="array" ref="S284">SUM(_xlfn._xlws.FILTER($G$2:$G$863,_xlfn.MAP($N$2:$N$863,_xlfn.LAMBDA(_xlpm.x,_xlpm.x=$N284))))</f>
        <v>1.8132366273798731E-3</v>
      </c>
      <c r="T284" s="4">
        <f t="shared" si="93"/>
        <v>1</v>
      </c>
      <c r="U284" s="4">
        <f t="shared" si="94"/>
        <v>0</v>
      </c>
      <c r="V284" s="4" t="s">
        <v>909</v>
      </c>
      <c r="W284" s="4" t="s">
        <v>901</v>
      </c>
      <c r="X284" s="2" cm="1">
        <f t="array" ref="X284">SUM(_xlfn._xlws.FILTER($E$2:$E$863,_xlfn.MAP($V$2:$V$863,_xlfn.LAMBDA(_xlpm.x,_xlpm.x=$V284))))</f>
        <v>473</v>
      </c>
      <c r="Y284" s="11">
        <f t="shared" si="95"/>
        <v>8.4566596194503175E-3</v>
      </c>
      <c r="Z284" s="2" cm="1">
        <f t="array" ref="Z284">SUM(_xlfn._xlws.FILTER($E$2:$E$863,_xlfn.MAP($W$2:$W$863,_xlfn.LAMBDA(_xlpm.x,_xlpm.x=$W284))))</f>
        <v>184</v>
      </c>
      <c r="AA284" s="11">
        <f t="shared" si="96"/>
        <v>2.1739130434782608E-2</v>
      </c>
      <c r="AB284" s="11">
        <f t="shared" si="97"/>
        <v>-0.41004331772827507</v>
      </c>
      <c r="AC284" s="2"/>
      <c r="AH284" s="2"/>
      <c r="AI284" s="2"/>
    </row>
    <row r="285" spans="1:35">
      <c r="A285" s="1" t="str">
        <f t="shared" si="81"/>
        <v>~nk~ : [ŋk]</v>
      </c>
      <c r="B285" s="1">
        <f t="shared" si="99"/>
        <v>0</v>
      </c>
      <c r="C285" s="1">
        <f t="shared" si="99"/>
        <v>0</v>
      </c>
      <c r="D285" s="1">
        <f t="shared" si="99"/>
        <v>0</v>
      </c>
      <c r="E285" s="7">
        <v>4</v>
      </c>
      <c r="F285" s="9" t="s">
        <v>205</v>
      </c>
      <c r="G285" s="4">
        <f t="shared" si="82"/>
        <v>1.8132366273798731E-3</v>
      </c>
      <c r="H285" s="4" t="str">
        <f t="shared" si="83"/>
        <v>ŋk</v>
      </c>
      <c r="I285" s="4" t="str">
        <f t="shared" si="84"/>
        <v>nk</v>
      </c>
      <c r="J285" s="10">
        <f t="shared" si="85"/>
        <v>2</v>
      </c>
      <c r="K285" s="10">
        <f t="shared" si="86"/>
        <v>2</v>
      </c>
      <c r="L285" s="10">
        <f t="shared" si="87"/>
        <v>2</v>
      </c>
      <c r="M285" s="1" t="str">
        <f t="shared" si="88"/>
        <v>~nk~</v>
      </c>
      <c r="N285" s="1" t="str">
        <f t="shared" si="89"/>
        <v>[ŋk]</v>
      </c>
      <c r="O285" s="4">
        <f t="shared" si="90"/>
        <v>0.42082187474904936</v>
      </c>
      <c r="P285" s="4">
        <f t="shared" si="91"/>
        <v>1</v>
      </c>
      <c r="Q285" s="3" cm="1">
        <f t="array" ref="Q285">SUM(_xlfn._xlws.FILTER($G$2:$G$863,_xlfn.MAP($M$2:$M$863,_xlfn.LAMBDA(_xlpm.x,_xlpm.x=$M285))))</f>
        <v>1.8132366273798731E-3</v>
      </c>
      <c r="R285" s="4">
        <f t="shared" si="92"/>
        <v>1</v>
      </c>
      <c r="S285" s="6" cm="1">
        <f t="array" ref="S285">SUM(_xlfn._xlws.FILTER($G$2:$G$863,_xlfn.MAP($N$2:$N$863,_xlfn.LAMBDA(_xlpm.x,_xlpm.x=$N285))))</f>
        <v>1.8132366273798731E-3</v>
      </c>
      <c r="T285" s="4">
        <f t="shared" si="93"/>
        <v>1</v>
      </c>
      <c r="U285" s="4">
        <f t="shared" si="94"/>
        <v>0</v>
      </c>
      <c r="V285" s="4" t="s">
        <v>908</v>
      </c>
      <c r="W285" s="4" t="s">
        <v>897</v>
      </c>
      <c r="X285" s="2" cm="1">
        <f t="array" ref="X285">SUM(_xlfn._xlws.FILTER($E$2:$E$863,_xlfn.MAP($V$2:$V$863,_xlfn.LAMBDA(_xlpm.x,_xlpm.x=$V285))))</f>
        <v>562</v>
      </c>
      <c r="Y285" s="11">
        <f t="shared" si="95"/>
        <v>7.1174377224199285E-3</v>
      </c>
      <c r="Z285" s="2" cm="1">
        <f t="array" ref="Z285">SUM(_xlfn._xlws.FILTER($E$2:$E$863,_xlfn.MAP($W$2:$W$863,_xlfn.LAMBDA(_xlpm.x,_xlpm.x=$W285))))</f>
        <v>111</v>
      </c>
      <c r="AA285" s="11">
        <f t="shared" si="96"/>
        <v>3.6036036036036036E-2</v>
      </c>
      <c r="AB285" s="11">
        <f t="shared" si="97"/>
        <v>-0.7044133367824037</v>
      </c>
      <c r="AC285" s="2"/>
      <c r="AH285" s="2"/>
      <c r="AI285" s="2"/>
    </row>
    <row r="286" spans="1:35">
      <c r="A286" s="1" t="str">
        <f t="shared" si="81"/>
        <v>~rm~ : [ɹm]</v>
      </c>
      <c r="B286" s="1">
        <f t="shared" si="99"/>
        <v>1</v>
      </c>
      <c r="C286" s="1">
        <f t="shared" si="99"/>
        <v>0</v>
      </c>
      <c r="D286" s="1">
        <f t="shared" si="99"/>
        <v>0</v>
      </c>
      <c r="E286" s="7">
        <v>5</v>
      </c>
      <c r="F286" s="9" t="s">
        <v>191</v>
      </c>
      <c r="G286" s="4">
        <f t="shared" si="82"/>
        <v>2.2665457842248413E-3</v>
      </c>
      <c r="H286" s="4" t="str">
        <f t="shared" si="83"/>
        <v>ɹm</v>
      </c>
      <c r="I286" s="4" t="str">
        <f t="shared" si="84"/>
        <v>rm</v>
      </c>
      <c r="J286" s="10">
        <f t="shared" si="85"/>
        <v>2</v>
      </c>
      <c r="K286" s="10">
        <f t="shared" si="86"/>
        <v>2</v>
      </c>
      <c r="L286" s="10">
        <f t="shared" si="87"/>
        <v>2</v>
      </c>
      <c r="M286" s="1" t="str">
        <f t="shared" si="88"/>
        <v>~rm~</v>
      </c>
      <c r="N286" s="1" t="str">
        <f t="shared" si="89"/>
        <v>[ɹm]</v>
      </c>
      <c r="O286" s="4">
        <f t="shared" si="90"/>
        <v>0.4684937350578196</v>
      </c>
      <c r="P286" s="4">
        <f t="shared" si="91"/>
        <v>1</v>
      </c>
      <c r="Q286" s="3" cm="1">
        <f t="array" ref="Q286">SUM(_xlfn._xlws.FILTER($G$2:$G$863,_xlfn.MAP($M$2:$M$863,_xlfn.LAMBDA(_xlpm.x,_xlpm.x=$M286))))</f>
        <v>2.2665457842248413E-3</v>
      </c>
      <c r="R286" s="4">
        <f t="shared" si="92"/>
        <v>1</v>
      </c>
      <c r="S286" s="6" cm="1">
        <f t="array" ref="S286">SUM(_xlfn._xlws.FILTER($G$2:$G$863,_xlfn.MAP($N$2:$N$863,_xlfn.LAMBDA(_xlpm.x,_xlpm.x=$N286))))</f>
        <v>2.2665457842248413E-3</v>
      </c>
      <c r="T286" s="4">
        <f t="shared" si="93"/>
        <v>1</v>
      </c>
      <c r="U286" s="4">
        <f t="shared" si="94"/>
        <v>0</v>
      </c>
      <c r="V286" s="4" t="s">
        <v>889</v>
      </c>
      <c r="W286" s="4" t="s">
        <v>903</v>
      </c>
      <c r="X286" s="2" cm="1">
        <f t="array" ref="X286">SUM(_xlfn._xlws.FILTER($E$2:$E$863,_xlfn.MAP($V$2:$V$863,_xlfn.LAMBDA(_xlpm.x,_xlpm.x=$V286))))</f>
        <v>52</v>
      </c>
      <c r="Y286" s="11">
        <f t="shared" si="95"/>
        <v>9.6153846153846159E-2</v>
      </c>
      <c r="Z286" s="2" cm="1">
        <f t="array" ref="Z286">SUM(_xlfn._xlws.FILTER($E$2:$E$863,_xlfn.MAP($W$2:$W$863,_xlfn.LAMBDA(_xlpm.x,_xlpm.x=$W286))))</f>
        <v>32</v>
      </c>
      <c r="AA286" s="11">
        <f t="shared" si="96"/>
        <v>0.15625</v>
      </c>
      <c r="AB286" s="11">
        <f t="shared" si="97"/>
        <v>-0.21085336531489315</v>
      </c>
      <c r="AC286" s="2"/>
      <c r="AH286" s="2"/>
      <c r="AI286" s="2"/>
    </row>
    <row r="287" spans="1:35">
      <c r="A287" s="1" t="str">
        <f t="shared" si="81"/>
        <v>~sh~ : [ʃ]</v>
      </c>
      <c r="B287" s="1">
        <f t="shared" si="99"/>
        <v>0</v>
      </c>
      <c r="C287" s="1">
        <f t="shared" si="99"/>
        <v>0</v>
      </c>
      <c r="D287" s="1">
        <f t="shared" si="99"/>
        <v>0</v>
      </c>
      <c r="E287" s="7">
        <v>6</v>
      </c>
      <c r="F287" s="9" t="s">
        <v>184</v>
      </c>
      <c r="G287" s="4">
        <f t="shared" si="82"/>
        <v>2.7198549410698096E-3</v>
      </c>
      <c r="H287" s="4" t="str">
        <f t="shared" si="83"/>
        <v>ʃ</v>
      </c>
      <c r="I287" s="4" t="str">
        <f t="shared" si="84"/>
        <v>sh</v>
      </c>
      <c r="J287" s="10">
        <f t="shared" si="85"/>
        <v>1</v>
      </c>
      <c r="K287" s="10">
        <f t="shared" si="86"/>
        <v>2</v>
      </c>
      <c r="L287" s="10">
        <f t="shared" si="87"/>
        <v>2</v>
      </c>
      <c r="M287" s="1" t="str">
        <f t="shared" si="88"/>
        <v>~sh~</v>
      </c>
      <c r="N287" s="1" t="str">
        <f t="shared" si="89"/>
        <v>[ʃ]</v>
      </c>
      <c r="O287" s="4">
        <f t="shared" si="90"/>
        <v>0.50879971864226148</v>
      </c>
      <c r="P287" s="4">
        <f t="shared" si="91"/>
        <v>1</v>
      </c>
      <c r="Q287" s="3" cm="1">
        <f t="array" ref="Q287">SUM(_xlfn._xlws.FILTER($G$2:$G$863,_xlfn.MAP($M$2:$M$863,_xlfn.LAMBDA(_xlpm.x,_xlpm.x=$M287))))</f>
        <v>2.7198549410698096E-3</v>
      </c>
      <c r="R287" s="4">
        <f t="shared" si="92"/>
        <v>1</v>
      </c>
      <c r="S287" s="6" cm="1">
        <f t="array" ref="S287">SUM(_xlfn._xlws.FILTER($G$2:$G$863,_xlfn.MAP($N$2:$N$863,_xlfn.LAMBDA(_xlpm.x,_xlpm.x=$N287))))</f>
        <v>2.7198549410698096E-3</v>
      </c>
      <c r="T287" s="4">
        <f t="shared" si="93"/>
        <v>1</v>
      </c>
      <c r="U287" s="4">
        <f t="shared" si="94"/>
        <v>0</v>
      </c>
      <c r="V287" s="4" t="s">
        <v>908</v>
      </c>
      <c r="W287" s="4" t="s">
        <v>894</v>
      </c>
      <c r="X287" s="2" cm="1">
        <f t="array" ref="X287">SUM(_xlfn._xlws.FILTER($E$2:$E$863,_xlfn.MAP($V$2:$V$863,_xlfn.LAMBDA(_xlpm.x,_xlpm.x=$V287))))</f>
        <v>562</v>
      </c>
      <c r="Y287" s="11">
        <f t="shared" si="95"/>
        <v>1.0676156583629894E-2</v>
      </c>
      <c r="Z287" s="2" cm="1">
        <f t="array" ref="Z287">SUM(_xlfn._xlws.FILTER($E$2:$E$863,_xlfn.MAP($W$2:$W$863,_xlfn.LAMBDA(_xlpm.x,_xlpm.x=$W287))))</f>
        <v>288</v>
      </c>
      <c r="AA287" s="11">
        <f t="shared" si="96"/>
        <v>2.0833333333333332E-2</v>
      </c>
      <c r="AB287" s="11">
        <f t="shared" si="97"/>
        <v>-0.2903438278098302</v>
      </c>
      <c r="AC287" s="2"/>
      <c r="AH287" s="2"/>
      <c r="AI287" s="2"/>
    </row>
    <row r="288" spans="1:35">
      <c r="A288" s="1" t="str">
        <f t="shared" si="81"/>
        <v>~rn~ : [ɹn]</v>
      </c>
      <c r="B288" s="1">
        <f t="shared" si="99"/>
        <v>1</v>
      </c>
      <c r="C288" s="1">
        <f t="shared" si="99"/>
        <v>0</v>
      </c>
      <c r="D288" s="1">
        <f t="shared" si="99"/>
        <v>0</v>
      </c>
      <c r="E288" s="7">
        <v>8</v>
      </c>
      <c r="F288" s="9" t="s">
        <v>186</v>
      </c>
      <c r="G288" s="4">
        <f t="shared" si="82"/>
        <v>3.6264732547597461E-3</v>
      </c>
      <c r="H288" s="4" t="str">
        <f t="shared" si="83"/>
        <v>ɹn</v>
      </c>
      <c r="I288" s="4" t="str">
        <f t="shared" si="84"/>
        <v>rn</v>
      </c>
      <c r="J288" s="10">
        <f t="shared" si="85"/>
        <v>2</v>
      </c>
      <c r="K288" s="10">
        <f t="shared" si="86"/>
        <v>2</v>
      </c>
      <c r="L288" s="10">
        <f t="shared" si="87"/>
        <v>2</v>
      </c>
      <c r="M288" s="1" t="str">
        <f t="shared" si="88"/>
        <v>~rn~</v>
      </c>
      <c r="N288" s="1" t="str">
        <f t="shared" si="89"/>
        <v>[ɹn]</v>
      </c>
      <c r="O288" s="4">
        <f t="shared" si="90"/>
        <v>0.57451123695781303</v>
      </c>
      <c r="P288" s="4">
        <f t="shared" si="91"/>
        <v>1</v>
      </c>
      <c r="Q288" s="3" cm="1">
        <f t="array" ref="Q288">SUM(_xlfn._xlws.FILTER($G$2:$G$863,_xlfn.MAP($M$2:$M$863,_xlfn.LAMBDA(_xlpm.x,_xlpm.x=$M288))))</f>
        <v>3.6264732547597461E-3</v>
      </c>
      <c r="R288" s="4">
        <f t="shared" si="92"/>
        <v>1</v>
      </c>
      <c r="S288" s="6" cm="1">
        <f t="array" ref="S288">SUM(_xlfn._xlws.FILTER($G$2:$G$863,_xlfn.MAP($N$2:$N$863,_xlfn.LAMBDA(_xlpm.x,_xlpm.x=$N288))))</f>
        <v>3.6264732547597461E-3</v>
      </c>
      <c r="T288" s="4">
        <f t="shared" si="93"/>
        <v>1</v>
      </c>
      <c r="U288" s="4">
        <f t="shared" si="94"/>
        <v>0</v>
      </c>
      <c r="V288" s="4" t="s">
        <v>899</v>
      </c>
      <c r="W288" s="4" t="s">
        <v>891</v>
      </c>
      <c r="X288" s="2" cm="1">
        <f t="array" ref="X288">SUM(_xlfn._xlws.FILTER($E$2:$E$863,_xlfn.MAP($V$2:$V$863,_xlfn.LAMBDA(_xlpm.x,_xlpm.x=$V288))))</f>
        <v>359</v>
      </c>
      <c r="Y288" s="11">
        <f t="shared" si="95"/>
        <v>2.2284122562674095E-2</v>
      </c>
      <c r="Z288" s="2" cm="1">
        <f t="array" ref="Z288">SUM(_xlfn._xlws.FILTER($E$2:$E$863,_xlfn.MAP($W$2:$W$863,_xlfn.LAMBDA(_xlpm.x,_xlpm.x=$W288))))</f>
        <v>163</v>
      </c>
      <c r="AA288" s="11">
        <f t="shared" si="96"/>
        <v>4.9079754601226995E-2</v>
      </c>
      <c r="AB288" s="11">
        <f t="shared" si="97"/>
        <v>-0.34290684417436135</v>
      </c>
      <c r="AC288" s="2"/>
      <c r="AH288" s="2"/>
      <c r="AI288" s="2"/>
    </row>
    <row r="289" spans="1:35">
      <c r="A289" s="1" t="str">
        <f t="shared" si="81"/>
        <v>~rt~ : [ɹt]</v>
      </c>
      <c r="B289" s="1">
        <f t="shared" si="99"/>
        <v>1</v>
      </c>
      <c r="C289" s="1">
        <f t="shared" si="99"/>
        <v>0</v>
      </c>
      <c r="D289" s="1">
        <f t="shared" si="99"/>
        <v>0</v>
      </c>
      <c r="E289" s="7">
        <v>9</v>
      </c>
      <c r="F289" s="9" t="s">
        <v>185</v>
      </c>
      <c r="G289" s="4">
        <f t="shared" si="82"/>
        <v>4.0797824116047144E-3</v>
      </c>
      <c r="H289" s="1" t="str">
        <f t="shared" si="83"/>
        <v>ɹt</v>
      </c>
      <c r="I289" s="1" t="str">
        <f t="shared" si="84"/>
        <v>rt</v>
      </c>
      <c r="J289" s="10">
        <f t="shared" si="85"/>
        <v>2</v>
      </c>
      <c r="K289" s="10">
        <f t="shared" si="86"/>
        <v>2</v>
      </c>
      <c r="L289" s="10">
        <f t="shared" si="87"/>
        <v>2</v>
      </c>
      <c r="M289" s="1" t="str">
        <f t="shared" si="88"/>
        <v>~rt~</v>
      </c>
      <c r="N289" s="1" t="str">
        <f t="shared" si="89"/>
        <v>[ɹt]</v>
      </c>
      <c r="O289" s="4">
        <f t="shared" si="90"/>
        <v>0.6020599913279624</v>
      </c>
      <c r="P289" s="4">
        <f t="shared" si="91"/>
        <v>1</v>
      </c>
      <c r="Q289" s="3" cm="1">
        <f t="array" ref="Q289">SUM(_xlfn._xlws.FILTER($G$2:$G$863,_xlfn.MAP($M$2:$M$863,_xlfn.LAMBDA(_xlpm.x,_xlpm.x=$M289))))</f>
        <v>4.0797824116047144E-3</v>
      </c>
      <c r="R289" s="4">
        <f t="shared" si="92"/>
        <v>1</v>
      </c>
      <c r="S289" s="6" cm="1">
        <f t="array" ref="S289">SUM(_xlfn._xlws.FILTER($G$2:$G$863,_xlfn.MAP($N$2:$N$863,_xlfn.LAMBDA(_xlpm.x,_xlpm.x=$N289))))</f>
        <v>4.0797824116047144E-3</v>
      </c>
      <c r="T289" s="4">
        <f t="shared" si="93"/>
        <v>1</v>
      </c>
      <c r="U289" s="4">
        <f t="shared" si="94"/>
        <v>0</v>
      </c>
      <c r="V289" s="4" t="s">
        <v>907</v>
      </c>
      <c r="W289" s="4" t="s">
        <v>890</v>
      </c>
      <c r="X289" s="2" cm="1">
        <f t="array" ref="X289">SUM(_xlfn._xlws.FILTER($E$2:$E$863,_xlfn.MAP($V$2:$V$863,_xlfn.LAMBDA(_xlpm.x,_xlpm.x=$V289))))</f>
        <v>341</v>
      </c>
      <c r="Y289" s="11">
        <f t="shared" si="95"/>
        <v>2.6392961876832845E-2</v>
      </c>
      <c r="Z289" s="2" cm="1">
        <f t="array" ref="Z289">SUM(_xlfn._xlws.FILTER($E$2:$E$863,_xlfn.MAP($W$2:$W$863,_xlfn.LAMBDA(_xlpm.x,_xlpm.x=$W289))))</f>
        <v>245</v>
      </c>
      <c r="AA289" s="11">
        <f t="shared" si="96"/>
        <v>3.6734693877551024E-2</v>
      </c>
      <c r="AB289" s="11">
        <f t="shared" si="97"/>
        <v>-0.1435882946279653</v>
      </c>
      <c r="AC289" s="2"/>
      <c r="AH289" s="2"/>
      <c r="AI289" s="2"/>
    </row>
    <row r="290" spans="1:35">
      <c r="A290" s="1" t="str">
        <f t="shared" si="81"/>
        <v>~rd~ : [ɹd]</v>
      </c>
      <c r="B290" s="1">
        <f t="shared" si="99"/>
        <v>1</v>
      </c>
      <c r="C290" s="1">
        <f t="shared" si="99"/>
        <v>0</v>
      </c>
      <c r="D290" s="1">
        <f t="shared" si="99"/>
        <v>0</v>
      </c>
      <c r="E290" s="7">
        <v>11</v>
      </c>
      <c r="F290" s="9" t="s">
        <v>187</v>
      </c>
      <c r="G290" s="4">
        <f t="shared" si="82"/>
        <v>4.9864007252946509E-3</v>
      </c>
      <c r="H290" s="1" t="str">
        <f t="shared" si="83"/>
        <v>ɹd</v>
      </c>
      <c r="I290" s="1" t="str">
        <f t="shared" si="84"/>
        <v>rd</v>
      </c>
      <c r="J290" s="10">
        <f t="shared" si="85"/>
        <v>2</v>
      </c>
      <c r="K290" s="10">
        <f t="shared" si="86"/>
        <v>2</v>
      </c>
      <c r="L290" s="10">
        <f t="shared" si="87"/>
        <v>2</v>
      </c>
      <c r="M290" s="1" t="str">
        <f t="shared" si="88"/>
        <v>~rd~</v>
      </c>
      <c r="N290" s="1" t="str">
        <f t="shared" si="89"/>
        <v>[ɹd]</v>
      </c>
      <c r="O290" s="4">
        <f t="shared" si="90"/>
        <v>0.64973185163673264</v>
      </c>
      <c r="P290" s="4">
        <f t="shared" si="91"/>
        <v>1</v>
      </c>
      <c r="Q290" s="3" cm="1">
        <f t="array" ref="Q290">SUM(_xlfn._xlws.FILTER($G$2:$G$863,_xlfn.MAP($M$2:$M$863,_xlfn.LAMBDA(_xlpm.x,_xlpm.x=$M290))))</f>
        <v>4.9864007252946509E-3</v>
      </c>
      <c r="R290" s="4">
        <f t="shared" si="92"/>
        <v>1</v>
      </c>
      <c r="S290" s="6" cm="1">
        <f t="array" ref="S290">SUM(_xlfn._xlws.FILTER($G$2:$G$863,_xlfn.MAP($N$2:$N$863,_xlfn.LAMBDA(_xlpm.x,_xlpm.x=$N290))))</f>
        <v>4.9864007252946509E-3</v>
      </c>
      <c r="T290" s="4">
        <f t="shared" si="93"/>
        <v>1</v>
      </c>
      <c r="U290" s="4">
        <f t="shared" si="94"/>
        <v>0</v>
      </c>
      <c r="V290" s="4" t="s">
        <v>909</v>
      </c>
      <c r="W290" s="4"/>
      <c r="X290" s="2" cm="1">
        <f t="array" ref="X290">SUM(_xlfn._xlws.FILTER($E$2:$E$863,_xlfn.MAP($V$2:$V$863,_xlfn.LAMBDA(_xlpm.x,_xlpm.x=$V290))))</f>
        <v>473</v>
      </c>
      <c r="Y290" s="11">
        <f t="shared" si="95"/>
        <v>2.3255813953488372E-2</v>
      </c>
      <c r="Z290" s="2" cm="1">
        <f t="array" ref="Z290">SUM(_xlfn._xlws.FILTER($E$2:$E$863,_xlfn.MAP($W$2:$W$863,_xlfn.LAMBDA(_xlpm.x,_xlpm.x=$W290))))</f>
        <v>108</v>
      </c>
      <c r="AA290" s="11">
        <f t="shared" si="96"/>
        <v>0.10185185185185185</v>
      </c>
      <c r="AB290" s="11">
        <f t="shared" si="97"/>
        <v>-0.6414373852508618</v>
      </c>
      <c r="AC290" s="2"/>
      <c r="AH290" s="2"/>
      <c r="AI290" s="2"/>
    </row>
    <row r="291" spans="1:35">
      <c r="A291" s="1" t="str">
        <f t="shared" si="81"/>
        <v>~ct~ : [kt]</v>
      </c>
      <c r="B291" s="1">
        <f t="shared" si="99"/>
        <v>0</v>
      </c>
      <c r="C291" s="1">
        <f t="shared" si="99"/>
        <v>0</v>
      </c>
      <c r="D291" s="1">
        <f t="shared" si="99"/>
        <v>0</v>
      </c>
      <c r="E291" s="7">
        <v>17</v>
      </c>
      <c r="F291" s="9" t="s">
        <v>59</v>
      </c>
      <c r="G291" s="4">
        <f t="shared" si="82"/>
        <v>7.7062556663644605E-3</v>
      </c>
      <c r="H291" s="4" t="str">
        <f t="shared" si="83"/>
        <v>kt</v>
      </c>
      <c r="I291" s="4" t="str">
        <f t="shared" si="84"/>
        <v>ct</v>
      </c>
      <c r="J291" s="10">
        <f t="shared" si="85"/>
        <v>2</v>
      </c>
      <c r="K291" s="10">
        <f t="shared" si="86"/>
        <v>2</v>
      </c>
      <c r="L291" s="10">
        <f t="shared" si="87"/>
        <v>2</v>
      </c>
      <c r="M291" s="1" t="str">
        <f t="shared" si="88"/>
        <v>~ct~</v>
      </c>
      <c r="N291" s="1" t="str">
        <f t="shared" si="89"/>
        <v>[kt]</v>
      </c>
      <c r="O291" s="4">
        <f t="shared" si="90"/>
        <v>0.75574935353672601</v>
      </c>
      <c r="P291" s="4">
        <f t="shared" si="91"/>
        <v>1</v>
      </c>
      <c r="Q291" s="3" cm="1">
        <f t="array" ref="Q291">SUM(_xlfn._xlws.FILTER($G$2:$G$863,_xlfn.MAP($M$2:$M$863,_xlfn.LAMBDA(_xlpm.x,_xlpm.x=$M291))))</f>
        <v>7.7062556663644605E-3</v>
      </c>
      <c r="R291" s="4">
        <f t="shared" si="92"/>
        <v>1</v>
      </c>
      <c r="S291" s="6" cm="1">
        <f t="array" ref="S291">SUM(_xlfn._xlws.FILTER($G$2:$G$863,_xlfn.MAP($N$2:$N$863,_xlfn.LAMBDA(_xlpm.x,_xlpm.x=$N291))))</f>
        <v>7.7062556663644605E-3</v>
      </c>
      <c r="T291" s="4">
        <f t="shared" si="93"/>
        <v>1</v>
      </c>
      <c r="U291" s="4">
        <f t="shared" si="94"/>
        <v>0</v>
      </c>
      <c r="V291" s="4" t="s">
        <v>899</v>
      </c>
      <c r="W291" s="4" t="s">
        <v>895</v>
      </c>
      <c r="X291" s="2" cm="1">
        <f t="array" ref="X291">SUM(_xlfn._xlws.FILTER($E$2:$E$863,_xlfn.MAP($V$2:$V$863,_xlfn.LAMBDA(_xlpm.x,_xlpm.x=$V291))))</f>
        <v>359</v>
      </c>
      <c r="Y291" s="11">
        <f t="shared" si="95"/>
        <v>4.7353760445682451E-2</v>
      </c>
      <c r="Z291" s="2" cm="1">
        <f t="array" ref="Z291">SUM(_xlfn._xlws.FILTER($E$2:$E$863,_xlfn.MAP($W$2:$W$863,_xlfn.LAMBDA(_xlpm.x,_xlpm.x=$W291))))</f>
        <v>150</v>
      </c>
      <c r="AA291" s="11">
        <f t="shared" si="96"/>
        <v>0.11333333333333333</v>
      </c>
      <c r="AB291" s="11">
        <f t="shared" si="97"/>
        <v>-0.3790031895226379</v>
      </c>
      <c r="AC291" s="2"/>
      <c r="AH291" s="2"/>
      <c r="AI291" s="2"/>
    </row>
    <row r="292" spans="1:35">
      <c r="A292" s="1" t="str">
        <f t="shared" si="81"/>
        <v>~st~ : [st]</v>
      </c>
      <c r="B292" s="1">
        <f t="shared" si="99"/>
        <v>0</v>
      </c>
      <c r="C292" s="1">
        <f t="shared" si="99"/>
        <v>0</v>
      </c>
      <c r="D292" s="1">
        <f t="shared" si="99"/>
        <v>0</v>
      </c>
      <c r="E292" s="7">
        <v>20</v>
      </c>
      <c r="F292" s="9" t="s">
        <v>139</v>
      </c>
      <c r="G292" s="4">
        <f t="shared" si="82"/>
        <v>9.0661831368993653E-3</v>
      </c>
      <c r="H292" s="4" t="str">
        <f t="shared" si="83"/>
        <v>st</v>
      </c>
      <c r="I292" s="4" t="str">
        <f t="shared" si="84"/>
        <v>st</v>
      </c>
      <c r="J292" s="10">
        <f t="shared" si="85"/>
        <v>2</v>
      </c>
      <c r="K292" s="10">
        <f t="shared" si="86"/>
        <v>2</v>
      </c>
      <c r="L292" s="10">
        <f t="shared" si="87"/>
        <v>2</v>
      </c>
      <c r="M292" s="1" t="str">
        <f t="shared" si="88"/>
        <v>~st~</v>
      </c>
      <c r="N292" s="1" t="str">
        <f t="shared" si="89"/>
        <v>[st]</v>
      </c>
      <c r="O292" s="4">
        <f t="shared" si="90"/>
        <v>0.79605533712116805</v>
      </c>
      <c r="P292" s="4">
        <f t="shared" si="91"/>
        <v>1</v>
      </c>
      <c r="Q292" s="3" cm="1">
        <f t="array" ref="Q292">SUM(_xlfn._xlws.FILTER($G$2:$G$863,_xlfn.MAP($M$2:$M$863,_xlfn.LAMBDA(_xlpm.x,_xlpm.x=$M292))))</f>
        <v>9.0661831368993653E-3</v>
      </c>
      <c r="R292" s="4">
        <f t="shared" si="92"/>
        <v>1</v>
      </c>
      <c r="S292" s="6" cm="1">
        <f t="array" ref="S292">SUM(_xlfn._xlws.FILTER($G$2:$G$863,_xlfn.MAP($N$2:$N$863,_xlfn.LAMBDA(_xlpm.x,_xlpm.x=$N292))))</f>
        <v>9.0661831368993653E-3</v>
      </c>
      <c r="T292" s="4">
        <f t="shared" si="93"/>
        <v>1</v>
      </c>
      <c r="U292" s="4">
        <f t="shared" si="94"/>
        <v>0</v>
      </c>
      <c r="V292" s="4" t="s">
        <v>908</v>
      </c>
      <c r="W292" s="4" t="s">
        <v>892</v>
      </c>
      <c r="X292" s="2" cm="1">
        <f t="array" ref="X292">SUM(_xlfn._xlws.FILTER($E$2:$E$863,_xlfn.MAP($V$2:$V$863,_xlfn.LAMBDA(_xlpm.x,_xlpm.x=$V292))))</f>
        <v>562</v>
      </c>
      <c r="Y292" s="11">
        <f t="shared" si="95"/>
        <v>3.5587188612099648E-2</v>
      </c>
      <c r="Z292" s="2" cm="1">
        <f t="array" ref="Z292">SUM(_xlfn._xlws.FILTER($E$2:$E$863,_xlfn.MAP($W$2:$W$863,_xlfn.LAMBDA(_xlpm.x,_xlpm.x=$W292))))</f>
        <v>110</v>
      </c>
      <c r="AA292" s="11">
        <f t="shared" si="96"/>
        <v>0.18181818181818182</v>
      </c>
      <c r="AB292" s="11">
        <f t="shared" si="97"/>
        <v>-0.70834363041083603</v>
      </c>
      <c r="AC292" s="2"/>
      <c r="AH292" s="2"/>
      <c r="AI292" s="2"/>
    </row>
    <row r="293" spans="1:35">
      <c r="A293" s="1" t="str">
        <f t="shared" si="81"/>
        <v>~nd~ : [nd]</v>
      </c>
      <c r="B293" s="1">
        <f t="shared" si="99"/>
        <v>0</v>
      </c>
      <c r="C293" s="1">
        <f t="shared" si="99"/>
        <v>0</v>
      </c>
      <c r="D293" s="1">
        <f t="shared" si="99"/>
        <v>1</v>
      </c>
      <c r="E293" s="7">
        <v>27</v>
      </c>
      <c r="F293" s="9" t="s">
        <v>94</v>
      </c>
      <c r="G293" s="4">
        <f t="shared" si="82"/>
        <v>1.2239347234814143E-2</v>
      </c>
      <c r="H293" s="4" t="str">
        <f t="shared" si="83"/>
        <v>nd</v>
      </c>
      <c r="I293" s="4" t="str">
        <f t="shared" si="84"/>
        <v>nd</v>
      </c>
      <c r="J293" s="10">
        <f t="shared" si="85"/>
        <v>2</v>
      </c>
      <c r="K293" s="10">
        <f t="shared" si="86"/>
        <v>2</v>
      </c>
      <c r="L293" s="10">
        <f t="shared" si="87"/>
        <v>2</v>
      </c>
      <c r="M293" s="1" t="str">
        <f t="shared" si="88"/>
        <v>~nd~</v>
      </c>
      <c r="N293" s="1" t="str">
        <f t="shared" si="89"/>
        <v>[nd]</v>
      </c>
      <c r="O293" s="4">
        <f t="shared" si="90"/>
        <v>0.87127595180008766</v>
      </c>
      <c r="P293" s="4">
        <f t="shared" si="91"/>
        <v>1</v>
      </c>
      <c r="Q293" s="3" cm="1">
        <f t="array" ref="Q293">SUM(_xlfn._xlws.FILTER($G$2:$G$863,_xlfn.MAP($M$2:$M$863,_xlfn.LAMBDA(_xlpm.x,_xlpm.x=$M293))))</f>
        <v>1.2239347234814143E-2</v>
      </c>
      <c r="R293" s="4">
        <f t="shared" si="92"/>
        <v>1</v>
      </c>
      <c r="S293" s="6" cm="1">
        <f t="array" ref="S293">SUM(_xlfn._xlws.FILTER($G$2:$G$863,_xlfn.MAP($N$2:$N$863,_xlfn.LAMBDA(_xlpm.x,_xlpm.x=$N293))))</f>
        <v>1.2239347234814143E-2</v>
      </c>
      <c r="T293" s="4">
        <f t="shared" si="93"/>
        <v>1</v>
      </c>
      <c r="U293" s="4">
        <f t="shared" si="94"/>
        <v>0</v>
      </c>
      <c r="V293" s="4" t="s">
        <v>909</v>
      </c>
      <c r="W293" s="4" t="s">
        <v>890</v>
      </c>
      <c r="X293" s="2" cm="1">
        <f t="array" ref="X293">SUM(_xlfn._xlws.FILTER($E$2:$E$863,_xlfn.MAP($V$2:$V$863,_xlfn.LAMBDA(_xlpm.x,_xlpm.x=$V293))))</f>
        <v>473</v>
      </c>
      <c r="Y293" s="11">
        <f t="shared" si="95"/>
        <v>5.7082452431289642E-2</v>
      </c>
      <c r="Z293" s="2" cm="1">
        <f t="array" ref="Z293">SUM(_xlfn._xlws.FILTER($E$2:$E$863,_xlfn.MAP($W$2:$W$863,_xlfn.LAMBDA(_xlpm.x,_xlpm.x=$W293))))</f>
        <v>245</v>
      </c>
      <c r="AA293" s="11">
        <f t="shared" si="96"/>
        <v>0.11020408163265306</v>
      </c>
      <c r="AB293" s="11">
        <f t="shared" si="97"/>
        <v>-0.28569505637327913</v>
      </c>
      <c r="AC293" s="2"/>
      <c r="AH293" s="2"/>
      <c r="AI293" s="2"/>
    </row>
    <row r="294" spans="1:35">
      <c r="A294" s="1" t="str">
        <f t="shared" si="81"/>
        <v>~nt~ : [nt]</v>
      </c>
      <c r="B294" s="1">
        <f t="shared" si="99"/>
        <v>0</v>
      </c>
      <c r="C294" s="1">
        <f t="shared" si="99"/>
        <v>0</v>
      </c>
      <c r="D294" s="1">
        <f t="shared" si="99"/>
        <v>1</v>
      </c>
      <c r="E294" s="7">
        <v>27</v>
      </c>
      <c r="F294" s="9" t="s">
        <v>101</v>
      </c>
      <c r="G294" s="4">
        <f t="shared" si="82"/>
        <v>1.2239347234814143E-2</v>
      </c>
      <c r="H294" s="4" t="str">
        <f t="shared" si="83"/>
        <v>nt</v>
      </c>
      <c r="I294" s="4" t="str">
        <f t="shared" si="84"/>
        <v>nt</v>
      </c>
      <c r="J294" s="10">
        <f t="shared" si="85"/>
        <v>2</v>
      </c>
      <c r="K294" s="10">
        <f t="shared" si="86"/>
        <v>2</v>
      </c>
      <c r="L294" s="10">
        <f t="shared" si="87"/>
        <v>2</v>
      </c>
      <c r="M294" s="1" t="str">
        <f t="shared" si="88"/>
        <v>~nt~</v>
      </c>
      <c r="N294" s="1" t="str">
        <f t="shared" si="89"/>
        <v>[nt]</v>
      </c>
      <c r="O294" s="4">
        <f t="shared" si="90"/>
        <v>0.87127595180008766</v>
      </c>
      <c r="P294" s="4">
        <f t="shared" si="91"/>
        <v>1</v>
      </c>
      <c r="Q294" s="3" cm="1">
        <f t="array" ref="Q294">SUM(_xlfn._xlws.FILTER($G$2:$G$863,_xlfn.MAP($M$2:$M$863,_xlfn.LAMBDA(_xlpm.x,_xlpm.x=$M294))))</f>
        <v>1.2239347234814143E-2</v>
      </c>
      <c r="R294" s="4">
        <f t="shared" si="92"/>
        <v>1</v>
      </c>
      <c r="S294" s="6" cm="1">
        <f t="array" ref="S294">SUM(_xlfn._xlws.FILTER($G$2:$G$863,_xlfn.MAP($N$2:$N$863,_xlfn.LAMBDA(_xlpm.x,_xlpm.x=$N294))))</f>
        <v>1.2239347234814143E-2</v>
      </c>
      <c r="T294" s="4">
        <f t="shared" si="93"/>
        <v>1</v>
      </c>
      <c r="U294" s="4">
        <f t="shared" si="94"/>
        <v>0</v>
      </c>
      <c r="V294" s="4" t="s">
        <v>909</v>
      </c>
      <c r="W294" s="4"/>
      <c r="X294" s="2" cm="1">
        <f t="array" ref="X294">SUM(_xlfn._xlws.FILTER($E$2:$E$863,_xlfn.MAP($V$2:$V$863,_xlfn.LAMBDA(_xlpm.x,_xlpm.x=$V294))))</f>
        <v>473</v>
      </c>
      <c r="Y294" s="11">
        <f t="shared" si="95"/>
        <v>5.7082452431289642E-2</v>
      </c>
      <c r="Z294" s="2" cm="1">
        <f t="array" ref="Z294">SUM(_xlfn._xlws.FILTER($E$2:$E$863,_xlfn.MAP($W$2:$W$863,_xlfn.LAMBDA(_xlpm.x,_xlpm.x=$W294))))</f>
        <v>108</v>
      </c>
      <c r="AA294" s="11">
        <f t="shared" si="96"/>
        <v>0.25</v>
      </c>
      <c r="AB294" s="11">
        <f t="shared" si="97"/>
        <v>-0.6414373852508618</v>
      </c>
      <c r="AC294" s="2"/>
      <c r="AH294" s="2"/>
      <c r="AI294" s="2"/>
    </row>
    <row r="295" spans="1:35">
      <c r="A295" s="1" t="str">
        <f t="shared" si="81"/>
        <v>~ce~ : [sɛ]</v>
      </c>
      <c r="B295" s="1">
        <f t="shared" si="99"/>
        <v>0</v>
      </c>
      <c r="C295" s="1">
        <f t="shared" si="99"/>
        <v>0</v>
      </c>
      <c r="D295" s="1">
        <f t="shared" si="99"/>
        <v>0</v>
      </c>
      <c r="E295" s="7">
        <v>5</v>
      </c>
      <c r="F295" s="9" t="s">
        <v>491</v>
      </c>
      <c r="G295" s="4">
        <f t="shared" si="82"/>
        <v>2.2665457842248413E-3</v>
      </c>
      <c r="H295" s="4" t="str">
        <f t="shared" si="83"/>
        <v>sɛ</v>
      </c>
      <c r="I295" s="4" t="str">
        <f t="shared" si="84"/>
        <v>ce</v>
      </c>
      <c r="J295" s="10">
        <f t="shared" si="85"/>
        <v>2</v>
      </c>
      <c r="K295" s="10">
        <f t="shared" si="86"/>
        <v>2</v>
      </c>
      <c r="L295" s="10">
        <f t="shared" si="87"/>
        <v>2</v>
      </c>
      <c r="M295" s="1" t="str">
        <f t="shared" si="88"/>
        <v>~ce~</v>
      </c>
      <c r="N295" s="1" t="str">
        <f t="shared" si="89"/>
        <v>[sɛ]</v>
      </c>
      <c r="O295" s="4">
        <f t="shared" si="90"/>
        <v>0.12012659873277427</v>
      </c>
      <c r="P295" s="4">
        <f t="shared" si="91"/>
        <v>0.25641025641025644</v>
      </c>
      <c r="Q295" s="3" cm="1">
        <f t="array" ref="Q295">SUM(_xlfn._xlws.FILTER($G$2:$G$863,_xlfn.MAP($M$2:$M$863,_xlfn.LAMBDA(_xlpm.x,_xlpm.x=$M295))))</f>
        <v>8.6128739800543971E-3</v>
      </c>
      <c r="R295" s="4">
        <f t="shared" si="92"/>
        <v>0.26315789473684209</v>
      </c>
      <c r="S295" s="6" cm="1">
        <f t="array" ref="S295">SUM(_xlfn._xlws.FILTER($G$2:$G$863,_xlfn.MAP($N$2:$N$863,_xlfn.LAMBDA(_xlpm.x,_xlpm.x=$N295))))</f>
        <v>9.0661831368993653E-3</v>
      </c>
      <c r="T295" s="4">
        <f t="shared" si="93"/>
        <v>0.25</v>
      </c>
      <c r="U295" s="4">
        <f t="shared" si="94"/>
        <v>2.2276394711152208E-2</v>
      </c>
      <c r="V295" s="4" t="s">
        <v>899</v>
      </c>
      <c r="W295" s="4" t="s">
        <v>901</v>
      </c>
      <c r="X295" s="2" cm="1">
        <f t="array" ref="X295">SUM(_xlfn._xlws.FILTER($E$2:$E$863,_xlfn.MAP($V$2:$V$863,_xlfn.LAMBDA(_xlpm.x,_xlpm.x=$V295))))</f>
        <v>359</v>
      </c>
      <c r="Y295" s="11">
        <f t="shared" si="95"/>
        <v>1.3927576601671309E-2</v>
      </c>
      <c r="Z295" s="2" cm="1">
        <f t="array" ref="Z295">SUM(_xlfn._xlws.FILTER($E$2:$E$863,_xlfn.MAP($W$2:$W$863,_xlfn.LAMBDA(_xlpm.x,_xlpm.x=$W295))))</f>
        <v>184</v>
      </c>
      <c r="AA295" s="11">
        <f t="shared" si="96"/>
        <v>2.717391304347826E-2</v>
      </c>
      <c r="AB295" s="11">
        <f t="shared" si="97"/>
        <v>-0.29027662556878264</v>
      </c>
      <c r="AC295" s="2"/>
      <c r="AH295" s="2"/>
      <c r="AI295" s="2"/>
    </row>
    <row r="296" spans="1:35">
      <c r="A296" s="1" t="str">
        <f t="shared" si="81"/>
        <v>~la~ : [lə]</v>
      </c>
      <c r="B296" s="1">
        <f t="shared" si="99"/>
        <v>0</v>
      </c>
      <c r="C296" s="1">
        <f t="shared" si="99"/>
        <v>0</v>
      </c>
      <c r="D296" s="1">
        <f t="shared" si="99"/>
        <v>0</v>
      </c>
      <c r="E296" s="7">
        <v>2</v>
      </c>
      <c r="F296" s="9" t="s">
        <v>388</v>
      </c>
      <c r="G296" s="4">
        <f t="shared" si="82"/>
        <v>9.0661831368993653E-4</v>
      </c>
      <c r="H296" s="4" t="str">
        <f t="shared" si="83"/>
        <v>lə</v>
      </c>
      <c r="I296" s="4" t="str">
        <f t="shared" si="84"/>
        <v>la</v>
      </c>
      <c r="J296" s="10">
        <f t="shared" si="85"/>
        <v>2</v>
      </c>
      <c r="K296" s="10">
        <f t="shared" si="86"/>
        <v>2</v>
      </c>
      <c r="L296" s="10">
        <f t="shared" si="87"/>
        <v>2</v>
      </c>
      <c r="M296" s="1" t="str">
        <f t="shared" si="88"/>
        <v>~la~</v>
      </c>
      <c r="N296" s="1" t="str">
        <f t="shared" si="89"/>
        <v>[lə]</v>
      </c>
      <c r="O296" s="4">
        <f t="shared" si="90"/>
        <v>6.0474867048190849E-2</v>
      </c>
      <c r="P296" s="4">
        <f t="shared" si="91"/>
        <v>0.2105263157894737</v>
      </c>
      <c r="Q296" s="3" cm="1">
        <f t="array" ref="Q296">SUM(_xlfn._xlws.FILTER($G$2:$G$863,_xlfn.MAP($M$2:$M$863,_xlfn.LAMBDA(_xlpm.x,_xlpm.x=$M296))))</f>
        <v>4.0797824116047144E-3</v>
      </c>
      <c r="R296" s="4">
        <f t="shared" si="92"/>
        <v>0.22222222222222221</v>
      </c>
      <c r="S296" s="6" cm="1">
        <f t="array" ref="S296">SUM(_xlfn._xlws.FILTER($G$2:$G$863,_xlfn.MAP($N$2:$N$863,_xlfn.LAMBDA(_xlpm.x,_xlpm.x=$N296))))</f>
        <v>4.5330915684496827E-3</v>
      </c>
      <c r="T296" s="4">
        <f t="shared" si="93"/>
        <v>0.2</v>
      </c>
      <c r="U296" s="4">
        <f t="shared" si="94"/>
        <v>4.575749056067506E-2</v>
      </c>
      <c r="V296" s="4" t="s">
        <v>909</v>
      </c>
      <c r="W296" s="4" t="s">
        <v>890</v>
      </c>
      <c r="X296" s="2" cm="1">
        <f t="array" ref="X296">SUM(_xlfn._xlws.FILTER($E$2:$E$863,_xlfn.MAP($V$2:$V$863,_xlfn.LAMBDA(_xlpm.x,_xlpm.x=$V296))))</f>
        <v>473</v>
      </c>
      <c r="Y296" s="11">
        <f t="shared" si="95"/>
        <v>4.2283298097251587E-3</v>
      </c>
      <c r="Z296" s="2" cm="1">
        <f t="array" ref="Z296">SUM(_xlfn._xlws.FILTER($E$2:$E$863,_xlfn.MAP($W$2:$W$863,_xlfn.LAMBDA(_xlpm.x,_xlpm.x=$W296))))</f>
        <v>245</v>
      </c>
      <c r="AA296" s="11">
        <f t="shared" si="96"/>
        <v>8.1632653061224497E-3</v>
      </c>
      <c r="AB296" s="11">
        <f t="shared" si="97"/>
        <v>-0.28569505637327913</v>
      </c>
      <c r="AC296" s="2"/>
      <c r="AH296" s="2"/>
      <c r="AI296" s="2"/>
    </row>
    <row r="297" spans="1:35">
      <c r="A297" s="1" t="str">
        <f t="shared" si="81"/>
        <v>~na~ : [nə]</v>
      </c>
      <c r="B297" s="1">
        <f t="shared" si="99"/>
        <v>0</v>
      </c>
      <c r="C297" s="1">
        <f t="shared" si="99"/>
        <v>0</v>
      </c>
      <c r="D297" s="1">
        <f t="shared" si="99"/>
        <v>1</v>
      </c>
      <c r="E297" s="7">
        <v>4</v>
      </c>
      <c r="F297" s="9" t="s">
        <v>332</v>
      </c>
      <c r="G297" s="4">
        <f t="shared" si="82"/>
        <v>1.8132366273798731E-3</v>
      </c>
      <c r="H297" s="1" t="str">
        <f t="shared" si="83"/>
        <v>nə</v>
      </c>
      <c r="I297" s="1" t="str">
        <f t="shared" si="84"/>
        <v>na</v>
      </c>
      <c r="J297" s="10">
        <f t="shared" si="85"/>
        <v>2</v>
      </c>
      <c r="K297" s="10">
        <f t="shared" si="86"/>
        <v>2</v>
      </c>
      <c r="L297" s="10">
        <f t="shared" si="87"/>
        <v>2</v>
      </c>
      <c r="M297" s="1" t="str">
        <f t="shared" si="88"/>
        <v>~na~</v>
      </c>
      <c r="N297" s="1" t="str">
        <f t="shared" si="89"/>
        <v>[nə]</v>
      </c>
      <c r="O297" s="4">
        <f t="shared" si="90"/>
        <v>0.17718815778907343</v>
      </c>
      <c r="P297" s="4">
        <f t="shared" si="91"/>
        <v>0.4210526315789474</v>
      </c>
      <c r="Q297" s="3" cm="1">
        <f t="array" ref="Q297">SUM(_xlfn._xlws.FILTER($G$2:$G$863,_xlfn.MAP($M$2:$M$863,_xlfn.LAMBDA(_xlpm.x,_xlpm.x=$M297))))</f>
        <v>4.0797824116047144E-3</v>
      </c>
      <c r="R297" s="4">
        <f t="shared" si="92"/>
        <v>0.44444444444444442</v>
      </c>
      <c r="S297" s="6" cm="1">
        <f t="array" ref="S297">SUM(_xlfn._xlws.FILTER($G$2:$G$863,_xlfn.MAP($N$2:$N$863,_xlfn.LAMBDA(_xlpm.x,_xlpm.x=$N297))))</f>
        <v>4.5330915684496827E-3</v>
      </c>
      <c r="T297" s="4">
        <f t="shared" si="93"/>
        <v>0.4</v>
      </c>
      <c r="U297" s="4">
        <f t="shared" si="94"/>
        <v>4.575749056067506E-2</v>
      </c>
      <c r="V297" s="4" t="s">
        <v>900</v>
      </c>
      <c r="W297" s="4" t="s">
        <v>900</v>
      </c>
      <c r="X297" s="2" cm="1">
        <f t="array" ref="X297">SUM(_xlfn._xlws.FILTER($E$2:$E$863,_xlfn.MAP($V$2:$V$863,_xlfn.LAMBDA(_xlpm.x,_xlpm.x=$V297))))</f>
        <v>247</v>
      </c>
      <c r="Y297" s="11">
        <f t="shared" si="95"/>
        <v>1.6194331983805668E-2</v>
      </c>
      <c r="Z297" s="2" cm="1">
        <f t="array" ref="Z297">SUM(_xlfn._xlws.FILTER($E$2:$E$863,_xlfn.MAP($W$2:$W$863,_xlfn.LAMBDA(_xlpm.x,_xlpm.x=$W297))))</f>
        <v>78</v>
      </c>
      <c r="AA297" s="11">
        <f t="shared" si="96"/>
        <v>5.128205128205128E-2</v>
      </c>
      <c r="AB297" s="11">
        <f t="shared" si="97"/>
        <v>-0.50060235056918523</v>
      </c>
      <c r="AC297" s="2"/>
      <c r="AH297" s="2"/>
      <c r="AI297" s="2"/>
    </row>
    <row r="298" spans="1:35">
      <c r="A298" s="1" t="str">
        <f t="shared" si="81"/>
        <v>~lo~ : [lə]</v>
      </c>
      <c r="B298" s="1">
        <f t="shared" si="99"/>
        <v>0</v>
      </c>
      <c r="C298" s="1">
        <f t="shared" si="99"/>
        <v>0</v>
      </c>
      <c r="D298" s="1">
        <f t="shared" si="99"/>
        <v>0</v>
      </c>
      <c r="E298" s="7">
        <v>3</v>
      </c>
      <c r="F298" s="9" t="s">
        <v>512</v>
      </c>
      <c r="G298" s="4">
        <f t="shared" si="82"/>
        <v>1.3599274705349048E-3</v>
      </c>
      <c r="H298" s="4" t="str">
        <f t="shared" si="83"/>
        <v>lə</v>
      </c>
      <c r="I298" s="4" t="str">
        <f t="shared" si="84"/>
        <v>lo</v>
      </c>
      <c r="J298" s="10">
        <f t="shared" si="85"/>
        <v>2</v>
      </c>
      <c r="K298" s="10">
        <f t="shared" si="86"/>
        <v>2</v>
      </c>
      <c r="L298" s="10">
        <f t="shared" si="87"/>
        <v>2</v>
      </c>
      <c r="M298" s="1" t="str">
        <f t="shared" si="88"/>
        <v>~lo~</v>
      </c>
      <c r="N298" s="1" t="str">
        <f t="shared" si="89"/>
        <v>[lə]</v>
      </c>
      <c r="O298" s="4">
        <f t="shared" si="90"/>
        <v>0.1144661788919451</v>
      </c>
      <c r="P298" s="4">
        <f t="shared" si="91"/>
        <v>0.31578947368421051</v>
      </c>
      <c r="Q298" s="3" cm="1">
        <f t="array" ref="Q298">SUM(_xlfn._xlws.FILTER($G$2:$G$863,_xlfn.MAP($M$2:$M$863,_xlfn.LAMBDA(_xlpm.x,_xlpm.x=$M298))))</f>
        <v>4.0797824116047144E-3</v>
      </c>
      <c r="R298" s="4">
        <f t="shared" si="92"/>
        <v>0.33333333333333331</v>
      </c>
      <c r="S298" s="6" cm="1">
        <f t="array" ref="S298">SUM(_xlfn._xlws.FILTER($G$2:$G$863,_xlfn.MAP($N$2:$N$863,_xlfn.LAMBDA(_xlpm.x,_xlpm.x=$N298))))</f>
        <v>4.5330915684496827E-3</v>
      </c>
      <c r="T298" s="4">
        <f t="shared" si="93"/>
        <v>0.3</v>
      </c>
      <c r="U298" s="4">
        <f t="shared" si="94"/>
        <v>4.5757490560675143E-2</v>
      </c>
      <c r="V298" s="4" t="s">
        <v>909</v>
      </c>
      <c r="W298" s="4" t="s">
        <v>893</v>
      </c>
      <c r="X298" s="2" cm="1">
        <f t="array" ref="X298">SUM(_xlfn._xlws.FILTER($E$2:$E$863,_xlfn.MAP($V$2:$V$863,_xlfn.LAMBDA(_xlpm.x,_xlpm.x=$V298))))</f>
        <v>473</v>
      </c>
      <c r="Y298" s="11">
        <f t="shared" si="95"/>
        <v>6.3424947145877377E-3</v>
      </c>
      <c r="Z298" s="2" cm="1">
        <f t="array" ref="Z298">SUM(_xlfn._xlws.FILTER($E$2:$E$863,_xlfn.MAP($W$2:$W$863,_xlfn.LAMBDA(_xlpm.x,_xlpm.x=$W298))))</f>
        <v>228</v>
      </c>
      <c r="AA298" s="11">
        <f t="shared" si="96"/>
        <v>1.3157894736842105E-2</v>
      </c>
      <c r="AB298" s="11">
        <f t="shared" si="97"/>
        <v>-0.31692629373735776</v>
      </c>
      <c r="AC298" s="2"/>
      <c r="AH298" s="2"/>
      <c r="AI298" s="2"/>
    </row>
    <row r="299" spans="1:35">
      <c r="A299" s="1" t="str">
        <f t="shared" si="81"/>
        <v>~fo~ : [fɔ]</v>
      </c>
      <c r="B299" s="1">
        <f t="shared" si="99"/>
        <v>0</v>
      </c>
      <c r="C299" s="1">
        <f t="shared" si="99"/>
        <v>0</v>
      </c>
      <c r="D299" s="1">
        <f t="shared" si="99"/>
        <v>0</v>
      </c>
      <c r="E299" s="7">
        <v>6</v>
      </c>
      <c r="F299" s="9" t="s">
        <v>193</v>
      </c>
      <c r="G299" s="4">
        <f t="shared" si="82"/>
        <v>2.7198549410698096E-3</v>
      </c>
      <c r="H299" s="4" t="str">
        <f t="shared" si="83"/>
        <v>fɔ</v>
      </c>
      <c r="I299" s="4" t="str">
        <f t="shared" si="84"/>
        <v>fo</v>
      </c>
      <c r="J299" s="10">
        <f t="shared" si="85"/>
        <v>2</v>
      </c>
      <c r="K299" s="10">
        <f t="shared" si="86"/>
        <v>2</v>
      </c>
      <c r="L299" s="10">
        <f t="shared" si="87"/>
        <v>2</v>
      </c>
      <c r="M299" s="1" t="str">
        <f t="shared" si="88"/>
        <v>~fo~</v>
      </c>
      <c r="N299" s="1" t="str">
        <f t="shared" si="89"/>
        <v>[fɔ]</v>
      </c>
      <c r="O299" s="4">
        <f t="shared" si="90"/>
        <v>0.40703977491380916</v>
      </c>
      <c r="P299" s="4">
        <f t="shared" si="91"/>
        <v>0.79999999999999993</v>
      </c>
      <c r="Q299" s="3" cm="1">
        <f t="array" ref="Q299">SUM(_xlfn._xlws.FILTER($G$2:$G$863,_xlfn.MAP($M$2:$M$863,_xlfn.LAMBDA(_xlpm.x,_xlpm.x=$M299))))</f>
        <v>3.1731640979147779E-3</v>
      </c>
      <c r="R299" s="4">
        <f t="shared" si="92"/>
        <v>0.8571428571428571</v>
      </c>
      <c r="S299" s="6" cm="1">
        <f t="array" ref="S299">SUM(_xlfn._xlws.FILTER($G$2:$G$863,_xlfn.MAP($N$2:$N$863,_xlfn.LAMBDA(_xlpm.x,_xlpm.x=$N299))))</f>
        <v>3.6264732547597461E-3</v>
      </c>
      <c r="T299" s="4">
        <f t="shared" si="93"/>
        <v>0.75</v>
      </c>
      <c r="U299" s="4">
        <f t="shared" si="94"/>
        <v>5.7991946977686733E-2</v>
      </c>
      <c r="V299" s="4" t="s">
        <v>900</v>
      </c>
      <c r="W299" s="4" t="s">
        <v>900</v>
      </c>
      <c r="X299" s="2" cm="1">
        <f t="array" ref="X299">SUM(_xlfn._xlws.FILTER($E$2:$E$863,_xlfn.MAP($V$2:$V$863,_xlfn.LAMBDA(_xlpm.x,_xlpm.x=$V299))))</f>
        <v>247</v>
      </c>
      <c r="Y299" s="11">
        <f t="shared" si="95"/>
        <v>2.4291497975708502E-2</v>
      </c>
      <c r="Z299" s="2" cm="1">
        <f t="array" ref="Z299">SUM(_xlfn._xlws.FILTER($E$2:$E$863,_xlfn.MAP($W$2:$W$863,_xlfn.LAMBDA(_xlpm.x,_xlpm.x=$W299))))</f>
        <v>78</v>
      </c>
      <c r="AA299" s="11">
        <f t="shared" si="96"/>
        <v>7.6923076923076927E-2</v>
      </c>
      <c r="AB299" s="11">
        <f t="shared" si="97"/>
        <v>-0.50060235056918534</v>
      </c>
      <c r="AC299" s="2"/>
      <c r="AH299" s="2"/>
      <c r="AI299" s="2"/>
    </row>
    <row r="300" spans="1:35">
      <c r="A300" s="1" t="str">
        <f t="shared" si="81"/>
        <v>~ro~ : [ɹoʊ]</v>
      </c>
      <c r="B300" s="1">
        <f t="shared" si="99"/>
        <v>1</v>
      </c>
      <c r="C300" s="1">
        <f t="shared" si="99"/>
        <v>0</v>
      </c>
      <c r="D300" s="1">
        <f t="shared" si="99"/>
        <v>0</v>
      </c>
      <c r="E300" s="7">
        <v>3</v>
      </c>
      <c r="F300" s="9" t="s">
        <v>577</v>
      </c>
      <c r="G300" s="4">
        <f t="shared" si="82"/>
        <v>1.3599274705349048E-3</v>
      </c>
      <c r="H300" s="4" t="str">
        <f t="shared" si="83"/>
        <v>ɹoʊ</v>
      </c>
      <c r="I300" s="4" t="str">
        <f t="shared" si="84"/>
        <v>ro</v>
      </c>
      <c r="J300" s="10">
        <f t="shared" si="85"/>
        <v>3</v>
      </c>
      <c r="K300" s="10">
        <f t="shared" si="86"/>
        <v>2</v>
      </c>
      <c r="L300" s="10">
        <f t="shared" si="87"/>
        <v>3</v>
      </c>
      <c r="M300" s="1" t="str">
        <f t="shared" si="88"/>
        <v>~ro~</v>
      </c>
      <c r="N300" s="1" t="str">
        <f t="shared" si="89"/>
        <v>[ɹoʊ]</v>
      </c>
      <c r="O300" s="4">
        <f t="shared" si="90"/>
        <v>0.22953920440857237</v>
      </c>
      <c r="P300" s="4">
        <f t="shared" si="91"/>
        <v>0.54545454545454541</v>
      </c>
      <c r="Q300" s="3" cm="1">
        <f t="array" ref="Q300">SUM(_xlfn._xlws.FILTER($G$2:$G$863,_xlfn.MAP($M$2:$M$863,_xlfn.LAMBDA(_xlpm.x,_xlpm.x=$M300))))</f>
        <v>2.2665457842248413E-3</v>
      </c>
      <c r="R300" s="4">
        <f t="shared" si="92"/>
        <v>0.6</v>
      </c>
      <c r="S300" s="6" cm="1">
        <f t="array" ref="S300">SUM(_xlfn._xlws.FILTER($G$2:$G$863,_xlfn.MAP($N$2:$N$863,_xlfn.LAMBDA(_xlpm.x,_xlpm.x=$N300))))</f>
        <v>2.7198549410698096E-3</v>
      </c>
      <c r="T300" s="4">
        <f t="shared" si="93"/>
        <v>0.5</v>
      </c>
      <c r="U300" s="4">
        <f t="shared" si="94"/>
        <v>7.9181246047624818E-2</v>
      </c>
      <c r="V300" s="4" t="s">
        <v>908</v>
      </c>
      <c r="W300" s="4" t="s">
        <v>892</v>
      </c>
      <c r="X300" s="2" cm="1">
        <f t="array" ref="X300">SUM(_xlfn._xlws.FILTER($E$2:$E$863,_xlfn.MAP($V$2:$V$863,_xlfn.LAMBDA(_xlpm.x,_xlpm.x=$V300))))</f>
        <v>562</v>
      </c>
      <c r="Y300" s="11">
        <f t="shared" si="95"/>
        <v>5.3380782918149468E-3</v>
      </c>
      <c r="Z300" s="2" cm="1">
        <f t="array" ref="Z300">SUM(_xlfn._xlws.FILTER($E$2:$E$863,_xlfn.MAP($W$2:$W$863,_xlfn.LAMBDA(_xlpm.x,_xlpm.x=$W300))))</f>
        <v>110</v>
      </c>
      <c r="AA300" s="11">
        <f t="shared" si="96"/>
        <v>2.7272727272727271E-2</v>
      </c>
      <c r="AB300" s="11">
        <f t="shared" si="97"/>
        <v>-0.70834363041083603</v>
      </c>
      <c r="AC300" s="2"/>
      <c r="AH300" s="2"/>
      <c r="AI300" s="2"/>
    </row>
    <row r="301" spans="1:35">
      <c r="A301" s="1" t="str">
        <f t="shared" si="81"/>
        <v>~so~ : [sə]</v>
      </c>
      <c r="B301" s="1">
        <f t="shared" si="99"/>
        <v>0</v>
      </c>
      <c r="C301" s="1">
        <f t="shared" si="99"/>
        <v>0</v>
      </c>
      <c r="D301" s="1">
        <f t="shared" si="99"/>
        <v>0</v>
      </c>
      <c r="E301" s="7">
        <v>1</v>
      </c>
      <c r="F301" s="9" t="s">
        <v>708</v>
      </c>
      <c r="G301" s="4">
        <f t="shared" si="82"/>
        <v>4.5330915684496827E-4</v>
      </c>
      <c r="H301" s="1" t="str">
        <f t="shared" si="83"/>
        <v>sə</v>
      </c>
      <c r="I301" s="1" t="str">
        <f t="shared" si="84"/>
        <v>so</v>
      </c>
      <c r="J301" s="10">
        <f t="shared" si="85"/>
        <v>2</v>
      </c>
      <c r="K301" s="10">
        <f t="shared" si="86"/>
        <v>2</v>
      </c>
      <c r="L301" s="10">
        <f t="shared" si="87"/>
        <v>2</v>
      </c>
      <c r="M301" s="1" t="str">
        <f t="shared" si="88"/>
        <v>~so~</v>
      </c>
      <c r="N301" s="1" t="str">
        <f t="shared" si="89"/>
        <v>[sə]</v>
      </c>
      <c r="O301" s="4">
        <f t="shared" si="90"/>
        <v>1.6476192416264825E-2</v>
      </c>
      <c r="P301" s="4">
        <f t="shared" si="91"/>
        <v>9.0909090909090898E-2</v>
      </c>
      <c r="Q301" s="3" cm="1">
        <f t="array" ref="Q301">SUM(_xlfn._xlws.FILTER($G$2:$G$863,_xlfn.MAP($M$2:$M$863,_xlfn.LAMBDA(_xlpm.x,_xlpm.x=$M301))))</f>
        <v>4.5330915684496827E-3</v>
      </c>
      <c r="R301" s="4">
        <f t="shared" si="92"/>
        <v>0.1</v>
      </c>
      <c r="S301" s="6" cm="1">
        <f t="array" ref="S301">SUM(_xlfn._xlws.FILTER($G$2:$G$863,_xlfn.MAP($N$2:$N$863,_xlfn.LAMBDA(_xlpm.x,_xlpm.x=$N301))))</f>
        <v>5.4397098821396192E-3</v>
      </c>
      <c r="T301" s="4">
        <f t="shared" si="93"/>
        <v>8.3333333333333329E-2</v>
      </c>
      <c r="U301" s="4">
        <f t="shared" si="94"/>
        <v>7.9181246047624887E-2</v>
      </c>
      <c r="V301" s="4" t="s">
        <v>908</v>
      </c>
      <c r="W301" s="4" t="s">
        <v>892</v>
      </c>
      <c r="X301" s="2" cm="1">
        <f t="array" ref="X301">SUM(_xlfn._xlws.FILTER($E$2:$E$863,_xlfn.MAP($V$2:$V$863,_xlfn.LAMBDA(_xlpm.x,_xlpm.x=$V301))))</f>
        <v>562</v>
      </c>
      <c r="Y301" s="11">
        <f t="shared" si="95"/>
        <v>1.7793594306049821E-3</v>
      </c>
      <c r="Z301" s="2" cm="1">
        <f t="array" ref="Z301">SUM(_xlfn._xlws.FILTER($E$2:$E$863,_xlfn.MAP($W$2:$W$863,_xlfn.LAMBDA(_xlpm.x,_xlpm.x=$W301))))</f>
        <v>110</v>
      </c>
      <c r="AA301" s="11">
        <f t="shared" si="96"/>
        <v>9.0909090909090905E-3</v>
      </c>
      <c r="AB301" s="11">
        <f t="shared" si="97"/>
        <v>-0.70834363041083603</v>
      </c>
      <c r="AC301" s="2"/>
      <c r="AH301" s="2"/>
      <c r="AI301" s="2"/>
    </row>
    <row r="302" spans="1:35">
      <c r="A302" s="1" t="str">
        <f t="shared" si="81"/>
        <v>~mi~ : [mə]</v>
      </c>
      <c r="B302" s="1">
        <f t="shared" ref="B302:D321" si="100">_xlfn.LET(_xlpm.d,$F302,_xlpm.k,_xlfn.CONCAT(LEFT(TRIM(B$1),1),"*"),COUNTIF(_xlpm.d,_xlpm.k))</f>
        <v>0</v>
      </c>
      <c r="C302" s="1">
        <f t="shared" si="100"/>
        <v>1</v>
      </c>
      <c r="D302" s="1">
        <f t="shared" si="100"/>
        <v>0</v>
      </c>
      <c r="E302" s="7">
        <v>1</v>
      </c>
      <c r="F302" s="9" t="s">
        <v>582</v>
      </c>
      <c r="G302" s="4">
        <f t="shared" si="82"/>
        <v>4.5330915684496827E-4</v>
      </c>
      <c r="H302" s="4" t="str">
        <f t="shared" si="83"/>
        <v>mə</v>
      </c>
      <c r="I302" s="4" t="str">
        <f t="shared" si="84"/>
        <v>mi</v>
      </c>
      <c r="J302" s="10">
        <f t="shared" si="85"/>
        <v>2</v>
      </c>
      <c r="K302" s="10">
        <f t="shared" si="86"/>
        <v>2</v>
      </c>
      <c r="L302" s="10">
        <f t="shared" si="87"/>
        <v>2</v>
      </c>
      <c r="M302" s="1" t="str">
        <f t="shared" si="88"/>
        <v>~mi~</v>
      </c>
      <c r="N302" s="1" t="str">
        <f t="shared" si="89"/>
        <v>[mə]</v>
      </c>
      <c r="O302" s="4">
        <f t="shared" si="90"/>
        <v>1.3425045672512079E-2</v>
      </c>
      <c r="P302" s="4">
        <f t="shared" si="91"/>
        <v>7.407407407407407E-2</v>
      </c>
      <c r="Q302" s="3" cm="1">
        <f t="array" ref="Q302">SUM(_xlfn._xlws.FILTER($G$2:$G$863,_xlfn.MAP($M$2:$M$863,_xlfn.LAMBDA(_xlpm.x,_xlpm.x=$M302))))</f>
        <v>5.4397098821396192E-3</v>
      </c>
      <c r="R302" s="4">
        <f t="shared" si="92"/>
        <v>8.3333333333333329E-2</v>
      </c>
      <c r="S302" s="6" cm="1">
        <f t="array" ref="S302">SUM(_xlfn._xlws.FILTER($G$2:$G$863,_xlfn.MAP($N$2:$N$863,_xlfn.LAMBDA(_xlpm.x,_xlpm.x=$N302))))</f>
        <v>6.799637352674524E-3</v>
      </c>
      <c r="T302" s="4">
        <f t="shared" si="93"/>
        <v>6.6666666666666666E-2</v>
      </c>
      <c r="U302" s="4">
        <f t="shared" si="94"/>
        <v>9.691001300805642E-2</v>
      </c>
      <c r="V302" s="4" t="s">
        <v>908</v>
      </c>
      <c r="W302" s="4" t="s">
        <v>892</v>
      </c>
      <c r="X302" s="2" cm="1">
        <f t="array" ref="X302">SUM(_xlfn._xlws.FILTER($E$2:$E$863,_xlfn.MAP($V$2:$V$863,_xlfn.LAMBDA(_xlpm.x,_xlpm.x=$V302))))</f>
        <v>562</v>
      </c>
      <c r="Y302" s="11">
        <f t="shared" si="95"/>
        <v>1.7793594306049821E-3</v>
      </c>
      <c r="Z302" s="2" cm="1">
        <f t="array" ref="Z302">SUM(_xlfn._xlws.FILTER($E$2:$E$863,_xlfn.MAP($W$2:$W$863,_xlfn.LAMBDA(_xlpm.x,_xlpm.x=$W302))))</f>
        <v>110</v>
      </c>
      <c r="AA302" s="11">
        <f t="shared" si="96"/>
        <v>9.0909090909090905E-3</v>
      </c>
      <c r="AB302" s="11">
        <f t="shared" si="97"/>
        <v>-0.70834363041083603</v>
      </c>
      <c r="AC302" s="2"/>
      <c r="AH302" s="2"/>
      <c r="AI302" s="2"/>
    </row>
    <row r="303" spans="1:35">
      <c r="A303" s="1" t="str">
        <f t="shared" si="81"/>
        <v>~ci~ : [sɜ]</v>
      </c>
      <c r="B303" s="1">
        <f t="shared" si="100"/>
        <v>0</v>
      </c>
      <c r="C303" s="1">
        <f t="shared" si="100"/>
        <v>0</v>
      </c>
      <c r="D303" s="1">
        <f t="shared" si="100"/>
        <v>0</v>
      </c>
      <c r="E303" s="7">
        <v>1</v>
      </c>
      <c r="F303" s="9" t="s">
        <v>806</v>
      </c>
      <c r="G303" s="4">
        <f t="shared" si="82"/>
        <v>4.5330915684496827E-4</v>
      </c>
      <c r="H303" s="1" t="str">
        <f t="shared" si="83"/>
        <v>sɜ</v>
      </c>
      <c r="I303" s="1" t="str">
        <f t="shared" si="84"/>
        <v>ci</v>
      </c>
      <c r="J303" s="10">
        <f t="shared" si="85"/>
        <v>2</v>
      </c>
      <c r="K303" s="10">
        <f t="shared" si="86"/>
        <v>2</v>
      </c>
      <c r="L303" s="10">
        <f t="shared" si="87"/>
        <v>2</v>
      </c>
      <c r="M303" s="1" t="str">
        <f t="shared" si="88"/>
        <v>~ci~</v>
      </c>
      <c r="N303" s="1" t="str">
        <f t="shared" si="89"/>
        <v>[sɜ]</v>
      </c>
      <c r="O303" s="4">
        <f t="shared" si="90"/>
        <v>4.0275137017536246E-2</v>
      </c>
      <c r="P303" s="4">
        <f t="shared" si="91"/>
        <v>0.22222222222222224</v>
      </c>
      <c r="Q303" s="3" cm="1">
        <f t="array" ref="Q303">SUM(_xlfn._xlws.FILTER($G$2:$G$863,_xlfn.MAP($M$2:$M$863,_xlfn.LAMBDA(_xlpm.x,_xlpm.x=$M303))))</f>
        <v>1.8132366273798731E-3</v>
      </c>
      <c r="R303" s="4">
        <f t="shared" si="92"/>
        <v>0.25</v>
      </c>
      <c r="S303" s="6" cm="1">
        <f t="array" ref="S303">SUM(_xlfn._xlws.FILTER($G$2:$G$863,_xlfn.MAP($N$2:$N$863,_xlfn.LAMBDA(_xlpm.x,_xlpm.x=$N303))))</f>
        <v>2.2665457842248413E-3</v>
      </c>
      <c r="T303" s="4">
        <f t="shared" si="93"/>
        <v>0.2</v>
      </c>
      <c r="U303" s="4">
        <f t="shared" si="94"/>
        <v>9.691001300805642E-2</v>
      </c>
      <c r="V303" s="4" t="s">
        <v>909</v>
      </c>
      <c r="W303" s="4" t="s">
        <v>890</v>
      </c>
      <c r="X303" s="2" cm="1">
        <f t="array" ref="X303">SUM(_xlfn._xlws.FILTER($E$2:$E$863,_xlfn.MAP($V$2:$V$863,_xlfn.LAMBDA(_xlpm.x,_xlpm.x=$V303))))</f>
        <v>473</v>
      </c>
      <c r="Y303" s="11">
        <f t="shared" si="95"/>
        <v>2.1141649048625794E-3</v>
      </c>
      <c r="Z303" s="2" cm="1">
        <f t="array" ref="Z303">SUM(_xlfn._xlws.FILTER($E$2:$E$863,_xlfn.MAP($W$2:$W$863,_xlfn.LAMBDA(_xlpm.x,_xlpm.x=$W303))))</f>
        <v>245</v>
      </c>
      <c r="AA303" s="11">
        <f t="shared" si="96"/>
        <v>4.0816326530612249E-3</v>
      </c>
      <c r="AB303" s="11">
        <f t="shared" si="97"/>
        <v>-0.28569505637327913</v>
      </c>
      <c r="AC303" s="2"/>
      <c r="AH303" s="2"/>
      <c r="AI303" s="2"/>
    </row>
    <row r="304" spans="1:35">
      <c r="A304" s="1" t="str">
        <f t="shared" si="81"/>
        <v>~ti~ : [taɪ]</v>
      </c>
      <c r="B304" s="1">
        <f t="shared" si="100"/>
        <v>0</v>
      </c>
      <c r="C304" s="1">
        <f t="shared" si="100"/>
        <v>0</v>
      </c>
      <c r="D304" s="1">
        <f t="shared" si="100"/>
        <v>0</v>
      </c>
      <c r="E304" s="7">
        <v>3</v>
      </c>
      <c r="F304" s="9" t="s">
        <v>445</v>
      </c>
      <c r="G304" s="4">
        <f t="shared" si="82"/>
        <v>1.3599274705349048E-3</v>
      </c>
      <c r="H304" s="4" t="str">
        <f t="shared" si="83"/>
        <v>taɪ</v>
      </c>
      <c r="I304" s="4" t="str">
        <f t="shared" si="84"/>
        <v>ti</v>
      </c>
      <c r="J304" s="10">
        <f t="shared" si="85"/>
        <v>3</v>
      </c>
      <c r="K304" s="10">
        <f t="shared" si="86"/>
        <v>2</v>
      </c>
      <c r="L304" s="10">
        <f t="shared" si="87"/>
        <v>3</v>
      </c>
      <c r="M304" s="1" t="str">
        <f t="shared" si="88"/>
        <v>~ti~</v>
      </c>
      <c r="N304" s="1" t="str">
        <f t="shared" si="89"/>
        <v>[taɪ]</v>
      </c>
      <c r="O304" s="4">
        <f t="shared" si="90"/>
        <v>0.28054791649936617</v>
      </c>
      <c r="P304" s="4">
        <f t="shared" si="91"/>
        <v>0.66666666666666652</v>
      </c>
      <c r="Q304" s="3" cm="1">
        <f t="array" ref="Q304">SUM(_xlfn._xlws.FILTER($G$2:$G$863,_xlfn.MAP($M$2:$M$863,_xlfn.LAMBDA(_xlpm.x,_xlpm.x=$M304))))</f>
        <v>1.8132366273798731E-3</v>
      </c>
      <c r="R304" s="4">
        <f t="shared" si="92"/>
        <v>0.75</v>
      </c>
      <c r="S304" s="6" cm="1">
        <f t="array" ref="S304">SUM(_xlfn._xlws.FILTER($G$2:$G$863,_xlfn.MAP($N$2:$N$863,_xlfn.LAMBDA(_xlpm.x,_xlpm.x=$N304))))</f>
        <v>2.2665457842248413E-3</v>
      </c>
      <c r="T304" s="4">
        <f t="shared" si="93"/>
        <v>0.6</v>
      </c>
      <c r="U304" s="4">
        <f t="shared" si="94"/>
        <v>9.691001300805642E-2</v>
      </c>
      <c r="V304" s="4" t="s">
        <v>908</v>
      </c>
      <c r="W304" s="4" t="s">
        <v>902</v>
      </c>
      <c r="X304" s="2" cm="1">
        <f t="array" ref="X304">SUM(_xlfn._xlws.FILTER($E$2:$E$863,_xlfn.MAP($V$2:$V$863,_xlfn.LAMBDA(_xlpm.x,_xlpm.x=$V304))))</f>
        <v>562</v>
      </c>
      <c r="Y304" s="11">
        <f t="shared" si="95"/>
        <v>5.3380782918149468E-3</v>
      </c>
      <c r="Z304" s="2" cm="1">
        <f t="array" ref="Z304">SUM(_xlfn._xlws.FILTER($E$2:$E$863,_xlfn.MAP($W$2:$W$863,_xlfn.LAMBDA(_xlpm.x,_xlpm.x=$W304))))</f>
        <v>127</v>
      </c>
      <c r="AA304" s="11">
        <f t="shared" si="96"/>
        <v>2.3622047244094488E-2</v>
      </c>
      <c r="AB304" s="11">
        <f t="shared" si="97"/>
        <v>-0.64593259461310415</v>
      </c>
      <c r="AC304" s="2"/>
      <c r="AH304" s="2"/>
      <c r="AI304" s="2"/>
    </row>
    <row r="305" spans="1:35">
      <c r="A305" s="1" t="str">
        <f t="shared" si="81"/>
        <v>~ea~ : [i]</v>
      </c>
      <c r="B305" s="1">
        <f t="shared" si="100"/>
        <v>0</v>
      </c>
      <c r="C305" s="1">
        <f t="shared" si="100"/>
        <v>0</v>
      </c>
      <c r="D305" s="1">
        <f t="shared" si="100"/>
        <v>0</v>
      </c>
      <c r="E305" s="7">
        <v>5</v>
      </c>
      <c r="F305" s="9" t="s">
        <v>46</v>
      </c>
      <c r="G305" s="4">
        <f t="shared" si="82"/>
        <v>2.2665457842248413E-3</v>
      </c>
      <c r="H305" s="4" t="str">
        <f t="shared" si="83"/>
        <v>i</v>
      </c>
      <c r="I305" s="4" t="str">
        <f t="shared" si="84"/>
        <v>ea</v>
      </c>
      <c r="J305" s="10">
        <f t="shared" si="85"/>
        <v>1</v>
      </c>
      <c r="K305" s="10">
        <f t="shared" si="86"/>
        <v>2</v>
      </c>
      <c r="L305" s="10">
        <f t="shared" si="87"/>
        <v>2</v>
      </c>
      <c r="M305" s="1" t="str">
        <f t="shared" si="88"/>
        <v>~ea~</v>
      </c>
      <c r="N305" s="1" t="str">
        <f t="shared" si="89"/>
        <v>[i]</v>
      </c>
      <c r="O305" s="4">
        <f t="shared" si="90"/>
        <v>0.29280858441113733</v>
      </c>
      <c r="P305" s="4">
        <f t="shared" si="91"/>
        <v>0.62500000000000011</v>
      </c>
      <c r="Q305" s="3" cm="1">
        <f t="array" ref="Q305">SUM(_xlfn._xlws.FILTER($G$2:$G$863,_xlfn.MAP($M$2:$M$863,_xlfn.LAMBDA(_xlpm.x,_xlpm.x=$M305))))</f>
        <v>3.1731640979147779E-3</v>
      </c>
      <c r="R305" s="4">
        <f t="shared" si="92"/>
        <v>0.7142857142857143</v>
      </c>
      <c r="S305" s="6" cm="1">
        <f t="array" ref="S305">SUM(_xlfn._xlws.FILTER($G$2:$G$863,_xlfn.MAP($N$2:$N$863,_xlfn.LAMBDA(_xlpm.x,_xlpm.x=$N305))))</f>
        <v>4.0797824116047144E-3</v>
      </c>
      <c r="T305" s="4">
        <f t="shared" si="93"/>
        <v>0.55555555555555558</v>
      </c>
      <c r="U305" s="4">
        <f t="shared" si="94"/>
        <v>0.109144469425068</v>
      </c>
      <c r="V305" s="4" t="s">
        <v>899</v>
      </c>
      <c r="W305" s="4" t="s">
        <v>891</v>
      </c>
      <c r="X305" s="2" cm="1">
        <f t="array" ref="X305">SUM(_xlfn._xlws.FILTER($E$2:$E$863,_xlfn.MAP($V$2:$V$863,_xlfn.LAMBDA(_xlpm.x,_xlpm.x=$V305))))</f>
        <v>359</v>
      </c>
      <c r="Y305" s="11">
        <f t="shared" si="95"/>
        <v>1.3927576601671309E-2</v>
      </c>
      <c r="Z305" s="2" cm="1">
        <f t="array" ref="Z305">SUM(_xlfn._xlws.FILTER($E$2:$E$863,_xlfn.MAP($W$2:$W$863,_xlfn.LAMBDA(_xlpm.x,_xlpm.x=$W305))))</f>
        <v>163</v>
      </c>
      <c r="AA305" s="11">
        <f t="shared" si="96"/>
        <v>3.0674846625766871E-2</v>
      </c>
      <c r="AB305" s="11">
        <f t="shared" si="97"/>
        <v>-0.34290684417436135</v>
      </c>
      <c r="AC305" s="2"/>
      <c r="AH305" s="2"/>
      <c r="AI305" s="2"/>
    </row>
    <row r="306" spans="1:35">
      <c r="A306" s="1" t="str">
        <f t="shared" si="81"/>
        <v>~we~ : [wɛ]</v>
      </c>
      <c r="B306" s="1">
        <f t="shared" si="100"/>
        <v>0</v>
      </c>
      <c r="C306" s="1">
        <f t="shared" si="100"/>
        <v>0</v>
      </c>
      <c r="D306" s="1">
        <f t="shared" si="100"/>
        <v>0</v>
      </c>
      <c r="E306" s="7">
        <v>3</v>
      </c>
      <c r="F306" s="9" t="s">
        <v>366</v>
      </c>
      <c r="G306" s="4">
        <f t="shared" si="82"/>
        <v>1.3599274705349048E-3</v>
      </c>
      <c r="H306" s="4" t="str">
        <f t="shared" si="83"/>
        <v>wɛ</v>
      </c>
      <c r="I306" s="4" t="str">
        <f t="shared" si="84"/>
        <v>we</v>
      </c>
      <c r="J306" s="10">
        <f t="shared" si="85"/>
        <v>2</v>
      </c>
      <c r="K306" s="10">
        <f t="shared" si="86"/>
        <v>2</v>
      </c>
      <c r="L306" s="10">
        <f t="shared" si="87"/>
        <v>2</v>
      </c>
      <c r="M306" s="1" t="str">
        <f t="shared" si="88"/>
        <v>~we~</v>
      </c>
      <c r="N306" s="1" t="str">
        <f t="shared" si="89"/>
        <v>[wɛ]</v>
      </c>
      <c r="O306" s="4">
        <f t="shared" si="90"/>
        <v>0.13592858743418482</v>
      </c>
      <c r="P306" s="4">
        <f t="shared" si="91"/>
        <v>0.375</v>
      </c>
      <c r="Q306" s="3" cm="1">
        <f t="array" ref="Q306">SUM(_xlfn._xlws.FILTER($G$2:$G$863,_xlfn.MAP($M$2:$M$863,_xlfn.LAMBDA(_xlpm.x,_xlpm.x=$M306))))</f>
        <v>3.1731640979147779E-3</v>
      </c>
      <c r="R306" s="4">
        <f t="shared" si="92"/>
        <v>0.42857142857142855</v>
      </c>
      <c r="S306" s="6" cm="1">
        <f t="array" ref="S306">SUM(_xlfn._xlws.FILTER($G$2:$G$863,_xlfn.MAP($N$2:$N$863,_xlfn.LAMBDA(_xlpm.x,_xlpm.x=$N306))))</f>
        <v>4.0797824116047144E-3</v>
      </c>
      <c r="T306" s="4">
        <f t="shared" si="93"/>
        <v>0.33333333333333331</v>
      </c>
      <c r="U306" s="4">
        <f t="shared" si="94"/>
        <v>0.10914446942506807</v>
      </c>
      <c r="V306" s="4" t="s">
        <v>908</v>
      </c>
      <c r="W306" s="4" t="s">
        <v>892</v>
      </c>
      <c r="X306" s="2" cm="1">
        <f t="array" ref="X306">SUM(_xlfn._xlws.FILTER($E$2:$E$863,_xlfn.MAP($V$2:$V$863,_xlfn.LAMBDA(_xlpm.x,_xlpm.x=$V306))))</f>
        <v>562</v>
      </c>
      <c r="Y306" s="11">
        <f t="shared" si="95"/>
        <v>5.3380782918149468E-3</v>
      </c>
      <c r="Z306" s="2" cm="1">
        <f t="array" ref="Z306">SUM(_xlfn._xlws.FILTER($E$2:$E$863,_xlfn.MAP($W$2:$W$863,_xlfn.LAMBDA(_xlpm.x,_xlpm.x=$W306))))</f>
        <v>110</v>
      </c>
      <c r="AA306" s="11">
        <f t="shared" si="96"/>
        <v>2.7272727272727271E-2</v>
      </c>
      <c r="AB306" s="11">
        <f t="shared" si="97"/>
        <v>-0.70834363041083603</v>
      </c>
      <c r="AC306" s="2"/>
      <c r="AH306" s="2"/>
      <c r="AI306" s="2"/>
    </row>
    <row r="307" spans="1:35">
      <c r="A307" s="1" t="str">
        <f t="shared" si="81"/>
        <v>~ty~ : [tɪ]</v>
      </c>
      <c r="B307" s="1">
        <f t="shared" si="100"/>
        <v>0</v>
      </c>
      <c r="C307" s="1">
        <f t="shared" si="100"/>
        <v>0</v>
      </c>
      <c r="D307" s="1">
        <f t="shared" si="100"/>
        <v>0</v>
      </c>
      <c r="E307" s="7">
        <v>2</v>
      </c>
      <c r="F307" s="9" t="s">
        <v>281</v>
      </c>
      <c r="G307" s="4">
        <f t="shared" si="82"/>
        <v>9.0661831368993653E-4</v>
      </c>
      <c r="H307" s="4" t="str">
        <f t="shared" si="83"/>
        <v>tɪ</v>
      </c>
      <c r="I307" s="4" t="str">
        <f t="shared" si="84"/>
        <v>ty</v>
      </c>
      <c r="J307" s="10">
        <f t="shared" si="85"/>
        <v>2</v>
      </c>
      <c r="K307" s="10">
        <f t="shared" si="86"/>
        <v>2</v>
      </c>
      <c r="L307" s="10">
        <f t="shared" si="87"/>
        <v>2</v>
      </c>
      <c r="M307" s="1" t="str">
        <f t="shared" si="88"/>
        <v>~ty~</v>
      </c>
      <c r="N307" s="1" t="str">
        <f t="shared" si="89"/>
        <v>[tɪ]</v>
      </c>
      <c r="O307" s="4">
        <f t="shared" si="90"/>
        <v>0.16414606770223231</v>
      </c>
      <c r="P307" s="4">
        <f t="shared" si="91"/>
        <v>0.57142857142857151</v>
      </c>
      <c r="Q307" s="3" cm="1">
        <f t="array" ref="Q307">SUM(_xlfn._xlws.FILTER($G$2:$G$863,_xlfn.MAP($M$2:$M$863,_xlfn.LAMBDA(_xlpm.x,_xlpm.x=$M307))))</f>
        <v>1.3599274705349048E-3</v>
      </c>
      <c r="R307" s="4">
        <f t="shared" si="92"/>
        <v>0.66666666666666663</v>
      </c>
      <c r="S307" s="6" cm="1">
        <f t="array" ref="S307">SUM(_xlfn._xlws.FILTER($G$2:$G$863,_xlfn.MAP($N$2:$N$863,_xlfn.LAMBDA(_xlpm.x,_xlpm.x=$N307))))</f>
        <v>1.8132366273798731E-3</v>
      </c>
      <c r="T307" s="4">
        <f t="shared" si="93"/>
        <v>0.5</v>
      </c>
      <c r="U307" s="4">
        <f t="shared" si="94"/>
        <v>0.12493873660829993</v>
      </c>
      <c r="V307" s="4" t="s">
        <v>907</v>
      </c>
      <c r="W307" s="4" t="s">
        <v>890</v>
      </c>
      <c r="X307" s="2" cm="1">
        <f t="array" ref="X307">SUM(_xlfn._xlws.FILTER($E$2:$E$863,_xlfn.MAP($V$2:$V$863,_xlfn.LAMBDA(_xlpm.x,_xlpm.x=$V307))))</f>
        <v>341</v>
      </c>
      <c r="Y307" s="11">
        <f t="shared" si="95"/>
        <v>5.8651026392961877E-3</v>
      </c>
      <c r="Z307" s="2" cm="1">
        <f t="array" ref="Z307">SUM(_xlfn._xlws.FILTER($E$2:$E$863,_xlfn.MAP($W$2:$W$863,_xlfn.LAMBDA(_xlpm.x,_xlpm.x=$W307))))</f>
        <v>245</v>
      </c>
      <c r="AA307" s="11">
        <f t="shared" si="96"/>
        <v>8.1632653061224497E-3</v>
      </c>
      <c r="AB307" s="11">
        <f t="shared" si="97"/>
        <v>-0.1435882946279653</v>
      </c>
      <c r="AC307" s="2"/>
      <c r="AH307" s="2"/>
      <c r="AI307" s="2"/>
    </row>
    <row r="308" spans="1:35">
      <c r="A308" s="1" t="str">
        <f t="shared" si="81"/>
        <v>~ch~ : [tʃ]</v>
      </c>
      <c r="B308" s="1">
        <f t="shared" si="100"/>
        <v>0</v>
      </c>
      <c r="C308" s="1">
        <f t="shared" si="100"/>
        <v>0</v>
      </c>
      <c r="D308" s="1">
        <f t="shared" si="100"/>
        <v>0</v>
      </c>
      <c r="E308" s="7">
        <v>10</v>
      </c>
      <c r="F308" s="9" t="s">
        <v>212</v>
      </c>
      <c r="G308" s="4">
        <f t="shared" si="82"/>
        <v>4.5330915684496827E-3</v>
      </c>
      <c r="H308" s="4" t="str">
        <f t="shared" si="83"/>
        <v>tʃ</v>
      </c>
      <c r="I308" s="4" t="str">
        <f t="shared" si="84"/>
        <v>ch</v>
      </c>
      <c r="J308" s="10">
        <f t="shared" si="85"/>
        <v>2</v>
      </c>
      <c r="K308" s="10">
        <f t="shared" si="86"/>
        <v>2</v>
      </c>
      <c r="L308" s="10">
        <f t="shared" si="87"/>
        <v>2</v>
      </c>
      <c r="M308" s="1" t="str">
        <f t="shared" si="88"/>
        <v>~ch~</v>
      </c>
      <c r="N308" s="1" t="str">
        <f t="shared" si="89"/>
        <v>[tʃ]</v>
      </c>
      <c r="O308" s="4">
        <f t="shared" si="90"/>
        <v>0.52248405916280372</v>
      </c>
      <c r="P308" s="4">
        <f t="shared" si="91"/>
        <v>0.83333333333333326</v>
      </c>
      <c r="Q308" s="3" cm="1">
        <f t="array" ref="Q308">SUM(_xlfn._xlws.FILTER($G$2:$G$863,_xlfn.MAP($M$2:$M$863,_xlfn.LAMBDA(_xlpm.x,_xlpm.x=$M308))))</f>
        <v>4.5330915684496827E-3</v>
      </c>
      <c r="R308" s="4">
        <f t="shared" si="92"/>
        <v>1</v>
      </c>
      <c r="S308" s="6" cm="1">
        <f t="array" ref="S308">SUM(_xlfn._xlws.FILTER($G$2:$G$863,_xlfn.MAP($N$2:$N$863,_xlfn.LAMBDA(_xlpm.x,_xlpm.x=$N308))))</f>
        <v>6.3463281958295557E-3</v>
      </c>
      <c r="T308" s="4">
        <f t="shared" si="93"/>
        <v>0.7142857142857143</v>
      </c>
      <c r="U308" s="4">
        <f t="shared" si="94"/>
        <v>0.14612803567823801</v>
      </c>
      <c r="V308" s="4" t="s">
        <v>899</v>
      </c>
      <c r="W308" s="4" t="s">
        <v>895</v>
      </c>
      <c r="X308" s="2" cm="1">
        <f t="array" ref="X308">SUM(_xlfn._xlws.FILTER($E$2:$E$863,_xlfn.MAP($V$2:$V$863,_xlfn.LAMBDA(_xlpm.x,_xlpm.x=$V308))))</f>
        <v>359</v>
      </c>
      <c r="Y308" s="11">
        <f t="shared" si="95"/>
        <v>2.7855153203342618E-2</v>
      </c>
      <c r="Z308" s="2" cm="1">
        <f t="array" ref="Z308">SUM(_xlfn._xlws.FILTER($E$2:$E$863,_xlfn.MAP($W$2:$W$863,_xlfn.LAMBDA(_xlpm.x,_xlpm.x=$W308))))</f>
        <v>150</v>
      </c>
      <c r="AA308" s="11">
        <f t="shared" si="96"/>
        <v>6.6666666666666666E-2</v>
      </c>
      <c r="AB308" s="11">
        <f t="shared" si="97"/>
        <v>-0.3790031895226379</v>
      </c>
      <c r="AC308" s="2"/>
      <c r="AH308" s="2"/>
      <c r="AI308" s="2"/>
    </row>
    <row r="309" spans="1:35">
      <c r="A309" s="1" t="str">
        <f t="shared" si="81"/>
        <v>~ni~ : [nɪ]</v>
      </c>
      <c r="B309" s="1">
        <f t="shared" si="100"/>
        <v>0</v>
      </c>
      <c r="C309" s="1">
        <f t="shared" si="100"/>
        <v>0</v>
      </c>
      <c r="D309" s="1">
        <f t="shared" si="100"/>
        <v>1</v>
      </c>
      <c r="E309" s="7">
        <v>1</v>
      </c>
      <c r="F309" s="9" t="s">
        <v>234</v>
      </c>
      <c r="G309" s="4">
        <f t="shared" si="82"/>
        <v>4.5330915684496827E-4</v>
      </c>
      <c r="H309" s="1" t="str">
        <f t="shared" si="83"/>
        <v>nɪ</v>
      </c>
      <c r="I309" s="1" t="str">
        <f t="shared" si="84"/>
        <v>ni</v>
      </c>
      <c r="J309" s="10">
        <f t="shared" si="85"/>
        <v>2</v>
      </c>
      <c r="K309" s="10">
        <f t="shared" si="86"/>
        <v>2</v>
      </c>
      <c r="L309" s="10">
        <f t="shared" si="87"/>
        <v>2</v>
      </c>
      <c r="M309" s="1" t="str">
        <f t="shared" si="88"/>
        <v>~ni~</v>
      </c>
      <c r="N309" s="1" t="str">
        <f t="shared" si="89"/>
        <v>[nɪ]</v>
      </c>
      <c r="O309" s="4">
        <f t="shared" si="90"/>
        <v>3.0206352763152179E-2</v>
      </c>
      <c r="P309" s="4">
        <f t="shared" si="91"/>
        <v>0.16666666666666666</v>
      </c>
      <c r="Q309" s="3" cm="1">
        <f t="array" ref="Q309">SUM(_xlfn._xlws.FILTER($G$2:$G$863,_xlfn.MAP($M$2:$M$863,_xlfn.LAMBDA(_xlpm.x,_xlpm.x=$M309))))</f>
        <v>2.2665457842248413E-3</v>
      </c>
      <c r="R309" s="4">
        <f t="shared" si="92"/>
        <v>0.2</v>
      </c>
      <c r="S309" s="6" cm="1">
        <f t="array" ref="S309">SUM(_xlfn._xlws.FILTER($G$2:$G$863,_xlfn.MAP($N$2:$N$863,_xlfn.LAMBDA(_xlpm.x,_xlpm.x=$N309))))</f>
        <v>3.1731640979147779E-3</v>
      </c>
      <c r="T309" s="4">
        <f t="shared" si="93"/>
        <v>0.14285714285714285</v>
      </c>
      <c r="U309" s="4">
        <f t="shared" si="94"/>
        <v>0.14612803567823807</v>
      </c>
      <c r="V309" s="4" t="s">
        <v>907</v>
      </c>
      <c r="W309" s="4" t="s">
        <v>896</v>
      </c>
      <c r="X309" s="2" cm="1">
        <f t="array" ref="X309">SUM(_xlfn._xlws.FILTER($E$2:$E$863,_xlfn.MAP($V$2:$V$863,_xlfn.LAMBDA(_xlpm.x,_xlpm.x=$V309))))</f>
        <v>341</v>
      </c>
      <c r="Y309" s="11">
        <f t="shared" si="95"/>
        <v>2.9325513196480938E-3</v>
      </c>
      <c r="Z309" s="2" cm="1">
        <f t="array" ref="Z309">SUM(_xlfn._xlws.FILTER($E$2:$E$863,_xlfn.MAP($W$2:$W$863,_xlfn.LAMBDA(_xlpm.x,_xlpm.x=$W309))))</f>
        <v>85</v>
      </c>
      <c r="AA309" s="11">
        <f t="shared" si="96"/>
        <v>1.1764705882352941E-2</v>
      </c>
      <c r="AB309" s="11">
        <f t="shared" si="97"/>
        <v>-0.60333545327820504</v>
      </c>
      <c r="AC309" s="2"/>
      <c r="AH309" s="2"/>
      <c r="AI309" s="2"/>
    </row>
    <row r="310" spans="1:35">
      <c r="A310" s="1" t="str">
        <f t="shared" si="81"/>
        <v>~cu~ : [kʌ]</v>
      </c>
      <c r="B310" s="1">
        <f t="shared" si="100"/>
        <v>0</v>
      </c>
      <c r="C310" s="1">
        <f t="shared" si="100"/>
        <v>0</v>
      </c>
      <c r="D310" s="1">
        <f t="shared" si="100"/>
        <v>0</v>
      </c>
      <c r="E310" s="7">
        <v>2</v>
      </c>
      <c r="F310" s="9" t="s">
        <v>367</v>
      </c>
      <c r="G310" s="4">
        <f t="shared" si="82"/>
        <v>9.0661831368993653E-4</v>
      </c>
      <c r="H310" s="4" t="str">
        <f t="shared" si="83"/>
        <v>kʌ</v>
      </c>
      <c r="I310" s="4" t="str">
        <f t="shared" si="84"/>
        <v>cu</v>
      </c>
      <c r="J310" s="10">
        <f t="shared" si="85"/>
        <v>2</v>
      </c>
      <c r="K310" s="10">
        <f t="shared" si="86"/>
        <v>2</v>
      </c>
      <c r="L310" s="10">
        <f t="shared" si="87"/>
        <v>2</v>
      </c>
      <c r="M310" s="1" t="str">
        <f t="shared" si="88"/>
        <v>~cu~</v>
      </c>
      <c r="N310" s="1" t="str">
        <f t="shared" si="89"/>
        <v>[kʌ]</v>
      </c>
      <c r="O310" s="4">
        <f t="shared" si="90"/>
        <v>9.5751872826302167E-2</v>
      </c>
      <c r="P310" s="4">
        <f t="shared" si="91"/>
        <v>0.33333333333333331</v>
      </c>
      <c r="Q310" s="3" cm="1">
        <f t="array" ref="Q310">SUM(_xlfn._xlws.FILTER($G$2:$G$863,_xlfn.MAP($M$2:$M$863,_xlfn.LAMBDA(_xlpm.x,_xlpm.x=$M310))))</f>
        <v>2.2665457842248413E-3</v>
      </c>
      <c r="R310" s="4">
        <f t="shared" si="92"/>
        <v>0.4</v>
      </c>
      <c r="S310" s="6" cm="1">
        <f t="array" ref="S310">SUM(_xlfn._xlws.FILTER($G$2:$G$863,_xlfn.MAP($N$2:$N$863,_xlfn.LAMBDA(_xlpm.x,_xlpm.x=$N310))))</f>
        <v>3.1731640979147779E-3</v>
      </c>
      <c r="T310" s="4">
        <f t="shared" si="93"/>
        <v>0.2857142857142857</v>
      </c>
      <c r="U310" s="4">
        <f t="shared" si="94"/>
        <v>0.14612803567823807</v>
      </c>
      <c r="V310" s="4" t="s">
        <v>908</v>
      </c>
      <c r="W310" s="4" t="s">
        <v>894</v>
      </c>
      <c r="X310" s="2" cm="1">
        <f t="array" ref="X310">SUM(_xlfn._xlws.FILTER($E$2:$E$863,_xlfn.MAP($V$2:$V$863,_xlfn.LAMBDA(_xlpm.x,_xlpm.x=$V310))))</f>
        <v>562</v>
      </c>
      <c r="Y310" s="11">
        <f t="shared" si="95"/>
        <v>3.5587188612099642E-3</v>
      </c>
      <c r="Z310" s="2" cm="1">
        <f t="array" ref="Z310">SUM(_xlfn._xlws.FILTER($E$2:$E$863,_xlfn.MAP($W$2:$W$863,_xlfn.LAMBDA(_xlpm.x,_xlpm.x=$W310))))</f>
        <v>288</v>
      </c>
      <c r="AA310" s="11">
        <f t="shared" si="96"/>
        <v>6.9444444444444441E-3</v>
      </c>
      <c r="AB310" s="11">
        <f t="shared" si="97"/>
        <v>-0.2903438278098302</v>
      </c>
      <c r="AC310" s="2"/>
      <c r="AH310" s="2"/>
      <c r="AI310" s="2"/>
    </row>
    <row r="311" spans="1:35">
      <c r="A311" s="1" t="str">
        <f t="shared" si="81"/>
        <v>~ny~ : [nɪ]</v>
      </c>
      <c r="B311" s="1">
        <f t="shared" si="100"/>
        <v>0</v>
      </c>
      <c r="C311" s="1">
        <f t="shared" si="100"/>
        <v>0</v>
      </c>
      <c r="D311" s="1">
        <f t="shared" si="100"/>
        <v>1</v>
      </c>
      <c r="E311" s="7">
        <v>4</v>
      </c>
      <c r="F311" s="9" t="s">
        <v>439</v>
      </c>
      <c r="G311" s="4">
        <f t="shared" si="82"/>
        <v>1.8132366273798731E-3</v>
      </c>
      <c r="H311" s="1" t="str">
        <f t="shared" si="83"/>
        <v>nɪ</v>
      </c>
      <c r="I311" s="1" t="str">
        <f t="shared" si="84"/>
        <v>ny</v>
      </c>
      <c r="J311" s="10">
        <f t="shared" si="85"/>
        <v>2</v>
      </c>
      <c r="K311" s="10">
        <f t="shared" si="86"/>
        <v>2</v>
      </c>
      <c r="L311" s="10">
        <f t="shared" si="87"/>
        <v>2</v>
      </c>
      <c r="M311" s="1" t="str">
        <f t="shared" si="88"/>
        <v>~ny~</v>
      </c>
      <c r="N311" s="1" t="str">
        <f t="shared" si="89"/>
        <v>[nɪ]</v>
      </c>
      <c r="O311" s="4">
        <f t="shared" si="90"/>
        <v>0.28054791649936622</v>
      </c>
      <c r="P311" s="4">
        <f t="shared" si="91"/>
        <v>0.66666666666666663</v>
      </c>
      <c r="Q311" s="3" cm="1">
        <f t="array" ref="Q311">SUM(_xlfn._xlws.FILTER($G$2:$G$863,_xlfn.MAP($M$2:$M$863,_xlfn.LAMBDA(_xlpm.x,_xlpm.x=$M311))))</f>
        <v>2.2665457842248413E-3</v>
      </c>
      <c r="R311" s="4">
        <f t="shared" si="92"/>
        <v>0.8</v>
      </c>
      <c r="S311" s="6" cm="1">
        <f t="array" ref="S311">SUM(_xlfn._xlws.FILTER($G$2:$G$863,_xlfn.MAP($N$2:$N$863,_xlfn.LAMBDA(_xlpm.x,_xlpm.x=$N311))))</f>
        <v>3.1731640979147779E-3</v>
      </c>
      <c r="T311" s="4">
        <f t="shared" si="93"/>
        <v>0.5714285714285714</v>
      </c>
      <c r="U311" s="4">
        <f t="shared" si="94"/>
        <v>0.14612803567823807</v>
      </c>
      <c r="V311" s="4" t="s">
        <v>908</v>
      </c>
      <c r="W311" s="4" t="s">
        <v>897</v>
      </c>
      <c r="X311" s="2" cm="1">
        <f t="array" ref="X311">SUM(_xlfn._xlws.FILTER($E$2:$E$863,_xlfn.MAP($V$2:$V$863,_xlfn.LAMBDA(_xlpm.x,_xlpm.x=$V311))))</f>
        <v>562</v>
      </c>
      <c r="Y311" s="11">
        <f t="shared" si="95"/>
        <v>7.1174377224199285E-3</v>
      </c>
      <c r="Z311" s="2" cm="1">
        <f t="array" ref="Z311">SUM(_xlfn._xlws.FILTER($E$2:$E$863,_xlfn.MAP($W$2:$W$863,_xlfn.LAMBDA(_xlpm.x,_xlpm.x=$W311))))</f>
        <v>111</v>
      </c>
      <c r="AA311" s="11">
        <f t="shared" si="96"/>
        <v>3.6036036036036036E-2</v>
      </c>
      <c r="AB311" s="11">
        <f t="shared" si="97"/>
        <v>-0.7044133367824037</v>
      </c>
      <c r="AC311" s="2"/>
      <c r="AH311" s="2"/>
      <c r="AI311" s="2"/>
    </row>
    <row r="312" spans="1:35">
      <c r="A312" s="1" t="str">
        <f t="shared" si="81"/>
        <v>~re~ : [ə]</v>
      </c>
      <c r="B312" s="1">
        <f t="shared" si="100"/>
        <v>0</v>
      </c>
      <c r="C312" s="1">
        <f t="shared" si="100"/>
        <v>0</v>
      </c>
      <c r="D312" s="1">
        <f t="shared" si="100"/>
        <v>0</v>
      </c>
      <c r="E312" s="7">
        <v>14</v>
      </c>
      <c r="F312" s="9" t="s">
        <v>575</v>
      </c>
      <c r="G312" s="4">
        <f t="shared" si="82"/>
        <v>6.3463281958295557E-3</v>
      </c>
      <c r="H312" s="4" t="str">
        <f t="shared" si="83"/>
        <v>ə</v>
      </c>
      <c r="I312" s="4" t="str">
        <f t="shared" si="84"/>
        <v>re</v>
      </c>
      <c r="J312" s="10">
        <f t="shared" si="85"/>
        <v>1</v>
      </c>
      <c r="K312" s="10">
        <f t="shared" si="86"/>
        <v>2</v>
      </c>
      <c r="L312" s="10">
        <f t="shared" si="87"/>
        <v>2</v>
      </c>
      <c r="M312" s="1" t="str">
        <f t="shared" si="88"/>
        <v>~re~</v>
      </c>
      <c r="N312" s="1" t="str">
        <f t="shared" si="89"/>
        <v>[ə]</v>
      </c>
      <c r="O312" s="4">
        <f t="shared" si="90"/>
        <v>0.18529130663909127</v>
      </c>
      <c r="P312" s="4">
        <f t="shared" si="91"/>
        <v>0.26168224299065423</v>
      </c>
      <c r="Q312" s="3" cm="1">
        <f t="array" ref="Q312">SUM(_xlfn._xlws.FILTER($G$2:$G$863,_xlfn.MAP($M$2:$M$863,_xlfn.LAMBDA(_xlpm.x,_xlpm.x=$M312))))</f>
        <v>1.9945602901178604E-2</v>
      </c>
      <c r="R312" s="4">
        <f t="shared" si="92"/>
        <v>0.31818181818181818</v>
      </c>
      <c r="S312" s="6" cm="1">
        <f t="array" ref="S312">SUM(_xlfn._xlws.FILTER($G$2:$G$863,_xlfn.MAP($N$2:$N$863,_xlfn.LAMBDA(_xlpm.x,_xlpm.x=$N312))))</f>
        <v>2.8558476881232996E-2</v>
      </c>
      <c r="T312" s="4">
        <f t="shared" si="93"/>
        <v>0.22222222222222227</v>
      </c>
      <c r="U312" s="4">
        <f t="shared" si="94"/>
        <v>0.15588787296739415</v>
      </c>
      <c r="V312" s="4" t="s">
        <v>909</v>
      </c>
      <c r="W312" s="4" t="s">
        <v>891</v>
      </c>
      <c r="X312" s="2" cm="1">
        <f t="array" ref="X312">SUM(_xlfn._xlws.FILTER($E$2:$E$863,_xlfn.MAP($V$2:$V$863,_xlfn.LAMBDA(_xlpm.x,_xlpm.x=$V312))))</f>
        <v>473</v>
      </c>
      <c r="Y312" s="11">
        <f t="shared" si="95"/>
        <v>2.9598308668076109E-2</v>
      </c>
      <c r="Z312" s="2" cm="1">
        <f t="array" ref="Z312">SUM(_xlfn._xlws.FILTER($E$2:$E$863,_xlfn.MAP($W$2:$W$863,_xlfn.LAMBDA(_xlpm.x,_xlpm.x=$W312))))</f>
        <v>163</v>
      </c>
      <c r="AA312" s="11">
        <f t="shared" si="96"/>
        <v>8.5889570552147243E-2</v>
      </c>
      <c r="AB312" s="11">
        <f t="shared" si="97"/>
        <v>-0.46267353633385383</v>
      </c>
      <c r="AC312" s="2"/>
      <c r="AH312" s="2"/>
      <c r="AI312" s="2"/>
    </row>
    <row r="313" spans="1:35">
      <c r="A313" s="1" t="str">
        <f t="shared" si="81"/>
        <v>~me~ : [m]</v>
      </c>
      <c r="B313" s="1">
        <f t="shared" si="100"/>
        <v>0</v>
      </c>
      <c r="C313" s="1">
        <f t="shared" si="100"/>
        <v>1</v>
      </c>
      <c r="D313" s="1">
        <f t="shared" si="100"/>
        <v>0</v>
      </c>
      <c r="E313" s="7">
        <v>8</v>
      </c>
      <c r="F313" s="9" t="s">
        <v>80</v>
      </c>
      <c r="G313" s="4">
        <f t="shared" si="82"/>
        <v>3.6264732547597461E-3</v>
      </c>
      <c r="H313" s="4" t="str">
        <f t="shared" si="83"/>
        <v>m</v>
      </c>
      <c r="I313" s="4" t="str">
        <f t="shared" si="84"/>
        <v>me</v>
      </c>
      <c r="J313" s="10">
        <f t="shared" si="85"/>
        <v>1</v>
      </c>
      <c r="K313" s="10">
        <f t="shared" si="86"/>
        <v>2</v>
      </c>
      <c r="L313" s="10">
        <f t="shared" si="87"/>
        <v>2</v>
      </c>
      <c r="M313" s="1" t="str">
        <f t="shared" si="88"/>
        <v>~me~</v>
      </c>
      <c r="N313" s="1" t="str">
        <f t="shared" si="89"/>
        <v>[m]</v>
      </c>
      <c r="O313" s="4">
        <f t="shared" si="90"/>
        <v>0.20891317707556842</v>
      </c>
      <c r="P313" s="4">
        <f t="shared" si="91"/>
        <v>0.3636363636363637</v>
      </c>
      <c r="Q313" s="3" cm="1">
        <f t="array" ref="Q313">SUM(_xlfn._xlws.FILTER($G$2:$G$863,_xlfn.MAP($M$2:$M$863,_xlfn.LAMBDA(_xlpm.x,_xlpm.x=$M313))))</f>
        <v>8.1595648232094288E-3</v>
      </c>
      <c r="R313" s="4">
        <f t="shared" si="92"/>
        <v>0.44444444444444442</v>
      </c>
      <c r="S313" s="6" cm="1">
        <f t="array" ref="S313">SUM(_xlfn._xlws.FILTER($G$2:$G$863,_xlfn.MAP($N$2:$N$863,_xlfn.LAMBDA(_xlpm.x,_xlpm.x=$N313))))</f>
        <v>1.1786038077969175E-2</v>
      </c>
      <c r="T313" s="4">
        <f t="shared" si="93"/>
        <v>0.30769230769230771</v>
      </c>
      <c r="U313" s="4">
        <f t="shared" si="94"/>
        <v>0.15970084286751182</v>
      </c>
      <c r="V313" s="4" t="s">
        <v>899</v>
      </c>
      <c r="W313" s="4" t="s">
        <v>899</v>
      </c>
      <c r="X313" s="2" cm="1">
        <f t="array" ref="X313">SUM(_xlfn._xlws.FILTER($E$2:$E$863,_xlfn.MAP($V$2:$V$863,_xlfn.LAMBDA(_xlpm.x,_xlpm.x=$V313))))</f>
        <v>359</v>
      </c>
      <c r="Y313" s="11">
        <f t="shared" si="95"/>
        <v>2.2284122562674095E-2</v>
      </c>
      <c r="Z313" s="2" cm="1">
        <f t="array" ref="Z313">SUM(_xlfn._xlws.FILTER($E$2:$E$863,_xlfn.MAP($W$2:$W$863,_xlfn.LAMBDA(_xlpm.x,_xlpm.x=$W313))))</f>
        <v>104</v>
      </c>
      <c r="AA313" s="11">
        <f t="shared" si="96"/>
        <v>7.6923076923076927E-2</v>
      </c>
      <c r="AB313" s="11">
        <f t="shared" si="97"/>
        <v>-0.53806110927953876</v>
      </c>
      <c r="AC313" s="2"/>
      <c r="AH313" s="2"/>
      <c r="AI313" s="2"/>
    </row>
    <row r="314" spans="1:35">
      <c r="A314" s="1" t="str">
        <f t="shared" si="81"/>
        <v>~po~ : [pə]</v>
      </c>
      <c r="B314" s="1">
        <f t="shared" si="100"/>
        <v>0</v>
      </c>
      <c r="C314" s="1">
        <f t="shared" si="100"/>
        <v>0</v>
      </c>
      <c r="D314" s="1">
        <f t="shared" si="100"/>
        <v>0</v>
      </c>
      <c r="E314" s="7">
        <v>1</v>
      </c>
      <c r="F314" s="9" t="s">
        <v>525</v>
      </c>
      <c r="G314" s="4">
        <f t="shared" si="82"/>
        <v>4.5330915684496827E-4</v>
      </c>
      <c r="H314" s="1" t="str">
        <f t="shared" si="83"/>
        <v>pə</v>
      </c>
      <c r="I314" s="1" t="str">
        <f t="shared" si="84"/>
        <v>po</v>
      </c>
      <c r="J314" s="10">
        <f t="shared" si="85"/>
        <v>2</v>
      </c>
      <c r="K314" s="10">
        <f t="shared" si="86"/>
        <v>2</v>
      </c>
      <c r="L314" s="10">
        <f t="shared" si="87"/>
        <v>2</v>
      </c>
      <c r="M314" s="1" t="str">
        <f t="shared" si="88"/>
        <v>~po~</v>
      </c>
      <c r="N314" s="1" t="str">
        <f t="shared" si="89"/>
        <v>[pə]</v>
      </c>
      <c r="O314" s="4">
        <f t="shared" si="90"/>
        <v>2.4165082210521743E-2</v>
      </c>
      <c r="P314" s="4">
        <f t="shared" si="91"/>
        <v>0.13333333333333333</v>
      </c>
      <c r="Q314" s="3" cm="1">
        <f t="array" ref="Q314">SUM(_xlfn._xlws.FILTER($G$2:$G$863,_xlfn.MAP($M$2:$M$863,_xlfn.LAMBDA(_xlpm.x,_xlpm.x=$M314))))</f>
        <v>2.7198549410698096E-3</v>
      </c>
      <c r="R314" s="4">
        <f t="shared" si="92"/>
        <v>0.16666666666666666</v>
      </c>
      <c r="S314" s="6" cm="1">
        <f t="array" ref="S314">SUM(_xlfn._xlws.FILTER($G$2:$G$863,_xlfn.MAP($N$2:$N$863,_xlfn.LAMBDA(_xlpm.x,_xlpm.x=$N314))))</f>
        <v>4.0797824116047144E-3</v>
      </c>
      <c r="T314" s="4">
        <f t="shared" si="93"/>
        <v>0.1111111111111111</v>
      </c>
      <c r="U314" s="4">
        <f t="shared" si="94"/>
        <v>0.17609125905568124</v>
      </c>
      <c r="V314" s="4" t="s">
        <v>900</v>
      </c>
      <c r="W314" s="4" t="s">
        <v>902</v>
      </c>
      <c r="X314" s="2" cm="1">
        <f t="array" ref="X314">SUM(_xlfn._xlws.FILTER($E$2:$E$863,_xlfn.MAP($V$2:$V$863,_xlfn.LAMBDA(_xlpm.x,_xlpm.x=$V314))))</f>
        <v>247</v>
      </c>
      <c r="Y314" s="11">
        <f t="shared" si="95"/>
        <v>4.048582995951417E-3</v>
      </c>
      <c r="Z314" s="2" cm="1">
        <f t="array" ref="Z314">SUM(_xlfn._xlws.FILTER($E$2:$E$863,_xlfn.MAP($W$2:$W$863,_xlfn.LAMBDA(_xlpm.x,_xlpm.x=$W314))))</f>
        <v>127</v>
      </c>
      <c r="AA314" s="11">
        <f t="shared" si="96"/>
        <v>7.874015748031496E-3</v>
      </c>
      <c r="AB314" s="11">
        <f t="shared" si="97"/>
        <v>-0.28889323230370889</v>
      </c>
      <c r="AC314" s="2"/>
      <c r="AH314" s="2"/>
      <c r="AI314" s="2"/>
    </row>
    <row r="315" spans="1:35">
      <c r="A315" s="1" t="str">
        <f t="shared" si="81"/>
        <v>~nu~ : [nʌ]</v>
      </c>
      <c r="B315" s="1">
        <f t="shared" si="100"/>
        <v>0</v>
      </c>
      <c r="C315" s="1">
        <f t="shared" si="100"/>
        <v>0</v>
      </c>
      <c r="D315" s="1">
        <f t="shared" si="100"/>
        <v>1</v>
      </c>
      <c r="E315" s="7">
        <v>1</v>
      </c>
      <c r="F315" s="9" t="s">
        <v>520</v>
      </c>
      <c r="G315" s="4">
        <f t="shared" si="82"/>
        <v>4.5330915684496827E-4</v>
      </c>
      <c r="H315" s="1" t="str">
        <f t="shared" si="83"/>
        <v>nʌ</v>
      </c>
      <c r="I315" s="1" t="str">
        <f t="shared" si="84"/>
        <v>nu</v>
      </c>
      <c r="J315" s="10">
        <f t="shared" si="85"/>
        <v>2</v>
      </c>
      <c r="K315" s="10">
        <f t="shared" si="86"/>
        <v>2</v>
      </c>
      <c r="L315" s="10">
        <f t="shared" si="87"/>
        <v>2</v>
      </c>
      <c r="M315" s="1" t="str">
        <f t="shared" si="88"/>
        <v>~nu~</v>
      </c>
      <c r="N315" s="1" t="str">
        <f t="shared" si="89"/>
        <v>[nʌ]</v>
      </c>
      <c r="O315" s="4">
        <f t="shared" si="90"/>
        <v>7.2495246631565244E-2</v>
      </c>
      <c r="P315" s="4">
        <f t="shared" si="91"/>
        <v>0.4</v>
      </c>
      <c r="Q315" s="3" cm="1">
        <f t="array" ref="Q315">SUM(_xlfn._xlws.FILTER($G$2:$G$863,_xlfn.MAP($M$2:$M$863,_xlfn.LAMBDA(_xlpm.x,_xlpm.x=$M315))))</f>
        <v>9.0661831368993653E-4</v>
      </c>
      <c r="R315" s="4">
        <f t="shared" si="92"/>
        <v>0.5</v>
      </c>
      <c r="S315" s="6" cm="1">
        <f t="array" ref="S315">SUM(_xlfn._xlws.FILTER($G$2:$G$863,_xlfn.MAP($N$2:$N$863,_xlfn.LAMBDA(_xlpm.x,_xlpm.x=$N315))))</f>
        <v>1.3599274705349048E-3</v>
      </c>
      <c r="T315" s="4">
        <f t="shared" si="93"/>
        <v>0.33333333333333331</v>
      </c>
      <c r="U315" s="4">
        <f t="shared" si="94"/>
        <v>0.17609125905568124</v>
      </c>
      <c r="V315" s="4" t="s">
        <v>907</v>
      </c>
      <c r="W315" s="4" t="s">
        <v>898</v>
      </c>
      <c r="X315" s="2" cm="1">
        <f t="array" ref="X315">SUM(_xlfn._xlws.FILTER($E$2:$E$863,_xlfn.MAP($V$2:$V$863,_xlfn.LAMBDA(_xlpm.x,_xlpm.x=$V315))))</f>
        <v>341</v>
      </c>
      <c r="Y315" s="11">
        <f t="shared" si="95"/>
        <v>2.9325513196480938E-3</v>
      </c>
      <c r="Z315" s="2" cm="1">
        <f t="array" ref="Z315">SUM(_xlfn._xlws.FILTER($E$2:$E$863,_xlfn.MAP($W$2:$W$863,_xlfn.LAMBDA(_xlpm.x,_xlpm.x=$W315))))</f>
        <v>56</v>
      </c>
      <c r="AA315" s="11">
        <f t="shared" si="96"/>
        <v>1.7857142857142856E-2</v>
      </c>
      <c r="AB315" s="11">
        <f t="shared" si="97"/>
        <v>-0.78456635198629721</v>
      </c>
      <c r="AC315" s="2"/>
      <c r="AH315" s="2"/>
      <c r="AI315" s="2"/>
    </row>
    <row r="316" spans="1:35">
      <c r="A316" s="1" t="str">
        <f t="shared" si="81"/>
        <v>~ou~ : [aʊ]</v>
      </c>
      <c r="B316" s="1">
        <f t="shared" si="100"/>
        <v>0</v>
      </c>
      <c r="C316" s="1">
        <f t="shared" si="100"/>
        <v>0</v>
      </c>
      <c r="D316" s="1">
        <f t="shared" si="100"/>
        <v>0</v>
      </c>
      <c r="E316" s="7">
        <v>2</v>
      </c>
      <c r="F316" s="9" t="s">
        <v>223</v>
      </c>
      <c r="G316" s="4">
        <f t="shared" si="82"/>
        <v>9.0661831368993653E-4</v>
      </c>
      <c r="H316" s="1" t="str">
        <f t="shared" si="83"/>
        <v>aʊ</v>
      </c>
      <c r="I316" s="1" t="str">
        <f t="shared" si="84"/>
        <v>ou</v>
      </c>
      <c r="J316" s="10">
        <f t="shared" si="85"/>
        <v>2</v>
      </c>
      <c r="K316" s="10">
        <f t="shared" si="86"/>
        <v>2</v>
      </c>
      <c r="L316" s="10">
        <f t="shared" si="87"/>
        <v>2</v>
      </c>
      <c r="M316" s="1" t="str">
        <f t="shared" si="88"/>
        <v>~ou~</v>
      </c>
      <c r="N316" s="1" t="str">
        <f t="shared" si="89"/>
        <v>[aʊ]</v>
      </c>
      <c r="O316" s="4">
        <f t="shared" si="90"/>
        <v>0.22980449478312523</v>
      </c>
      <c r="P316" s="4">
        <f t="shared" si="91"/>
        <v>0.8</v>
      </c>
      <c r="Q316" s="3" cm="1">
        <f t="array" ref="Q316">SUM(_xlfn._xlws.FILTER($G$2:$G$863,_xlfn.MAP($M$2:$M$863,_xlfn.LAMBDA(_xlpm.x,_xlpm.x=$M316))))</f>
        <v>9.0661831368993653E-4</v>
      </c>
      <c r="R316" s="4">
        <f t="shared" si="92"/>
        <v>1</v>
      </c>
      <c r="S316" s="6" cm="1">
        <f t="array" ref="S316">SUM(_xlfn._xlws.FILTER($G$2:$G$863,_xlfn.MAP($N$2:$N$863,_xlfn.LAMBDA(_xlpm.x,_xlpm.x=$N316))))</f>
        <v>1.3599274705349048E-3</v>
      </c>
      <c r="T316" s="4">
        <f t="shared" si="93"/>
        <v>0.66666666666666663</v>
      </c>
      <c r="U316" s="4">
        <f t="shared" si="94"/>
        <v>0.17609125905568124</v>
      </c>
      <c r="V316" s="4" t="s">
        <v>909</v>
      </c>
      <c r="W316" s="4" t="s">
        <v>909</v>
      </c>
      <c r="X316" s="2" cm="1">
        <f t="array" ref="X316">SUM(_xlfn._xlws.FILTER($E$2:$E$863,_xlfn.MAP($V$2:$V$863,_xlfn.LAMBDA(_xlpm.x,_xlpm.x=$V316))))</f>
        <v>473</v>
      </c>
      <c r="Y316" s="11">
        <f t="shared" si="95"/>
        <v>4.2283298097251587E-3</v>
      </c>
      <c r="Z316" s="2" cm="1">
        <f t="array" ref="Z316">SUM(_xlfn._xlws.FILTER($E$2:$E$863,_xlfn.MAP($W$2:$W$863,_xlfn.LAMBDA(_xlpm.x,_xlpm.x=$W316))))</f>
        <v>2</v>
      </c>
      <c r="AA316" s="11">
        <f t="shared" si="96"/>
        <v>1</v>
      </c>
      <c r="AB316" s="11">
        <f t="shared" si="97"/>
        <v>-2.3738311450738303</v>
      </c>
      <c r="AC316" s="2"/>
      <c r="AH316" s="2"/>
      <c r="AI316" s="2"/>
    </row>
    <row r="317" spans="1:35">
      <c r="A317" s="1" t="str">
        <f t="shared" si="81"/>
        <v>~pe~ : [p]</v>
      </c>
      <c r="B317" s="1">
        <f t="shared" si="100"/>
        <v>0</v>
      </c>
      <c r="C317" s="1">
        <f t="shared" si="100"/>
        <v>0</v>
      </c>
      <c r="D317" s="1">
        <f t="shared" si="100"/>
        <v>0</v>
      </c>
      <c r="E317" s="7">
        <v>4</v>
      </c>
      <c r="F317" s="9" t="s">
        <v>111</v>
      </c>
      <c r="G317" s="4">
        <f t="shared" si="82"/>
        <v>1.8132366273798731E-3</v>
      </c>
      <c r="H317" s="4" t="str">
        <f t="shared" si="83"/>
        <v>p</v>
      </c>
      <c r="I317" s="4" t="str">
        <f t="shared" si="84"/>
        <v>pe</v>
      </c>
      <c r="J317" s="10">
        <f t="shared" si="85"/>
        <v>1</v>
      </c>
      <c r="K317" s="10">
        <f t="shared" si="86"/>
        <v>2</v>
      </c>
      <c r="L317" s="10">
        <f t="shared" si="87"/>
        <v>2</v>
      </c>
      <c r="M317" s="1" t="str">
        <f t="shared" si="88"/>
        <v>~pe~</v>
      </c>
      <c r="N317" s="1" t="str">
        <f t="shared" si="89"/>
        <v>[p]</v>
      </c>
      <c r="O317" s="4">
        <f t="shared" si="90"/>
        <v>0.10201742418158774</v>
      </c>
      <c r="P317" s="4">
        <f t="shared" si="91"/>
        <v>0.24242424242424246</v>
      </c>
      <c r="Q317" s="3" cm="1">
        <f t="array" ref="Q317">SUM(_xlfn._xlws.FILTER($G$2:$G$863,_xlfn.MAP($M$2:$M$863,_xlfn.LAMBDA(_xlpm.x,_xlpm.x=$M317))))</f>
        <v>5.8930190389845875E-3</v>
      </c>
      <c r="R317" s="4">
        <f t="shared" si="92"/>
        <v>0.30769230769230771</v>
      </c>
      <c r="S317" s="6" cm="1">
        <f t="array" ref="S317">SUM(_xlfn._xlws.FILTER($G$2:$G$863,_xlfn.MAP($N$2:$N$863,_xlfn.LAMBDA(_xlpm.x,_xlpm.x=$N317))))</f>
        <v>9.0661831368993653E-3</v>
      </c>
      <c r="T317" s="4">
        <f t="shared" si="93"/>
        <v>0.2</v>
      </c>
      <c r="U317" s="4">
        <f t="shared" si="94"/>
        <v>0.18708664335714445</v>
      </c>
      <c r="V317" s="4" t="s">
        <v>900</v>
      </c>
      <c r="W317" s="4" t="s">
        <v>900</v>
      </c>
      <c r="X317" s="2" cm="1">
        <f t="array" ref="X317">SUM(_xlfn._xlws.FILTER($E$2:$E$863,_xlfn.MAP($V$2:$V$863,_xlfn.LAMBDA(_xlpm.x,_xlpm.x=$V317))))</f>
        <v>247</v>
      </c>
      <c r="Y317" s="11">
        <f t="shared" si="95"/>
        <v>1.6194331983805668E-2</v>
      </c>
      <c r="Z317" s="2" cm="1">
        <f t="array" ref="Z317">SUM(_xlfn._xlws.FILTER($E$2:$E$863,_xlfn.MAP($W$2:$W$863,_xlfn.LAMBDA(_xlpm.x,_xlpm.x=$W317))))</f>
        <v>78</v>
      </c>
      <c r="AA317" s="11">
        <f t="shared" si="96"/>
        <v>5.128205128205128E-2</v>
      </c>
      <c r="AB317" s="11">
        <f t="shared" si="97"/>
        <v>-0.50060235056918523</v>
      </c>
      <c r="AC317" s="2"/>
      <c r="AH317" s="2"/>
      <c r="AI317" s="2"/>
    </row>
    <row r="318" spans="1:35">
      <c r="A318" s="1" t="str">
        <f t="shared" si="81"/>
        <v>~wo~ : [wɪ]</v>
      </c>
      <c r="B318" s="1">
        <f t="shared" si="100"/>
        <v>0</v>
      </c>
      <c r="C318" s="1">
        <f t="shared" si="100"/>
        <v>0</v>
      </c>
      <c r="D318" s="1">
        <f t="shared" si="100"/>
        <v>0</v>
      </c>
      <c r="E318" s="7">
        <v>1</v>
      </c>
      <c r="F318" s="9" t="s">
        <v>844</v>
      </c>
      <c r="G318" s="4">
        <f t="shared" si="82"/>
        <v>4.5330915684496827E-4</v>
      </c>
      <c r="H318" s="4" t="str">
        <f t="shared" si="83"/>
        <v>wɪ</v>
      </c>
      <c r="I318" s="4" t="str">
        <f t="shared" si="84"/>
        <v>wo</v>
      </c>
      <c r="J318" s="10">
        <f t="shared" si="85"/>
        <v>2</v>
      </c>
      <c r="K318" s="10">
        <f t="shared" si="86"/>
        <v>2</v>
      </c>
      <c r="L318" s="10">
        <f t="shared" si="87"/>
        <v>2</v>
      </c>
      <c r="M318" s="1" t="str">
        <f t="shared" si="88"/>
        <v>~wo~</v>
      </c>
      <c r="N318" s="1" t="str">
        <f t="shared" si="89"/>
        <v>[wɪ]</v>
      </c>
      <c r="O318" s="4">
        <f t="shared" si="90"/>
        <v>2.2654764572364136E-2</v>
      </c>
      <c r="P318" s="4">
        <f t="shared" si="91"/>
        <v>0.125</v>
      </c>
      <c r="Q318" s="3" cm="1">
        <f t="array" ref="Q318">SUM(_xlfn._xlws.FILTER($G$2:$G$863,_xlfn.MAP($M$2:$M$863,_xlfn.LAMBDA(_xlpm.x,_xlpm.x=$M318))))</f>
        <v>2.7198549410698096E-3</v>
      </c>
      <c r="R318" s="4">
        <f t="shared" si="92"/>
        <v>0.16666666666666666</v>
      </c>
      <c r="S318" s="6" cm="1">
        <f t="array" ref="S318">SUM(_xlfn._xlws.FILTER($G$2:$G$863,_xlfn.MAP($N$2:$N$863,_xlfn.LAMBDA(_xlpm.x,_xlpm.x=$N318))))</f>
        <v>4.5330915684496827E-3</v>
      </c>
      <c r="T318" s="4">
        <f t="shared" si="93"/>
        <v>0.1</v>
      </c>
      <c r="U318" s="4">
        <f t="shared" si="94"/>
        <v>0.22184874961635634</v>
      </c>
      <c r="V318" s="4" t="s">
        <v>899</v>
      </c>
      <c r="W318" s="4" t="s">
        <v>899</v>
      </c>
      <c r="X318" s="2" cm="1">
        <f t="array" ref="X318">SUM(_xlfn._xlws.FILTER($E$2:$E$863,_xlfn.MAP($V$2:$V$863,_xlfn.LAMBDA(_xlpm.x,_xlpm.x=$V318))))</f>
        <v>359</v>
      </c>
      <c r="Y318" s="11">
        <f t="shared" si="95"/>
        <v>2.7855153203342618E-3</v>
      </c>
      <c r="Z318" s="2" cm="1">
        <f t="array" ref="Z318">SUM(_xlfn._xlws.FILTER($E$2:$E$863,_xlfn.MAP($W$2:$W$863,_xlfn.LAMBDA(_xlpm.x,_xlpm.x=$W318))))</f>
        <v>104</v>
      </c>
      <c r="AA318" s="11">
        <f t="shared" si="96"/>
        <v>9.6153846153846159E-3</v>
      </c>
      <c r="AB318" s="11">
        <f t="shared" si="97"/>
        <v>-0.53806110927953876</v>
      </c>
      <c r="AC318" s="2"/>
      <c r="AH318" s="2"/>
      <c r="AI318" s="2"/>
    </row>
    <row r="319" spans="1:35">
      <c r="A319" s="1" t="str">
        <f t="shared" si="81"/>
        <v>~va~ : [vɛ]</v>
      </c>
      <c r="B319" s="1">
        <f t="shared" si="100"/>
        <v>0</v>
      </c>
      <c r="C319" s="1">
        <f t="shared" si="100"/>
        <v>0</v>
      </c>
      <c r="D319" s="1">
        <f t="shared" si="100"/>
        <v>0</v>
      </c>
      <c r="E319" s="7">
        <v>1</v>
      </c>
      <c r="F319" s="9" t="s">
        <v>747</v>
      </c>
      <c r="G319" s="4">
        <f t="shared" si="82"/>
        <v>4.5330915684496827E-4</v>
      </c>
      <c r="H319" s="4" t="str">
        <f t="shared" si="83"/>
        <v>vɛ</v>
      </c>
      <c r="I319" s="4" t="str">
        <f t="shared" si="84"/>
        <v>va</v>
      </c>
      <c r="J319" s="10">
        <f t="shared" si="85"/>
        <v>2</v>
      </c>
      <c r="K319" s="10">
        <f t="shared" si="86"/>
        <v>2</v>
      </c>
      <c r="L319" s="10">
        <f t="shared" si="87"/>
        <v>2</v>
      </c>
      <c r="M319" s="1" t="str">
        <f t="shared" si="88"/>
        <v>~va~</v>
      </c>
      <c r="N319" s="1" t="str">
        <f t="shared" si="89"/>
        <v>[vɛ]</v>
      </c>
      <c r="O319" s="4">
        <f t="shared" si="90"/>
        <v>4.5309529144728272E-2</v>
      </c>
      <c r="P319" s="4">
        <f t="shared" si="91"/>
        <v>0.25</v>
      </c>
      <c r="Q319" s="3" cm="1">
        <f t="array" ref="Q319">SUM(_xlfn._xlws.FILTER($G$2:$G$863,_xlfn.MAP($M$2:$M$863,_xlfn.LAMBDA(_xlpm.x,_xlpm.x=$M319))))</f>
        <v>1.3599274705349048E-3</v>
      </c>
      <c r="R319" s="4">
        <f t="shared" si="92"/>
        <v>0.33333333333333331</v>
      </c>
      <c r="S319" s="6" cm="1">
        <f t="array" ref="S319">SUM(_xlfn._xlws.FILTER($G$2:$G$863,_xlfn.MAP($N$2:$N$863,_xlfn.LAMBDA(_xlpm.x,_xlpm.x=$N319))))</f>
        <v>2.2665457842248413E-3</v>
      </c>
      <c r="T319" s="4">
        <f t="shared" si="93"/>
        <v>0.2</v>
      </c>
      <c r="U319" s="4">
        <f t="shared" si="94"/>
        <v>0.22184874961635634</v>
      </c>
      <c r="V319" s="4"/>
      <c r="W319" s="4"/>
      <c r="X319" s="2" cm="1">
        <f t="array" ref="X319">SUM(_xlfn._xlws.FILTER($E$2:$E$863,_xlfn.MAP($V$2:$V$863,_xlfn.LAMBDA(_xlpm.x,_xlpm.x=$V319))))</f>
        <v>44</v>
      </c>
      <c r="Y319" s="11">
        <f t="shared" si="95"/>
        <v>2.2727272727272728E-2</v>
      </c>
      <c r="Z319" s="2" cm="1">
        <f t="array" ref="Z319">SUM(_xlfn._xlws.FILTER($E$2:$E$863,_xlfn.MAP($W$2:$W$863,_xlfn.LAMBDA(_xlpm.x,_xlpm.x=$W319))))</f>
        <v>108</v>
      </c>
      <c r="AA319" s="11">
        <f t="shared" si="96"/>
        <v>9.2592592592592587E-3</v>
      </c>
      <c r="AB319" s="11">
        <f t="shared" si="97"/>
        <v>0.38997107900076228</v>
      </c>
      <c r="AC319" s="2"/>
      <c r="AH319" s="2"/>
      <c r="AI319" s="2"/>
    </row>
    <row r="320" spans="1:35">
      <c r="A320" s="1" t="str">
        <f t="shared" si="81"/>
        <v>~ty~ : [taɪ]</v>
      </c>
      <c r="B320" s="1">
        <f t="shared" si="100"/>
        <v>0</v>
      </c>
      <c r="C320" s="1">
        <f t="shared" si="100"/>
        <v>0</v>
      </c>
      <c r="D320" s="1">
        <f t="shared" si="100"/>
        <v>0</v>
      </c>
      <c r="E320" s="7">
        <v>1</v>
      </c>
      <c r="F320" s="9" t="s">
        <v>814</v>
      </c>
      <c r="G320" s="4">
        <f t="shared" si="82"/>
        <v>4.5330915684496827E-4</v>
      </c>
      <c r="H320" s="4" t="str">
        <f t="shared" si="83"/>
        <v>taɪ</v>
      </c>
      <c r="I320" s="4" t="str">
        <f t="shared" si="84"/>
        <v>ty</v>
      </c>
      <c r="J320" s="10">
        <f t="shared" si="85"/>
        <v>3</v>
      </c>
      <c r="K320" s="10">
        <f t="shared" si="86"/>
        <v>2</v>
      </c>
      <c r="L320" s="10">
        <f t="shared" si="87"/>
        <v>3</v>
      </c>
      <c r="M320" s="1" t="str">
        <f t="shared" si="88"/>
        <v>~ty~</v>
      </c>
      <c r="N320" s="1" t="str">
        <f t="shared" si="89"/>
        <v>[taɪ]</v>
      </c>
      <c r="O320" s="4">
        <f t="shared" si="90"/>
        <v>5.260273434363117E-2</v>
      </c>
      <c r="P320" s="4">
        <f t="shared" si="91"/>
        <v>0.25</v>
      </c>
      <c r="Q320" s="3" cm="1">
        <f t="array" ref="Q320">SUM(_xlfn._xlws.FILTER($G$2:$G$863,_xlfn.MAP($M$2:$M$863,_xlfn.LAMBDA(_xlpm.x,_xlpm.x=$M320))))</f>
        <v>1.3599274705349048E-3</v>
      </c>
      <c r="R320" s="4">
        <f t="shared" si="92"/>
        <v>0.33333333333333331</v>
      </c>
      <c r="S320" s="6" cm="1">
        <f t="array" ref="S320">SUM(_xlfn._xlws.FILTER($G$2:$G$863,_xlfn.MAP($N$2:$N$863,_xlfn.LAMBDA(_xlpm.x,_xlpm.x=$N320))))</f>
        <v>2.2665457842248413E-3</v>
      </c>
      <c r="T320" s="4">
        <f t="shared" si="93"/>
        <v>0.2</v>
      </c>
      <c r="U320" s="4">
        <f t="shared" si="94"/>
        <v>0.22184874961635634</v>
      </c>
      <c r="V320" s="4" t="s">
        <v>909</v>
      </c>
      <c r="W320" s="4" t="s">
        <v>890</v>
      </c>
      <c r="X320" s="2" cm="1">
        <f t="array" ref="X320">SUM(_xlfn._xlws.FILTER($E$2:$E$863,_xlfn.MAP($V$2:$V$863,_xlfn.LAMBDA(_xlpm.x,_xlpm.x=$V320))))</f>
        <v>473</v>
      </c>
      <c r="Y320" s="11">
        <f t="shared" si="95"/>
        <v>2.1141649048625794E-3</v>
      </c>
      <c r="Z320" s="2" cm="1">
        <f t="array" ref="Z320">SUM(_xlfn._xlws.FILTER($E$2:$E$863,_xlfn.MAP($W$2:$W$863,_xlfn.LAMBDA(_xlpm.x,_xlpm.x=$W320))))</f>
        <v>245</v>
      </c>
      <c r="AA320" s="11">
        <f t="shared" si="96"/>
        <v>4.0816326530612249E-3</v>
      </c>
      <c r="AB320" s="11">
        <f t="shared" si="97"/>
        <v>-0.28569505637327913</v>
      </c>
      <c r="AC320" s="2"/>
      <c r="AH320" s="2"/>
      <c r="AI320" s="2"/>
    </row>
    <row r="321" spans="1:35">
      <c r="A321" s="1" t="str">
        <f t="shared" si="81"/>
        <v>~du~ : [də]</v>
      </c>
      <c r="B321" s="1">
        <f t="shared" si="100"/>
        <v>0</v>
      </c>
      <c r="C321" s="1">
        <f t="shared" si="100"/>
        <v>0</v>
      </c>
      <c r="D321" s="1">
        <f t="shared" si="100"/>
        <v>0</v>
      </c>
      <c r="E321" s="7">
        <v>1</v>
      </c>
      <c r="F321" s="9" t="s">
        <v>823</v>
      </c>
      <c r="G321" s="4">
        <f t="shared" si="82"/>
        <v>4.5330915684496827E-4</v>
      </c>
      <c r="H321" s="1" t="str">
        <f t="shared" si="83"/>
        <v>də</v>
      </c>
      <c r="I321" s="1" t="str">
        <f t="shared" si="84"/>
        <v>du</v>
      </c>
      <c r="J321" s="10">
        <f t="shared" si="85"/>
        <v>2</v>
      </c>
      <c r="K321" s="10">
        <f t="shared" si="86"/>
        <v>2</v>
      </c>
      <c r="L321" s="10">
        <f t="shared" si="87"/>
        <v>2</v>
      </c>
      <c r="M321" s="1" t="str">
        <f t="shared" si="88"/>
        <v>~du~</v>
      </c>
      <c r="N321" s="1" t="str">
        <f t="shared" si="89"/>
        <v>[də]</v>
      </c>
      <c r="O321" s="4">
        <f t="shared" si="90"/>
        <v>3.2952384832529651E-2</v>
      </c>
      <c r="P321" s="4">
        <f t="shared" si="91"/>
        <v>0.18181818181818182</v>
      </c>
      <c r="Q321" s="3" cm="1">
        <f t="array" ref="Q321">SUM(_xlfn._xlws.FILTER($G$2:$G$863,_xlfn.MAP($M$2:$M$863,_xlfn.LAMBDA(_xlpm.x,_xlpm.x=$M321))))</f>
        <v>1.8132366273798731E-3</v>
      </c>
      <c r="R321" s="4">
        <f t="shared" si="92"/>
        <v>0.25</v>
      </c>
      <c r="S321" s="6" cm="1">
        <f t="array" ref="S321">SUM(_xlfn._xlws.FILTER($G$2:$G$863,_xlfn.MAP($N$2:$N$863,_xlfn.LAMBDA(_xlpm.x,_xlpm.x=$N321))))</f>
        <v>3.1731640979147779E-3</v>
      </c>
      <c r="T321" s="4">
        <f t="shared" si="93"/>
        <v>0.14285714285714285</v>
      </c>
      <c r="U321" s="4">
        <f t="shared" si="94"/>
        <v>0.24303804868629444</v>
      </c>
      <c r="V321" s="4" t="s">
        <v>908</v>
      </c>
      <c r="W321" s="4" t="s">
        <v>892</v>
      </c>
      <c r="X321" s="2" cm="1">
        <f t="array" ref="X321">SUM(_xlfn._xlws.FILTER($E$2:$E$863,_xlfn.MAP($V$2:$V$863,_xlfn.LAMBDA(_xlpm.x,_xlpm.x=$V321))))</f>
        <v>562</v>
      </c>
      <c r="Y321" s="11">
        <f t="shared" si="95"/>
        <v>1.7793594306049821E-3</v>
      </c>
      <c r="Z321" s="2" cm="1">
        <f t="array" ref="Z321">SUM(_xlfn._xlws.FILTER($E$2:$E$863,_xlfn.MAP($W$2:$W$863,_xlfn.LAMBDA(_xlpm.x,_xlpm.x=$W321))))</f>
        <v>110</v>
      </c>
      <c r="AA321" s="11">
        <f t="shared" si="96"/>
        <v>9.0909090909090905E-3</v>
      </c>
      <c r="AB321" s="11">
        <f t="shared" si="97"/>
        <v>-0.70834363041083603</v>
      </c>
      <c r="AC321" s="2"/>
      <c r="AH321" s="2"/>
      <c r="AI321" s="2"/>
    </row>
    <row r="322" spans="1:35">
      <c r="A322" s="1" t="str">
        <f t="shared" ref="A322:A385" si="101">_xlfn.LET(_xlpm.sep," : ",CONCATENATE(M322,_xlpm.sep,N322))</f>
        <v>~ci~ : [saɪ]</v>
      </c>
      <c r="B322" s="1">
        <f t="shared" ref="B322:D341" si="102">_xlfn.LET(_xlpm.d,$F322,_xlpm.k,_xlfn.CONCAT(LEFT(TRIM(B$1),1),"*"),COUNTIF(_xlpm.d,_xlpm.k))</f>
        <v>0</v>
      </c>
      <c r="C322" s="1">
        <f t="shared" si="102"/>
        <v>0</v>
      </c>
      <c r="D322" s="1">
        <f t="shared" si="102"/>
        <v>0</v>
      </c>
      <c r="E322" s="7">
        <v>1</v>
      </c>
      <c r="F322" s="9" t="s">
        <v>596</v>
      </c>
      <c r="G322" s="4">
        <f t="shared" ref="G322:G385" si="103">E322/freq.sum.r6e</f>
        <v>4.5330915684496827E-4</v>
      </c>
      <c r="H322" s="4" t="str">
        <f t="shared" ref="H322:H385" si="104">_xlfn.LET(_xlpm.sep,":",_xlpm.w,$F322,LEFT(_xlpm.w,FIND(_xlpm.sep,_xlpm.w)-1))</f>
        <v>saɪ</v>
      </c>
      <c r="I322" s="4" t="str">
        <f t="shared" ref="I322:I385" si="105">_xlfn.LET(_xlpm.sep,":",_xlpm.w,$F322,RIGHT(_xlpm.w,LEN(_xlpm.w)-FIND(_xlpm.sep,_xlpm.w)))</f>
        <v>ci</v>
      </c>
      <c r="J322" s="10">
        <f t="shared" ref="J322:J385" si="106">_xlfn.LET(_xlpm.w,H322,LEN(_xlpm.w))</f>
        <v>3</v>
      </c>
      <c r="K322" s="10">
        <f t="shared" ref="K322:K385" si="107">_xlfn.LET(_xlpm.w,I322,LEN(_xlpm.w))</f>
        <v>2</v>
      </c>
      <c r="L322" s="10">
        <f t="shared" ref="L322:L385" si="108">_xlfn.LET(_xlpm.a,J322,_xlpm.b,K322,MAX(_xlpm.a,_xlpm.b))</f>
        <v>3</v>
      </c>
      <c r="M322" s="1" t="str">
        <f t="shared" ref="M322:M385" si="109">_xlfn.LET(_xlpm.sep,":",_xlpm.w,$F322,_xlfn.CONCAT("~",RIGHT(_xlpm.w,LEN(_xlpm.w)-FIND(_xlpm.sep,_xlpm.w)),"~"))</f>
        <v>~ci~</v>
      </c>
      <c r="N322" s="1" t="str">
        <f t="shared" ref="N322:N385" si="110">_xlfn.LET(_xlpm.sep,":",_xlpm.w,$F322,_xlfn.CONCAT("[",LEFT(_xlpm.w,FIND(_xlpm.sep,_xlpm.w)-1),"]"))</f>
        <v>[saɪ]</v>
      </c>
      <c r="O322" s="4">
        <f t="shared" ref="O322:O385" si="111">_xlfn.LET(_xlpm.freq,E322,_xlpm.size,L322+1,_xlpm.F,P322,LOG(1+_xlpm.freq)*LOG(1+_xlpm.size)*_xlpm.F)</f>
        <v>3.8256534068095399E-2</v>
      </c>
      <c r="P322" s="4">
        <f t="shared" ref="P322:P385" si="112">_xlfn.LET(_xlpm.a,T322,_xlpm.b,R322,2*_xlpm.a*_xlpm.b/(_xlpm.a+_xlpm.b))</f>
        <v>0.18181818181818182</v>
      </c>
      <c r="Q322" s="3" cm="1">
        <f t="array" ref="Q322">SUM(_xlfn._xlws.FILTER($G$2:$G$863,_xlfn.MAP($M$2:$M$863,_xlfn.LAMBDA(_xlpm.x,_xlpm.x=$M322))))</f>
        <v>1.8132366273798731E-3</v>
      </c>
      <c r="R322" s="4">
        <f t="shared" ref="R322:R385" si="113">$G322/Q322</f>
        <v>0.25</v>
      </c>
      <c r="S322" s="6" cm="1">
        <f t="array" ref="S322">SUM(_xlfn._xlws.FILTER($G$2:$G$863,_xlfn.MAP($N$2:$N$863,_xlfn.LAMBDA(_xlpm.x,_xlpm.x=$N322))))</f>
        <v>3.1731640979147779E-3</v>
      </c>
      <c r="T322" s="4">
        <f t="shared" ref="T322:T385" si="114">$G322/S322</f>
        <v>0.14285714285714285</v>
      </c>
      <c r="U322" s="4">
        <f t="shared" ref="U322:U385" si="115">_xlfn.LET(_xlpm.p,R322,_xlpm.q,T322,LOG(_xlpm.p/_xlpm.q))</f>
        <v>0.24303804868629444</v>
      </c>
      <c r="V322" s="4" t="s">
        <v>907</v>
      </c>
      <c r="W322" s="4" t="s">
        <v>894</v>
      </c>
      <c r="X322" s="2" cm="1">
        <f t="array" ref="X322">SUM(_xlfn._xlws.FILTER($E$2:$E$863,_xlfn.MAP($V$2:$V$863,_xlfn.LAMBDA(_xlpm.x,_xlpm.x=$V322))))</f>
        <v>341</v>
      </c>
      <c r="Y322" s="11">
        <f t="shared" ref="Y322:Y385" si="116">$E322/X322</f>
        <v>2.9325513196480938E-3</v>
      </c>
      <c r="Z322" s="2" cm="1">
        <f t="array" ref="Z322">SUM(_xlfn._xlws.FILTER($E$2:$E$863,_xlfn.MAP($W$2:$W$863,_xlfn.LAMBDA(_xlpm.x,_xlpm.x=$W322))))</f>
        <v>288</v>
      </c>
      <c r="AA322" s="11">
        <f t="shared" ref="AA322:AA385" si="117">$E322/Z322</f>
        <v>3.472222222222222E-3</v>
      </c>
      <c r="AB322" s="11">
        <f t="shared" ref="AB322:AB385" si="118">_xlfn.LET(_xlpm.a,Y322,_xlpm.b,AA322,LOG(_xlpm.a/_xlpm.b))</f>
        <v>-7.3361891233266863E-2</v>
      </c>
      <c r="AC322" s="2"/>
      <c r="AH322" s="2"/>
      <c r="AI322" s="2"/>
    </row>
    <row r="323" spans="1:35">
      <c r="A323" s="1" t="str">
        <f t="shared" si="101"/>
        <v>~mu~ : [mʌ]</v>
      </c>
      <c r="B323" s="1">
        <f t="shared" si="102"/>
        <v>0</v>
      </c>
      <c r="C323" s="1">
        <f t="shared" si="102"/>
        <v>1</v>
      </c>
      <c r="D323" s="1">
        <f t="shared" si="102"/>
        <v>0</v>
      </c>
      <c r="E323" s="7">
        <v>3</v>
      </c>
      <c r="F323" s="9" t="s">
        <v>293</v>
      </c>
      <c r="G323" s="4">
        <f t="shared" si="103"/>
        <v>1.3599274705349048E-3</v>
      </c>
      <c r="H323" s="1" t="str">
        <f t="shared" si="104"/>
        <v>mʌ</v>
      </c>
      <c r="I323" s="1" t="str">
        <f t="shared" si="105"/>
        <v>mu</v>
      </c>
      <c r="J323" s="10">
        <f t="shared" si="106"/>
        <v>2</v>
      </c>
      <c r="K323" s="10">
        <f t="shared" si="107"/>
        <v>2</v>
      </c>
      <c r="L323" s="10">
        <f t="shared" si="108"/>
        <v>2</v>
      </c>
      <c r="M323" s="1" t="str">
        <f t="shared" si="109"/>
        <v>~mu~</v>
      </c>
      <c r="N323" s="1" t="str">
        <f t="shared" si="110"/>
        <v>[mʌ]</v>
      </c>
      <c r="O323" s="4">
        <f t="shared" si="111"/>
        <v>0.19771430899517789</v>
      </c>
      <c r="P323" s="4">
        <f t="shared" si="112"/>
        <v>0.54545454545454541</v>
      </c>
      <c r="Q323" s="3" cm="1">
        <f t="array" ref="Q323">SUM(_xlfn._xlws.FILTER($G$2:$G$863,_xlfn.MAP($M$2:$M$863,_xlfn.LAMBDA(_xlpm.x,_xlpm.x=$M323))))</f>
        <v>1.8132366273798731E-3</v>
      </c>
      <c r="R323" s="4">
        <f t="shared" si="113"/>
        <v>0.75</v>
      </c>
      <c r="S323" s="6" cm="1">
        <f t="array" ref="S323">SUM(_xlfn._xlws.FILTER($G$2:$G$863,_xlfn.MAP($N$2:$N$863,_xlfn.LAMBDA(_xlpm.x,_xlpm.x=$N323))))</f>
        <v>3.1731640979147779E-3</v>
      </c>
      <c r="T323" s="4">
        <f t="shared" si="114"/>
        <v>0.42857142857142855</v>
      </c>
      <c r="U323" s="4">
        <f t="shared" si="115"/>
        <v>0.24303804868629444</v>
      </c>
      <c r="V323" s="4" t="s">
        <v>907</v>
      </c>
      <c r="W323" s="4" t="s">
        <v>896</v>
      </c>
      <c r="X323" s="2" cm="1">
        <f t="array" ref="X323">SUM(_xlfn._xlws.FILTER($E$2:$E$863,_xlfn.MAP($V$2:$V$863,_xlfn.LAMBDA(_xlpm.x,_xlpm.x=$V323))))</f>
        <v>341</v>
      </c>
      <c r="Y323" s="11">
        <f t="shared" si="116"/>
        <v>8.7976539589442824E-3</v>
      </c>
      <c r="Z323" s="2" cm="1">
        <f t="array" ref="Z323">SUM(_xlfn._xlws.FILTER($E$2:$E$863,_xlfn.MAP($W$2:$W$863,_xlfn.LAMBDA(_xlpm.x,_xlpm.x=$W323))))</f>
        <v>85</v>
      </c>
      <c r="AA323" s="11">
        <f t="shared" si="117"/>
        <v>3.5294117647058823E-2</v>
      </c>
      <c r="AB323" s="11">
        <f t="shared" si="118"/>
        <v>-0.60333545327820493</v>
      </c>
      <c r="AC323" s="2"/>
      <c r="AH323" s="2"/>
      <c r="AI323" s="2"/>
    </row>
    <row r="324" spans="1:35">
      <c r="A324" s="1" t="str">
        <f t="shared" si="101"/>
        <v>~gh~ : [f]</v>
      </c>
      <c r="B324" s="1">
        <f t="shared" si="102"/>
        <v>0</v>
      </c>
      <c r="C324" s="1">
        <f t="shared" si="102"/>
        <v>0</v>
      </c>
      <c r="D324" s="1">
        <f t="shared" si="102"/>
        <v>0</v>
      </c>
      <c r="E324" s="7">
        <v>2</v>
      </c>
      <c r="F324" s="9" t="s">
        <v>30</v>
      </c>
      <c r="G324" s="4">
        <f t="shared" si="103"/>
        <v>9.0661831368993653E-4</v>
      </c>
      <c r="H324" s="4" t="str">
        <f t="shared" si="104"/>
        <v>f</v>
      </c>
      <c r="I324" s="4" t="str">
        <f t="shared" si="105"/>
        <v>gh</v>
      </c>
      <c r="J324" s="10">
        <f t="shared" si="106"/>
        <v>1</v>
      </c>
      <c r="K324" s="10">
        <f t="shared" si="107"/>
        <v>2</v>
      </c>
      <c r="L324" s="10">
        <f t="shared" si="108"/>
        <v>2</v>
      </c>
      <c r="M324" s="1" t="str">
        <f t="shared" si="109"/>
        <v>~gh~</v>
      </c>
      <c r="N324" s="1" t="str">
        <f t="shared" si="110"/>
        <v>[f]</v>
      </c>
      <c r="O324" s="4">
        <f t="shared" si="111"/>
        <v>8.2073033851116139E-2</v>
      </c>
      <c r="P324" s="4">
        <f t="shared" si="112"/>
        <v>0.2857142857142857</v>
      </c>
      <c r="Q324" s="3" cm="1">
        <f t="array" ref="Q324">SUM(_xlfn._xlws.FILTER($G$2:$G$863,_xlfn.MAP($M$2:$M$863,_xlfn.LAMBDA(_xlpm.x,_xlpm.x=$M324))))</f>
        <v>2.2665457842248413E-3</v>
      </c>
      <c r="R324" s="4">
        <f t="shared" si="113"/>
        <v>0.4</v>
      </c>
      <c r="S324" s="6" cm="1">
        <f t="array" ref="S324">SUM(_xlfn._xlws.FILTER($G$2:$G$863,_xlfn.MAP($N$2:$N$863,_xlfn.LAMBDA(_xlpm.x,_xlpm.x=$N324))))</f>
        <v>4.0797824116047144E-3</v>
      </c>
      <c r="T324" s="4">
        <f t="shared" si="114"/>
        <v>0.22222222222222221</v>
      </c>
      <c r="U324" s="4">
        <f t="shared" si="115"/>
        <v>0.25527250510330612</v>
      </c>
      <c r="V324" s="4" t="s">
        <v>908</v>
      </c>
      <c r="W324" s="4" t="s">
        <v>890</v>
      </c>
      <c r="X324" s="2" cm="1">
        <f t="array" ref="X324">SUM(_xlfn._xlws.FILTER($E$2:$E$863,_xlfn.MAP($V$2:$V$863,_xlfn.LAMBDA(_xlpm.x,_xlpm.x=$V324))))</f>
        <v>562</v>
      </c>
      <c r="Y324" s="11">
        <f t="shared" si="116"/>
        <v>3.5587188612099642E-3</v>
      </c>
      <c r="Z324" s="2" cm="1">
        <f t="array" ref="Z324">SUM(_xlfn._xlws.FILTER($E$2:$E$863,_xlfn.MAP($W$2:$W$863,_xlfn.LAMBDA(_xlpm.x,_xlpm.x=$W324))))</f>
        <v>245</v>
      </c>
      <c r="AA324" s="11">
        <f t="shared" si="117"/>
        <v>8.1632653061224497E-3</v>
      </c>
      <c r="AB324" s="11">
        <f t="shared" si="118"/>
        <v>-0.36057023120452869</v>
      </c>
      <c r="AC324" s="2"/>
      <c r="AH324" s="2"/>
      <c r="AI324" s="2"/>
    </row>
    <row r="325" spans="1:35">
      <c r="A325" s="1" t="str">
        <f t="shared" si="101"/>
        <v>~ce~ : [s]</v>
      </c>
      <c r="B325" s="1">
        <f t="shared" si="102"/>
        <v>0</v>
      </c>
      <c r="C325" s="1">
        <f t="shared" si="102"/>
        <v>0</v>
      </c>
      <c r="D325" s="1">
        <f t="shared" si="102"/>
        <v>0</v>
      </c>
      <c r="E325" s="7">
        <v>12</v>
      </c>
      <c r="F325" s="9" t="s">
        <v>126</v>
      </c>
      <c r="G325" s="4">
        <f t="shared" si="103"/>
        <v>5.4397098821396192E-3</v>
      </c>
      <c r="H325" s="4" t="str">
        <f t="shared" si="104"/>
        <v>s</v>
      </c>
      <c r="I325" s="4" t="str">
        <f t="shared" si="105"/>
        <v>ce</v>
      </c>
      <c r="J325" s="10">
        <f t="shared" si="106"/>
        <v>1</v>
      </c>
      <c r="K325" s="10">
        <f t="shared" si="107"/>
        <v>2</v>
      </c>
      <c r="L325" s="10">
        <f t="shared" si="108"/>
        <v>2</v>
      </c>
      <c r="M325" s="1" t="str">
        <f t="shared" si="109"/>
        <v>~ce~</v>
      </c>
      <c r="N325" s="1" t="str">
        <f t="shared" si="110"/>
        <v>[s]</v>
      </c>
      <c r="O325" s="4">
        <f t="shared" si="111"/>
        <v>0.28742602501272657</v>
      </c>
      <c r="P325" s="4">
        <f t="shared" si="112"/>
        <v>0.42857142857142855</v>
      </c>
      <c r="Q325" s="3" cm="1">
        <f t="array" ref="Q325">SUM(_xlfn._xlws.FILTER($G$2:$G$863,_xlfn.MAP($M$2:$M$863,_xlfn.LAMBDA(_xlpm.x,_xlpm.x=$M325))))</f>
        <v>8.6128739800543971E-3</v>
      </c>
      <c r="R325" s="4">
        <f t="shared" si="113"/>
        <v>0.63157894736842102</v>
      </c>
      <c r="S325" s="6" cm="1">
        <f t="array" ref="S325">SUM(_xlfn._xlws.FILTER($G$2:$G$863,_xlfn.MAP($N$2:$N$863,_xlfn.LAMBDA(_xlpm.x,_xlpm.x=$N325))))</f>
        <v>1.6772438803263824E-2</v>
      </c>
      <c r="T325" s="4">
        <f t="shared" si="114"/>
        <v>0.32432432432432434</v>
      </c>
      <c r="U325" s="4">
        <f t="shared" si="115"/>
        <v>0.28944812311416601</v>
      </c>
      <c r="V325" s="4" t="s">
        <v>899</v>
      </c>
      <c r="W325" s="4" t="s">
        <v>895</v>
      </c>
      <c r="X325" s="2" cm="1">
        <f t="array" ref="X325">SUM(_xlfn._xlws.FILTER($E$2:$E$863,_xlfn.MAP($V$2:$V$863,_xlfn.LAMBDA(_xlpm.x,_xlpm.x=$V325))))</f>
        <v>359</v>
      </c>
      <c r="Y325" s="11">
        <f t="shared" si="116"/>
        <v>3.3426183844011144E-2</v>
      </c>
      <c r="Z325" s="2" cm="1">
        <f t="array" ref="Z325">SUM(_xlfn._xlws.FILTER($E$2:$E$863,_xlfn.MAP($W$2:$W$863,_xlfn.LAMBDA(_xlpm.x,_xlpm.x=$W325))))</f>
        <v>150</v>
      </c>
      <c r="AA325" s="11">
        <f t="shared" si="117"/>
        <v>0.08</v>
      </c>
      <c r="AB325" s="11">
        <f t="shared" si="118"/>
        <v>-0.3790031895226379</v>
      </c>
      <c r="AC325" s="2"/>
      <c r="AH325" s="2"/>
      <c r="AI325" s="2"/>
    </row>
    <row r="326" spans="1:35">
      <c r="A326" s="1" t="str">
        <f t="shared" si="101"/>
        <v>~re~ : [ɹ]</v>
      </c>
      <c r="B326" s="1">
        <f t="shared" si="102"/>
        <v>1</v>
      </c>
      <c r="C326" s="1">
        <f t="shared" si="102"/>
        <v>0</v>
      </c>
      <c r="D326" s="1">
        <f t="shared" si="102"/>
        <v>0</v>
      </c>
      <c r="E326" s="7">
        <v>12</v>
      </c>
      <c r="F326" s="9" t="s">
        <v>543</v>
      </c>
      <c r="G326" s="4">
        <f t="shared" si="103"/>
        <v>5.4397098821396192E-3</v>
      </c>
      <c r="H326" s="4" t="str">
        <f t="shared" si="104"/>
        <v>ɹ</v>
      </c>
      <c r="I326" s="4" t="str">
        <f t="shared" si="105"/>
        <v>re</v>
      </c>
      <c r="J326" s="10">
        <f t="shared" si="106"/>
        <v>1</v>
      </c>
      <c r="K326" s="10">
        <f t="shared" si="107"/>
        <v>2</v>
      </c>
      <c r="L326" s="10">
        <f t="shared" si="108"/>
        <v>2</v>
      </c>
      <c r="M326" s="1" t="str">
        <f t="shared" si="109"/>
        <v>~re~</v>
      </c>
      <c r="N326" s="1" t="str">
        <f t="shared" si="110"/>
        <v>[ɹ]</v>
      </c>
      <c r="O326" s="4">
        <f t="shared" si="111"/>
        <v>0.12381428769778989</v>
      </c>
      <c r="P326" s="4">
        <f t="shared" si="112"/>
        <v>0.18461538461538457</v>
      </c>
      <c r="Q326" s="3" cm="1">
        <f t="array" ref="Q326">SUM(_xlfn._xlws.FILTER($G$2:$G$863,_xlfn.MAP($M$2:$M$863,_xlfn.LAMBDA(_xlpm.x,_xlpm.x=$M326))))</f>
        <v>1.9945602901178604E-2</v>
      </c>
      <c r="R326" s="4">
        <f t="shared" si="113"/>
        <v>0.27272727272727271</v>
      </c>
      <c r="S326" s="6" cm="1">
        <f t="array" ref="S326">SUM(_xlfn._xlws.FILTER($G$2:$G$863,_xlfn.MAP($N$2:$N$863,_xlfn.LAMBDA(_xlpm.x,_xlpm.x=$N326))))</f>
        <v>3.8984587488667274E-2</v>
      </c>
      <c r="T326" s="4">
        <f t="shared" si="114"/>
        <v>0.13953488372093023</v>
      </c>
      <c r="U326" s="4">
        <f t="shared" si="115"/>
        <v>0.29104577475738025</v>
      </c>
      <c r="V326" s="4" t="s">
        <v>908</v>
      </c>
      <c r="W326" s="4" t="s">
        <v>893</v>
      </c>
      <c r="X326" s="2" cm="1">
        <f t="array" ref="X326">SUM(_xlfn._xlws.FILTER($E$2:$E$863,_xlfn.MAP($V$2:$V$863,_xlfn.LAMBDA(_xlpm.x,_xlpm.x=$V326))))</f>
        <v>562</v>
      </c>
      <c r="Y326" s="11">
        <f t="shared" si="116"/>
        <v>2.1352313167259787E-2</v>
      </c>
      <c r="Z326" s="2" cm="1">
        <f t="array" ref="Z326">SUM(_xlfn._xlws.FILTER($E$2:$E$863,_xlfn.MAP($W$2:$W$863,_xlfn.LAMBDA(_xlpm.x,_xlpm.x=$W326))))</f>
        <v>228</v>
      </c>
      <c r="AA326" s="11">
        <f t="shared" si="117"/>
        <v>5.2631578947368418E-2</v>
      </c>
      <c r="AB326" s="11">
        <f t="shared" si="118"/>
        <v>-0.39180146856860726</v>
      </c>
      <c r="AC326" s="2"/>
      <c r="AH326" s="2"/>
      <c r="AI326" s="2"/>
    </row>
    <row r="327" spans="1:35">
      <c r="A327" s="1" t="str">
        <f t="shared" si="101"/>
        <v>~ni~ : [nə]</v>
      </c>
      <c r="B327" s="1">
        <f t="shared" si="102"/>
        <v>0</v>
      </c>
      <c r="C327" s="1">
        <f t="shared" si="102"/>
        <v>0</v>
      </c>
      <c r="D327" s="1">
        <f t="shared" si="102"/>
        <v>1</v>
      </c>
      <c r="E327" s="7">
        <v>2</v>
      </c>
      <c r="F327" s="9" t="s">
        <v>603</v>
      </c>
      <c r="G327" s="4">
        <f t="shared" si="103"/>
        <v>9.0661831368993653E-4</v>
      </c>
      <c r="H327" s="4" t="str">
        <f t="shared" si="104"/>
        <v>nə</v>
      </c>
      <c r="I327" s="4" t="str">
        <f t="shared" si="105"/>
        <v>ni</v>
      </c>
      <c r="J327" s="10">
        <f t="shared" si="106"/>
        <v>2</v>
      </c>
      <c r="K327" s="10">
        <f t="shared" si="107"/>
        <v>2</v>
      </c>
      <c r="L327" s="10">
        <f t="shared" si="108"/>
        <v>2</v>
      </c>
      <c r="M327" s="1" t="str">
        <f t="shared" si="109"/>
        <v>~ni~</v>
      </c>
      <c r="N327" s="1" t="str">
        <f t="shared" si="110"/>
        <v>[nə]</v>
      </c>
      <c r="O327" s="4">
        <f t="shared" si="111"/>
        <v>7.6601498261041734E-2</v>
      </c>
      <c r="P327" s="4">
        <f t="shared" si="112"/>
        <v>0.26666666666666666</v>
      </c>
      <c r="Q327" s="3" cm="1">
        <f t="array" ref="Q327">SUM(_xlfn._xlws.FILTER($G$2:$G$863,_xlfn.MAP($M$2:$M$863,_xlfn.LAMBDA(_xlpm.x,_xlpm.x=$M327))))</f>
        <v>2.2665457842248413E-3</v>
      </c>
      <c r="R327" s="4">
        <f t="shared" si="113"/>
        <v>0.4</v>
      </c>
      <c r="S327" s="6" cm="1">
        <f t="array" ref="S327">SUM(_xlfn._xlws.FILTER($G$2:$G$863,_xlfn.MAP($N$2:$N$863,_xlfn.LAMBDA(_xlpm.x,_xlpm.x=$N327))))</f>
        <v>4.5330915684496827E-3</v>
      </c>
      <c r="T327" s="4">
        <f t="shared" si="114"/>
        <v>0.2</v>
      </c>
      <c r="U327" s="4">
        <f t="shared" si="115"/>
        <v>0.3010299956639812</v>
      </c>
      <c r="V327" s="4" t="s">
        <v>889</v>
      </c>
      <c r="W327" s="4" t="s">
        <v>903</v>
      </c>
      <c r="X327" s="2" cm="1">
        <f t="array" ref="X327">SUM(_xlfn._xlws.FILTER($E$2:$E$863,_xlfn.MAP($V$2:$V$863,_xlfn.LAMBDA(_xlpm.x,_xlpm.x=$V327))))</f>
        <v>52</v>
      </c>
      <c r="Y327" s="11">
        <f t="shared" si="116"/>
        <v>3.8461538461538464E-2</v>
      </c>
      <c r="Z327" s="2" cm="1">
        <f t="array" ref="Z327">SUM(_xlfn._xlws.FILTER($E$2:$E$863,_xlfn.MAP($W$2:$W$863,_xlfn.LAMBDA(_xlpm.x,_xlpm.x=$W327))))</f>
        <v>32</v>
      </c>
      <c r="AA327" s="11">
        <f t="shared" si="117"/>
        <v>6.25E-2</v>
      </c>
      <c r="AB327" s="11">
        <f t="shared" si="118"/>
        <v>-0.21085336531489315</v>
      </c>
      <c r="AC327" s="2"/>
      <c r="AH327" s="2"/>
      <c r="AI327" s="2"/>
    </row>
    <row r="328" spans="1:35">
      <c r="A328" s="1" t="str">
        <f t="shared" si="101"/>
        <v>~ei~ : [eɪ]</v>
      </c>
      <c r="B328" s="1">
        <f t="shared" si="102"/>
        <v>0</v>
      </c>
      <c r="C328" s="1">
        <f t="shared" si="102"/>
        <v>0</v>
      </c>
      <c r="D328" s="1">
        <f t="shared" si="102"/>
        <v>0</v>
      </c>
      <c r="E328" s="7">
        <v>1</v>
      </c>
      <c r="F328" s="9" t="s">
        <v>859</v>
      </c>
      <c r="G328" s="4">
        <f t="shared" si="103"/>
        <v>4.5330915684496827E-4</v>
      </c>
      <c r="H328" s="4" t="str">
        <f t="shared" si="104"/>
        <v>eɪ</v>
      </c>
      <c r="I328" s="4" t="str">
        <f t="shared" si="105"/>
        <v>ei</v>
      </c>
      <c r="J328" s="10">
        <f t="shared" si="106"/>
        <v>2</v>
      </c>
      <c r="K328" s="10">
        <f t="shared" si="107"/>
        <v>2</v>
      </c>
      <c r="L328" s="10">
        <f t="shared" si="108"/>
        <v>2</v>
      </c>
      <c r="M328" s="1" t="str">
        <f t="shared" si="109"/>
        <v>~ei~</v>
      </c>
      <c r="N328" s="1" t="str">
        <f t="shared" si="110"/>
        <v>[eɪ]</v>
      </c>
      <c r="O328" s="4">
        <f t="shared" si="111"/>
        <v>6.0412705526304358E-2</v>
      </c>
      <c r="P328" s="4">
        <f t="shared" si="112"/>
        <v>0.33333333333333331</v>
      </c>
      <c r="Q328" s="3" cm="1">
        <f t="array" ref="Q328">SUM(_xlfn._xlws.FILTER($G$2:$G$863,_xlfn.MAP($M$2:$M$863,_xlfn.LAMBDA(_xlpm.x,_xlpm.x=$M328))))</f>
        <v>9.0661831368993653E-4</v>
      </c>
      <c r="R328" s="4">
        <f t="shared" si="113"/>
        <v>0.5</v>
      </c>
      <c r="S328" s="6" cm="1">
        <f t="array" ref="S328">SUM(_xlfn._xlws.FILTER($G$2:$G$863,_xlfn.MAP($N$2:$N$863,_xlfn.LAMBDA(_xlpm.x,_xlpm.x=$N328))))</f>
        <v>1.8132366273798731E-3</v>
      </c>
      <c r="T328" s="4">
        <f t="shared" si="114"/>
        <v>0.25</v>
      </c>
      <c r="U328" s="4">
        <f t="shared" si="115"/>
        <v>0.3010299956639812</v>
      </c>
      <c r="V328" s="4" t="s">
        <v>907</v>
      </c>
      <c r="W328" s="4" t="s">
        <v>904</v>
      </c>
      <c r="X328" s="2" cm="1">
        <f t="array" ref="X328">SUM(_xlfn._xlws.FILTER($E$2:$E$863,_xlfn.MAP($V$2:$V$863,_xlfn.LAMBDA(_xlpm.x,_xlpm.x=$V328))))</f>
        <v>341</v>
      </c>
      <c r="Y328" s="11">
        <f t="shared" si="116"/>
        <v>2.9325513196480938E-3</v>
      </c>
      <c r="Z328" s="2" cm="1">
        <f t="array" ref="Z328">SUM(_xlfn._xlws.FILTER($E$2:$E$863,_xlfn.MAP($W$2:$W$863,_xlfn.LAMBDA(_xlpm.x,_xlpm.x=$W328))))</f>
        <v>45</v>
      </c>
      <c r="AA328" s="11">
        <f t="shared" si="117"/>
        <v>2.2222222222222223E-2</v>
      </c>
      <c r="AB328" s="11">
        <f t="shared" si="118"/>
        <v>-0.87954186521715405</v>
      </c>
      <c r="AC328" s="2"/>
      <c r="AH328" s="2"/>
      <c r="AI328" s="2"/>
    </row>
    <row r="329" spans="1:35">
      <c r="A329" s="1" t="str">
        <f t="shared" si="101"/>
        <v>~jo~ : [dʒə]</v>
      </c>
      <c r="B329" s="1">
        <f t="shared" si="102"/>
        <v>0</v>
      </c>
      <c r="C329" s="1">
        <f t="shared" si="102"/>
        <v>0</v>
      </c>
      <c r="D329" s="1">
        <f t="shared" si="102"/>
        <v>0</v>
      </c>
      <c r="E329" s="7">
        <v>1</v>
      </c>
      <c r="F329" s="9" t="s">
        <v>826</v>
      </c>
      <c r="G329" s="4">
        <f t="shared" si="103"/>
        <v>4.5330915684496827E-4</v>
      </c>
      <c r="H329" s="4" t="str">
        <f t="shared" si="104"/>
        <v>dʒə</v>
      </c>
      <c r="I329" s="4" t="str">
        <f t="shared" si="105"/>
        <v>jo</v>
      </c>
      <c r="J329" s="10">
        <f t="shared" si="106"/>
        <v>3</v>
      </c>
      <c r="K329" s="10">
        <f t="shared" si="107"/>
        <v>2</v>
      </c>
      <c r="L329" s="10">
        <f t="shared" si="108"/>
        <v>3</v>
      </c>
      <c r="M329" s="1" t="str">
        <f t="shared" si="109"/>
        <v>~jo~</v>
      </c>
      <c r="N329" s="1" t="str">
        <f t="shared" si="110"/>
        <v>[dʒə]</v>
      </c>
      <c r="O329" s="4">
        <f t="shared" si="111"/>
        <v>7.0136979124841556E-2</v>
      </c>
      <c r="P329" s="4">
        <f t="shared" si="112"/>
        <v>0.33333333333333331</v>
      </c>
      <c r="Q329" s="3" cm="1">
        <f t="array" ref="Q329">SUM(_xlfn._xlws.FILTER($G$2:$G$863,_xlfn.MAP($M$2:$M$863,_xlfn.LAMBDA(_xlpm.x,_xlpm.x=$M329))))</f>
        <v>9.0661831368993653E-4</v>
      </c>
      <c r="R329" s="4">
        <f t="shared" si="113"/>
        <v>0.5</v>
      </c>
      <c r="S329" s="6" cm="1">
        <f t="array" ref="S329">SUM(_xlfn._xlws.FILTER($G$2:$G$863,_xlfn.MAP($N$2:$N$863,_xlfn.LAMBDA(_xlpm.x,_xlpm.x=$N329))))</f>
        <v>1.8132366273798731E-3</v>
      </c>
      <c r="T329" s="4">
        <f t="shared" si="114"/>
        <v>0.25</v>
      </c>
      <c r="U329" s="4">
        <f t="shared" si="115"/>
        <v>0.3010299956639812</v>
      </c>
      <c r="V329" s="4" t="s">
        <v>900</v>
      </c>
      <c r="W329" s="4" t="s">
        <v>905</v>
      </c>
      <c r="X329" s="2" cm="1">
        <f t="array" ref="X329">SUM(_xlfn._xlws.FILTER($E$2:$E$863,_xlfn.MAP($V$2:$V$863,_xlfn.LAMBDA(_xlpm.x,_xlpm.x=$V329))))</f>
        <v>247</v>
      </c>
      <c r="Y329" s="11">
        <f t="shared" si="116"/>
        <v>4.048582995951417E-3</v>
      </c>
      <c r="Z329" s="2" cm="1">
        <f t="array" ref="Z329">SUM(_xlfn._xlws.FILTER($E$2:$E$863,_xlfn.MAP($W$2:$W$863,_xlfn.LAMBDA(_xlpm.x,_xlpm.x=$W329))))</f>
        <v>55</v>
      </c>
      <c r="AA329" s="11">
        <f t="shared" si="117"/>
        <v>1.8181818181818181E-2</v>
      </c>
      <c r="AB329" s="11">
        <f t="shared" si="118"/>
        <v>-0.65233426376542181</v>
      </c>
      <c r="AC329" s="2"/>
      <c r="AH329" s="2"/>
      <c r="AI329" s="2"/>
    </row>
    <row r="330" spans="1:35">
      <c r="A330" s="1" t="str">
        <f t="shared" si="101"/>
        <v>~to~ : [tə]</v>
      </c>
      <c r="B330" s="1">
        <f t="shared" si="102"/>
        <v>0</v>
      </c>
      <c r="C330" s="1">
        <f t="shared" si="102"/>
        <v>0</v>
      </c>
      <c r="D330" s="1">
        <f t="shared" si="102"/>
        <v>0</v>
      </c>
      <c r="E330" s="7">
        <v>4</v>
      </c>
      <c r="F330" s="9" t="s">
        <v>395</v>
      </c>
      <c r="G330" s="4">
        <f t="shared" si="103"/>
        <v>1.8132366273798731E-3</v>
      </c>
      <c r="H330" s="4" t="str">
        <f t="shared" si="104"/>
        <v>tə</v>
      </c>
      <c r="I330" s="4" t="str">
        <f t="shared" si="105"/>
        <v>to</v>
      </c>
      <c r="J330" s="10">
        <f t="shared" si="106"/>
        <v>2</v>
      </c>
      <c r="K330" s="10">
        <f t="shared" si="107"/>
        <v>2</v>
      </c>
      <c r="L330" s="10">
        <f t="shared" si="108"/>
        <v>2</v>
      </c>
      <c r="M330" s="1" t="str">
        <f t="shared" si="109"/>
        <v>~to~</v>
      </c>
      <c r="N330" s="1" t="str">
        <f t="shared" si="110"/>
        <v>[tə]</v>
      </c>
      <c r="O330" s="4">
        <f t="shared" si="111"/>
        <v>0.14027395824968311</v>
      </c>
      <c r="P330" s="4">
        <f t="shared" si="112"/>
        <v>0.33333333333333331</v>
      </c>
      <c r="Q330" s="3" cm="1">
        <f t="array" ref="Q330">SUM(_xlfn._xlws.FILTER($G$2:$G$863,_xlfn.MAP($M$2:$M$863,_xlfn.LAMBDA(_xlpm.x,_xlpm.x=$M330))))</f>
        <v>3.6264732547597461E-3</v>
      </c>
      <c r="R330" s="4">
        <f t="shared" si="113"/>
        <v>0.5</v>
      </c>
      <c r="S330" s="6" cm="1">
        <f t="array" ref="S330">SUM(_xlfn._xlws.FILTER($G$2:$G$863,_xlfn.MAP($N$2:$N$863,_xlfn.LAMBDA(_xlpm.x,_xlpm.x=$N330))))</f>
        <v>7.2529465095194923E-3</v>
      </c>
      <c r="T330" s="4">
        <f t="shared" si="114"/>
        <v>0.25</v>
      </c>
      <c r="U330" s="4">
        <f t="shared" si="115"/>
        <v>0.3010299956639812</v>
      </c>
      <c r="V330" s="4" t="s">
        <v>899</v>
      </c>
      <c r="W330" s="4" t="s">
        <v>891</v>
      </c>
      <c r="X330" s="2" cm="1">
        <f t="array" ref="X330">SUM(_xlfn._xlws.FILTER($E$2:$E$863,_xlfn.MAP($V$2:$V$863,_xlfn.LAMBDA(_xlpm.x,_xlpm.x=$V330))))</f>
        <v>359</v>
      </c>
      <c r="Y330" s="11">
        <f t="shared" si="116"/>
        <v>1.1142061281337047E-2</v>
      </c>
      <c r="Z330" s="2" cm="1">
        <f t="array" ref="Z330">SUM(_xlfn._xlws.FILTER($E$2:$E$863,_xlfn.MAP($W$2:$W$863,_xlfn.LAMBDA(_xlpm.x,_xlpm.x=$W330))))</f>
        <v>163</v>
      </c>
      <c r="AA330" s="11">
        <f t="shared" si="117"/>
        <v>2.4539877300613498E-2</v>
      </c>
      <c r="AB330" s="11">
        <f t="shared" si="118"/>
        <v>-0.34290684417436135</v>
      </c>
      <c r="AC330" s="2"/>
      <c r="AH330" s="2"/>
      <c r="AI330" s="2"/>
    </row>
    <row r="331" spans="1:35">
      <c r="A331" s="1" t="str">
        <f t="shared" si="101"/>
        <v>~ri~ : [ɹɪ]</v>
      </c>
      <c r="B331" s="1">
        <f t="shared" si="102"/>
        <v>1</v>
      </c>
      <c r="C331" s="1">
        <f t="shared" si="102"/>
        <v>0</v>
      </c>
      <c r="D331" s="1">
        <f t="shared" si="102"/>
        <v>0</v>
      </c>
      <c r="E331" s="7">
        <v>11</v>
      </c>
      <c r="F331" s="9" t="s">
        <v>326</v>
      </c>
      <c r="G331" s="4">
        <f t="shared" si="103"/>
        <v>4.9864007252946509E-3</v>
      </c>
      <c r="H331" s="4" t="str">
        <f t="shared" si="104"/>
        <v>ɹɪ</v>
      </c>
      <c r="I331" s="4" t="str">
        <f t="shared" si="105"/>
        <v>ri</v>
      </c>
      <c r="J331" s="10">
        <f t="shared" si="106"/>
        <v>2</v>
      </c>
      <c r="K331" s="10">
        <f t="shared" si="107"/>
        <v>2</v>
      </c>
      <c r="L331" s="10">
        <f t="shared" si="108"/>
        <v>2</v>
      </c>
      <c r="M331" s="1" t="str">
        <f t="shared" si="109"/>
        <v>~ri~</v>
      </c>
      <c r="N331" s="1" t="str">
        <f t="shared" si="110"/>
        <v>[ɹɪ]</v>
      </c>
      <c r="O331" s="4">
        <f t="shared" si="111"/>
        <v>0.34033573180971705</v>
      </c>
      <c r="P331" s="4">
        <f t="shared" si="112"/>
        <v>0.52380952380952372</v>
      </c>
      <c r="Q331" s="3" cm="1">
        <f t="array" ref="Q331">SUM(_xlfn._xlws.FILTER($G$2:$G$863,_xlfn.MAP($M$2:$M$863,_xlfn.LAMBDA(_xlpm.x,_xlpm.x=$M331))))</f>
        <v>6.3463281958295557E-3</v>
      </c>
      <c r="R331" s="4">
        <f t="shared" si="113"/>
        <v>0.7857142857142857</v>
      </c>
      <c r="S331" s="6" cm="1">
        <f t="array" ref="S331">SUM(_xlfn._xlws.FILTER($G$2:$G$863,_xlfn.MAP($N$2:$N$863,_xlfn.LAMBDA(_xlpm.x,_xlpm.x=$N331))))</f>
        <v>1.2692656391659111E-2</v>
      </c>
      <c r="T331" s="4">
        <f t="shared" si="114"/>
        <v>0.39285714285714285</v>
      </c>
      <c r="U331" s="4">
        <f t="shared" si="115"/>
        <v>0.3010299956639812</v>
      </c>
      <c r="V331" s="4" t="s">
        <v>909</v>
      </c>
      <c r="W331" s="4"/>
      <c r="X331" s="2" cm="1">
        <f t="array" ref="X331">SUM(_xlfn._xlws.FILTER($E$2:$E$863,_xlfn.MAP($V$2:$V$863,_xlfn.LAMBDA(_xlpm.x,_xlpm.x=$V331))))</f>
        <v>473</v>
      </c>
      <c r="Y331" s="11">
        <f t="shared" si="116"/>
        <v>2.3255813953488372E-2</v>
      </c>
      <c r="Z331" s="2" cm="1">
        <f t="array" ref="Z331">SUM(_xlfn._xlws.FILTER($E$2:$E$863,_xlfn.MAP($W$2:$W$863,_xlfn.LAMBDA(_xlpm.x,_xlpm.x=$W331))))</f>
        <v>108</v>
      </c>
      <c r="AA331" s="11">
        <f t="shared" si="117"/>
        <v>0.10185185185185185</v>
      </c>
      <c r="AB331" s="11">
        <f t="shared" si="118"/>
        <v>-0.6414373852508618</v>
      </c>
      <c r="AC331" s="2"/>
      <c r="AH331" s="2"/>
      <c r="AI331" s="2"/>
    </row>
    <row r="332" spans="1:35">
      <c r="A332" s="1" t="str">
        <f t="shared" si="101"/>
        <v>~di~ : [dɪ]</v>
      </c>
      <c r="B332" s="1">
        <f t="shared" si="102"/>
        <v>0</v>
      </c>
      <c r="C332" s="1">
        <f t="shared" si="102"/>
        <v>0</v>
      </c>
      <c r="D332" s="1">
        <f t="shared" si="102"/>
        <v>0</v>
      </c>
      <c r="E332" s="7">
        <v>9</v>
      </c>
      <c r="F332" s="9" t="s">
        <v>196</v>
      </c>
      <c r="G332" s="4">
        <f t="shared" si="103"/>
        <v>4.0797824116047144E-3</v>
      </c>
      <c r="H332" s="4" t="str">
        <f t="shared" si="104"/>
        <v>dɪ</v>
      </c>
      <c r="I332" s="4" t="str">
        <f t="shared" si="105"/>
        <v>di</v>
      </c>
      <c r="J332" s="10">
        <f t="shared" si="106"/>
        <v>2</v>
      </c>
      <c r="K332" s="10">
        <f t="shared" si="107"/>
        <v>2</v>
      </c>
      <c r="L332" s="10">
        <f t="shared" si="108"/>
        <v>2</v>
      </c>
      <c r="M332" s="1" t="str">
        <f t="shared" si="109"/>
        <v>~di~</v>
      </c>
      <c r="N332" s="1" t="str">
        <f t="shared" si="110"/>
        <v>[dɪ]</v>
      </c>
      <c r="O332" s="4">
        <f t="shared" si="111"/>
        <v>0.36123599479677743</v>
      </c>
      <c r="P332" s="4">
        <f t="shared" si="112"/>
        <v>0.6</v>
      </c>
      <c r="Q332" s="3" cm="1">
        <f t="array" ref="Q332">SUM(_xlfn._xlws.FILTER($G$2:$G$863,_xlfn.MAP($M$2:$M$863,_xlfn.LAMBDA(_xlpm.x,_xlpm.x=$M332))))</f>
        <v>4.5330915684496827E-3</v>
      </c>
      <c r="R332" s="4">
        <f t="shared" si="113"/>
        <v>0.9</v>
      </c>
      <c r="S332" s="6" cm="1">
        <f t="array" ref="S332">SUM(_xlfn._xlws.FILTER($G$2:$G$863,_xlfn.MAP($N$2:$N$863,_xlfn.LAMBDA(_xlpm.x,_xlpm.x=$N332))))</f>
        <v>9.0661831368993653E-3</v>
      </c>
      <c r="T332" s="4">
        <f t="shared" si="114"/>
        <v>0.45</v>
      </c>
      <c r="U332" s="4">
        <f t="shared" si="115"/>
        <v>0.3010299956639812</v>
      </c>
      <c r="V332" s="4" t="s">
        <v>909</v>
      </c>
      <c r="W332" s="4"/>
      <c r="X332" s="2" cm="1">
        <f t="array" ref="X332">SUM(_xlfn._xlws.FILTER($E$2:$E$863,_xlfn.MAP($V$2:$V$863,_xlfn.LAMBDA(_xlpm.x,_xlpm.x=$V332))))</f>
        <v>473</v>
      </c>
      <c r="Y332" s="11">
        <f t="shared" si="116"/>
        <v>1.9027484143763214E-2</v>
      </c>
      <c r="Z332" s="2" cm="1">
        <f t="array" ref="Z332">SUM(_xlfn._xlws.FILTER($E$2:$E$863,_xlfn.MAP($W$2:$W$863,_xlfn.LAMBDA(_xlpm.x,_xlpm.x=$W332))))</f>
        <v>108</v>
      </c>
      <c r="AA332" s="11">
        <f t="shared" si="117"/>
        <v>8.3333333333333329E-2</v>
      </c>
      <c r="AB332" s="11">
        <f t="shared" si="118"/>
        <v>-0.6414373852508618</v>
      </c>
      <c r="AC332" s="2"/>
      <c r="AH332" s="2"/>
      <c r="AI332" s="2"/>
    </row>
    <row r="333" spans="1:35">
      <c r="A333" s="1" t="str">
        <f t="shared" si="101"/>
        <v>~xe~ : [ksə]</v>
      </c>
      <c r="B333" s="1">
        <f t="shared" si="102"/>
        <v>0</v>
      </c>
      <c r="C333" s="1">
        <f t="shared" si="102"/>
        <v>0</v>
      </c>
      <c r="D333" s="1">
        <f t="shared" si="102"/>
        <v>0</v>
      </c>
      <c r="E333" s="7">
        <v>1</v>
      </c>
      <c r="F333" s="9" t="s">
        <v>620</v>
      </c>
      <c r="G333" s="4">
        <f t="shared" si="103"/>
        <v>4.5330915684496827E-4</v>
      </c>
      <c r="H333" s="4" t="str">
        <f t="shared" si="104"/>
        <v>ksə</v>
      </c>
      <c r="I333" s="4" t="str">
        <f t="shared" si="105"/>
        <v>xe</v>
      </c>
      <c r="J333" s="10">
        <f t="shared" si="106"/>
        <v>3</v>
      </c>
      <c r="K333" s="10">
        <f t="shared" si="107"/>
        <v>2</v>
      </c>
      <c r="L333" s="10">
        <f t="shared" si="108"/>
        <v>3</v>
      </c>
      <c r="M333" s="1" t="str">
        <f t="shared" si="109"/>
        <v>~xe~</v>
      </c>
      <c r="N333" s="1" t="str">
        <f t="shared" si="110"/>
        <v>[ksə]</v>
      </c>
      <c r="O333" s="4">
        <f t="shared" si="111"/>
        <v>0.14027395824968311</v>
      </c>
      <c r="P333" s="4">
        <f t="shared" si="112"/>
        <v>0.66666666666666663</v>
      </c>
      <c r="Q333" s="3" cm="1">
        <f t="array" ref="Q333">SUM(_xlfn._xlws.FILTER($G$2:$G$863,_xlfn.MAP($M$2:$M$863,_xlfn.LAMBDA(_xlpm.x,_xlpm.x=$M333))))</f>
        <v>4.5330915684496827E-4</v>
      </c>
      <c r="R333" s="4">
        <f t="shared" si="113"/>
        <v>1</v>
      </c>
      <c r="S333" s="6" cm="1">
        <f t="array" ref="S333">SUM(_xlfn._xlws.FILTER($G$2:$G$863,_xlfn.MAP($N$2:$N$863,_xlfn.LAMBDA(_xlpm.x,_xlpm.x=$N333))))</f>
        <v>9.0661831368993653E-4</v>
      </c>
      <c r="T333" s="4">
        <f t="shared" si="114"/>
        <v>0.5</v>
      </c>
      <c r="U333" s="4">
        <f t="shared" si="115"/>
        <v>0.3010299956639812</v>
      </c>
      <c r="V333" s="4" t="s">
        <v>909</v>
      </c>
      <c r="W333" s="4" t="s">
        <v>901</v>
      </c>
      <c r="X333" s="2" cm="1">
        <f t="array" ref="X333">SUM(_xlfn._xlws.FILTER($E$2:$E$863,_xlfn.MAP($V$2:$V$863,_xlfn.LAMBDA(_xlpm.x,_xlpm.x=$V333))))</f>
        <v>473</v>
      </c>
      <c r="Y333" s="11">
        <f t="shared" si="116"/>
        <v>2.1141649048625794E-3</v>
      </c>
      <c r="Z333" s="2" cm="1">
        <f t="array" ref="Z333">SUM(_xlfn._xlws.FILTER($E$2:$E$863,_xlfn.MAP($W$2:$W$863,_xlfn.LAMBDA(_xlpm.x,_xlpm.x=$W333))))</f>
        <v>184</v>
      </c>
      <c r="AA333" s="11">
        <f t="shared" si="117"/>
        <v>5.434782608695652E-3</v>
      </c>
      <c r="AB333" s="11">
        <f t="shared" si="118"/>
        <v>-0.41004331772827507</v>
      </c>
      <c r="AC333" s="2"/>
      <c r="AH333" s="2"/>
      <c r="AI333" s="2"/>
    </row>
    <row r="334" spans="1:35">
      <c r="A334" s="1" t="str">
        <f t="shared" si="101"/>
        <v>~xy~ : [ksə]</v>
      </c>
      <c r="B334" s="1">
        <f t="shared" si="102"/>
        <v>0</v>
      </c>
      <c r="C334" s="1">
        <f t="shared" si="102"/>
        <v>0</v>
      </c>
      <c r="D334" s="1">
        <f t="shared" si="102"/>
        <v>0</v>
      </c>
      <c r="E334" s="7">
        <v>1</v>
      </c>
      <c r="F334" s="9" t="s">
        <v>754</v>
      </c>
      <c r="G334" s="4">
        <f t="shared" si="103"/>
        <v>4.5330915684496827E-4</v>
      </c>
      <c r="H334" s="4" t="str">
        <f t="shared" si="104"/>
        <v>ksə</v>
      </c>
      <c r="I334" s="4" t="str">
        <f t="shared" si="105"/>
        <v>xy</v>
      </c>
      <c r="J334" s="10">
        <f t="shared" si="106"/>
        <v>3</v>
      </c>
      <c r="K334" s="10">
        <f t="shared" si="107"/>
        <v>2</v>
      </c>
      <c r="L334" s="10">
        <f t="shared" si="108"/>
        <v>3</v>
      </c>
      <c r="M334" s="1" t="str">
        <f t="shared" si="109"/>
        <v>~xy~</v>
      </c>
      <c r="N334" s="1" t="str">
        <f t="shared" si="110"/>
        <v>[ksə]</v>
      </c>
      <c r="O334" s="4">
        <f t="shared" si="111"/>
        <v>0.14027395824968311</v>
      </c>
      <c r="P334" s="4">
        <f t="shared" si="112"/>
        <v>0.66666666666666663</v>
      </c>
      <c r="Q334" s="3" cm="1">
        <f t="array" ref="Q334">SUM(_xlfn._xlws.FILTER($G$2:$G$863,_xlfn.MAP($M$2:$M$863,_xlfn.LAMBDA(_xlpm.x,_xlpm.x=$M334))))</f>
        <v>4.5330915684496827E-4</v>
      </c>
      <c r="R334" s="4">
        <f t="shared" si="113"/>
        <v>1</v>
      </c>
      <c r="S334" s="6" cm="1">
        <f t="array" ref="S334">SUM(_xlfn._xlws.FILTER($G$2:$G$863,_xlfn.MAP($N$2:$N$863,_xlfn.LAMBDA(_xlpm.x,_xlpm.x=$N334))))</f>
        <v>9.0661831368993653E-4</v>
      </c>
      <c r="T334" s="4">
        <f t="shared" si="114"/>
        <v>0.5</v>
      </c>
      <c r="U334" s="4">
        <f t="shared" si="115"/>
        <v>0.3010299956639812</v>
      </c>
      <c r="V334" s="4" t="s">
        <v>909</v>
      </c>
      <c r="W334" s="4" t="s">
        <v>899</v>
      </c>
      <c r="X334" s="2" cm="1">
        <f t="array" ref="X334">SUM(_xlfn._xlws.FILTER($E$2:$E$863,_xlfn.MAP($V$2:$V$863,_xlfn.LAMBDA(_xlpm.x,_xlpm.x=$V334))))</f>
        <v>473</v>
      </c>
      <c r="Y334" s="11">
        <f t="shared" si="116"/>
        <v>2.1141649048625794E-3</v>
      </c>
      <c r="Z334" s="2" cm="1">
        <f t="array" ref="Z334">SUM(_xlfn._xlws.FILTER($E$2:$E$863,_xlfn.MAP($W$2:$W$863,_xlfn.LAMBDA(_xlpm.x,_xlpm.x=$W334))))</f>
        <v>104</v>
      </c>
      <c r="AA334" s="11">
        <f t="shared" si="117"/>
        <v>9.6153846153846159E-3</v>
      </c>
      <c r="AB334" s="11">
        <f t="shared" si="118"/>
        <v>-0.65782780143903119</v>
      </c>
      <c r="AC334" s="2"/>
      <c r="AH334" s="2"/>
      <c r="AI334" s="2"/>
    </row>
    <row r="335" spans="1:35">
      <c r="A335" s="1" t="str">
        <f t="shared" si="101"/>
        <v>~de~ : [d]</v>
      </c>
      <c r="B335" s="1">
        <f t="shared" si="102"/>
        <v>0</v>
      </c>
      <c r="C335" s="1">
        <f t="shared" si="102"/>
        <v>0</v>
      </c>
      <c r="D335" s="1">
        <f t="shared" si="102"/>
        <v>0</v>
      </c>
      <c r="E335" s="7">
        <v>10</v>
      </c>
      <c r="F335" s="9" t="s">
        <v>18</v>
      </c>
      <c r="G335" s="4">
        <f t="shared" si="103"/>
        <v>4.5330915684496827E-3</v>
      </c>
      <c r="H335" s="4" t="str">
        <f t="shared" si="104"/>
        <v>d</v>
      </c>
      <c r="I335" s="4" t="str">
        <f t="shared" si="105"/>
        <v>de</v>
      </c>
      <c r="J335" s="10">
        <f t="shared" si="106"/>
        <v>1</v>
      </c>
      <c r="K335" s="10">
        <f t="shared" si="107"/>
        <v>2</v>
      </c>
      <c r="L335" s="10">
        <f t="shared" si="108"/>
        <v>2</v>
      </c>
      <c r="M335" s="1" t="str">
        <f t="shared" si="109"/>
        <v>~de~</v>
      </c>
      <c r="N335" s="1" t="str">
        <f t="shared" si="110"/>
        <v>[d]</v>
      </c>
      <c r="O335" s="4">
        <f t="shared" si="111"/>
        <v>0.17913739171296122</v>
      </c>
      <c r="P335" s="4">
        <f t="shared" si="112"/>
        <v>0.28571428571428564</v>
      </c>
      <c r="Q335" s="3" cm="1">
        <f t="array" ref="Q335">SUM(_xlfn._xlws.FILTER($G$2:$G$863,_xlfn.MAP($M$2:$M$863,_xlfn.LAMBDA(_xlpm.x,_xlpm.x=$M335))))</f>
        <v>1.042611060743427E-2</v>
      </c>
      <c r="R335" s="4">
        <f t="shared" si="113"/>
        <v>0.43478260869565216</v>
      </c>
      <c r="S335" s="6" cm="1">
        <f t="array" ref="S335">SUM(_xlfn._xlws.FILTER($G$2:$G$863,_xlfn.MAP($N$2:$N$863,_xlfn.LAMBDA(_xlpm.x,_xlpm.x=$N335))))</f>
        <v>2.130553037171351E-2</v>
      </c>
      <c r="T335" s="4">
        <f t="shared" si="114"/>
        <v>0.21276595744680848</v>
      </c>
      <c r="U335" s="4">
        <f t="shared" si="115"/>
        <v>0.31037002191812463</v>
      </c>
      <c r="V335" s="4" t="s">
        <v>908</v>
      </c>
      <c r="W335" s="4" t="s">
        <v>901</v>
      </c>
      <c r="X335" s="2" cm="1">
        <f t="array" ref="X335">SUM(_xlfn._xlws.FILTER($E$2:$E$863,_xlfn.MAP($V$2:$V$863,_xlfn.LAMBDA(_xlpm.x,_xlpm.x=$V335))))</f>
        <v>562</v>
      </c>
      <c r="Y335" s="11">
        <f t="shared" si="116"/>
        <v>1.7793594306049824E-2</v>
      </c>
      <c r="Z335" s="2" cm="1">
        <f t="array" ref="Z335">SUM(_xlfn._xlws.FILTER($E$2:$E$863,_xlfn.MAP($W$2:$W$863,_xlfn.LAMBDA(_xlpm.x,_xlpm.x=$W335))))</f>
        <v>184</v>
      </c>
      <c r="AA335" s="11">
        <f t="shared" si="117"/>
        <v>5.434782608695652E-2</v>
      </c>
      <c r="AB335" s="11">
        <f t="shared" si="118"/>
        <v>-0.48491849255952457</v>
      </c>
      <c r="AC335" s="2"/>
      <c r="AH335" s="2"/>
      <c r="AI335" s="2"/>
    </row>
    <row r="336" spans="1:35">
      <c r="A336" s="1" t="str">
        <f t="shared" si="101"/>
        <v>~ck~ : [k]</v>
      </c>
      <c r="B336" s="1">
        <f t="shared" si="102"/>
        <v>0</v>
      </c>
      <c r="C336" s="1">
        <f t="shared" si="102"/>
        <v>0</v>
      </c>
      <c r="D336" s="1">
        <f t="shared" si="102"/>
        <v>0</v>
      </c>
      <c r="E336" s="7">
        <v>13</v>
      </c>
      <c r="F336" s="9" t="s">
        <v>49</v>
      </c>
      <c r="G336" s="4">
        <f t="shared" si="103"/>
        <v>5.8930190389845875E-3</v>
      </c>
      <c r="H336" s="4" t="str">
        <f t="shared" si="104"/>
        <v>k</v>
      </c>
      <c r="I336" s="4" t="str">
        <f t="shared" si="105"/>
        <v>ck</v>
      </c>
      <c r="J336" s="10">
        <f t="shared" si="106"/>
        <v>1</v>
      </c>
      <c r="K336" s="10">
        <f t="shared" si="107"/>
        <v>2</v>
      </c>
      <c r="L336" s="10">
        <f t="shared" si="108"/>
        <v>2</v>
      </c>
      <c r="M336" s="1" t="str">
        <f t="shared" si="109"/>
        <v>~ck~</v>
      </c>
      <c r="N336" s="1" t="str">
        <f t="shared" si="110"/>
        <v>[k]</v>
      </c>
      <c r="O336" s="4">
        <f t="shared" si="111"/>
        <v>0.42716627894644144</v>
      </c>
      <c r="P336" s="4">
        <f t="shared" si="112"/>
        <v>0.61904761904761907</v>
      </c>
      <c r="Q336" s="3" cm="1">
        <f t="array" ref="Q336">SUM(_xlfn._xlws.FILTER($G$2:$G$863,_xlfn.MAP($M$2:$M$863,_xlfn.LAMBDA(_xlpm.x,_xlpm.x=$M336))))</f>
        <v>5.8930190389845875E-3</v>
      </c>
      <c r="R336" s="4">
        <f t="shared" si="113"/>
        <v>1</v>
      </c>
      <c r="S336" s="6" cm="1">
        <f t="array" ref="S336">SUM(_xlfn._xlws.FILTER($G$2:$G$863,_xlfn.MAP($N$2:$N$863,_xlfn.LAMBDA(_xlpm.x,_xlpm.x=$N336))))</f>
        <v>1.314596554850408E-2</v>
      </c>
      <c r="T336" s="4">
        <f t="shared" si="114"/>
        <v>0.44827586206896552</v>
      </c>
      <c r="U336" s="4">
        <f t="shared" si="115"/>
        <v>0.34845464559211931</v>
      </c>
      <c r="V336" s="4" t="s">
        <v>899</v>
      </c>
      <c r="W336" s="4" t="s">
        <v>899</v>
      </c>
      <c r="X336" s="2" cm="1">
        <f t="array" ref="X336">SUM(_xlfn._xlws.FILTER($E$2:$E$863,_xlfn.MAP($V$2:$V$863,_xlfn.LAMBDA(_xlpm.x,_xlpm.x=$V336))))</f>
        <v>359</v>
      </c>
      <c r="Y336" s="11">
        <f t="shared" si="116"/>
        <v>3.6211699164345405E-2</v>
      </c>
      <c r="Z336" s="2" cm="1">
        <f t="array" ref="Z336">SUM(_xlfn._xlws.FILTER($E$2:$E$863,_xlfn.MAP($W$2:$W$863,_xlfn.LAMBDA(_xlpm.x,_xlpm.x=$W336))))</f>
        <v>104</v>
      </c>
      <c r="AA336" s="11">
        <f t="shared" si="117"/>
        <v>0.125</v>
      </c>
      <c r="AB336" s="11">
        <f t="shared" si="118"/>
        <v>-0.53806110927953876</v>
      </c>
      <c r="AC336" s="2"/>
      <c r="AH336" s="2"/>
      <c r="AI336" s="2"/>
    </row>
    <row r="337" spans="1:35">
      <c r="A337" s="1" t="str">
        <f t="shared" si="101"/>
        <v>~fe~ : [f]</v>
      </c>
      <c r="B337" s="1">
        <f t="shared" si="102"/>
        <v>0</v>
      </c>
      <c r="C337" s="1">
        <f t="shared" si="102"/>
        <v>0</v>
      </c>
      <c r="D337" s="1">
        <f t="shared" si="102"/>
        <v>0</v>
      </c>
      <c r="E337" s="7">
        <v>3</v>
      </c>
      <c r="F337" s="9" t="s">
        <v>28</v>
      </c>
      <c r="G337" s="4">
        <f t="shared" si="103"/>
        <v>1.3599274705349048E-3</v>
      </c>
      <c r="H337" s="4" t="str">
        <f t="shared" si="104"/>
        <v>f</v>
      </c>
      <c r="I337" s="4" t="str">
        <f t="shared" si="105"/>
        <v>fe</v>
      </c>
      <c r="J337" s="10">
        <f t="shared" si="106"/>
        <v>1</v>
      </c>
      <c r="K337" s="10">
        <f t="shared" si="107"/>
        <v>2</v>
      </c>
      <c r="L337" s="10">
        <f t="shared" si="108"/>
        <v>2</v>
      </c>
      <c r="M337" s="1" t="str">
        <f t="shared" si="109"/>
        <v>~fe~</v>
      </c>
      <c r="N337" s="1" t="str">
        <f t="shared" si="110"/>
        <v>[f]</v>
      </c>
      <c r="O337" s="4">
        <f t="shared" si="111"/>
        <v>0.16729672299591977</v>
      </c>
      <c r="P337" s="4">
        <f t="shared" si="112"/>
        <v>0.46153846153846156</v>
      </c>
      <c r="Q337" s="3" cm="1">
        <f t="array" ref="Q337">SUM(_xlfn._xlws.FILTER($G$2:$G$863,_xlfn.MAP($M$2:$M$863,_xlfn.LAMBDA(_xlpm.x,_xlpm.x=$M337))))</f>
        <v>1.8132366273798731E-3</v>
      </c>
      <c r="R337" s="4">
        <f t="shared" si="113"/>
        <v>0.75</v>
      </c>
      <c r="S337" s="6" cm="1">
        <f t="array" ref="S337">SUM(_xlfn._xlws.FILTER($G$2:$G$863,_xlfn.MAP($N$2:$N$863,_xlfn.LAMBDA(_xlpm.x,_xlpm.x=$N337))))</f>
        <v>4.0797824116047144E-3</v>
      </c>
      <c r="T337" s="4">
        <f t="shared" si="114"/>
        <v>0.33333333333333331</v>
      </c>
      <c r="U337" s="4">
        <f t="shared" si="115"/>
        <v>0.35218251811136247</v>
      </c>
      <c r="V337" s="4" t="s">
        <v>907</v>
      </c>
      <c r="W337" s="4" t="s">
        <v>894</v>
      </c>
      <c r="X337" s="2" cm="1">
        <f t="array" ref="X337">SUM(_xlfn._xlws.FILTER($E$2:$E$863,_xlfn.MAP($V$2:$V$863,_xlfn.LAMBDA(_xlpm.x,_xlpm.x=$V337))))</f>
        <v>341</v>
      </c>
      <c r="Y337" s="11">
        <f t="shared" si="116"/>
        <v>8.7976539589442824E-3</v>
      </c>
      <c r="Z337" s="2" cm="1">
        <f t="array" ref="Z337">SUM(_xlfn._xlws.FILTER($E$2:$E$863,_xlfn.MAP($W$2:$W$863,_xlfn.LAMBDA(_xlpm.x,_xlpm.x=$W337))))</f>
        <v>288</v>
      </c>
      <c r="AA337" s="11">
        <f t="shared" si="117"/>
        <v>1.0416666666666666E-2</v>
      </c>
      <c r="AB337" s="11">
        <f t="shared" si="118"/>
        <v>-7.3361891233266793E-2</v>
      </c>
      <c r="AC337" s="2"/>
      <c r="AH337" s="2"/>
      <c r="AI337" s="2"/>
    </row>
    <row r="338" spans="1:35">
      <c r="A338" s="1" t="str">
        <f t="shared" si="101"/>
        <v>~ta~ : [tə]</v>
      </c>
      <c r="B338" s="1">
        <f t="shared" si="102"/>
        <v>0</v>
      </c>
      <c r="C338" s="1">
        <f t="shared" si="102"/>
        <v>0</v>
      </c>
      <c r="D338" s="1">
        <f t="shared" si="102"/>
        <v>0</v>
      </c>
      <c r="E338" s="7">
        <v>3</v>
      </c>
      <c r="F338" s="9" t="s">
        <v>602</v>
      </c>
      <c r="G338" s="4">
        <f t="shared" si="103"/>
        <v>1.3599274705349048E-3</v>
      </c>
      <c r="H338" s="4" t="str">
        <f t="shared" si="104"/>
        <v>tə</v>
      </c>
      <c r="I338" s="4" t="str">
        <f t="shared" si="105"/>
        <v>ta</v>
      </c>
      <c r="J338" s="10">
        <f t="shared" si="106"/>
        <v>2</v>
      </c>
      <c r="K338" s="10">
        <f t="shared" si="107"/>
        <v>2</v>
      </c>
      <c r="L338" s="10">
        <f t="shared" si="108"/>
        <v>2</v>
      </c>
      <c r="M338" s="1" t="str">
        <f t="shared" si="109"/>
        <v>~ta~</v>
      </c>
      <c r="N338" s="1" t="str">
        <f t="shared" si="110"/>
        <v>[tə]</v>
      </c>
      <c r="O338" s="4">
        <f t="shared" si="111"/>
        <v>9.4559017345519844E-2</v>
      </c>
      <c r="P338" s="4">
        <f t="shared" si="112"/>
        <v>0.26086956521739124</v>
      </c>
      <c r="Q338" s="3" cm="1">
        <f t="array" ref="Q338">SUM(_xlfn._xlws.FILTER($G$2:$G$863,_xlfn.MAP($M$2:$M$863,_xlfn.LAMBDA(_xlpm.x,_xlpm.x=$M338))))</f>
        <v>3.1731640979147779E-3</v>
      </c>
      <c r="R338" s="4">
        <f t="shared" si="113"/>
        <v>0.42857142857142855</v>
      </c>
      <c r="S338" s="6" cm="1">
        <f t="array" ref="S338">SUM(_xlfn._xlws.FILTER($G$2:$G$863,_xlfn.MAP($N$2:$N$863,_xlfn.LAMBDA(_xlpm.x,_xlpm.x=$N338))))</f>
        <v>7.2529465095194923E-3</v>
      </c>
      <c r="T338" s="4">
        <f t="shared" si="114"/>
        <v>0.1875</v>
      </c>
      <c r="U338" s="4">
        <f t="shared" si="115"/>
        <v>0.35902194264166792</v>
      </c>
      <c r="V338" s="4" t="s">
        <v>899</v>
      </c>
      <c r="W338" s="4" t="s">
        <v>895</v>
      </c>
      <c r="X338" s="2" cm="1">
        <f t="array" ref="X338">SUM(_xlfn._xlws.FILTER($E$2:$E$863,_xlfn.MAP($V$2:$V$863,_xlfn.LAMBDA(_xlpm.x,_xlpm.x=$V338))))</f>
        <v>359</v>
      </c>
      <c r="Y338" s="11">
        <f t="shared" si="116"/>
        <v>8.356545961002786E-3</v>
      </c>
      <c r="Z338" s="2" cm="1">
        <f t="array" ref="Z338">SUM(_xlfn._xlws.FILTER($E$2:$E$863,_xlfn.MAP($W$2:$W$863,_xlfn.LAMBDA(_xlpm.x,_xlpm.x=$W338))))</f>
        <v>150</v>
      </c>
      <c r="AA338" s="11">
        <f t="shared" si="117"/>
        <v>0.02</v>
      </c>
      <c r="AB338" s="11">
        <f t="shared" si="118"/>
        <v>-0.3790031895226379</v>
      </c>
      <c r="AC338" s="2"/>
      <c r="AH338" s="2"/>
      <c r="AI338" s="2"/>
    </row>
    <row r="339" spans="1:35">
      <c r="A339" s="1" t="str">
        <f t="shared" si="101"/>
        <v>~pi~ : [pɪ]</v>
      </c>
      <c r="B339" s="1">
        <f t="shared" si="102"/>
        <v>0</v>
      </c>
      <c r="C339" s="1">
        <f t="shared" si="102"/>
        <v>0</v>
      </c>
      <c r="D339" s="1">
        <f t="shared" si="102"/>
        <v>0</v>
      </c>
      <c r="E339" s="7">
        <v>3</v>
      </c>
      <c r="F339" s="9" t="s">
        <v>218</v>
      </c>
      <c r="G339" s="4">
        <f t="shared" si="103"/>
        <v>1.3599274705349048E-3</v>
      </c>
      <c r="H339" s="4" t="str">
        <f t="shared" si="104"/>
        <v>pɪ</v>
      </c>
      <c r="I339" s="4" t="str">
        <f t="shared" si="105"/>
        <v>pi</v>
      </c>
      <c r="J339" s="10">
        <f t="shared" si="106"/>
        <v>2</v>
      </c>
      <c r="K339" s="10">
        <f t="shared" si="107"/>
        <v>2</v>
      </c>
      <c r="L339" s="10">
        <f t="shared" si="108"/>
        <v>2</v>
      </c>
      <c r="M339" s="1" t="str">
        <f t="shared" si="109"/>
        <v>~pi~</v>
      </c>
      <c r="N339" s="1" t="str">
        <f t="shared" si="110"/>
        <v>[pɪ]</v>
      </c>
      <c r="O339" s="4">
        <f t="shared" si="111"/>
        <v>0.21748573989469569</v>
      </c>
      <c r="P339" s="4">
        <f t="shared" si="112"/>
        <v>0.6</v>
      </c>
      <c r="Q339" s="3" cm="1">
        <f t="array" ref="Q339">SUM(_xlfn._xlws.FILTER($G$2:$G$863,_xlfn.MAP($M$2:$M$863,_xlfn.LAMBDA(_xlpm.x,_xlpm.x=$M339))))</f>
        <v>1.3599274705349048E-3</v>
      </c>
      <c r="R339" s="4">
        <f t="shared" si="113"/>
        <v>1</v>
      </c>
      <c r="S339" s="6" cm="1">
        <f t="array" ref="S339">SUM(_xlfn._xlws.FILTER($G$2:$G$863,_xlfn.MAP($N$2:$N$863,_xlfn.LAMBDA(_xlpm.x,_xlpm.x=$N339))))</f>
        <v>3.1731640979147779E-3</v>
      </c>
      <c r="T339" s="4">
        <f t="shared" si="114"/>
        <v>0.42857142857142855</v>
      </c>
      <c r="U339" s="4">
        <f t="shared" si="115"/>
        <v>0.36797678529459443</v>
      </c>
      <c r="V339" s="4" t="s">
        <v>909</v>
      </c>
      <c r="W339" s="4" t="s">
        <v>891</v>
      </c>
      <c r="X339" s="2" cm="1">
        <f t="array" ref="X339">SUM(_xlfn._xlws.FILTER($E$2:$E$863,_xlfn.MAP($V$2:$V$863,_xlfn.LAMBDA(_xlpm.x,_xlpm.x=$V339))))</f>
        <v>473</v>
      </c>
      <c r="Y339" s="11">
        <f t="shared" si="116"/>
        <v>6.3424947145877377E-3</v>
      </c>
      <c r="Z339" s="2" cm="1">
        <f t="array" ref="Z339">SUM(_xlfn._xlws.FILTER($E$2:$E$863,_xlfn.MAP($W$2:$W$863,_xlfn.LAMBDA(_xlpm.x,_xlpm.x=$W339))))</f>
        <v>163</v>
      </c>
      <c r="AA339" s="11">
        <f t="shared" si="117"/>
        <v>1.8404907975460124E-2</v>
      </c>
      <c r="AB339" s="11">
        <f t="shared" si="118"/>
        <v>-0.46267353633385383</v>
      </c>
      <c r="AC339" s="2"/>
      <c r="AH339" s="2"/>
      <c r="AI339" s="2"/>
    </row>
    <row r="340" spans="1:35">
      <c r="A340" s="1" t="str">
        <f t="shared" si="101"/>
        <v>~cu~ : [kə]</v>
      </c>
      <c r="B340" s="1">
        <f t="shared" si="102"/>
        <v>0</v>
      </c>
      <c r="C340" s="1">
        <f t="shared" si="102"/>
        <v>0</v>
      </c>
      <c r="D340" s="1">
        <f t="shared" si="102"/>
        <v>0</v>
      </c>
      <c r="E340" s="7">
        <v>1</v>
      </c>
      <c r="F340" s="9" t="s">
        <v>780</v>
      </c>
      <c r="G340" s="4">
        <f t="shared" si="103"/>
        <v>4.5330915684496827E-4</v>
      </c>
      <c r="H340" s="4" t="str">
        <f t="shared" si="104"/>
        <v>kə</v>
      </c>
      <c r="I340" s="4" t="str">
        <f t="shared" si="105"/>
        <v>cu</v>
      </c>
      <c r="J340" s="10">
        <f t="shared" si="106"/>
        <v>2</v>
      </c>
      <c r="K340" s="10">
        <f t="shared" si="107"/>
        <v>2</v>
      </c>
      <c r="L340" s="10">
        <f t="shared" si="108"/>
        <v>2</v>
      </c>
      <c r="M340" s="1" t="str">
        <f t="shared" si="109"/>
        <v>~cu~</v>
      </c>
      <c r="N340" s="1" t="str">
        <f t="shared" si="110"/>
        <v>[kə]</v>
      </c>
      <c r="O340" s="4">
        <f t="shared" si="111"/>
        <v>2.132213136222507E-2</v>
      </c>
      <c r="P340" s="4">
        <f t="shared" si="112"/>
        <v>0.11764705882352941</v>
      </c>
      <c r="Q340" s="3" cm="1">
        <f t="array" ref="Q340">SUM(_xlfn._xlws.FILTER($G$2:$G$863,_xlfn.MAP($M$2:$M$863,_xlfn.LAMBDA(_xlpm.x,_xlpm.x=$M340))))</f>
        <v>2.2665457842248413E-3</v>
      </c>
      <c r="R340" s="4">
        <f t="shared" si="113"/>
        <v>0.2</v>
      </c>
      <c r="S340" s="6" cm="1">
        <f t="array" ref="S340">SUM(_xlfn._xlws.FILTER($G$2:$G$863,_xlfn.MAP($N$2:$N$863,_xlfn.LAMBDA(_xlpm.x,_xlpm.x=$N340))))</f>
        <v>5.4397098821396192E-3</v>
      </c>
      <c r="T340" s="4">
        <f t="shared" si="114"/>
        <v>8.3333333333333329E-2</v>
      </c>
      <c r="U340" s="4">
        <f t="shared" si="115"/>
        <v>0.38021124171160608</v>
      </c>
      <c r="V340" s="4" t="s">
        <v>899</v>
      </c>
      <c r="W340" s="4" t="s">
        <v>895</v>
      </c>
      <c r="X340" s="2" cm="1">
        <f t="array" ref="X340">SUM(_xlfn._xlws.FILTER($E$2:$E$863,_xlfn.MAP($V$2:$V$863,_xlfn.LAMBDA(_xlpm.x,_xlpm.x=$V340))))</f>
        <v>359</v>
      </c>
      <c r="Y340" s="11">
        <f t="shared" si="116"/>
        <v>2.7855153203342618E-3</v>
      </c>
      <c r="Z340" s="2" cm="1">
        <f t="array" ref="Z340">SUM(_xlfn._xlws.FILTER($E$2:$E$863,_xlfn.MAP($W$2:$W$863,_xlfn.LAMBDA(_xlpm.x,_xlpm.x=$W340))))</f>
        <v>150</v>
      </c>
      <c r="AA340" s="11">
        <f t="shared" si="117"/>
        <v>6.6666666666666671E-3</v>
      </c>
      <c r="AB340" s="11">
        <f t="shared" si="118"/>
        <v>-0.37900318952263795</v>
      </c>
      <c r="AC340" s="2"/>
      <c r="AH340" s="2"/>
      <c r="AI340" s="2"/>
    </row>
    <row r="341" spans="1:35">
      <c r="A341" s="1" t="str">
        <f t="shared" si="101"/>
        <v>~sy~ : [zɪ]</v>
      </c>
      <c r="B341" s="1">
        <f t="shared" si="102"/>
        <v>0</v>
      </c>
      <c r="C341" s="1">
        <f t="shared" si="102"/>
        <v>0</v>
      </c>
      <c r="D341" s="1">
        <f t="shared" si="102"/>
        <v>0</v>
      </c>
      <c r="E341" s="7">
        <v>1</v>
      </c>
      <c r="F341" s="9" t="s">
        <v>786</v>
      </c>
      <c r="G341" s="4">
        <f t="shared" si="103"/>
        <v>4.5330915684496827E-4</v>
      </c>
      <c r="H341" s="4" t="str">
        <f t="shared" si="104"/>
        <v>zɪ</v>
      </c>
      <c r="I341" s="4" t="str">
        <f t="shared" si="105"/>
        <v>sy</v>
      </c>
      <c r="J341" s="10">
        <f t="shared" si="106"/>
        <v>2</v>
      </c>
      <c r="K341" s="10">
        <f t="shared" si="107"/>
        <v>2</v>
      </c>
      <c r="L341" s="10">
        <f t="shared" si="108"/>
        <v>2</v>
      </c>
      <c r="M341" s="1" t="str">
        <f t="shared" si="109"/>
        <v>~sy~</v>
      </c>
      <c r="N341" s="1" t="str">
        <f t="shared" si="110"/>
        <v>[zɪ]</v>
      </c>
      <c r="O341" s="4">
        <f t="shared" si="111"/>
        <v>5.1782319022546604E-2</v>
      </c>
      <c r="P341" s="4">
        <f t="shared" si="112"/>
        <v>0.28571428571428575</v>
      </c>
      <c r="Q341" s="3" cm="1">
        <f t="array" ref="Q341">SUM(_xlfn._xlws.FILTER($G$2:$G$863,_xlfn.MAP($M$2:$M$863,_xlfn.LAMBDA(_xlpm.x,_xlpm.x=$M341))))</f>
        <v>9.0661831368993653E-4</v>
      </c>
      <c r="R341" s="4">
        <f t="shared" si="113"/>
        <v>0.5</v>
      </c>
      <c r="S341" s="6" cm="1">
        <f t="array" ref="S341">SUM(_xlfn._xlws.FILTER($G$2:$G$863,_xlfn.MAP($N$2:$N$863,_xlfn.LAMBDA(_xlpm.x,_xlpm.x=$N341))))</f>
        <v>2.2665457842248413E-3</v>
      </c>
      <c r="T341" s="4">
        <f t="shared" si="114"/>
        <v>0.2</v>
      </c>
      <c r="U341" s="4">
        <f t="shared" si="115"/>
        <v>0.3979400086720376</v>
      </c>
      <c r="V341" s="4" t="s">
        <v>908</v>
      </c>
      <c r="W341" s="4" t="s">
        <v>897</v>
      </c>
      <c r="X341" s="2" cm="1">
        <f t="array" ref="X341">SUM(_xlfn._xlws.FILTER($E$2:$E$863,_xlfn.MAP($V$2:$V$863,_xlfn.LAMBDA(_xlpm.x,_xlpm.x=$V341))))</f>
        <v>562</v>
      </c>
      <c r="Y341" s="11">
        <f t="shared" si="116"/>
        <v>1.7793594306049821E-3</v>
      </c>
      <c r="Z341" s="2" cm="1">
        <f t="array" ref="Z341">SUM(_xlfn._xlws.FILTER($E$2:$E$863,_xlfn.MAP($W$2:$W$863,_xlfn.LAMBDA(_xlpm.x,_xlpm.x=$W341))))</f>
        <v>111</v>
      </c>
      <c r="AA341" s="11">
        <f t="shared" si="117"/>
        <v>9.0090090090090089E-3</v>
      </c>
      <c r="AB341" s="11">
        <f t="shared" si="118"/>
        <v>-0.7044133367824037</v>
      </c>
      <c r="AC341" s="2"/>
      <c r="AH341" s="2"/>
      <c r="AI341" s="2"/>
    </row>
    <row r="342" spans="1:35">
      <c r="A342" s="1" t="str">
        <f t="shared" si="101"/>
        <v>~my~ : [maɪ]</v>
      </c>
      <c r="B342" s="1">
        <f t="shared" ref="B342:D361" si="119">_xlfn.LET(_xlpm.d,$F342,_xlpm.k,_xlfn.CONCAT(LEFT(TRIM(B$1),1),"*"),COUNTIF(_xlpm.d,_xlpm.k))</f>
        <v>0</v>
      </c>
      <c r="C342" s="1">
        <f t="shared" si="119"/>
        <v>1</v>
      </c>
      <c r="D342" s="1">
        <f t="shared" si="119"/>
        <v>0</v>
      </c>
      <c r="E342" s="7">
        <v>1</v>
      </c>
      <c r="F342" s="9" t="s">
        <v>727</v>
      </c>
      <c r="G342" s="4">
        <f t="shared" si="103"/>
        <v>4.5330915684496827E-4</v>
      </c>
      <c r="H342" s="1" t="str">
        <f t="shared" si="104"/>
        <v>maɪ</v>
      </c>
      <c r="I342" s="1" t="str">
        <f t="shared" si="105"/>
        <v>my</v>
      </c>
      <c r="J342" s="10">
        <f t="shared" si="106"/>
        <v>3</v>
      </c>
      <c r="K342" s="10">
        <f t="shared" si="107"/>
        <v>2</v>
      </c>
      <c r="L342" s="10">
        <f t="shared" si="108"/>
        <v>3</v>
      </c>
      <c r="M342" s="1" t="str">
        <f t="shared" si="109"/>
        <v>~my~</v>
      </c>
      <c r="N342" s="1" t="str">
        <f t="shared" si="110"/>
        <v>[maɪ]</v>
      </c>
      <c r="O342" s="4">
        <f t="shared" si="111"/>
        <v>6.011741067843563E-2</v>
      </c>
      <c r="P342" s="4">
        <f t="shared" si="112"/>
        <v>0.28571428571428575</v>
      </c>
      <c r="Q342" s="3" cm="1">
        <f t="array" ref="Q342">SUM(_xlfn._xlws.FILTER($G$2:$G$863,_xlfn.MAP($M$2:$M$863,_xlfn.LAMBDA(_xlpm.x,_xlpm.x=$M342))))</f>
        <v>9.0661831368993653E-4</v>
      </c>
      <c r="R342" s="4">
        <f t="shared" si="113"/>
        <v>0.5</v>
      </c>
      <c r="S342" s="6" cm="1">
        <f t="array" ref="S342">SUM(_xlfn._xlws.FILTER($G$2:$G$863,_xlfn.MAP($N$2:$N$863,_xlfn.LAMBDA(_xlpm.x,_xlpm.x=$N342))))</f>
        <v>2.2665457842248413E-3</v>
      </c>
      <c r="T342" s="4">
        <f t="shared" si="114"/>
        <v>0.2</v>
      </c>
      <c r="U342" s="4">
        <f t="shared" si="115"/>
        <v>0.3979400086720376</v>
      </c>
      <c r="V342" s="4" t="s">
        <v>907</v>
      </c>
      <c r="W342" s="4" t="s">
        <v>898</v>
      </c>
      <c r="X342" s="2" cm="1">
        <f t="array" ref="X342">SUM(_xlfn._xlws.FILTER($E$2:$E$863,_xlfn.MAP($V$2:$V$863,_xlfn.LAMBDA(_xlpm.x,_xlpm.x=$V342))))</f>
        <v>341</v>
      </c>
      <c r="Y342" s="11">
        <f t="shared" si="116"/>
        <v>2.9325513196480938E-3</v>
      </c>
      <c r="Z342" s="2" cm="1">
        <f t="array" ref="Z342">SUM(_xlfn._xlws.FILTER($E$2:$E$863,_xlfn.MAP($W$2:$W$863,_xlfn.LAMBDA(_xlpm.x,_xlpm.x=$W342))))</f>
        <v>56</v>
      </c>
      <c r="AA342" s="11">
        <f t="shared" si="117"/>
        <v>1.7857142857142856E-2</v>
      </c>
      <c r="AB342" s="11">
        <f t="shared" si="118"/>
        <v>-0.78456635198629721</v>
      </c>
      <c r="AC342" s="2"/>
      <c r="AH342" s="2"/>
      <c r="AI342" s="2"/>
    </row>
    <row r="343" spans="1:35">
      <c r="A343" s="1" t="str">
        <f t="shared" si="101"/>
        <v>~ra~ : [ɹɪ]</v>
      </c>
      <c r="B343" s="1">
        <f t="shared" si="119"/>
        <v>1</v>
      </c>
      <c r="C343" s="1">
        <f t="shared" si="119"/>
        <v>0</v>
      </c>
      <c r="D343" s="1">
        <f t="shared" si="119"/>
        <v>0</v>
      </c>
      <c r="E343" s="7">
        <v>1</v>
      </c>
      <c r="F343" s="9" t="s">
        <v>796</v>
      </c>
      <c r="G343" s="4">
        <f t="shared" si="103"/>
        <v>4.5330915684496827E-4</v>
      </c>
      <c r="H343" s="4" t="str">
        <f t="shared" si="104"/>
        <v>ɹɪ</v>
      </c>
      <c r="I343" s="4" t="str">
        <f t="shared" si="105"/>
        <v>ra</v>
      </c>
      <c r="J343" s="10">
        <f t="shared" si="106"/>
        <v>2</v>
      </c>
      <c r="K343" s="10">
        <f t="shared" si="107"/>
        <v>2</v>
      </c>
      <c r="L343" s="10">
        <f t="shared" si="108"/>
        <v>2</v>
      </c>
      <c r="M343" s="1" t="str">
        <f t="shared" si="109"/>
        <v>~ra~</v>
      </c>
      <c r="N343" s="1" t="str">
        <f t="shared" si="110"/>
        <v>[ɹɪ]</v>
      </c>
      <c r="O343" s="4">
        <f t="shared" si="111"/>
        <v>9.2942623886622076E-3</v>
      </c>
      <c r="P343" s="4">
        <f t="shared" si="112"/>
        <v>5.1282051282051273E-2</v>
      </c>
      <c r="Q343" s="3" cm="1">
        <f t="array" ref="Q343">SUM(_xlfn._xlws.FILTER($G$2:$G$863,_xlfn.MAP($M$2:$M$863,_xlfn.LAMBDA(_xlpm.x,_xlpm.x=$M343))))</f>
        <v>4.9864007252946509E-3</v>
      </c>
      <c r="R343" s="4">
        <f t="shared" si="113"/>
        <v>9.0909090909090912E-2</v>
      </c>
      <c r="S343" s="6" cm="1">
        <f t="array" ref="S343">SUM(_xlfn._xlws.FILTER($G$2:$G$863,_xlfn.MAP($N$2:$N$863,_xlfn.LAMBDA(_xlpm.x,_xlpm.x=$N343))))</f>
        <v>1.2692656391659111E-2</v>
      </c>
      <c r="T343" s="4">
        <f t="shared" si="114"/>
        <v>3.5714285714285712E-2</v>
      </c>
      <c r="U343" s="4">
        <f t="shared" si="115"/>
        <v>0.40576534618399424</v>
      </c>
      <c r="V343" s="4" t="s">
        <v>900</v>
      </c>
      <c r="W343" s="4" t="s">
        <v>890</v>
      </c>
      <c r="X343" s="2" cm="1">
        <f t="array" ref="X343">SUM(_xlfn._xlws.FILTER($E$2:$E$863,_xlfn.MAP($V$2:$V$863,_xlfn.LAMBDA(_xlpm.x,_xlpm.x=$V343))))</f>
        <v>247</v>
      </c>
      <c r="Y343" s="11">
        <f t="shared" si="116"/>
        <v>4.048582995951417E-3</v>
      </c>
      <c r="Z343" s="2" cm="1">
        <f t="array" ref="Z343">SUM(_xlfn._xlws.FILTER($E$2:$E$863,_xlfn.MAP($W$2:$W$863,_xlfn.LAMBDA(_xlpm.x,_xlpm.x=$W343))))</f>
        <v>245</v>
      </c>
      <c r="AA343" s="11">
        <f t="shared" si="117"/>
        <v>4.0816326530612249E-3</v>
      </c>
      <c r="AB343" s="11">
        <f t="shared" si="118"/>
        <v>-3.5308688951332982E-3</v>
      </c>
      <c r="AC343" s="2"/>
      <c r="AH343" s="2"/>
      <c r="AI343" s="2"/>
    </row>
    <row r="344" spans="1:35">
      <c r="A344" s="1" t="str">
        <f t="shared" si="101"/>
        <v>~ss~ : [s]</v>
      </c>
      <c r="B344" s="1">
        <f t="shared" si="119"/>
        <v>0</v>
      </c>
      <c r="C344" s="1">
        <f t="shared" si="119"/>
        <v>0</v>
      </c>
      <c r="D344" s="1">
        <f t="shared" si="119"/>
        <v>0</v>
      </c>
      <c r="E344" s="7">
        <v>14</v>
      </c>
      <c r="F344" s="9" t="s">
        <v>129</v>
      </c>
      <c r="G344" s="4">
        <f t="shared" si="103"/>
        <v>6.3463281958295557E-3</v>
      </c>
      <c r="H344" s="1" t="str">
        <f t="shared" si="104"/>
        <v>s</v>
      </c>
      <c r="I344" s="1" t="str">
        <f t="shared" si="105"/>
        <v>ss</v>
      </c>
      <c r="J344" s="10">
        <f t="shared" si="106"/>
        <v>1</v>
      </c>
      <c r="K344" s="10">
        <f t="shared" si="107"/>
        <v>2</v>
      </c>
      <c r="L344" s="10">
        <f t="shared" si="108"/>
        <v>2</v>
      </c>
      <c r="M344" s="1" t="str">
        <f t="shared" si="109"/>
        <v>~ss~</v>
      </c>
      <c r="N344" s="1" t="str">
        <f t="shared" si="110"/>
        <v>[s]</v>
      </c>
      <c r="O344" s="4">
        <f t="shared" si="111"/>
        <v>0.38874842765456397</v>
      </c>
      <c r="P344" s="4">
        <f t="shared" si="112"/>
        <v>0.54901960784313719</v>
      </c>
      <c r="Q344" s="3" cm="1">
        <f t="array" ref="Q344">SUM(_xlfn._xlws.FILTER($G$2:$G$863,_xlfn.MAP($M$2:$M$863,_xlfn.LAMBDA(_xlpm.x,_xlpm.x=$M344))))</f>
        <v>6.3463281958295557E-3</v>
      </c>
      <c r="R344" s="4">
        <f t="shared" si="113"/>
        <v>1</v>
      </c>
      <c r="S344" s="6" cm="1">
        <f t="array" ref="S344">SUM(_xlfn._xlws.FILTER($G$2:$G$863,_xlfn.MAP($N$2:$N$863,_xlfn.LAMBDA(_xlpm.x,_xlpm.x=$N344))))</f>
        <v>1.6772438803263824E-2</v>
      </c>
      <c r="T344" s="4">
        <f t="shared" si="114"/>
        <v>0.3783783783783784</v>
      </c>
      <c r="U344" s="4">
        <f t="shared" si="115"/>
        <v>0.42207368838875697</v>
      </c>
      <c r="V344" s="4" t="s">
        <v>899</v>
      </c>
      <c r="W344" s="4" t="s">
        <v>891</v>
      </c>
      <c r="X344" s="2" cm="1">
        <f t="array" ref="X344">SUM(_xlfn._xlws.FILTER($E$2:$E$863,_xlfn.MAP($V$2:$V$863,_xlfn.LAMBDA(_xlpm.x,_xlpm.x=$V344))))</f>
        <v>359</v>
      </c>
      <c r="Y344" s="11">
        <f t="shared" si="116"/>
        <v>3.8997214484679667E-2</v>
      </c>
      <c r="Z344" s="2" cm="1">
        <f t="array" ref="Z344">SUM(_xlfn._xlws.FILTER($E$2:$E$863,_xlfn.MAP($W$2:$W$863,_xlfn.LAMBDA(_xlpm.x,_xlpm.x=$W344))))</f>
        <v>163</v>
      </c>
      <c r="AA344" s="11">
        <f t="shared" si="117"/>
        <v>8.5889570552147243E-2</v>
      </c>
      <c r="AB344" s="11">
        <f t="shared" si="118"/>
        <v>-0.34290684417436135</v>
      </c>
      <c r="AC344" s="2"/>
      <c r="AH344" s="2"/>
      <c r="AI344" s="2"/>
    </row>
    <row r="345" spans="1:35">
      <c r="A345" s="1" t="str">
        <f t="shared" si="101"/>
        <v>~ll~ : [l]</v>
      </c>
      <c r="B345" s="1">
        <f t="shared" si="119"/>
        <v>0</v>
      </c>
      <c r="C345" s="1">
        <f t="shared" si="119"/>
        <v>0</v>
      </c>
      <c r="D345" s="1">
        <f t="shared" si="119"/>
        <v>0</v>
      </c>
      <c r="E345" s="7">
        <v>25</v>
      </c>
      <c r="F345" s="9" t="s">
        <v>65</v>
      </c>
      <c r="G345" s="4">
        <f t="shared" si="103"/>
        <v>1.1332728921124207E-2</v>
      </c>
      <c r="H345" s="1" t="str">
        <f t="shared" si="104"/>
        <v>l</v>
      </c>
      <c r="I345" s="1" t="str">
        <f t="shared" si="105"/>
        <v>ll</v>
      </c>
      <c r="J345" s="10">
        <f t="shared" si="106"/>
        <v>1</v>
      </c>
      <c r="K345" s="10">
        <f t="shared" si="107"/>
        <v>2</v>
      </c>
      <c r="L345" s="10">
        <f t="shared" si="108"/>
        <v>2</v>
      </c>
      <c r="M345" s="1" t="str">
        <f t="shared" si="109"/>
        <v>~ll~</v>
      </c>
      <c r="N345" s="1" t="str">
        <f t="shared" si="110"/>
        <v>[l]</v>
      </c>
      <c r="O345" s="4">
        <f t="shared" si="111"/>
        <v>0.45801012989710149</v>
      </c>
      <c r="P345" s="4">
        <f t="shared" si="112"/>
        <v>0.53763440860215062</v>
      </c>
      <c r="Q345" s="3" cm="1">
        <f t="array" ref="Q345">SUM(_xlfn._xlws.FILTER($G$2:$G$863,_xlfn.MAP($M$2:$M$863,_xlfn.LAMBDA(_xlpm.x,_xlpm.x=$M345))))</f>
        <v>1.1332728921124207E-2</v>
      </c>
      <c r="R345" s="4">
        <f t="shared" si="113"/>
        <v>1</v>
      </c>
      <c r="S345" s="6" cm="1">
        <f t="array" ref="S345">SUM(_xlfn._xlws.FILTER($G$2:$G$863,_xlfn.MAP($N$2:$N$863,_xlfn.LAMBDA(_xlpm.x,_xlpm.x=$N345))))</f>
        <v>3.0825022665457842E-2</v>
      </c>
      <c r="T345" s="4">
        <f t="shared" si="114"/>
        <v>0.36764705882352944</v>
      </c>
      <c r="U345" s="4">
        <f t="shared" si="115"/>
        <v>0.43456890403419868</v>
      </c>
      <c r="V345" s="4" t="s">
        <v>909</v>
      </c>
      <c r="W345" s="4" t="s">
        <v>893</v>
      </c>
      <c r="X345" s="2" cm="1">
        <f t="array" ref="X345">SUM(_xlfn._xlws.FILTER($E$2:$E$863,_xlfn.MAP($V$2:$V$863,_xlfn.LAMBDA(_xlpm.x,_xlpm.x=$V345))))</f>
        <v>473</v>
      </c>
      <c r="Y345" s="11">
        <f t="shared" si="116"/>
        <v>5.2854122621564484E-2</v>
      </c>
      <c r="Z345" s="2" cm="1">
        <f t="array" ref="Z345">SUM(_xlfn._xlws.FILTER($E$2:$E$863,_xlfn.MAP($W$2:$W$863,_xlfn.LAMBDA(_xlpm.x,_xlpm.x=$W345))))</f>
        <v>228</v>
      </c>
      <c r="AA345" s="11">
        <f t="shared" si="117"/>
        <v>0.10964912280701754</v>
      </c>
      <c r="AB345" s="11">
        <f t="shared" si="118"/>
        <v>-0.31692629373735776</v>
      </c>
      <c r="AC345" s="2"/>
      <c r="AH345" s="2"/>
      <c r="AI345" s="2"/>
    </row>
    <row r="346" spans="1:35">
      <c r="A346" s="1" t="str">
        <f t="shared" si="101"/>
        <v>~ci~ : [sə]</v>
      </c>
      <c r="B346" s="1">
        <f t="shared" si="119"/>
        <v>0</v>
      </c>
      <c r="C346" s="1">
        <f t="shared" si="119"/>
        <v>0</v>
      </c>
      <c r="D346" s="1">
        <f t="shared" si="119"/>
        <v>0</v>
      </c>
      <c r="E346" s="7">
        <v>1</v>
      </c>
      <c r="F346" s="9" t="s">
        <v>724</v>
      </c>
      <c r="G346" s="4">
        <f t="shared" si="103"/>
        <v>4.5330915684496827E-4</v>
      </c>
      <c r="H346" s="1" t="str">
        <f t="shared" si="104"/>
        <v>sə</v>
      </c>
      <c r="I346" s="1" t="str">
        <f t="shared" si="105"/>
        <v>ci</v>
      </c>
      <c r="J346" s="10">
        <f t="shared" si="106"/>
        <v>2</v>
      </c>
      <c r="K346" s="10">
        <f t="shared" si="107"/>
        <v>2</v>
      </c>
      <c r="L346" s="10">
        <f t="shared" si="108"/>
        <v>2</v>
      </c>
      <c r="M346" s="1" t="str">
        <f t="shared" si="109"/>
        <v>~ci~</v>
      </c>
      <c r="N346" s="1" t="str">
        <f t="shared" si="110"/>
        <v>[sə]</v>
      </c>
      <c r="O346" s="4">
        <f t="shared" si="111"/>
        <v>2.2654764572364136E-2</v>
      </c>
      <c r="P346" s="4">
        <f t="shared" si="112"/>
        <v>0.125</v>
      </c>
      <c r="Q346" s="3" cm="1">
        <f t="array" ref="Q346">SUM(_xlfn._xlws.FILTER($G$2:$G$863,_xlfn.MAP($M$2:$M$863,_xlfn.LAMBDA(_xlpm.x,_xlpm.x=$M346))))</f>
        <v>1.8132366273798731E-3</v>
      </c>
      <c r="R346" s="4">
        <f t="shared" si="113"/>
        <v>0.25</v>
      </c>
      <c r="S346" s="6" cm="1">
        <f t="array" ref="S346">SUM(_xlfn._xlws.FILTER($G$2:$G$863,_xlfn.MAP($N$2:$N$863,_xlfn.LAMBDA(_xlpm.x,_xlpm.x=$N346))))</f>
        <v>5.4397098821396192E-3</v>
      </c>
      <c r="T346" s="4">
        <f t="shared" si="114"/>
        <v>8.3333333333333329E-2</v>
      </c>
      <c r="U346" s="4">
        <f t="shared" si="115"/>
        <v>0.47712125471966244</v>
      </c>
      <c r="V346" s="4" t="s">
        <v>908</v>
      </c>
      <c r="W346" s="4" t="s">
        <v>893</v>
      </c>
      <c r="X346" s="2" cm="1">
        <f t="array" ref="X346">SUM(_xlfn._xlws.FILTER($E$2:$E$863,_xlfn.MAP($V$2:$V$863,_xlfn.LAMBDA(_xlpm.x,_xlpm.x=$V346))))</f>
        <v>562</v>
      </c>
      <c r="Y346" s="11">
        <f t="shared" si="116"/>
        <v>1.7793594306049821E-3</v>
      </c>
      <c r="Z346" s="2" cm="1">
        <f t="array" ref="Z346">SUM(_xlfn._xlws.FILTER($E$2:$E$863,_xlfn.MAP($W$2:$W$863,_xlfn.LAMBDA(_xlpm.x,_xlpm.x=$W346))))</f>
        <v>228</v>
      </c>
      <c r="AA346" s="11">
        <f t="shared" si="117"/>
        <v>4.3859649122807015E-3</v>
      </c>
      <c r="AB346" s="11">
        <f t="shared" si="118"/>
        <v>-0.39180146856860726</v>
      </c>
      <c r="AC346" s="2"/>
      <c r="AH346" s="2"/>
      <c r="AI346" s="2"/>
    </row>
    <row r="347" spans="1:35">
      <c r="A347" s="1" t="str">
        <f t="shared" si="101"/>
        <v>~ci~ : [sɪ]</v>
      </c>
      <c r="B347" s="1">
        <f t="shared" si="119"/>
        <v>0</v>
      </c>
      <c r="C347" s="1">
        <f t="shared" si="119"/>
        <v>0</v>
      </c>
      <c r="D347" s="1">
        <f t="shared" si="119"/>
        <v>0</v>
      </c>
      <c r="E347" s="7">
        <v>1</v>
      </c>
      <c r="F347" s="9" t="s">
        <v>444</v>
      </c>
      <c r="G347" s="4">
        <f t="shared" si="103"/>
        <v>4.5330915684496827E-4</v>
      </c>
      <c r="H347" s="4" t="str">
        <f t="shared" si="104"/>
        <v>sɪ</v>
      </c>
      <c r="I347" s="4" t="str">
        <f t="shared" si="105"/>
        <v>ci</v>
      </c>
      <c r="J347" s="10">
        <f t="shared" si="106"/>
        <v>2</v>
      </c>
      <c r="K347" s="10">
        <f t="shared" si="107"/>
        <v>2</v>
      </c>
      <c r="L347" s="10">
        <f t="shared" si="108"/>
        <v>2</v>
      </c>
      <c r="M347" s="1" t="str">
        <f t="shared" si="109"/>
        <v>~ci~</v>
      </c>
      <c r="N347" s="1" t="str">
        <f t="shared" si="110"/>
        <v>[sɪ]</v>
      </c>
      <c r="O347" s="4">
        <f t="shared" si="111"/>
        <v>2.2654764572364136E-2</v>
      </c>
      <c r="P347" s="4">
        <f t="shared" si="112"/>
        <v>0.125</v>
      </c>
      <c r="Q347" s="3" cm="1">
        <f t="array" ref="Q347">SUM(_xlfn._xlws.FILTER($G$2:$G$863,_xlfn.MAP($M$2:$M$863,_xlfn.LAMBDA(_xlpm.x,_xlpm.x=$M347))))</f>
        <v>1.8132366273798731E-3</v>
      </c>
      <c r="R347" s="4">
        <f t="shared" si="113"/>
        <v>0.25</v>
      </c>
      <c r="S347" s="6" cm="1">
        <f t="array" ref="S347">SUM(_xlfn._xlws.FILTER($G$2:$G$863,_xlfn.MAP($N$2:$N$863,_xlfn.LAMBDA(_xlpm.x,_xlpm.x=$N347))))</f>
        <v>5.4397098821396192E-3</v>
      </c>
      <c r="T347" s="4">
        <f t="shared" si="114"/>
        <v>8.3333333333333329E-2</v>
      </c>
      <c r="U347" s="4">
        <f t="shared" si="115"/>
        <v>0.47712125471966244</v>
      </c>
      <c r="V347" s="4" t="s">
        <v>899</v>
      </c>
      <c r="W347" s="4" t="s">
        <v>891</v>
      </c>
      <c r="X347" s="2" cm="1">
        <f t="array" ref="X347">SUM(_xlfn._xlws.FILTER($E$2:$E$863,_xlfn.MAP($V$2:$V$863,_xlfn.LAMBDA(_xlpm.x,_xlpm.x=$V347))))</f>
        <v>359</v>
      </c>
      <c r="Y347" s="11">
        <f t="shared" si="116"/>
        <v>2.7855153203342618E-3</v>
      </c>
      <c r="Z347" s="2" cm="1">
        <f t="array" ref="Z347">SUM(_xlfn._xlws.FILTER($E$2:$E$863,_xlfn.MAP($W$2:$W$863,_xlfn.LAMBDA(_xlpm.x,_xlpm.x=$W347))))</f>
        <v>163</v>
      </c>
      <c r="AA347" s="11">
        <f t="shared" si="117"/>
        <v>6.1349693251533744E-3</v>
      </c>
      <c r="AB347" s="11">
        <f t="shared" si="118"/>
        <v>-0.34290684417436135</v>
      </c>
      <c r="AC347" s="2"/>
      <c r="AH347" s="2"/>
      <c r="AI347" s="2"/>
    </row>
    <row r="348" spans="1:35">
      <c r="A348" s="1" t="str">
        <f t="shared" si="101"/>
        <v>~te~ : [t]</v>
      </c>
      <c r="B348" s="1">
        <f t="shared" si="119"/>
        <v>0</v>
      </c>
      <c r="C348" s="1">
        <f t="shared" si="119"/>
        <v>0</v>
      </c>
      <c r="D348" s="1">
        <f t="shared" si="119"/>
        <v>0</v>
      </c>
      <c r="E348" s="7">
        <v>16</v>
      </c>
      <c r="F348" s="9" t="s">
        <v>148</v>
      </c>
      <c r="G348" s="4">
        <f t="shared" si="103"/>
        <v>7.2529465095194923E-3</v>
      </c>
      <c r="H348" s="1" t="str">
        <f t="shared" si="104"/>
        <v>t</v>
      </c>
      <c r="I348" s="1" t="str">
        <f t="shared" si="105"/>
        <v>te</v>
      </c>
      <c r="J348" s="10">
        <f t="shared" si="106"/>
        <v>1</v>
      </c>
      <c r="K348" s="10">
        <f t="shared" si="107"/>
        <v>2</v>
      </c>
      <c r="L348" s="10">
        <f t="shared" si="108"/>
        <v>2</v>
      </c>
      <c r="M348" s="1" t="str">
        <f t="shared" si="109"/>
        <v>~te~</v>
      </c>
      <c r="N348" s="1" t="str">
        <f t="shared" si="110"/>
        <v>[t]</v>
      </c>
      <c r="O348" s="4">
        <f t="shared" si="111"/>
        <v>0.23015271982431199</v>
      </c>
      <c r="P348" s="4">
        <f t="shared" si="112"/>
        <v>0.31067961165048541</v>
      </c>
      <c r="Q348" s="3" cm="1">
        <f t="array" ref="Q348">SUM(_xlfn._xlws.FILTER($G$2:$G$863,_xlfn.MAP($M$2:$M$863,_xlfn.LAMBDA(_xlpm.x,_xlpm.x=$M348))))</f>
        <v>1.1332728921124207E-2</v>
      </c>
      <c r="R348" s="4">
        <f t="shared" si="113"/>
        <v>0.64</v>
      </c>
      <c r="S348" s="6" cm="1">
        <f t="array" ref="S348">SUM(_xlfn._xlws.FILTER($G$2:$G$863,_xlfn.MAP($N$2:$N$863,_xlfn.LAMBDA(_xlpm.x,_xlpm.x=$N348))))</f>
        <v>3.5358114233907528E-2</v>
      </c>
      <c r="T348" s="4">
        <f t="shared" si="114"/>
        <v>0.20512820512820512</v>
      </c>
      <c r="U348" s="4">
        <f t="shared" si="115"/>
        <v>0.49415459401844281</v>
      </c>
      <c r="V348" s="4" t="s">
        <v>908</v>
      </c>
      <c r="W348" s="4" t="s">
        <v>896</v>
      </c>
      <c r="X348" s="2" cm="1">
        <f t="array" ref="X348">SUM(_xlfn._xlws.FILTER($E$2:$E$863,_xlfn.MAP($V$2:$V$863,_xlfn.LAMBDA(_xlpm.x,_xlpm.x=$V348))))</f>
        <v>562</v>
      </c>
      <c r="Y348" s="11">
        <f t="shared" si="116"/>
        <v>2.8469750889679714E-2</v>
      </c>
      <c r="Z348" s="2" cm="1">
        <f t="array" ref="Z348">SUM(_xlfn._xlws.FILTER($E$2:$E$863,_xlfn.MAP($W$2:$W$863,_xlfn.LAMBDA(_xlpm.x,_xlpm.x=$W348))))</f>
        <v>85</v>
      </c>
      <c r="AA348" s="11">
        <f t="shared" si="117"/>
        <v>0.18823529411764706</v>
      </c>
      <c r="AB348" s="11">
        <f t="shared" si="118"/>
        <v>-0.82031738985476843</v>
      </c>
      <c r="AC348" s="2"/>
      <c r="AH348" s="2"/>
      <c r="AI348" s="2"/>
    </row>
    <row r="349" spans="1:35">
      <c r="A349" s="1" t="str">
        <f t="shared" si="101"/>
        <v>~le~ : [l]</v>
      </c>
      <c r="B349" s="1">
        <f t="shared" si="119"/>
        <v>0</v>
      </c>
      <c r="C349" s="1">
        <f t="shared" si="119"/>
        <v>0</v>
      </c>
      <c r="D349" s="1">
        <f t="shared" si="119"/>
        <v>0</v>
      </c>
      <c r="E349" s="7">
        <v>9</v>
      </c>
      <c r="F349" s="9" t="s">
        <v>64</v>
      </c>
      <c r="G349" s="4">
        <f t="shared" si="103"/>
        <v>4.0797824116047144E-3</v>
      </c>
      <c r="H349" s="4" t="str">
        <f t="shared" si="104"/>
        <v>l</v>
      </c>
      <c r="I349" s="4" t="str">
        <f t="shared" si="105"/>
        <v>le</v>
      </c>
      <c r="J349" s="10">
        <f t="shared" si="106"/>
        <v>1</v>
      </c>
      <c r="K349" s="10">
        <f t="shared" si="107"/>
        <v>2</v>
      </c>
      <c r="L349" s="10">
        <f t="shared" si="108"/>
        <v>2</v>
      </c>
      <c r="M349" s="1" t="str">
        <f t="shared" si="109"/>
        <v>~le~</v>
      </c>
      <c r="N349" s="1" t="str">
        <f t="shared" si="110"/>
        <v>[l]</v>
      </c>
      <c r="O349" s="4">
        <f t="shared" si="111"/>
        <v>0.12176494206632947</v>
      </c>
      <c r="P349" s="4">
        <f t="shared" si="112"/>
        <v>0.20224719101123595</v>
      </c>
      <c r="Q349" s="3" cm="1">
        <f t="array" ref="Q349">SUM(_xlfn._xlws.FILTER($G$2:$G$863,_xlfn.MAP($M$2:$M$863,_xlfn.LAMBDA(_xlpm.x,_xlpm.x=$M349))))</f>
        <v>9.5194922937443336E-3</v>
      </c>
      <c r="R349" s="4">
        <f t="shared" si="113"/>
        <v>0.42857142857142855</v>
      </c>
      <c r="S349" s="6" cm="1">
        <f t="array" ref="S349">SUM(_xlfn._xlws.FILTER($G$2:$G$863,_xlfn.MAP($N$2:$N$863,_xlfn.LAMBDA(_xlpm.x,_xlpm.x=$N349))))</f>
        <v>3.0825022665457842E-2</v>
      </c>
      <c r="T349" s="4">
        <f t="shared" si="114"/>
        <v>0.13235294117647059</v>
      </c>
      <c r="U349" s="4">
        <f t="shared" si="115"/>
        <v>0.51028961797231698</v>
      </c>
      <c r="V349" s="4" t="s">
        <v>909</v>
      </c>
      <c r="W349" s="4" t="s">
        <v>891</v>
      </c>
      <c r="X349" s="2" cm="1">
        <f t="array" ref="X349">SUM(_xlfn._xlws.FILTER($E$2:$E$863,_xlfn.MAP($V$2:$V$863,_xlfn.LAMBDA(_xlpm.x,_xlpm.x=$V349))))</f>
        <v>473</v>
      </c>
      <c r="Y349" s="11">
        <f t="shared" si="116"/>
        <v>1.9027484143763214E-2</v>
      </c>
      <c r="Z349" s="2" cm="1">
        <f t="array" ref="Z349">SUM(_xlfn._xlws.FILTER($E$2:$E$863,_xlfn.MAP($W$2:$W$863,_xlfn.LAMBDA(_xlpm.x,_xlpm.x=$W349))))</f>
        <v>163</v>
      </c>
      <c r="AA349" s="11">
        <f t="shared" si="117"/>
        <v>5.5214723926380369E-2</v>
      </c>
      <c r="AB349" s="11">
        <f t="shared" si="118"/>
        <v>-0.46267353633385372</v>
      </c>
      <c r="AC349" s="2"/>
      <c r="AH349" s="2"/>
      <c r="AI349" s="2"/>
    </row>
    <row r="350" spans="1:35">
      <c r="A350" s="1" t="str">
        <f t="shared" si="101"/>
        <v>~ld~ : [d]</v>
      </c>
      <c r="B350" s="1">
        <f t="shared" si="119"/>
        <v>0</v>
      </c>
      <c r="C350" s="1">
        <f t="shared" si="119"/>
        <v>0</v>
      </c>
      <c r="D350" s="1">
        <f t="shared" si="119"/>
        <v>0</v>
      </c>
      <c r="E350" s="7">
        <v>3</v>
      </c>
      <c r="F350" s="9" t="s">
        <v>19</v>
      </c>
      <c r="G350" s="4">
        <f t="shared" si="103"/>
        <v>1.3599274705349048E-3</v>
      </c>
      <c r="H350" s="4" t="str">
        <f t="shared" si="104"/>
        <v>d</v>
      </c>
      <c r="I350" s="4" t="str">
        <f t="shared" si="105"/>
        <v>ld</v>
      </c>
      <c r="J350" s="10">
        <f t="shared" si="106"/>
        <v>1</v>
      </c>
      <c r="K350" s="10">
        <f t="shared" si="107"/>
        <v>2</v>
      </c>
      <c r="L350" s="10">
        <f t="shared" si="108"/>
        <v>2</v>
      </c>
      <c r="M350" s="1" t="str">
        <f t="shared" si="109"/>
        <v>~ld~</v>
      </c>
      <c r="N350" s="1" t="str">
        <f t="shared" si="110"/>
        <v>[d]</v>
      </c>
      <c r="O350" s="4">
        <f t="shared" si="111"/>
        <v>3.6247623315782622E-2</v>
      </c>
      <c r="P350" s="4">
        <f t="shared" si="112"/>
        <v>0.1</v>
      </c>
      <c r="Q350" s="3" cm="1">
        <f t="array" ref="Q350">SUM(_xlfn._xlws.FILTER($G$2:$G$863,_xlfn.MAP($M$2:$M$863,_xlfn.LAMBDA(_xlpm.x,_xlpm.x=$M350))))</f>
        <v>5.8930190389845875E-3</v>
      </c>
      <c r="R350" s="4">
        <f t="shared" si="113"/>
        <v>0.23076923076923078</v>
      </c>
      <c r="S350" s="6" cm="1">
        <f t="array" ref="S350">SUM(_xlfn._xlws.FILTER($G$2:$G$863,_xlfn.MAP($N$2:$N$863,_xlfn.LAMBDA(_xlpm.x,_xlpm.x=$N350))))</f>
        <v>2.130553037171351E-2</v>
      </c>
      <c r="T350" s="4">
        <f t="shared" si="114"/>
        <v>6.3829787234042548E-2</v>
      </c>
      <c r="U350" s="4">
        <f t="shared" si="115"/>
        <v>0.5581545056288808</v>
      </c>
      <c r="V350" s="4" t="s">
        <v>908</v>
      </c>
      <c r="W350" s="4" t="s">
        <v>890</v>
      </c>
      <c r="X350" s="2" cm="1">
        <f t="array" ref="X350">SUM(_xlfn._xlws.FILTER($E$2:$E$863,_xlfn.MAP($V$2:$V$863,_xlfn.LAMBDA(_xlpm.x,_xlpm.x=$V350))))</f>
        <v>562</v>
      </c>
      <c r="Y350" s="11">
        <f t="shared" si="116"/>
        <v>5.3380782918149468E-3</v>
      </c>
      <c r="Z350" s="2" cm="1">
        <f t="array" ref="Z350">SUM(_xlfn._xlws.FILTER($E$2:$E$863,_xlfn.MAP($W$2:$W$863,_xlfn.LAMBDA(_xlpm.x,_xlpm.x=$W350))))</f>
        <v>245</v>
      </c>
      <c r="AA350" s="11">
        <f t="shared" si="117"/>
        <v>1.2244897959183673E-2</v>
      </c>
      <c r="AB350" s="11">
        <f t="shared" si="118"/>
        <v>-0.36057023120452858</v>
      </c>
      <c r="AC350" s="2"/>
      <c r="AH350" s="2"/>
      <c r="AI350" s="2"/>
    </row>
    <row r="351" spans="1:35">
      <c r="A351" s="1" t="str">
        <f t="shared" si="101"/>
        <v>~ne~ : [n]</v>
      </c>
      <c r="B351" s="1">
        <f t="shared" si="119"/>
        <v>0</v>
      </c>
      <c r="C351" s="1">
        <f t="shared" si="119"/>
        <v>0</v>
      </c>
      <c r="D351" s="1">
        <f t="shared" si="119"/>
        <v>1</v>
      </c>
      <c r="E351" s="7">
        <v>15</v>
      </c>
      <c r="F351" s="9" t="s">
        <v>93</v>
      </c>
      <c r="G351" s="4">
        <f t="shared" si="103"/>
        <v>6.799637352674524E-3</v>
      </c>
      <c r="H351" s="4" t="str">
        <f t="shared" si="104"/>
        <v>n</v>
      </c>
      <c r="I351" s="4" t="str">
        <f t="shared" si="105"/>
        <v>ne</v>
      </c>
      <c r="J351" s="10">
        <f t="shared" si="106"/>
        <v>1</v>
      </c>
      <c r="K351" s="10">
        <f t="shared" si="107"/>
        <v>2</v>
      </c>
      <c r="L351" s="10">
        <f t="shared" si="108"/>
        <v>2</v>
      </c>
      <c r="M351" s="1" t="str">
        <f t="shared" si="109"/>
        <v>~ne~</v>
      </c>
      <c r="N351" s="1" t="str">
        <f t="shared" si="110"/>
        <v>[n]</v>
      </c>
      <c r="O351" s="4">
        <f t="shared" si="111"/>
        <v>0.19077696481990855</v>
      </c>
      <c r="P351" s="4">
        <f t="shared" si="112"/>
        <v>0.26315789473684215</v>
      </c>
      <c r="Q351" s="3" cm="1">
        <f t="array" ref="Q351">SUM(_xlfn._xlws.FILTER($G$2:$G$863,_xlfn.MAP($M$2:$M$863,_xlfn.LAMBDA(_xlpm.x,_xlpm.x=$M351))))</f>
        <v>1.0879419764279238E-2</v>
      </c>
      <c r="R351" s="4">
        <f t="shared" si="113"/>
        <v>0.625</v>
      </c>
      <c r="S351" s="6" cm="1">
        <f t="array" ref="S351">SUM(_xlfn._xlws.FILTER($G$2:$G$863,_xlfn.MAP($N$2:$N$863,_xlfn.LAMBDA(_xlpm.x,_xlpm.x=$N351))))</f>
        <v>4.0797824116047141E-2</v>
      </c>
      <c r="T351" s="4">
        <f t="shared" si="114"/>
        <v>0.16666666666666669</v>
      </c>
      <c r="U351" s="4">
        <f t="shared" si="115"/>
        <v>0.57403126772771884</v>
      </c>
      <c r="V351" s="4" t="s">
        <v>900</v>
      </c>
      <c r="W351" s="4" t="s">
        <v>890</v>
      </c>
      <c r="X351" s="2" cm="1">
        <f t="array" ref="X351">SUM(_xlfn._xlws.FILTER($E$2:$E$863,_xlfn.MAP($V$2:$V$863,_xlfn.LAMBDA(_xlpm.x,_xlpm.x=$V351))))</f>
        <v>247</v>
      </c>
      <c r="Y351" s="11">
        <f t="shared" si="116"/>
        <v>6.0728744939271252E-2</v>
      </c>
      <c r="Z351" s="2" cm="1">
        <f t="array" ref="Z351">SUM(_xlfn._xlws.FILTER($E$2:$E$863,_xlfn.MAP($W$2:$W$863,_xlfn.LAMBDA(_xlpm.x,_xlpm.x=$W351))))</f>
        <v>245</v>
      </c>
      <c r="AA351" s="11">
        <f t="shared" si="117"/>
        <v>6.1224489795918366E-2</v>
      </c>
      <c r="AB351" s="11">
        <f t="shared" si="118"/>
        <v>-3.5308688951332982E-3</v>
      </c>
      <c r="AC351" s="2"/>
      <c r="AH351" s="2"/>
      <c r="AI351" s="2"/>
    </row>
    <row r="352" spans="1:35">
      <c r="A352" s="1" t="str">
        <f t="shared" si="101"/>
        <v>~ti~ : [tə]</v>
      </c>
      <c r="B352" s="1">
        <f t="shared" si="119"/>
        <v>0</v>
      </c>
      <c r="C352" s="1">
        <f t="shared" si="119"/>
        <v>0</v>
      </c>
      <c r="D352" s="1">
        <f t="shared" si="119"/>
        <v>0</v>
      </c>
      <c r="E352" s="7">
        <v>1</v>
      </c>
      <c r="F352" s="9" t="s">
        <v>703</v>
      </c>
      <c r="G352" s="4">
        <f t="shared" si="103"/>
        <v>4.5330915684496827E-4</v>
      </c>
      <c r="H352" s="1" t="str">
        <f t="shared" si="104"/>
        <v>tə</v>
      </c>
      <c r="I352" s="1" t="str">
        <f t="shared" si="105"/>
        <v>ti</v>
      </c>
      <c r="J352" s="10">
        <f t="shared" si="106"/>
        <v>2</v>
      </c>
      <c r="K352" s="10">
        <f t="shared" si="107"/>
        <v>2</v>
      </c>
      <c r="L352" s="10">
        <f t="shared" si="108"/>
        <v>2</v>
      </c>
      <c r="M352" s="1" t="str">
        <f t="shared" si="109"/>
        <v>~ti~</v>
      </c>
      <c r="N352" s="1" t="str">
        <f t="shared" si="110"/>
        <v>[tə]</v>
      </c>
      <c r="O352" s="4">
        <f t="shared" si="111"/>
        <v>1.8123811657891311E-2</v>
      </c>
      <c r="P352" s="4">
        <f t="shared" si="112"/>
        <v>0.1</v>
      </c>
      <c r="Q352" s="3" cm="1">
        <f t="array" ref="Q352">SUM(_xlfn._xlws.FILTER($G$2:$G$863,_xlfn.MAP($M$2:$M$863,_xlfn.LAMBDA(_xlpm.x,_xlpm.x=$M352))))</f>
        <v>1.8132366273798731E-3</v>
      </c>
      <c r="R352" s="4">
        <f t="shared" si="113"/>
        <v>0.25</v>
      </c>
      <c r="S352" s="6" cm="1">
        <f t="array" ref="S352">SUM(_xlfn._xlws.FILTER($G$2:$G$863,_xlfn.MAP($N$2:$N$863,_xlfn.LAMBDA(_xlpm.x,_xlpm.x=$N352))))</f>
        <v>7.2529465095194923E-3</v>
      </c>
      <c r="T352" s="4">
        <f t="shared" si="114"/>
        <v>6.25E-2</v>
      </c>
      <c r="U352" s="4">
        <f t="shared" si="115"/>
        <v>0.6020599913279624</v>
      </c>
      <c r="V352" s="4" t="s">
        <v>899</v>
      </c>
      <c r="W352" s="4" t="s">
        <v>891</v>
      </c>
      <c r="X352" s="2" cm="1">
        <f t="array" ref="X352">SUM(_xlfn._xlws.FILTER($E$2:$E$863,_xlfn.MAP($V$2:$V$863,_xlfn.LAMBDA(_xlpm.x,_xlpm.x=$V352))))</f>
        <v>359</v>
      </c>
      <c r="Y352" s="11">
        <f t="shared" si="116"/>
        <v>2.7855153203342618E-3</v>
      </c>
      <c r="Z352" s="2" cm="1">
        <f t="array" ref="Z352">SUM(_xlfn._xlws.FILTER($E$2:$E$863,_xlfn.MAP($W$2:$W$863,_xlfn.LAMBDA(_xlpm.x,_xlpm.x=$W352))))</f>
        <v>163</v>
      </c>
      <c r="AA352" s="11">
        <f t="shared" si="117"/>
        <v>6.1349693251533744E-3</v>
      </c>
      <c r="AB352" s="11">
        <f t="shared" si="118"/>
        <v>-0.34290684417436135</v>
      </c>
      <c r="AC352" s="2"/>
      <c r="AH352" s="2"/>
      <c r="AI352" s="2"/>
    </row>
    <row r="353" spans="1:35">
      <c r="A353" s="1" t="str">
        <f t="shared" si="101"/>
        <v>~bu~ : [bɪ]</v>
      </c>
      <c r="B353" s="1">
        <f t="shared" si="119"/>
        <v>0</v>
      </c>
      <c r="C353" s="1">
        <f t="shared" si="119"/>
        <v>0</v>
      </c>
      <c r="D353" s="1">
        <f t="shared" si="119"/>
        <v>0</v>
      </c>
      <c r="E353" s="7">
        <v>1</v>
      </c>
      <c r="F353" s="9" t="s">
        <v>686</v>
      </c>
      <c r="G353" s="4">
        <f t="shared" si="103"/>
        <v>4.5330915684496827E-4</v>
      </c>
      <c r="H353" s="4" t="str">
        <f t="shared" si="104"/>
        <v>bɪ</v>
      </c>
      <c r="I353" s="4" t="str">
        <f t="shared" si="105"/>
        <v>bu</v>
      </c>
      <c r="J353" s="10">
        <f t="shared" si="106"/>
        <v>2</v>
      </c>
      <c r="K353" s="10">
        <f t="shared" si="107"/>
        <v>2</v>
      </c>
      <c r="L353" s="10">
        <f t="shared" si="108"/>
        <v>2</v>
      </c>
      <c r="M353" s="1" t="str">
        <f t="shared" si="109"/>
        <v>~bu~</v>
      </c>
      <c r="N353" s="1" t="str">
        <f t="shared" si="110"/>
        <v>[bɪ]</v>
      </c>
      <c r="O353" s="4">
        <f t="shared" si="111"/>
        <v>2.4165082210521743E-2</v>
      </c>
      <c r="P353" s="4">
        <f t="shared" si="112"/>
        <v>0.13333333333333333</v>
      </c>
      <c r="Q353" s="3" cm="1">
        <f t="array" ref="Q353">SUM(_xlfn._xlws.FILTER($G$2:$G$863,_xlfn.MAP($M$2:$M$863,_xlfn.LAMBDA(_xlpm.x,_xlpm.x=$M353))))</f>
        <v>1.3599274705349048E-3</v>
      </c>
      <c r="R353" s="4">
        <f t="shared" si="113"/>
        <v>0.33333333333333331</v>
      </c>
      <c r="S353" s="6" cm="1">
        <f t="array" ref="S353">SUM(_xlfn._xlws.FILTER($G$2:$G$863,_xlfn.MAP($N$2:$N$863,_xlfn.LAMBDA(_xlpm.x,_xlpm.x=$N353))))</f>
        <v>5.4397098821396192E-3</v>
      </c>
      <c r="T353" s="4">
        <f t="shared" si="114"/>
        <v>8.3333333333333329E-2</v>
      </c>
      <c r="U353" s="4">
        <f t="shared" si="115"/>
        <v>0.6020599913279624</v>
      </c>
      <c r="V353" s="4" t="s">
        <v>908</v>
      </c>
      <c r="W353" s="4" t="s">
        <v>897</v>
      </c>
      <c r="X353" s="2" cm="1">
        <f t="array" ref="X353">SUM(_xlfn._xlws.FILTER($E$2:$E$863,_xlfn.MAP($V$2:$V$863,_xlfn.LAMBDA(_xlpm.x,_xlpm.x=$V353))))</f>
        <v>562</v>
      </c>
      <c r="Y353" s="11">
        <f t="shared" si="116"/>
        <v>1.7793594306049821E-3</v>
      </c>
      <c r="Z353" s="2" cm="1">
        <f t="array" ref="Z353">SUM(_xlfn._xlws.FILTER($E$2:$E$863,_xlfn.MAP($W$2:$W$863,_xlfn.LAMBDA(_xlpm.x,_xlpm.x=$W353))))</f>
        <v>111</v>
      </c>
      <c r="AA353" s="11">
        <f t="shared" si="117"/>
        <v>9.0090090090090089E-3</v>
      </c>
      <c r="AB353" s="11">
        <f t="shared" si="118"/>
        <v>-0.7044133367824037</v>
      </c>
      <c r="AC353" s="2"/>
      <c r="AH353" s="2"/>
      <c r="AI353" s="2"/>
    </row>
    <row r="354" spans="1:35">
      <c r="A354" s="1" t="str">
        <f t="shared" si="101"/>
        <v>~my~ : [mɪ]</v>
      </c>
      <c r="B354" s="1">
        <f t="shared" si="119"/>
        <v>0</v>
      </c>
      <c r="C354" s="1">
        <f t="shared" si="119"/>
        <v>1</v>
      </c>
      <c r="D354" s="1">
        <f t="shared" si="119"/>
        <v>0</v>
      </c>
      <c r="E354" s="7">
        <v>1</v>
      </c>
      <c r="F354" s="9" t="s">
        <v>725</v>
      </c>
      <c r="G354" s="4">
        <f t="shared" si="103"/>
        <v>4.5330915684496827E-4</v>
      </c>
      <c r="H354" s="4" t="str">
        <f t="shared" si="104"/>
        <v>mɪ</v>
      </c>
      <c r="I354" s="4" t="str">
        <f t="shared" si="105"/>
        <v>my</v>
      </c>
      <c r="J354" s="10">
        <f t="shared" si="106"/>
        <v>2</v>
      </c>
      <c r="K354" s="10">
        <f t="shared" si="107"/>
        <v>2</v>
      </c>
      <c r="L354" s="10">
        <f t="shared" si="108"/>
        <v>2</v>
      </c>
      <c r="M354" s="1" t="str">
        <f t="shared" si="109"/>
        <v>~my~</v>
      </c>
      <c r="N354" s="1" t="str">
        <f t="shared" si="110"/>
        <v>[mɪ]</v>
      </c>
      <c r="O354" s="4">
        <f t="shared" si="111"/>
        <v>3.6247623315782622E-2</v>
      </c>
      <c r="P354" s="4">
        <f t="shared" si="112"/>
        <v>0.2</v>
      </c>
      <c r="Q354" s="3" cm="1">
        <f t="array" ref="Q354">SUM(_xlfn._xlws.FILTER($G$2:$G$863,_xlfn.MAP($M$2:$M$863,_xlfn.LAMBDA(_xlpm.x,_xlpm.x=$M354))))</f>
        <v>9.0661831368993653E-4</v>
      </c>
      <c r="R354" s="4">
        <f t="shared" si="113"/>
        <v>0.5</v>
      </c>
      <c r="S354" s="6" cm="1">
        <f t="array" ref="S354">SUM(_xlfn._xlws.FILTER($G$2:$G$863,_xlfn.MAP($N$2:$N$863,_xlfn.LAMBDA(_xlpm.x,_xlpm.x=$N354))))</f>
        <v>3.6264732547597461E-3</v>
      </c>
      <c r="T354" s="4">
        <f t="shared" si="114"/>
        <v>0.125</v>
      </c>
      <c r="U354" s="4">
        <f t="shared" si="115"/>
        <v>0.6020599913279624</v>
      </c>
      <c r="V354" s="4" t="s">
        <v>908</v>
      </c>
      <c r="W354" s="4" t="s">
        <v>894</v>
      </c>
      <c r="X354" s="2" cm="1">
        <f t="array" ref="X354">SUM(_xlfn._xlws.FILTER($E$2:$E$863,_xlfn.MAP($V$2:$V$863,_xlfn.LAMBDA(_xlpm.x,_xlpm.x=$V354))))</f>
        <v>562</v>
      </c>
      <c r="Y354" s="11">
        <f t="shared" si="116"/>
        <v>1.7793594306049821E-3</v>
      </c>
      <c r="Z354" s="2" cm="1">
        <f t="array" ref="Z354">SUM(_xlfn._xlws.FILTER($E$2:$E$863,_xlfn.MAP($W$2:$W$863,_xlfn.LAMBDA(_xlpm.x,_xlpm.x=$W354))))</f>
        <v>288</v>
      </c>
      <c r="AA354" s="11">
        <f t="shared" si="117"/>
        <v>3.472222222222222E-3</v>
      </c>
      <c r="AB354" s="11">
        <f t="shared" si="118"/>
        <v>-0.2903438278098302</v>
      </c>
      <c r="AC354" s="2"/>
      <c r="AH354" s="2"/>
      <c r="AI354" s="2"/>
    </row>
    <row r="355" spans="1:35">
      <c r="A355" s="1" t="str">
        <f t="shared" si="101"/>
        <v>~bi~ : [bɪ]</v>
      </c>
      <c r="B355" s="1">
        <f t="shared" si="119"/>
        <v>0</v>
      </c>
      <c r="C355" s="1">
        <f t="shared" si="119"/>
        <v>0</v>
      </c>
      <c r="D355" s="1">
        <f t="shared" si="119"/>
        <v>0</v>
      </c>
      <c r="E355" s="7">
        <v>2</v>
      </c>
      <c r="F355" s="9" t="s">
        <v>386</v>
      </c>
      <c r="G355" s="4">
        <f t="shared" si="103"/>
        <v>9.0661831368993653E-4</v>
      </c>
      <c r="H355" s="4" t="str">
        <f t="shared" si="104"/>
        <v>bɪ</v>
      </c>
      <c r="I355" s="4" t="str">
        <f t="shared" si="105"/>
        <v>bi</v>
      </c>
      <c r="J355" s="10">
        <f t="shared" si="106"/>
        <v>2</v>
      </c>
      <c r="K355" s="10">
        <f t="shared" si="107"/>
        <v>2</v>
      </c>
      <c r="L355" s="10">
        <f t="shared" si="108"/>
        <v>2</v>
      </c>
      <c r="M355" s="1" t="str">
        <f t="shared" si="109"/>
        <v>~bi~</v>
      </c>
      <c r="N355" s="1" t="str">
        <f t="shared" si="110"/>
        <v>[bɪ]</v>
      </c>
      <c r="O355" s="4">
        <f t="shared" si="111"/>
        <v>7.6601498261041734E-2</v>
      </c>
      <c r="P355" s="4">
        <f t="shared" si="112"/>
        <v>0.26666666666666666</v>
      </c>
      <c r="Q355" s="3" cm="1">
        <f t="array" ref="Q355">SUM(_xlfn._xlws.FILTER($G$2:$G$863,_xlfn.MAP($M$2:$M$863,_xlfn.LAMBDA(_xlpm.x,_xlpm.x=$M355))))</f>
        <v>1.3599274705349048E-3</v>
      </c>
      <c r="R355" s="4">
        <f t="shared" si="113"/>
        <v>0.66666666666666663</v>
      </c>
      <c r="S355" s="6" cm="1">
        <f t="array" ref="S355">SUM(_xlfn._xlws.FILTER($G$2:$G$863,_xlfn.MAP($N$2:$N$863,_xlfn.LAMBDA(_xlpm.x,_xlpm.x=$N355))))</f>
        <v>5.4397098821396192E-3</v>
      </c>
      <c r="T355" s="4">
        <f t="shared" si="114"/>
        <v>0.16666666666666666</v>
      </c>
      <c r="U355" s="4">
        <f t="shared" si="115"/>
        <v>0.6020599913279624</v>
      </c>
      <c r="V355" s="4" t="s">
        <v>909</v>
      </c>
      <c r="W355" s="4" t="s">
        <v>893</v>
      </c>
      <c r="X355" s="2" cm="1">
        <f t="array" ref="X355">SUM(_xlfn._xlws.FILTER($E$2:$E$863,_xlfn.MAP($V$2:$V$863,_xlfn.LAMBDA(_xlpm.x,_xlpm.x=$V355))))</f>
        <v>473</v>
      </c>
      <c r="Y355" s="11">
        <f t="shared" si="116"/>
        <v>4.2283298097251587E-3</v>
      </c>
      <c r="Z355" s="2" cm="1">
        <f t="array" ref="Z355">SUM(_xlfn._xlws.FILTER($E$2:$E$863,_xlfn.MAP($W$2:$W$863,_xlfn.LAMBDA(_xlpm.x,_xlpm.x=$W355))))</f>
        <v>228</v>
      </c>
      <c r="AA355" s="11">
        <f t="shared" si="117"/>
        <v>8.771929824561403E-3</v>
      </c>
      <c r="AB355" s="11">
        <f t="shared" si="118"/>
        <v>-0.3169262937373577</v>
      </c>
      <c r="AC355" s="2"/>
      <c r="AH355" s="2"/>
      <c r="AI355" s="2"/>
    </row>
    <row r="356" spans="1:35">
      <c r="A356" s="1" t="str">
        <f t="shared" si="101"/>
        <v>~vy~ : [vɪ]</v>
      </c>
      <c r="B356" s="1">
        <f t="shared" si="119"/>
        <v>0</v>
      </c>
      <c r="C356" s="1">
        <f t="shared" si="119"/>
        <v>0</v>
      </c>
      <c r="D356" s="1">
        <f t="shared" si="119"/>
        <v>0</v>
      </c>
      <c r="E356" s="7">
        <v>1</v>
      </c>
      <c r="F356" s="9" t="s">
        <v>773</v>
      </c>
      <c r="G356" s="4">
        <f t="shared" si="103"/>
        <v>4.5330915684496827E-4</v>
      </c>
      <c r="H356" s="4" t="str">
        <f t="shared" si="104"/>
        <v>vɪ</v>
      </c>
      <c r="I356" s="4" t="str">
        <f t="shared" si="105"/>
        <v>vy</v>
      </c>
      <c r="J356" s="10">
        <f t="shared" si="106"/>
        <v>2</v>
      </c>
      <c r="K356" s="10">
        <f t="shared" si="107"/>
        <v>2</v>
      </c>
      <c r="L356" s="10">
        <f t="shared" si="108"/>
        <v>2</v>
      </c>
      <c r="M356" s="1" t="str">
        <f t="shared" si="109"/>
        <v>~vy~</v>
      </c>
      <c r="N356" s="1" t="str">
        <f t="shared" si="110"/>
        <v>[vɪ]</v>
      </c>
      <c r="O356" s="4">
        <f t="shared" si="111"/>
        <v>7.2495246631565244E-2</v>
      </c>
      <c r="P356" s="4">
        <f t="shared" si="112"/>
        <v>0.4</v>
      </c>
      <c r="Q356" s="3" cm="1">
        <f t="array" ref="Q356">SUM(_xlfn._xlws.FILTER($G$2:$G$863,_xlfn.MAP($M$2:$M$863,_xlfn.LAMBDA(_xlpm.x,_xlpm.x=$M356))))</f>
        <v>4.5330915684496827E-4</v>
      </c>
      <c r="R356" s="4">
        <f t="shared" si="113"/>
        <v>1</v>
      </c>
      <c r="S356" s="6" cm="1">
        <f t="array" ref="S356">SUM(_xlfn._xlws.FILTER($G$2:$G$863,_xlfn.MAP($N$2:$N$863,_xlfn.LAMBDA(_xlpm.x,_xlpm.x=$N356))))</f>
        <v>1.8132366273798731E-3</v>
      </c>
      <c r="T356" s="4">
        <f t="shared" si="114"/>
        <v>0.25</v>
      </c>
      <c r="U356" s="4">
        <f t="shared" si="115"/>
        <v>0.6020599913279624</v>
      </c>
      <c r="V356" s="4" t="s">
        <v>907</v>
      </c>
      <c r="W356" s="4" t="s">
        <v>898</v>
      </c>
      <c r="X356" s="2" cm="1">
        <f t="array" ref="X356">SUM(_xlfn._xlws.FILTER($E$2:$E$863,_xlfn.MAP($V$2:$V$863,_xlfn.LAMBDA(_xlpm.x,_xlpm.x=$V356))))</f>
        <v>341</v>
      </c>
      <c r="Y356" s="11">
        <f t="shared" si="116"/>
        <v>2.9325513196480938E-3</v>
      </c>
      <c r="Z356" s="2" cm="1">
        <f t="array" ref="Z356">SUM(_xlfn._xlws.FILTER($E$2:$E$863,_xlfn.MAP($W$2:$W$863,_xlfn.LAMBDA(_xlpm.x,_xlpm.x=$W356))))</f>
        <v>56</v>
      </c>
      <c r="AA356" s="11">
        <f t="shared" si="117"/>
        <v>1.7857142857142856E-2</v>
      </c>
      <c r="AB356" s="11">
        <f t="shared" si="118"/>
        <v>-0.78456635198629721</v>
      </c>
      <c r="AC356" s="2"/>
      <c r="AH356" s="2"/>
      <c r="AI356" s="2"/>
    </row>
    <row r="357" spans="1:35">
      <c r="A357" s="1" t="str">
        <f t="shared" si="101"/>
        <v>~ry~ : [ɹɪ]</v>
      </c>
      <c r="B357" s="1">
        <f t="shared" si="119"/>
        <v>1</v>
      </c>
      <c r="C357" s="1">
        <f t="shared" si="119"/>
        <v>0</v>
      </c>
      <c r="D357" s="1">
        <f t="shared" si="119"/>
        <v>0</v>
      </c>
      <c r="E357" s="7">
        <v>7</v>
      </c>
      <c r="F357" s="9" t="s">
        <v>325</v>
      </c>
      <c r="G357" s="4">
        <f t="shared" si="103"/>
        <v>3.1731640979147779E-3</v>
      </c>
      <c r="H357" s="1" t="str">
        <f t="shared" si="104"/>
        <v>ɹɪ</v>
      </c>
      <c r="I357" s="1" t="str">
        <f t="shared" si="105"/>
        <v>ry</v>
      </c>
      <c r="J357" s="10">
        <f t="shared" si="106"/>
        <v>2</v>
      </c>
      <c r="K357" s="10">
        <f t="shared" si="107"/>
        <v>2</v>
      </c>
      <c r="L357" s="10">
        <f t="shared" si="108"/>
        <v>2</v>
      </c>
      <c r="M357" s="1" t="str">
        <f t="shared" si="109"/>
        <v>~ry~</v>
      </c>
      <c r="N357" s="1" t="str">
        <f t="shared" si="110"/>
        <v>[ɹɪ]</v>
      </c>
      <c r="O357" s="4">
        <f t="shared" si="111"/>
        <v>0.21748573989469566</v>
      </c>
      <c r="P357" s="4">
        <f t="shared" si="112"/>
        <v>0.4</v>
      </c>
      <c r="Q357" s="3" cm="1">
        <f t="array" ref="Q357">SUM(_xlfn._xlws.FILTER($G$2:$G$863,_xlfn.MAP($M$2:$M$863,_xlfn.LAMBDA(_xlpm.x,_xlpm.x=$M357))))</f>
        <v>3.1731640979147779E-3</v>
      </c>
      <c r="R357" s="4">
        <f t="shared" si="113"/>
        <v>1</v>
      </c>
      <c r="S357" s="6" cm="1">
        <f t="array" ref="S357">SUM(_xlfn._xlws.FILTER($G$2:$G$863,_xlfn.MAP($N$2:$N$863,_xlfn.LAMBDA(_xlpm.x,_xlpm.x=$N357))))</f>
        <v>1.2692656391659111E-2</v>
      </c>
      <c r="T357" s="4">
        <f t="shared" si="114"/>
        <v>0.25</v>
      </c>
      <c r="U357" s="4">
        <f t="shared" si="115"/>
        <v>0.6020599913279624</v>
      </c>
      <c r="V357" s="4" t="s">
        <v>889</v>
      </c>
      <c r="W357" s="4" t="s">
        <v>902</v>
      </c>
      <c r="X357" s="2" cm="1">
        <f t="array" ref="X357">SUM(_xlfn._xlws.FILTER($E$2:$E$863,_xlfn.MAP($V$2:$V$863,_xlfn.LAMBDA(_xlpm.x,_xlpm.x=$V357))))</f>
        <v>52</v>
      </c>
      <c r="Y357" s="11">
        <f t="shared" si="116"/>
        <v>0.13461538461538461</v>
      </c>
      <c r="Z357" s="2" cm="1">
        <f t="array" ref="Z357">SUM(_xlfn._xlws.FILTER($E$2:$E$863,_xlfn.MAP($W$2:$W$863,_xlfn.LAMBDA(_xlpm.x,_xlpm.x=$W357))))</f>
        <v>127</v>
      </c>
      <c r="AA357" s="11">
        <f t="shared" si="117"/>
        <v>5.5118110236220472E-2</v>
      </c>
      <c r="AB357" s="11">
        <f t="shared" si="118"/>
        <v>0.38780037732115769</v>
      </c>
      <c r="AC357" s="2"/>
      <c r="AH357" s="2"/>
      <c r="AI357" s="2"/>
    </row>
    <row r="358" spans="1:35">
      <c r="A358" s="1" t="str">
        <f t="shared" si="101"/>
        <v>~lf~ : [f]</v>
      </c>
      <c r="B358" s="1">
        <f t="shared" si="119"/>
        <v>0</v>
      </c>
      <c r="C358" s="1">
        <f t="shared" si="119"/>
        <v>0</v>
      </c>
      <c r="D358" s="1">
        <f t="shared" si="119"/>
        <v>0</v>
      </c>
      <c r="E358" s="7">
        <v>1</v>
      </c>
      <c r="F358" s="9" t="s">
        <v>31</v>
      </c>
      <c r="G358" s="4">
        <f t="shared" si="103"/>
        <v>4.5330915684496827E-4</v>
      </c>
      <c r="H358" s="4" t="str">
        <f t="shared" si="104"/>
        <v>f</v>
      </c>
      <c r="I358" s="4" t="str">
        <f t="shared" si="105"/>
        <v>lf</v>
      </c>
      <c r="J358" s="10">
        <f t="shared" si="106"/>
        <v>1</v>
      </c>
      <c r="K358" s="10">
        <f t="shared" si="107"/>
        <v>2</v>
      </c>
      <c r="L358" s="10">
        <f t="shared" si="108"/>
        <v>2</v>
      </c>
      <c r="M358" s="1" t="str">
        <f t="shared" si="109"/>
        <v>~lf~</v>
      </c>
      <c r="N358" s="1" t="str">
        <f t="shared" si="110"/>
        <v>[f]</v>
      </c>
      <c r="O358" s="4">
        <f t="shared" si="111"/>
        <v>3.2952384832529651E-2</v>
      </c>
      <c r="P358" s="4">
        <f t="shared" si="112"/>
        <v>0.1818181818181818</v>
      </c>
      <c r="Q358" s="3" cm="1">
        <f t="array" ref="Q358">SUM(_xlfn._xlws.FILTER($G$2:$G$863,_xlfn.MAP($M$2:$M$863,_xlfn.LAMBDA(_xlpm.x,_xlpm.x=$M358))))</f>
        <v>9.0661831368993653E-4</v>
      </c>
      <c r="R358" s="4">
        <f t="shared" si="113"/>
        <v>0.5</v>
      </c>
      <c r="S358" s="6" cm="1">
        <f t="array" ref="S358">SUM(_xlfn._xlws.FILTER($G$2:$G$863,_xlfn.MAP($N$2:$N$863,_xlfn.LAMBDA(_xlpm.x,_xlpm.x=$N358))))</f>
        <v>4.0797824116047144E-3</v>
      </c>
      <c r="T358" s="4">
        <f t="shared" si="114"/>
        <v>0.1111111111111111</v>
      </c>
      <c r="U358" s="4">
        <f t="shared" si="115"/>
        <v>0.65321251377534373</v>
      </c>
      <c r="V358" s="4" t="s">
        <v>909</v>
      </c>
      <c r="W358" s="4" t="s">
        <v>890</v>
      </c>
      <c r="X358" s="2" cm="1">
        <f t="array" ref="X358">SUM(_xlfn._xlws.FILTER($E$2:$E$863,_xlfn.MAP($V$2:$V$863,_xlfn.LAMBDA(_xlpm.x,_xlpm.x=$V358))))</f>
        <v>473</v>
      </c>
      <c r="Y358" s="11">
        <f t="shared" si="116"/>
        <v>2.1141649048625794E-3</v>
      </c>
      <c r="Z358" s="2" cm="1">
        <f t="array" ref="Z358">SUM(_xlfn._xlws.FILTER($E$2:$E$863,_xlfn.MAP($W$2:$W$863,_xlfn.LAMBDA(_xlpm.x,_xlpm.x=$W358))))</f>
        <v>245</v>
      </c>
      <c r="AA358" s="11">
        <f t="shared" si="117"/>
        <v>4.0816326530612249E-3</v>
      </c>
      <c r="AB358" s="11">
        <f t="shared" si="118"/>
        <v>-0.28569505637327913</v>
      </c>
      <c r="AC358" s="2"/>
      <c r="AH358" s="2"/>
      <c r="AI358" s="2"/>
    </row>
    <row r="359" spans="1:35">
      <c r="A359" s="1" t="str">
        <f t="shared" si="101"/>
        <v>~ei~ : [i]</v>
      </c>
      <c r="B359" s="1">
        <f t="shared" si="119"/>
        <v>0</v>
      </c>
      <c r="C359" s="1">
        <f t="shared" si="119"/>
        <v>0</v>
      </c>
      <c r="D359" s="1">
        <f t="shared" si="119"/>
        <v>0</v>
      </c>
      <c r="E359" s="7">
        <v>1</v>
      </c>
      <c r="F359" s="9" t="s">
        <v>47</v>
      </c>
      <c r="G359" s="4">
        <f t="shared" si="103"/>
        <v>4.5330915684496827E-4</v>
      </c>
      <c r="H359" s="4" t="str">
        <f t="shared" si="104"/>
        <v>i</v>
      </c>
      <c r="I359" s="4" t="str">
        <f t="shared" si="105"/>
        <v>ei</v>
      </c>
      <c r="J359" s="10">
        <f t="shared" si="106"/>
        <v>1</v>
      </c>
      <c r="K359" s="10">
        <f t="shared" si="107"/>
        <v>2</v>
      </c>
      <c r="L359" s="10">
        <f t="shared" si="108"/>
        <v>2</v>
      </c>
      <c r="M359" s="1" t="str">
        <f t="shared" si="109"/>
        <v>~ei~</v>
      </c>
      <c r="N359" s="1" t="str">
        <f t="shared" si="110"/>
        <v>[i]</v>
      </c>
      <c r="O359" s="4">
        <f t="shared" si="111"/>
        <v>3.2952384832529651E-2</v>
      </c>
      <c r="P359" s="4">
        <f t="shared" si="112"/>
        <v>0.1818181818181818</v>
      </c>
      <c r="Q359" s="3" cm="1">
        <f t="array" ref="Q359">SUM(_xlfn._xlws.FILTER($G$2:$G$863,_xlfn.MAP($M$2:$M$863,_xlfn.LAMBDA(_xlpm.x,_xlpm.x=$M359))))</f>
        <v>9.0661831368993653E-4</v>
      </c>
      <c r="R359" s="4">
        <f t="shared" si="113"/>
        <v>0.5</v>
      </c>
      <c r="S359" s="6" cm="1">
        <f t="array" ref="S359">SUM(_xlfn._xlws.FILTER($G$2:$G$863,_xlfn.MAP($N$2:$N$863,_xlfn.LAMBDA(_xlpm.x,_xlpm.x=$N359))))</f>
        <v>4.0797824116047144E-3</v>
      </c>
      <c r="T359" s="4">
        <f t="shared" si="114"/>
        <v>0.1111111111111111</v>
      </c>
      <c r="U359" s="4">
        <f t="shared" si="115"/>
        <v>0.65321251377534373</v>
      </c>
      <c r="V359" s="4" t="s">
        <v>907</v>
      </c>
      <c r="W359" s="4" t="s">
        <v>902</v>
      </c>
      <c r="X359" s="2" cm="1">
        <f t="array" ref="X359">SUM(_xlfn._xlws.FILTER($E$2:$E$863,_xlfn.MAP($V$2:$V$863,_xlfn.LAMBDA(_xlpm.x,_xlpm.x=$V359))))</f>
        <v>341</v>
      </c>
      <c r="Y359" s="11">
        <f t="shared" si="116"/>
        <v>2.9325513196480938E-3</v>
      </c>
      <c r="Z359" s="2" cm="1">
        <f t="array" ref="Z359">SUM(_xlfn._xlws.FILTER($E$2:$E$863,_xlfn.MAP($W$2:$W$863,_xlfn.LAMBDA(_xlpm.x,_xlpm.x=$W359))))</f>
        <v>127</v>
      </c>
      <c r="AA359" s="11">
        <f t="shared" si="117"/>
        <v>7.874015748031496E-3</v>
      </c>
      <c r="AB359" s="11">
        <f t="shared" si="118"/>
        <v>-0.42895065803654087</v>
      </c>
      <c r="AC359" s="2"/>
      <c r="AH359" s="2"/>
      <c r="AI359" s="2"/>
    </row>
    <row r="360" spans="1:35">
      <c r="A360" s="1" t="str">
        <f t="shared" si="101"/>
        <v>~nu~ : [nə]</v>
      </c>
      <c r="B360" s="1">
        <f t="shared" si="119"/>
        <v>0</v>
      </c>
      <c r="C360" s="1">
        <f t="shared" si="119"/>
        <v>0</v>
      </c>
      <c r="D360" s="1">
        <f t="shared" si="119"/>
        <v>1</v>
      </c>
      <c r="E360" s="7">
        <v>1</v>
      </c>
      <c r="F360" s="9" t="s">
        <v>785</v>
      </c>
      <c r="G360" s="4">
        <f t="shared" si="103"/>
        <v>4.5330915684496827E-4</v>
      </c>
      <c r="H360" s="4" t="str">
        <f t="shared" si="104"/>
        <v>nə</v>
      </c>
      <c r="I360" s="4" t="str">
        <f t="shared" si="105"/>
        <v>nu</v>
      </c>
      <c r="J360" s="10">
        <f t="shared" si="106"/>
        <v>2</v>
      </c>
      <c r="K360" s="10">
        <f t="shared" si="107"/>
        <v>2</v>
      </c>
      <c r="L360" s="10">
        <f t="shared" si="108"/>
        <v>2</v>
      </c>
      <c r="M360" s="1" t="str">
        <f t="shared" si="109"/>
        <v>~nu~</v>
      </c>
      <c r="N360" s="1" t="str">
        <f t="shared" si="110"/>
        <v>[nə]</v>
      </c>
      <c r="O360" s="4">
        <f t="shared" si="111"/>
        <v>3.0206352763152186E-2</v>
      </c>
      <c r="P360" s="4">
        <f t="shared" si="112"/>
        <v>0.16666666666666669</v>
      </c>
      <c r="Q360" s="3" cm="1">
        <f t="array" ref="Q360">SUM(_xlfn._xlws.FILTER($G$2:$G$863,_xlfn.MAP($M$2:$M$863,_xlfn.LAMBDA(_xlpm.x,_xlpm.x=$M360))))</f>
        <v>9.0661831368993653E-4</v>
      </c>
      <c r="R360" s="4">
        <f t="shared" si="113"/>
        <v>0.5</v>
      </c>
      <c r="S360" s="6" cm="1">
        <f t="array" ref="S360">SUM(_xlfn._xlws.FILTER($G$2:$G$863,_xlfn.MAP($N$2:$N$863,_xlfn.LAMBDA(_xlpm.x,_xlpm.x=$N360))))</f>
        <v>4.5330915684496827E-3</v>
      </c>
      <c r="T360" s="4">
        <f t="shared" si="114"/>
        <v>0.1</v>
      </c>
      <c r="U360" s="4">
        <f t="shared" si="115"/>
        <v>0.69897000433601886</v>
      </c>
      <c r="V360" s="4" t="s">
        <v>908</v>
      </c>
      <c r="W360" s="4" t="s">
        <v>897</v>
      </c>
      <c r="X360" s="2" cm="1">
        <f t="array" ref="X360">SUM(_xlfn._xlws.FILTER($E$2:$E$863,_xlfn.MAP($V$2:$V$863,_xlfn.LAMBDA(_xlpm.x,_xlpm.x=$V360))))</f>
        <v>562</v>
      </c>
      <c r="Y360" s="11">
        <f t="shared" si="116"/>
        <v>1.7793594306049821E-3</v>
      </c>
      <c r="Z360" s="2" cm="1">
        <f t="array" ref="Z360">SUM(_xlfn._xlws.FILTER($E$2:$E$863,_xlfn.MAP($W$2:$W$863,_xlfn.LAMBDA(_xlpm.x,_xlpm.x=$W360))))</f>
        <v>111</v>
      </c>
      <c r="AA360" s="11">
        <f t="shared" si="117"/>
        <v>9.0090090090090089E-3</v>
      </c>
      <c r="AB360" s="11">
        <f t="shared" si="118"/>
        <v>-0.7044133367824037</v>
      </c>
      <c r="AC360" s="2"/>
      <c r="AH360" s="2"/>
      <c r="AI360" s="2"/>
    </row>
    <row r="361" spans="1:35">
      <c r="A361" s="1" t="str">
        <f t="shared" si="101"/>
        <v>~gg~ : [ɡ]</v>
      </c>
      <c r="B361" s="1">
        <f t="shared" si="119"/>
        <v>0</v>
      </c>
      <c r="C361" s="1">
        <f t="shared" si="119"/>
        <v>0</v>
      </c>
      <c r="D361" s="1">
        <f t="shared" si="119"/>
        <v>0</v>
      </c>
      <c r="E361" s="7">
        <v>1</v>
      </c>
      <c r="F361" s="9" t="s">
        <v>816</v>
      </c>
      <c r="G361" s="4">
        <f t="shared" si="103"/>
        <v>4.5330915684496827E-4</v>
      </c>
      <c r="H361" s="1" t="str">
        <f t="shared" si="104"/>
        <v>ɡ</v>
      </c>
      <c r="I361" s="1" t="str">
        <f t="shared" si="105"/>
        <v>gg</v>
      </c>
      <c r="J361" s="10">
        <f t="shared" si="106"/>
        <v>1</v>
      </c>
      <c r="K361" s="10">
        <f t="shared" si="107"/>
        <v>2</v>
      </c>
      <c r="L361" s="10">
        <f t="shared" si="108"/>
        <v>2</v>
      </c>
      <c r="M361" s="1" t="str">
        <f t="shared" si="109"/>
        <v>~gg~</v>
      </c>
      <c r="N361" s="1" t="str">
        <f t="shared" si="110"/>
        <v>[ɡ]</v>
      </c>
      <c r="O361" s="4">
        <f t="shared" si="111"/>
        <v>6.0412705526304372E-2</v>
      </c>
      <c r="P361" s="4">
        <f t="shared" si="112"/>
        <v>0.33333333333333337</v>
      </c>
      <c r="Q361" s="3" cm="1">
        <f t="array" ref="Q361">SUM(_xlfn._xlws.FILTER($G$2:$G$863,_xlfn.MAP($M$2:$M$863,_xlfn.LAMBDA(_xlpm.x,_xlpm.x=$M361))))</f>
        <v>4.5330915684496827E-4</v>
      </c>
      <c r="R361" s="4">
        <f t="shared" si="113"/>
        <v>1</v>
      </c>
      <c r="S361" s="6" cm="1">
        <f t="array" ref="S361">SUM(_xlfn._xlws.FILTER($G$2:$G$863,_xlfn.MAP($N$2:$N$863,_xlfn.LAMBDA(_xlpm.x,_xlpm.x=$N361))))</f>
        <v>2.2665457842248413E-3</v>
      </c>
      <c r="T361" s="4">
        <f t="shared" si="114"/>
        <v>0.2</v>
      </c>
      <c r="U361" s="4">
        <f t="shared" si="115"/>
        <v>0.69897000433601886</v>
      </c>
      <c r="V361" s="4" t="s">
        <v>889</v>
      </c>
      <c r="W361" s="4" t="s">
        <v>896</v>
      </c>
      <c r="X361" s="2" cm="1">
        <f t="array" ref="X361">SUM(_xlfn._xlws.FILTER($E$2:$E$863,_xlfn.MAP($V$2:$V$863,_xlfn.LAMBDA(_xlpm.x,_xlpm.x=$V361))))</f>
        <v>52</v>
      </c>
      <c r="Y361" s="11">
        <f t="shared" si="116"/>
        <v>1.9230769230769232E-2</v>
      </c>
      <c r="Z361" s="2" cm="1">
        <f t="array" ref="Z361">SUM(_xlfn._xlws.FILTER($E$2:$E$863,_xlfn.MAP($W$2:$W$863,_xlfn.LAMBDA(_xlpm.x,_xlpm.x=$W361))))</f>
        <v>85</v>
      </c>
      <c r="AA361" s="11">
        <f t="shared" si="117"/>
        <v>1.1764705882352941E-2</v>
      </c>
      <c r="AB361" s="11">
        <f t="shared" si="118"/>
        <v>0.21341558207949363</v>
      </c>
      <c r="AC361" s="2"/>
      <c r="AH361" s="2"/>
      <c r="AI361" s="2"/>
    </row>
    <row r="362" spans="1:35">
      <c r="A362" s="1" t="str">
        <f t="shared" si="101"/>
        <v>~dy~ : [dɪ]</v>
      </c>
      <c r="B362" s="1">
        <f t="shared" ref="B362:D381" si="120">_xlfn.LET(_xlpm.d,$F362,_xlpm.k,_xlfn.CONCAT(LEFT(TRIM(B$1),1),"*"),COUNTIF(_xlpm.d,_xlpm.k))</f>
        <v>0</v>
      </c>
      <c r="C362" s="1">
        <f t="shared" si="120"/>
        <v>0</v>
      </c>
      <c r="D362" s="1">
        <f t="shared" si="120"/>
        <v>0</v>
      </c>
      <c r="E362" s="7">
        <v>4</v>
      </c>
      <c r="F362" s="9" t="s">
        <v>667</v>
      </c>
      <c r="G362" s="4">
        <f t="shared" si="103"/>
        <v>1.8132366273798731E-3</v>
      </c>
      <c r="H362" s="4" t="str">
        <f t="shared" si="104"/>
        <v>dɪ</v>
      </c>
      <c r="I362" s="4" t="str">
        <f t="shared" si="105"/>
        <v>dy</v>
      </c>
      <c r="J362" s="10">
        <f t="shared" si="106"/>
        <v>2</v>
      </c>
      <c r="K362" s="10">
        <f t="shared" si="107"/>
        <v>2</v>
      </c>
      <c r="L362" s="10">
        <f t="shared" si="108"/>
        <v>2</v>
      </c>
      <c r="M362" s="1" t="str">
        <f t="shared" si="109"/>
        <v>~dy~</v>
      </c>
      <c r="N362" s="1" t="str">
        <f t="shared" si="110"/>
        <v>[dɪ]</v>
      </c>
      <c r="O362" s="4">
        <f t="shared" si="111"/>
        <v>0.14027395824968314</v>
      </c>
      <c r="P362" s="4">
        <f t="shared" si="112"/>
        <v>0.33333333333333337</v>
      </c>
      <c r="Q362" s="3" cm="1">
        <f t="array" ref="Q362">SUM(_xlfn._xlws.FILTER($G$2:$G$863,_xlfn.MAP($M$2:$M$863,_xlfn.LAMBDA(_xlpm.x,_xlpm.x=$M362))))</f>
        <v>1.8132366273798731E-3</v>
      </c>
      <c r="R362" s="4">
        <f t="shared" si="113"/>
        <v>1</v>
      </c>
      <c r="S362" s="6" cm="1">
        <f t="array" ref="S362">SUM(_xlfn._xlws.FILTER($G$2:$G$863,_xlfn.MAP($N$2:$N$863,_xlfn.LAMBDA(_xlpm.x,_xlpm.x=$N362))))</f>
        <v>9.0661831368993653E-3</v>
      </c>
      <c r="T362" s="4">
        <f t="shared" si="114"/>
        <v>0.2</v>
      </c>
      <c r="U362" s="4">
        <f t="shared" si="115"/>
        <v>0.69897000433601886</v>
      </c>
      <c r="V362" s="4" t="s">
        <v>900</v>
      </c>
      <c r="W362" s="4" t="s">
        <v>900</v>
      </c>
      <c r="X362" s="2" cm="1">
        <f t="array" ref="X362">SUM(_xlfn._xlws.FILTER($E$2:$E$863,_xlfn.MAP($V$2:$V$863,_xlfn.LAMBDA(_xlpm.x,_xlpm.x=$V362))))</f>
        <v>247</v>
      </c>
      <c r="Y362" s="11">
        <f t="shared" si="116"/>
        <v>1.6194331983805668E-2</v>
      </c>
      <c r="Z362" s="2" cm="1">
        <f t="array" ref="Z362">SUM(_xlfn._xlws.FILTER($E$2:$E$863,_xlfn.MAP($W$2:$W$863,_xlfn.LAMBDA(_xlpm.x,_xlpm.x=$W362))))</f>
        <v>78</v>
      </c>
      <c r="AA362" s="11">
        <f t="shared" si="117"/>
        <v>5.128205128205128E-2</v>
      </c>
      <c r="AB362" s="11">
        <f t="shared" si="118"/>
        <v>-0.50060235056918523</v>
      </c>
      <c r="AC362" s="2"/>
      <c r="AH362" s="2"/>
      <c r="AI362" s="2"/>
    </row>
    <row r="363" spans="1:35">
      <c r="A363" s="1" t="str">
        <f t="shared" si="101"/>
        <v>~by~ : [bɪ]</v>
      </c>
      <c r="B363" s="1">
        <f t="shared" si="120"/>
        <v>0</v>
      </c>
      <c r="C363" s="1">
        <f t="shared" si="120"/>
        <v>0</v>
      </c>
      <c r="D363" s="1">
        <f t="shared" si="120"/>
        <v>0</v>
      </c>
      <c r="E363" s="7">
        <v>1</v>
      </c>
      <c r="F363" s="9" t="s">
        <v>764</v>
      </c>
      <c r="G363" s="4">
        <f t="shared" si="103"/>
        <v>4.5330915684496827E-4</v>
      </c>
      <c r="H363" s="1" t="str">
        <f t="shared" si="104"/>
        <v>bɪ</v>
      </c>
      <c r="I363" s="1" t="str">
        <f t="shared" si="105"/>
        <v>by</v>
      </c>
      <c r="J363" s="10">
        <f t="shared" si="106"/>
        <v>2</v>
      </c>
      <c r="K363" s="10">
        <f t="shared" si="107"/>
        <v>2</v>
      </c>
      <c r="L363" s="10">
        <f t="shared" si="108"/>
        <v>2</v>
      </c>
      <c r="M363" s="1" t="str">
        <f t="shared" si="109"/>
        <v>~by~</v>
      </c>
      <c r="N363" s="1" t="str">
        <f t="shared" si="110"/>
        <v>[bɪ]</v>
      </c>
      <c r="O363" s="4">
        <f t="shared" si="111"/>
        <v>2.5891159511273298E-2</v>
      </c>
      <c r="P363" s="4">
        <f t="shared" si="112"/>
        <v>0.14285714285714285</v>
      </c>
      <c r="Q363" s="3" cm="1">
        <f t="array" ref="Q363">SUM(_xlfn._xlws.FILTER($G$2:$G$863,_xlfn.MAP($M$2:$M$863,_xlfn.LAMBDA(_xlpm.x,_xlpm.x=$M363))))</f>
        <v>9.0661831368993653E-4</v>
      </c>
      <c r="R363" s="4">
        <f t="shared" si="113"/>
        <v>0.5</v>
      </c>
      <c r="S363" s="6" cm="1">
        <f t="array" ref="S363">SUM(_xlfn._xlws.FILTER($G$2:$G$863,_xlfn.MAP($N$2:$N$863,_xlfn.LAMBDA(_xlpm.x,_xlpm.x=$N363))))</f>
        <v>5.4397098821396192E-3</v>
      </c>
      <c r="T363" s="4">
        <f t="shared" si="114"/>
        <v>8.3333333333333329E-2</v>
      </c>
      <c r="U363" s="4">
        <f t="shared" si="115"/>
        <v>0.77815125038364363</v>
      </c>
      <c r="V363" s="4" t="s">
        <v>907</v>
      </c>
      <c r="W363" s="4" t="s">
        <v>907</v>
      </c>
      <c r="X363" s="2" cm="1">
        <f t="array" ref="X363">SUM(_xlfn._xlws.FILTER($E$2:$E$863,_xlfn.MAP($V$2:$V$863,_xlfn.LAMBDA(_xlpm.x,_xlpm.x=$V363))))</f>
        <v>341</v>
      </c>
      <c r="Y363" s="11">
        <f t="shared" si="116"/>
        <v>2.9325513196480938E-3</v>
      </c>
      <c r="Z363" s="2" cm="1">
        <f t="array" ref="Z363">SUM(_xlfn._xlws.FILTER($E$2:$E$863,_xlfn.MAP($W$2:$W$863,_xlfn.LAMBDA(_xlpm.x,_xlpm.x=$W363))))</f>
        <v>3</v>
      </c>
      <c r="AA363" s="11">
        <f t="shared" si="117"/>
        <v>0.33333333333333331</v>
      </c>
      <c r="AB363" s="11">
        <f t="shared" si="118"/>
        <v>-2.0556331242728354</v>
      </c>
      <c r="AC363" s="2"/>
      <c r="AH363" s="2"/>
      <c r="AI363" s="2"/>
    </row>
    <row r="364" spans="1:35">
      <c r="A364" s="1" t="str">
        <f t="shared" si="101"/>
        <v>~sy~ : [sɪ]</v>
      </c>
      <c r="B364" s="1">
        <f t="shared" si="120"/>
        <v>0</v>
      </c>
      <c r="C364" s="1">
        <f t="shared" si="120"/>
        <v>0</v>
      </c>
      <c r="D364" s="1">
        <f t="shared" si="120"/>
        <v>0</v>
      </c>
      <c r="E364" s="7">
        <v>1</v>
      </c>
      <c r="F364" s="9" t="s">
        <v>709</v>
      </c>
      <c r="G364" s="4">
        <f t="shared" si="103"/>
        <v>4.5330915684496827E-4</v>
      </c>
      <c r="H364" s="4" t="str">
        <f t="shared" si="104"/>
        <v>sɪ</v>
      </c>
      <c r="I364" s="4" t="str">
        <f t="shared" si="105"/>
        <v>sy</v>
      </c>
      <c r="J364" s="10">
        <f t="shared" si="106"/>
        <v>2</v>
      </c>
      <c r="K364" s="10">
        <f t="shared" si="107"/>
        <v>2</v>
      </c>
      <c r="L364" s="10">
        <f t="shared" si="108"/>
        <v>2</v>
      </c>
      <c r="M364" s="1" t="str">
        <f t="shared" si="109"/>
        <v>~sy~</v>
      </c>
      <c r="N364" s="1" t="str">
        <f t="shared" si="110"/>
        <v>[sɪ]</v>
      </c>
      <c r="O364" s="4">
        <f t="shared" si="111"/>
        <v>2.5891159511273298E-2</v>
      </c>
      <c r="P364" s="4">
        <f t="shared" si="112"/>
        <v>0.14285714285714285</v>
      </c>
      <c r="Q364" s="3" cm="1">
        <f t="array" ref="Q364">SUM(_xlfn._xlws.FILTER($G$2:$G$863,_xlfn.MAP($M$2:$M$863,_xlfn.LAMBDA(_xlpm.x,_xlpm.x=$M364))))</f>
        <v>9.0661831368993653E-4</v>
      </c>
      <c r="R364" s="4">
        <f t="shared" si="113"/>
        <v>0.5</v>
      </c>
      <c r="S364" s="6" cm="1">
        <f t="array" ref="S364">SUM(_xlfn._xlws.FILTER($G$2:$G$863,_xlfn.MAP($N$2:$N$863,_xlfn.LAMBDA(_xlpm.x,_xlpm.x=$N364))))</f>
        <v>5.4397098821396192E-3</v>
      </c>
      <c r="T364" s="4">
        <f t="shared" si="114"/>
        <v>8.3333333333333329E-2</v>
      </c>
      <c r="U364" s="4">
        <f t="shared" si="115"/>
        <v>0.77815125038364363</v>
      </c>
      <c r="V364" s="4" t="s">
        <v>908</v>
      </c>
      <c r="W364" s="4" t="s">
        <v>897</v>
      </c>
      <c r="X364" s="2" cm="1">
        <f t="array" ref="X364">SUM(_xlfn._xlws.FILTER($E$2:$E$863,_xlfn.MAP($V$2:$V$863,_xlfn.LAMBDA(_xlpm.x,_xlpm.x=$V364))))</f>
        <v>562</v>
      </c>
      <c r="Y364" s="11">
        <f t="shared" si="116"/>
        <v>1.7793594306049821E-3</v>
      </c>
      <c r="Z364" s="2" cm="1">
        <f t="array" ref="Z364">SUM(_xlfn._xlws.FILTER($E$2:$E$863,_xlfn.MAP($W$2:$W$863,_xlfn.LAMBDA(_xlpm.x,_xlpm.x=$W364))))</f>
        <v>111</v>
      </c>
      <c r="AA364" s="11">
        <f t="shared" si="117"/>
        <v>9.0090090090090089E-3</v>
      </c>
      <c r="AB364" s="11">
        <f t="shared" si="118"/>
        <v>-0.7044133367824037</v>
      </c>
      <c r="AC364" s="2"/>
      <c r="AH364" s="2"/>
      <c r="AI364" s="2"/>
    </row>
    <row r="365" spans="1:35">
      <c r="A365" s="1" t="str">
        <f t="shared" si="101"/>
        <v>~py~ : [pɪ]</v>
      </c>
      <c r="B365" s="1">
        <f t="shared" si="120"/>
        <v>0</v>
      </c>
      <c r="C365" s="1">
        <f t="shared" si="120"/>
        <v>0</v>
      </c>
      <c r="D365" s="1">
        <f t="shared" si="120"/>
        <v>0</v>
      </c>
      <c r="E365" s="7">
        <v>1</v>
      </c>
      <c r="F365" s="9" t="s">
        <v>731</v>
      </c>
      <c r="G365" s="4">
        <f t="shared" si="103"/>
        <v>4.5330915684496827E-4</v>
      </c>
      <c r="H365" s="1" t="str">
        <f t="shared" si="104"/>
        <v>pɪ</v>
      </c>
      <c r="I365" s="1" t="str">
        <f t="shared" si="105"/>
        <v>py</v>
      </c>
      <c r="J365" s="10">
        <f t="shared" si="106"/>
        <v>2</v>
      </c>
      <c r="K365" s="10">
        <f t="shared" si="107"/>
        <v>2</v>
      </c>
      <c r="L365" s="10">
        <f t="shared" si="108"/>
        <v>2</v>
      </c>
      <c r="M365" s="1" t="str">
        <f t="shared" si="109"/>
        <v>~py~</v>
      </c>
      <c r="N365" s="1" t="str">
        <f t="shared" si="110"/>
        <v>[pɪ]</v>
      </c>
      <c r="O365" s="4">
        <f t="shared" si="111"/>
        <v>4.5309529144728272E-2</v>
      </c>
      <c r="P365" s="4">
        <f t="shared" si="112"/>
        <v>0.25</v>
      </c>
      <c r="Q365" s="3" cm="1">
        <f t="array" ref="Q365">SUM(_xlfn._xlws.FILTER($G$2:$G$863,_xlfn.MAP($M$2:$M$863,_xlfn.LAMBDA(_xlpm.x,_xlpm.x=$M365))))</f>
        <v>4.5330915684496827E-4</v>
      </c>
      <c r="R365" s="4">
        <f t="shared" si="113"/>
        <v>1</v>
      </c>
      <c r="S365" s="6" cm="1">
        <f t="array" ref="S365">SUM(_xlfn._xlws.FILTER($G$2:$G$863,_xlfn.MAP($N$2:$N$863,_xlfn.LAMBDA(_xlpm.x,_xlpm.x=$N365))))</f>
        <v>3.1731640979147779E-3</v>
      </c>
      <c r="T365" s="4">
        <f t="shared" si="114"/>
        <v>0.14285714285714285</v>
      </c>
      <c r="U365" s="4">
        <f t="shared" si="115"/>
        <v>0.84509804001425681</v>
      </c>
      <c r="V365" s="4" t="s">
        <v>909</v>
      </c>
      <c r="W365" s="4" t="s">
        <v>893</v>
      </c>
      <c r="X365" s="2" cm="1">
        <f t="array" ref="X365">SUM(_xlfn._xlws.FILTER($E$2:$E$863,_xlfn.MAP($V$2:$V$863,_xlfn.LAMBDA(_xlpm.x,_xlpm.x=$V365))))</f>
        <v>473</v>
      </c>
      <c r="Y365" s="11">
        <f t="shared" si="116"/>
        <v>2.1141649048625794E-3</v>
      </c>
      <c r="Z365" s="2" cm="1">
        <f t="array" ref="Z365">SUM(_xlfn._xlws.FILTER($E$2:$E$863,_xlfn.MAP($W$2:$W$863,_xlfn.LAMBDA(_xlpm.x,_xlpm.x=$W365))))</f>
        <v>228</v>
      </c>
      <c r="AA365" s="11">
        <f t="shared" si="117"/>
        <v>4.3859649122807015E-3</v>
      </c>
      <c r="AB365" s="11">
        <f t="shared" si="118"/>
        <v>-0.3169262937373577</v>
      </c>
      <c r="AC365" s="2"/>
      <c r="AH365" s="2"/>
      <c r="AI365" s="2"/>
    </row>
    <row r="366" spans="1:35">
      <c r="A366" s="1" t="str">
        <f t="shared" si="101"/>
        <v>~ke~ : [k]</v>
      </c>
      <c r="B366" s="1">
        <f t="shared" si="120"/>
        <v>0</v>
      </c>
      <c r="C366" s="1">
        <f t="shared" si="120"/>
        <v>0</v>
      </c>
      <c r="D366" s="1">
        <f t="shared" si="120"/>
        <v>0</v>
      </c>
      <c r="E366" s="7">
        <v>4</v>
      </c>
      <c r="F366" s="9" t="s">
        <v>51</v>
      </c>
      <c r="G366" s="4">
        <f t="shared" si="103"/>
        <v>1.8132366273798731E-3</v>
      </c>
      <c r="H366" s="4" t="str">
        <f t="shared" si="104"/>
        <v>k</v>
      </c>
      <c r="I366" s="4" t="str">
        <f t="shared" si="105"/>
        <v>ke</v>
      </c>
      <c r="J366" s="10">
        <f t="shared" si="106"/>
        <v>1</v>
      </c>
      <c r="K366" s="10">
        <f t="shared" si="107"/>
        <v>2</v>
      </c>
      <c r="L366" s="10">
        <f t="shared" si="108"/>
        <v>2</v>
      </c>
      <c r="M366" s="1" t="str">
        <f t="shared" si="109"/>
        <v>~ke~</v>
      </c>
      <c r="N366" s="1" t="str">
        <f t="shared" si="110"/>
        <v>[k]</v>
      </c>
      <c r="O366" s="4">
        <f t="shared" si="111"/>
        <v>0.10201742418158771</v>
      </c>
      <c r="P366" s="4">
        <f t="shared" si="112"/>
        <v>0.2424242424242424</v>
      </c>
      <c r="Q366" s="3" cm="1">
        <f t="array" ref="Q366">SUM(_xlfn._xlws.FILTER($G$2:$G$863,_xlfn.MAP($M$2:$M$863,_xlfn.LAMBDA(_xlpm.x,_xlpm.x=$M366))))</f>
        <v>1.8132366273798731E-3</v>
      </c>
      <c r="R366" s="4">
        <f t="shared" si="113"/>
        <v>1</v>
      </c>
      <c r="S366" s="6" cm="1">
        <f t="array" ref="S366">SUM(_xlfn._xlws.FILTER($G$2:$G$863,_xlfn.MAP($N$2:$N$863,_xlfn.LAMBDA(_xlpm.x,_xlpm.x=$N366))))</f>
        <v>1.314596554850408E-2</v>
      </c>
      <c r="T366" s="4">
        <f t="shared" si="114"/>
        <v>0.13793103448275862</v>
      </c>
      <c r="U366" s="4">
        <f t="shared" si="115"/>
        <v>0.86033800657099369</v>
      </c>
      <c r="V366" s="4" t="s">
        <v>909</v>
      </c>
      <c r="W366" s="4" t="s">
        <v>899</v>
      </c>
      <c r="X366" s="2" cm="1">
        <f t="array" ref="X366">SUM(_xlfn._xlws.FILTER($E$2:$E$863,_xlfn.MAP($V$2:$V$863,_xlfn.LAMBDA(_xlpm.x,_xlpm.x=$V366))))</f>
        <v>473</v>
      </c>
      <c r="Y366" s="11">
        <f t="shared" si="116"/>
        <v>8.4566596194503175E-3</v>
      </c>
      <c r="Z366" s="2" cm="1">
        <f t="array" ref="Z366">SUM(_xlfn._xlws.FILTER($E$2:$E$863,_xlfn.MAP($W$2:$W$863,_xlfn.LAMBDA(_xlpm.x,_xlpm.x=$W366))))</f>
        <v>104</v>
      </c>
      <c r="AA366" s="11">
        <f t="shared" si="117"/>
        <v>3.8461538461538464E-2</v>
      </c>
      <c r="AB366" s="11">
        <f t="shared" si="118"/>
        <v>-0.65782780143903119</v>
      </c>
      <c r="AC366" s="2"/>
      <c r="AH366" s="2"/>
      <c r="AI366" s="2"/>
    </row>
    <row r="367" spans="1:35">
      <c r="A367" s="1" t="str">
        <f t="shared" si="101"/>
        <v>~oh~ : [oʊ]</v>
      </c>
      <c r="B367" s="1">
        <f t="shared" si="120"/>
        <v>0</v>
      </c>
      <c r="C367" s="1">
        <f t="shared" si="120"/>
        <v>0</v>
      </c>
      <c r="D367" s="1">
        <f t="shared" si="120"/>
        <v>0</v>
      </c>
      <c r="E367" s="7">
        <v>1</v>
      </c>
      <c r="F367" s="9" t="s">
        <v>867</v>
      </c>
      <c r="G367" s="4">
        <f t="shared" si="103"/>
        <v>4.5330915684496827E-4</v>
      </c>
      <c r="H367" s="4" t="str">
        <f t="shared" si="104"/>
        <v>oʊ</v>
      </c>
      <c r="I367" s="4" t="str">
        <f t="shared" si="105"/>
        <v>oh</v>
      </c>
      <c r="J367" s="10">
        <f t="shared" si="106"/>
        <v>2</v>
      </c>
      <c r="K367" s="10">
        <f t="shared" si="107"/>
        <v>2</v>
      </c>
      <c r="L367" s="10">
        <f t="shared" si="108"/>
        <v>2</v>
      </c>
      <c r="M367" s="1" t="str">
        <f t="shared" si="109"/>
        <v>~oh~</v>
      </c>
      <c r="N367" s="1" t="str">
        <f t="shared" si="110"/>
        <v>[oʊ]</v>
      </c>
      <c r="O367" s="4">
        <f t="shared" si="111"/>
        <v>4.0275137017536239E-2</v>
      </c>
      <c r="P367" s="4">
        <f t="shared" si="112"/>
        <v>0.22222222222222221</v>
      </c>
      <c r="Q367" s="3" cm="1">
        <f t="array" ref="Q367">SUM(_xlfn._xlws.FILTER($G$2:$G$863,_xlfn.MAP($M$2:$M$863,_xlfn.LAMBDA(_xlpm.x,_xlpm.x=$M367))))</f>
        <v>4.5330915684496827E-4</v>
      </c>
      <c r="R367" s="4">
        <f t="shared" si="113"/>
        <v>1</v>
      </c>
      <c r="S367" s="6" cm="1">
        <f t="array" ref="S367">SUM(_xlfn._xlws.FILTER($G$2:$G$863,_xlfn.MAP($N$2:$N$863,_xlfn.LAMBDA(_xlpm.x,_xlpm.x=$N367))))</f>
        <v>3.6264732547597461E-3</v>
      </c>
      <c r="T367" s="4">
        <f t="shared" si="114"/>
        <v>0.125</v>
      </c>
      <c r="U367" s="4">
        <f t="shared" si="115"/>
        <v>0.90308998699194354</v>
      </c>
      <c r="V367" s="4" t="s">
        <v>908</v>
      </c>
      <c r="W367" s="4" t="s">
        <v>897</v>
      </c>
      <c r="X367" s="2" cm="1">
        <f t="array" ref="X367">SUM(_xlfn._xlws.FILTER($E$2:$E$863,_xlfn.MAP($V$2:$V$863,_xlfn.LAMBDA(_xlpm.x,_xlpm.x=$V367))))</f>
        <v>562</v>
      </c>
      <c r="Y367" s="11">
        <f t="shared" si="116"/>
        <v>1.7793594306049821E-3</v>
      </c>
      <c r="Z367" s="2" cm="1">
        <f t="array" ref="Z367">SUM(_xlfn._xlws.FILTER($E$2:$E$863,_xlfn.MAP($W$2:$W$863,_xlfn.LAMBDA(_xlpm.x,_xlpm.x=$W367))))</f>
        <v>111</v>
      </c>
      <c r="AA367" s="11">
        <f t="shared" si="117"/>
        <v>9.0090090090090089E-3</v>
      </c>
      <c r="AB367" s="11">
        <f t="shared" si="118"/>
        <v>-0.7044133367824037</v>
      </c>
      <c r="AC367" s="2"/>
      <c r="AH367" s="2"/>
      <c r="AI367" s="2"/>
    </row>
    <row r="368" spans="1:35">
      <c r="A368" s="1" t="str">
        <f t="shared" si="101"/>
        <v>~ow~ : [oʊ]</v>
      </c>
      <c r="B368" s="1">
        <f t="shared" si="120"/>
        <v>0</v>
      </c>
      <c r="C368" s="1">
        <f t="shared" si="120"/>
        <v>0</v>
      </c>
      <c r="D368" s="1">
        <f t="shared" si="120"/>
        <v>0</v>
      </c>
      <c r="E368" s="7">
        <v>1</v>
      </c>
      <c r="F368" s="9" t="s">
        <v>581</v>
      </c>
      <c r="G368" s="4">
        <f t="shared" si="103"/>
        <v>4.5330915684496827E-4</v>
      </c>
      <c r="H368" s="4" t="str">
        <f t="shared" si="104"/>
        <v>oʊ</v>
      </c>
      <c r="I368" s="4" t="str">
        <f t="shared" si="105"/>
        <v>ow</v>
      </c>
      <c r="J368" s="10">
        <f t="shared" si="106"/>
        <v>2</v>
      </c>
      <c r="K368" s="10">
        <f t="shared" si="107"/>
        <v>2</v>
      </c>
      <c r="L368" s="10">
        <f t="shared" si="108"/>
        <v>2</v>
      </c>
      <c r="M368" s="1" t="str">
        <f t="shared" si="109"/>
        <v>~ow~</v>
      </c>
      <c r="N368" s="1" t="str">
        <f t="shared" si="110"/>
        <v>[oʊ]</v>
      </c>
      <c r="O368" s="4">
        <f t="shared" si="111"/>
        <v>4.0275137017536239E-2</v>
      </c>
      <c r="P368" s="4">
        <f t="shared" si="112"/>
        <v>0.22222222222222221</v>
      </c>
      <c r="Q368" s="3" cm="1">
        <f t="array" ref="Q368">SUM(_xlfn._xlws.FILTER($G$2:$G$863,_xlfn.MAP($M$2:$M$863,_xlfn.LAMBDA(_xlpm.x,_xlpm.x=$M368))))</f>
        <v>4.5330915684496827E-4</v>
      </c>
      <c r="R368" s="4">
        <f t="shared" si="113"/>
        <v>1</v>
      </c>
      <c r="S368" s="6" cm="1">
        <f t="array" ref="S368">SUM(_xlfn._xlws.FILTER($G$2:$G$863,_xlfn.MAP($N$2:$N$863,_xlfn.LAMBDA(_xlpm.x,_xlpm.x=$N368))))</f>
        <v>3.6264732547597461E-3</v>
      </c>
      <c r="T368" s="4">
        <f t="shared" si="114"/>
        <v>0.125</v>
      </c>
      <c r="U368" s="4">
        <f t="shared" si="115"/>
        <v>0.90308998699194354</v>
      </c>
      <c r="V368" s="4" t="s">
        <v>909</v>
      </c>
      <c r="W368" s="4" t="s">
        <v>891</v>
      </c>
      <c r="X368" s="2" cm="1">
        <f t="array" ref="X368">SUM(_xlfn._xlws.FILTER($E$2:$E$863,_xlfn.MAP($V$2:$V$863,_xlfn.LAMBDA(_xlpm.x,_xlpm.x=$V368))))</f>
        <v>473</v>
      </c>
      <c r="Y368" s="11">
        <f t="shared" si="116"/>
        <v>2.1141649048625794E-3</v>
      </c>
      <c r="Z368" s="2" cm="1">
        <f t="array" ref="Z368">SUM(_xlfn._xlws.FILTER($E$2:$E$863,_xlfn.MAP($W$2:$W$863,_xlfn.LAMBDA(_xlpm.x,_xlpm.x=$W368))))</f>
        <v>163</v>
      </c>
      <c r="AA368" s="11">
        <f t="shared" si="117"/>
        <v>6.1349693251533744E-3</v>
      </c>
      <c r="AB368" s="11">
        <f t="shared" si="118"/>
        <v>-0.46267353633385372</v>
      </c>
      <c r="AC368" s="2"/>
      <c r="AH368" s="2"/>
      <c r="AI368" s="2"/>
    </row>
    <row r="369" spans="1:35">
      <c r="A369" s="1" t="str">
        <f t="shared" si="101"/>
        <v>~vo~ : [və]</v>
      </c>
      <c r="B369" s="1">
        <f t="shared" si="120"/>
        <v>0</v>
      </c>
      <c r="C369" s="1">
        <f t="shared" si="120"/>
        <v>0</v>
      </c>
      <c r="D369" s="1">
        <f t="shared" si="120"/>
        <v>0</v>
      </c>
      <c r="E369" s="7">
        <v>1</v>
      </c>
      <c r="F369" s="9" t="s">
        <v>685</v>
      </c>
      <c r="G369" s="4">
        <f t="shared" si="103"/>
        <v>4.5330915684496827E-4</v>
      </c>
      <c r="H369" s="1" t="str">
        <f t="shared" si="104"/>
        <v>və</v>
      </c>
      <c r="I369" s="1" t="str">
        <f t="shared" si="105"/>
        <v>vo</v>
      </c>
      <c r="J369" s="10">
        <f t="shared" si="106"/>
        <v>2</v>
      </c>
      <c r="K369" s="10">
        <f t="shared" si="107"/>
        <v>2</v>
      </c>
      <c r="L369" s="10">
        <f t="shared" si="108"/>
        <v>2</v>
      </c>
      <c r="M369" s="1" t="str">
        <f t="shared" si="109"/>
        <v>~vo~</v>
      </c>
      <c r="N369" s="1" t="str">
        <f t="shared" si="110"/>
        <v>[və]</v>
      </c>
      <c r="O369" s="4">
        <f t="shared" si="111"/>
        <v>4.0275137017536239E-2</v>
      </c>
      <c r="P369" s="4">
        <f t="shared" si="112"/>
        <v>0.22222222222222221</v>
      </c>
      <c r="Q369" s="3" cm="1">
        <f t="array" ref="Q369">SUM(_xlfn._xlws.FILTER($G$2:$G$863,_xlfn.MAP($M$2:$M$863,_xlfn.LAMBDA(_xlpm.x,_xlpm.x=$M369))))</f>
        <v>4.5330915684496827E-4</v>
      </c>
      <c r="R369" s="4">
        <f t="shared" si="113"/>
        <v>1</v>
      </c>
      <c r="S369" s="6" cm="1">
        <f t="array" ref="S369">SUM(_xlfn._xlws.FILTER($G$2:$G$863,_xlfn.MAP($N$2:$N$863,_xlfn.LAMBDA(_xlpm.x,_xlpm.x=$N369))))</f>
        <v>3.6264732547597461E-3</v>
      </c>
      <c r="T369" s="4">
        <f t="shared" si="114"/>
        <v>0.125</v>
      </c>
      <c r="U369" s="4">
        <f t="shared" si="115"/>
        <v>0.90308998699194354</v>
      </c>
      <c r="V369" s="4" t="s">
        <v>908</v>
      </c>
      <c r="W369" s="4" t="s">
        <v>896</v>
      </c>
      <c r="X369" s="2" cm="1">
        <f t="array" ref="X369">SUM(_xlfn._xlws.FILTER($E$2:$E$863,_xlfn.MAP($V$2:$V$863,_xlfn.LAMBDA(_xlpm.x,_xlpm.x=$V369))))</f>
        <v>562</v>
      </c>
      <c r="Y369" s="11">
        <f t="shared" si="116"/>
        <v>1.7793594306049821E-3</v>
      </c>
      <c r="Z369" s="2" cm="1">
        <f t="array" ref="Z369">SUM(_xlfn._xlws.FILTER($E$2:$E$863,_xlfn.MAP($W$2:$W$863,_xlfn.LAMBDA(_xlpm.x,_xlpm.x=$W369))))</f>
        <v>85</v>
      </c>
      <c r="AA369" s="11">
        <f t="shared" si="117"/>
        <v>1.1764705882352941E-2</v>
      </c>
      <c r="AB369" s="11">
        <f t="shared" si="118"/>
        <v>-0.82031738985476843</v>
      </c>
      <c r="AC369" s="2"/>
      <c r="AH369" s="2"/>
      <c r="AI369" s="2"/>
    </row>
    <row r="370" spans="1:35">
      <c r="A370" s="1" t="str">
        <f t="shared" si="101"/>
        <v>~ff~ : [f]</v>
      </c>
      <c r="B370" s="1">
        <f t="shared" si="120"/>
        <v>0</v>
      </c>
      <c r="C370" s="1">
        <f t="shared" si="120"/>
        <v>0</v>
      </c>
      <c r="D370" s="1">
        <f t="shared" si="120"/>
        <v>0</v>
      </c>
      <c r="E370" s="7">
        <v>1</v>
      </c>
      <c r="F370" s="9" t="s">
        <v>29</v>
      </c>
      <c r="G370" s="4">
        <f t="shared" si="103"/>
        <v>4.5330915684496827E-4</v>
      </c>
      <c r="H370" s="4" t="str">
        <f t="shared" si="104"/>
        <v>f</v>
      </c>
      <c r="I370" s="4" t="str">
        <f t="shared" si="105"/>
        <v>ff</v>
      </c>
      <c r="J370" s="10">
        <f t="shared" si="106"/>
        <v>1</v>
      </c>
      <c r="K370" s="10">
        <f t="shared" si="107"/>
        <v>2</v>
      </c>
      <c r="L370" s="10">
        <f t="shared" si="108"/>
        <v>2</v>
      </c>
      <c r="M370" s="1" t="str">
        <f t="shared" si="109"/>
        <v>~ff~</v>
      </c>
      <c r="N370" s="1" t="str">
        <f t="shared" si="110"/>
        <v>[f]</v>
      </c>
      <c r="O370" s="4">
        <f t="shared" si="111"/>
        <v>3.6247623315782615E-2</v>
      </c>
      <c r="P370" s="4">
        <f t="shared" si="112"/>
        <v>0.19999999999999998</v>
      </c>
      <c r="Q370" s="3" cm="1">
        <f t="array" ref="Q370">SUM(_xlfn._xlws.FILTER($G$2:$G$863,_xlfn.MAP($M$2:$M$863,_xlfn.LAMBDA(_xlpm.x,_xlpm.x=$M370))))</f>
        <v>4.5330915684496827E-4</v>
      </c>
      <c r="R370" s="4">
        <f t="shared" si="113"/>
        <v>1</v>
      </c>
      <c r="S370" s="6" cm="1">
        <f t="array" ref="S370">SUM(_xlfn._xlws.FILTER($G$2:$G$863,_xlfn.MAP($N$2:$N$863,_xlfn.LAMBDA(_xlpm.x,_xlpm.x=$N370))))</f>
        <v>4.0797824116047144E-3</v>
      </c>
      <c r="T370" s="4">
        <f t="shared" si="114"/>
        <v>0.1111111111111111</v>
      </c>
      <c r="U370" s="4">
        <f t="shared" si="115"/>
        <v>0.95424250943932487</v>
      </c>
      <c r="V370" s="4" t="s">
        <v>907</v>
      </c>
      <c r="W370" s="4" t="s">
        <v>902</v>
      </c>
      <c r="X370" s="2" cm="1">
        <f t="array" ref="X370">SUM(_xlfn._xlws.FILTER($E$2:$E$863,_xlfn.MAP($V$2:$V$863,_xlfn.LAMBDA(_xlpm.x,_xlpm.x=$V370))))</f>
        <v>341</v>
      </c>
      <c r="Y370" s="11">
        <f t="shared" si="116"/>
        <v>2.9325513196480938E-3</v>
      </c>
      <c r="Z370" s="2" cm="1">
        <f t="array" ref="Z370">SUM(_xlfn._xlws.FILTER($E$2:$E$863,_xlfn.MAP($W$2:$W$863,_xlfn.LAMBDA(_xlpm.x,_xlpm.x=$W370))))</f>
        <v>127</v>
      </c>
      <c r="AA370" s="11">
        <f t="shared" si="117"/>
        <v>7.874015748031496E-3</v>
      </c>
      <c r="AB370" s="11">
        <f t="shared" si="118"/>
        <v>-0.42895065803654087</v>
      </c>
      <c r="AC370" s="2"/>
      <c r="AH370" s="2"/>
      <c r="AI370" s="2"/>
    </row>
    <row r="371" spans="1:35">
      <c r="A371" s="1" t="str">
        <f t="shared" si="101"/>
        <v>~ly~ : [lɪ]</v>
      </c>
      <c r="B371" s="1">
        <f t="shared" si="120"/>
        <v>0</v>
      </c>
      <c r="C371" s="1">
        <f t="shared" si="120"/>
        <v>0</v>
      </c>
      <c r="D371" s="1">
        <f t="shared" si="120"/>
        <v>0</v>
      </c>
      <c r="E371" s="7">
        <v>1</v>
      </c>
      <c r="F371" s="9" t="s">
        <v>474</v>
      </c>
      <c r="G371" s="4">
        <f t="shared" si="103"/>
        <v>4.5330915684496827E-4</v>
      </c>
      <c r="H371" s="4" t="str">
        <f t="shared" si="104"/>
        <v>lɪ</v>
      </c>
      <c r="I371" s="4" t="str">
        <f t="shared" si="105"/>
        <v>ly</v>
      </c>
      <c r="J371" s="10">
        <f t="shared" si="106"/>
        <v>2</v>
      </c>
      <c r="K371" s="10">
        <f t="shared" si="107"/>
        <v>2</v>
      </c>
      <c r="L371" s="10">
        <f t="shared" si="108"/>
        <v>2</v>
      </c>
      <c r="M371" s="1" t="str">
        <f t="shared" si="109"/>
        <v>~ly~</v>
      </c>
      <c r="N371" s="1" t="str">
        <f t="shared" si="110"/>
        <v>[lɪ]</v>
      </c>
      <c r="O371" s="4">
        <f t="shared" si="111"/>
        <v>3.6247623315782615E-2</v>
      </c>
      <c r="P371" s="4">
        <f t="shared" si="112"/>
        <v>0.19999999999999998</v>
      </c>
      <c r="Q371" s="3" cm="1">
        <f t="array" ref="Q371">SUM(_xlfn._xlws.FILTER($G$2:$G$863,_xlfn.MAP($M$2:$M$863,_xlfn.LAMBDA(_xlpm.x,_xlpm.x=$M371))))</f>
        <v>4.5330915684496827E-4</v>
      </c>
      <c r="R371" s="4">
        <f t="shared" si="113"/>
        <v>1</v>
      </c>
      <c r="S371" s="6" cm="1">
        <f t="array" ref="S371">SUM(_xlfn._xlws.FILTER($G$2:$G$863,_xlfn.MAP($N$2:$N$863,_xlfn.LAMBDA(_xlpm.x,_xlpm.x=$N371))))</f>
        <v>4.0797824116047144E-3</v>
      </c>
      <c r="T371" s="4">
        <f t="shared" si="114"/>
        <v>0.1111111111111111</v>
      </c>
      <c r="U371" s="4">
        <f t="shared" si="115"/>
        <v>0.95424250943932487</v>
      </c>
      <c r="V371" s="4" t="s">
        <v>899</v>
      </c>
      <c r="W371" s="4" t="s">
        <v>895</v>
      </c>
      <c r="X371" s="2" cm="1">
        <f t="array" ref="X371">SUM(_xlfn._xlws.FILTER($E$2:$E$863,_xlfn.MAP($V$2:$V$863,_xlfn.LAMBDA(_xlpm.x,_xlpm.x=$V371))))</f>
        <v>359</v>
      </c>
      <c r="Y371" s="11">
        <f t="shared" si="116"/>
        <v>2.7855153203342618E-3</v>
      </c>
      <c r="Z371" s="2" cm="1">
        <f t="array" ref="Z371">SUM(_xlfn._xlws.FILTER($E$2:$E$863,_xlfn.MAP($W$2:$W$863,_xlfn.LAMBDA(_xlpm.x,_xlpm.x=$W371))))</f>
        <v>150</v>
      </c>
      <c r="AA371" s="11">
        <f t="shared" si="117"/>
        <v>6.6666666666666671E-3</v>
      </c>
      <c r="AB371" s="11">
        <f t="shared" si="118"/>
        <v>-0.37900318952263795</v>
      </c>
      <c r="AC371" s="2"/>
      <c r="AH371" s="2"/>
      <c r="AI371" s="2"/>
    </row>
    <row r="372" spans="1:35">
      <c r="A372" s="1" t="str">
        <f t="shared" si="101"/>
        <v>~lk~ : [k]</v>
      </c>
      <c r="B372" s="1">
        <f t="shared" si="120"/>
        <v>0</v>
      </c>
      <c r="C372" s="1">
        <f t="shared" si="120"/>
        <v>0</v>
      </c>
      <c r="D372" s="1">
        <f t="shared" si="120"/>
        <v>0</v>
      </c>
      <c r="E372" s="7">
        <v>2</v>
      </c>
      <c r="F372" s="9" t="s">
        <v>52</v>
      </c>
      <c r="G372" s="4">
        <f t="shared" si="103"/>
        <v>9.0661831368993653E-4</v>
      </c>
      <c r="H372" s="1" t="str">
        <f t="shared" si="104"/>
        <v>k</v>
      </c>
      <c r="I372" s="1" t="str">
        <f t="shared" si="105"/>
        <v>lk</v>
      </c>
      <c r="J372" s="10">
        <f t="shared" si="106"/>
        <v>1</v>
      </c>
      <c r="K372" s="10">
        <f t="shared" si="107"/>
        <v>2</v>
      </c>
      <c r="L372" s="10">
        <f t="shared" si="108"/>
        <v>2</v>
      </c>
      <c r="M372" s="1" t="str">
        <f t="shared" si="109"/>
        <v>~lk~</v>
      </c>
      <c r="N372" s="1" t="str">
        <f t="shared" si="110"/>
        <v>[k]</v>
      </c>
      <c r="O372" s="4">
        <f t="shared" si="111"/>
        <v>3.5906952309863314E-2</v>
      </c>
      <c r="P372" s="4">
        <f t="shared" si="112"/>
        <v>0.125</v>
      </c>
      <c r="Q372" s="3" cm="1">
        <f t="array" ref="Q372">SUM(_xlfn._xlws.FILTER($G$2:$G$863,_xlfn.MAP($M$2:$M$863,_xlfn.LAMBDA(_xlpm.x,_xlpm.x=$M372))))</f>
        <v>1.3599274705349048E-3</v>
      </c>
      <c r="R372" s="4">
        <f t="shared" si="113"/>
        <v>0.66666666666666663</v>
      </c>
      <c r="S372" s="6" cm="1">
        <f t="array" ref="S372">SUM(_xlfn._xlws.FILTER($G$2:$G$863,_xlfn.MAP($N$2:$N$863,_xlfn.LAMBDA(_xlpm.x,_xlpm.x=$N372))))</f>
        <v>1.314596554850408E-2</v>
      </c>
      <c r="T372" s="4">
        <f t="shared" si="114"/>
        <v>6.8965517241379309E-2</v>
      </c>
      <c r="U372" s="4">
        <f t="shared" si="115"/>
        <v>0.98527674317929359</v>
      </c>
      <c r="V372" s="4" t="s">
        <v>908</v>
      </c>
      <c r="W372" s="4" t="s">
        <v>890</v>
      </c>
      <c r="X372" s="2" cm="1">
        <f t="array" ref="X372">SUM(_xlfn._xlws.FILTER($E$2:$E$863,_xlfn.MAP($V$2:$V$863,_xlfn.LAMBDA(_xlpm.x,_xlpm.x=$V372))))</f>
        <v>562</v>
      </c>
      <c r="Y372" s="11">
        <f t="shared" si="116"/>
        <v>3.5587188612099642E-3</v>
      </c>
      <c r="Z372" s="2" cm="1">
        <f t="array" ref="Z372">SUM(_xlfn._xlws.FILTER($E$2:$E$863,_xlfn.MAP($W$2:$W$863,_xlfn.LAMBDA(_xlpm.x,_xlpm.x=$W372))))</f>
        <v>245</v>
      </c>
      <c r="AA372" s="11">
        <f t="shared" si="117"/>
        <v>8.1632653061224497E-3</v>
      </c>
      <c r="AB372" s="11">
        <f t="shared" si="118"/>
        <v>-0.36057023120452869</v>
      </c>
      <c r="AC372" s="2"/>
      <c r="AH372" s="2"/>
      <c r="AI372" s="2"/>
    </row>
    <row r="373" spans="1:35">
      <c r="A373" s="1" t="str">
        <f t="shared" si="101"/>
        <v>~ro~ : [ə]</v>
      </c>
      <c r="B373" s="1">
        <f t="shared" si="120"/>
        <v>0</v>
      </c>
      <c r="C373" s="1">
        <f t="shared" si="120"/>
        <v>0</v>
      </c>
      <c r="D373" s="1">
        <f t="shared" si="120"/>
        <v>0</v>
      </c>
      <c r="E373" s="7">
        <v>1</v>
      </c>
      <c r="F373" s="9" t="s">
        <v>855</v>
      </c>
      <c r="G373" s="4">
        <f t="shared" si="103"/>
        <v>4.5330915684496827E-4</v>
      </c>
      <c r="H373" s="4" t="str">
        <f t="shared" si="104"/>
        <v>ə</v>
      </c>
      <c r="I373" s="4" t="str">
        <f t="shared" si="105"/>
        <v>ro</v>
      </c>
      <c r="J373" s="10">
        <f t="shared" si="106"/>
        <v>1</v>
      </c>
      <c r="K373" s="10">
        <f t="shared" si="107"/>
        <v>2</v>
      </c>
      <c r="L373" s="10">
        <f t="shared" si="108"/>
        <v>2</v>
      </c>
      <c r="M373" s="1" t="str">
        <f t="shared" si="109"/>
        <v>~ro~</v>
      </c>
      <c r="N373" s="1" t="str">
        <f t="shared" si="110"/>
        <v>[ə]</v>
      </c>
      <c r="O373" s="4">
        <f t="shared" si="111"/>
        <v>5.3305328405562685E-3</v>
      </c>
      <c r="P373" s="4">
        <f t="shared" si="112"/>
        <v>2.9411764705882359E-2</v>
      </c>
      <c r="Q373" s="3" cm="1">
        <f t="array" ref="Q373">SUM(_xlfn._xlws.FILTER($G$2:$G$863,_xlfn.MAP($M$2:$M$863,_xlfn.LAMBDA(_xlpm.x,_xlpm.x=$M373))))</f>
        <v>2.2665457842248413E-3</v>
      </c>
      <c r="R373" s="4">
        <f t="shared" si="113"/>
        <v>0.2</v>
      </c>
      <c r="S373" s="6" cm="1">
        <f t="array" ref="S373">SUM(_xlfn._xlws.FILTER($G$2:$G$863,_xlfn.MAP($N$2:$N$863,_xlfn.LAMBDA(_xlpm.x,_xlpm.x=$N373))))</f>
        <v>2.8558476881232996E-2</v>
      </c>
      <c r="T373" s="4">
        <f t="shared" si="114"/>
        <v>1.5873015873015876E-2</v>
      </c>
      <c r="U373" s="4">
        <f t="shared" si="115"/>
        <v>1.1003705451175629</v>
      </c>
      <c r="V373" s="4" t="s">
        <v>907</v>
      </c>
      <c r="W373" s="4" t="s">
        <v>894</v>
      </c>
      <c r="X373" s="2" cm="1">
        <f t="array" ref="X373">SUM(_xlfn._xlws.FILTER($E$2:$E$863,_xlfn.MAP($V$2:$V$863,_xlfn.LAMBDA(_xlpm.x,_xlpm.x=$V373))))</f>
        <v>341</v>
      </c>
      <c r="Y373" s="11">
        <f t="shared" si="116"/>
        <v>2.9325513196480938E-3</v>
      </c>
      <c r="Z373" s="2" cm="1">
        <f t="array" ref="Z373">SUM(_xlfn._xlws.FILTER($E$2:$E$863,_xlfn.MAP($W$2:$W$863,_xlfn.LAMBDA(_xlpm.x,_xlpm.x=$W373))))</f>
        <v>288</v>
      </c>
      <c r="AA373" s="11">
        <f t="shared" si="117"/>
        <v>3.472222222222222E-3</v>
      </c>
      <c r="AB373" s="11">
        <f t="shared" si="118"/>
        <v>-7.3361891233266863E-2</v>
      </c>
      <c r="AC373" s="2"/>
      <c r="AH373" s="2"/>
      <c r="AI373" s="2"/>
    </row>
    <row r="374" spans="1:35">
      <c r="A374" s="1" t="str">
        <f t="shared" si="101"/>
        <v>~ai~ : [ɛ]</v>
      </c>
      <c r="B374" s="1">
        <f t="shared" si="120"/>
        <v>0</v>
      </c>
      <c r="C374" s="1">
        <f t="shared" si="120"/>
        <v>0</v>
      </c>
      <c r="D374" s="1">
        <f t="shared" si="120"/>
        <v>0</v>
      </c>
      <c r="E374" s="7">
        <v>1</v>
      </c>
      <c r="F374" s="9" t="s">
        <v>726</v>
      </c>
      <c r="G374" s="4">
        <f t="shared" si="103"/>
        <v>4.5330915684496827E-4</v>
      </c>
      <c r="H374" s="1" t="str">
        <f t="shared" si="104"/>
        <v>ɛ</v>
      </c>
      <c r="I374" s="1" t="str">
        <f t="shared" si="105"/>
        <v>ai</v>
      </c>
      <c r="J374" s="10">
        <f t="shared" si="106"/>
        <v>1</v>
      </c>
      <c r="K374" s="10">
        <f t="shared" si="107"/>
        <v>2</v>
      </c>
      <c r="L374" s="10">
        <f t="shared" si="108"/>
        <v>2</v>
      </c>
      <c r="M374" s="1" t="str">
        <f t="shared" si="109"/>
        <v>~ai~</v>
      </c>
      <c r="N374" s="1" t="str">
        <f t="shared" si="110"/>
        <v>[ɛ]</v>
      </c>
      <c r="O374" s="4">
        <f t="shared" si="111"/>
        <v>1.9077696481990852E-2</v>
      </c>
      <c r="P374" s="4">
        <f t="shared" si="112"/>
        <v>0.10526315789473684</v>
      </c>
      <c r="Q374" s="4" cm="1">
        <f t="array" ref="Q374">SUM(_xlfn._xlws.FILTER($G$2:$G$863,_xlfn.MAP($M$2:$M$863,_xlfn.LAMBDA(_xlpm.x,_xlpm.x=$M374))))</f>
        <v>4.5330915684496827E-4</v>
      </c>
      <c r="R374" s="4">
        <f t="shared" si="113"/>
        <v>1</v>
      </c>
      <c r="S374" s="6" cm="1">
        <f t="array" ref="S374">SUM(_xlfn._xlws.FILTER($G$2:$G$863,_xlfn.MAP($N$2:$N$863,_xlfn.LAMBDA(_xlpm.x,_xlpm.x=$N374))))</f>
        <v>8.1595648232094288E-3</v>
      </c>
      <c r="T374" s="4">
        <f t="shared" si="114"/>
        <v>5.5555555555555552E-2</v>
      </c>
      <c r="U374" s="4">
        <f t="shared" si="115"/>
        <v>1.255272505103306</v>
      </c>
      <c r="V374" s="4" t="s">
        <v>908</v>
      </c>
      <c r="W374" s="4" t="s">
        <v>890</v>
      </c>
      <c r="X374" s="2" cm="1">
        <f t="array" ref="X374">SUM(_xlfn._xlws.FILTER($E$2:$E$863,_xlfn.MAP($V$2:$V$863,_xlfn.LAMBDA(_xlpm.x,_xlpm.x=$V374))))</f>
        <v>562</v>
      </c>
      <c r="Y374" s="11">
        <f t="shared" si="116"/>
        <v>1.7793594306049821E-3</v>
      </c>
      <c r="Z374" s="2" cm="1">
        <f t="array" ref="Z374">SUM(_xlfn._xlws.FILTER($E$2:$E$863,_xlfn.MAP($W$2:$W$863,_xlfn.LAMBDA(_xlpm.x,_xlpm.x=$W374))))</f>
        <v>245</v>
      </c>
      <c r="AA374" s="11">
        <f t="shared" si="117"/>
        <v>4.0816326530612249E-3</v>
      </c>
      <c r="AB374" s="11">
        <f t="shared" si="118"/>
        <v>-0.36057023120452869</v>
      </c>
      <c r="AC374" s="2"/>
      <c r="AH374" s="2"/>
      <c r="AI374" s="2"/>
    </row>
    <row r="375" spans="1:35">
      <c r="A375" s="1" t="str">
        <f t="shared" si="101"/>
        <v>~ze~ : [z]</v>
      </c>
      <c r="B375" s="1">
        <f t="shared" si="120"/>
        <v>0</v>
      </c>
      <c r="C375" s="1">
        <f t="shared" si="120"/>
        <v>0</v>
      </c>
      <c r="D375" s="1">
        <f t="shared" si="120"/>
        <v>0</v>
      </c>
      <c r="E375" s="7">
        <v>1</v>
      </c>
      <c r="F375" s="9" t="s">
        <v>169</v>
      </c>
      <c r="G375" s="4">
        <f t="shared" si="103"/>
        <v>4.5330915684496827E-4</v>
      </c>
      <c r="H375" s="4" t="str">
        <f t="shared" si="104"/>
        <v>z</v>
      </c>
      <c r="I375" s="4" t="str">
        <f t="shared" si="105"/>
        <v>ze</v>
      </c>
      <c r="J375" s="10">
        <f t="shared" si="106"/>
        <v>1</v>
      </c>
      <c r="K375" s="10">
        <f t="shared" si="107"/>
        <v>2</v>
      </c>
      <c r="L375" s="10">
        <f t="shared" si="108"/>
        <v>2</v>
      </c>
      <c r="M375" s="1" t="str">
        <f t="shared" si="109"/>
        <v>~ze~</v>
      </c>
      <c r="N375" s="1" t="str">
        <f t="shared" si="110"/>
        <v>[z]</v>
      </c>
      <c r="O375" s="4">
        <f t="shared" si="111"/>
        <v>1.510317638157609E-2</v>
      </c>
      <c r="P375" s="4">
        <f t="shared" si="112"/>
        <v>8.3333333333333329E-2</v>
      </c>
      <c r="Q375" s="3" cm="1">
        <f t="array" ref="Q375">SUM(_xlfn._xlws.FILTER($G$2:$G$863,_xlfn.MAP($M$2:$M$863,_xlfn.LAMBDA(_xlpm.x,_xlpm.x=$M375))))</f>
        <v>4.5330915684496827E-4</v>
      </c>
      <c r="R375" s="4">
        <f t="shared" si="113"/>
        <v>1</v>
      </c>
      <c r="S375" s="6" cm="1">
        <f t="array" ref="S375">SUM(_xlfn._xlws.FILTER($G$2:$G$863,_xlfn.MAP($N$2:$N$863,_xlfn.LAMBDA(_xlpm.x,_xlpm.x=$N375))))</f>
        <v>1.042611060743427E-2</v>
      </c>
      <c r="T375" s="4">
        <f t="shared" si="114"/>
        <v>4.3478260869565216E-2</v>
      </c>
      <c r="U375" s="4">
        <f t="shared" si="115"/>
        <v>1.3617278360175928</v>
      </c>
      <c r="V375" s="4" t="s">
        <v>889</v>
      </c>
      <c r="W375" s="4" t="s">
        <v>900</v>
      </c>
      <c r="X375" s="2" cm="1">
        <f t="array" ref="X375">SUM(_xlfn._xlws.FILTER($E$2:$E$863,_xlfn.MAP($V$2:$V$863,_xlfn.LAMBDA(_xlpm.x,_xlpm.x=$V375))))</f>
        <v>52</v>
      </c>
      <c r="Y375" s="11">
        <f t="shared" si="116"/>
        <v>1.9230769230769232E-2</v>
      </c>
      <c r="Z375" s="2" cm="1">
        <f t="array" ref="Z375">SUM(_xlfn._xlws.FILTER($E$2:$E$863,_xlfn.MAP($W$2:$W$863,_xlfn.LAMBDA(_xlpm.x,_xlpm.x=$W375))))</f>
        <v>78</v>
      </c>
      <c r="AA375" s="11">
        <f t="shared" si="117"/>
        <v>1.282051282051282E-2</v>
      </c>
      <c r="AB375" s="11">
        <f t="shared" si="118"/>
        <v>0.17609125905568129</v>
      </c>
      <c r="AC375" s="2"/>
      <c r="AH375" s="2"/>
      <c r="AI375" s="2"/>
    </row>
    <row r="376" spans="1:35">
      <c r="A376" s="1" t="str">
        <f t="shared" si="101"/>
        <v>~mb~ : [m]</v>
      </c>
      <c r="B376" s="1">
        <f t="shared" si="120"/>
        <v>0</v>
      </c>
      <c r="C376" s="1">
        <f t="shared" si="120"/>
        <v>1</v>
      </c>
      <c r="D376" s="1">
        <f t="shared" si="120"/>
        <v>0</v>
      </c>
      <c r="E376" s="7">
        <v>1</v>
      </c>
      <c r="F376" s="9" t="s">
        <v>79</v>
      </c>
      <c r="G376" s="4">
        <f t="shared" si="103"/>
        <v>4.5330915684496827E-4</v>
      </c>
      <c r="H376" s="4" t="str">
        <f t="shared" si="104"/>
        <v>m</v>
      </c>
      <c r="I376" s="4" t="str">
        <f t="shared" si="105"/>
        <v>mb</v>
      </c>
      <c r="J376" s="10">
        <f t="shared" si="106"/>
        <v>1</v>
      </c>
      <c r="K376" s="10">
        <f t="shared" si="107"/>
        <v>2</v>
      </c>
      <c r="L376" s="10">
        <f t="shared" si="108"/>
        <v>2</v>
      </c>
      <c r="M376" s="1" t="str">
        <f t="shared" si="109"/>
        <v>~mb~</v>
      </c>
      <c r="N376" s="1" t="str">
        <f t="shared" si="110"/>
        <v>[m]</v>
      </c>
      <c r="O376" s="4">
        <f t="shared" si="111"/>
        <v>1.3425045672512079E-2</v>
      </c>
      <c r="P376" s="4">
        <f t="shared" si="112"/>
        <v>7.407407407407407E-2</v>
      </c>
      <c r="Q376" s="3" cm="1">
        <f t="array" ref="Q376">SUM(_xlfn._xlws.FILTER($G$2:$G$863,_xlfn.MAP($M$2:$M$863,_xlfn.LAMBDA(_xlpm.x,_xlpm.x=$M376))))</f>
        <v>4.5330915684496827E-4</v>
      </c>
      <c r="R376" s="4">
        <f t="shared" si="113"/>
        <v>1</v>
      </c>
      <c r="S376" s="6" cm="1">
        <f t="array" ref="S376">SUM(_xlfn._xlws.FILTER($G$2:$G$863,_xlfn.MAP($N$2:$N$863,_xlfn.LAMBDA(_xlpm.x,_xlpm.x=$N376))))</f>
        <v>1.1786038077969175E-2</v>
      </c>
      <c r="T376" s="4">
        <f t="shared" si="114"/>
        <v>3.8461538461538464E-2</v>
      </c>
      <c r="U376" s="4">
        <f t="shared" si="115"/>
        <v>1.414973347970818</v>
      </c>
      <c r="V376" s="4" t="s">
        <v>908</v>
      </c>
      <c r="W376" s="4" t="s">
        <v>897</v>
      </c>
      <c r="X376" s="2" cm="1">
        <f t="array" ref="X376">SUM(_xlfn._xlws.FILTER($E$2:$E$863,_xlfn.MAP($V$2:$V$863,_xlfn.LAMBDA(_xlpm.x,_xlpm.x=$V376))))</f>
        <v>562</v>
      </c>
      <c r="Y376" s="11">
        <f t="shared" si="116"/>
        <v>1.7793594306049821E-3</v>
      </c>
      <c r="Z376" s="2" cm="1">
        <f t="array" ref="Z376">SUM(_xlfn._xlws.FILTER($E$2:$E$863,_xlfn.MAP($W$2:$W$863,_xlfn.LAMBDA(_xlpm.x,_xlpm.x=$W376))))</f>
        <v>111</v>
      </c>
      <c r="AA376" s="11">
        <f t="shared" si="117"/>
        <v>9.0090090090090089E-3</v>
      </c>
      <c r="AB376" s="11">
        <f t="shared" si="118"/>
        <v>-0.7044133367824037</v>
      </c>
      <c r="AC376" s="2"/>
      <c r="AH376" s="2"/>
      <c r="AI376" s="2"/>
    </row>
    <row r="377" spans="1:35">
      <c r="A377" s="1" t="str">
        <f t="shared" si="101"/>
        <v>~gn~ : [n]</v>
      </c>
      <c r="B377" s="1">
        <f t="shared" si="120"/>
        <v>0</v>
      </c>
      <c r="C377" s="1">
        <f t="shared" si="120"/>
        <v>0</v>
      </c>
      <c r="D377" s="1">
        <f t="shared" si="120"/>
        <v>1</v>
      </c>
      <c r="E377" s="7">
        <v>2</v>
      </c>
      <c r="F377" s="9" t="s">
        <v>91</v>
      </c>
      <c r="G377" s="4">
        <f t="shared" si="103"/>
        <v>9.0661831368993653E-4</v>
      </c>
      <c r="H377" s="1" t="str">
        <f t="shared" si="104"/>
        <v>n</v>
      </c>
      <c r="I377" s="1" t="str">
        <f t="shared" si="105"/>
        <v>gn</v>
      </c>
      <c r="J377" s="10">
        <f t="shared" si="106"/>
        <v>1</v>
      </c>
      <c r="K377" s="10">
        <f t="shared" si="107"/>
        <v>2</v>
      </c>
      <c r="L377" s="10">
        <f t="shared" si="108"/>
        <v>2</v>
      </c>
      <c r="M377" s="1" t="str">
        <f t="shared" si="109"/>
        <v>~gn~</v>
      </c>
      <c r="N377" s="1" t="str">
        <f t="shared" si="110"/>
        <v>[n]</v>
      </c>
      <c r="O377" s="4">
        <f t="shared" si="111"/>
        <v>1.2489374716474199E-2</v>
      </c>
      <c r="P377" s="4">
        <f t="shared" si="112"/>
        <v>4.3478260869565223E-2</v>
      </c>
      <c r="Q377" s="3" cm="1">
        <f t="array" ref="Q377">SUM(_xlfn._xlws.FILTER($G$2:$G$863,_xlfn.MAP($M$2:$M$863,_xlfn.LAMBDA(_xlpm.x,_xlpm.x=$M377))))</f>
        <v>9.0661831368993653E-4</v>
      </c>
      <c r="R377" s="4">
        <f t="shared" si="113"/>
        <v>1</v>
      </c>
      <c r="S377" s="6" cm="1">
        <f t="array" ref="S377">SUM(_xlfn._xlws.FILTER($G$2:$G$863,_xlfn.MAP($N$2:$N$863,_xlfn.LAMBDA(_xlpm.x,_xlpm.x=$N377))))</f>
        <v>4.0797824116047141E-2</v>
      </c>
      <c r="T377" s="4">
        <f t="shared" si="114"/>
        <v>2.2222222222222223E-2</v>
      </c>
      <c r="U377" s="4">
        <f t="shared" si="115"/>
        <v>1.6532125137753437</v>
      </c>
      <c r="V377" s="4" t="s">
        <v>912</v>
      </c>
      <c r="W377" s="4" t="s">
        <v>901</v>
      </c>
      <c r="X377" s="2" cm="1">
        <f t="array" ref="X377">SUM(_xlfn._xlws.FILTER($E$2:$E$863,_xlfn.MAP($V$2:$V$863,_xlfn.LAMBDA(_xlpm.x,_xlpm.x=$V377))))</f>
        <v>24</v>
      </c>
      <c r="Y377" s="11">
        <f t="shared" si="116"/>
        <v>8.3333333333333329E-2</v>
      </c>
      <c r="Z377" s="2" cm="1">
        <f t="array" ref="Z377">SUM(_xlfn._xlws.FILTER($E$2:$E$863,_xlfn.MAP($W$2:$W$863,_xlfn.LAMBDA(_xlpm.x,_xlpm.x=$W377))))</f>
        <v>184</v>
      </c>
      <c r="AA377" s="11">
        <f t="shared" si="117"/>
        <v>1.0869565217391304E-2</v>
      </c>
      <c r="AB377" s="11">
        <f t="shared" si="118"/>
        <v>0.88460658129793046</v>
      </c>
      <c r="AC377" s="2"/>
      <c r="AH377" s="2"/>
      <c r="AI377" s="2"/>
    </row>
    <row r="378" spans="1:35">
      <c r="A378" s="1" t="str">
        <f t="shared" si="101"/>
        <v>~dd~ : [d]</v>
      </c>
      <c r="B378" s="1">
        <f t="shared" si="120"/>
        <v>0</v>
      </c>
      <c r="C378" s="1">
        <f t="shared" si="120"/>
        <v>0</v>
      </c>
      <c r="D378" s="1">
        <f t="shared" si="120"/>
        <v>0</v>
      </c>
      <c r="E378" s="7">
        <v>1</v>
      </c>
      <c r="F378" s="9" t="s">
        <v>17</v>
      </c>
      <c r="G378" s="4">
        <f t="shared" si="103"/>
        <v>4.5330915684496827E-4</v>
      </c>
      <c r="H378" s="4" t="str">
        <f t="shared" si="104"/>
        <v>d</v>
      </c>
      <c r="I378" s="4" t="str">
        <f t="shared" si="105"/>
        <v>dd</v>
      </c>
      <c r="J378" s="10">
        <f t="shared" si="106"/>
        <v>1</v>
      </c>
      <c r="K378" s="10">
        <f t="shared" si="107"/>
        <v>2</v>
      </c>
      <c r="L378" s="10">
        <f t="shared" si="108"/>
        <v>2</v>
      </c>
      <c r="M378" s="1" t="str">
        <f t="shared" si="109"/>
        <v>~dd~</v>
      </c>
      <c r="N378" s="1" t="str">
        <f t="shared" si="110"/>
        <v>[d]</v>
      </c>
      <c r="O378" s="4">
        <f t="shared" si="111"/>
        <v>7.5515881907880465E-3</v>
      </c>
      <c r="P378" s="4">
        <f t="shared" si="112"/>
        <v>4.1666666666666671E-2</v>
      </c>
      <c r="Q378" s="3" cm="1">
        <f t="array" ref="Q378">SUM(_xlfn._xlws.FILTER($G$2:$G$863,_xlfn.MAP($M$2:$M$863,_xlfn.LAMBDA(_xlpm.x,_xlpm.x=$M378))))</f>
        <v>4.5330915684496827E-4</v>
      </c>
      <c r="R378" s="4">
        <f t="shared" si="113"/>
        <v>1</v>
      </c>
      <c r="S378" s="6" cm="1">
        <f t="array" ref="S378">SUM(_xlfn._xlws.FILTER($G$2:$G$863,_xlfn.MAP($N$2:$N$863,_xlfn.LAMBDA(_xlpm.x,_xlpm.x=$N378))))</f>
        <v>2.130553037171351E-2</v>
      </c>
      <c r="T378" s="4">
        <f t="shared" si="114"/>
        <v>2.1276595744680851E-2</v>
      </c>
      <c r="U378" s="4">
        <f t="shared" si="115"/>
        <v>1.6720978579357175</v>
      </c>
      <c r="V378" s="4" t="s">
        <v>900</v>
      </c>
      <c r="W378" s="4" t="s">
        <v>905</v>
      </c>
      <c r="X378" s="2" cm="1">
        <f t="array" ref="X378">SUM(_xlfn._xlws.FILTER($E$2:$E$863,_xlfn.MAP($V$2:$V$863,_xlfn.LAMBDA(_xlpm.x,_xlpm.x=$V378))))</f>
        <v>247</v>
      </c>
      <c r="Y378" s="11">
        <f t="shared" si="116"/>
        <v>4.048582995951417E-3</v>
      </c>
      <c r="Z378" s="2" cm="1">
        <f t="array" ref="Z378">SUM(_xlfn._xlws.FILTER($E$2:$E$863,_xlfn.MAP($W$2:$W$863,_xlfn.LAMBDA(_xlpm.x,_xlpm.x=$W378))))</f>
        <v>55</v>
      </c>
      <c r="AA378" s="11">
        <f t="shared" si="117"/>
        <v>1.8181818181818181E-2</v>
      </c>
      <c r="AB378" s="11">
        <f t="shared" si="118"/>
        <v>-0.65233426376542181</v>
      </c>
      <c r="AC378" s="2"/>
      <c r="AH378" s="2"/>
      <c r="AI378" s="2"/>
    </row>
    <row r="379" spans="1:35">
      <c r="A379" s="1" t="str">
        <f t="shared" si="101"/>
        <v>~ar~ : [ə]</v>
      </c>
      <c r="B379" s="1">
        <f t="shared" si="120"/>
        <v>0</v>
      </c>
      <c r="C379" s="1">
        <f t="shared" si="120"/>
        <v>0</v>
      </c>
      <c r="D379" s="1">
        <f t="shared" si="120"/>
        <v>0</v>
      </c>
      <c r="E379" s="7">
        <v>1</v>
      </c>
      <c r="F379" s="9" t="s">
        <v>868</v>
      </c>
      <c r="G379" s="4">
        <f t="shared" si="103"/>
        <v>4.5330915684496827E-4</v>
      </c>
      <c r="H379" s="1" t="str">
        <f t="shared" si="104"/>
        <v>ə</v>
      </c>
      <c r="I379" s="1" t="str">
        <f t="shared" si="105"/>
        <v>ar</v>
      </c>
      <c r="J379" s="10">
        <f t="shared" si="106"/>
        <v>1</v>
      </c>
      <c r="K379" s="10">
        <f t="shared" si="107"/>
        <v>2</v>
      </c>
      <c r="L379" s="10">
        <f t="shared" si="108"/>
        <v>2</v>
      </c>
      <c r="M379" s="1" t="str">
        <f t="shared" si="109"/>
        <v>~ar~</v>
      </c>
      <c r="N379" s="1" t="str">
        <f t="shared" si="110"/>
        <v>[ə]</v>
      </c>
      <c r="O379" s="4">
        <f t="shared" si="111"/>
        <v>5.6636911430910349E-3</v>
      </c>
      <c r="P379" s="4">
        <f t="shared" si="112"/>
        <v>3.1250000000000007E-2</v>
      </c>
      <c r="Q379" s="3" cm="1">
        <f t="array" ref="Q379">SUM(_xlfn._xlws.FILTER($G$2:$G$863,_xlfn.MAP($M$2:$M$863,_xlfn.LAMBDA(_xlpm.x,_xlpm.x=$M379))))</f>
        <v>4.5330915684496827E-4</v>
      </c>
      <c r="R379" s="4">
        <f t="shared" si="113"/>
        <v>1</v>
      </c>
      <c r="S379" s="6" cm="1">
        <f t="array" ref="S379">SUM(_xlfn._xlws.FILTER($G$2:$G$863,_xlfn.MAP($N$2:$N$863,_xlfn.LAMBDA(_xlpm.x,_xlpm.x=$N379))))</f>
        <v>2.8558476881232996E-2</v>
      </c>
      <c r="T379" s="4">
        <f t="shared" si="114"/>
        <v>1.5873015873015876E-2</v>
      </c>
      <c r="U379" s="4">
        <f t="shared" si="115"/>
        <v>1.7993405494535817</v>
      </c>
      <c r="V379" s="4" t="s">
        <v>909</v>
      </c>
      <c r="W379" s="4" t="s">
        <v>893</v>
      </c>
      <c r="X379" s="2" cm="1">
        <f t="array" ref="X379">SUM(_xlfn._xlws.FILTER($E$2:$E$863,_xlfn.MAP($V$2:$V$863,_xlfn.LAMBDA(_xlpm.x,_xlpm.x=$V379))))</f>
        <v>473</v>
      </c>
      <c r="Y379" s="11">
        <f t="shared" si="116"/>
        <v>2.1141649048625794E-3</v>
      </c>
      <c r="Z379" s="2" cm="1">
        <f t="array" ref="Z379">SUM(_xlfn._xlws.FILTER($E$2:$E$863,_xlfn.MAP($W$2:$W$863,_xlfn.LAMBDA(_xlpm.x,_xlpm.x=$W379))))</f>
        <v>228</v>
      </c>
      <c r="AA379" s="11">
        <f t="shared" si="117"/>
        <v>4.3859649122807015E-3</v>
      </c>
      <c r="AB379" s="11">
        <f t="shared" si="118"/>
        <v>-0.3169262937373577</v>
      </c>
      <c r="AC379" s="2"/>
      <c r="AH379" s="2"/>
      <c r="AI379" s="2"/>
    </row>
    <row r="380" spans="1:35">
      <c r="A380" s="1" t="str">
        <f t="shared" si="101"/>
        <v>~the~ : [ði]</v>
      </c>
      <c r="B380" s="1">
        <f t="shared" si="120"/>
        <v>0</v>
      </c>
      <c r="C380" s="1">
        <f t="shared" si="120"/>
        <v>0</v>
      </c>
      <c r="D380" s="1">
        <f t="shared" si="120"/>
        <v>0</v>
      </c>
      <c r="E380" s="7">
        <v>1</v>
      </c>
      <c r="F380" s="9" t="s">
        <v>173</v>
      </c>
      <c r="G380" s="4">
        <f t="shared" si="103"/>
        <v>4.5330915684496827E-4</v>
      </c>
      <c r="H380" s="4" t="str">
        <f t="shared" si="104"/>
        <v>ði</v>
      </c>
      <c r="I380" s="4" t="str">
        <f t="shared" si="105"/>
        <v>the</v>
      </c>
      <c r="J380" s="10">
        <f t="shared" si="106"/>
        <v>2</v>
      </c>
      <c r="K380" s="10">
        <f t="shared" si="107"/>
        <v>3</v>
      </c>
      <c r="L380" s="10">
        <f t="shared" si="108"/>
        <v>3</v>
      </c>
      <c r="M380" s="1" t="str">
        <f t="shared" si="109"/>
        <v>~the~</v>
      </c>
      <c r="N380" s="1" t="str">
        <f t="shared" si="110"/>
        <v>[ði]</v>
      </c>
      <c r="O380" s="4">
        <f t="shared" si="111"/>
        <v>2.1041093737452471E-2</v>
      </c>
      <c r="P380" s="4">
        <f t="shared" si="112"/>
        <v>0.1</v>
      </c>
      <c r="Q380" s="3" cm="1">
        <f t="array" ref="Q380">SUM(_xlfn._xlws.FILTER($G$2:$G$863,_xlfn.MAP($M$2:$M$863,_xlfn.LAMBDA(_xlpm.x,_xlpm.x=$M380))))</f>
        <v>8.6128739800543971E-3</v>
      </c>
      <c r="R380" s="4">
        <f t="shared" si="113"/>
        <v>5.2631578947368418E-2</v>
      </c>
      <c r="S380" s="6" cm="1">
        <f t="array" ref="S380">SUM(_xlfn._xlws.FILTER($G$2:$G$863,_xlfn.MAP($N$2:$N$863,_xlfn.LAMBDA(_xlpm.x,_xlpm.x=$N380))))</f>
        <v>4.5330915684496827E-4</v>
      </c>
      <c r="T380" s="4">
        <f t="shared" si="114"/>
        <v>1</v>
      </c>
      <c r="U380" s="4">
        <f t="shared" si="115"/>
        <v>-1.2787536009528291</v>
      </c>
      <c r="V380" s="4" t="s">
        <v>899</v>
      </c>
      <c r="W380" s="4" t="s">
        <v>891</v>
      </c>
      <c r="X380" s="2" cm="1">
        <f t="array" ref="X380">SUM(_xlfn._xlws.FILTER($E$2:$E$863,_xlfn.MAP($V$2:$V$863,_xlfn.LAMBDA(_xlpm.x,_xlpm.x=$V380))))</f>
        <v>359</v>
      </c>
      <c r="Y380" s="11">
        <f t="shared" si="116"/>
        <v>2.7855153203342618E-3</v>
      </c>
      <c r="Z380" s="2" cm="1">
        <f t="array" ref="Z380">SUM(_xlfn._xlws.FILTER($E$2:$E$863,_xlfn.MAP($W$2:$W$863,_xlfn.LAMBDA(_xlpm.x,_xlpm.x=$W380))))</f>
        <v>163</v>
      </c>
      <c r="AA380" s="11">
        <f t="shared" si="117"/>
        <v>6.1349693251533744E-3</v>
      </c>
      <c r="AB380" s="11">
        <f t="shared" si="118"/>
        <v>-0.34290684417436135</v>
      </c>
      <c r="AC380" s="2"/>
      <c r="AH380" s="2"/>
      <c r="AI380" s="2"/>
    </row>
    <row r="381" spans="1:35">
      <c r="A381" s="1" t="str">
        <f t="shared" si="101"/>
        <v>~the~ : [ɹðə]</v>
      </c>
      <c r="B381" s="1">
        <f t="shared" si="120"/>
        <v>1</v>
      </c>
      <c r="C381" s="1">
        <f t="shared" si="120"/>
        <v>0</v>
      </c>
      <c r="D381" s="1">
        <f t="shared" si="120"/>
        <v>0</v>
      </c>
      <c r="E381" s="7">
        <v>1</v>
      </c>
      <c r="F381" s="9" t="s">
        <v>835</v>
      </c>
      <c r="G381" s="4">
        <f t="shared" si="103"/>
        <v>4.5330915684496827E-4</v>
      </c>
      <c r="H381" s="1" t="str">
        <f t="shared" si="104"/>
        <v>ɹðə</v>
      </c>
      <c r="I381" s="1" t="str">
        <f t="shared" si="105"/>
        <v>the</v>
      </c>
      <c r="J381" s="10">
        <f t="shared" si="106"/>
        <v>3</v>
      </c>
      <c r="K381" s="10">
        <f t="shared" si="107"/>
        <v>3</v>
      </c>
      <c r="L381" s="10">
        <f t="shared" si="108"/>
        <v>3</v>
      </c>
      <c r="M381" s="1" t="str">
        <f t="shared" si="109"/>
        <v>~the~</v>
      </c>
      <c r="N381" s="1" t="str">
        <f t="shared" si="110"/>
        <v>[ɹðə]</v>
      </c>
      <c r="O381" s="4">
        <f t="shared" si="111"/>
        <v>2.1041093737452471E-2</v>
      </c>
      <c r="P381" s="4">
        <f t="shared" si="112"/>
        <v>0.1</v>
      </c>
      <c r="Q381" s="3" cm="1">
        <f t="array" ref="Q381">SUM(_xlfn._xlws.FILTER($G$2:$G$863,_xlfn.MAP($M$2:$M$863,_xlfn.LAMBDA(_xlpm.x,_xlpm.x=$M381))))</f>
        <v>8.6128739800543971E-3</v>
      </c>
      <c r="R381" s="4">
        <f t="shared" si="113"/>
        <v>5.2631578947368418E-2</v>
      </c>
      <c r="S381" s="6" cm="1">
        <f t="array" ref="S381">SUM(_xlfn._xlws.FILTER($G$2:$G$863,_xlfn.MAP($N$2:$N$863,_xlfn.LAMBDA(_xlpm.x,_xlpm.x=$N381))))</f>
        <v>4.5330915684496827E-4</v>
      </c>
      <c r="T381" s="4">
        <f t="shared" si="114"/>
        <v>1</v>
      </c>
      <c r="U381" s="4">
        <f t="shared" si="115"/>
        <v>-1.2787536009528291</v>
      </c>
      <c r="V381" s="4" t="s">
        <v>889</v>
      </c>
      <c r="W381" s="4" t="s">
        <v>904</v>
      </c>
      <c r="X381" s="2" cm="1">
        <f t="array" ref="X381">SUM(_xlfn._xlws.FILTER($E$2:$E$863,_xlfn.MAP($V$2:$V$863,_xlfn.LAMBDA(_xlpm.x,_xlpm.x=$V381))))</f>
        <v>52</v>
      </c>
      <c r="Y381" s="11">
        <f t="shared" si="116"/>
        <v>1.9230769230769232E-2</v>
      </c>
      <c r="Z381" s="2" cm="1">
        <f t="array" ref="Z381">SUM(_xlfn._xlws.FILTER($E$2:$E$863,_xlfn.MAP($W$2:$W$863,_xlfn.LAMBDA(_xlpm.x,_xlpm.x=$W381))))</f>
        <v>45</v>
      </c>
      <c r="AA381" s="11">
        <f t="shared" si="117"/>
        <v>2.2222222222222223E-2</v>
      </c>
      <c r="AB381" s="11">
        <f t="shared" si="118"/>
        <v>-6.2790829859455458E-2</v>
      </c>
      <c r="AC381" s="2"/>
      <c r="AH381" s="2"/>
      <c r="AI381" s="2"/>
    </row>
    <row r="382" spans="1:35">
      <c r="A382" s="1" t="str">
        <f t="shared" si="101"/>
        <v>~pro~ : [pɹu]</v>
      </c>
      <c r="B382" s="1">
        <f t="shared" ref="B382:D401" si="121">_xlfn.LET(_xlpm.d,$F382,_xlpm.k,_xlfn.CONCAT(LEFT(TRIM(B$1),1),"*"),COUNTIF(_xlpm.d,_xlpm.k))</f>
        <v>0</v>
      </c>
      <c r="C382" s="1">
        <f t="shared" si="121"/>
        <v>0</v>
      </c>
      <c r="D382" s="1">
        <f t="shared" si="121"/>
        <v>0</v>
      </c>
      <c r="E382" s="7">
        <v>1</v>
      </c>
      <c r="F382" s="9" t="s">
        <v>838</v>
      </c>
      <c r="G382" s="4">
        <f t="shared" si="103"/>
        <v>4.5330915684496827E-4</v>
      </c>
      <c r="H382" s="4" t="str">
        <f t="shared" si="104"/>
        <v>pɹu</v>
      </c>
      <c r="I382" s="4" t="str">
        <f t="shared" si="105"/>
        <v>pro</v>
      </c>
      <c r="J382" s="10">
        <f t="shared" si="106"/>
        <v>3</v>
      </c>
      <c r="K382" s="10">
        <f t="shared" si="107"/>
        <v>3</v>
      </c>
      <c r="L382" s="10">
        <f t="shared" si="108"/>
        <v>3</v>
      </c>
      <c r="M382" s="1" t="str">
        <f t="shared" si="109"/>
        <v>~pro~</v>
      </c>
      <c r="N382" s="1" t="str">
        <f t="shared" si="110"/>
        <v>[pɹu]</v>
      </c>
      <c r="O382" s="4">
        <f t="shared" si="111"/>
        <v>3.8256534068095399E-2</v>
      </c>
      <c r="P382" s="4">
        <f t="shared" si="112"/>
        <v>0.18181818181818182</v>
      </c>
      <c r="Q382" s="3" cm="1">
        <f t="array" ref="Q382">SUM(_xlfn._xlws.FILTER($G$2:$G$863,_xlfn.MAP($M$2:$M$863,_xlfn.LAMBDA(_xlpm.x,_xlpm.x=$M382))))</f>
        <v>4.5330915684496827E-3</v>
      </c>
      <c r="R382" s="4">
        <f t="shared" si="113"/>
        <v>0.1</v>
      </c>
      <c r="S382" s="6" cm="1">
        <f t="array" ref="S382">SUM(_xlfn._xlws.FILTER($G$2:$G$863,_xlfn.MAP($N$2:$N$863,_xlfn.LAMBDA(_xlpm.x,_xlpm.x=$N382))))</f>
        <v>4.5330915684496827E-4</v>
      </c>
      <c r="T382" s="4">
        <f t="shared" si="114"/>
        <v>1</v>
      </c>
      <c r="U382" s="4">
        <f t="shared" si="115"/>
        <v>-1</v>
      </c>
      <c r="V382" s="4" t="s">
        <v>889</v>
      </c>
      <c r="W382" s="4" t="s">
        <v>903</v>
      </c>
      <c r="X382" s="2" cm="1">
        <f t="array" ref="X382">SUM(_xlfn._xlws.FILTER($E$2:$E$863,_xlfn.MAP($V$2:$V$863,_xlfn.LAMBDA(_xlpm.x,_xlpm.x=$V382))))</f>
        <v>52</v>
      </c>
      <c r="Y382" s="11">
        <f t="shared" si="116"/>
        <v>1.9230769230769232E-2</v>
      </c>
      <c r="Z382" s="2" cm="1">
        <f t="array" ref="Z382">SUM(_xlfn._xlws.FILTER($E$2:$E$863,_xlfn.MAP($W$2:$W$863,_xlfn.LAMBDA(_xlpm.x,_xlpm.x=$W382))))</f>
        <v>32</v>
      </c>
      <c r="AA382" s="11">
        <f t="shared" si="117"/>
        <v>3.125E-2</v>
      </c>
      <c r="AB382" s="11">
        <f t="shared" si="118"/>
        <v>-0.21085336531489315</v>
      </c>
      <c r="AC382" s="2"/>
      <c r="AH382" s="2"/>
      <c r="AI382" s="2"/>
    </row>
    <row r="383" spans="1:35">
      <c r="A383" s="1" t="str">
        <f t="shared" si="101"/>
        <v>~the~ : [ð]</v>
      </c>
      <c r="B383" s="1">
        <f t="shared" si="121"/>
        <v>0</v>
      </c>
      <c r="C383" s="1">
        <f t="shared" si="121"/>
        <v>0</v>
      </c>
      <c r="D383" s="1">
        <f t="shared" si="121"/>
        <v>0</v>
      </c>
      <c r="E383" s="7">
        <v>1</v>
      </c>
      <c r="F383" s="9" t="s">
        <v>172</v>
      </c>
      <c r="G383" s="4">
        <f t="shared" si="103"/>
        <v>4.5330915684496827E-4</v>
      </c>
      <c r="H383" s="4" t="str">
        <f t="shared" si="104"/>
        <v>ð</v>
      </c>
      <c r="I383" s="4" t="str">
        <f t="shared" si="105"/>
        <v>the</v>
      </c>
      <c r="J383" s="10">
        <f t="shared" si="106"/>
        <v>1</v>
      </c>
      <c r="K383" s="10">
        <f t="shared" si="107"/>
        <v>3</v>
      </c>
      <c r="L383" s="10">
        <f t="shared" si="108"/>
        <v>3</v>
      </c>
      <c r="M383" s="1" t="str">
        <f t="shared" si="109"/>
        <v>~the~</v>
      </c>
      <c r="N383" s="1" t="str">
        <f t="shared" si="110"/>
        <v>[ð]</v>
      </c>
      <c r="O383" s="4">
        <f t="shared" si="111"/>
        <v>2.0039136892811876E-2</v>
      </c>
      <c r="P383" s="4">
        <f t="shared" si="112"/>
        <v>9.5238095238095247E-2</v>
      </c>
      <c r="Q383" s="3" cm="1">
        <f t="array" ref="Q383">SUM(_xlfn._xlws.FILTER($G$2:$G$863,_xlfn.MAP($M$2:$M$863,_xlfn.LAMBDA(_xlpm.x,_xlpm.x=$M383))))</f>
        <v>8.6128739800543971E-3</v>
      </c>
      <c r="R383" s="4">
        <f t="shared" si="113"/>
        <v>5.2631578947368418E-2</v>
      </c>
      <c r="S383" s="6" cm="1">
        <f t="array" ref="S383">SUM(_xlfn._xlws.FILTER($G$2:$G$863,_xlfn.MAP($N$2:$N$863,_xlfn.LAMBDA(_xlpm.x,_xlpm.x=$N383))))</f>
        <v>9.0661831368993653E-4</v>
      </c>
      <c r="T383" s="4">
        <f t="shared" si="114"/>
        <v>0.5</v>
      </c>
      <c r="U383" s="4">
        <f t="shared" si="115"/>
        <v>-0.97772360528884783</v>
      </c>
      <c r="V383" s="4" t="s">
        <v>909</v>
      </c>
      <c r="W383" s="4" t="s">
        <v>893</v>
      </c>
      <c r="X383" s="2" cm="1">
        <f t="array" ref="X383">SUM(_xlfn._xlws.FILTER($E$2:$E$863,_xlfn.MAP($V$2:$V$863,_xlfn.LAMBDA(_xlpm.x,_xlpm.x=$V383))))</f>
        <v>473</v>
      </c>
      <c r="Y383" s="11">
        <f t="shared" si="116"/>
        <v>2.1141649048625794E-3</v>
      </c>
      <c r="Z383" s="2" cm="1">
        <f t="array" ref="Z383">SUM(_xlfn._xlws.FILTER($E$2:$E$863,_xlfn.MAP($W$2:$W$863,_xlfn.LAMBDA(_xlpm.x,_xlpm.x=$W383))))</f>
        <v>228</v>
      </c>
      <c r="AA383" s="11">
        <f t="shared" si="117"/>
        <v>4.3859649122807015E-3</v>
      </c>
      <c r="AB383" s="11">
        <f t="shared" si="118"/>
        <v>-0.3169262937373577</v>
      </c>
      <c r="AC383" s="2"/>
      <c r="AH383" s="2"/>
      <c r="AI383" s="2"/>
    </row>
    <row r="384" spans="1:35">
      <c r="A384" s="1" t="str">
        <f t="shared" si="101"/>
        <v>~ble~ : [blə]</v>
      </c>
      <c r="B384" s="1">
        <f t="shared" si="121"/>
        <v>0</v>
      </c>
      <c r="C384" s="1">
        <f t="shared" si="121"/>
        <v>0</v>
      </c>
      <c r="D384" s="1">
        <f t="shared" si="121"/>
        <v>0</v>
      </c>
      <c r="E384" s="7">
        <v>1</v>
      </c>
      <c r="F384" s="9" t="s">
        <v>722</v>
      </c>
      <c r="G384" s="4">
        <f t="shared" si="103"/>
        <v>4.5330915684496827E-4</v>
      </c>
      <c r="H384" s="4" t="str">
        <f t="shared" si="104"/>
        <v>blə</v>
      </c>
      <c r="I384" s="4" t="str">
        <f t="shared" si="105"/>
        <v>ble</v>
      </c>
      <c r="J384" s="10">
        <f t="shared" si="106"/>
        <v>3</v>
      </c>
      <c r="K384" s="10">
        <f t="shared" si="107"/>
        <v>3</v>
      </c>
      <c r="L384" s="10">
        <f t="shared" si="108"/>
        <v>3</v>
      </c>
      <c r="M384" s="1" t="str">
        <f t="shared" si="109"/>
        <v>~ble~</v>
      </c>
      <c r="N384" s="1" t="str">
        <f t="shared" si="110"/>
        <v>[blə]</v>
      </c>
      <c r="O384" s="4">
        <f t="shared" si="111"/>
        <v>5.260273434363117E-2</v>
      </c>
      <c r="P384" s="4">
        <f t="shared" si="112"/>
        <v>0.25</v>
      </c>
      <c r="Q384" s="3" cm="1">
        <f t="array" ref="Q384">SUM(_xlfn._xlws.FILTER($G$2:$G$863,_xlfn.MAP($M$2:$M$863,_xlfn.LAMBDA(_xlpm.x,_xlpm.x=$M384))))</f>
        <v>3.1731640979147779E-3</v>
      </c>
      <c r="R384" s="4">
        <f t="shared" si="113"/>
        <v>0.14285714285714285</v>
      </c>
      <c r="S384" s="6" cm="1">
        <f t="array" ref="S384">SUM(_xlfn._xlws.FILTER($G$2:$G$863,_xlfn.MAP($N$2:$N$863,_xlfn.LAMBDA(_xlpm.x,_xlpm.x=$N384))))</f>
        <v>4.5330915684496827E-4</v>
      </c>
      <c r="T384" s="4">
        <f t="shared" si="114"/>
        <v>1</v>
      </c>
      <c r="U384" s="4">
        <f t="shared" si="115"/>
        <v>-0.84509804001425681</v>
      </c>
      <c r="V384" s="4" t="s">
        <v>909</v>
      </c>
      <c r="W384" s="4" t="s">
        <v>901</v>
      </c>
      <c r="X384" s="2" cm="1">
        <f t="array" ref="X384">SUM(_xlfn._xlws.FILTER($E$2:$E$863,_xlfn.MAP($V$2:$V$863,_xlfn.LAMBDA(_xlpm.x,_xlpm.x=$V384))))</f>
        <v>473</v>
      </c>
      <c r="Y384" s="11">
        <f t="shared" si="116"/>
        <v>2.1141649048625794E-3</v>
      </c>
      <c r="Z384" s="2" cm="1">
        <f t="array" ref="Z384">SUM(_xlfn._xlws.FILTER($E$2:$E$863,_xlfn.MAP($W$2:$W$863,_xlfn.LAMBDA(_xlpm.x,_xlpm.x=$W384))))</f>
        <v>184</v>
      </c>
      <c r="AA384" s="11">
        <f t="shared" si="117"/>
        <v>5.434782608695652E-3</v>
      </c>
      <c r="AB384" s="11">
        <f t="shared" si="118"/>
        <v>-0.41004331772827507</v>
      </c>
      <c r="AC384" s="2"/>
      <c r="AH384" s="2"/>
      <c r="AI384" s="2"/>
    </row>
    <row r="385" spans="1:35">
      <c r="A385" s="1" t="str">
        <f t="shared" si="101"/>
        <v>~sta~ : [stæ]</v>
      </c>
      <c r="B385" s="1">
        <f t="shared" si="121"/>
        <v>0</v>
      </c>
      <c r="C385" s="1">
        <f t="shared" si="121"/>
        <v>0</v>
      </c>
      <c r="D385" s="1">
        <f t="shared" si="121"/>
        <v>0</v>
      </c>
      <c r="E385" s="7">
        <v>1</v>
      </c>
      <c r="F385" s="9" t="s">
        <v>143</v>
      </c>
      <c r="G385" s="4">
        <f t="shared" si="103"/>
        <v>4.5330915684496827E-4</v>
      </c>
      <c r="H385" s="4" t="str">
        <f t="shared" si="104"/>
        <v>stæ</v>
      </c>
      <c r="I385" s="4" t="str">
        <f t="shared" si="105"/>
        <v>sta</v>
      </c>
      <c r="J385" s="10">
        <f t="shared" si="106"/>
        <v>3</v>
      </c>
      <c r="K385" s="10">
        <f t="shared" si="107"/>
        <v>3</v>
      </c>
      <c r="L385" s="10">
        <f t="shared" si="108"/>
        <v>3</v>
      </c>
      <c r="M385" s="1" t="str">
        <f t="shared" si="109"/>
        <v>~sta~</v>
      </c>
      <c r="N385" s="1" t="str">
        <f t="shared" si="110"/>
        <v>[stæ]</v>
      </c>
      <c r="O385" s="4">
        <f t="shared" si="111"/>
        <v>5.260273434363117E-2</v>
      </c>
      <c r="P385" s="4">
        <f t="shared" si="112"/>
        <v>0.25</v>
      </c>
      <c r="Q385" s="3" cm="1">
        <f t="array" ref="Q385">SUM(_xlfn._xlws.FILTER($G$2:$G$863,_xlfn.MAP($M$2:$M$863,_xlfn.LAMBDA(_xlpm.x,_xlpm.x=$M385))))</f>
        <v>3.1731640979147779E-3</v>
      </c>
      <c r="R385" s="4">
        <f t="shared" si="113"/>
        <v>0.14285714285714285</v>
      </c>
      <c r="S385" s="6" cm="1">
        <f t="array" ref="S385">SUM(_xlfn._xlws.FILTER($G$2:$G$863,_xlfn.MAP($N$2:$N$863,_xlfn.LAMBDA(_xlpm.x,_xlpm.x=$N385))))</f>
        <v>4.5330915684496827E-4</v>
      </c>
      <c r="T385" s="4">
        <f t="shared" si="114"/>
        <v>1</v>
      </c>
      <c r="U385" s="4">
        <f t="shared" si="115"/>
        <v>-0.84509804001425681</v>
      </c>
      <c r="V385" s="4" t="s">
        <v>909</v>
      </c>
      <c r="W385" s="4" t="s">
        <v>901</v>
      </c>
      <c r="X385" s="2" cm="1">
        <f t="array" ref="X385">SUM(_xlfn._xlws.FILTER($E$2:$E$863,_xlfn.MAP($V$2:$V$863,_xlfn.LAMBDA(_xlpm.x,_xlpm.x=$V385))))</f>
        <v>473</v>
      </c>
      <c r="Y385" s="11">
        <f t="shared" si="116"/>
        <v>2.1141649048625794E-3</v>
      </c>
      <c r="Z385" s="2" cm="1">
        <f t="array" ref="Z385">SUM(_xlfn._xlws.FILTER($E$2:$E$863,_xlfn.MAP($W$2:$W$863,_xlfn.LAMBDA(_xlpm.x,_xlpm.x=$W385))))</f>
        <v>184</v>
      </c>
      <c r="AA385" s="11">
        <f t="shared" si="117"/>
        <v>5.434782608695652E-3</v>
      </c>
      <c r="AB385" s="11">
        <f t="shared" si="118"/>
        <v>-0.41004331772827507</v>
      </c>
      <c r="AC385" s="2"/>
      <c r="AH385" s="2"/>
      <c r="AI385" s="2"/>
    </row>
    <row r="386" spans="1:35">
      <c r="A386" s="1" t="str">
        <f t="shared" ref="A386:A449" si="122">_xlfn.LET(_xlpm.sep," : ",CONCATENATE(M386,_xlpm.sep,N386))</f>
        <v>~thi~ : [ðɪ]</v>
      </c>
      <c r="B386" s="1">
        <f t="shared" si="121"/>
        <v>0</v>
      </c>
      <c r="C386" s="1">
        <f t="shared" si="121"/>
        <v>0</v>
      </c>
      <c r="D386" s="1">
        <f t="shared" si="121"/>
        <v>0</v>
      </c>
      <c r="E386" s="7">
        <v>1</v>
      </c>
      <c r="F386" s="9" t="s">
        <v>551</v>
      </c>
      <c r="G386" s="4">
        <f t="shared" ref="G386:G449" si="123">E386/freq.sum.r6e</f>
        <v>4.5330915684496827E-4</v>
      </c>
      <c r="H386" s="4" t="str">
        <f t="shared" ref="H386:H449" si="124">_xlfn.LET(_xlpm.sep,":",_xlpm.w,$F386,LEFT(_xlpm.w,FIND(_xlpm.sep,_xlpm.w)-1))</f>
        <v>ðɪ</v>
      </c>
      <c r="I386" s="4" t="str">
        <f t="shared" ref="I386:I449" si="125">_xlfn.LET(_xlpm.sep,":",_xlpm.w,$F386,RIGHT(_xlpm.w,LEN(_xlpm.w)-FIND(_xlpm.sep,_xlpm.w)))</f>
        <v>thi</v>
      </c>
      <c r="J386" s="10">
        <f t="shared" ref="J386:J449" si="126">_xlfn.LET(_xlpm.w,H386,LEN(_xlpm.w))</f>
        <v>2</v>
      </c>
      <c r="K386" s="10">
        <f t="shared" ref="K386:K449" si="127">_xlfn.LET(_xlpm.w,I386,LEN(_xlpm.w))</f>
        <v>3</v>
      </c>
      <c r="L386" s="10">
        <f t="shared" ref="L386:L449" si="128">_xlfn.LET(_xlpm.a,J386,_xlpm.b,K386,MAX(_xlpm.a,_xlpm.b))</f>
        <v>3</v>
      </c>
      <c r="M386" s="1" t="str">
        <f t="shared" ref="M386:M449" si="129">_xlfn.LET(_xlpm.sep,":",_xlpm.w,$F386,_xlfn.CONCAT("~",RIGHT(_xlpm.w,LEN(_xlpm.w)-FIND(_xlpm.sep,_xlpm.w)),"~"))</f>
        <v>~thi~</v>
      </c>
      <c r="N386" s="1" t="str">
        <f t="shared" ref="N386:N449" si="130">_xlfn.LET(_xlpm.sep,":",_xlpm.w,$F386,_xlfn.CONCAT("[",LEFT(_xlpm.w,FIND(_xlpm.sep,_xlpm.w)-1),"]"))</f>
        <v>[ðɪ]</v>
      </c>
      <c r="O386" s="4">
        <f t="shared" ref="O386:O449" si="131">_xlfn.LET(_xlpm.freq,E386,_xlpm.size,L386+1,_xlpm.F,P386,LOG(1+_xlpm.freq)*LOG(1+_xlpm.size)*_xlpm.F)</f>
        <v>5.260273434363117E-2</v>
      </c>
      <c r="P386" s="4">
        <f t="shared" ref="P386:P449" si="132">_xlfn.LET(_xlpm.a,T386,_xlpm.b,R386,2*_xlpm.a*_xlpm.b/(_xlpm.a+_xlpm.b))</f>
        <v>0.25</v>
      </c>
      <c r="Q386" s="3" cm="1">
        <f t="array" ref="Q386">SUM(_xlfn._xlws.FILTER($G$2:$G$863,_xlfn.MAP($M$2:$M$863,_xlfn.LAMBDA(_xlpm.x,_xlpm.x=$M386))))</f>
        <v>3.1731640979147779E-3</v>
      </c>
      <c r="R386" s="4">
        <f t="shared" ref="R386:R449" si="133">$G386/Q386</f>
        <v>0.14285714285714285</v>
      </c>
      <c r="S386" s="6" cm="1">
        <f t="array" ref="S386">SUM(_xlfn._xlws.FILTER($G$2:$G$863,_xlfn.MAP($N$2:$N$863,_xlfn.LAMBDA(_xlpm.x,_xlpm.x=$N386))))</f>
        <v>4.5330915684496827E-4</v>
      </c>
      <c r="T386" s="4">
        <f t="shared" ref="T386:T449" si="134">$G386/S386</f>
        <v>1</v>
      </c>
      <c r="U386" s="4">
        <f t="shared" ref="U386:U449" si="135">_xlfn.LET(_xlpm.p,R386,_xlpm.q,T386,LOG(_xlpm.p/_xlpm.q))</f>
        <v>-0.84509804001425681</v>
      </c>
      <c r="V386" s="4" t="s">
        <v>900</v>
      </c>
      <c r="W386" s="4" t="s">
        <v>900</v>
      </c>
      <c r="X386" s="2" cm="1">
        <f t="array" ref="X386">SUM(_xlfn._xlws.FILTER($E$2:$E$863,_xlfn.MAP($V$2:$V$863,_xlfn.LAMBDA(_xlpm.x,_xlpm.x=$V386))))</f>
        <v>247</v>
      </c>
      <c r="Y386" s="11">
        <f t="shared" ref="Y386:Y449" si="136">$E386/X386</f>
        <v>4.048582995951417E-3</v>
      </c>
      <c r="Z386" s="2" cm="1">
        <f t="array" ref="Z386">SUM(_xlfn._xlws.FILTER($E$2:$E$863,_xlfn.MAP($W$2:$W$863,_xlfn.LAMBDA(_xlpm.x,_xlpm.x=$W386))))</f>
        <v>78</v>
      </c>
      <c r="AA386" s="11">
        <f t="shared" ref="AA386:AA449" si="137">$E386/Z386</f>
        <v>1.282051282051282E-2</v>
      </c>
      <c r="AB386" s="11">
        <f t="shared" ref="AB386:AB449" si="138">_xlfn.LET(_xlpm.a,Y386,_xlpm.b,AA386,LOG(_xlpm.a/_xlpm.b))</f>
        <v>-0.50060235056918523</v>
      </c>
      <c r="AC386" s="2"/>
      <c r="AH386" s="2"/>
      <c r="AI386" s="2"/>
    </row>
    <row r="387" spans="1:35">
      <c r="A387" s="1" t="str">
        <f t="shared" si="122"/>
        <v>~thi~ : [θɜ]</v>
      </c>
      <c r="B387" s="1">
        <f t="shared" si="121"/>
        <v>0</v>
      </c>
      <c r="C387" s="1">
        <f t="shared" si="121"/>
        <v>0</v>
      </c>
      <c r="D387" s="1">
        <f t="shared" si="121"/>
        <v>0</v>
      </c>
      <c r="E387" s="7">
        <v>1</v>
      </c>
      <c r="F387" s="9" t="s">
        <v>561</v>
      </c>
      <c r="G387" s="4">
        <f t="shared" si="123"/>
        <v>4.5330915684496827E-4</v>
      </c>
      <c r="H387" s="4" t="str">
        <f t="shared" si="124"/>
        <v>θɜ</v>
      </c>
      <c r="I387" s="4" t="str">
        <f t="shared" si="125"/>
        <v>thi</v>
      </c>
      <c r="J387" s="10">
        <f t="shared" si="126"/>
        <v>2</v>
      </c>
      <c r="K387" s="10">
        <f t="shared" si="127"/>
        <v>3</v>
      </c>
      <c r="L387" s="10">
        <f t="shared" si="128"/>
        <v>3</v>
      </c>
      <c r="M387" s="1" t="str">
        <f t="shared" si="129"/>
        <v>~thi~</v>
      </c>
      <c r="N387" s="1" t="str">
        <f t="shared" si="130"/>
        <v>[θɜ]</v>
      </c>
      <c r="O387" s="4">
        <f t="shared" si="131"/>
        <v>5.260273434363117E-2</v>
      </c>
      <c r="P387" s="4">
        <f t="shared" si="132"/>
        <v>0.25</v>
      </c>
      <c r="Q387" s="3" cm="1">
        <f t="array" ref="Q387">SUM(_xlfn._xlws.FILTER($G$2:$G$863,_xlfn.MAP($M$2:$M$863,_xlfn.LAMBDA(_xlpm.x,_xlpm.x=$M387))))</f>
        <v>3.1731640979147779E-3</v>
      </c>
      <c r="R387" s="4">
        <f t="shared" si="133"/>
        <v>0.14285714285714285</v>
      </c>
      <c r="S387" s="6" cm="1">
        <f t="array" ref="S387">SUM(_xlfn._xlws.FILTER($G$2:$G$863,_xlfn.MAP($N$2:$N$863,_xlfn.LAMBDA(_xlpm.x,_xlpm.x=$N387))))</f>
        <v>4.5330915684496827E-4</v>
      </c>
      <c r="T387" s="4">
        <f t="shared" si="134"/>
        <v>1</v>
      </c>
      <c r="U387" s="4">
        <f t="shared" si="135"/>
        <v>-0.84509804001425681</v>
      </c>
      <c r="V387" s="4" t="s">
        <v>899</v>
      </c>
      <c r="W387" s="4" t="s">
        <v>891</v>
      </c>
      <c r="X387" s="2" cm="1">
        <f t="array" ref="X387">SUM(_xlfn._xlws.FILTER($E$2:$E$863,_xlfn.MAP($V$2:$V$863,_xlfn.LAMBDA(_xlpm.x,_xlpm.x=$V387))))</f>
        <v>359</v>
      </c>
      <c r="Y387" s="11">
        <f t="shared" si="136"/>
        <v>2.7855153203342618E-3</v>
      </c>
      <c r="Z387" s="2" cm="1">
        <f t="array" ref="Z387">SUM(_xlfn._xlws.FILTER($E$2:$E$863,_xlfn.MAP($W$2:$W$863,_xlfn.LAMBDA(_xlpm.x,_xlpm.x=$W387))))</f>
        <v>163</v>
      </c>
      <c r="AA387" s="11">
        <f t="shared" si="137"/>
        <v>6.1349693251533744E-3</v>
      </c>
      <c r="AB387" s="11">
        <f t="shared" si="138"/>
        <v>-0.34290684417436135</v>
      </c>
      <c r="AC387" s="2"/>
      <c r="AH387" s="2"/>
      <c r="AI387" s="2"/>
    </row>
    <row r="388" spans="1:35">
      <c r="A388" s="1" t="str">
        <f t="shared" si="122"/>
        <v>~whi~ : [hwɪ]</v>
      </c>
      <c r="B388" s="1">
        <f t="shared" si="121"/>
        <v>0</v>
      </c>
      <c r="C388" s="1">
        <f t="shared" si="121"/>
        <v>0</v>
      </c>
      <c r="D388" s="1">
        <f t="shared" si="121"/>
        <v>0</v>
      </c>
      <c r="E388" s="7">
        <v>1</v>
      </c>
      <c r="F388" s="9" t="s">
        <v>698</v>
      </c>
      <c r="G388" s="4">
        <f t="shared" si="123"/>
        <v>4.5330915684496827E-4</v>
      </c>
      <c r="H388" s="4" t="str">
        <f t="shared" si="124"/>
        <v>hwɪ</v>
      </c>
      <c r="I388" s="4" t="str">
        <f t="shared" si="125"/>
        <v>whi</v>
      </c>
      <c r="J388" s="10">
        <f t="shared" si="126"/>
        <v>3</v>
      </c>
      <c r="K388" s="10">
        <f t="shared" si="127"/>
        <v>3</v>
      </c>
      <c r="L388" s="10">
        <f t="shared" si="128"/>
        <v>3</v>
      </c>
      <c r="M388" s="1" t="str">
        <f t="shared" si="129"/>
        <v>~whi~</v>
      </c>
      <c r="N388" s="1" t="str">
        <f t="shared" si="130"/>
        <v>[hwɪ]</v>
      </c>
      <c r="O388" s="4">
        <f t="shared" si="131"/>
        <v>7.013697912484157E-2</v>
      </c>
      <c r="P388" s="4">
        <f t="shared" si="132"/>
        <v>0.33333333333333337</v>
      </c>
      <c r="Q388" s="3" cm="1">
        <f t="array" ref="Q388">SUM(_xlfn._xlws.FILTER($G$2:$G$863,_xlfn.MAP($M$2:$M$863,_xlfn.LAMBDA(_xlpm.x,_xlpm.x=$M388))))</f>
        <v>2.2665457842248413E-3</v>
      </c>
      <c r="R388" s="4">
        <f t="shared" si="133"/>
        <v>0.2</v>
      </c>
      <c r="S388" s="6" cm="1">
        <f t="array" ref="S388">SUM(_xlfn._xlws.FILTER($G$2:$G$863,_xlfn.MAP($N$2:$N$863,_xlfn.LAMBDA(_xlpm.x,_xlpm.x=$N388))))</f>
        <v>4.5330915684496827E-4</v>
      </c>
      <c r="T388" s="4">
        <f t="shared" si="134"/>
        <v>1</v>
      </c>
      <c r="U388" s="4">
        <f t="shared" si="135"/>
        <v>-0.69897000433601875</v>
      </c>
      <c r="V388" s="4" t="s">
        <v>909</v>
      </c>
      <c r="W388" s="4" t="s">
        <v>901</v>
      </c>
      <c r="X388" s="2" cm="1">
        <f t="array" ref="X388">SUM(_xlfn._xlws.FILTER($E$2:$E$863,_xlfn.MAP($V$2:$V$863,_xlfn.LAMBDA(_xlpm.x,_xlpm.x=$V388))))</f>
        <v>473</v>
      </c>
      <c r="Y388" s="11">
        <f t="shared" si="136"/>
        <v>2.1141649048625794E-3</v>
      </c>
      <c r="Z388" s="2" cm="1">
        <f t="array" ref="Z388">SUM(_xlfn._xlws.FILTER($E$2:$E$863,_xlfn.MAP($W$2:$W$863,_xlfn.LAMBDA(_xlpm.x,_xlpm.x=$W388))))</f>
        <v>184</v>
      </c>
      <c r="AA388" s="11">
        <f t="shared" si="137"/>
        <v>5.434782608695652E-3</v>
      </c>
      <c r="AB388" s="11">
        <f t="shared" si="138"/>
        <v>-0.41004331772827507</v>
      </c>
      <c r="AC388" s="2"/>
      <c r="AH388" s="2"/>
      <c r="AI388" s="2"/>
    </row>
    <row r="389" spans="1:35">
      <c r="A389" s="1" t="str">
        <f t="shared" si="122"/>
        <v>~cha~ : [tʃæ]</v>
      </c>
      <c r="B389" s="1">
        <f t="shared" si="121"/>
        <v>0</v>
      </c>
      <c r="C389" s="1">
        <f t="shared" si="121"/>
        <v>0</v>
      </c>
      <c r="D389" s="1">
        <f t="shared" si="121"/>
        <v>0</v>
      </c>
      <c r="E389" s="7">
        <v>1</v>
      </c>
      <c r="F389" s="9" t="s">
        <v>542</v>
      </c>
      <c r="G389" s="4">
        <f t="shared" si="123"/>
        <v>4.5330915684496827E-4</v>
      </c>
      <c r="H389" s="4" t="str">
        <f t="shared" si="124"/>
        <v>tʃæ</v>
      </c>
      <c r="I389" s="4" t="str">
        <f t="shared" si="125"/>
        <v>cha</v>
      </c>
      <c r="J389" s="10">
        <f t="shared" si="126"/>
        <v>3</v>
      </c>
      <c r="K389" s="10">
        <f t="shared" si="127"/>
        <v>3</v>
      </c>
      <c r="L389" s="10">
        <f t="shared" si="128"/>
        <v>3</v>
      </c>
      <c r="M389" s="1" t="str">
        <f t="shared" si="129"/>
        <v>~cha~</v>
      </c>
      <c r="N389" s="1" t="str">
        <f t="shared" si="130"/>
        <v>[tʃæ]</v>
      </c>
      <c r="O389" s="4">
        <f t="shared" si="131"/>
        <v>7.013697912484157E-2</v>
      </c>
      <c r="P389" s="4">
        <f t="shared" si="132"/>
        <v>0.33333333333333337</v>
      </c>
      <c r="Q389" s="3" cm="1">
        <f t="array" ref="Q389">SUM(_xlfn._xlws.FILTER($G$2:$G$863,_xlfn.MAP($M$2:$M$863,_xlfn.LAMBDA(_xlpm.x,_xlpm.x=$M389))))</f>
        <v>2.2665457842248413E-3</v>
      </c>
      <c r="R389" s="4">
        <f t="shared" si="133"/>
        <v>0.2</v>
      </c>
      <c r="S389" s="6" cm="1">
        <f t="array" ref="S389">SUM(_xlfn._xlws.FILTER($G$2:$G$863,_xlfn.MAP($N$2:$N$863,_xlfn.LAMBDA(_xlpm.x,_xlpm.x=$N389))))</f>
        <v>4.5330915684496827E-4</v>
      </c>
      <c r="T389" s="4">
        <f t="shared" si="134"/>
        <v>1</v>
      </c>
      <c r="U389" s="4">
        <f t="shared" si="135"/>
        <v>-0.69897000433601875</v>
      </c>
      <c r="V389" s="4" t="s">
        <v>907</v>
      </c>
      <c r="W389" s="4" t="s">
        <v>904</v>
      </c>
      <c r="X389" s="2" cm="1">
        <f t="array" ref="X389">SUM(_xlfn._xlws.FILTER($E$2:$E$863,_xlfn.MAP($V$2:$V$863,_xlfn.LAMBDA(_xlpm.x,_xlpm.x=$V389))))</f>
        <v>341</v>
      </c>
      <c r="Y389" s="11">
        <f t="shared" si="136"/>
        <v>2.9325513196480938E-3</v>
      </c>
      <c r="Z389" s="2" cm="1">
        <f t="array" ref="Z389">SUM(_xlfn._xlws.FILTER($E$2:$E$863,_xlfn.MAP($W$2:$W$863,_xlfn.LAMBDA(_xlpm.x,_xlpm.x=$W389))))</f>
        <v>45</v>
      </c>
      <c r="AA389" s="11">
        <f t="shared" si="137"/>
        <v>2.2222222222222223E-2</v>
      </c>
      <c r="AB389" s="11">
        <f t="shared" si="138"/>
        <v>-0.87954186521715405</v>
      </c>
      <c r="AC389" s="2"/>
      <c r="AH389" s="2"/>
      <c r="AI389" s="2"/>
    </row>
    <row r="390" spans="1:35">
      <c r="A390" s="1" t="str">
        <f t="shared" si="122"/>
        <v>~cha~ : [tʃɑ]</v>
      </c>
      <c r="B390" s="1">
        <f t="shared" si="121"/>
        <v>0</v>
      </c>
      <c r="C390" s="1">
        <f t="shared" si="121"/>
        <v>0</v>
      </c>
      <c r="D390" s="1">
        <f t="shared" si="121"/>
        <v>0</v>
      </c>
      <c r="E390" s="7">
        <v>1</v>
      </c>
      <c r="F390" s="9" t="s">
        <v>397</v>
      </c>
      <c r="G390" s="4">
        <f t="shared" si="123"/>
        <v>4.5330915684496827E-4</v>
      </c>
      <c r="H390" s="4" t="str">
        <f t="shared" si="124"/>
        <v>tʃɑ</v>
      </c>
      <c r="I390" s="4" t="str">
        <f t="shared" si="125"/>
        <v>cha</v>
      </c>
      <c r="J390" s="10">
        <f t="shared" si="126"/>
        <v>3</v>
      </c>
      <c r="K390" s="10">
        <f t="shared" si="127"/>
        <v>3</v>
      </c>
      <c r="L390" s="10">
        <f t="shared" si="128"/>
        <v>3</v>
      </c>
      <c r="M390" s="1" t="str">
        <f t="shared" si="129"/>
        <v>~cha~</v>
      </c>
      <c r="N390" s="1" t="str">
        <f t="shared" si="130"/>
        <v>[tʃɑ]</v>
      </c>
      <c r="O390" s="4">
        <f t="shared" si="131"/>
        <v>7.013697912484157E-2</v>
      </c>
      <c r="P390" s="4">
        <f t="shared" si="132"/>
        <v>0.33333333333333337</v>
      </c>
      <c r="Q390" s="3" cm="1">
        <f t="array" ref="Q390">SUM(_xlfn._xlws.FILTER($G$2:$G$863,_xlfn.MAP($M$2:$M$863,_xlfn.LAMBDA(_xlpm.x,_xlpm.x=$M390))))</f>
        <v>2.2665457842248413E-3</v>
      </c>
      <c r="R390" s="4">
        <f t="shared" si="133"/>
        <v>0.2</v>
      </c>
      <c r="S390" s="6" cm="1">
        <f t="array" ref="S390">SUM(_xlfn._xlws.FILTER($G$2:$G$863,_xlfn.MAP($N$2:$N$863,_xlfn.LAMBDA(_xlpm.x,_xlpm.x=$N390))))</f>
        <v>4.5330915684496827E-4</v>
      </c>
      <c r="T390" s="4">
        <f t="shared" si="134"/>
        <v>1</v>
      </c>
      <c r="U390" s="4">
        <f t="shared" si="135"/>
        <v>-0.69897000433601875</v>
      </c>
      <c r="V390" s="4" t="s">
        <v>889</v>
      </c>
      <c r="W390" s="4" t="s">
        <v>905</v>
      </c>
      <c r="X390" s="2" cm="1">
        <f t="array" ref="X390">SUM(_xlfn._xlws.FILTER($E$2:$E$863,_xlfn.MAP($V$2:$V$863,_xlfn.LAMBDA(_xlpm.x,_xlpm.x=$V390))))</f>
        <v>52</v>
      </c>
      <c r="Y390" s="11">
        <f t="shared" si="136"/>
        <v>1.9230769230769232E-2</v>
      </c>
      <c r="Z390" s="2" cm="1">
        <f t="array" ref="Z390">SUM(_xlfn._xlws.FILTER($E$2:$E$863,_xlfn.MAP($W$2:$W$863,_xlfn.LAMBDA(_xlpm.x,_xlpm.x=$W390))))</f>
        <v>55</v>
      </c>
      <c r="AA390" s="11">
        <f t="shared" si="137"/>
        <v>1.8181818181818181E-2</v>
      </c>
      <c r="AB390" s="11">
        <f t="shared" si="138"/>
        <v>2.4359345859444693E-2</v>
      </c>
      <c r="AC390" s="2"/>
      <c r="AH390" s="2"/>
      <c r="AI390" s="2"/>
    </row>
    <row r="391" spans="1:35">
      <c r="A391" s="1" t="str">
        <f t="shared" si="122"/>
        <v>~sto~ : [stoʊ]</v>
      </c>
      <c r="B391" s="1">
        <f t="shared" si="121"/>
        <v>0</v>
      </c>
      <c r="C391" s="1">
        <f t="shared" si="121"/>
        <v>0</v>
      </c>
      <c r="D391" s="1">
        <f t="shared" si="121"/>
        <v>0</v>
      </c>
      <c r="E391" s="7">
        <v>1</v>
      </c>
      <c r="F391" s="9" t="s">
        <v>704</v>
      </c>
      <c r="G391" s="4">
        <f t="shared" si="123"/>
        <v>4.5330915684496827E-4</v>
      </c>
      <c r="H391" s="4" t="str">
        <f t="shared" si="124"/>
        <v>stoʊ</v>
      </c>
      <c r="I391" s="4" t="str">
        <f t="shared" si="125"/>
        <v>sto</v>
      </c>
      <c r="J391" s="10">
        <f t="shared" si="126"/>
        <v>4</v>
      </c>
      <c r="K391" s="10">
        <f t="shared" si="127"/>
        <v>3</v>
      </c>
      <c r="L391" s="10">
        <f t="shared" si="128"/>
        <v>4</v>
      </c>
      <c r="M391" s="1" t="str">
        <f t="shared" si="129"/>
        <v>~sto~</v>
      </c>
      <c r="N391" s="1" t="str">
        <f t="shared" si="130"/>
        <v>[stoʊ]</v>
      </c>
      <c r="O391" s="4">
        <f t="shared" si="131"/>
        <v>7.8082289176303277E-2</v>
      </c>
      <c r="P391" s="4">
        <f t="shared" si="132"/>
        <v>0.33333333333333337</v>
      </c>
      <c r="Q391" s="3" cm="1">
        <f t="array" ref="Q391">SUM(_xlfn._xlws.FILTER($G$2:$G$863,_xlfn.MAP($M$2:$M$863,_xlfn.LAMBDA(_xlpm.x,_xlpm.x=$M391))))</f>
        <v>2.2665457842248413E-3</v>
      </c>
      <c r="R391" s="4">
        <f t="shared" si="133"/>
        <v>0.2</v>
      </c>
      <c r="S391" s="6" cm="1">
        <f t="array" ref="S391">SUM(_xlfn._xlws.FILTER($G$2:$G$863,_xlfn.MAP($N$2:$N$863,_xlfn.LAMBDA(_xlpm.x,_xlpm.x=$N391))))</f>
        <v>4.5330915684496827E-4</v>
      </c>
      <c r="T391" s="4">
        <f t="shared" si="134"/>
        <v>1</v>
      </c>
      <c r="U391" s="4">
        <f t="shared" si="135"/>
        <v>-0.69897000433601875</v>
      </c>
      <c r="V391" s="4" t="s">
        <v>909</v>
      </c>
      <c r="W391" s="4"/>
      <c r="X391" s="2" cm="1">
        <f t="array" ref="X391">SUM(_xlfn._xlws.FILTER($E$2:$E$863,_xlfn.MAP($V$2:$V$863,_xlfn.LAMBDA(_xlpm.x,_xlpm.x=$V391))))</f>
        <v>473</v>
      </c>
      <c r="Y391" s="11">
        <f t="shared" si="136"/>
        <v>2.1141649048625794E-3</v>
      </c>
      <c r="Z391" s="2" cm="1">
        <f t="array" ref="Z391">SUM(_xlfn._xlws.FILTER($E$2:$E$863,_xlfn.MAP($W$2:$W$863,_xlfn.LAMBDA(_xlpm.x,_xlpm.x=$W391))))</f>
        <v>108</v>
      </c>
      <c r="AA391" s="11">
        <f t="shared" si="137"/>
        <v>9.2592592592592587E-3</v>
      </c>
      <c r="AB391" s="11">
        <f t="shared" si="138"/>
        <v>-0.6414373852508618</v>
      </c>
      <c r="AC391" s="2"/>
      <c r="AH391" s="2"/>
      <c r="AI391" s="2"/>
    </row>
    <row r="392" spans="1:35">
      <c r="A392" s="1" t="str">
        <f t="shared" si="122"/>
        <v>~cha~ : [tʃeɪ]</v>
      </c>
      <c r="B392" s="1">
        <f t="shared" si="121"/>
        <v>0</v>
      </c>
      <c r="C392" s="1">
        <f t="shared" si="121"/>
        <v>0</v>
      </c>
      <c r="D392" s="1">
        <f t="shared" si="121"/>
        <v>0</v>
      </c>
      <c r="E392" s="7">
        <v>1</v>
      </c>
      <c r="F392" s="9" t="s">
        <v>483</v>
      </c>
      <c r="G392" s="4">
        <f t="shared" si="123"/>
        <v>4.5330915684496827E-4</v>
      </c>
      <c r="H392" s="4" t="str">
        <f t="shared" si="124"/>
        <v>tʃeɪ</v>
      </c>
      <c r="I392" s="4" t="str">
        <f t="shared" si="125"/>
        <v>cha</v>
      </c>
      <c r="J392" s="10">
        <f t="shared" si="126"/>
        <v>4</v>
      </c>
      <c r="K392" s="10">
        <f t="shared" si="127"/>
        <v>3</v>
      </c>
      <c r="L392" s="10">
        <f t="shared" si="128"/>
        <v>4</v>
      </c>
      <c r="M392" s="1" t="str">
        <f t="shared" si="129"/>
        <v>~cha~</v>
      </c>
      <c r="N392" s="1" t="str">
        <f t="shared" si="130"/>
        <v>[tʃeɪ]</v>
      </c>
      <c r="O392" s="4">
        <f t="shared" si="131"/>
        <v>7.8082289176303277E-2</v>
      </c>
      <c r="P392" s="4">
        <f t="shared" si="132"/>
        <v>0.33333333333333337</v>
      </c>
      <c r="Q392" s="3" cm="1">
        <f t="array" ref="Q392">SUM(_xlfn._xlws.FILTER($G$2:$G$863,_xlfn.MAP($M$2:$M$863,_xlfn.LAMBDA(_xlpm.x,_xlpm.x=$M392))))</f>
        <v>2.2665457842248413E-3</v>
      </c>
      <c r="R392" s="4">
        <f t="shared" si="133"/>
        <v>0.2</v>
      </c>
      <c r="S392" s="6" cm="1">
        <f t="array" ref="S392">SUM(_xlfn._xlws.FILTER($G$2:$G$863,_xlfn.MAP($N$2:$N$863,_xlfn.LAMBDA(_xlpm.x,_xlpm.x=$N392))))</f>
        <v>4.5330915684496827E-4</v>
      </c>
      <c r="T392" s="4">
        <f t="shared" si="134"/>
        <v>1</v>
      </c>
      <c r="U392" s="4">
        <f t="shared" si="135"/>
        <v>-0.69897000433601875</v>
      </c>
      <c r="V392" s="4" t="s">
        <v>907</v>
      </c>
      <c r="W392" s="4" t="s">
        <v>896</v>
      </c>
      <c r="X392" s="2" cm="1">
        <f t="array" ref="X392">SUM(_xlfn._xlws.FILTER($E$2:$E$863,_xlfn.MAP($V$2:$V$863,_xlfn.LAMBDA(_xlpm.x,_xlpm.x=$V392))))</f>
        <v>341</v>
      </c>
      <c r="Y392" s="11">
        <f t="shared" si="136"/>
        <v>2.9325513196480938E-3</v>
      </c>
      <c r="Z392" s="2" cm="1">
        <f t="array" ref="Z392">SUM(_xlfn._xlws.FILTER($E$2:$E$863,_xlfn.MAP($W$2:$W$863,_xlfn.LAMBDA(_xlpm.x,_xlpm.x=$W392))))</f>
        <v>85</v>
      </c>
      <c r="AA392" s="11">
        <f t="shared" si="137"/>
        <v>1.1764705882352941E-2</v>
      </c>
      <c r="AB392" s="11">
        <f t="shared" si="138"/>
        <v>-0.60333545327820504</v>
      </c>
      <c r="AC392" s="2"/>
      <c r="AH392" s="2"/>
      <c r="AI392" s="2"/>
    </row>
    <row r="393" spans="1:35">
      <c r="A393" s="1" t="str">
        <f t="shared" si="122"/>
        <v>~the~ : [ðɛ]</v>
      </c>
      <c r="B393" s="1">
        <f t="shared" si="121"/>
        <v>0</v>
      </c>
      <c r="C393" s="1">
        <f t="shared" si="121"/>
        <v>0</v>
      </c>
      <c r="D393" s="1">
        <f t="shared" si="121"/>
        <v>0</v>
      </c>
      <c r="E393" s="7">
        <v>3</v>
      </c>
      <c r="F393" s="9" t="s">
        <v>565</v>
      </c>
      <c r="G393" s="4">
        <f t="shared" si="123"/>
        <v>1.3599274705349048E-3</v>
      </c>
      <c r="H393" s="4" t="str">
        <f t="shared" si="124"/>
        <v>ðɛ</v>
      </c>
      <c r="I393" s="4" t="str">
        <f t="shared" si="125"/>
        <v>the</v>
      </c>
      <c r="J393" s="10">
        <f t="shared" si="126"/>
        <v>2</v>
      </c>
      <c r="K393" s="10">
        <f t="shared" si="127"/>
        <v>3</v>
      </c>
      <c r="L393" s="10">
        <f t="shared" si="128"/>
        <v>3</v>
      </c>
      <c r="M393" s="1" t="str">
        <f t="shared" si="129"/>
        <v>~the~</v>
      </c>
      <c r="N393" s="1" t="str">
        <f t="shared" si="130"/>
        <v>[ðɛ]</v>
      </c>
      <c r="O393" s="4">
        <f t="shared" si="131"/>
        <v>0.109779619499752</v>
      </c>
      <c r="P393" s="4">
        <f t="shared" si="132"/>
        <v>0.2608695652173913</v>
      </c>
      <c r="Q393" s="3" cm="1">
        <f t="array" ref="Q393">SUM(_xlfn._xlws.FILTER($G$2:$G$863,_xlfn.MAP($M$2:$M$863,_xlfn.LAMBDA(_xlpm.x,_xlpm.x=$M393))))</f>
        <v>8.6128739800543971E-3</v>
      </c>
      <c r="R393" s="4">
        <f t="shared" si="133"/>
        <v>0.15789473684210525</v>
      </c>
      <c r="S393" s="6" cm="1">
        <f t="array" ref="S393">SUM(_xlfn._xlws.FILTER($G$2:$G$863,_xlfn.MAP($N$2:$N$863,_xlfn.LAMBDA(_xlpm.x,_xlpm.x=$N393))))</f>
        <v>1.8132366273798731E-3</v>
      </c>
      <c r="T393" s="4">
        <f t="shared" si="134"/>
        <v>0.75</v>
      </c>
      <c r="U393" s="4">
        <f t="shared" si="135"/>
        <v>-0.67669360962486658</v>
      </c>
      <c r="V393" s="4" t="s">
        <v>899</v>
      </c>
      <c r="W393" s="4" t="s">
        <v>891</v>
      </c>
      <c r="X393" s="2" cm="1">
        <f t="array" ref="X393">SUM(_xlfn._xlws.FILTER($E$2:$E$863,_xlfn.MAP($V$2:$V$863,_xlfn.LAMBDA(_xlpm.x,_xlpm.x=$V393))))</f>
        <v>359</v>
      </c>
      <c r="Y393" s="11">
        <f t="shared" si="136"/>
        <v>8.356545961002786E-3</v>
      </c>
      <c r="Z393" s="2" cm="1">
        <f t="array" ref="Z393">SUM(_xlfn._xlws.FILTER($E$2:$E$863,_xlfn.MAP($W$2:$W$863,_xlfn.LAMBDA(_xlpm.x,_xlpm.x=$W393))))</f>
        <v>163</v>
      </c>
      <c r="AA393" s="11">
        <f t="shared" si="137"/>
        <v>1.8404907975460124E-2</v>
      </c>
      <c r="AB393" s="11">
        <f t="shared" si="138"/>
        <v>-0.34290684417436135</v>
      </c>
      <c r="AC393" s="2"/>
      <c r="AH393" s="2"/>
      <c r="AI393" s="2"/>
    </row>
    <row r="394" spans="1:35">
      <c r="A394" s="1" t="str">
        <f t="shared" si="122"/>
        <v>~lea~ : [lɜ]</v>
      </c>
      <c r="B394" s="1">
        <f t="shared" si="121"/>
        <v>0</v>
      </c>
      <c r="C394" s="1">
        <f t="shared" si="121"/>
        <v>0</v>
      </c>
      <c r="D394" s="1">
        <f t="shared" si="121"/>
        <v>0</v>
      </c>
      <c r="E394" s="7">
        <v>1</v>
      </c>
      <c r="F394" s="9" t="s">
        <v>501</v>
      </c>
      <c r="G394" s="4">
        <f t="shared" si="123"/>
        <v>4.5330915684496827E-4</v>
      </c>
      <c r="H394" s="4" t="str">
        <f t="shared" si="124"/>
        <v>lɜ</v>
      </c>
      <c r="I394" s="4" t="str">
        <f t="shared" si="125"/>
        <v>lea</v>
      </c>
      <c r="J394" s="10">
        <f t="shared" si="126"/>
        <v>2</v>
      </c>
      <c r="K394" s="10">
        <f t="shared" si="127"/>
        <v>3</v>
      </c>
      <c r="L394" s="10">
        <f t="shared" si="128"/>
        <v>3</v>
      </c>
      <c r="M394" s="1" t="str">
        <f t="shared" si="129"/>
        <v>~lea~</v>
      </c>
      <c r="N394" s="1" t="str">
        <f t="shared" si="130"/>
        <v>[lɜ]</v>
      </c>
      <c r="O394" s="4">
        <f t="shared" si="131"/>
        <v>8.4164374949809884E-2</v>
      </c>
      <c r="P394" s="4">
        <f t="shared" si="132"/>
        <v>0.4</v>
      </c>
      <c r="Q394" s="3" cm="1">
        <f t="array" ref="Q394">SUM(_xlfn._xlws.FILTER($G$2:$G$863,_xlfn.MAP($M$2:$M$863,_xlfn.LAMBDA(_xlpm.x,_xlpm.x=$M394))))</f>
        <v>1.8132366273798731E-3</v>
      </c>
      <c r="R394" s="4">
        <f t="shared" si="133"/>
        <v>0.25</v>
      </c>
      <c r="S394" s="6" cm="1">
        <f t="array" ref="S394">SUM(_xlfn._xlws.FILTER($G$2:$G$863,_xlfn.MAP($N$2:$N$863,_xlfn.LAMBDA(_xlpm.x,_xlpm.x=$N394))))</f>
        <v>4.5330915684496827E-4</v>
      </c>
      <c r="T394" s="4">
        <f t="shared" si="134"/>
        <v>1</v>
      </c>
      <c r="U394" s="4">
        <f t="shared" si="135"/>
        <v>-0.6020599913279624</v>
      </c>
      <c r="V394" s="4" t="s">
        <v>916</v>
      </c>
      <c r="W394" s="4" t="s">
        <v>900</v>
      </c>
      <c r="X394" s="2" cm="1">
        <f t="array" ref="X394">SUM(_xlfn._xlws.FILTER($E$2:$E$863,_xlfn.MAP($V$2:$V$863,_xlfn.LAMBDA(_xlpm.x,_xlpm.x=$V394))))</f>
        <v>14</v>
      </c>
      <c r="Y394" s="11">
        <f t="shared" si="136"/>
        <v>7.1428571428571425E-2</v>
      </c>
      <c r="Z394" s="2" cm="1">
        <f t="array" ref="Z394">SUM(_xlfn._xlws.FILTER($E$2:$E$863,_xlfn.MAP($W$2:$W$863,_xlfn.LAMBDA(_xlpm.x,_xlpm.x=$W394))))</f>
        <v>78</v>
      </c>
      <c r="AA394" s="11">
        <f t="shared" si="137"/>
        <v>1.282051282051282E-2</v>
      </c>
      <c r="AB394" s="11">
        <f t="shared" si="138"/>
        <v>0.7459665670122424</v>
      </c>
      <c r="AC394" s="2"/>
      <c r="AH394" s="2"/>
      <c r="AI394" s="2"/>
    </row>
    <row r="395" spans="1:35">
      <c r="A395" s="1" t="str">
        <f t="shared" si="122"/>
        <v>~ste~ : [stɛ]</v>
      </c>
      <c r="B395" s="1">
        <f t="shared" si="121"/>
        <v>0</v>
      </c>
      <c r="C395" s="1">
        <f t="shared" si="121"/>
        <v>0</v>
      </c>
      <c r="D395" s="1">
        <f t="shared" si="121"/>
        <v>0</v>
      </c>
      <c r="E395" s="7">
        <v>1</v>
      </c>
      <c r="F395" s="9" t="s">
        <v>706</v>
      </c>
      <c r="G395" s="4">
        <f t="shared" si="123"/>
        <v>4.5330915684496827E-4</v>
      </c>
      <c r="H395" s="4" t="str">
        <f t="shared" si="124"/>
        <v>stɛ</v>
      </c>
      <c r="I395" s="4" t="str">
        <f t="shared" si="125"/>
        <v>ste</v>
      </c>
      <c r="J395" s="10">
        <f t="shared" si="126"/>
        <v>3</v>
      </c>
      <c r="K395" s="10">
        <f t="shared" si="127"/>
        <v>3</v>
      </c>
      <c r="L395" s="10">
        <f t="shared" si="128"/>
        <v>3</v>
      </c>
      <c r="M395" s="1" t="str">
        <f t="shared" si="129"/>
        <v>~ste~</v>
      </c>
      <c r="N395" s="1" t="str">
        <f t="shared" si="130"/>
        <v>[stɛ]</v>
      </c>
      <c r="O395" s="4">
        <f t="shared" si="131"/>
        <v>8.4164374949809884E-2</v>
      </c>
      <c r="P395" s="4">
        <f t="shared" si="132"/>
        <v>0.4</v>
      </c>
      <c r="Q395" s="3" cm="1">
        <f t="array" ref="Q395">SUM(_xlfn._xlws.FILTER($G$2:$G$863,_xlfn.MAP($M$2:$M$863,_xlfn.LAMBDA(_xlpm.x,_xlpm.x=$M395))))</f>
        <v>1.8132366273798731E-3</v>
      </c>
      <c r="R395" s="4">
        <f t="shared" si="133"/>
        <v>0.25</v>
      </c>
      <c r="S395" s="6" cm="1">
        <f t="array" ref="S395">SUM(_xlfn._xlws.FILTER($G$2:$G$863,_xlfn.MAP($N$2:$N$863,_xlfn.LAMBDA(_xlpm.x,_xlpm.x=$N395))))</f>
        <v>4.5330915684496827E-4</v>
      </c>
      <c r="T395" s="4">
        <f t="shared" si="134"/>
        <v>1</v>
      </c>
      <c r="U395" s="4">
        <f t="shared" si="135"/>
        <v>-0.6020599913279624</v>
      </c>
      <c r="V395" s="4" t="s">
        <v>918</v>
      </c>
      <c r="W395" s="4" t="s">
        <v>891</v>
      </c>
      <c r="X395" s="2" cm="1">
        <f t="array" ref="X395">SUM(_xlfn._xlws.FILTER($E$2:$E$863,_xlfn.MAP($V$2:$V$863,_xlfn.LAMBDA(_xlpm.x,_xlpm.x=$V395))))</f>
        <v>5</v>
      </c>
      <c r="Y395" s="11">
        <f t="shared" si="136"/>
        <v>0.2</v>
      </c>
      <c r="Z395" s="2" cm="1">
        <f t="array" ref="Z395">SUM(_xlfn._xlws.FILTER($E$2:$E$863,_xlfn.MAP($W$2:$W$863,_xlfn.LAMBDA(_xlpm.x,_xlpm.x=$W395))))</f>
        <v>163</v>
      </c>
      <c r="AA395" s="11">
        <f t="shared" si="137"/>
        <v>6.1349693251533744E-3</v>
      </c>
      <c r="AB395" s="11">
        <f t="shared" si="138"/>
        <v>1.5132176000679389</v>
      </c>
      <c r="AC395" s="2"/>
      <c r="AH395" s="2"/>
      <c r="AI395" s="2"/>
    </row>
    <row r="396" spans="1:35">
      <c r="A396" s="1" t="str">
        <f t="shared" si="122"/>
        <v>~sha~ : [ʃæ]</v>
      </c>
      <c r="B396" s="1">
        <f t="shared" si="121"/>
        <v>0</v>
      </c>
      <c r="C396" s="1">
        <f t="shared" si="121"/>
        <v>0</v>
      </c>
      <c r="D396" s="1">
        <f t="shared" si="121"/>
        <v>0</v>
      </c>
      <c r="E396" s="7">
        <v>1</v>
      </c>
      <c r="F396" s="9" t="s">
        <v>502</v>
      </c>
      <c r="G396" s="4">
        <f t="shared" si="123"/>
        <v>4.5330915684496827E-4</v>
      </c>
      <c r="H396" s="4" t="str">
        <f t="shared" si="124"/>
        <v>ʃæ</v>
      </c>
      <c r="I396" s="4" t="str">
        <f t="shared" si="125"/>
        <v>sha</v>
      </c>
      <c r="J396" s="10">
        <f t="shared" si="126"/>
        <v>2</v>
      </c>
      <c r="K396" s="10">
        <f t="shared" si="127"/>
        <v>3</v>
      </c>
      <c r="L396" s="10">
        <f t="shared" si="128"/>
        <v>3</v>
      </c>
      <c r="M396" s="1" t="str">
        <f t="shared" si="129"/>
        <v>~sha~</v>
      </c>
      <c r="N396" s="1" t="str">
        <f t="shared" si="130"/>
        <v>[ʃæ]</v>
      </c>
      <c r="O396" s="4">
        <f t="shared" si="131"/>
        <v>8.4164374949809884E-2</v>
      </c>
      <c r="P396" s="4">
        <f t="shared" si="132"/>
        <v>0.4</v>
      </c>
      <c r="Q396" s="3" cm="1">
        <f t="array" ref="Q396">SUM(_xlfn._xlws.FILTER($G$2:$G$863,_xlfn.MAP($M$2:$M$863,_xlfn.LAMBDA(_xlpm.x,_xlpm.x=$M396))))</f>
        <v>1.8132366273798731E-3</v>
      </c>
      <c r="R396" s="4">
        <f t="shared" si="133"/>
        <v>0.25</v>
      </c>
      <c r="S396" s="6" cm="1">
        <f t="array" ref="S396">SUM(_xlfn._xlws.FILTER($G$2:$G$863,_xlfn.MAP($N$2:$N$863,_xlfn.LAMBDA(_xlpm.x,_xlpm.x=$N396))))</f>
        <v>4.5330915684496827E-4</v>
      </c>
      <c r="T396" s="4">
        <f t="shared" si="134"/>
        <v>1</v>
      </c>
      <c r="U396" s="4">
        <f t="shared" si="135"/>
        <v>-0.6020599913279624</v>
      </c>
      <c r="V396" s="4" t="s">
        <v>907</v>
      </c>
      <c r="W396" s="4" t="s">
        <v>898</v>
      </c>
      <c r="X396" s="2" cm="1">
        <f t="array" ref="X396">SUM(_xlfn._xlws.FILTER($E$2:$E$863,_xlfn.MAP($V$2:$V$863,_xlfn.LAMBDA(_xlpm.x,_xlpm.x=$V396))))</f>
        <v>341</v>
      </c>
      <c r="Y396" s="11">
        <f t="shared" si="136"/>
        <v>2.9325513196480938E-3</v>
      </c>
      <c r="Z396" s="2" cm="1">
        <f t="array" ref="Z396">SUM(_xlfn._xlws.FILTER($E$2:$E$863,_xlfn.MAP($W$2:$W$863,_xlfn.LAMBDA(_xlpm.x,_xlpm.x=$W396))))</f>
        <v>56</v>
      </c>
      <c r="AA396" s="11">
        <f t="shared" si="137"/>
        <v>1.7857142857142856E-2</v>
      </c>
      <c r="AB396" s="11">
        <f t="shared" si="138"/>
        <v>-0.78456635198629721</v>
      </c>
      <c r="AC396" s="2"/>
      <c r="AH396" s="2"/>
      <c r="AI396" s="2"/>
    </row>
    <row r="397" spans="1:35">
      <c r="A397" s="1" t="str">
        <f t="shared" si="122"/>
        <v>~sha~ : [ʃeɪ]</v>
      </c>
      <c r="B397" s="1">
        <f t="shared" si="121"/>
        <v>0</v>
      </c>
      <c r="C397" s="1">
        <f t="shared" si="121"/>
        <v>0</v>
      </c>
      <c r="D397" s="1">
        <f t="shared" si="121"/>
        <v>0</v>
      </c>
      <c r="E397" s="7">
        <v>1</v>
      </c>
      <c r="F397" s="9" t="s">
        <v>253</v>
      </c>
      <c r="G397" s="4">
        <f t="shared" si="123"/>
        <v>4.5330915684496827E-4</v>
      </c>
      <c r="H397" s="4" t="str">
        <f t="shared" si="124"/>
        <v>ʃeɪ</v>
      </c>
      <c r="I397" s="4" t="str">
        <f t="shared" si="125"/>
        <v>sha</v>
      </c>
      <c r="J397" s="10">
        <f t="shared" si="126"/>
        <v>3</v>
      </c>
      <c r="K397" s="10">
        <f t="shared" si="127"/>
        <v>3</v>
      </c>
      <c r="L397" s="10">
        <f t="shared" si="128"/>
        <v>3</v>
      </c>
      <c r="M397" s="1" t="str">
        <f t="shared" si="129"/>
        <v>~sha~</v>
      </c>
      <c r="N397" s="1" t="str">
        <f t="shared" si="130"/>
        <v>[ʃeɪ]</v>
      </c>
      <c r="O397" s="4">
        <f t="shared" si="131"/>
        <v>8.4164374949809884E-2</v>
      </c>
      <c r="P397" s="4">
        <f t="shared" si="132"/>
        <v>0.4</v>
      </c>
      <c r="Q397" s="3" cm="1">
        <f t="array" ref="Q397">SUM(_xlfn._xlws.FILTER($G$2:$G$863,_xlfn.MAP($M$2:$M$863,_xlfn.LAMBDA(_xlpm.x,_xlpm.x=$M397))))</f>
        <v>1.8132366273798731E-3</v>
      </c>
      <c r="R397" s="4">
        <f t="shared" si="133"/>
        <v>0.25</v>
      </c>
      <c r="S397" s="6" cm="1">
        <f t="array" ref="S397">SUM(_xlfn._xlws.FILTER($G$2:$G$863,_xlfn.MAP($N$2:$N$863,_xlfn.LAMBDA(_xlpm.x,_xlpm.x=$N397))))</f>
        <v>4.5330915684496827E-4</v>
      </c>
      <c r="T397" s="4">
        <f t="shared" si="134"/>
        <v>1</v>
      </c>
      <c r="U397" s="4">
        <f t="shared" si="135"/>
        <v>-0.6020599913279624</v>
      </c>
      <c r="V397" s="4" t="s">
        <v>914</v>
      </c>
      <c r="W397" s="4" t="s">
        <v>903</v>
      </c>
      <c r="X397" s="2" cm="1">
        <f t="array" ref="X397">SUM(_xlfn._xlws.FILTER($E$2:$E$863,_xlfn.MAP($V$2:$V$863,_xlfn.LAMBDA(_xlpm.x,_xlpm.x=$V397))))</f>
        <v>11</v>
      </c>
      <c r="Y397" s="11">
        <f t="shared" si="136"/>
        <v>9.0909090909090912E-2</v>
      </c>
      <c r="Z397" s="2" cm="1">
        <f t="array" ref="Z397">SUM(_xlfn._xlws.FILTER($E$2:$E$863,_xlfn.MAP($W$2:$W$863,_xlfn.LAMBDA(_xlpm.x,_xlpm.x=$W397))))</f>
        <v>32</v>
      </c>
      <c r="AA397" s="11">
        <f t="shared" si="137"/>
        <v>3.125E-2</v>
      </c>
      <c r="AB397" s="11">
        <f t="shared" si="138"/>
        <v>0.46375729316168096</v>
      </c>
      <c r="AC397" s="2"/>
      <c r="AH397" s="2"/>
      <c r="AI397" s="2"/>
    </row>
    <row r="398" spans="1:35">
      <c r="A398" s="1" t="str">
        <f t="shared" si="122"/>
        <v>~nge~ : [ndʒə]</v>
      </c>
      <c r="B398" s="1">
        <f t="shared" si="121"/>
        <v>0</v>
      </c>
      <c r="C398" s="1">
        <f t="shared" si="121"/>
        <v>0</v>
      </c>
      <c r="D398" s="1">
        <f t="shared" si="121"/>
        <v>1</v>
      </c>
      <c r="E398" s="7">
        <v>1</v>
      </c>
      <c r="F398" s="9" t="s">
        <v>484</v>
      </c>
      <c r="G398" s="4">
        <f t="shared" si="123"/>
        <v>4.5330915684496827E-4</v>
      </c>
      <c r="H398" s="1" t="str">
        <f t="shared" si="124"/>
        <v>ndʒə</v>
      </c>
      <c r="I398" s="1" t="str">
        <f t="shared" si="125"/>
        <v>nge</v>
      </c>
      <c r="J398" s="10">
        <f t="shared" si="126"/>
        <v>4</v>
      </c>
      <c r="K398" s="10">
        <f t="shared" si="127"/>
        <v>3</v>
      </c>
      <c r="L398" s="10">
        <f t="shared" si="128"/>
        <v>4</v>
      </c>
      <c r="M398" s="1" t="str">
        <f t="shared" si="129"/>
        <v>~nge~</v>
      </c>
      <c r="N398" s="1" t="str">
        <f t="shared" si="130"/>
        <v>[ndʒə]</v>
      </c>
      <c r="O398" s="4">
        <f t="shared" si="131"/>
        <v>5.2054859450868851E-2</v>
      </c>
      <c r="P398" s="4">
        <f t="shared" si="132"/>
        <v>0.22222222222222224</v>
      </c>
      <c r="Q398" s="3" cm="1">
        <f t="array" ref="Q398">SUM(_xlfn._xlws.FILTER($G$2:$G$863,_xlfn.MAP($M$2:$M$863,_xlfn.LAMBDA(_xlpm.x,_xlpm.x=$M398))))</f>
        <v>3.1731640979147779E-3</v>
      </c>
      <c r="R398" s="4">
        <f t="shared" si="133"/>
        <v>0.14285714285714285</v>
      </c>
      <c r="S398" s="6" cm="1">
        <f t="array" ref="S398">SUM(_xlfn._xlws.FILTER($G$2:$G$863,_xlfn.MAP($N$2:$N$863,_xlfn.LAMBDA(_xlpm.x,_xlpm.x=$N398))))</f>
        <v>9.0661831368993653E-4</v>
      </c>
      <c r="T398" s="4">
        <f t="shared" si="134"/>
        <v>0.5</v>
      </c>
      <c r="U398" s="4">
        <f t="shared" si="135"/>
        <v>-0.54406804435027567</v>
      </c>
      <c r="V398" s="4" t="s">
        <v>908</v>
      </c>
      <c r="W398" s="4" t="s">
        <v>896</v>
      </c>
      <c r="X398" s="2" cm="1">
        <f t="array" ref="X398">SUM(_xlfn._xlws.FILTER($E$2:$E$863,_xlfn.MAP($V$2:$V$863,_xlfn.LAMBDA(_xlpm.x,_xlpm.x=$V398))))</f>
        <v>562</v>
      </c>
      <c r="Y398" s="11">
        <f t="shared" si="136"/>
        <v>1.7793594306049821E-3</v>
      </c>
      <c r="Z398" s="2" cm="1">
        <f t="array" ref="Z398">SUM(_xlfn._xlws.FILTER($E$2:$E$863,_xlfn.MAP($W$2:$W$863,_xlfn.LAMBDA(_xlpm.x,_xlpm.x=$W398))))</f>
        <v>85</v>
      </c>
      <c r="AA398" s="11">
        <f t="shared" si="137"/>
        <v>1.1764705882352941E-2</v>
      </c>
      <c r="AB398" s="11">
        <f t="shared" si="138"/>
        <v>-0.82031738985476843</v>
      </c>
      <c r="AC398" s="2"/>
      <c r="AH398" s="2"/>
      <c r="AI398" s="2"/>
    </row>
    <row r="399" spans="1:35">
      <c r="A399" s="1" t="str">
        <f t="shared" si="122"/>
        <v>~nge~ : [ŋɡə]</v>
      </c>
      <c r="B399" s="1">
        <f t="shared" si="121"/>
        <v>0</v>
      </c>
      <c r="C399" s="1">
        <f t="shared" si="121"/>
        <v>0</v>
      </c>
      <c r="D399" s="1">
        <f t="shared" si="121"/>
        <v>0</v>
      </c>
      <c r="E399" s="7">
        <v>2</v>
      </c>
      <c r="F399" s="9" t="s">
        <v>535</v>
      </c>
      <c r="G399" s="4">
        <f t="shared" si="123"/>
        <v>9.0661831368993653E-4</v>
      </c>
      <c r="H399" s="4" t="str">
        <f t="shared" si="124"/>
        <v>ŋɡə</v>
      </c>
      <c r="I399" s="4" t="str">
        <f t="shared" si="125"/>
        <v>nge</v>
      </c>
      <c r="J399" s="10">
        <f t="shared" si="126"/>
        <v>3</v>
      </c>
      <c r="K399" s="10">
        <f t="shared" si="127"/>
        <v>3</v>
      </c>
      <c r="L399" s="10">
        <f t="shared" si="128"/>
        <v>3</v>
      </c>
      <c r="M399" s="1" t="str">
        <f t="shared" si="129"/>
        <v>~nge~</v>
      </c>
      <c r="N399" s="1" t="str">
        <f t="shared" si="130"/>
        <v>[ŋɡə]</v>
      </c>
      <c r="O399" s="4">
        <f t="shared" si="131"/>
        <v>0.14821930910231521</v>
      </c>
      <c r="P399" s="4">
        <f t="shared" si="132"/>
        <v>0.44444444444444448</v>
      </c>
      <c r="Q399" s="3" cm="1">
        <f t="array" ref="Q399">SUM(_xlfn._xlws.FILTER($G$2:$G$863,_xlfn.MAP($M$2:$M$863,_xlfn.LAMBDA(_xlpm.x,_xlpm.x=$M399))))</f>
        <v>3.1731640979147779E-3</v>
      </c>
      <c r="R399" s="4">
        <f t="shared" si="133"/>
        <v>0.2857142857142857</v>
      </c>
      <c r="S399" s="6" cm="1">
        <f t="array" ref="S399">SUM(_xlfn._xlws.FILTER($G$2:$G$863,_xlfn.MAP($N$2:$N$863,_xlfn.LAMBDA(_xlpm.x,_xlpm.x=$N399))))</f>
        <v>9.0661831368993653E-4</v>
      </c>
      <c r="T399" s="4">
        <f t="shared" si="134"/>
        <v>1</v>
      </c>
      <c r="U399" s="4">
        <f t="shared" si="135"/>
        <v>-0.54406804435027567</v>
      </c>
      <c r="V399" s="4" t="s">
        <v>909</v>
      </c>
      <c r="W399" s="4"/>
      <c r="X399" s="2" cm="1">
        <f t="array" ref="X399">SUM(_xlfn._xlws.FILTER($E$2:$E$863,_xlfn.MAP($V$2:$V$863,_xlfn.LAMBDA(_xlpm.x,_xlpm.x=$V399))))</f>
        <v>473</v>
      </c>
      <c r="Y399" s="11">
        <f t="shared" si="136"/>
        <v>4.2283298097251587E-3</v>
      </c>
      <c r="Z399" s="2" cm="1">
        <f t="array" ref="Z399">SUM(_xlfn._xlws.FILTER($E$2:$E$863,_xlfn.MAP($W$2:$W$863,_xlfn.LAMBDA(_xlpm.x,_xlpm.x=$W399))))</f>
        <v>108</v>
      </c>
      <c r="AA399" s="11">
        <f t="shared" si="137"/>
        <v>1.8518518518518517E-2</v>
      </c>
      <c r="AB399" s="11">
        <f t="shared" si="138"/>
        <v>-0.6414373852508618</v>
      </c>
      <c r="AC399" s="2"/>
      <c r="AH399" s="2"/>
      <c r="AI399" s="2"/>
    </row>
    <row r="400" spans="1:35">
      <c r="A400" s="1" t="str">
        <f t="shared" si="122"/>
        <v>~pro~ : [pɹə]</v>
      </c>
      <c r="B400" s="1">
        <f t="shared" si="121"/>
        <v>0</v>
      </c>
      <c r="C400" s="1">
        <f t="shared" si="121"/>
        <v>0</v>
      </c>
      <c r="D400" s="1">
        <f t="shared" si="121"/>
        <v>0</v>
      </c>
      <c r="E400" s="7">
        <v>3</v>
      </c>
      <c r="F400" s="9" t="s">
        <v>209</v>
      </c>
      <c r="G400" s="4">
        <f t="shared" si="123"/>
        <v>1.3599274705349048E-3</v>
      </c>
      <c r="H400" s="4" t="str">
        <f t="shared" si="124"/>
        <v>pɹə</v>
      </c>
      <c r="I400" s="4" t="str">
        <f t="shared" si="125"/>
        <v>pro</v>
      </c>
      <c r="J400" s="10">
        <f t="shared" si="126"/>
        <v>3</v>
      </c>
      <c r="K400" s="10">
        <f t="shared" si="127"/>
        <v>3</v>
      </c>
      <c r="L400" s="10">
        <f t="shared" si="128"/>
        <v>3</v>
      </c>
      <c r="M400" s="1" t="str">
        <f t="shared" si="129"/>
        <v>~pro~</v>
      </c>
      <c r="N400" s="1" t="str">
        <f t="shared" si="130"/>
        <v>[pɹə]</v>
      </c>
      <c r="O400" s="4">
        <f t="shared" si="131"/>
        <v>0.19422548065340739</v>
      </c>
      <c r="P400" s="4">
        <f t="shared" si="132"/>
        <v>0.46153846153846151</v>
      </c>
      <c r="Q400" s="3" cm="1">
        <f t="array" ref="Q400">SUM(_xlfn._xlws.FILTER($G$2:$G$863,_xlfn.MAP($M$2:$M$863,_xlfn.LAMBDA(_xlpm.x,_xlpm.x=$M400))))</f>
        <v>4.5330915684496827E-3</v>
      </c>
      <c r="R400" s="4">
        <f t="shared" si="133"/>
        <v>0.3</v>
      </c>
      <c r="S400" s="6" cm="1">
        <f t="array" ref="S400">SUM(_xlfn._xlws.FILTER($G$2:$G$863,_xlfn.MAP($N$2:$N$863,_xlfn.LAMBDA(_xlpm.x,_xlpm.x=$N400))))</f>
        <v>1.3599274705349048E-3</v>
      </c>
      <c r="T400" s="4">
        <f t="shared" si="134"/>
        <v>1</v>
      </c>
      <c r="U400" s="4">
        <f t="shared" si="135"/>
        <v>-0.52287874528033762</v>
      </c>
      <c r="V400" s="4" t="s">
        <v>899</v>
      </c>
      <c r="W400" s="4" t="s">
        <v>895</v>
      </c>
      <c r="X400" s="2" cm="1">
        <f t="array" ref="X400">SUM(_xlfn._xlws.FILTER($E$2:$E$863,_xlfn.MAP($V$2:$V$863,_xlfn.LAMBDA(_xlpm.x,_xlpm.x=$V400))))</f>
        <v>359</v>
      </c>
      <c r="Y400" s="11">
        <f t="shared" si="136"/>
        <v>8.356545961002786E-3</v>
      </c>
      <c r="Z400" s="2" cm="1">
        <f t="array" ref="Z400">SUM(_xlfn._xlws.FILTER($E$2:$E$863,_xlfn.MAP($W$2:$W$863,_xlfn.LAMBDA(_xlpm.x,_xlpm.x=$W400))))</f>
        <v>150</v>
      </c>
      <c r="AA400" s="11">
        <f t="shared" si="137"/>
        <v>0.02</v>
      </c>
      <c r="AB400" s="11">
        <f t="shared" si="138"/>
        <v>-0.3790031895226379</v>
      </c>
      <c r="AC400" s="2"/>
      <c r="AH400" s="2"/>
      <c r="AI400" s="2"/>
    </row>
    <row r="401" spans="1:35">
      <c r="A401" s="1" t="str">
        <f t="shared" si="122"/>
        <v>~clo~ : [klɑ]</v>
      </c>
      <c r="B401" s="1">
        <f t="shared" si="121"/>
        <v>0</v>
      </c>
      <c r="C401" s="1">
        <f t="shared" si="121"/>
        <v>0</v>
      </c>
      <c r="D401" s="1">
        <f t="shared" si="121"/>
        <v>0</v>
      </c>
      <c r="E401" s="7">
        <v>1</v>
      </c>
      <c r="F401" s="9" t="s">
        <v>569</v>
      </c>
      <c r="G401" s="4">
        <f t="shared" si="123"/>
        <v>4.5330915684496827E-4</v>
      </c>
      <c r="H401" s="4" t="str">
        <f t="shared" si="124"/>
        <v>klɑ</v>
      </c>
      <c r="I401" s="4" t="str">
        <f t="shared" si="125"/>
        <v>clo</v>
      </c>
      <c r="J401" s="10">
        <f t="shared" si="126"/>
        <v>3</v>
      </c>
      <c r="K401" s="10">
        <f t="shared" si="127"/>
        <v>3</v>
      </c>
      <c r="L401" s="10">
        <f t="shared" si="128"/>
        <v>3</v>
      </c>
      <c r="M401" s="1" t="str">
        <f t="shared" si="129"/>
        <v>~clo~</v>
      </c>
      <c r="N401" s="1" t="str">
        <f t="shared" si="130"/>
        <v>[klɑ]</v>
      </c>
      <c r="O401" s="4">
        <f t="shared" si="131"/>
        <v>0.10520546868726234</v>
      </c>
      <c r="P401" s="4">
        <f t="shared" si="132"/>
        <v>0.5</v>
      </c>
      <c r="Q401" s="3" cm="1">
        <f t="array" ref="Q401">SUM(_xlfn._xlws.FILTER($G$2:$G$863,_xlfn.MAP($M$2:$M$863,_xlfn.LAMBDA(_xlpm.x,_xlpm.x=$M401))))</f>
        <v>1.3599274705349048E-3</v>
      </c>
      <c r="R401" s="4">
        <f t="shared" si="133"/>
        <v>0.33333333333333331</v>
      </c>
      <c r="S401" s="6" cm="1">
        <f t="array" ref="S401">SUM(_xlfn._xlws.FILTER($G$2:$G$863,_xlfn.MAP($N$2:$N$863,_xlfn.LAMBDA(_xlpm.x,_xlpm.x=$N401))))</f>
        <v>4.5330915684496827E-4</v>
      </c>
      <c r="T401" s="4">
        <f t="shared" si="134"/>
        <v>1</v>
      </c>
      <c r="U401" s="4">
        <f t="shared" si="135"/>
        <v>-0.47712125471966244</v>
      </c>
      <c r="V401" s="4" t="s">
        <v>907</v>
      </c>
      <c r="W401" s="4" t="s">
        <v>898</v>
      </c>
      <c r="X401" s="2" cm="1">
        <f t="array" ref="X401">SUM(_xlfn._xlws.FILTER($E$2:$E$863,_xlfn.MAP($V$2:$V$863,_xlfn.LAMBDA(_xlpm.x,_xlpm.x=$V401))))</f>
        <v>341</v>
      </c>
      <c r="Y401" s="11">
        <f t="shared" si="136"/>
        <v>2.9325513196480938E-3</v>
      </c>
      <c r="Z401" s="2" cm="1">
        <f t="array" ref="Z401">SUM(_xlfn._xlws.FILTER($E$2:$E$863,_xlfn.MAP($W$2:$W$863,_xlfn.LAMBDA(_xlpm.x,_xlpm.x=$W401))))</f>
        <v>56</v>
      </c>
      <c r="AA401" s="11">
        <f t="shared" si="137"/>
        <v>1.7857142857142856E-2</v>
      </c>
      <c r="AB401" s="11">
        <f t="shared" si="138"/>
        <v>-0.78456635198629721</v>
      </c>
      <c r="AC401" s="2"/>
      <c r="AH401" s="2"/>
      <c r="AI401" s="2"/>
    </row>
    <row r="402" spans="1:35">
      <c r="A402" s="1" t="str">
        <f t="shared" si="122"/>
        <v>~too~ : [tʊ]</v>
      </c>
      <c r="B402" s="1">
        <f t="shared" ref="B402:D421" si="139">_xlfn.LET(_xlpm.d,$F402,_xlpm.k,_xlfn.CONCAT(LEFT(TRIM(B$1),1),"*"),COUNTIF(_xlpm.d,_xlpm.k))</f>
        <v>0</v>
      </c>
      <c r="C402" s="1">
        <f t="shared" si="139"/>
        <v>0</v>
      </c>
      <c r="D402" s="1">
        <f t="shared" si="139"/>
        <v>0</v>
      </c>
      <c r="E402" s="7">
        <v>1</v>
      </c>
      <c r="F402" s="9" t="s">
        <v>732</v>
      </c>
      <c r="G402" s="4">
        <f t="shared" si="123"/>
        <v>4.5330915684496827E-4</v>
      </c>
      <c r="H402" s="4" t="str">
        <f t="shared" si="124"/>
        <v>tʊ</v>
      </c>
      <c r="I402" s="4" t="str">
        <f t="shared" si="125"/>
        <v>too</v>
      </c>
      <c r="J402" s="10">
        <f t="shared" si="126"/>
        <v>2</v>
      </c>
      <c r="K402" s="10">
        <f t="shared" si="127"/>
        <v>3</v>
      </c>
      <c r="L402" s="10">
        <f t="shared" si="128"/>
        <v>3</v>
      </c>
      <c r="M402" s="1" t="str">
        <f t="shared" si="129"/>
        <v>~too~</v>
      </c>
      <c r="N402" s="1" t="str">
        <f t="shared" si="130"/>
        <v>[tʊ]</v>
      </c>
      <c r="O402" s="4">
        <f t="shared" si="131"/>
        <v>0.10520546868726234</v>
      </c>
      <c r="P402" s="4">
        <f t="shared" si="132"/>
        <v>0.5</v>
      </c>
      <c r="Q402" s="3" cm="1">
        <f t="array" ref="Q402">SUM(_xlfn._xlws.FILTER($G$2:$G$863,_xlfn.MAP($M$2:$M$863,_xlfn.LAMBDA(_xlpm.x,_xlpm.x=$M402))))</f>
        <v>1.3599274705349048E-3</v>
      </c>
      <c r="R402" s="4">
        <f t="shared" si="133"/>
        <v>0.33333333333333331</v>
      </c>
      <c r="S402" s="6" cm="1">
        <f t="array" ref="S402">SUM(_xlfn._xlws.FILTER($G$2:$G$863,_xlfn.MAP($N$2:$N$863,_xlfn.LAMBDA(_xlpm.x,_xlpm.x=$N402))))</f>
        <v>4.5330915684496827E-4</v>
      </c>
      <c r="T402" s="4">
        <f t="shared" si="134"/>
        <v>1</v>
      </c>
      <c r="U402" s="4">
        <f t="shared" si="135"/>
        <v>-0.47712125471966244</v>
      </c>
      <c r="V402" s="4" t="s">
        <v>899</v>
      </c>
      <c r="W402" s="4" t="s">
        <v>891</v>
      </c>
      <c r="X402" s="2" cm="1">
        <f t="array" ref="X402">SUM(_xlfn._xlws.FILTER($E$2:$E$863,_xlfn.MAP($V$2:$V$863,_xlfn.LAMBDA(_xlpm.x,_xlpm.x=$V402))))</f>
        <v>359</v>
      </c>
      <c r="Y402" s="11">
        <f t="shared" si="136"/>
        <v>2.7855153203342618E-3</v>
      </c>
      <c r="Z402" s="2" cm="1">
        <f t="array" ref="Z402">SUM(_xlfn._xlws.FILTER($E$2:$E$863,_xlfn.MAP($W$2:$W$863,_xlfn.LAMBDA(_xlpm.x,_xlpm.x=$W402))))</f>
        <v>163</v>
      </c>
      <c r="AA402" s="11">
        <f t="shared" si="137"/>
        <v>6.1349693251533744E-3</v>
      </c>
      <c r="AB402" s="11">
        <f t="shared" si="138"/>
        <v>-0.34290684417436135</v>
      </c>
      <c r="AC402" s="2"/>
      <c r="AH402" s="2"/>
      <c r="AI402" s="2"/>
    </row>
    <row r="403" spans="1:35">
      <c r="A403" s="1" t="str">
        <f t="shared" si="122"/>
        <v>~chi~ : [tʃɪ]</v>
      </c>
      <c r="B403" s="1">
        <f t="shared" si="139"/>
        <v>0</v>
      </c>
      <c r="C403" s="1">
        <f t="shared" si="139"/>
        <v>0</v>
      </c>
      <c r="D403" s="1">
        <f t="shared" si="139"/>
        <v>0</v>
      </c>
      <c r="E403" s="7">
        <v>1</v>
      </c>
      <c r="F403" s="9" t="s">
        <v>515</v>
      </c>
      <c r="G403" s="4">
        <f t="shared" si="123"/>
        <v>4.5330915684496827E-4</v>
      </c>
      <c r="H403" s="1" t="str">
        <f t="shared" si="124"/>
        <v>tʃɪ</v>
      </c>
      <c r="I403" s="1" t="str">
        <f t="shared" si="125"/>
        <v>chi</v>
      </c>
      <c r="J403" s="10">
        <f t="shared" si="126"/>
        <v>3</v>
      </c>
      <c r="K403" s="10">
        <f t="shared" si="127"/>
        <v>3</v>
      </c>
      <c r="L403" s="10">
        <f t="shared" si="128"/>
        <v>3</v>
      </c>
      <c r="M403" s="1" t="str">
        <f t="shared" si="129"/>
        <v>~chi~</v>
      </c>
      <c r="N403" s="1" t="str">
        <f t="shared" si="130"/>
        <v>[tʃɪ]</v>
      </c>
      <c r="O403" s="4">
        <f t="shared" si="131"/>
        <v>0.10520546868726234</v>
      </c>
      <c r="P403" s="4">
        <f t="shared" si="132"/>
        <v>0.5</v>
      </c>
      <c r="Q403" s="3" cm="1">
        <f t="array" ref="Q403">SUM(_xlfn._xlws.FILTER($G$2:$G$863,_xlfn.MAP($M$2:$M$863,_xlfn.LAMBDA(_xlpm.x,_xlpm.x=$M403))))</f>
        <v>1.3599274705349048E-3</v>
      </c>
      <c r="R403" s="4">
        <f t="shared" si="133"/>
        <v>0.33333333333333331</v>
      </c>
      <c r="S403" s="6" cm="1">
        <f t="array" ref="S403">SUM(_xlfn._xlws.FILTER($G$2:$G$863,_xlfn.MAP($N$2:$N$863,_xlfn.LAMBDA(_xlpm.x,_xlpm.x=$N403))))</f>
        <v>4.5330915684496827E-4</v>
      </c>
      <c r="T403" s="4">
        <f t="shared" si="134"/>
        <v>1</v>
      </c>
      <c r="U403" s="4">
        <f t="shared" si="135"/>
        <v>-0.47712125471966244</v>
      </c>
      <c r="V403" s="4" t="s">
        <v>900</v>
      </c>
      <c r="W403" s="4" t="s">
        <v>901</v>
      </c>
      <c r="X403" s="2" cm="1">
        <f t="array" ref="X403">SUM(_xlfn._xlws.FILTER($E$2:$E$863,_xlfn.MAP($V$2:$V$863,_xlfn.LAMBDA(_xlpm.x,_xlpm.x=$V403))))</f>
        <v>247</v>
      </c>
      <c r="Y403" s="11">
        <f t="shared" si="136"/>
        <v>4.048582995951417E-3</v>
      </c>
      <c r="Z403" s="2" cm="1">
        <f t="array" ref="Z403">SUM(_xlfn._xlws.FILTER($E$2:$E$863,_xlfn.MAP($W$2:$W$863,_xlfn.LAMBDA(_xlpm.x,_xlpm.x=$W403))))</f>
        <v>184</v>
      </c>
      <c r="AA403" s="11">
        <f t="shared" si="137"/>
        <v>5.434782608695652E-3</v>
      </c>
      <c r="AB403" s="11">
        <f t="shared" si="138"/>
        <v>-0.12787913025012926</v>
      </c>
      <c r="AC403" s="2"/>
      <c r="AH403" s="2"/>
      <c r="AI403" s="2"/>
    </row>
    <row r="404" spans="1:35">
      <c r="A404" s="1" t="str">
        <f t="shared" si="122"/>
        <v>~you~ : [yʊ]</v>
      </c>
      <c r="B404" s="1">
        <f t="shared" si="139"/>
        <v>0</v>
      </c>
      <c r="C404" s="1">
        <f t="shared" si="139"/>
        <v>0</v>
      </c>
      <c r="D404" s="1">
        <f t="shared" si="139"/>
        <v>0</v>
      </c>
      <c r="E404" s="7">
        <v>1</v>
      </c>
      <c r="F404" s="9" t="s">
        <v>354</v>
      </c>
      <c r="G404" s="4">
        <f t="shared" si="123"/>
        <v>4.5330915684496827E-4</v>
      </c>
      <c r="H404" s="4" t="str">
        <f t="shared" si="124"/>
        <v>yʊ</v>
      </c>
      <c r="I404" s="4" t="str">
        <f t="shared" si="125"/>
        <v>you</v>
      </c>
      <c r="J404" s="10">
        <f t="shared" si="126"/>
        <v>2</v>
      </c>
      <c r="K404" s="10">
        <f t="shared" si="127"/>
        <v>3</v>
      </c>
      <c r="L404" s="10">
        <f t="shared" si="128"/>
        <v>3</v>
      </c>
      <c r="M404" s="1" t="str">
        <f t="shared" si="129"/>
        <v>~you~</v>
      </c>
      <c r="N404" s="1" t="str">
        <f t="shared" si="130"/>
        <v>[yʊ]</v>
      </c>
      <c r="O404" s="4">
        <f t="shared" si="131"/>
        <v>0.10520546868726234</v>
      </c>
      <c r="P404" s="4">
        <f t="shared" si="132"/>
        <v>0.5</v>
      </c>
      <c r="Q404" s="3" cm="1">
        <f t="array" ref="Q404">SUM(_xlfn._xlws.FILTER($G$2:$G$863,_xlfn.MAP($M$2:$M$863,_xlfn.LAMBDA(_xlpm.x,_xlpm.x=$M404))))</f>
        <v>1.3599274705349048E-3</v>
      </c>
      <c r="R404" s="4">
        <f t="shared" si="133"/>
        <v>0.33333333333333331</v>
      </c>
      <c r="S404" s="6" cm="1">
        <f t="array" ref="S404">SUM(_xlfn._xlws.FILTER($G$2:$G$863,_xlfn.MAP($N$2:$N$863,_xlfn.LAMBDA(_xlpm.x,_xlpm.x=$N404))))</f>
        <v>4.5330915684496827E-4</v>
      </c>
      <c r="T404" s="4">
        <f t="shared" si="134"/>
        <v>1</v>
      </c>
      <c r="U404" s="4">
        <f t="shared" si="135"/>
        <v>-0.47712125471966244</v>
      </c>
      <c r="V404" s="4" t="s">
        <v>900</v>
      </c>
      <c r="W404" s="4" t="s">
        <v>900</v>
      </c>
      <c r="X404" s="2" cm="1">
        <f t="array" ref="X404">SUM(_xlfn._xlws.FILTER($E$2:$E$863,_xlfn.MAP($V$2:$V$863,_xlfn.LAMBDA(_xlpm.x,_xlpm.x=$V404))))</f>
        <v>247</v>
      </c>
      <c r="Y404" s="11">
        <f t="shared" si="136"/>
        <v>4.048582995951417E-3</v>
      </c>
      <c r="Z404" s="2" cm="1">
        <f t="array" ref="Z404">SUM(_xlfn._xlws.FILTER($E$2:$E$863,_xlfn.MAP($W$2:$W$863,_xlfn.LAMBDA(_xlpm.x,_xlpm.x=$W404))))</f>
        <v>78</v>
      </c>
      <c r="AA404" s="11">
        <f t="shared" si="137"/>
        <v>1.282051282051282E-2</v>
      </c>
      <c r="AB404" s="11">
        <f t="shared" si="138"/>
        <v>-0.50060235056918523</v>
      </c>
      <c r="AC404" s="2"/>
      <c r="AH404" s="2"/>
      <c r="AI404" s="2"/>
    </row>
    <row r="405" spans="1:35">
      <c r="A405" s="1" t="str">
        <f t="shared" si="122"/>
        <v>~you~ : [yʌ]</v>
      </c>
      <c r="B405" s="1">
        <f t="shared" si="139"/>
        <v>0</v>
      </c>
      <c r="C405" s="1">
        <f t="shared" si="139"/>
        <v>0</v>
      </c>
      <c r="D405" s="1">
        <f t="shared" si="139"/>
        <v>0</v>
      </c>
      <c r="E405" s="7">
        <v>1</v>
      </c>
      <c r="F405" s="9" t="s">
        <v>733</v>
      </c>
      <c r="G405" s="4">
        <f t="shared" si="123"/>
        <v>4.5330915684496827E-4</v>
      </c>
      <c r="H405" s="4" t="str">
        <f t="shared" si="124"/>
        <v>yʌ</v>
      </c>
      <c r="I405" s="4" t="str">
        <f t="shared" si="125"/>
        <v>you</v>
      </c>
      <c r="J405" s="10">
        <f t="shared" si="126"/>
        <v>2</v>
      </c>
      <c r="K405" s="10">
        <f t="shared" si="127"/>
        <v>3</v>
      </c>
      <c r="L405" s="10">
        <f t="shared" si="128"/>
        <v>3</v>
      </c>
      <c r="M405" s="1" t="str">
        <f t="shared" si="129"/>
        <v>~you~</v>
      </c>
      <c r="N405" s="1" t="str">
        <f t="shared" si="130"/>
        <v>[yʌ]</v>
      </c>
      <c r="O405" s="4">
        <f t="shared" si="131"/>
        <v>0.10520546868726234</v>
      </c>
      <c r="P405" s="4">
        <f t="shared" si="132"/>
        <v>0.5</v>
      </c>
      <c r="Q405" s="3" cm="1">
        <f t="array" ref="Q405">SUM(_xlfn._xlws.FILTER($G$2:$G$863,_xlfn.MAP($M$2:$M$863,_xlfn.LAMBDA(_xlpm.x,_xlpm.x=$M405))))</f>
        <v>1.3599274705349048E-3</v>
      </c>
      <c r="R405" s="4">
        <f t="shared" si="133"/>
        <v>0.33333333333333331</v>
      </c>
      <c r="S405" s="6" cm="1">
        <f t="array" ref="S405">SUM(_xlfn._xlws.FILTER($G$2:$G$863,_xlfn.MAP($N$2:$N$863,_xlfn.LAMBDA(_xlpm.x,_xlpm.x=$N405))))</f>
        <v>4.5330915684496827E-4</v>
      </c>
      <c r="T405" s="4">
        <f t="shared" si="134"/>
        <v>1</v>
      </c>
      <c r="U405" s="4">
        <f t="shared" si="135"/>
        <v>-0.47712125471966244</v>
      </c>
      <c r="V405" s="4" t="s">
        <v>907</v>
      </c>
      <c r="W405" s="4" t="s">
        <v>896</v>
      </c>
      <c r="X405" s="2" cm="1">
        <f t="array" ref="X405">SUM(_xlfn._xlws.FILTER($E$2:$E$863,_xlfn.MAP($V$2:$V$863,_xlfn.LAMBDA(_xlpm.x,_xlpm.x=$V405))))</f>
        <v>341</v>
      </c>
      <c r="Y405" s="11">
        <f t="shared" si="136"/>
        <v>2.9325513196480938E-3</v>
      </c>
      <c r="Z405" s="2" cm="1">
        <f t="array" ref="Z405">SUM(_xlfn._xlws.FILTER($E$2:$E$863,_xlfn.MAP($W$2:$W$863,_xlfn.LAMBDA(_xlpm.x,_xlpm.x=$W405))))</f>
        <v>85</v>
      </c>
      <c r="AA405" s="11">
        <f t="shared" si="137"/>
        <v>1.1764705882352941E-2</v>
      </c>
      <c r="AB405" s="11">
        <f t="shared" si="138"/>
        <v>-0.60333545327820504</v>
      </c>
      <c r="AC405" s="2"/>
      <c r="AH405" s="2"/>
      <c r="AI405" s="2"/>
    </row>
    <row r="406" spans="1:35">
      <c r="A406" s="1" t="str">
        <f t="shared" si="122"/>
        <v>~tha~ : [θæ]</v>
      </c>
      <c r="B406" s="1">
        <f t="shared" si="139"/>
        <v>0</v>
      </c>
      <c r="C406" s="1">
        <f t="shared" si="139"/>
        <v>0</v>
      </c>
      <c r="D406" s="1">
        <f t="shared" si="139"/>
        <v>0</v>
      </c>
      <c r="E406" s="7">
        <v>1</v>
      </c>
      <c r="F406" s="9" t="s">
        <v>176</v>
      </c>
      <c r="G406" s="4">
        <f t="shared" si="123"/>
        <v>4.5330915684496827E-4</v>
      </c>
      <c r="H406" s="4" t="str">
        <f t="shared" si="124"/>
        <v>θæ</v>
      </c>
      <c r="I406" s="4" t="str">
        <f t="shared" si="125"/>
        <v>tha</v>
      </c>
      <c r="J406" s="10">
        <f t="shared" si="126"/>
        <v>2</v>
      </c>
      <c r="K406" s="10">
        <f t="shared" si="127"/>
        <v>3</v>
      </c>
      <c r="L406" s="10">
        <f t="shared" si="128"/>
        <v>3</v>
      </c>
      <c r="M406" s="1" t="str">
        <f t="shared" si="129"/>
        <v>~tha~</v>
      </c>
      <c r="N406" s="1" t="str">
        <f t="shared" si="130"/>
        <v>[θæ]</v>
      </c>
      <c r="O406" s="4">
        <f t="shared" si="131"/>
        <v>0.10520546868726234</v>
      </c>
      <c r="P406" s="4">
        <f t="shared" si="132"/>
        <v>0.5</v>
      </c>
      <c r="Q406" s="3" cm="1">
        <f t="array" ref="Q406">SUM(_xlfn._xlws.FILTER($G$2:$G$863,_xlfn.MAP($M$2:$M$863,_xlfn.LAMBDA(_xlpm.x,_xlpm.x=$M406))))</f>
        <v>1.3599274705349048E-3</v>
      </c>
      <c r="R406" s="4">
        <f t="shared" si="133"/>
        <v>0.33333333333333331</v>
      </c>
      <c r="S406" s="6" cm="1">
        <f t="array" ref="S406">SUM(_xlfn._xlws.FILTER($G$2:$G$863,_xlfn.MAP($N$2:$N$863,_xlfn.LAMBDA(_xlpm.x,_xlpm.x=$N406))))</f>
        <v>4.5330915684496827E-4</v>
      </c>
      <c r="T406" s="4">
        <f t="shared" si="134"/>
        <v>1</v>
      </c>
      <c r="U406" s="4">
        <f t="shared" si="135"/>
        <v>-0.47712125471966244</v>
      </c>
      <c r="V406" s="4" t="s">
        <v>908</v>
      </c>
      <c r="W406" s="4" t="s">
        <v>893</v>
      </c>
      <c r="X406" s="2" cm="1">
        <f t="array" ref="X406">SUM(_xlfn._xlws.FILTER($E$2:$E$863,_xlfn.MAP($V$2:$V$863,_xlfn.LAMBDA(_xlpm.x,_xlpm.x=$V406))))</f>
        <v>562</v>
      </c>
      <c r="Y406" s="11">
        <f t="shared" si="136"/>
        <v>1.7793594306049821E-3</v>
      </c>
      <c r="Z406" s="2" cm="1">
        <f t="array" ref="Z406">SUM(_xlfn._xlws.FILTER($E$2:$E$863,_xlfn.MAP($W$2:$W$863,_xlfn.LAMBDA(_xlpm.x,_xlpm.x=$W406))))</f>
        <v>228</v>
      </c>
      <c r="AA406" s="11">
        <f t="shared" si="137"/>
        <v>4.3859649122807015E-3</v>
      </c>
      <c r="AB406" s="11">
        <f t="shared" si="138"/>
        <v>-0.39180146856860726</v>
      </c>
      <c r="AC406" s="2"/>
      <c r="AH406" s="2"/>
      <c r="AI406" s="2"/>
    </row>
    <row r="407" spans="1:35">
      <c r="A407" s="1" t="str">
        <f t="shared" si="122"/>
        <v>~xpe~ : [kspɪ]</v>
      </c>
      <c r="B407" s="1">
        <f t="shared" si="139"/>
        <v>0</v>
      </c>
      <c r="C407" s="1">
        <f t="shared" si="139"/>
        <v>0</v>
      </c>
      <c r="D407" s="1">
        <f t="shared" si="139"/>
        <v>0</v>
      </c>
      <c r="E407" s="7">
        <v>1</v>
      </c>
      <c r="F407" s="9" t="s">
        <v>548</v>
      </c>
      <c r="G407" s="4">
        <f t="shared" si="123"/>
        <v>4.5330915684496827E-4</v>
      </c>
      <c r="H407" s="4" t="str">
        <f t="shared" si="124"/>
        <v>kspɪ</v>
      </c>
      <c r="I407" s="4" t="str">
        <f t="shared" si="125"/>
        <v>xpe</v>
      </c>
      <c r="J407" s="10">
        <f t="shared" si="126"/>
        <v>4</v>
      </c>
      <c r="K407" s="10">
        <f t="shared" si="127"/>
        <v>3</v>
      </c>
      <c r="L407" s="10">
        <f t="shared" si="128"/>
        <v>4</v>
      </c>
      <c r="M407" s="1" t="str">
        <f t="shared" si="129"/>
        <v>~xpe~</v>
      </c>
      <c r="N407" s="1" t="str">
        <f t="shared" si="130"/>
        <v>[kspɪ]</v>
      </c>
      <c r="O407" s="4">
        <f t="shared" si="131"/>
        <v>0.1171234337644549</v>
      </c>
      <c r="P407" s="4">
        <f t="shared" si="132"/>
        <v>0.5</v>
      </c>
      <c r="Q407" s="3" cm="1">
        <f t="array" ref="Q407">SUM(_xlfn._xlws.FILTER($G$2:$G$863,_xlfn.MAP($M$2:$M$863,_xlfn.LAMBDA(_xlpm.x,_xlpm.x=$M407))))</f>
        <v>1.3599274705349048E-3</v>
      </c>
      <c r="R407" s="4">
        <f t="shared" si="133"/>
        <v>0.33333333333333331</v>
      </c>
      <c r="S407" s="6" cm="1">
        <f t="array" ref="S407">SUM(_xlfn._xlws.FILTER($G$2:$G$863,_xlfn.MAP($N$2:$N$863,_xlfn.LAMBDA(_xlpm.x,_xlpm.x=$N407))))</f>
        <v>4.5330915684496827E-4</v>
      </c>
      <c r="T407" s="4">
        <f t="shared" si="134"/>
        <v>1</v>
      </c>
      <c r="U407" s="4">
        <f t="shared" si="135"/>
        <v>-0.47712125471966244</v>
      </c>
      <c r="V407" s="4" t="s">
        <v>908</v>
      </c>
      <c r="W407" s="4" t="s">
        <v>897</v>
      </c>
      <c r="X407" s="2" cm="1">
        <f t="array" ref="X407">SUM(_xlfn._xlws.FILTER($E$2:$E$863,_xlfn.MAP($V$2:$V$863,_xlfn.LAMBDA(_xlpm.x,_xlpm.x=$V407))))</f>
        <v>562</v>
      </c>
      <c r="Y407" s="11">
        <f t="shared" si="136"/>
        <v>1.7793594306049821E-3</v>
      </c>
      <c r="Z407" s="2" cm="1">
        <f t="array" ref="Z407">SUM(_xlfn._xlws.FILTER($E$2:$E$863,_xlfn.MAP($W$2:$W$863,_xlfn.LAMBDA(_xlpm.x,_xlpm.x=$W407))))</f>
        <v>111</v>
      </c>
      <c r="AA407" s="11">
        <f t="shared" si="137"/>
        <v>9.0090090090090089E-3</v>
      </c>
      <c r="AB407" s="11">
        <f t="shared" si="138"/>
        <v>-0.7044133367824037</v>
      </c>
      <c r="AC407" s="2"/>
      <c r="AH407" s="2"/>
      <c r="AI407" s="2"/>
    </row>
    <row r="408" spans="1:35">
      <c r="A408" s="1" t="str">
        <f t="shared" si="122"/>
        <v>~chi~ : [tʃaɪ]</v>
      </c>
      <c r="B408" s="1">
        <f t="shared" si="139"/>
        <v>0</v>
      </c>
      <c r="C408" s="1">
        <f t="shared" si="139"/>
        <v>0</v>
      </c>
      <c r="D408" s="1">
        <f t="shared" si="139"/>
        <v>0</v>
      </c>
      <c r="E408" s="7">
        <v>1</v>
      </c>
      <c r="F408" s="9" t="s">
        <v>432</v>
      </c>
      <c r="G408" s="4">
        <f t="shared" si="123"/>
        <v>4.5330915684496827E-4</v>
      </c>
      <c r="H408" s="4" t="str">
        <f t="shared" si="124"/>
        <v>tʃaɪ</v>
      </c>
      <c r="I408" s="4" t="str">
        <f t="shared" si="125"/>
        <v>chi</v>
      </c>
      <c r="J408" s="10">
        <f t="shared" si="126"/>
        <v>4</v>
      </c>
      <c r="K408" s="10">
        <f t="shared" si="127"/>
        <v>3</v>
      </c>
      <c r="L408" s="10">
        <f t="shared" si="128"/>
        <v>4</v>
      </c>
      <c r="M408" s="1" t="str">
        <f t="shared" si="129"/>
        <v>~chi~</v>
      </c>
      <c r="N408" s="1" t="str">
        <f t="shared" si="130"/>
        <v>[tʃaɪ]</v>
      </c>
      <c r="O408" s="4">
        <f t="shared" si="131"/>
        <v>0.1171234337644549</v>
      </c>
      <c r="P408" s="4">
        <f t="shared" si="132"/>
        <v>0.5</v>
      </c>
      <c r="Q408" s="3" cm="1">
        <f t="array" ref="Q408">SUM(_xlfn._xlws.FILTER($G$2:$G$863,_xlfn.MAP($M$2:$M$863,_xlfn.LAMBDA(_xlpm.x,_xlpm.x=$M408))))</f>
        <v>1.3599274705349048E-3</v>
      </c>
      <c r="R408" s="4">
        <f t="shared" si="133"/>
        <v>0.33333333333333331</v>
      </c>
      <c r="S408" s="6" cm="1">
        <f t="array" ref="S408">SUM(_xlfn._xlws.FILTER($G$2:$G$863,_xlfn.MAP($N$2:$N$863,_xlfn.LAMBDA(_xlpm.x,_xlpm.x=$N408))))</f>
        <v>4.5330915684496827E-4</v>
      </c>
      <c r="T408" s="4">
        <f t="shared" si="134"/>
        <v>1</v>
      </c>
      <c r="U408" s="4">
        <f t="shared" si="135"/>
        <v>-0.47712125471966244</v>
      </c>
      <c r="V408" s="4" t="s">
        <v>907</v>
      </c>
      <c r="W408" s="4" t="s">
        <v>898</v>
      </c>
      <c r="X408" s="2" cm="1">
        <f t="array" ref="X408">SUM(_xlfn._xlws.FILTER($E$2:$E$863,_xlfn.MAP($V$2:$V$863,_xlfn.LAMBDA(_xlpm.x,_xlpm.x=$V408))))</f>
        <v>341</v>
      </c>
      <c r="Y408" s="11">
        <f t="shared" si="136"/>
        <v>2.9325513196480938E-3</v>
      </c>
      <c r="Z408" s="2" cm="1">
        <f t="array" ref="Z408">SUM(_xlfn._xlws.FILTER($E$2:$E$863,_xlfn.MAP($W$2:$W$863,_xlfn.LAMBDA(_xlpm.x,_xlpm.x=$W408))))</f>
        <v>56</v>
      </c>
      <c r="AA408" s="11">
        <f t="shared" si="137"/>
        <v>1.7857142857142856E-2</v>
      </c>
      <c r="AB408" s="11">
        <f t="shared" si="138"/>
        <v>-0.78456635198629721</v>
      </c>
      <c r="AC408" s="2"/>
      <c r="AH408" s="2"/>
      <c r="AI408" s="2"/>
    </row>
    <row r="409" spans="1:35">
      <c r="A409" s="1" t="str">
        <f t="shared" si="122"/>
        <v>~cha~ : [kɛ]</v>
      </c>
      <c r="B409" s="1">
        <f t="shared" si="139"/>
        <v>0</v>
      </c>
      <c r="C409" s="1">
        <f t="shared" si="139"/>
        <v>0</v>
      </c>
      <c r="D409" s="1">
        <f t="shared" si="139"/>
        <v>0</v>
      </c>
      <c r="E409" s="7">
        <v>1</v>
      </c>
      <c r="F409" s="9" t="s">
        <v>827</v>
      </c>
      <c r="G409" s="4">
        <f t="shared" si="123"/>
        <v>4.5330915684496827E-4</v>
      </c>
      <c r="H409" s="4" t="str">
        <f t="shared" si="124"/>
        <v>kɛ</v>
      </c>
      <c r="I409" s="4" t="str">
        <f t="shared" si="125"/>
        <v>cha</v>
      </c>
      <c r="J409" s="10">
        <f t="shared" si="126"/>
        <v>2</v>
      </c>
      <c r="K409" s="10">
        <f t="shared" si="127"/>
        <v>3</v>
      </c>
      <c r="L409" s="10">
        <f t="shared" si="128"/>
        <v>3</v>
      </c>
      <c r="M409" s="1" t="str">
        <f t="shared" si="129"/>
        <v>~cha~</v>
      </c>
      <c r="N409" s="1" t="str">
        <f t="shared" si="130"/>
        <v>[kɛ]</v>
      </c>
      <c r="O409" s="4">
        <f t="shared" si="131"/>
        <v>6.011741067843563E-2</v>
      </c>
      <c r="P409" s="4">
        <f t="shared" si="132"/>
        <v>0.28571428571428575</v>
      </c>
      <c r="Q409" s="3" cm="1">
        <f t="array" ref="Q409">SUM(_xlfn._xlws.FILTER($G$2:$G$863,_xlfn.MAP($M$2:$M$863,_xlfn.LAMBDA(_xlpm.x,_xlpm.x=$M409))))</f>
        <v>2.2665457842248413E-3</v>
      </c>
      <c r="R409" s="4">
        <f t="shared" si="133"/>
        <v>0.2</v>
      </c>
      <c r="S409" s="6" cm="1">
        <f t="array" ref="S409">SUM(_xlfn._xlws.FILTER($G$2:$G$863,_xlfn.MAP($N$2:$N$863,_xlfn.LAMBDA(_xlpm.x,_xlpm.x=$N409))))</f>
        <v>9.0661831368993653E-4</v>
      </c>
      <c r="T409" s="4">
        <f t="shared" si="134"/>
        <v>0.5</v>
      </c>
      <c r="U409" s="4">
        <f t="shared" si="135"/>
        <v>-0.3979400086720376</v>
      </c>
      <c r="V409" s="4" t="s">
        <v>909</v>
      </c>
      <c r="W409" s="4" t="s">
        <v>893</v>
      </c>
      <c r="X409" s="2" cm="1">
        <f t="array" ref="X409">SUM(_xlfn._xlws.FILTER($E$2:$E$863,_xlfn.MAP($V$2:$V$863,_xlfn.LAMBDA(_xlpm.x,_xlpm.x=$V409))))</f>
        <v>473</v>
      </c>
      <c r="Y409" s="11">
        <f t="shared" si="136"/>
        <v>2.1141649048625794E-3</v>
      </c>
      <c r="Z409" s="2" cm="1">
        <f t="array" ref="Z409">SUM(_xlfn._xlws.FILTER($E$2:$E$863,_xlfn.MAP($W$2:$W$863,_xlfn.LAMBDA(_xlpm.x,_xlpm.x=$W409))))</f>
        <v>228</v>
      </c>
      <c r="AA409" s="11">
        <f t="shared" si="137"/>
        <v>4.3859649122807015E-3</v>
      </c>
      <c r="AB409" s="11">
        <f t="shared" si="138"/>
        <v>-0.3169262937373577</v>
      </c>
      <c r="AC409" s="2"/>
      <c r="AH409" s="2"/>
      <c r="AI409" s="2"/>
    </row>
    <row r="410" spans="1:35">
      <c r="A410" s="1" t="str">
        <f t="shared" si="122"/>
        <v>~whi~ : [hwaɪ]</v>
      </c>
      <c r="B410" s="1">
        <f t="shared" si="139"/>
        <v>0</v>
      </c>
      <c r="C410" s="1">
        <f t="shared" si="139"/>
        <v>0</v>
      </c>
      <c r="D410" s="1">
        <f t="shared" si="139"/>
        <v>0</v>
      </c>
      <c r="E410" s="7">
        <v>1</v>
      </c>
      <c r="F410" s="9" t="s">
        <v>601</v>
      </c>
      <c r="G410" s="4">
        <f t="shared" si="123"/>
        <v>4.5330915684496827E-4</v>
      </c>
      <c r="H410" s="4" t="str">
        <f t="shared" si="124"/>
        <v>hwaɪ</v>
      </c>
      <c r="I410" s="4" t="str">
        <f t="shared" si="125"/>
        <v>whi</v>
      </c>
      <c r="J410" s="10">
        <f t="shared" si="126"/>
        <v>4</v>
      </c>
      <c r="K410" s="10">
        <f t="shared" si="127"/>
        <v>3</v>
      </c>
      <c r="L410" s="10">
        <f t="shared" si="128"/>
        <v>4</v>
      </c>
      <c r="M410" s="1" t="str">
        <f t="shared" si="129"/>
        <v>~whi~</v>
      </c>
      <c r="N410" s="1" t="str">
        <f t="shared" si="130"/>
        <v>[hwaɪ]</v>
      </c>
      <c r="O410" s="4">
        <f t="shared" si="131"/>
        <v>6.6927676436831382E-2</v>
      </c>
      <c r="P410" s="4">
        <f t="shared" si="132"/>
        <v>0.28571428571428575</v>
      </c>
      <c r="Q410" s="3" cm="1">
        <f t="array" ref="Q410">SUM(_xlfn._xlws.FILTER($G$2:$G$863,_xlfn.MAP($M$2:$M$863,_xlfn.LAMBDA(_xlpm.x,_xlpm.x=$M410))))</f>
        <v>2.2665457842248413E-3</v>
      </c>
      <c r="R410" s="4">
        <f t="shared" si="133"/>
        <v>0.2</v>
      </c>
      <c r="S410" s="6" cm="1">
        <f t="array" ref="S410">SUM(_xlfn._xlws.FILTER($G$2:$G$863,_xlfn.MAP($N$2:$N$863,_xlfn.LAMBDA(_xlpm.x,_xlpm.x=$N410))))</f>
        <v>9.0661831368993653E-4</v>
      </c>
      <c r="T410" s="4">
        <f t="shared" si="134"/>
        <v>0.5</v>
      </c>
      <c r="U410" s="4">
        <f t="shared" si="135"/>
        <v>-0.3979400086720376</v>
      </c>
      <c r="V410" s="4" t="s">
        <v>900</v>
      </c>
      <c r="W410" s="4" t="s">
        <v>901</v>
      </c>
      <c r="X410" s="2" cm="1">
        <f t="array" ref="X410">SUM(_xlfn._xlws.FILTER($E$2:$E$863,_xlfn.MAP($V$2:$V$863,_xlfn.LAMBDA(_xlpm.x,_xlpm.x=$V410))))</f>
        <v>247</v>
      </c>
      <c r="Y410" s="11">
        <f t="shared" si="136"/>
        <v>4.048582995951417E-3</v>
      </c>
      <c r="Z410" s="2" cm="1">
        <f t="array" ref="Z410">SUM(_xlfn._xlws.FILTER($E$2:$E$863,_xlfn.MAP($W$2:$W$863,_xlfn.LAMBDA(_xlpm.x,_xlpm.x=$W410))))</f>
        <v>184</v>
      </c>
      <c r="AA410" s="11">
        <f t="shared" si="137"/>
        <v>5.434782608695652E-3</v>
      </c>
      <c r="AB410" s="11">
        <f t="shared" si="138"/>
        <v>-0.12787913025012926</v>
      </c>
      <c r="AC410" s="2"/>
      <c r="AH410" s="2"/>
      <c r="AI410" s="2"/>
    </row>
    <row r="411" spans="1:35">
      <c r="A411" s="1" t="str">
        <f t="shared" si="122"/>
        <v>~qui~ : [kwɪ]</v>
      </c>
      <c r="B411" s="1">
        <f t="shared" si="139"/>
        <v>0</v>
      </c>
      <c r="C411" s="1">
        <f t="shared" si="139"/>
        <v>0</v>
      </c>
      <c r="D411" s="1">
        <f t="shared" si="139"/>
        <v>0</v>
      </c>
      <c r="E411" s="7">
        <v>2</v>
      </c>
      <c r="F411" s="9" t="s">
        <v>334</v>
      </c>
      <c r="G411" s="4">
        <f t="shared" si="123"/>
        <v>9.0661831368993653E-4</v>
      </c>
      <c r="H411" s="4" t="str">
        <f t="shared" si="124"/>
        <v>kwɪ</v>
      </c>
      <c r="I411" s="4" t="str">
        <f t="shared" si="125"/>
        <v>qui</v>
      </c>
      <c r="J411" s="10">
        <f t="shared" si="126"/>
        <v>3</v>
      </c>
      <c r="K411" s="10">
        <f t="shared" si="127"/>
        <v>3</v>
      </c>
      <c r="L411" s="10">
        <f t="shared" si="128"/>
        <v>3</v>
      </c>
      <c r="M411" s="1" t="str">
        <f t="shared" si="129"/>
        <v>~qui~</v>
      </c>
      <c r="N411" s="1" t="str">
        <f t="shared" si="130"/>
        <v>[kwɪ]</v>
      </c>
      <c r="O411" s="4">
        <f t="shared" si="131"/>
        <v>0.19056768313154815</v>
      </c>
      <c r="P411" s="4">
        <f t="shared" si="132"/>
        <v>0.57142857142857151</v>
      </c>
      <c r="Q411" s="3" cm="1">
        <f t="array" ref="Q411">SUM(_xlfn._xlws.FILTER($G$2:$G$863,_xlfn.MAP($M$2:$M$863,_xlfn.LAMBDA(_xlpm.x,_xlpm.x=$M411))))</f>
        <v>2.2665457842248413E-3</v>
      </c>
      <c r="R411" s="4">
        <f t="shared" si="133"/>
        <v>0.4</v>
      </c>
      <c r="S411" s="6" cm="1">
        <f t="array" ref="S411">SUM(_xlfn._xlws.FILTER($G$2:$G$863,_xlfn.MAP($N$2:$N$863,_xlfn.LAMBDA(_xlpm.x,_xlpm.x=$N411))))</f>
        <v>9.0661831368993653E-4</v>
      </c>
      <c r="T411" s="4">
        <f t="shared" si="134"/>
        <v>1</v>
      </c>
      <c r="U411" s="4">
        <f t="shared" si="135"/>
        <v>-0.3979400086720376</v>
      </c>
      <c r="V411" s="4" t="s">
        <v>909</v>
      </c>
      <c r="W411" s="4" t="s">
        <v>899</v>
      </c>
      <c r="X411" s="2" cm="1">
        <f t="array" ref="X411">SUM(_xlfn._xlws.FILTER($E$2:$E$863,_xlfn.MAP($V$2:$V$863,_xlfn.LAMBDA(_xlpm.x,_xlpm.x=$V411))))</f>
        <v>473</v>
      </c>
      <c r="Y411" s="11">
        <f t="shared" si="136"/>
        <v>4.2283298097251587E-3</v>
      </c>
      <c r="Z411" s="2" cm="1">
        <f t="array" ref="Z411">SUM(_xlfn._xlws.FILTER($E$2:$E$863,_xlfn.MAP($W$2:$W$863,_xlfn.LAMBDA(_xlpm.x,_xlpm.x=$W411))))</f>
        <v>104</v>
      </c>
      <c r="AA411" s="11">
        <f t="shared" si="137"/>
        <v>1.9230769230769232E-2</v>
      </c>
      <c r="AB411" s="11">
        <f t="shared" si="138"/>
        <v>-0.65782780143903119</v>
      </c>
      <c r="AC411" s="2"/>
      <c r="AH411" s="2"/>
      <c r="AI411" s="2"/>
    </row>
    <row r="412" spans="1:35">
      <c r="A412" s="1" t="str">
        <f t="shared" si="122"/>
        <v>~pre~ : [pɹɛ]</v>
      </c>
      <c r="B412" s="1">
        <f t="shared" si="139"/>
        <v>0</v>
      </c>
      <c r="C412" s="1">
        <f t="shared" si="139"/>
        <v>0</v>
      </c>
      <c r="D412" s="1">
        <f t="shared" si="139"/>
        <v>0</v>
      </c>
      <c r="E412" s="7">
        <v>2</v>
      </c>
      <c r="F412" s="9" t="s">
        <v>295</v>
      </c>
      <c r="G412" s="4">
        <f t="shared" si="123"/>
        <v>9.0661831368993653E-4</v>
      </c>
      <c r="H412" s="4" t="str">
        <f t="shared" si="124"/>
        <v>pɹɛ</v>
      </c>
      <c r="I412" s="4" t="str">
        <f t="shared" si="125"/>
        <v>pre</v>
      </c>
      <c r="J412" s="10">
        <f t="shared" si="126"/>
        <v>3</v>
      </c>
      <c r="K412" s="10">
        <f t="shared" si="127"/>
        <v>3</v>
      </c>
      <c r="L412" s="10">
        <f t="shared" si="128"/>
        <v>3</v>
      </c>
      <c r="M412" s="1" t="str">
        <f t="shared" si="129"/>
        <v>~pre~</v>
      </c>
      <c r="N412" s="1" t="str">
        <f t="shared" si="130"/>
        <v>[pɹɛ]</v>
      </c>
      <c r="O412" s="4">
        <f t="shared" si="131"/>
        <v>0.19056768313154815</v>
      </c>
      <c r="P412" s="4">
        <f t="shared" si="132"/>
        <v>0.57142857142857151</v>
      </c>
      <c r="Q412" s="3" cm="1">
        <f t="array" ref="Q412">SUM(_xlfn._xlws.FILTER($G$2:$G$863,_xlfn.MAP($M$2:$M$863,_xlfn.LAMBDA(_xlpm.x,_xlpm.x=$M412))))</f>
        <v>2.2665457842248413E-3</v>
      </c>
      <c r="R412" s="4">
        <f t="shared" si="133"/>
        <v>0.4</v>
      </c>
      <c r="S412" s="6" cm="1">
        <f t="array" ref="S412">SUM(_xlfn._xlws.FILTER($G$2:$G$863,_xlfn.MAP($N$2:$N$863,_xlfn.LAMBDA(_xlpm.x,_xlpm.x=$N412))))</f>
        <v>9.0661831368993653E-4</v>
      </c>
      <c r="T412" s="4">
        <f t="shared" si="134"/>
        <v>1</v>
      </c>
      <c r="U412" s="4">
        <f t="shared" si="135"/>
        <v>-0.3979400086720376</v>
      </c>
      <c r="V412" s="4" t="s">
        <v>908</v>
      </c>
      <c r="W412" s="4" t="s">
        <v>892</v>
      </c>
      <c r="X412" s="2" cm="1">
        <f t="array" ref="X412">SUM(_xlfn._xlws.FILTER($E$2:$E$863,_xlfn.MAP($V$2:$V$863,_xlfn.LAMBDA(_xlpm.x,_xlpm.x=$V412))))</f>
        <v>562</v>
      </c>
      <c r="Y412" s="11">
        <f t="shared" si="136"/>
        <v>3.5587188612099642E-3</v>
      </c>
      <c r="Z412" s="2" cm="1">
        <f t="array" ref="Z412">SUM(_xlfn._xlws.FILTER($E$2:$E$863,_xlfn.MAP($W$2:$W$863,_xlfn.LAMBDA(_xlpm.x,_xlpm.x=$W412))))</f>
        <v>110</v>
      </c>
      <c r="AA412" s="11">
        <f t="shared" si="137"/>
        <v>1.8181818181818181E-2</v>
      </c>
      <c r="AB412" s="11">
        <f t="shared" si="138"/>
        <v>-0.70834363041083603</v>
      </c>
      <c r="AC412" s="2"/>
      <c r="AH412" s="2"/>
      <c r="AI412" s="2"/>
    </row>
    <row r="413" spans="1:35">
      <c r="A413" s="1" t="str">
        <f t="shared" si="122"/>
        <v>~sto~ : [stɔ]</v>
      </c>
      <c r="B413" s="1">
        <f t="shared" si="139"/>
        <v>0</v>
      </c>
      <c r="C413" s="1">
        <f t="shared" si="139"/>
        <v>0</v>
      </c>
      <c r="D413" s="1">
        <f t="shared" si="139"/>
        <v>0</v>
      </c>
      <c r="E413" s="7">
        <v>2</v>
      </c>
      <c r="F413" s="9" t="s">
        <v>442</v>
      </c>
      <c r="G413" s="4">
        <f t="shared" si="123"/>
        <v>9.0661831368993653E-4</v>
      </c>
      <c r="H413" s="4" t="str">
        <f t="shared" si="124"/>
        <v>stɔ</v>
      </c>
      <c r="I413" s="4" t="str">
        <f t="shared" si="125"/>
        <v>sto</v>
      </c>
      <c r="J413" s="10">
        <f t="shared" si="126"/>
        <v>3</v>
      </c>
      <c r="K413" s="10">
        <f t="shared" si="127"/>
        <v>3</v>
      </c>
      <c r="L413" s="10">
        <f t="shared" si="128"/>
        <v>3</v>
      </c>
      <c r="M413" s="1" t="str">
        <f t="shared" si="129"/>
        <v>~sto~</v>
      </c>
      <c r="N413" s="1" t="str">
        <f t="shared" si="130"/>
        <v>[stɔ]</v>
      </c>
      <c r="O413" s="4">
        <f t="shared" si="131"/>
        <v>0.19056768313154815</v>
      </c>
      <c r="P413" s="4">
        <f t="shared" si="132"/>
        <v>0.57142857142857151</v>
      </c>
      <c r="Q413" s="3" cm="1">
        <f t="array" ref="Q413">SUM(_xlfn._xlws.FILTER($G$2:$G$863,_xlfn.MAP($M$2:$M$863,_xlfn.LAMBDA(_xlpm.x,_xlpm.x=$M413))))</f>
        <v>2.2665457842248413E-3</v>
      </c>
      <c r="R413" s="4">
        <f t="shared" si="133"/>
        <v>0.4</v>
      </c>
      <c r="S413" s="6" cm="1">
        <f t="array" ref="S413">SUM(_xlfn._xlws.FILTER($G$2:$G$863,_xlfn.MAP($N$2:$N$863,_xlfn.LAMBDA(_xlpm.x,_xlpm.x=$N413))))</f>
        <v>9.0661831368993653E-4</v>
      </c>
      <c r="T413" s="4">
        <f t="shared" si="134"/>
        <v>1</v>
      </c>
      <c r="U413" s="4">
        <f t="shared" si="135"/>
        <v>-0.3979400086720376</v>
      </c>
      <c r="V413" s="4" t="s">
        <v>912</v>
      </c>
      <c r="W413" s="4" t="s">
        <v>899</v>
      </c>
      <c r="X413" s="2" cm="1">
        <f t="array" ref="X413">SUM(_xlfn._xlws.FILTER($E$2:$E$863,_xlfn.MAP($V$2:$V$863,_xlfn.LAMBDA(_xlpm.x,_xlpm.x=$V413))))</f>
        <v>24</v>
      </c>
      <c r="Y413" s="11">
        <f t="shared" si="136"/>
        <v>8.3333333333333329E-2</v>
      </c>
      <c r="Z413" s="2" cm="1">
        <f t="array" ref="Z413">SUM(_xlfn._xlws.FILTER($E$2:$E$863,_xlfn.MAP($W$2:$W$863,_xlfn.LAMBDA(_xlpm.x,_xlpm.x=$W413))))</f>
        <v>104</v>
      </c>
      <c r="AA413" s="11">
        <f t="shared" si="137"/>
        <v>1.9230769230769232E-2</v>
      </c>
      <c r="AB413" s="11">
        <f t="shared" si="138"/>
        <v>0.63682209758717434</v>
      </c>
      <c r="AC413" s="2"/>
      <c r="AH413" s="2"/>
      <c r="AI413" s="2"/>
    </row>
    <row r="414" spans="1:35">
      <c r="A414" s="1" t="str">
        <f t="shared" si="122"/>
        <v>~sta~ : [stɑ]</v>
      </c>
      <c r="B414" s="1">
        <f t="shared" si="139"/>
        <v>0</v>
      </c>
      <c r="C414" s="1">
        <f t="shared" si="139"/>
        <v>0</v>
      </c>
      <c r="D414" s="1">
        <f t="shared" si="139"/>
        <v>0</v>
      </c>
      <c r="E414" s="7">
        <v>2</v>
      </c>
      <c r="F414" s="9" t="s">
        <v>540</v>
      </c>
      <c r="G414" s="4">
        <f t="shared" si="123"/>
        <v>9.0661831368993653E-4</v>
      </c>
      <c r="H414" s="4" t="str">
        <f t="shared" si="124"/>
        <v>stɑ</v>
      </c>
      <c r="I414" s="4" t="str">
        <f t="shared" si="125"/>
        <v>sta</v>
      </c>
      <c r="J414" s="10">
        <f t="shared" si="126"/>
        <v>3</v>
      </c>
      <c r="K414" s="10">
        <f t="shared" si="127"/>
        <v>3</v>
      </c>
      <c r="L414" s="10">
        <f t="shared" si="128"/>
        <v>3</v>
      </c>
      <c r="M414" s="1" t="str">
        <f t="shared" si="129"/>
        <v>~sta~</v>
      </c>
      <c r="N414" s="1" t="str">
        <f t="shared" si="130"/>
        <v>[stɑ]</v>
      </c>
      <c r="O414" s="4">
        <f t="shared" si="131"/>
        <v>0.13339737819208369</v>
      </c>
      <c r="P414" s="4">
        <f t="shared" si="132"/>
        <v>0.4</v>
      </c>
      <c r="Q414" s="3" cm="1">
        <f t="array" ref="Q414">SUM(_xlfn._xlws.FILTER($G$2:$G$863,_xlfn.MAP($M$2:$M$863,_xlfn.LAMBDA(_xlpm.x,_xlpm.x=$M414))))</f>
        <v>3.1731640979147779E-3</v>
      </c>
      <c r="R414" s="4">
        <f t="shared" si="133"/>
        <v>0.2857142857142857</v>
      </c>
      <c r="S414" s="6" cm="1">
        <f t="array" ref="S414">SUM(_xlfn._xlws.FILTER($G$2:$G$863,_xlfn.MAP($N$2:$N$863,_xlfn.LAMBDA(_xlpm.x,_xlpm.x=$N414))))</f>
        <v>1.3599274705349048E-3</v>
      </c>
      <c r="T414" s="4">
        <f t="shared" si="134"/>
        <v>0.66666666666666663</v>
      </c>
      <c r="U414" s="4">
        <f t="shared" si="135"/>
        <v>-0.36797678529459443</v>
      </c>
      <c r="V414" s="4" t="s">
        <v>908</v>
      </c>
      <c r="W414" s="4" t="s">
        <v>892</v>
      </c>
      <c r="X414" s="2" cm="1">
        <f t="array" ref="X414">SUM(_xlfn._xlws.FILTER($E$2:$E$863,_xlfn.MAP($V$2:$V$863,_xlfn.LAMBDA(_xlpm.x,_xlpm.x=$V414))))</f>
        <v>562</v>
      </c>
      <c r="Y414" s="11">
        <f t="shared" si="136"/>
        <v>3.5587188612099642E-3</v>
      </c>
      <c r="Z414" s="2" cm="1">
        <f t="array" ref="Z414">SUM(_xlfn._xlws.FILTER($E$2:$E$863,_xlfn.MAP($W$2:$W$863,_xlfn.LAMBDA(_xlpm.x,_xlpm.x=$W414))))</f>
        <v>110</v>
      </c>
      <c r="AA414" s="11">
        <f t="shared" si="137"/>
        <v>1.8181818181818181E-2</v>
      </c>
      <c r="AB414" s="11">
        <f t="shared" si="138"/>
        <v>-0.70834363041083603</v>
      </c>
      <c r="AC414" s="2"/>
      <c r="AH414" s="2"/>
      <c r="AI414" s="2"/>
    </row>
    <row r="415" spans="1:35">
      <c r="A415" s="1" t="str">
        <f t="shared" si="122"/>
        <v>~sta~ : [steɪ]</v>
      </c>
      <c r="B415" s="1">
        <f t="shared" si="139"/>
        <v>0</v>
      </c>
      <c r="C415" s="1">
        <f t="shared" si="139"/>
        <v>0</v>
      </c>
      <c r="D415" s="1">
        <f t="shared" si="139"/>
        <v>0</v>
      </c>
      <c r="E415" s="7">
        <v>2</v>
      </c>
      <c r="F415" s="9" t="s">
        <v>412</v>
      </c>
      <c r="G415" s="4">
        <f t="shared" si="123"/>
        <v>9.0661831368993653E-4</v>
      </c>
      <c r="H415" s="4" t="str">
        <f t="shared" si="124"/>
        <v>steɪ</v>
      </c>
      <c r="I415" s="4" t="str">
        <f t="shared" si="125"/>
        <v>sta</v>
      </c>
      <c r="J415" s="10">
        <f t="shared" si="126"/>
        <v>4</v>
      </c>
      <c r="K415" s="10">
        <f t="shared" si="127"/>
        <v>3</v>
      </c>
      <c r="L415" s="10">
        <f t="shared" si="128"/>
        <v>4</v>
      </c>
      <c r="M415" s="1" t="str">
        <f t="shared" si="129"/>
        <v>~sta~</v>
      </c>
      <c r="N415" s="1" t="str">
        <f t="shared" si="130"/>
        <v>[steɪ]</v>
      </c>
      <c r="O415" s="4">
        <f t="shared" si="131"/>
        <v>0.14850900037788731</v>
      </c>
      <c r="P415" s="4">
        <f t="shared" si="132"/>
        <v>0.4</v>
      </c>
      <c r="Q415" s="3" cm="1">
        <f t="array" ref="Q415">SUM(_xlfn._xlws.FILTER($G$2:$G$863,_xlfn.MAP($M$2:$M$863,_xlfn.LAMBDA(_xlpm.x,_xlpm.x=$M415))))</f>
        <v>3.1731640979147779E-3</v>
      </c>
      <c r="R415" s="4">
        <f t="shared" si="133"/>
        <v>0.2857142857142857</v>
      </c>
      <c r="S415" s="6" cm="1">
        <f t="array" ref="S415">SUM(_xlfn._xlws.FILTER($G$2:$G$863,_xlfn.MAP($N$2:$N$863,_xlfn.LAMBDA(_xlpm.x,_xlpm.x=$N415))))</f>
        <v>1.3599274705349048E-3</v>
      </c>
      <c r="T415" s="4">
        <f t="shared" si="134"/>
        <v>0.66666666666666663</v>
      </c>
      <c r="U415" s="4">
        <f t="shared" si="135"/>
        <v>-0.36797678529459443</v>
      </c>
      <c r="V415" s="4" t="s">
        <v>909</v>
      </c>
      <c r="W415" s="4" t="s">
        <v>890</v>
      </c>
      <c r="X415" s="2" cm="1">
        <f t="array" ref="X415">SUM(_xlfn._xlws.FILTER($E$2:$E$863,_xlfn.MAP($V$2:$V$863,_xlfn.LAMBDA(_xlpm.x,_xlpm.x=$V415))))</f>
        <v>473</v>
      </c>
      <c r="Y415" s="11">
        <f t="shared" si="136"/>
        <v>4.2283298097251587E-3</v>
      </c>
      <c r="Z415" s="2" cm="1">
        <f t="array" ref="Z415">SUM(_xlfn._xlws.FILTER($E$2:$E$863,_xlfn.MAP($W$2:$W$863,_xlfn.LAMBDA(_xlpm.x,_xlpm.x=$W415))))</f>
        <v>245</v>
      </c>
      <c r="AA415" s="11">
        <f t="shared" si="137"/>
        <v>8.1632653061224497E-3</v>
      </c>
      <c r="AB415" s="11">
        <f t="shared" si="138"/>
        <v>-0.28569505637327913</v>
      </c>
      <c r="AC415" s="2"/>
      <c r="AH415" s="2"/>
      <c r="AI415" s="2"/>
    </row>
    <row r="416" spans="1:35">
      <c r="A416" s="1" t="str">
        <f t="shared" si="122"/>
        <v>~hea~ : [hɑ]</v>
      </c>
      <c r="B416" s="1">
        <f t="shared" si="139"/>
        <v>0</v>
      </c>
      <c r="C416" s="1">
        <f t="shared" si="139"/>
        <v>0</v>
      </c>
      <c r="D416" s="1">
        <f t="shared" si="139"/>
        <v>0</v>
      </c>
      <c r="E416" s="7">
        <v>1</v>
      </c>
      <c r="F416" s="9" t="s">
        <v>833</v>
      </c>
      <c r="G416" s="4">
        <f t="shared" si="123"/>
        <v>4.5330915684496827E-4</v>
      </c>
      <c r="H416" s="4" t="str">
        <f t="shared" si="124"/>
        <v>hɑ</v>
      </c>
      <c r="I416" s="4" t="str">
        <f t="shared" si="125"/>
        <v>hea</v>
      </c>
      <c r="J416" s="10">
        <f t="shared" si="126"/>
        <v>2</v>
      </c>
      <c r="K416" s="10">
        <f t="shared" si="127"/>
        <v>3</v>
      </c>
      <c r="L416" s="10">
        <f t="shared" si="128"/>
        <v>3</v>
      </c>
      <c r="M416" s="1" t="str">
        <f t="shared" si="129"/>
        <v>~hea~</v>
      </c>
      <c r="N416" s="1" t="str">
        <f t="shared" si="130"/>
        <v>[hɑ]</v>
      </c>
      <c r="O416" s="4">
        <f t="shared" si="131"/>
        <v>4.6757986083227704E-2</v>
      </c>
      <c r="P416" s="4">
        <f t="shared" si="132"/>
        <v>0.22222222222222221</v>
      </c>
      <c r="Q416" s="3" cm="1">
        <f t="array" ref="Q416">SUM(_xlfn._xlws.FILTER($G$2:$G$863,_xlfn.MAP($M$2:$M$863,_xlfn.LAMBDA(_xlpm.x,_xlpm.x=$M416))))</f>
        <v>2.7198549410698096E-3</v>
      </c>
      <c r="R416" s="4">
        <f t="shared" si="133"/>
        <v>0.16666666666666666</v>
      </c>
      <c r="S416" s="6" cm="1">
        <f t="array" ref="S416">SUM(_xlfn._xlws.FILTER($G$2:$G$863,_xlfn.MAP($N$2:$N$863,_xlfn.LAMBDA(_xlpm.x,_xlpm.x=$N416))))</f>
        <v>1.3599274705349048E-3</v>
      </c>
      <c r="T416" s="4">
        <f t="shared" si="134"/>
        <v>0.33333333333333331</v>
      </c>
      <c r="U416" s="4">
        <f t="shared" si="135"/>
        <v>-0.3010299956639812</v>
      </c>
      <c r="V416" s="4" t="s">
        <v>907</v>
      </c>
      <c r="W416" s="4" t="s">
        <v>894</v>
      </c>
      <c r="X416" s="2" cm="1">
        <f t="array" ref="X416">SUM(_xlfn._xlws.FILTER($E$2:$E$863,_xlfn.MAP($V$2:$V$863,_xlfn.LAMBDA(_xlpm.x,_xlpm.x=$V416))))</f>
        <v>341</v>
      </c>
      <c r="Y416" s="11">
        <f t="shared" si="136"/>
        <v>2.9325513196480938E-3</v>
      </c>
      <c r="Z416" s="2" cm="1">
        <f t="array" ref="Z416">SUM(_xlfn._xlws.FILTER($E$2:$E$863,_xlfn.MAP($W$2:$W$863,_xlfn.LAMBDA(_xlpm.x,_xlpm.x=$W416))))</f>
        <v>288</v>
      </c>
      <c r="AA416" s="11">
        <f t="shared" si="137"/>
        <v>3.472222222222222E-3</v>
      </c>
      <c r="AB416" s="11">
        <f t="shared" si="138"/>
        <v>-7.3361891233266863E-2</v>
      </c>
      <c r="AC416" s="2"/>
      <c r="AH416" s="2"/>
      <c r="AI416" s="2"/>
    </row>
    <row r="417" spans="1:35">
      <c r="A417" s="1" t="str">
        <f t="shared" si="122"/>
        <v>~hea~ : [hɜ]</v>
      </c>
      <c r="B417" s="1">
        <f t="shared" si="139"/>
        <v>0</v>
      </c>
      <c r="C417" s="1">
        <f t="shared" si="139"/>
        <v>0</v>
      </c>
      <c r="D417" s="1">
        <f t="shared" si="139"/>
        <v>0</v>
      </c>
      <c r="E417" s="7">
        <v>1</v>
      </c>
      <c r="F417" s="9" t="s">
        <v>744</v>
      </c>
      <c r="G417" s="4">
        <f t="shared" si="123"/>
        <v>4.5330915684496827E-4</v>
      </c>
      <c r="H417" s="4" t="str">
        <f t="shared" si="124"/>
        <v>hɜ</v>
      </c>
      <c r="I417" s="4" t="str">
        <f t="shared" si="125"/>
        <v>hea</v>
      </c>
      <c r="J417" s="10">
        <f t="shared" si="126"/>
        <v>2</v>
      </c>
      <c r="K417" s="10">
        <f t="shared" si="127"/>
        <v>3</v>
      </c>
      <c r="L417" s="10">
        <f t="shared" si="128"/>
        <v>3</v>
      </c>
      <c r="M417" s="1" t="str">
        <f t="shared" si="129"/>
        <v>~hea~</v>
      </c>
      <c r="N417" s="1" t="str">
        <f t="shared" si="130"/>
        <v>[hɜ]</v>
      </c>
      <c r="O417" s="4">
        <f t="shared" si="131"/>
        <v>4.6757986083227704E-2</v>
      </c>
      <c r="P417" s="4">
        <f t="shared" si="132"/>
        <v>0.22222222222222221</v>
      </c>
      <c r="Q417" s="3" cm="1">
        <f t="array" ref="Q417">SUM(_xlfn._xlws.FILTER($G$2:$G$863,_xlfn.MAP($M$2:$M$863,_xlfn.LAMBDA(_xlpm.x,_xlpm.x=$M417))))</f>
        <v>2.7198549410698096E-3</v>
      </c>
      <c r="R417" s="4">
        <f t="shared" si="133"/>
        <v>0.16666666666666666</v>
      </c>
      <c r="S417" s="6" cm="1">
        <f t="array" ref="S417">SUM(_xlfn._xlws.FILTER($G$2:$G$863,_xlfn.MAP($N$2:$N$863,_xlfn.LAMBDA(_xlpm.x,_xlpm.x=$N417))))</f>
        <v>1.3599274705349048E-3</v>
      </c>
      <c r="T417" s="4">
        <f t="shared" si="134"/>
        <v>0.33333333333333331</v>
      </c>
      <c r="U417" s="4">
        <f t="shared" si="135"/>
        <v>-0.3010299956639812</v>
      </c>
      <c r="V417" s="4" t="s">
        <v>914</v>
      </c>
      <c r="W417" s="4" t="s">
        <v>908</v>
      </c>
      <c r="X417" s="2" cm="1">
        <f t="array" ref="X417">SUM(_xlfn._xlws.FILTER($E$2:$E$863,_xlfn.MAP($V$2:$V$863,_xlfn.LAMBDA(_xlpm.x,_xlpm.x=$V417))))</f>
        <v>11</v>
      </c>
      <c r="Y417" s="11">
        <f t="shared" si="136"/>
        <v>9.0909090909090912E-2</v>
      </c>
      <c r="Z417" s="2" cm="1">
        <f t="array" ref="Z417">SUM(_xlfn._xlws.FILTER($E$2:$E$863,_xlfn.MAP($W$2:$W$863,_xlfn.LAMBDA(_xlpm.x,_xlpm.x=$W417))))</f>
        <v>7</v>
      </c>
      <c r="AA417" s="11">
        <f t="shared" si="137"/>
        <v>0.14285714285714285</v>
      </c>
      <c r="AB417" s="11">
        <f t="shared" si="138"/>
        <v>-0.19629464514396813</v>
      </c>
      <c r="AC417" s="2"/>
      <c r="AH417" s="2"/>
      <c r="AI417" s="2"/>
    </row>
    <row r="418" spans="1:35">
      <c r="A418" s="1" t="str">
        <f t="shared" si="122"/>
        <v>~cou~ : [kaʊ]</v>
      </c>
      <c r="B418" s="1">
        <f t="shared" si="139"/>
        <v>0</v>
      </c>
      <c r="C418" s="1">
        <f t="shared" si="139"/>
        <v>0</v>
      </c>
      <c r="D418" s="1">
        <f t="shared" si="139"/>
        <v>0</v>
      </c>
      <c r="E418" s="7">
        <v>1</v>
      </c>
      <c r="F418" s="9" t="s">
        <v>380</v>
      </c>
      <c r="G418" s="4">
        <f t="shared" si="123"/>
        <v>4.5330915684496827E-4</v>
      </c>
      <c r="H418" s="4" t="str">
        <f t="shared" si="124"/>
        <v>kaʊ</v>
      </c>
      <c r="I418" s="4" t="str">
        <f t="shared" si="125"/>
        <v>cou</v>
      </c>
      <c r="J418" s="10">
        <f t="shared" si="126"/>
        <v>3</v>
      </c>
      <c r="K418" s="10">
        <f t="shared" si="127"/>
        <v>3</v>
      </c>
      <c r="L418" s="10">
        <f t="shared" si="128"/>
        <v>3</v>
      </c>
      <c r="M418" s="1" t="str">
        <f t="shared" si="129"/>
        <v>~cou~</v>
      </c>
      <c r="N418" s="1" t="str">
        <f t="shared" si="130"/>
        <v>[kaʊ]</v>
      </c>
      <c r="O418" s="4">
        <f t="shared" si="131"/>
        <v>7.0136979124841556E-2</v>
      </c>
      <c r="P418" s="4">
        <f t="shared" si="132"/>
        <v>0.33333333333333331</v>
      </c>
      <c r="Q418" s="3" cm="1">
        <f t="array" ref="Q418">SUM(_xlfn._xlws.FILTER($G$2:$G$863,_xlfn.MAP($M$2:$M$863,_xlfn.LAMBDA(_xlpm.x,_xlpm.x=$M418))))</f>
        <v>1.8132366273798731E-3</v>
      </c>
      <c r="R418" s="4">
        <f t="shared" si="133"/>
        <v>0.25</v>
      </c>
      <c r="S418" s="6" cm="1">
        <f t="array" ref="S418">SUM(_xlfn._xlws.FILTER($G$2:$G$863,_xlfn.MAP($N$2:$N$863,_xlfn.LAMBDA(_xlpm.x,_xlpm.x=$N418))))</f>
        <v>9.0661831368993653E-4</v>
      </c>
      <c r="T418" s="4">
        <f t="shared" si="134"/>
        <v>0.5</v>
      </c>
      <c r="U418" s="4">
        <f t="shared" si="135"/>
        <v>-0.3010299956639812</v>
      </c>
      <c r="V418" s="4" t="s">
        <v>908</v>
      </c>
      <c r="W418" s="4" t="s">
        <v>897</v>
      </c>
      <c r="X418" s="2" cm="1">
        <f t="array" ref="X418">SUM(_xlfn._xlws.FILTER($E$2:$E$863,_xlfn.MAP($V$2:$V$863,_xlfn.LAMBDA(_xlpm.x,_xlpm.x=$V418))))</f>
        <v>562</v>
      </c>
      <c r="Y418" s="11">
        <f t="shared" si="136"/>
        <v>1.7793594306049821E-3</v>
      </c>
      <c r="Z418" s="2" cm="1">
        <f t="array" ref="Z418">SUM(_xlfn._xlws.FILTER($E$2:$E$863,_xlfn.MAP($W$2:$W$863,_xlfn.LAMBDA(_xlpm.x,_xlpm.x=$W418))))</f>
        <v>111</v>
      </c>
      <c r="AA418" s="11">
        <f t="shared" si="137"/>
        <v>9.0090090090090089E-3</v>
      </c>
      <c r="AB418" s="11">
        <f t="shared" si="138"/>
        <v>-0.7044133367824037</v>
      </c>
      <c r="AC418" s="2"/>
      <c r="AH418" s="2"/>
      <c r="AI418" s="2"/>
    </row>
    <row r="419" spans="1:35">
      <c r="A419" s="1" t="str">
        <f t="shared" si="122"/>
        <v>~cou~ : [kʊ]</v>
      </c>
      <c r="B419" s="1">
        <f t="shared" si="139"/>
        <v>0</v>
      </c>
      <c r="C419" s="1">
        <f t="shared" si="139"/>
        <v>0</v>
      </c>
      <c r="D419" s="1">
        <f t="shared" si="139"/>
        <v>0</v>
      </c>
      <c r="E419" s="7">
        <v>1</v>
      </c>
      <c r="F419" s="9" t="s">
        <v>810</v>
      </c>
      <c r="G419" s="4">
        <f t="shared" si="123"/>
        <v>4.5330915684496827E-4</v>
      </c>
      <c r="H419" s="4" t="str">
        <f t="shared" si="124"/>
        <v>kʊ</v>
      </c>
      <c r="I419" s="4" t="str">
        <f t="shared" si="125"/>
        <v>cou</v>
      </c>
      <c r="J419" s="10">
        <f t="shared" si="126"/>
        <v>2</v>
      </c>
      <c r="K419" s="10">
        <f t="shared" si="127"/>
        <v>3</v>
      </c>
      <c r="L419" s="10">
        <f t="shared" si="128"/>
        <v>3</v>
      </c>
      <c r="M419" s="1" t="str">
        <f t="shared" si="129"/>
        <v>~cou~</v>
      </c>
      <c r="N419" s="1" t="str">
        <f t="shared" si="130"/>
        <v>[kʊ]</v>
      </c>
      <c r="O419" s="4">
        <f t="shared" si="131"/>
        <v>7.0136979124841556E-2</v>
      </c>
      <c r="P419" s="4">
        <f t="shared" si="132"/>
        <v>0.33333333333333331</v>
      </c>
      <c r="Q419" s="3" cm="1">
        <f t="array" ref="Q419">SUM(_xlfn._xlws.FILTER($G$2:$G$863,_xlfn.MAP($M$2:$M$863,_xlfn.LAMBDA(_xlpm.x,_xlpm.x=$M419))))</f>
        <v>1.8132366273798731E-3</v>
      </c>
      <c r="R419" s="4">
        <f t="shared" si="133"/>
        <v>0.25</v>
      </c>
      <c r="S419" s="6" cm="1">
        <f t="array" ref="S419">SUM(_xlfn._xlws.FILTER($G$2:$G$863,_xlfn.MAP($N$2:$N$863,_xlfn.LAMBDA(_xlpm.x,_xlpm.x=$N419))))</f>
        <v>9.0661831368993653E-4</v>
      </c>
      <c r="T419" s="4">
        <f t="shared" si="134"/>
        <v>0.5</v>
      </c>
      <c r="U419" s="4">
        <f t="shared" si="135"/>
        <v>-0.3010299956639812</v>
      </c>
      <c r="V419" s="4" t="s">
        <v>908</v>
      </c>
      <c r="W419" s="4" t="s">
        <v>897</v>
      </c>
      <c r="X419" s="2" cm="1">
        <f t="array" ref="X419">SUM(_xlfn._xlws.FILTER($E$2:$E$863,_xlfn.MAP($V$2:$V$863,_xlfn.LAMBDA(_xlpm.x,_xlpm.x=$V419))))</f>
        <v>562</v>
      </c>
      <c r="Y419" s="11">
        <f t="shared" si="136"/>
        <v>1.7793594306049821E-3</v>
      </c>
      <c r="Z419" s="2" cm="1">
        <f t="array" ref="Z419">SUM(_xlfn._xlws.FILTER($E$2:$E$863,_xlfn.MAP($W$2:$W$863,_xlfn.LAMBDA(_xlpm.x,_xlpm.x=$W419))))</f>
        <v>111</v>
      </c>
      <c r="AA419" s="11">
        <f t="shared" si="137"/>
        <v>9.0090090090090089E-3</v>
      </c>
      <c r="AB419" s="11">
        <f t="shared" si="138"/>
        <v>-0.7044133367824037</v>
      </c>
      <c r="AC419" s="2"/>
      <c r="AH419" s="2"/>
      <c r="AI419" s="2"/>
    </row>
    <row r="420" spans="1:35">
      <c r="A420" s="1" t="str">
        <f t="shared" si="122"/>
        <v>~sha~ : [ʃɑ]</v>
      </c>
      <c r="B420" s="1">
        <f t="shared" si="139"/>
        <v>0</v>
      </c>
      <c r="C420" s="1">
        <f t="shared" si="139"/>
        <v>0</v>
      </c>
      <c r="D420" s="1">
        <f t="shared" si="139"/>
        <v>0</v>
      </c>
      <c r="E420" s="7">
        <v>1</v>
      </c>
      <c r="F420" s="9" t="s">
        <v>643</v>
      </c>
      <c r="G420" s="4">
        <f t="shared" si="123"/>
        <v>4.5330915684496827E-4</v>
      </c>
      <c r="H420" s="4" t="str">
        <f t="shared" si="124"/>
        <v>ʃɑ</v>
      </c>
      <c r="I420" s="4" t="str">
        <f t="shared" si="125"/>
        <v>sha</v>
      </c>
      <c r="J420" s="10">
        <f t="shared" si="126"/>
        <v>2</v>
      </c>
      <c r="K420" s="10">
        <f t="shared" si="127"/>
        <v>3</v>
      </c>
      <c r="L420" s="10">
        <f t="shared" si="128"/>
        <v>3</v>
      </c>
      <c r="M420" s="1" t="str">
        <f t="shared" si="129"/>
        <v>~sha~</v>
      </c>
      <c r="N420" s="1" t="str">
        <f t="shared" si="130"/>
        <v>[ʃɑ]</v>
      </c>
      <c r="O420" s="4">
        <f t="shared" si="131"/>
        <v>7.0136979124841556E-2</v>
      </c>
      <c r="P420" s="4">
        <f t="shared" si="132"/>
        <v>0.33333333333333331</v>
      </c>
      <c r="Q420" s="3" cm="1">
        <f t="array" ref="Q420">SUM(_xlfn._xlws.FILTER($G$2:$G$863,_xlfn.MAP($M$2:$M$863,_xlfn.LAMBDA(_xlpm.x,_xlpm.x=$M420))))</f>
        <v>1.8132366273798731E-3</v>
      </c>
      <c r="R420" s="4">
        <f t="shared" si="133"/>
        <v>0.25</v>
      </c>
      <c r="S420" s="6" cm="1">
        <f t="array" ref="S420">SUM(_xlfn._xlws.FILTER($G$2:$G$863,_xlfn.MAP($N$2:$N$863,_xlfn.LAMBDA(_xlpm.x,_xlpm.x=$N420))))</f>
        <v>9.0661831368993653E-4</v>
      </c>
      <c r="T420" s="4">
        <f t="shared" si="134"/>
        <v>0.5</v>
      </c>
      <c r="U420" s="4">
        <f t="shared" si="135"/>
        <v>-0.3010299956639812</v>
      </c>
      <c r="V420" s="4" t="s">
        <v>899</v>
      </c>
      <c r="W420" s="4" t="s">
        <v>891</v>
      </c>
      <c r="X420" s="2" cm="1">
        <f t="array" ref="X420">SUM(_xlfn._xlws.FILTER($E$2:$E$863,_xlfn.MAP($V$2:$V$863,_xlfn.LAMBDA(_xlpm.x,_xlpm.x=$V420))))</f>
        <v>359</v>
      </c>
      <c r="Y420" s="11">
        <f t="shared" si="136"/>
        <v>2.7855153203342618E-3</v>
      </c>
      <c r="Z420" s="2" cm="1">
        <f t="array" ref="Z420">SUM(_xlfn._xlws.FILTER($E$2:$E$863,_xlfn.MAP($W$2:$W$863,_xlfn.LAMBDA(_xlpm.x,_xlpm.x=$W420))))</f>
        <v>163</v>
      </c>
      <c r="AA420" s="11">
        <f t="shared" si="137"/>
        <v>6.1349693251533744E-3</v>
      </c>
      <c r="AB420" s="11">
        <f t="shared" si="138"/>
        <v>-0.34290684417436135</v>
      </c>
      <c r="AC420" s="2"/>
      <c r="AH420" s="2"/>
      <c r="AI420" s="2"/>
    </row>
    <row r="421" spans="1:35">
      <c r="A421" s="1" t="str">
        <f t="shared" si="122"/>
        <v>~sha~ : [ʃɛ]</v>
      </c>
      <c r="B421" s="1">
        <f t="shared" si="139"/>
        <v>0</v>
      </c>
      <c r="C421" s="1">
        <f t="shared" si="139"/>
        <v>0</v>
      </c>
      <c r="D421" s="1">
        <f t="shared" si="139"/>
        <v>0</v>
      </c>
      <c r="E421" s="7">
        <v>1</v>
      </c>
      <c r="F421" s="9" t="s">
        <v>818</v>
      </c>
      <c r="G421" s="4">
        <f t="shared" si="123"/>
        <v>4.5330915684496827E-4</v>
      </c>
      <c r="H421" s="4" t="str">
        <f t="shared" si="124"/>
        <v>ʃɛ</v>
      </c>
      <c r="I421" s="4" t="str">
        <f t="shared" si="125"/>
        <v>sha</v>
      </c>
      <c r="J421" s="10">
        <f t="shared" si="126"/>
        <v>2</v>
      </c>
      <c r="K421" s="10">
        <f t="shared" si="127"/>
        <v>3</v>
      </c>
      <c r="L421" s="10">
        <f t="shared" si="128"/>
        <v>3</v>
      </c>
      <c r="M421" s="1" t="str">
        <f t="shared" si="129"/>
        <v>~sha~</v>
      </c>
      <c r="N421" s="1" t="str">
        <f t="shared" si="130"/>
        <v>[ʃɛ]</v>
      </c>
      <c r="O421" s="4">
        <f t="shared" si="131"/>
        <v>7.0136979124841556E-2</v>
      </c>
      <c r="P421" s="4">
        <f t="shared" si="132"/>
        <v>0.33333333333333331</v>
      </c>
      <c r="Q421" s="3" cm="1">
        <f t="array" ref="Q421">SUM(_xlfn._xlws.FILTER($G$2:$G$863,_xlfn.MAP($M$2:$M$863,_xlfn.LAMBDA(_xlpm.x,_xlpm.x=$M421))))</f>
        <v>1.8132366273798731E-3</v>
      </c>
      <c r="R421" s="4">
        <f t="shared" si="133"/>
        <v>0.25</v>
      </c>
      <c r="S421" s="6" cm="1">
        <f t="array" ref="S421">SUM(_xlfn._xlws.FILTER($G$2:$G$863,_xlfn.MAP($N$2:$N$863,_xlfn.LAMBDA(_xlpm.x,_xlpm.x=$N421))))</f>
        <v>9.0661831368993653E-4</v>
      </c>
      <c r="T421" s="4">
        <f t="shared" si="134"/>
        <v>0.5</v>
      </c>
      <c r="U421" s="4">
        <f t="shared" si="135"/>
        <v>-0.3010299956639812</v>
      </c>
      <c r="V421" s="4" t="s">
        <v>899</v>
      </c>
      <c r="W421" s="4" t="s">
        <v>890</v>
      </c>
      <c r="X421" s="2" cm="1">
        <f t="array" ref="X421">SUM(_xlfn._xlws.FILTER($E$2:$E$863,_xlfn.MAP($V$2:$V$863,_xlfn.LAMBDA(_xlpm.x,_xlpm.x=$V421))))</f>
        <v>359</v>
      </c>
      <c r="Y421" s="11">
        <f t="shared" si="136"/>
        <v>2.7855153203342618E-3</v>
      </c>
      <c r="Z421" s="2" cm="1">
        <f t="array" ref="Z421">SUM(_xlfn._xlws.FILTER($E$2:$E$863,_xlfn.MAP($W$2:$W$863,_xlfn.LAMBDA(_xlpm.x,_xlpm.x=$W421))))</f>
        <v>245</v>
      </c>
      <c r="AA421" s="11">
        <f t="shared" si="137"/>
        <v>4.0816326530612249E-3</v>
      </c>
      <c r="AB421" s="11">
        <f t="shared" si="138"/>
        <v>-0.16592836421378673</v>
      </c>
      <c r="AC421" s="2"/>
      <c r="AH421" s="2"/>
      <c r="AI421" s="2"/>
    </row>
    <row r="422" spans="1:35">
      <c r="A422" s="1" t="str">
        <f t="shared" si="122"/>
        <v>~tra~ : [tɹeɪ]</v>
      </c>
      <c r="B422" s="1">
        <f t="shared" ref="B422:D441" si="140">_xlfn.LET(_xlpm.d,$F422,_xlpm.k,_xlfn.CONCAT(LEFT(TRIM(B$1),1),"*"),COUNTIF(_xlpm.d,_xlpm.k))</f>
        <v>0</v>
      </c>
      <c r="C422" s="1">
        <f t="shared" si="140"/>
        <v>0</v>
      </c>
      <c r="D422" s="1">
        <f t="shared" si="140"/>
        <v>0</v>
      </c>
      <c r="E422" s="7">
        <v>1</v>
      </c>
      <c r="F422" s="9" t="s">
        <v>663</v>
      </c>
      <c r="G422" s="4">
        <f t="shared" si="123"/>
        <v>4.5330915684496827E-4</v>
      </c>
      <c r="H422" s="4" t="str">
        <f t="shared" si="124"/>
        <v>tɹeɪ</v>
      </c>
      <c r="I422" s="4" t="str">
        <f t="shared" si="125"/>
        <v>tra</v>
      </c>
      <c r="J422" s="10">
        <f t="shared" si="126"/>
        <v>4</v>
      </c>
      <c r="K422" s="10">
        <f t="shared" si="127"/>
        <v>3</v>
      </c>
      <c r="L422" s="10">
        <f t="shared" si="128"/>
        <v>4</v>
      </c>
      <c r="M422" s="1" t="str">
        <f t="shared" si="129"/>
        <v>~tra~</v>
      </c>
      <c r="N422" s="1" t="str">
        <f t="shared" si="130"/>
        <v>[tɹeɪ]</v>
      </c>
      <c r="O422" s="4">
        <f t="shared" si="131"/>
        <v>7.8082289176303263E-2</v>
      </c>
      <c r="P422" s="4">
        <f t="shared" si="132"/>
        <v>0.33333333333333331</v>
      </c>
      <c r="Q422" s="3" cm="1">
        <f t="array" ref="Q422">SUM(_xlfn._xlws.FILTER($G$2:$G$863,_xlfn.MAP($M$2:$M$863,_xlfn.LAMBDA(_xlpm.x,_xlpm.x=$M422))))</f>
        <v>1.8132366273798731E-3</v>
      </c>
      <c r="R422" s="4">
        <f t="shared" si="133"/>
        <v>0.25</v>
      </c>
      <c r="S422" s="6" cm="1">
        <f t="array" ref="S422">SUM(_xlfn._xlws.FILTER($G$2:$G$863,_xlfn.MAP($N$2:$N$863,_xlfn.LAMBDA(_xlpm.x,_xlpm.x=$N422))))</f>
        <v>9.0661831368993653E-4</v>
      </c>
      <c r="T422" s="4">
        <f t="shared" si="134"/>
        <v>0.5</v>
      </c>
      <c r="U422" s="4">
        <f t="shared" si="135"/>
        <v>-0.3010299956639812</v>
      </c>
      <c r="V422" s="4" t="s">
        <v>907</v>
      </c>
      <c r="W422" s="4" t="s">
        <v>896</v>
      </c>
      <c r="X422" s="2" cm="1">
        <f t="array" ref="X422">SUM(_xlfn._xlws.FILTER($E$2:$E$863,_xlfn.MAP($V$2:$V$863,_xlfn.LAMBDA(_xlpm.x,_xlpm.x=$V422))))</f>
        <v>341</v>
      </c>
      <c r="Y422" s="11">
        <f t="shared" si="136"/>
        <v>2.9325513196480938E-3</v>
      </c>
      <c r="Z422" s="2" cm="1">
        <f t="array" ref="Z422">SUM(_xlfn._xlws.FILTER($E$2:$E$863,_xlfn.MAP($W$2:$W$863,_xlfn.LAMBDA(_xlpm.x,_xlpm.x=$W422))))</f>
        <v>85</v>
      </c>
      <c r="AA422" s="11">
        <f t="shared" si="137"/>
        <v>1.1764705882352941E-2</v>
      </c>
      <c r="AB422" s="11">
        <f t="shared" si="138"/>
        <v>-0.60333545327820504</v>
      </c>
      <c r="AC422" s="2"/>
      <c r="AH422" s="2"/>
      <c r="AI422" s="2"/>
    </row>
    <row r="423" spans="1:35">
      <c r="A423" s="1" t="str">
        <f t="shared" si="122"/>
        <v>~bri~ : [bɹɪ]</v>
      </c>
      <c r="B423" s="1">
        <f t="shared" si="140"/>
        <v>0</v>
      </c>
      <c r="C423" s="1">
        <f t="shared" si="140"/>
        <v>0</v>
      </c>
      <c r="D423" s="1">
        <f t="shared" si="140"/>
        <v>0</v>
      </c>
      <c r="E423" s="7">
        <v>1</v>
      </c>
      <c r="F423" s="9" t="s">
        <v>276</v>
      </c>
      <c r="G423" s="4">
        <f t="shared" si="123"/>
        <v>4.5330915684496827E-4</v>
      </c>
      <c r="H423" s="4" t="str">
        <f t="shared" si="124"/>
        <v>bɹɪ</v>
      </c>
      <c r="I423" s="4" t="str">
        <f t="shared" si="125"/>
        <v>bri</v>
      </c>
      <c r="J423" s="10">
        <f t="shared" si="126"/>
        <v>3</v>
      </c>
      <c r="K423" s="10">
        <f t="shared" si="127"/>
        <v>3</v>
      </c>
      <c r="L423" s="10">
        <f t="shared" si="128"/>
        <v>3</v>
      </c>
      <c r="M423" s="1" t="str">
        <f t="shared" si="129"/>
        <v>~bri~</v>
      </c>
      <c r="N423" s="1" t="str">
        <f t="shared" si="130"/>
        <v>[bɹɪ]</v>
      </c>
      <c r="O423" s="4">
        <f t="shared" si="131"/>
        <v>0.14027395824968311</v>
      </c>
      <c r="P423" s="4">
        <f t="shared" si="132"/>
        <v>0.66666666666666663</v>
      </c>
      <c r="Q423" s="3" cm="1">
        <f t="array" ref="Q423">SUM(_xlfn._xlws.FILTER($G$2:$G$863,_xlfn.MAP($M$2:$M$863,_xlfn.LAMBDA(_xlpm.x,_xlpm.x=$M423))))</f>
        <v>9.0661831368993653E-4</v>
      </c>
      <c r="R423" s="4">
        <f t="shared" si="133"/>
        <v>0.5</v>
      </c>
      <c r="S423" s="6" cm="1">
        <f t="array" ref="S423">SUM(_xlfn._xlws.FILTER($G$2:$G$863,_xlfn.MAP($N$2:$N$863,_xlfn.LAMBDA(_xlpm.x,_xlpm.x=$N423))))</f>
        <v>4.5330915684496827E-4</v>
      </c>
      <c r="T423" s="4">
        <f t="shared" si="134"/>
        <v>1</v>
      </c>
      <c r="U423" s="4">
        <f t="shared" si="135"/>
        <v>-0.3010299956639812</v>
      </c>
      <c r="V423" s="4" t="s">
        <v>900</v>
      </c>
      <c r="W423" s="4" t="s">
        <v>890</v>
      </c>
      <c r="X423" s="2" cm="1">
        <f t="array" ref="X423">SUM(_xlfn._xlws.FILTER($E$2:$E$863,_xlfn.MAP($V$2:$V$863,_xlfn.LAMBDA(_xlpm.x,_xlpm.x=$V423))))</f>
        <v>247</v>
      </c>
      <c r="Y423" s="11">
        <f t="shared" si="136"/>
        <v>4.048582995951417E-3</v>
      </c>
      <c r="Z423" s="2" cm="1">
        <f t="array" ref="Z423">SUM(_xlfn._xlws.FILTER($E$2:$E$863,_xlfn.MAP($W$2:$W$863,_xlfn.LAMBDA(_xlpm.x,_xlpm.x=$W423))))</f>
        <v>245</v>
      </c>
      <c r="AA423" s="11">
        <f t="shared" si="137"/>
        <v>4.0816326530612249E-3</v>
      </c>
      <c r="AB423" s="11">
        <f t="shared" si="138"/>
        <v>-3.5308688951332982E-3</v>
      </c>
      <c r="AC423" s="2"/>
      <c r="AH423" s="2"/>
      <c r="AI423" s="2"/>
    </row>
    <row r="424" spans="1:35">
      <c r="A424" s="1" t="str">
        <f t="shared" si="122"/>
        <v>~dri~ : [dɹɪ]</v>
      </c>
      <c r="B424" s="1">
        <f t="shared" si="140"/>
        <v>0</v>
      </c>
      <c r="C424" s="1">
        <f t="shared" si="140"/>
        <v>0</v>
      </c>
      <c r="D424" s="1">
        <f t="shared" si="140"/>
        <v>0</v>
      </c>
      <c r="E424" s="7">
        <v>1</v>
      </c>
      <c r="F424" s="9" t="s">
        <v>658</v>
      </c>
      <c r="G424" s="4">
        <f t="shared" si="123"/>
        <v>4.5330915684496827E-4</v>
      </c>
      <c r="H424" s="4" t="str">
        <f t="shared" si="124"/>
        <v>dɹɪ</v>
      </c>
      <c r="I424" s="4" t="str">
        <f t="shared" si="125"/>
        <v>dri</v>
      </c>
      <c r="J424" s="10">
        <f t="shared" si="126"/>
        <v>3</v>
      </c>
      <c r="K424" s="10">
        <f t="shared" si="127"/>
        <v>3</v>
      </c>
      <c r="L424" s="10">
        <f t="shared" si="128"/>
        <v>3</v>
      </c>
      <c r="M424" s="1" t="str">
        <f t="shared" si="129"/>
        <v>~dri~</v>
      </c>
      <c r="N424" s="1" t="str">
        <f t="shared" si="130"/>
        <v>[dɹɪ]</v>
      </c>
      <c r="O424" s="4">
        <f t="shared" si="131"/>
        <v>0.14027395824968311</v>
      </c>
      <c r="P424" s="4">
        <f t="shared" si="132"/>
        <v>0.66666666666666663</v>
      </c>
      <c r="Q424" s="3" cm="1">
        <f t="array" ref="Q424">SUM(_xlfn._xlws.FILTER($G$2:$G$863,_xlfn.MAP($M$2:$M$863,_xlfn.LAMBDA(_xlpm.x,_xlpm.x=$M424))))</f>
        <v>9.0661831368993653E-4</v>
      </c>
      <c r="R424" s="4">
        <f t="shared" si="133"/>
        <v>0.5</v>
      </c>
      <c r="S424" s="6" cm="1">
        <f t="array" ref="S424">SUM(_xlfn._xlws.FILTER($G$2:$G$863,_xlfn.MAP($N$2:$N$863,_xlfn.LAMBDA(_xlpm.x,_xlpm.x=$N424))))</f>
        <v>4.5330915684496827E-4</v>
      </c>
      <c r="T424" s="4">
        <f t="shared" si="134"/>
        <v>1</v>
      </c>
      <c r="U424" s="4">
        <f t="shared" si="135"/>
        <v>-0.3010299956639812</v>
      </c>
      <c r="V424" s="4" t="s">
        <v>899</v>
      </c>
      <c r="W424" s="4" t="s">
        <v>895</v>
      </c>
      <c r="X424" s="2" cm="1">
        <f t="array" ref="X424">SUM(_xlfn._xlws.FILTER($E$2:$E$863,_xlfn.MAP($V$2:$V$863,_xlfn.LAMBDA(_xlpm.x,_xlpm.x=$V424))))</f>
        <v>359</v>
      </c>
      <c r="Y424" s="11">
        <f t="shared" si="136"/>
        <v>2.7855153203342618E-3</v>
      </c>
      <c r="Z424" s="2" cm="1">
        <f t="array" ref="Z424">SUM(_xlfn._xlws.FILTER($E$2:$E$863,_xlfn.MAP($W$2:$W$863,_xlfn.LAMBDA(_xlpm.x,_xlpm.x=$W424))))</f>
        <v>150</v>
      </c>
      <c r="AA424" s="11">
        <f t="shared" si="137"/>
        <v>6.6666666666666671E-3</v>
      </c>
      <c r="AB424" s="11">
        <f t="shared" si="138"/>
        <v>-0.37900318952263795</v>
      </c>
      <c r="AC424" s="2"/>
      <c r="AH424" s="2"/>
      <c r="AI424" s="2"/>
    </row>
    <row r="425" spans="1:35">
      <c r="A425" s="1" t="str">
        <f t="shared" si="122"/>
        <v>~fou~ : [faʊ]</v>
      </c>
      <c r="B425" s="1">
        <f t="shared" si="140"/>
        <v>0</v>
      </c>
      <c r="C425" s="1">
        <f t="shared" si="140"/>
        <v>0</v>
      </c>
      <c r="D425" s="1">
        <f t="shared" si="140"/>
        <v>0</v>
      </c>
      <c r="E425" s="7">
        <v>1</v>
      </c>
      <c r="F425" s="9" t="s">
        <v>447</v>
      </c>
      <c r="G425" s="4">
        <f t="shared" si="123"/>
        <v>4.5330915684496827E-4</v>
      </c>
      <c r="H425" s="4" t="str">
        <f t="shared" si="124"/>
        <v>faʊ</v>
      </c>
      <c r="I425" s="4" t="str">
        <f t="shared" si="125"/>
        <v>fou</v>
      </c>
      <c r="J425" s="10">
        <f t="shared" si="126"/>
        <v>3</v>
      </c>
      <c r="K425" s="10">
        <f t="shared" si="127"/>
        <v>3</v>
      </c>
      <c r="L425" s="10">
        <f t="shared" si="128"/>
        <v>3</v>
      </c>
      <c r="M425" s="1" t="str">
        <f t="shared" si="129"/>
        <v>~fou~</v>
      </c>
      <c r="N425" s="1" t="str">
        <f t="shared" si="130"/>
        <v>[faʊ]</v>
      </c>
      <c r="O425" s="4">
        <f t="shared" si="131"/>
        <v>0.14027395824968311</v>
      </c>
      <c r="P425" s="4">
        <f t="shared" si="132"/>
        <v>0.66666666666666663</v>
      </c>
      <c r="Q425" s="3" cm="1">
        <f t="array" ref="Q425">SUM(_xlfn._xlws.FILTER($G$2:$G$863,_xlfn.MAP($M$2:$M$863,_xlfn.LAMBDA(_xlpm.x,_xlpm.x=$M425))))</f>
        <v>9.0661831368993653E-4</v>
      </c>
      <c r="R425" s="4">
        <f t="shared" si="133"/>
        <v>0.5</v>
      </c>
      <c r="S425" s="6" cm="1">
        <f t="array" ref="S425">SUM(_xlfn._xlws.FILTER($G$2:$G$863,_xlfn.MAP($N$2:$N$863,_xlfn.LAMBDA(_xlpm.x,_xlpm.x=$N425))))</f>
        <v>4.5330915684496827E-4</v>
      </c>
      <c r="T425" s="4">
        <f t="shared" si="134"/>
        <v>1</v>
      </c>
      <c r="U425" s="4">
        <f t="shared" si="135"/>
        <v>-0.3010299956639812</v>
      </c>
      <c r="V425" s="4" t="s">
        <v>907</v>
      </c>
      <c r="W425" s="4" t="s">
        <v>894</v>
      </c>
      <c r="X425" s="2" cm="1">
        <f t="array" ref="X425">SUM(_xlfn._xlws.FILTER($E$2:$E$863,_xlfn.MAP($V$2:$V$863,_xlfn.LAMBDA(_xlpm.x,_xlpm.x=$V425))))</f>
        <v>341</v>
      </c>
      <c r="Y425" s="11">
        <f t="shared" si="136"/>
        <v>2.9325513196480938E-3</v>
      </c>
      <c r="Z425" s="2" cm="1">
        <f t="array" ref="Z425">SUM(_xlfn._xlws.FILTER($E$2:$E$863,_xlfn.MAP($W$2:$W$863,_xlfn.LAMBDA(_xlpm.x,_xlpm.x=$W425))))</f>
        <v>288</v>
      </c>
      <c r="AA425" s="11">
        <f t="shared" si="137"/>
        <v>3.472222222222222E-3</v>
      </c>
      <c r="AB425" s="11">
        <f t="shared" si="138"/>
        <v>-7.3361891233266863E-2</v>
      </c>
      <c r="AC425" s="2"/>
      <c r="AH425" s="2"/>
      <c r="AI425" s="2"/>
    </row>
    <row r="426" spans="1:35">
      <c r="A426" s="1" t="str">
        <f t="shared" si="122"/>
        <v>~foo~ : [fu]</v>
      </c>
      <c r="B426" s="1">
        <f t="shared" si="140"/>
        <v>0</v>
      </c>
      <c r="C426" s="1">
        <f t="shared" si="140"/>
        <v>0</v>
      </c>
      <c r="D426" s="1">
        <f t="shared" si="140"/>
        <v>0</v>
      </c>
      <c r="E426" s="7">
        <v>1</v>
      </c>
      <c r="F426" s="9" t="s">
        <v>37</v>
      </c>
      <c r="G426" s="4">
        <f t="shared" si="123"/>
        <v>4.5330915684496827E-4</v>
      </c>
      <c r="H426" s="4" t="str">
        <f t="shared" si="124"/>
        <v>fu</v>
      </c>
      <c r="I426" s="4" t="str">
        <f t="shared" si="125"/>
        <v>foo</v>
      </c>
      <c r="J426" s="10">
        <f t="shared" si="126"/>
        <v>2</v>
      </c>
      <c r="K426" s="10">
        <f t="shared" si="127"/>
        <v>3</v>
      </c>
      <c r="L426" s="10">
        <f t="shared" si="128"/>
        <v>3</v>
      </c>
      <c r="M426" s="1" t="str">
        <f t="shared" si="129"/>
        <v>~foo~</v>
      </c>
      <c r="N426" s="1" t="str">
        <f t="shared" si="130"/>
        <v>[fu]</v>
      </c>
      <c r="O426" s="4">
        <f t="shared" si="131"/>
        <v>0.14027395824968311</v>
      </c>
      <c r="P426" s="4">
        <f t="shared" si="132"/>
        <v>0.66666666666666663</v>
      </c>
      <c r="Q426" s="3" cm="1">
        <f t="array" ref="Q426">SUM(_xlfn._xlws.FILTER($G$2:$G$863,_xlfn.MAP($M$2:$M$863,_xlfn.LAMBDA(_xlpm.x,_xlpm.x=$M426))))</f>
        <v>9.0661831368993653E-4</v>
      </c>
      <c r="R426" s="4">
        <f t="shared" si="133"/>
        <v>0.5</v>
      </c>
      <c r="S426" s="6" cm="1">
        <f t="array" ref="S426">SUM(_xlfn._xlws.FILTER($G$2:$G$863,_xlfn.MAP($N$2:$N$863,_xlfn.LAMBDA(_xlpm.x,_xlpm.x=$N426))))</f>
        <v>4.5330915684496827E-4</v>
      </c>
      <c r="T426" s="4">
        <f t="shared" si="134"/>
        <v>1</v>
      </c>
      <c r="U426" s="4">
        <f t="shared" si="135"/>
        <v>-0.3010299956639812</v>
      </c>
      <c r="V426" s="4" t="s">
        <v>909</v>
      </c>
      <c r="W426" s="4" t="s">
        <v>899</v>
      </c>
      <c r="X426" s="2" cm="1">
        <f t="array" ref="X426">SUM(_xlfn._xlws.FILTER($E$2:$E$863,_xlfn.MAP($V$2:$V$863,_xlfn.LAMBDA(_xlpm.x,_xlpm.x=$V426))))</f>
        <v>473</v>
      </c>
      <c r="Y426" s="11">
        <f t="shared" si="136"/>
        <v>2.1141649048625794E-3</v>
      </c>
      <c r="Z426" s="2" cm="1">
        <f t="array" ref="Z426">SUM(_xlfn._xlws.FILTER($E$2:$E$863,_xlfn.MAP($W$2:$W$863,_xlfn.LAMBDA(_xlpm.x,_xlpm.x=$W426))))</f>
        <v>104</v>
      </c>
      <c r="AA426" s="11">
        <f t="shared" si="137"/>
        <v>9.6153846153846159E-3</v>
      </c>
      <c r="AB426" s="11">
        <f t="shared" si="138"/>
        <v>-0.65782780143903119</v>
      </c>
      <c r="AC426" s="2"/>
      <c r="AH426" s="2"/>
      <c r="AI426" s="2"/>
    </row>
    <row r="427" spans="1:35">
      <c r="A427" s="1" t="str">
        <f t="shared" si="122"/>
        <v>~wha~ : [hwʌ]</v>
      </c>
      <c r="B427" s="1">
        <f t="shared" si="140"/>
        <v>0</v>
      </c>
      <c r="C427" s="1">
        <f t="shared" si="140"/>
        <v>0</v>
      </c>
      <c r="D427" s="1">
        <f t="shared" si="140"/>
        <v>0</v>
      </c>
      <c r="E427" s="7">
        <v>1</v>
      </c>
      <c r="F427" s="9" t="s">
        <v>450</v>
      </c>
      <c r="G427" s="4">
        <f t="shared" si="123"/>
        <v>4.5330915684496827E-4</v>
      </c>
      <c r="H427" s="4" t="str">
        <f t="shared" si="124"/>
        <v>hwʌ</v>
      </c>
      <c r="I427" s="4" t="str">
        <f t="shared" si="125"/>
        <v>wha</v>
      </c>
      <c r="J427" s="10">
        <f t="shared" si="126"/>
        <v>3</v>
      </c>
      <c r="K427" s="10">
        <f t="shared" si="127"/>
        <v>3</v>
      </c>
      <c r="L427" s="10">
        <f t="shared" si="128"/>
        <v>3</v>
      </c>
      <c r="M427" s="1" t="str">
        <f t="shared" si="129"/>
        <v>~wha~</v>
      </c>
      <c r="N427" s="1" t="str">
        <f t="shared" si="130"/>
        <v>[hwʌ]</v>
      </c>
      <c r="O427" s="4">
        <f t="shared" si="131"/>
        <v>0.14027395824968311</v>
      </c>
      <c r="P427" s="4">
        <f t="shared" si="132"/>
        <v>0.66666666666666663</v>
      </c>
      <c r="Q427" s="3" cm="1">
        <f t="array" ref="Q427">SUM(_xlfn._xlws.FILTER($G$2:$G$863,_xlfn.MAP($M$2:$M$863,_xlfn.LAMBDA(_xlpm.x,_xlpm.x=$M427))))</f>
        <v>9.0661831368993653E-4</v>
      </c>
      <c r="R427" s="4">
        <f t="shared" si="133"/>
        <v>0.5</v>
      </c>
      <c r="S427" s="6" cm="1">
        <f t="array" ref="S427">SUM(_xlfn._xlws.FILTER($G$2:$G$863,_xlfn.MAP($N$2:$N$863,_xlfn.LAMBDA(_xlpm.x,_xlpm.x=$N427))))</f>
        <v>4.5330915684496827E-4</v>
      </c>
      <c r="T427" s="4">
        <f t="shared" si="134"/>
        <v>1</v>
      </c>
      <c r="U427" s="4">
        <f t="shared" si="135"/>
        <v>-0.3010299956639812</v>
      </c>
      <c r="V427" s="4" t="s">
        <v>908</v>
      </c>
      <c r="W427" s="4" t="s">
        <v>892</v>
      </c>
      <c r="X427" s="2" cm="1">
        <f t="array" ref="X427">SUM(_xlfn._xlws.FILTER($E$2:$E$863,_xlfn.MAP($V$2:$V$863,_xlfn.LAMBDA(_xlpm.x,_xlpm.x=$V427))))</f>
        <v>562</v>
      </c>
      <c r="Y427" s="11">
        <f t="shared" si="136"/>
        <v>1.7793594306049821E-3</v>
      </c>
      <c r="Z427" s="2" cm="1">
        <f t="array" ref="Z427">SUM(_xlfn._xlws.FILTER($E$2:$E$863,_xlfn.MAP($W$2:$W$863,_xlfn.LAMBDA(_xlpm.x,_xlpm.x=$W427))))</f>
        <v>110</v>
      </c>
      <c r="AA427" s="11">
        <f t="shared" si="137"/>
        <v>9.0909090909090905E-3</v>
      </c>
      <c r="AB427" s="11">
        <f t="shared" si="138"/>
        <v>-0.70834363041083603</v>
      </c>
      <c r="AC427" s="2"/>
      <c r="AH427" s="2"/>
      <c r="AI427" s="2"/>
    </row>
    <row r="428" spans="1:35">
      <c r="A428" s="1" t="str">
        <f t="shared" si="122"/>
        <v>~coo~ : [ku]</v>
      </c>
      <c r="B428" s="1">
        <f t="shared" si="140"/>
        <v>0</v>
      </c>
      <c r="C428" s="1">
        <f t="shared" si="140"/>
        <v>0</v>
      </c>
      <c r="D428" s="1">
        <f t="shared" si="140"/>
        <v>0</v>
      </c>
      <c r="E428" s="7">
        <v>1</v>
      </c>
      <c r="F428" s="9" t="s">
        <v>60</v>
      </c>
      <c r="G428" s="4">
        <f t="shared" si="123"/>
        <v>4.5330915684496827E-4</v>
      </c>
      <c r="H428" s="4" t="str">
        <f t="shared" si="124"/>
        <v>ku</v>
      </c>
      <c r="I428" s="4" t="str">
        <f t="shared" si="125"/>
        <v>coo</v>
      </c>
      <c r="J428" s="10">
        <f t="shared" si="126"/>
        <v>2</v>
      </c>
      <c r="K428" s="10">
        <f t="shared" si="127"/>
        <v>3</v>
      </c>
      <c r="L428" s="10">
        <f t="shared" si="128"/>
        <v>3</v>
      </c>
      <c r="M428" s="1" t="str">
        <f t="shared" si="129"/>
        <v>~coo~</v>
      </c>
      <c r="N428" s="1" t="str">
        <f t="shared" si="130"/>
        <v>[ku]</v>
      </c>
      <c r="O428" s="4">
        <f t="shared" si="131"/>
        <v>0.14027395824968311</v>
      </c>
      <c r="P428" s="4">
        <f t="shared" si="132"/>
        <v>0.66666666666666663</v>
      </c>
      <c r="Q428" s="3" cm="1">
        <f t="array" ref="Q428">SUM(_xlfn._xlws.FILTER($G$2:$G$863,_xlfn.MAP($M$2:$M$863,_xlfn.LAMBDA(_xlpm.x,_xlpm.x=$M428))))</f>
        <v>9.0661831368993653E-4</v>
      </c>
      <c r="R428" s="4">
        <f t="shared" si="133"/>
        <v>0.5</v>
      </c>
      <c r="S428" s="6" cm="1">
        <f t="array" ref="S428">SUM(_xlfn._xlws.FILTER($G$2:$G$863,_xlfn.MAP($N$2:$N$863,_xlfn.LAMBDA(_xlpm.x,_xlpm.x=$N428))))</f>
        <v>4.5330915684496827E-4</v>
      </c>
      <c r="T428" s="4">
        <f t="shared" si="134"/>
        <v>1</v>
      </c>
      <c r="U428" s="4">
        <f t="shared" si="135"/>
        <v>-0.3010299956639812</v>
      </c>
      <c r="V428" s="4" t="s">
        <v>899</v>
      </c>
      <c r="W428" s="4" t="s">
        <v>901</v>
      </c>
      <c r="X428" s="2" cm="1">
        <f t="array" ref="X428">SUM(_xlfn._xlws.FILTER($E$2:$E$863,_xlfn.MAP($V$2:$V$863,_xlfn.LAMBDA(_xlpm.x,_xlpm.x=$V428))))</f>
        <v>359</v>
      </c>
      <c r="Y428" s="11">
        <f t="shared" si="136"/>
        <v>2.7855153203342618E-3</v>
      </c>
      <c r="Z428" s="2" cm="1">
        <f t="array" ref="Z428">SUM(_xlfn._xlws.FILTER($E$2:$E$863,_xlfn.MAP($W$2:$W$863,_xlfn.LAMBDA(_xlpm.x,_xlpm.x=$W428))))</f>
        <v>184</v>
      </c>
      <c r="AA428" s="11">
        <f t="shared" si="137"/>
        <v>5.434782608695652E-3</v>
      </c>
      <c r="AB428" s="11">
        <f t="shared" si="138"/>
        <v>-0.29027662556878264</v>
      </c>
      <c r="AC428" s="2"/>
      <c r="AH428" s="2"/>
      <c r="AI428" s="2"/>
    </row>
    <row r="429" spans="1:35">
      <c r="A429" s="1" t="str">
        <f t="shared" si="122"/>
        <v>~cro~ : [kɹɑ]</v>
      </c>
      <c r="B429" s="1">
        <f t="shared" si="140"/>
        <v>0</v>
      </c>
      <c r="C429" s="1">
        <f t="shared" si="140"/>
        <v>0</v>
      </c>
      <c r="D429" s="1">
        <f t="shared" si="140"/>
        <v>0</v>
      </c>
      <c r="E429" s="7">
        <v>1</v>
      </c>
      <c r="F429" s="9" t="s">
        <v>743</v>
      </c>
      <c r="G429" s="4">
        <f t="shared" si="123"/>
        <v>4.5330915684496827E-4</v>
      </c>
      <c r="H429" s="4" t="str">
        <f t="shared" si="124"/>
        <v>kɹɑ</v>
      </c>
      <c r="I429" s="4" t="str">
        <f t="shared" si="125"/>
        <v>cro</v>
      </c>
      <c r="J429" s="10">
        <f t="shared" si="126"/>
        <v>3</v>
      </c>
      <c r="K429" s="10">
        <f t="shared" si="127"/>
        <v>3</v>
      </c>
      <c r="L429" s="10">
        <f t="shared" si="128"/>
        <v>3</v>
      </c>
      <c r="M429" s="1" t="str">
        <f t="shared" si="129"/>
        <v>~cro~</v>
      </c>
      <c r="N429" s="1" t="str">
        <f t="shared" si="130"/>
        <v>[kɹɑ]</v>
      </c>
      <c r="O429" s="4">
        <f t="shared" si="131"/>
        <v>0.14027395824968311</v>
      </c>
      <c r="P429" s="4">
        <f t="shared" si="132"/>
        <v>0.66666666666666663</v>
      </c>
      <c r="Q429" s="3" cm="1">
        <f t="array" ref="Q429">SUM(_xlfn._xlws.FILTER($G$2:$G$863,_xlfn.MAP($M$2:$M$863,_xlfn.LAMBDA(_xlpm.x,_xlpm.x=$M429))))</f>
        <v>9.0661831368993653E-4</v>
      </c>
      <c r="R429" s="4">
        <f t="shared" si="133"/>
        <v>0.5</v>
      </c>
      <c r="S429" s="6" cm="1">
        <f t="array" ref="S429">SUM(_xlfn._xlws.FILTER($G$2:$G$863,_xlfn.MAP($N$2:$N$863,_xlfn.LAMBDA(_xlpm.x,_xlpm.x=$N429))))</f>
        <v>4.5330915684496827E-4</v>
      </c>
      <c r="T429" s="4">
        <f t="shared" si="134"/>
        <v>1</v>
      </c>
      <c r="U429" s="4">
        <f t="shared" si="135"/>
        <v>-0.3010299956639812</v>
      </c>
      <c r="V429" s="4" t="s">
        <v>909</v>
      </c>
      <c r="W429" s="4" t="s">
        <v>890</v>
      </c>
      <c r="X429" s="2" cm="1">
        <f t="array" ref="X429">SUM(_xlfn._xlws.FILTER($E$2:$E$863,_xlfn.MAP($V$2:$V$863,_xlfn.LAMBDA(_xlpm.x,_xlpm.x=$V429))))</f>
        <v>473</v>
      </c>
      <c r="Y429" s="11">
        <f t="shared" si="136"/>
        <v>2.1141649048625794E-3</v>
      </c>
      <c r="Z429" s="2" cm="1">
        <f t="array" ref="Z429">SUM(_xlfn._xlws.FILTER($E$2:$E$863,_xlfn.MAP($W$2:$W$863,_xlfn.LAMBDA(_xlpm.x,_xlpm.x=$W429))))</f>
        <v>245</v>
      </c>
      <c r="AA429" s="11">
        <f t="shared" si="137"/>
        <v>4.0816326530612249E-3</v>
      </c>
      <c r="AB429" s="11">
        <f t="shared" si="138"/>
        <v>-0.28569505637327913</v>
      </c>
      <c r="AC429" s="2"/>
      <c r="AH429" s="2"/>
      <c r="AI429" s="2"/>
    </row>
    <row r="430" spans="1:35">
      <c r="A430" s="1" t="str">
        <f t="shared" si="122"/>
        <v>~cro~ : [kɹɔ]</v>
      </c>
      <c r="B430" s="1">
        <f t="shared" si="140"/>
        <v>0</v>
      </c>
      <c r="C430" s="1">
        <f t="shared" si="140"/>
        <v>0</v>
      </c>
      <c r="D430" s="1">
        <f t="shared" si="140"/>
        <v>0</v>
      </c>
      <c r="E430" s="7">
        <v>1</v>
      </c>
      <c r="F430" s="9" t="s">
        <v>584</v>
      </c>
      <c r="G430" s="4">
        <f t="shared" si="123"/>
        <v>4.5330915684496827E-4</v>
      </c>
      <c r="H430" s="4" t="str">
        <f t="shared" si="124"/>
        <v>kɹɔ</v>
      </c>
      <c r="I430" s="4" t="str">
        <f t="shared" si="125"/>
        <v>cro</v>
      </c>
      <c r="J430" s="10">
        <f t="shared" si="126"/>
        <v>3</v>
      </c>
      <c r="K430" s="10">
        <f t="shared" si="127"/>
        <v>3</v>
      </c>
      <c r="L430" s="10">
        <f t="shared" si="128"/>
        <v>3</v>
      </c>
      <c r="M430" s="1" t="str">
        <f t="shared" si="129"/>
        <v>~cro~</v>
      </c>
      <c r="N430" s="1" t="str">
        <f t="shared" si="130"/>
        <v>[kɹɔ]</v>
      </c>
      <c r="O430" s="4">
        <f t="shared" si="131"/>
        <v>0.14027395824968311</v>
      </c>
      <c r="P430" s="4">
        <f t="shared" si="132"/>
        <v>0.66666666666666663</v>
      </c>
      <c r="Q430" s="3" cm="1">
        <f t="array" ref="Q430">SUM(_xlfn._xlws.FILTER($G$2:$G$863,_xlfn.MAP($M$2:$M$863,_xlfn.LAMBDA(_xlpm.x,_xlpm.x=$M430))))</f>
        <v>9.0661831368993653E-4</v>
      </c>
      <c r="R430" s="4">
        <f t="shared" si="133"/>
        <v>0.5</v>
      </c>
      <c r="S430" s="6" cm="1">
        <f t="array" ref="S430">SUM(_xlfn._xlws.FILTER($G$2:$G$863,_xlfn.MAP($N$2:$N$863,_xlfn.LAMBDA(_xlpm.x,_xlpm.x=$N430))))</f>
        <v>4.5330915684496827E-4</v>
      </c>
      <c r="T430" s="4">
        <f t="shared" si="134"/>
        <v>1</v>
      </c>
      <c r="U430" s="4">
        <f t="shared" si="135"/>
        <v>-0.3010299956639812</v>
      </c>
      <c r="V430" s="4" t="s">
        <v>909</v>
      </c>
      <c r="W430" s="4" t="s">
        <v>893</v>
      </c>
      <c r="X430" s="2" cm="1">
        <f t="array" ref="X430">SUM(_xlfn._xlws.FILTER($E$2:$E$863,_xlfn.MAP($V$2:$V$863,_xlfn.LAMBDA(_xlpm.x,_xlpm.x=$V430))))</f>
        <v>473</v>
      </c>
      <c r="Y430" s="11">
        <f t="shared" si="136"/>
        <v>2.1141649048625794E-3</v>
      </c>
      <c r="Z430" s="2" cm="1">
        <f t="array" ref="Z430">SUM(_xlfn._xlws.FILTER($E$2:$E$863,_xlfn.MAP($W$2:$W$863,_xlfn.LAMBDA(_xlpm.x,_xlpm.x=$W430))))</f>
        <v>228</v>
      </c>
      <c r="AA430" s="11">
        <f t="shared" si="137"/>
        <v>4.3859649122807015E-3</v>
      </c>
      <c r="AB430" s="11">
        <f t="shared" si="138"/>
        <v>-0.3169262937373577</v>
      </c>
      <c r="AC430" s="2"/>
      <c r="AH430" s="2"/>
      <c r="AI430" s="2"/>
    </row>
    <row r="431" spans="1:35">
      <c r="A431" s="1" t="str">
        <f t="shared" si="122"/>
        <v>~lve~ : [lv]</v>
      </c>
      <c r="B431" s="1">
        <f t="shared" si="140"/>
        <v>0</v>
      </c>
      <c r="C431" s="1">
        <f t="shared" si="140"/>
        <v>0</v>
      </c>
      <c r="D431" s="1">
        <f t="shared" si="140"/>
        <v>0</v>
      </c>
      <c r="E431" s="7">
        <v>1</v>
      </c>
      <c r="F431" s="9" t="s">
        <v>75</v>
      </c>
      <c r="G431" s="4">
        <f t="shared" si="123"/>
        <v>4.5330915684496827E-4</v>
      </c>
      <c r="H431" s="4" t="str">
        <f t="shared" si="124"/>
        <v>lv</v>
      </c>
      <c r="I431" s="4" t="str">
        <f t="shared" si="125"/>
        <v>lve</v>
      </c>
      <c r="J431" s="10">
        <f t="shared" si="126"/>
        <v>2</v>
      </c>
      <c r="K431" s="10">
        <f t="shared" si="127"/>
        <v>3</v>
      </c>
      <c r="L431" s="10">
        <f t="shared" si="128"/>
        <v>3</v>
      </c>
      <c r="M431" s="1" t="str">
        <f t="shared" si="129"/>
        <v>~lve~</v>
      </c>
      <c r="N431" s="1" t="str">
        <f t="shared" si="130"/>
        <v>[lv]</v>
      </c>
      <c r="O431" s="4">
        <f t="shared" si="131"/>
        <v>0.14027395824968311</v>
      </c>
      <c r="P431" s="4">
        <f t="shared" si="132"/>
        <v>0.66666666666666663</v>
      </c>
      <c r="Q431" s="3" cm="1">
        <f t="array" ref="Q431">SUM(_xlfn._xlws.FILTER($G$2:$G$863,_xlfn.MAP($M$2:$M$863,_xlfn.LAMBDA(_xlpm.x,_xlpm.x=$M431))))</f>
        <v>9.0661831368993653E-4</v>
      </c>
      <c r="R431" s="4">
        <f t="shared" si="133"/>
        <v>0.5</v>
      </c>
      <c r="S431" s="6" cm="1">
        <f t="array" ref="S431">SUM(_xlfn._xlws.FILTER($G$2:$G$863,_xlfn.MAP($N$2:$N$863,_xlfn.LAMBDA(_xlpm.x,_xlpm.x=$N431))))</f>
        <v>4.5330915684496827E-4</v>
      </c>
      <c r="T431" s="4">
        <f t="shared" si="134"/>
        <v>1</v>
      </c>
      <c r="U431" s="4">
        <f t="shared" si="135"/>
        <v>-0.3010299956639812</v>
      </c>
      <c r="V431" s="4" t="s">
        <v>908</v>
      </c>
      <c r="W431" s="4" t="s">
        <v>892</v>
      </c>
      <c r="X431" s="2" cm="1">
        <f t="array" ref="X431">SUM(_xlfn._xlws.FILTER($E$2:$E$863,_xlfn.MAP($V$2:$V$863,_xlfn.LAMBDA(_xlpm.x,_xlpm.x=$V431))))</f>
        <v>562</v>
      </c>
      <c r="Y431" s="11">
        <f t="shared" si="136"/>
        <v>1.7793594306049821E-3</v>
      </c>
      <c r="Z431" s="2" cm="1">
        <f t="array" ref="Z431">SUM(_xlfn._xlws.FILTER($E$2:$E$863,_xlfn.MAP($W$2:$W$863,_xlfn.LAMBDA(_xlpm.x,_xlpm.x=$W431))))</f>
        <v>110</v>
      </c>
      <c r="AA431" s="11">
        <f t="shared" si="137"/>
        <v>9.0909090909090905E-3</v>
      </c>
      <c r="AB431" s="11">
        <f t="shared" si="138"/>
        <v>-0.70834363041083603</v>
      </c>
      <c r="AC431" s="2"/>
      <c r="AH431" s="2"/>
      <c r="AI431" s="2"/>
    </row>
    <row r="432" spans="1:35">
      <c r="A432" s="1" t="str">
        <f t="shared" si="122"/>
        <v>~lve~ : [lvə]</v>
      </c>
      <c r="B432" s="1">
        <f t="shared" si="140"/>
        <v>0</v>
      </c>
      <c r="C432" s="1">
        <f t="shared" si="140"/>
        <v>0</v>
      </c>
      <c r="D432" s="1">
        <f t="shared" si="140"/>
        <v>0</v>
      </c>
      <c r="E432" s="7">
        <v>1</v>
      </c>
      <c r="F432" s="9" t="s">
        <v>659</v>
      </c>
      <c r="G432" s="4">
        <f t="shared" si="123"/>
        <v>4.5330915684496827E-4</v>
      </c>
      <c r="H432" s="4" t="str">
        <f t="shared" si="124"/>
        <v>lvə</v>
      </c>
      <c r="I432" s="4" t="str">
        <f t="shared" si="125"/>
        <v>lve</v>
      </c>
      <c r="J432" s="10">
        <f t="shared" si="126"/>
        <v>3</v>
      </c>
      <c r="K432" s="10">
        <f t="shared" si="127"/>
        <v>3</v>
      </c>
      <c r="L432" s="10">
        <f t="shared" si="128"/>
        <v>3</v>
      </c>
      <c r="M432" s="1" t="str">
        <f t="shared" si="129"/>
        <v>~lve~</v>
      </c>
      <c r="N432" s="1" t="str">
        <f t="shared" si="130"/>
        <v>[lvə]</v>
      </c>
      <c r="O432" s="4">
        <f t="shared" si="131"/>
        <v>0.14027395824968311</v>
      </c>
      <c r="P432" s="4">
        <f t="shared" si="132"/>
        <v>0.66666666666666663</v>
      </c>
      <c r="Q432" s="3" cm="1">
        <f t="array" ref="Q432">SUM(_xlfn._xlws.FILTER($G$2:$G$863,_xlfn.MAP($M$2:$M$863,_xlfn.LAMBDA(_xlpm.x,_xlpm.x=$M432))))</f>
        <v>9.0661831368993653E-4</v>
      </c>
      <c r="R432" s="4">
        <f t="shared" si="133"/>
        <v>0.5</v>
      </c>
      <c r="S432" s="6" cm="1">
        <f t="array" ref="S432">SUM(_xlfn._xlws.FILTER($G$2:$G$863,_xlfn.MAP($N$2:$N$863,_xlfn.LAMBDA(_xlpm.x,_xlpm.x=$N432))))</f>
        <v>4.5330915684496827E-4</v>
      </c>
      <c r="T432" s="4">
        <f t="shared" si="134"/>
        <v>1</v>
      </c>
      <c r="U432" s="4">
        <f t="shared" si="135"/>
        <v>-0.3010299956639812</v>
      </c>
      <c r="V432" s="4" t="s">
        <v>908</v>
      </c>
      <c r="W432" s="4" t="s">
        <v>890</v>
      </c>
      <c r="X432" s="2" cm="1">
        <f t="array" ref="X432">SUM(_xlfn._xlws.FILTER($E$2:$E$863,_xlfn.MAP($V$2:$V$863,_xlfn.LAMBDA(_xlpm.x,_xlpm.x=$V432))))</f>
        <v>562</v>
      </c>
      <c r="Y432" s="11">
        <f t="shared" si="136"/>
        <v>1.7793594306049821E-3</v>
      </c>
      <c r="Z432" s="2" cm="1">
        <f t="array" ref="Z432">SUM(_xlfn._xlws.FILTER($E$2:$E$863,_xlfn.MAP($W$2:$W$863,_xlfn.LAMBDA(_xlpm.x,_xlpm.x=$W432))))</f>
        <v>245</v>
      </c>
      <c r="AA432" s="11">
        <f t="shared" si="137"/>
        <v>4.0816326530612249E-3</v>
      </c>
      <c r="AB432" s="11">
        <f t="shared" si="138"/>
        <v>-0.36057023120452869</v>
      </c>
      <c r="AC432" s="2"/>
      <c r="AH432" s="2"/>
      <c r="AI432" s="2"/>
    </row>
    <row r="433" spans="1:35">
      <c r="A433" s="1" t="str">
        <f t="shared" si="122"/>
        <v>~mpa~ : [mpə]</v>
      </c>
      <c r="B433" s="1">
        <f t="shared" si="140"/>
        <v>0</v>
      </c>
      <c r="C433" s="1">
        <f t="shared" si="140"/>
        <v>1</v>
      </c>
      <c r="D433" s="1">
        <f t="shared" si="140"/>
        <v>0</v>
      </c>
      <c r="E433" s="7">
        <v>1</v>
      </c>
      <c r="F433" s="9" t="s">
        <v>481</v>
      </c>
      <c r="G433" s="4">
        <f t="shared" si="123"/>
        <v>4.5330915684496827E-4</v>
      </c>
      <c r="H433" s="4" t="str">
        <f t="shared" si="124"/>
        <v>mpə</v>
      </c>
      <c r="I433" s="4" t="str">
        <f t="shared" si="125"/>
        <v>mpa</v>
      </c>
      <c r="J433" s="10">
        <f t="shared" si="126"/>
        <v>3</v>
      </c>
      <c r="K433" s="10">
        <f t="shared" si="127"/>
        <v>3</v>
      </c>
      <c r="L433" s="10">
        <f t="shared" si="128"/>
        <v>3</v>
      </c>
      <c r="M433" s="1" t="str">
        <f t="shared" si="129"/>
        <v>~mpa~</v>
      </c>
      <c r="N433" s="1" t="str">
        <f t="shared" si="130"/>
        <v>[mpə]</v>
      </c>
      <c r="O433" s="4">
        <f t="shared" si="131"/>
        <v>0.14027395824968311</v>
      </c>
      <c r="P433" s="4">
        <f t="shared" si="132"/>
        <v>0.66666666666666663</v>
      </c>
      <c r="Q433" s="3" cm="1">
        <f t="array" ref="Q433">SUM(_xlfn._xlws.FILTER($G$2:$G$863,_xlfn.MAP($M$2:$M$863,_xlfn.LAMBDA(_xlpm.x,_xlpm.x=$M433))))</f>
        <v>9.0661831368993653E-4</v>
      </c>
      <c r="R433" s="4">
        <f t="shared" si="133"/>
        <v>0.5</v>
      </c>
      <c r="S433" s="6" cm="1">
        <f t="array" ref="S433">SUM(_xlfn._xlws.FILTER($G$2:$G$863,_xlfn.MAP($N$2:$N$863,_xlfn.LAMBDA(_xlpm.x,_xlpm.x=$N433))))</f>
        <v>4.5330915684496827E-4</v>
      </c>
      <c r="T433" s="4">
        <f t="shared" si="134"/>
        <v>1</v>
      </c>
      <c r="U433" s="4">
        <f t="shared" si="135"/>
        <v>-0.3010299956639812</v>
      </c>
      <c r="V433" s="4" t="s">
        <v>907</v>
      </c>
      <c r="W433" s="4" t="s">
        <v>896</v>
      </c>
      <c r="X433" s="2" cm="1">
        <f t="array" ref="X433">SUM(_xlfn._xlws.FILTER($E$2:$E$863,_xlfn.MAP($V$2:$V$863,_xlfn.LAMBDA(_xlpm.x,_xlpm.x=$V433))))</f>
        <v>341</v>
      </c>
      <c r="Y433" s="11">
        <f t="shared" si="136"/>
        <v>2.9325513196480938E-3</v>
      </c>
      <c r="Z433" s="2" cm="1">
        <f t="array" ref="Z433">SUM(_xlfn._xlws.FILTER($E$2:$E$863,_xlfn.MAP($W$2:$W$863,_xlfn.LAMBDA(_xlpm.x,_xlpm.x=$W433))))</f>
        <v>85</v>
      </c>
      <c r="AA433" s="11">
        <f t="shared" si="137"/>
        <v>1.1764705882352941E-2</v>
      </c>
      <c r="AB433" s="11">
        <f t="shared" si="138"/>
        <v>-0.60333545327820504</v>
      </c>
      <c r="AC433" s="2"/>
      <c r="AH433" s="2"/>
      <c r="AI433" s="2"/>
    </row>
    <row r="434" spans="1:35">
      <c r="A434" s="1" t="str">
        <f t="shared" si="122"/>
        <v>~mpa~ : [mpɛ]</v>
      </c>
      <c r="B434" s="1">
        <f t="shared" si="140"/>
        <v>0</v>
      </c>
      <c r="C434" s="1">
        <f t="shared" si="140"/>
        <v>1</v>
      </c>
      <c r="D434" s="1">
        <f t="shared" si="140"/>
        <v>0</v>
      </c>
      <c r="E434" s="7">
        <v>1</v>
      </c>
      <c r="F434" s="9" t="s">
        <v>638</v>
      </c>
      <c r="G434" s="4">
        <f t="shared" si="123"/>
        <v>4.5330915684496827E-4</v>
      </c>
      <c r="H434" s="1" t="str">
        <f t="shared" si="124"/>
        <v>mpɛ</v>
      </c>
      <c r="I434" s="1" t="str">
        <f t="shared" si="125"/>
        <v>mpa</v>
      </c>
      <c r="J434" s="10">
        <f t="shared" si="126"/>
        <v>3</v>
      </c>
      <c r="K434" s="10">
        <f t="shared" si="127"/>
        <v>3</v>
      </c>
      <c r="L434" s="10">
        <f t="shared" si="128"/>
        <v>3</v>
      </c>
      <c r="M434" s="1" t="str">
        <f t="shared" si="129"/>
        <v>~mpa~</v>
      </c>
      <c r="N434" s="1" t="str">
        <f t="shared" si="130"/>
        <v>[mpɛ]</v>
      </c>
      <c r="O434" s="4">
        <f t="shared" si="131"/>
        <v>0.14027395824968311</v>
      </c>
      <c r="P434" s="4">
        <f t="shared" si="132"/>
        <v>0.66666666666666663</v>
      </c>
      <c r="Q434" s="3" cm="1">
        <f t="array" ref="Q434">SUM(_xlfn._xlws.FILTER($G$2:$G$863,_xlfn.MAP($M$2:$M$863,_xlfn.LAMBDA(_xlpm.x,_xlpm.x=$M434))))</f>
        <v>9.0661831368993653E-4</v>
      </c>
      <c r="R434" s="4">
        <f t="shared" si="133"/>
        <v>0.5</v>
      </c>
      <c r="S434" s="6" cm="1">
        <f t="array" ref="S434">SUM(_xlfn._xlws.FILTER($G$2:$G$863,_xlfn.MAP($N$2:$N$863,_xlfn.LAMBDA(_xlpm.x,_xlpm.x=$N434))))</f>
        <v>4.5330915684496827E-4</v>
      </c>
      <c r="T434" s="4">
        <f t="shared" si="134"/>
        <v>1</v>
      </c>
      <c r="U434" s="4">
        <f t="shared" si="135"/>
        <v>-0.3010299956639812</v>
      </c>
      <c r="V434" s="4" t="s">
        <v>907</v>
      </c>
      <c r="W434" s="4" t="s">
        <v>898</v>
      </c>
      <c r="X434" s="2" cm="1">
        <f t="array" ref="X434">SUM(_xlfn._xlws.FILTER($E$2:$E$863,_xlfn.MAP($V$2:$V$863,_xlfn.LAMBDA(_xlpm.x,_xlpm.x=$V434))))</f>
        <v>341</v>
      </c>
      <c r="Y434" s="11">
        <f t="shared" si="136"/>
        <v>2.9325513196480938E-3</v>
      </c>
      <c r="Z434" s="2" cm="1">
        <f t="array" ref="Z434">SUM(_xlfn._xlws.FILTER($E$2:$E$863,_xlfn.MAP($W$2:$W$863,_xlfn.LAMBDA(_xlpm.x,_xlpm.x=$W434))))</f>
        <v>56</v>
      </c>
      <c r="AA434" s="11">
        <f t="shared" si="137"/>
        <v>1.7857142857142856E-2</v>
      </c>
      <c r="AB434" s="11">
        <f t="shared" si="138"/>
        <v>-0.78456635198629721</v>
      </c>
      <c r="AC434" s="2"/>
      <c r="AH434" s="2"/>
      <c r="AI434" s="2"/>
    </row>
    <row r="435" spans="1:35">
      <c r="A435" s="1" t="str">
        <f t="shared" si="122"/>
        <v>~ndi~ : [ndɪ]</v>
      </c>
      <c r="B435" s="1">
        <f t="shared" si="140"/>
        <v>0</v>
      </c>
      <c r="C435" s="1">
        <f t="shared" si="140"/>
        <v>0</v>
      </c>
      <c r="D435" s="1">
        <f t="shared" si="140"/>
        <v>1</v>
      </c>
      <c r="E435" s="7">
        <v>1</v>
      </c>
      <c r="F435" s="9" t="s">
        <v>200</v>
      </c>
      <c r="G435" s="4">
        <f t="shared" si="123"/>
        <v>4.5330915684496827E-4</v>
      </c>
      <c r="H435" s="4" t="str">
        <f t="shared" si="124"/>
        <v>ndɪ</v>
      </c>
      <c r="I435" s="4" t="str">
        <f t="shared" si="125"/>
        <v>ndi</v>
      </c>
      <c r="J435" s="10">
        <f t="shared" si="126"/>
        <v>3</v>
      </c>
      <c r="K435" s="10">
        <f t="shared" si="127"/>
        <v>3</v>
      </c>
      <c r="L435" s="10">
        <f t="shared" si="128"/>
        <v>3</v>
      </c>
      <c r="M435" s="1" t="str">
        <f t="shared" si="129"/>
        <v>~ndi~</v>
      </c>
      <c r="N435" s="1" t="str">
        <f t="shared" si="130"/>
        <v>[ndɪ]</v>
      </c>
      <c r="O435" s="4">
        <f t="shared" si="131"/>
        <v>0.14027395824968311</v>
      </c>
      <c r="P435" s="4">
        <f t="shared" si="132"/>
        <v>0.66666666666666663</v>
      </c>
      <c r="Q435" s="3" cm="1">
        <f t="array" ref="Q435">SUM(_xlfn._xlws.FILTER($G$2:$G$863,_xlfn.MAP($M$2:$M$863,_xlfn.LAMBDA(_xlpm.x,_xlpm.x=$M435))))</f>
        <v>9.0661831368993653E-4</v>
      </c>
      <c r="R435" s="4">
        <f t="shared" si="133"/>
        <v>0.5</v>
      </c>
      <c r="S435" s="6" cm="1">
        <f t="array" ref="S435">SUM(_xlfn._xlws.FILTER($G$2:$G$863,_xlfn.MAP($N$2:$N$863,_xlfn.LAMBDA(_xlpm.x,_xlpm.x=$N435))))</f>
        <v>4.5330915684496827E-4</v>
      </c>
      <c r="T435" s="4">
        <f t="shared" si="134"/>
        <v>1</v>
      </c>
      <c r="U435" s="4">
        <f t="shared" si="135"/>
        <v>-0.3010299956639812</v>
      </c>
      <c r="V435" s="4" t="s">
        <v>899</v>
      </c>
      <c r="W435" s="4" t="s">
        <v>895</v>
      </c>
      <c r="X435" s="2" cm="1">
        <f t="array" ref="X435">SUM(_xlfn._xlws.FILTER($E$2:$E$863,_xlfn.MAP($V$2:$V$863,_xlfn.LAMBDA(_xlpm.x,_xlpm.x=$V435))))</f>
        <v>359</v>
      </c>
      <c r="Y435" s="11">
        <f t="shared" si="136"/>
        <v>2.7855153203342618E-3</v>
      </c>
      <c r="Z435" s="2" cm="1">
        <f t="array" ref="Z435">SUM(_xlfn._xlws.FILTER($E$2:$E$863,_xlfn.MAP($W$2:$W$863,_xlfn.LAMBDA(_xlpm.x,_xlpm.x=$W435))))</f>
        <v>150</v>
      </c>
      <c r="AA435" s="11">
        <f t="shared" si="137"/>
        <v>6.6666666666666671E-3</v>
      </c>
      <c r="AB435" s="11">
        <f t="shared" si="138"/>
        <v>-0.37900318952263795</v>
      </c>
      <c r="AC435" s="2"/>
      <c r="AH435" s="2"/>
      <c r="AI435" s="2"/>
    </row>
    <row r="436" spans="1:35">
      <c r="A436" s="1" t="str">
        <f t="shared" si="122"/>
        <v>~nse~ : [nsɛ]</v>
      </c>
      <c r="B436" s="1">
        <f t="shared" si="140"/>
        <v>0</v>
      </c>
      <c r="C436" s="1">
        <f t="shared" si="140"/>
        <v>0</v>
      </c>
      <c r="D436" s="1">
        <f t="shared" si="140"/>
        <v>1</v>
      </c>
      <c r="E436" s="7">
        <v>1</v>
      </c>
      <c r="F436" s="9" t="s">
        <v>586</v>
      </c>
      <c r="G436" s="4">
        <f t="shared" si="123"/>
        <v>4.5330915684496827E-4</v>
      </c>
      <c r="H436" s="1" t="str">
        <f t="shared" si="124"/>
        <v>nsɛ</v>
      </c>
      <c r="I436" s="1" t="str">
        <f t="shared" si="125"/>
        <v>nse</v>
      </c>
      <c r="J436" s="10">
        <f t="shared" si="126"/>
        <v>3</v>
      </c>
      <c r="K436" s="10">
        <f t="shared" si="127"/>
        <v>3</v>
      </c>
      <c r="L436" s="10">
        <f t="shared" si="128"/>
        <v>3</v>
      </c>
      <c r="M436" s="1" t="str">
        <f t="shared" si="129"/>
        <v>~nse~</v>
      </c>
      <c r="N436" s="1" t="str">
        <f t="shared" si="130"/>
        <v>[nsɛ]</v>
      </c>
      <c r="O436" s="4">
        <f t="shared" si="131"/>
        <v>0.14027395824968311</v>
      </c>
      <c r="P436" s="4">
        <f t="shared" si="132"/>
        <v>0.66666666666666663</v>
      </c>
      <c r="Q436" s="3" cm="1">
        <f t="array" ref="Q436">SUM(_xlfn._xlws.FILTER($G$2:$G$863,_xlfn.MAP($M$2:$M$863,_xlfn.LAMBDA(_xlpm.x,_xlpm.x=$M436))))</f>
        <v>9.0661831368993653E-4</v>
      </c>
      <c r="R436" s="4">
        <f t="shared" si="133"/>
        <v>0.5</v>
      </c>
      <c r="S436" s="6" cm="1">
        <f t="array" ref="S436">SUM(_xlfn._xlws.FILTER($G$2:$G$863,_xlfn.MAP($N$2:$N$863,_xlfn.LAMBDA(_xlpm.x,_xlpm.x=$N436))))</f>
        <v>4.5330915684496827E-4</v>
      </c>
      <c r="T436" s="4">
        <f t="shared" si="134"/>
        <v>1</v>
      </c>
      <c r="U436" s="4">
        <f t="shared" si="135"/>
        <v>-0.3010299956639812</v>
      </c>
      <c r="V436" s="4" t="s">
        <v>909</v>
      </c>
      <c r="W436" s="4" t="s">
        <v>901</v>
      </c>
      <c r="X436" s="2" cm="1">
        <f t="array" ref="X436">SUM(_xlfn._xlws.FILTER($E$2:$E$863,_xlfn.MAP($V$2:$V$863,_xlfn.LAMBDA(_xlpm.x,_xlpm.x=$V436))))</f>
        <v>473</v>
      </c>
      <c r="Y436" s="11">
        <f t="shared" si="136"/>
        <v>2.1141649048625794E-3</v>
      </c>
      <c r="Z436" s="2" cm="1">
        <f t="array" ref="Z436">SUM(_xlfn._xlws.FILTER($E$2:$E$863,_xlfn.MAP($W$2:$W$863,_xlfn.LAMBDA(_xlpm.x,_xlpm.x=$W436))))</f>
        <v>184</v>
      </c>
      <c r="AA436" s="11">
        <f t="shared" si="137"/>
        <v>5.434782608695652E-3</v>
      </c>
      <c r="AB436" s="11">
        <f t="shared" si="138"/>
        <v>-0.41004331772827507</v>
      </c>
      <c r="AC436" s="2"/>
      <c r="AH436" s="2"/>
      <c r="AI436" s="2"/>
    </row>
    <row r="437" spans="1:35">
      <c r="A437" s="1" t="str">
        <f t="shared" si="122"/>
        <v>~stu~ : [stu]</v>
      </c>
      <c r="B437" s="1">
        <f t="shared" si="140"/>
        <v>0</v>
      </c>
      <c r="C437" s="1">
        <f t="shared" si="140"/>
        <v>0</v>
      </c>
      <c r="D437" s="1">
        <f t="shared" si="140"/>
        <v>0</v>
      </c>
      <c r="E437" s="7">
        <v>1</v>
      </c>
      <c r="F437" s="9" t="s">
        <v>142</v>
      </c>
      <c r="G437" s="4">
        <f t="shared" si="123"/>
        <v>4.5330915684496827E-4</v>
      </c>
      <c r="H437" s="1" t="str">
        <f t="shared" si="124"/>
        <v>stu</v>
      </c>
      <c r="I437" s="1" t="str">
        <f t="shared" si="125"/>
        <v>stu</v>
      </c>
      <c r="J437" s="10">
        <f t="shared" si="126"/>
        <v>3</v>
      </c>
      <c r="K437" s="10">
        <f t="shared" si="127"/>
        <v>3</v>
      </c>
      <c r="L437" s="10">
        <f t="shared" si="128"/>
        <v>3</v>
      </c>
      <c r="M437" s="1" t="str">
        <f t="shared" si="129"/>
        <v>~stu~</v>
      </c>
      <c r="N437" s="1" t="str">
        <f t="shared" si="130"/>
        <v>[stu]</v>
      </c>
      <c r="O437" s="4">
        <f t="shared" si="131"/>
        <v>0.14027395824968311</v>
      </c>
      <c r="P437" s="4">
        <f t="shared" si="132"/>
        <v>0.66666666666666663</v>
      </c>
      <c r="Q437" s="3" cm="1">
        <f t="array" ref="Q437">SUM(_xlfn._xlws.FILTER($G$2:$G$863,_xlfn.MAP($M$2:$M$863,_xlfn.LAMBDA(_xlpm.x,_xlpm.x=$M437))))</f>
        <v>9.0661831368993653E-4</v>
      </c>
      <c r="R437" s="4">
        <f t="shared" si="133"/>
        <v>0.5</v>
      </c>
      <c r="S437" s="6" cm="1">
        <f t="array" ref="S437">SUM(_xlfn._xlws.FILTER($G$2:$G$863,_xlfn.MAP($N$2:$N$863,_xlfn.LAMBDA(_xlpm.x,_xlpm.x=$N437))))</f>
        <v>4.5330915684496827E-4</v>
      </c>
      <c r="T437" s="4">
        <f t="shared" si="134"/>
        <v>1</v>
      </c>
      <c r="U437" s="4">
        <f t="shared" si="135"/>
        <v>-0.3010299956639812</v>
      </c>
      <c r="V437" s="4" t="s">
        <v>911</v>
      </c>
      <c r="W437" s="4" t="s">
        <v>895</v>
      </c>
      <c r="X437" s="2" cm="1">
        <f t="array" ref="X437">SUM(_xlfn._xlws.FILTER($E$2:$E$863,_xlfn.MAP($V$2:$V$863,_xlfn.LAMBDA(_xlpm.x,_xlpm.x=$V437))))</f>
        <v>15</v>
      </c>
      <c r="Y437" s="11">
        <f t="shared" si="136"/>
        <v>6.6666666666666666E-2</v>
      </c>
      <c r="Z437" s="2" cm="1">
        <f t="array" ref="Z437">SUM(_xlfn._xlws.FILTER($E$2:$E$863,_xlfn.MAP($W$2:$W$863,_xlfn.LAMBDA(_xlpm.x,_xlpm.x=$W437))))</f>
        <v>150</v>
      </c>
      <c r="AA437" s="11">
        <f t="shared" si="137"/>
        <v>6.6666666666666671E-3</v>
      </c>
      <c r="AB437" s="11">
        <f t="shared" si="138"/>
        <v>1</v>
      </c>
      <c r="AC437" s="2"/>
      <c r="AH437" s="2"/>
      <c r="AI437" s="2"/>
    </row>
    <row r="438" spans="1:35">
      <c r="A438" s="1" t="str">
        <f t="shared" si="122"/>
        <v>~stu~ : [stʌ]</v>
      </c>
      <c r="B438" s="1">
        <f t="shared" si="140"/>
        <v>0</v>
      </c>
      <c r="C438" s="1">
        <f t="shared" si="140"/>
        <v>0</v>
      </c>
      <c r="D438" s="1">
        <f t="shared" si="140"/>
        <v>0</v>
      </c>
      <c r="E438" s="7">
        <v>1</v>
      </c>
      <c r="F438" s="9" t="s">
        <v>392</v>
      </c>
      <c r="G438" s="4">
        <f t="shared" si="123"/>
        <v>4.5330915684496827E-4</v>
      </c>
      <c r="H438" s="4" t="str">
        <f t="shared" si="124"/>
        <v>stʌ</v>
      </c>
      <c r="I438" s="4" t="str">
        <f t="shared" si="125"/>
        <v>stu</v>
      </c>
      <c r="J438" s="10">
        <f t="shared" si="126"/>
        <v>3</v>
      </c>
      <c r="K438" s="10">
        <f t="shared" si="127"/>
        <v>3</v>
      </c>
      <c r="L438" s="10">
        <f t="shared" si="128"/>
        <v>3</v>
      </c>
      <c r="M438" s="1" t="str">
        <f t="shared" si="129"/>
        <v>~stu~</v>
      </c>
      <c r="N438" s="1" t="str">
        <f t="shared" si="130"/>
        <v>[stʌ]</v>
      </c>
      <c r="O438" s="4">
        <f t="shared" si="131"/>
        <v>0.14027395824968311</v>
      </c>
      <c r="P438" s="4">
        <f t="shared" si="132"/>
        <v>0.66666666666666663</v>
      </c>
      <c r="Q438" s="3" cm="1">
        <f t="array" ref="Q438">SUM(_xlfn._xlws.FILTER($G$2:$G$863,_xlfn.MAP($M$2:$M$863,_xlfn.LAMBDA(_xlpm.x,_xlpm.x=$M438))))</f>
        <v>9.0661831368993653E-4</v>
      </c>
      <c r="R438" s="4">
        <f t="shared" si="133"/>
        <v>0.5</v>
      </c>
      <c r="S438" s="6" cm="1">
        <f t="array" ref="S438">SUM(_xlfn._xlws.FILTER($G$2:$G$863,_xlfn.MAP($N$2:$N$863,_xlfn.LAMBDA(_xlpm.x,_xlpm.x=$N438))))</f>
        <v>4.5330915684496827E-4</v>
      </c>
      <c r="T438" s="4">
        <f t="shared" si="134"/>
        <v>1</v>
      </c>
      <c r="U438" s="4">
        <f t="shared" si="135"/>
        <v>-0.3010299956639812</v>
      </c>
      <c r="V438" s="4" t="s">
        <v>907</v>
      </c>
      <c r="W438" s="4" t="s">
        <v>902</v>
      </c>
      <c r="X438" s="2" cm="1">
        <f t="array" ref="X438">SUM(_xlfn._xlws.FILTER($E$2:$E$863,_xlfn.MAP($V$2:$V$863,_xlfn.LAMBDA(_xlpm.x,_xlpm.x=$V438))))</f>
        <v>341</v>
      </c>
      <c r="Y438" s="11">
        <f t="shared" si="136"/>
        <v>2.9325513196480938E-3</v>
      </c>
      <c r="Z438" s="2" cm="1">
        <f t="array" ref="Z438">SUM(_xlfn._xlws.FILTER($E$2:$E$863,_xlfn.MAP($W$2:$W$863,_xlfn.LAMBDA(_xlpm.x,_xlpm.x=$W438))))</f>
        <v>127</v>
      </c>
      <c r="AA438" s="11">
        <f t="shared" si="137"/>
        <v>7.874015748031496E-3</v>
      </c>
      <c r="AB438" s="11">
        <f t="shared" si="138"/>
        <v>-0.42895065803654087</v>
      </c>
      <c r="AC438" s="2"/>
      <c r="AH438" s="2"/>
      <c r="AI438" s="2"/>
    </row>
    <row r="439" spans="1:35">
      <c r="A439" s="1" t="str">
        <f t="shared" si="122"/>
        <v>~shi~ : [ʃaɪ]</v>
      </c>
      <c r="B439" s="1">
        <f t="shared" si="140"/>
        <v>0</v>
      </c>
      <c r="C439" s="1">
        <f t="shared" si="140"/>
        <v>0</v>
      </c>
      <c r="D439" s="1">
        <f t="shared" si="140"/>
        <v>0</v>
      </c>
      <c r="E439" s="7">
        <v>1</v>
      </c>
      <c r="F439" s="9" t="s">
        <v>784</v>
      </c>
      <c r="G439" s="4">
        <f t="shared" si="123"/>
        <v>4.5330915684496827E-4</v>
      </c>
      <c r="H439" s="4" t="str">
        <f t="shared" si="124"/>
        <v>ʃaɪ</v>
      </c>
      <c r="I439" s="4" t="str">
        <f t="shared" si="125"/>
        <v>shi</v>
      </c>
      <c r="J439" s="10">
        <f t="shared" si="126"/>
        <v>3</v>
      </c>
      <c r="K439" s="10">
        <f t="shared" si="127"/>
        <v>3</v>
      </c>
      <c r="L439" s="10">
        <f t="shared" si="128"/>
        <v>3</v>
      </c>
      <c r="M439" s="1" t="str">
        <f t="shared" si="129"/>
        <v>~shi~</v>
      </c>
      <c r="N439" s="1" t="str">
        <f t="shared" si="130"/>
        <v>[ʃaɪ]</v>
      </c>
      <c r="O439" s="4">
        <f t="shared" si="131"/>
        <v>0.14027395824968311</v>
      </c>
      <c r="P439" s="4">
        <f t="shared" si="132"/>
        <v>0.66666666666666663</v>
      </c>
      <c r="Q439" s="3" cm="1">
        <f t="array" ref="Q439">SUM(_xlfn._xlws.FILTER($G$2:$G$863,_xlfn.MAP($M$2:$M$863,_xlfn.LAMBDA(_xlpm.x,_xlpm.x=$M439))))</f>
        <v>9.0661831368993653E-4</v>
      </c>
      <c r="R439" s="4">
        <f t="shared" si="133"/>
        <v>0.5</v>
      </c>
      <c r="S439" s="6" cm="1">
        <f t="array" ref="S439">SUM(_xlfn._xlws.FILTER($G$2:$G$863,_xlfn.MAP($N$2:$N$863,_xlfn.LAMBDA(_xlpm.x,_xlpm.x=$N439))))</f>
        <v>4.5330915684496827E-4</v>
      </c>
      <c r="T439" s="4">
        <f t="shared" si="134"/>
        <v>1</v>
      </c>
      <c r="U439" s="4">
        <f t="shared" si="135"/>
        <v>-0.3010299956639812</v>
      </c>
      <c r="V439" s="4" t="s">
        <v>917</v>
      </c>
      <c r="W439" s="4" t="s">
        <v>897</v>
      </c>
      <c r="X439" s="2" cm="1">
        <f t="array" ref="X439">SUM(_xlfn._xlws.FILTER($E$2:$E$863,_xlfn.MAP($V$2:$V$863,_xlfn.LAMBDA(_xlpm.x,_xlpm.x=$V439))))</f>
        <v>8</v>
      </c>
      <c r="Y439" s="11">
        <f t="shared" si="136"/>
        <v>0.125</v>
      </c>
      <c r="Z439" s="2" cm="1">
        <f t="array" ref="Z439">SUM(_xlfn._xlws.FILTER($E$2:$E$863,_xlfn.MAP($W$2:$W$863,_xlfn.LAMBDA(_xlpm.x,_xlpm.x=$W439))))</f>
        <v>111</v>
      </c>
      <c r="AA439" s="11">
        <f t="shared" si="137"/>
        <v>9.0090090090090089E-3</v>
      </c>
      <c r="AB439" s="11">
        <f t="shared" si="138"/>
        <v>1.1422329917947138</v>
      </c>
      <c r="AC439" s="2"/>
      <c r="AH439" s="2"/>
      <c r="AI439" s="2"/>
    </row>
    <row r="440" spans="1:35">
      <c r="A440" s="1" t="str">
        <f t="shared" si="122"/>
        <v>~shi~ : [ʃɪ]</v>
      </c>
      <c r="B440" s="1">
        <f t="shared" si="140"/>
        <v>0</v>
      </c>
      <c r="C440" s="1">
        <f t="shared" si="140"/>
        <v>0</v>
      </c>
      <c r="D440" s="1">
        <f t="shared" si="140"/>
        <v>0</v>
      </c>
      <c r="E440" s="7">
        <v>1</v>
      </c>
      <c r="F440" s="9" t="s">
        <v>211</v>
      </c>
      <c r="G440" s="4">
        <f t="shared" si="123"/>
        <v>4.5330915684496827E-4</v>
      </c>
      <c r="H440" s="4" t="str">
        <f t="shared" si="124"/>
        <v>ʃɪ</v>
      </c>
      <c r="I440" s="4" t="str">
        <f t="shared" si="125"/>
        <v>shi</v>
      </c>
      <c r="J440" s="10">
        <f t="shared" si="126"/>
        <v>2</v>
      </c>
      <c r="K440" s="10">
        <f t="shared" si="127"/>
        <v>3</v>
      </c>
      <c r="L440" s="10">
        <f t="shared" si="128"/>
        <v>3</v>
      </c>
      <c r="M440" s="1" t="str">
        <f t="shared" si="129"/>
        <v>~shi~</v>
      </c>
      <c r="N440" s="1" t="str">
        <f t="shared" si="130"/>
        <v>[ʃɪ]</v>
      </c>
      <c r="O440" s="4">
        <f t="shared" si="131"/>
        <v>0.14027395824968311</v>
      </c>
      <c r="P440" s="4">
        <f t="shared" si="132"/>
        <v>0.66666666666666663</v>
      </c>
      <c r="Q440" s="3" cm="1">
        <f t="array" ref="Q440">SUM(_xlfn._xlws.FILTER($G$2:$G$863,_xlfn.MAP($M$2:$M$863,_xlfn.LAMBDA(_xlpm.x,_xlpm.x=$M440))))</f>
        <v>9.0661831368993653E-4</v>
      </c>
      <c r="R440" s="4">
        <f t="shared" si="133"/>
        <v>0.5</v>
      </c>
      <c r="S440" s="6" cm="1">
        <f t="array" ref="S440">SUM(_xlfn._xlws.FILTER($G$2:$G$863,_xlfn.MAP($N$2:$N$863,_xlfn.LAMBDA(_xlpm.x,_xlpm.x=$N440))))</f>
        <v>4.5330915684496827E-4</v>
      </c>
      <c r="T440" s="4">
        <f t="shared" si="134"/>
        <v>1</v>
      </c>
      <c r="U440" s="4">
        <f t="shared" si="135"/>
        <v>-0.3010299956639812</v>
      </c>
      <c r="V440" s="4" t="s">
        <v>899</v>
      </c>
      <c r="W440" s="4" t="s">
        <v>891</v>
      </c>
      <c r="X440" s="2" cm="1">
        <f t="array" ref="X440">SUM(_xlfn._xlws.FILTER($E$2:$E$863,_xlfn.MAP($V$2:$V$863,_xlfn.LAMBDA(_xlpm.x,_xlpm.x=$V440))))</f>
        <v>359</v>
      </c>
      <c r="Y440" s="11">
        <f t="shared" si="136"/>
        <v>2.7855153203342618E-3</v>
      </c>
      <c r="Z440" s="2" cm="1">
        <f t="array" ref="Z440">SUM(_xlfn._xlws.FILTER($E$2:$E$863,_xlfn.MAP($W$2:$W$863,_xlfn.LAMBDA(_xlpm.x,_xlpm.x=$W440))))</f>
        <v>163</v>
      </c>
      <c r="AA440" s="11">
        <f t="shared" si="137"/>
        <v>6.1349693251533744E-3</v>
      </c>
      <c r="AB440" s="11">
        <f t="shared" si="138"/>
        <v>-0.34290684417436135</v>
      </c>
      <c r="AC440" s="2"/>
      <c r="AH440" s="2"/>
      <c r="AI440" s="2"/>
    </row>
    <row r="441" spans="1:35">
      <c r="A441" s="1" t="str">
        <f t="shared" si="122"/>
        <v>~tho~ : [θə]</v>
      </c>
      <c r="B441" s="1">
        <f t="shared" si="140"/>
        <v>0</v>
      </c>
      <c r="C441" s="1">
        <f t="shared" si="140"/>
        <v>0</v>
      </c>
      <c r="D441" s="1">
        <f t="shared" si="140"/>
        <v>0</v>
      </c>
      <c r="E441" s="7">
        <v>1</v>
      </c>
      <c r="F441" s="9" t="s">
        <v>609</v>
      </c>
      <c r="G441" s="4">
        <f t="shared" si="123"/>
        <v>4.5330915684496827E-4</v>
      </c>
      <c r="H441" s="1" t="str">
        <f t="shared" si="124"/>
        <v>θə</v>
      </c>
      <c r="I441" s="1" t="str">
        <f t="shared" si="125"/>
        <v>tho</v>
      </c>
      <c r="J441" s="10">
        <f t="shared" si="126"/>
        <v>2</v>
      </c>
      <c r="K441" s="10">
        <f t="shared" si="127"/>
        <v>3</v>
      </c>
      <c r="L441" s="10">
        <f t="shared" si="128"/>
        <v>3</v>
      </c>
      <c r="M441" s="1" t="str">
        <f t="shared" si="129"/>
        <v>~tho~</v>
      </c>
      <c r="N441" s="1" t="str">
        <f t="shared" si="130"/>
        <v>[θə]</v>
      </c>
      <c r="O441" s="4">
        <f t="shared" si="131"/>
        <v>0.14027395824968311</v>
      </c>
      <c r="P441" s="4">
        <f t="shared" si="132"/>
        <v>0.66666666666666663</v>
      </c>
      <c r="Q441" s="3" cm="1">
        <f t="array" ref="Q441">SUM(_xlfn._xlws.FILTER($G$2:$G$863,_xlfn.MAP($M$2:$M$863,_xlfn.LAMBDA(_xlpm.x,_xlpm.x=$M441))))</f>
        <v>9.0661831368993653E-4</v>
      </c>
      <c r="R441" s="4">
        <f t="shared" si="133"/>
        <v>0.5</v>
      </c>
      <c r="S441" s="6" cm="1">
        <f t="array" ref="S441">SUM(_xlfn._xlws.FILTER($G$2:$G$863,_xlfn.MAP($N$2:$N$863,_xlfn.LAMBDA(_xlpm.x,_xlpm.x=$N441))))</f>
        <v>4.5330915684496827E-4</v>
      </c>
      <c r="T441" s="4">
        <f t="shared" si="134"/>
        <v>1</v>
      </c>
      <c r="U441" s="4">
        <f t="shared" si="135"/>
        <v>-0.3010299956639812</v>
      </c>
      <c r="V441" s="4"/>
      <c r="W441" s="4"/>
      <c r="X441" s="2" cm="1">
        <f t="array" ref="X441">SUM(_xlfn._xlws.FILTER($E$2:$E$863,_xlfn.MAP($V$2:$V$863,_xlfn.LAMBDA(_xlpm.x,_xlpm.x=$V441))))</f>
        <v>44</v>
      </c>
      <c r="Y441" s="11">
        <f t="shared" si="136"/>
        <v>2.2727272727272728E-2</v>
      </c>
      <c r="Z441" s="2" cm="1">
        <f t="array" ref="Z441">SUM(_xlfn._xlws.FILTER($E$2:$E$863,_xlfn.MAP($W$2:$W$863,_xlfn.LAMBDA(_xlpm.x,_xlpm.x=$W441))))</f>
        <v>108</v>
      </c>
      <c r="AA441" s="11">
        <f t="shared" si="137"/>
        <v>9.2592592592592587E-3</v>
      </c>
      <c r="AB441" s="11">
        <f t="shared" si="138"/>
        <v>0.38997107900076228</v>
      </c>
      <c r="AC441" s="2"/>
      <c r="AH441" s="2"/>
      <c r="AI441" s="2"/>
    </row>
    <row r="442" spans="1:35">
      <c r="A442" s="1" t="str">
        <f t="shared" si="122"/>
        <v>~wro~ : [ɹɔ]</v>
      </c>
      <c r="B442" s="1">
        <f t="shared" ref="B442:D461" si="141">_xlfn.LET(_xlpm.d,$F442,_xlpm.k,_xlfn.CONCAT(LEFT(TRIM(B$1),1),"*"),COUNTIF(_xlpm.d,_xlpm.k))</f>
        <v>1</v>
      </c>
      <c r="C442" s="1">
        <f t="shared" si="141"/>
        <v>0</v>
      </c>
      <c r="D442" s="1">
        <f t="shared" si="141"/>
        <v>0</v>
      </c>
      <c r="E442" s="7">
        <v>1</v>
      </c>
      <c r="F442" s="9" t="s">
        <v>547</v>
      </c>
      <c r="G442" s="4">
        <f t="shared" si="123"/>
        <v>4.5330915684496827E-4</v>
      </c>
      <c r="H442" s="4" t="str">
        <f t="shared" si="124"/>
        <v>ɹɔ</v>
      </c>
      <c r="I442" s="4" t="str">
        <f t="shared" si="125"/>
        <v>wro</v>
      </c>
      <c r="J442" s="10">
        <f t="shared" si="126"/>
        <v>2</v>
      </c>
      <c r="K442" s="10">
        <f t="shared" si="127"/>
        <v>3</v>
      </c>
      <c r="L442" s="10">
        <f t="shared" si="128"/>
        <v>3</v>
      </c>
      <c r="M442" s="1" t="str">
        <f t="shared" si="129"/>
        <v>~wro~</v>
      </c>
      <c r="N442" s="1" t="str">
        <f t="shared" si="130"/>
        <v>[ɹɔ]</v>
      </c>
      <c r="O442" s="4">
        <f t="shared" si="131"/>
        <v>0.14027395824968311</v>
      </c>
      <c r="P442" s="4">
        <f t="shared" si="132"/>
        <v>0.66666666666666663</v>
      </c>
      <c r="Q442" s="3" cm="1">
        <f t="array" ref="Q442">SUM(_xlfn._xlws.FILTER($G$2:$G$863,_xlfn.MAP($M$2:$M$863,_xlfn.LAMBDA(_xlpm.x,_xlpm.x=$M442))))</f>
        <v>9.0661831368993653E-4</v>
      </c>
      <c r="R442" s="4">
        <f t="shared" si="133"/>
        <v>0.5</v>
      </c>
      <c r="S442" s="6" cm="1">
        <f t="array" ref="S442">SUM(_xlfn._xlws.FILTER($G$2:$G$863,_xlfn.MAP($N$2:$N$863,_xlfn.LAMBDA(_xlpm.x,_xlpm.x=$N442))))</f>
        <v>4.5330915684496827E-4</v>
      </c>
      <c r="T442" s="4">
        <f t="shared" si="134"/>
        <v>1</v>
      </c>
      <c r="U442" s="4">
        <f t="shared" si="135"/>
        <v>-0.3010299956639812</v>
      </c>
      <c r="V442" s="4" t="s">
        <v>909</v>
      </c>
      <c r="W442" s="4" t="s">
        <v>891</v>
      </c>
      <c r="X442" s="2" cm="1">
        <f t="array" ref="X442">SUM(_xlfn._xlws.FILTER($E$2:$E$863,_xlfn.MAP($V$2:$V$863,_xlfn.LAMBDA(_xlpm.x,_xlpm.x=$V442))))</f>
        <v>473</v>
      </c>
      <c r="Y442" s="11">
        <f t="shared" si="136"/>
        <v>2.1141649048625794E-3</v>
      </c>
      <c r="Z442" s="2" cm="1">
        <f t="array" ref="Z442">SUM(_xlfn._xlws.FILTER($E$2:$E$863,_xlfn.MAP($W$2:$W$863,_xlfn.LAMBDA(_xlpm.x,_xlpm.x=$W442))))</f>
        <v>163</v>
      </c>
      <c r="AA442" s="11">
        <f t="shared" si="137"/>
        <v>6.1349693251533744E-3</v>
      </c>
      <c r="AB442" s="11">
        <f t="shared" si="138"/>
        <v>-0.46267353633385372</v>
      </c>
      <c r="AC442" s="2"/>
      <c r="AH442" s="2"/>
      <c r="AI442" s="2"/>
    </row>
    <row r="443" spans="1:35">
      <c r="A443" s="1" t="str">
        <f t="shared" si="122"/>
        <v>~bri~ : [bɹaɪ]</v>
      </c>
      <c r="B443" s="1">
        <f t="shared" si="141"/>
        <v>0</v>
      </c>
      <c r="C443" s="1">
        <f t="shared" si="141"/>
        <v>0</v>
      </c>
      <c r="D443" s="1">
        <f t="shared" si="141"/>
        <v>0</v>
      </c>
      <c r="E443" s="7">
        <v>1</v>
      </c>
      <c r="F443" s="9" t="s">
        <v>625</v>
      </c>
      <c r="G443" s="4">
        <f t="shared" si="123"/>
        <v>4.5330915684496827E-4</v>
      </c>
      <c r="H443" s="4" t="str">
        <f t="shared" si="124"/>
        <v>bɹaɪ</v>
      </c>
      <c r="I443" s="4" t="str">
        <f t="shared" si="125"/>
        <v>bri</v>
      </c>
      <c r="J443" s="10">
        <f t="shared" si="126"/>
        <v>4</v>
      </c>
      <c r="K443" s="10">
        <f t="shared" si="127"/>
        <v>3</v>
      </c>
      <c r="L443" s="10">
        <f t="shared" si="128"/>
        <v>4</v>
      </c>
      <c r="M443" s="1" t="str">
        <f t="shared" si="129"/>
        <v>~bri~</v>
      </c>
      <c r="N443" s="1" t="str">
        <f t="shared" si="130"/>
        <v>[bɹaɪ]</v>
      </c>
      <c r="O443" s="4">
        <f t="shared" si="131"/>
        <v>0.15616457835260653</v>
      </c>
      <c r="P443" s="4">
        <f t="shared" si="132"/>
        <v>0.66666666666666663</v>
      </c>
      <c r="Q443" s="3" cm="1">
        <f t="array" ref="Q443">SUM(_xlfn._xlws.FILTER($G$2:$G$863,_xlfn.MAP($M$2:$M$863,_xlfn.LAMBDA(_xlpm.x,_xlpm.x=$M443))))</f>
        <v>9.0661831368993653E-4</v>
      </c>
      <c r="R443" s="4">
        <f t="shared" si="133"/>
        <v>0.5</v>
      </c>
      <c r="S443" s="6" cm="1">
        <f t="array" ref="S443">SUM(_xlfn._xlws.FILTER($G$2:$G$863,_xlfn.MAP($N$2:$N$863,_xlfn.LAMBDA(_xlpm.x,_xlpm.x=$N443))))</f>
        <v>4.5330915684496827E-4</v>
      </c>
      <c r="T443" s="4">
        <f t="shared" si="134"/>
        <v>1</v>
      </c>
      <c r="U443" s="4">
        <f t="shared" si="135"/>
        <v>-0.3010299956639812</v>
      </c>
      <c r="V443" s="4"/>
      <c r="W443" s="4" t="s">
        <v>890</v>
      </c>
      <c r="X443" s="2" cm="1">
        <f t="array" ref="X443">SUM(_xlfn._xlws.FILTER($E$2:$E$863,_xlfn.MAP($V$2:$V$863,_xlfn.LAMBDA(_xlpm.x,_xlpm.x=$V443))))</f>
        <v>44</v>
      </c>
      <c r="Y443" s="11">
        <f t="shared" si="136"/>
        <v>2.2727272727272728E-2</v>
      </c>
      <c r="Z443" s="2" cm="1">
        <f t="array" ref="Z443">SUM(_xlfn._xlws.FILTER($E$2:$E$863,_xlfn.MAP($W$2:$W$863,_xlfn.LAMBDA(_xlpm.x,_xlpm.x=$W443))))</f>
        <v>245</v>
      </c>
      <c r="AA443" s="11">
        <f t="shared" si="137"/>
        <v>4.0816326530612249E-3</v>
      </c>
      <c r="AB443" s="11">
        <f t="shared" si="138"/>
        <v>0.74571340787834495</v>
      </c>
      <c r="AC443" s="2"/>
      <c r="AH443" s="2"/>
      <c r="AI443" s="2"/>
    </row>
    <row r="444" spans="1:35">
      <c r="A444" s="1" t="str">
        <f t="shared" si="122"/>
        <v>~sla~ : [sleɪ]</v>
      </c>
      <c r="B444" s="1">
        <f t="shared" si="141"/>
        <v>0</v>
      </c>
      <c r="C444" s="1">
        <f t="shared" si="141"/>
        <v>0</v>
      </c>
      <c r="D444" s="1">
        <f t="shared" si="141"/>
        <v>0</v>
      </c>
      <c r="E444" s="7">
        <v>1</v>
      </c>
      <c r="F444" s="9" t="s">
        <v>497</v>
      </c>
      <c r="G444" s="4">
        <f t="shared" si="123"/>
        <v>4.5330915684496827E-4</v>
      </c>
      <c r="H444" s="4" t="str">
        <f t="shared" si="124"/>
        <v>sleɪ</v>
      </c>
      <c r="I444" s="4" t="str">
        <f t="shared" si="125"/>
        <v>sla</v>
      </c>
      <c r="J444" s="10">
        <f t="shared" si="126"/>
        <v>4</v>
      </c>
      <c r="K444" s="10">
        <f t="shared" si="127"/>
        <v>3</v>
      </c>
      <c r="L444" s="10">
        <f t="shared" si="128"/>
        <v>4</v>
      </c>
      <c r="M444" s="1" t="str">
        <f t="shared" si="129"/>
        <v>~sla~</v>
      </c>
      <c r="N444" s="1" t="str">
        <f t="shared" si="130"/>
        <v>[sleɪ]</v>
      </c>
      <c r="O444" s="4">
        <f t="shared" si="131"/>
        <v>0.15616457835260653</v>
      </c>
      <c r="P444" s="4">
        <f t="shared" si="132"/>
        <v>0.66666666666666663</v>
      </c>
      <c r="Q444" s="3" cm="1">
        <f t="array" ref="Q444">SUM(_xlfn._xlws.FILTER($G$2:$G$863,_xlfn.MAP($M$2:$M$863,_xlfn.LAMBDA(_xlpm.x,_xlpm.x=$M444))))</f>
        <v>9.0661831368993653E-4</v>
      </c>
      <c r="R444" s="4">
        <f t="shared" si="133"/>
        <v>0.5</v>
      </c>
      <c r="S444" s="6" cm="1">
        <f t="array" ref="S444">SUM(_xlfn._xlws.FILTER($G$2:$G$863,_xlfn.MAP($N$2:$N$863,_xlfn.LAMBDA(_xlpm.x,_xlpm.x=$N444))))</f>
        <v>4.5330915684496827E-4</v>
      </c>
      <c r="T444" s="4">
        <f t="shared" si="134"/>
        <v>1</v>
      </c>
      <c r="U444" s="4">
        <f t="shared" si="135"/>
        <v>-0.3010299956639812</v>
      </c>
      <c r="V444" s="4" t="s">
        <v>907</v>
      </c>
      <c r="W444" s="4" t="s">
        <v>894</v>
      </c>
      <c r="X444" s="2" cm="1">
        <f t="array" ref="X444">SUM(_xlfn._xlws.FILTER($E$2:$E$863,_xlfn.MAP($V$2:$V$863,_xlfn.LAMBDA(_xlpm.x,_xlpm.x=$V444))))</f>
        <v>341</v>
      </c>
      <c r="Y444" s="11">
        <f t="shared" si="136"/>
        <v>2.9325513196480938E-3</v>
      </c>
      <c r="Z444" s="2" cm="1">
        <f t="array" ref="Z444">SUM(_xlfn._xlws.FILTER($E$2:$E$863,_xlfn.MAP($W$2:$W$863,_xlfn.LAMBDA(_xlpm.x,_xlpm.x=$W444))))</f>
        <v>288</v>
      </c>
      <c r="AA444" s="11">
        <f t="shared" si="137"/>
        <v>3.472222222222222E-3</v>
      </c>
      <c r="AB444" s="11">
        <f t="shared" si="138"/>
        <v>-7.3361891233266863E-2</v>
      </c>
      <c r="AC444" s="2"/>
      <c r="AH444" s="2"/>
      <c r="AI444" s="2"/>
    </row>
    <row r="445" spans="1:35">
      <c r="A445" s="1" t="str">
        <f t="shared" si="122"/>
        <v>~whe~ : [hwɛ]</v>
      </c>
      <c r="B445" s="1">
        <f t="shared" si="141"/>
        <v>0</v>
      </c>
      <c r="C445" s="1">
        <f t="shared" si="141"/>
        <v>0</v>
      </c>
      <c r="D445" s="1">
        <f t="shared" si="141"/>
        <v>0</v>
      </c>
      <c r="E445" s="7">
        <v>3</v>
      </c>
      <c r="F445" s="9" t="s">
        <v>531</v>
      </c>
      <c r="G445" s="4">
        <f t="shared" si="123"/>
        <v>1.3599274705349048E-3</v>
      </c>
      <c r="H445" s="4" t="str">
        <f t="shared" si="124"/>
        <v>hwɛ</v>
      </c>
      <c r="I445" s="4" t="str">
        <f t="shared" si="125"/>
        <v>whe</v>
      </c>
      <c r="J445" s="10">
        <f t="shared" si="126"/>
        <v>3</v>
      </c>
      <c r="K445" s="10">
        <f t="shared" si="127"/>
        <v>3</v>
      </c>
      <c r="L445" s="10">
        <f t="shared" si="128"/>
        <v>3</v>
      </c>
      <c r="M445" s="1" t="str">
        <f t="shared" si="129"/>
        <v>~whe~</v>
      </c>
      <c r="N445" s="1" t="str">
        <f t="shared" si="130"/>
        <v>[hwɛ]</v>
      </c>
      <c r="O445" s="4">
        <f t="shared" si="131"/>
        <v>0.28054791649936622</v>
      </c>
      <c r="P445" s="4">
        <f t="shared" si="132"/>
        <v>0.66666666666666663</v>
      </c>
      <c r="Q445" s="3" cm="1">
        <f t="array" ref="Q445">SUM(_xlfn._xlws.FILTER($G$2:$G$863,_xlfn.MAP($M$2:$M$863,_xlfn.LAMBDA(_xlpm.x,_xlpm.x=$M445))))</f>
        <v>2.7198549410698096E-3</v>
      </c>
      <c r="R445" s="4">
        <f t="shared" si="133"/>
        <v>0.5</v>
      </c>
      <c r="S445" s="6" cm="1">
        <f t="array" ref="S445">SUM(_xlfn._xlws.FILTER($G$2:$G$863,_xlfn.MAP($N$2:$N$863,_xlfn.LAMBDA(_xlpm.x,_xlpm.x=$N445))))</f>
        <v>1.3599274705349048E-3</v>
      </c>
      <c r="T445" s="4">
        <f t="shared" si="134"/>
        <v>1</v>
      </c>
      <c r="U445" s="4">
        <f t="shared" si="135"/>
        <v>-0.3010299956639812</v>
      </c>
      <c r="V445" s="4" t="s">
        <v>917</v>
      </c>
      <c r="W445" s="4" t="s">
        <v>906</v>
      </c>
      <c r="X445" s="2" cm="1">
        <f t="array" ref="X445">SUM(_xlfn._xlws.FILTER($E$2:$E$863,_xlfn.MAP($V$2:$V$863,_xlfn.LAMBDA(_xlpm.x,_xlpm.x=$V445))))</f>
        <v>8</v>
      </c>
      <c r="Y445" s="11">
        <f t="shared" si="136"/>
        <v>0.375</v>
      </c>
      <c r="Z445" s="2" cm="1">
        <f t="array" ref="Z445">SUM(_xlfn._xlws.FILTER($E$2:$E$863,_xlfn.MAP($W$2:$W$863,_xlfn.LAMBDA(_xlpm.x,_xlpm.x=$W445))))</f>
        <v>25</v>
      </c>
      <c r="AA445" s="11">
        <f t="shared" si="137"/>
        <v>0.12</v>
      </c>
      <c r="AB445" s="11">
        <f t="shared" si="138"/>
        <v>0.49485002168009401</v>
      </c>
      <c r="AC445" s="2"/>
      <c r="AH445" s="2"/>
      <c r="AI445" s="2"/>
    </row>
    <row r="446" spans="1:35">
      <c r="A446" s="1" t="str">
        <f t="shared" si="122"/>
        <v>~nge~ : [ndʒ]</v>
      </c>
      <c r="B446" s="1">
        <f t="shared" si="141"/>
        <v>0</v>
      </c>
      <c r="C446" s="1">
        <f t="shared" si="141"/>
        <v>0</v>
      </c>
      <c r="D446" s="1">
        <f t="shared" si="141"/>
        <v>1</v>
      </c>
      <c r="E446" s="7">
        <v>4</v>
      </c>
      <c r="F446" s="9" t="s">
        <v>270</v>
      </c>
      <c r="G446" s="4">
        <f t="shared" si="123"/>
        <v>1.8132366273798731E-3</v>
      </c>
      <c r="H446" s="4" t="str">
        <f t="shared" si="124"/>
        <v>ndʒ</v>
      </c>
      <c r="I446" s="4" t="str">
        <f t="shared" si="125"/>
        <v>nge</v>
      </c>
      <c r="J446" s="10">
        <f t="shared" si="126"/>
        <v>3</v>
      </c>
      <c r="K446" s="10">
        <f t="shared" si="127"/>
        <v>3</v>
      </c>
      <c r="L446" s="10">
        <f t="shared" si="128"/>
        <v>3</v>
      </c>
      <c r="M446" s="1" t="str">
        <f t="shared" si="129"/>
        <v>~nge~</v>
      </c>
      <c r="N446" s="1" t="str">
        <f t="shared" si="130"/>
        <v>[ndʒ]</v>
      </c>
      <c r="O446" s="4">
        <f t="shared" si="131"/>
        <v>0.3553156850629049</v>
      </c>
      <c r="P446" s="4">
        <f t="shared" si="132"/>
        <v>0.72727272727272729</v>
      </c>
      <c r="Q446" s="3" cm="1">
        <f t="array" ref="Q446">SUM(_xlfn._xlws.FILTER($G$2:$G$863,_xlfn.MAP($M$2:$M$863,_xlfn.LAMBDA(_xlpm.x,_xlpm.x=$M446))))</f>
        <v>3.1731640979147779E-3</v>
      </c>
      <c r="R446" s="4">
        <f t="shared" si="133"/>
        <v>0.5714285714285714</v>
      </c>
      <c r="S446" s="6" cm="1">
        <f t="array" ref="S446">SUM(_xlfn._xlws.FILTER($G$2:$G$863,_xlfn.MAP($N$2:$N$863,_xlfn.LAMBDA(_xlpm.x,_xlpm.x=$N446))))</f>
        <v>1.8132366273798731E-3</v>
      </c>
      <c r="T446" s="4">
        <f t="shared" si="134"/>
        <v>1</v>
      </c>
      <c r="U446" s="4">
        <f t="shared" si="135"/>
        <v>-0.24303804868629447</v>
      </c>
      <c r="V446" s="4" t="s">
        <v>909</v>
      </c>
      <c r="W446" s="4" t="s">
        <v>890</v>
      </c>
      <c r="X446" s="2" cm="1">
        <f t="array" ref="X446">SUM(_xlfn._xlws.FILTER($E$2:$E$863,_xlfn.MAP($V$2:$V$863,_xlfn.LAMBDA(_xlpm.x,_xlpm.x=$V446))))</f>
        <v>473</v>
      </c>
      <c r="Y446" s="11">
        <f t="shared" si="136"/>
        <v>8.4566596194503175E-3</v>
      </c>
      <c r="Z446" s="2" cm="1">
        <f t="array" ref="Z446">SUM(_xlfn._xlws.FILTER($E$2:$E$863,_xlfn.MAP($W$2:$W$863,_xlfn.LAMBDA(_xlpm.x,_xlpm.x=$W446))))</f>
        <v>245</v>
      </c>
      <c r="AA446" s="11">
        <f t="shared" si="137"/>
        <v>1.6326530612244899E-2</v>
      </c>
      <c r="AB446" s="11">
        <f t="shared" si="138"/>
        <v>-0.28569505637327913</v>
      </c>
      <c r="AC446" s="2"/>
      <c r="AH446" s="2"/>
      <c r="AI446" s="2"/>
    </row>
    <row r="447" spans="1:35">
      <c r="A447" s="1" t="str">
        <f t="shared" si="122"/>
        <v>~pla~ : [plæ]</v>
      </c>
      <c r="B447" s="1">
        <f t="shared" si="141"/>
        <v>0</v>
      </c>
      <c r="C447" s="1">
        <f t="shared" si="141"/>
        <v>0</v>
      </c>
      <c r="D447" s="1">
        <f t="shared" si="141"/>
        <v>0</v>
      </c>
      <c r="E447" s="7">
        <v>3</v>
      </c>
      <c r="F447" s="9" t="s">
        <v>118</v>
      </c>
      <c r="G447" s="4">
        <f t="shared" si="123"/>
        <v>1.3599274705349048E-3</v>
      </c>
      <c r="H447" s="4" t="str">
        <f t="shared" si="124"/>
        <v>plæ</v>
      </c>
      <c r="I447" s="4" t="str">
        <f t="shared" si="125"/>
        <v>pla</v>
      </c>
      <c r="J447" s="10">
        <f t="shared" si="126"/>
        <v>3</v>
      </c>
      <c r="K447" s="10">
        <f t="shared" si="127"/>
        <v>3</v>
      </c>
      <c r="L447" s="10">
        <f t="shared" si="128"/>
        <v>3</v>
      </c>
      <c r="M447" s="1" t="str">
        <f t="shared" si="129"/>
        <v>~pla~</v>
      </c>
      <c r="N447" s="1" t="str">
        <f t="shared" si="130"/>
        <v>[plæ]</v>
      </c>
      <c r="O447" s="4">
        <f t="shared" si="131"/>
        <v>0.31561640606178698</v>
      </c>
      <c r="P447" s="4">
        <f t="shared" si="132"/>
        <v>0.74999999999999989</v>
      </c>
      <c r="Q447" s="3" cm="1">
        <f t="array" ref="Q447">SUM(_xlfn._xlws.FILTER($G$2:$G$863,_xlfn.MAP($M$2:$M$863,_xlfn.LAMBDA(_xlpm.x,_xlpm.x=$M447))))</f>
        <v>2.2665457842248413E-3</v>
      </c>
      <c r="R447" s="4">
        <f t="shared" si="133"/>
        <v>0.6</v>
      </c>
      <c r="S447" s="6" cm="1">
        <f t="array" ref="S447">SUM(_xlfn._xlws.FILTER($G$2:$G$863,_xlfn.MAP($N$2:$N$863,_xlfn.LAMBDA(_xlpm.x,_xlpm.x=$N447))))</f>
        <v>1.3599274705349048E-3</v>
      </c>
      <c r="T447" s="4">
        <f t="shared" si="134"/>
        <v>1</v>
      </c>
      <c r="U447" s="4">
        <f t="shared" si="135"/>
        <v>-0.22184874961635639</v>
      </c>
      <c r="V447" s="4" t="s">
        <v>899</v>
      </c>
      <c r="W447" s="4" t="s">
        <v>895</v>
      </c>
      <c r="X447" s="2" cm="1">
        <f t="array" ref="X447">SUM(_xlfn._xlws.FILTER($E$2:$E$863,_xlfn.MAP($V$2:$V$863,_xlfn.LAMBDA(_xlpm.x,_xlpm.x=$V447))))</f>
        <v>359</v>
      </c>
      <c r="Y447" s="11">
        <f t="shared" si="136"/>
        <v>8.356545961002786E-3</v>
      </c>
      <c r="Z447" s="2" cm="1">
        <f t="array" ref="Z447">SUM(_xlfn._xlws.FILTER($E$2:$E$863,_xlfn.MAP($W$2:$W$863,_xlfn.LAMBDA(_xlpm.x,_xlpm.x=$W447))))</f>
        <v>150</v>
      </c>
      <c r="AA447" s="11">
        <f t="shared" si="137"/>
        <v>0.02</v>
      </c>
      <c r="AB447" s="11">
        <f t="shared" si="138"/>
        <v>-0.3790031895226379</v>
      </c>
      <c r="AC447" s="2"/>
      <c r="AH447" s="2"/>
      <c r="AI447" s="2"/>
    </row>
    <row r="448" spans="1:35">
      <c r="A448" s="1" t="str">
        <f t="shared" si="122"/>
        <v>~qui~ : [kwaɪ]</v>
      </c>
      <c r="B448" s="1">
        <f t="shared" si="141"/>
        <v>0</v>
      </c>
      <c r="C448" s="1">
        <f t="shared" si="141"/>
        <v>0</v>
      </c>
      <c r="D448" s="1">
        <f t="shared" si="141"/>
        <v>0</v>
      </c>
      <c r="E448" s="7">
        <v>3</v>
      </c>
      <c r="F448" s="9" t="s">
        <v>278</v>
      </c>
      <c r="G448" s="4">
        <f t="shared" si="123"/>
        <v>1.3599274705349048E-3</v>
      </c>
      <c r="H448" s="4" t="str">
        <f t="shared" si="124"/>
        <v>kwaɪ</v>
      </c>
      <c r="I448" s="4" t="str">
        <f t="shared" si="125"/>
        <v>qui</v>
      </c>
      <c r="J448" s="10">
        <f t="shared" si="126"/>
        <v>4</v>
      </c>
      <c r="K448" s="10">
        <f t="shared" si="127"/>
        <v>3</v>
      </c>
      <c r="L448" s="10">
        <f t="shared" si="128"/>
        <v>4</v>
      </c>
      <c r="M448" s="1" t="str">
        <f t="shared" si="129"/>
        <v>~qui~</v>
      </c>
      <c r="N448" s="1" t="str">
        <f t="shared" si="130"/>
        <v>[kwaɪ]</v>
      </c>
      <c r="O448" s="4">
        <f t="shared" si="131"/>
        <v>0.35137030129336466</v>
      </c>
      <c r="P448" s="4">
        <f t="shared" si="132"/>
        <v>0.74999999999999989</v>
      </c>
      <c r="Q448" s="3" cm="1">
        <f t="array" ref="Q448">SUM(_xlfn._xlws.FILTER($G$2:$G$863,_xlfn.MAP($M$2:$M$863,_xlfn.LAMBDA(_xlpm.x,_xlpm.x=$M448))))</f>
        <v>2.2665457842248413E-3</v>
      </c>
      <c r="R448" s="4">
        <f t="shared" si="133"/>
        <v>0.6</v>
      </c>
      <c r="S448" s="6" cm="1">
        <f t="array" ref="S448">SUM(_xlfn._xlws.FILTER($G$2:$G$863,_xlfn.MAP($N$2:$N$863,_xlfn.LAMBDA(_xlpm.x,_xlpm.x=$N448))))</f>
        <v>1.3599274705349048E-3</v>
      </c>
      <c r="T448" s="4">
        <f t="shared" si="134"/>
        <v>1</v>
      </c>
      <c r="U448" s="4">
        <f t="shared" si="135"/>
        <v>-0.22184874961635639</v>
      </c>
      <c r="V448" s="4" t="s">
        <v>900</v>
      </c>
      <c r="W448" s="4" t="s">
        <v>900</v>
      </c>
      <c r="X448" s="2" cm="1">
        <f t="array" ref="X448">SUM(_xlfn._xlws.FILTER($E$2:$E$863,_xlfn.MAP($V$2:$V$863,_xlfn.LAMBDA(_xlpm.x,_xlpm.x=$V448))))</f>
        <v>247</v>
      </c>
      <c r="Y448" s="11">
        <f t="shared" si="136"/>
        <v>1.2145748987854251E-2</v>
      </c>
      <c r="Z448" s="2" cm="1">
        <f t="array" ref="Z448">SUM(_xlfn._xlws.FILTER($E$2:$E$863,_xlfn.MAP($W$2:$W$863,_xlfn.LAMBDA(_xlpm.x,_xlpm.x=$W448))))</f>
        <v>78</v>
      </c>
      <c r="AA448" s="11">
        <f t="shared" si="137"/>
        <v>3.8461538461538464E-2</v>
      </c>
      <c r="AB448" s="11">
        <f t="shared" si="138"/>
        <v>-0.50060235056918534</v>
      </c>
      <c r="AC448" s="2"/>
      <c r="AH448" s="2"/>
      <c r="AI448" s="2"/>
    </row>
    <row r="449" spans="1:35">
      <c r="A449" s="1" t="str">
        <f t="shared" si="122"/>
        <v>~pro~ : [pɹɑ]</v>
      </c>
      <c r="B449" s="1">
        <f t="shared" si="141"/>
        <v>0</v>
      </c>
      <c r="C449" s="1">
        <f t="shared" si="141"/>
        <v>0</v>
      </c>
      <c r="D449" s="1">
        <f t="shared" si="141"/>
        <v>0</v>
      </c>
      <c r="E449" s="7">
        <v>6</v>
      </c>
      <c r="F449" s="9" t="s">
        <v>246</v>
      </c>
      <c r="G449" s="4">
        <f t="shared" si="123"/>
        <v>2.7198549410698096E-3</v>
      </c>
      <c r="H449" s="4" t="str">
        <f t="shared" si="124"/>
        <v>pɹɑ</v>
      </c>
      <c r="I449" s="4" t="str">
        <f t="shared" si="125"/>
        <v>pro</v>
      </c>
      <c r="J449" s="10">
        <f t="shared" si="126"/>
        <v>3</v>
      </c>
      <c r="K449" s="10">
        <f t="shared" si="127"/>
        <v>3</v>
      </c>
      <c r="L449" s="10">
        <f t="shared" si="128"/>
        <v>3</v>
      </c>
      <c r="M449" s="1" t="str">
        <f t="shared" si="129"/>
        <v>~pro~</v>
      </c>
      <c r="N449" s="1" t="str">
        <f t="shared" si="130"/>
        <v>[pɹɑ]</v>
      </c>
      <c r="O449" s="4">
        <f t="shared" si="131"/>
        <v>0.44302363551984447</v>
      </c>
      <c r="P449" s="4">
        <f t="shared" si="132"/>
        <v>0.74999999999999989</v>
      </c>
      <c r="Q449" s="3" cm="1">
        <f t="array" ref="Q449">SUM(_xlfn._xlws.FILTER($G$2:$G$863,_xlfn.MAP($M$2:$M$863,_xlfn.LAMBDA(_xlpm.x,_xlpm.x=$M449))))</f>
        <v>4.5330915684496827E-3</v>
      </c>
      <c r="R449" s="4">
        <f t="shared" si="133"/>
        <v>0.6</v>
      </c>
      <c r="S449" s="6" cm="1">
        <f t="array" ref="S449">SUM(_xlfn._xlws.FILTER($G$2:$G$863,_xlfn.MAP($N$2:$N$863,_xlfn.LAMBDA(_xlpm.x,_xlpm.x=$N449))))</f>
        <v>2.7198549410698096E-3</v>
      </c>
      <c r="T449" s="4">
        <f t="shared" si="134"/>
        <v>1</v>
      </c>
      <c r="U449" s="4">
        <f t="shared" si="135"/>
        <v>-0.22184874961635639</v>
      </c>
      <c r="V449" s="4" t="s">
        <v>908</v>
      </c>
      <c r="W449" s="4" t="s">
        <v>897</v>
      </c>
      <c r="X449" s="2" cm="1">
        <f t="array" ref="X449">SUM(_xlfn._xlws.FILTER($E$2:$E$863,_xlfn.MAP($V$2:$V$863,_xlfn.LAMBDA(_xlpm.x,_xlpm.x=$V449))))</f>
        <v>562</v>
      </c>
      <c r="Y449" s="11">
        <f t="shared" si="136"/>
        <v>1.0676156583629894E-2</v>
      </c>
      <c r="Z449" s="2" cm="1">
        <f t="array" ref="Z449">SUM(_xlfn._xlws.FILTER($E$2:$E$863,_xlfn.MAP($W$2:$W$863,_xlfn.LAMBDA(_xlpm.x,_xlpm.x=$W449))))</f>
        <v>111</v>
      </c>
      <c r="AA449" s="11">
        <f t="shared" si="137"/>
        <v>5.4054054054054057E-2</v>
      </c>
      <c r="AB449" s="11">
        <f t="shared" si="138"/>
        <v>-0.7044133367824037</v>
      </c>
      <c r="AC449" s="2"/>
      <c r="AH449" s="2"/>
      <c r="AI449" s="2"/>
    </row>
    <row r="450" spans="1:35">
      <c r="A450" s="1" t="str">
        <f t="shared" ref="A450:A513" si="142">_xlfn.LET(_xlpm.sep," : ",CONCATENATE(M450,_xlpm.sep,N450))</f>
        <v>~sto~ : [stɑ]</v>
      </c>
      <c r="B450" s="1">
        <f t="shared" si="141"/>
        <v>0</v>
      </c>
      <c r="C450" s="1">
        <f t="shared" si="141"/>
        <v>0</v>
      </c>
      <c r="D450" s="1">
        <f t="shared" si="141"/>
        <v>0</v>
      </c>
      <c r="E450" s="7">
        <v>1</v>
      </c>
      <c r="F450" s="9" t="s">
        <v>562</v>
      </c>
      <c r="G450" s="4">
        <f t="shared" ref="G450:G513" si="143">E450/freq.sum.r6e</f>
        <v>4.5330915684496827E-4</v>
      </c>
      <c r="H450" s="4" t="str">
        <f t="shared" ref="H450:H513" si="144">_xlfn.LET(_xlpm.sep,":",_xlpm.w,$F450,LEFT(_xlpm.w,FIND(_xlpm.sep,_xlpm.w)-1))</f>
        <v>stɑ</v>
      </c>
      <c r="I450" s="4" t="str">
        <f t="shared" ref="I450:I513" si="145">_xlfn.LET(_xlpm.sep,":",_xlpm.w,$F450,RIGHT(_xlpm.w,LEN(_xlpm.w)-FIND(_xlpm.sep,_xlpm.w)))</f>
        <v>sto</v>
      </c>
      <c r="J450" s="10">
        <f t="shared" ref="J450:J513" si="146">_xlfn.LET(_xlpm.w,H450,LEN(_xlpm.w))</f>
        <v>3</v>
      </c>
      <c r="K450" s="10">
        <f t="shared" ref="K450:K513" si="147">_xlfn.LET(_xlpm.w,I450,LEN(_xlpm.w))</f>
        <v>3</v>
      </c>
      <c r="L450" s="10">
        <f t="shared" ref="L450:L513" si="148">_xlfn.LET(_xlpm.a,J450,_xlpm.b,K450,MAX(_xlpm.a,_xlpm.b))</f>
        <v>3</v>
      </c>
      <c r="M450" s="1" t="str">
        <f t="shared" ref="M450:M513" si="149">_xlfn.LET(_xlpm.sep,":",_xlpm.w,$F450,_xlfn.CONCAT("~",RIGHT(_xlpm.w,LEN(_xlpm.w)-FIND(_xlpm.sep,_xlpm.w)),"~"))</f>
        <v>~sto~</v>
      </c>
      <c r="N450" s="1" t="str">
        <f t="shared" ref="N450:N513" si="150">_xlfn.LET(_xlpm.sep,":",_xlpm.w,$F450,_xlfn.CONCAT("[",LEFT(_xlpm.w,FIND(_xlpm.sep,_xlpm.w)-1),"]"))</f>
        <v>[stɑ]</v>
      </c>
      <c r="O450" s="4">
        <f t="shared" ref="O450:O513" si="151">_xlfn.LET(_xlpm.freq,E450,_xlpm.size,L450+1,_xlpm.F,P450,LOG(1+_xlpm.freq)*LOG(1+_xlpm.size)*_xlpm.F)</f>
        <v>5.260273434363117E-2</v>
      </c>
      <c r="P450" s="4">
        <f t="shared" ref="P450:P513" si="152">_xlfn.LET(_xlpm.a,T450,_xlpm.b,R450,2*_xlpm.a*_xlpm.b/(_xlpm.a+_xlpm.b))</f>
        <v>0.25</v>
      </c>
      <c r="Q450" s="3" cm="1">
        <f t="array" ref="Q450">SUM(_xlfn._xlws.FILTER($G$2:$G$863,_xlfn.MAP($M$2:$M$863,_xlfn.LAMBDA(_xlpm.x,_xlpm.x=$M450))))</f>
        <v>2.2665457842248413E-3</v>
      </c>
      <c r="R450" s="4">
        <f t="shared" ref="R450:R513" si="153">$G450/Q450</f>
        <v>0.2</v>
      </c>
      <c r="S450" s="6" cm="1">
        <f t="array" ref="S450">SUM(_xlfn._xlws.FILTER($G$2:$G$863,_xlfn.MAP($N$2:$N$863,_xlfn.LAMBDA(_xlpm.x,_xlpm.x=$N450))))</f>
        <v>1.3599274705349048E-3</v>
      </c>
      <c r="T450" s="4">
        <f t="shared" ref="T450:T513" si="154">$G450/S450</f>
        <v>0.33333333333333331</v>
      </c>
      <c r="U450" s="4">
        <f t="shared" ref="U450:U513" si="155">_xlfn.LET(_xlpm.p,R450,_xlpm.q,T450,LOG(_xlpm.p/_xlpm.q))</f>
        <v>-0.22184874961635631</v>
      </c>
      <c r="V450" s="4" t="s">
        <v>907</v>
      </c>
      <c r="W450" s="4" t="s">
        <v>902</v>
      </c>
      <c r="X450" s="2" cm="1">
        <f t="array" ref="X450">SUM(_xlfn._xlws.FILTER($E$2:$E$863,_xlfn.MAP($V$2:$V$863,_xlfn.LAMBDA(_xlpm.x,_xlpm.x=$V450))))</f>
        <v>341</v>
      </c>
      <c r="Y450" s="11">
        <f t="shared" ref="Y450:Y513" si="156">$E450/X450</f>
        <v>2.9325513196480938E-3</v>
      </c>
      <c r="Z450" s="2" cm="1">
        <f t="array" ref="Z450">SUM(_xlfn._xlws.FILTER($E$2:$E$863,_xlfn.MAP($W$2:$W$863,_xlfn.LAMBDA(_xlpm.x,_xlpm.x=$W450))))</f>
        <v>127</v>
      </c>
      <c r="AA450" s="11">
        <f t="shared" ref="AA450:AA513" si="157">$E450/Z450</f>
        <v>7.874015748031496E-3</v>
      </c>
      <c r="AB450" s="11">
        <f t="shared" ref="AB450:AB513" si="158">_xlfn.LET(_xlpm.a,Y450,_xlpm.b,AA450,LOG(_xlpm.a/_xlpm.b))</f>
        <v>-0.42895065803654087</v>
      </c>
      <c r="AC450" s="2"/>
      <c r="AH450" s="2"/>
      <c r="AI450" s="2"/>
    </row>
    <row r="451" spans="1:35">
      <c r="A451" s="1" t="str">
        <f t="shared" si="142"/>
        <v>~sho~ : [ʃɑ]</v>
      </c>
      <c r="B451" s="1">
        <f t="shared" si="141"/>
        <v>0</v>
      </c>
      <c r="C451" s="1">
        <f t="shared" si="141"/>
        <v>0</v>
      </c>
      <c r="D451" s="1">
        <f t="shared" si="141"/>
        <v>0</v>
      </c>
      <c r="E451" s="7">
        <v>1</v>
      </c>
      <c r="F451" s="9" t="s">
        <v>383</v>
      </c>
      <c r="G451" s="4">
        <f t="shared" si="143"/>
        <v>4.5330915684496827E-4</v>
      </c>
      <c r="H451" s="4" t="str">
        <f t="shared" si="144"/>
        <v>ʃɑ</v>
      </c>
      <c r="I451" s="4" t="str">
        <f t="shared" si="145"/>
        <v>sho</v>
      </c>
      <c r="J451" s="10">
        <f t="shared" si="146"/>
        <v>2</v>
      </c>
      <c r="K451" s="10">
        <f t="shared" si="147"/>
        <v>3</v>
      </c>
      <c r="L451" s="10">
        <f t="shared" si="148"/>
        <v>3</v>
      </c>
      <c r="M451" s="1" t="str">
        <f t="shared" si="149"/>
        <v>~sho~</v>
      </c>
      <c r="N451" s="1" t="str">
        <f t="shared" si="150"/>
        <v>[ʃɑ]</v>
      </c>
      <c r="O451" s="4">
        <f t="shared" si="151"/>
        <v>8.4164374949809884E-2</v>
      </c>
      <c r="P451" s="4">
        <f t="shared" si="152"/>
        <v>0.4</v>
      </c>
      <c r="Q451" s="3" cm="1">
        <f t="array" ref="Q451">SUM(_xlfn._xlws.FILTER($G$2:$G$863,_xlfn.MAP($M$2:$M$863,_xlfn.LAMBDA(_xlpm.x,_xlpm.x=$M451))))</f>
        <v>1.3599274705349048E-3</v>
      </c>
      <c r="R451" s="4">
        <f t="shared" si="153"/>
        <v>0.33333333333333331</v>
      </c>
      <c r="S451" s="6" cm="1">
        <f t="array" ref="S451">SUM(_xlfn._xlws.FILTER($G$2:$G$863,_xlfn.MAP($N$2:$N$863,_xlfn.LAMBDA(_xlpm.x,_xlpm.x=$N451))))</f>
        <v>9.0661831368993653E-4</v>
      </c>
      <c r="T451" s="4">
        <f t="shared" si="154"/>
        <v>0.5</v>
      </c>
      <c r="U451" s="4">
        <f t="shared" si="155"/>
        <v>-0.17609125905568127</v>
      </c>
      <c r="V451" s="4" t="s">
        <v>909</v>
      </c>
      <c r="W451" s="4" t="s">
        <v>890</v>
      </c>
      <c r="X451" s="2" cm="1">
        <f t="array" ref="X451">SUM(_xlfn._xlws.FILTER($E$2:$E$863,_xlfn.MAP($V$2:$V$863,_xlfn.LAMBDA(_xlpm.x,_xlpm.x=$V451))))</f>
        <v>473</v>
      </c>
      <c r="Y451" s="11">
        <f t="shared" si="156"/>
        <v>2.1141649048625794E-3</v>
      </c>
      <c r="Z451" s="2" cm="1">
        <f t="array" ref="Z451">SUM(_xlfn._xlws.FILTER($E$2:$E$863,_xlfn.MAP($W$2:$W$863,_xlfn.LAMBDA(_xlpm.x,_xlpm.x=$W451))))</f>
        <v>245</v>
      </c>
      <c r="AA451" s="11">
        <f t="shared" si="157"/>
        <v>4.0816326530612249E-3</v>
      </c>
      <c r="AB451" s="11">
        <f t="shared" si="158"/>
        <v>-0.28569505637327913</v>
      </c>
      <c r="AC451" s="2"/>
      <c r="AH451" s="2"/>
      <c r="AI451" s="2"/>
    </row>
    <row r="452" spans="1:35">
      <c r="A452" s="1" t="str">
        <f t="shared" si="142"/>
        <v>~hea~ : [hi]</v>
      </c>
      <c r="B452" s="1">
        <f t="shared" si="141"/>
        <v>0</v>
      </c>
      <c r="C452" s="1">
        <f t="shared" si="141"/>
        <v>0</v>
      </c>
      <c r="D452" s="1">
        <f t="shared" si="141"/>
        <v>0</v>
      </c>
      <c r="E452" s="7">
        <v>2</v>
      </c>
      <c r="F452" s="9" t="s">
        <v>41</v>
      </c>
      <c r="G452" s="4">
        <f t="shared" si="143"/>
        <v>9.0661831368993653E-4</v>
      </c>
      <c r="H452" s="4" t="str">
        <f t="shared" si="144"/>
        <v>hi</v>
      </c>
      <c r="I452" s="4" t="str">
        <f t="shared" si="145"/>
        <v>hea</v>
      </c>
      <c r="J452" s="10">
        <f t="shared" si="146"/>
        <v>2</v>
      </c>
      <c r="K452" s="10">
        <f t="shared" si="147"/>
        <v>3</v>
      </c>
      <c r="L452" s="10">
        <f t="shared" si="148"/>
        <v>3</v>
      </c>
      <c r="M452" s="1" t="str">
        <f t="shared" si="149"/>
        <v>~hea~</v>
      </c>
      <c r="N452" s="1" t="str">
        <f t="shared" si="150"/>
        <v>[hi]</v>
      </c>
      <c r="O452" s="4">
        <f t="shared" si="151"/>
        <v>0.13339737819208369</v>
      </c>
      <c r="P452" s="4">
        <f t="shared" si="152"/>
        <v>0.4</v>
      </c>
      <c r="Q452" s="3" cm="1">
        <f t="array" ref="Q452">SUM(_xlfn._xlws.FILTER($G$2:$G$863,_xlfn.MAP($M$2:$M$863,_xlfn.LAMBDA(_xlpm.x,_xlpm.x=$M452))))</f>
        <v>2.7198549410698096E-3</v>
      </c>
      <c r="R452" s="4">
        <f t="shared" si="153"/>
        <v>0.33333333333333331</v>
      </c>
      <c r="S452" s="6" cm="1">
        <f t="array" ref="S452">SUM(_xlfn._xlws.FILTER($G$2:$G$863,_xlfn.MAP($N$2:$N$863,_xlfn.LAMBDA(_xlpm.x,_xlpm.x=$N452))))</f>
        <v>1.8132366273798731E-3</v>
      </c>
      <c r="T452" s="4">
        <f t="shared" si="154"/>
        <v>0.5</v>
      </c>
      <c r="U452" s="4">
        <f t="shared" si="155"/>
        <v>-0.17609125905568127</v>
      </c>
      <c r="V452" s="4" t="s">
        <v>907</v>
      </c>
      <c r="W452" s="4" t="s">
        <v>896</v>
      </c>
      <c r="X452" s="2" cm="1">
        <f t="array" ref="X452">SUM(_xlfn._xlws.FILTER($E$2:$E$863,_xlfn.MAP($V$2:$V$863,_xlfn.LAMBDA(_xlpm.x,_xlpm.x=$V452))))</f>
        <v>341</v>
      </c>
      <c r="Y452" s="11">
        <f t="shared" si="156"/>
        <v>5.8651026392961877E-3</v>
      </c>
      <c r="Z452" s="2" cm="1">
        <f t="array" ref="Z452">SUM(_xlfn._xlws.FILTER($E$2:$E$863,_xlfn.MAP($W$2:$W$863,_xlfn.LAMBDA(_xlpm.x,_xlpm.x=$W452))))</f>
        <v>85</v>
      </c>
      <c r="AA452" s="11">
        <f t="shared" si="157"/>
        <v>2.3529411764705882E-2</v>
      </c>
      <c r="AB452" s="11">
        <f t="shared" si="158"/>
        <v>-0.60333545327820504</v>
      </c>
      <c r="AC452" s="2"/>
      <c r="AH452" s="2"/>
      <c r="AI452" s="2"/>
    </row>
    <row r="453" spans="1:35">
      <c r="A453" s="1" t="str">
        <f t="shared" si="142"/>
        <v>~who~ : [hu]</v>
      </c>
      <c r="B453" s="1">
        <f t="shared" si="141"/>
        <v>0</v>
      </c>
      <c r="C453" s="1">
        <f t="shared" si="141"/>
        <v>0</v>
      </c>
      <c r="D453" s="1">
        <f t="shared" si="141"/>
        <v>0</v>
      </c>
      <c r="E453" s="7">
        <v>2</v>
      </c>
      <c r="F453" s="9" t="s">
        <v>42</v>
      </c>
      <c r="G453" s="4">
        <f t="shared" si="143"/>
        <v>9.0661831368993653E-4</v>
      </c>
      <c r="H453" s="4" t="str">
        <f t="shared" si="144"/>
        <v>hu</v>
      </c>
      <c r="I453" s="4" t="str">
        <f t="shared" si="145"/>
        <v>who</v>
      </c>
      <c r="J453" s="10">
        <f t="shared" si="146"/>
        <v>2</v>
      </c>
      <c r="K453" s="10">
        <f t="shared" si="147"/>
        <v>3</v>
      </c>
      <c r="L453" s="10">
        <f t="shared" si="148"/>
        <v>3</v>
      </c>
      <c r="M453" s="1" t="str">
        <f t="shared" si="149"/>
        <v>~who~</v>
      </c>
      <c r="N453" s="1" t="str">
        <f t="shared" si="150"/>
        <v>[hu]</v>
      </c>
      <c r="O453" s="4">
        <f t="shared" si="151"/>
        <v>0.26679475638416739</v>
      </c>
      <c r="P453" s="4">
        <f t="shared" si="152"/>
        <v>0.8</v>
      </c>
      <c r="Q453" s="3" cm="1">
        <f t="array" ref="Q453">SUM(_xlfn._xlws.FILTER($G$2:$G$863,_xlfn.MAP($M$2:$M$863,_xlfn.LAMBDA(_xlpm.x,_xlpm.x=$M453))))</f>
        <v>1.3599274705349048E-3</v>
      </c>
      <c r="R453" s="4">
        <f t="shared" si="153"/>
        <v>0.66666666666666663</v>
      </c>
      <c r="S453" s="6" cm="1">
        <f t="array" ref="S453">SUM(_xlfn._xlws.FILTER($G$2:$G$863,_xlfn.MAP($N$2:$N$863,_xlfn.LAMBDA(_xlpm.x,_xlpm.x=$N453))))</f>
        <v>9.0661831368993653E-4</v>
      </c>
      <c r="T453" s="4">
        <f t="shared" si="154"/>
        <v>1</v>
      </c>
      <c r="U453" s="4">
        <f t="shared" si="155"/>
        <v>-0.17609125905568127</v>
      </c>
      <c r="V453" s="4" t="s">
        <v>907</v>
      </c>
      <c r="W453" s="4" t="s">
        <v>900</v>
      </c>
      <c r="X453" s="2" cm="1">
        <f t="array" ref="X453">SUM(_xlfn._xlws.FILTER($E$2:$E$863,_xlfn.MAP($V$2:$V$863,_xlfn.LAMBDA(_xlpm.x,_xlpm.x=$V453))))</f>
        <v>341</v>
      </c>
      <c r="Y453" s="11">
        <f t="shared" si="156"/>
        <v>5.8651026392961877E-3</v>
      </c>
      <c r="Z453" s="2" cm="1">
        <f t="array" ref="Z453">SUM(_xlfn._xlws.FILTER($E$2:$E$863,_xlfn.MAP($W$2:$W$863,_xlfn.LAMBDA(_xlpm.x,_xlpm.x=$W453))))</f>
        <v>78</v>
      </c>
      <c r="AA453" s="11">
        <f t="shared" si="157"/>
        <v>2.564102564102564E-2</v>
      </c>
      <c r="AB453" s="11">
        <f t="shared" si="158"/>
        <v>-0.64065977630201731</v>
      </c>
      <c r="AC453" s="2"/>
      <c r="AH453" s="2"/>
      <c r="AI453" s="2"/>
    </row>
    <row r="454" spans="1:35">
      <c r="A454" s="1" t="str">
        <f t="shared" si="142"/>
        <v>~tha~ : [ðæ]</v>
      </c>
      <c r="B454" s="1">
        <f t="shared" si="141"/>
        <v>0</v>
      </c>
      <c r="C454" s="1">
        <f t="shared" si="141"/>
        <v>0</v>
      </c>
      <c r="D454" s="1">
        <f t="shared" si="141"/>
        <v>0</v>
      </c>
      <c r="E454" s="7">
        <v>2</v>
      </c>
      <c r="F454" s="9" t="s">
        <v>174</v>
      </c>
      <c r="G454" s="4">
        <f t="shared" si="143"/>
        <v>9.0661831368993653E-4</v>
      </c>
      <c r="H454" s="4" t="str">
        <f t="shared" si="144"/>
        <v>ðæ</v>
      </c>
      <c r="I454" s="4" t="str">
        <f t="shared" si="145"/>
        <v>tha</v>
      </c>
      <c r="J454" s="10">
        <f t="shared" si="146"/>
        <v>2</v>
      </c>
      <c r="K454" s="10">
        <f t="shared" si="147"/>
        <v>3</v>
      </c>
      <c r="L454" s="10">
        <f t="shared" si="148"/>
        <v>3</v>
      </c>
      <c r="M454" s="1" t="str">
        <f t="shared" si="149"/>
        <v>~tha~</v>
      </c>
      <c r="N454" s="1" t="str">
        <f t="shared" si="150"/>
        <v>[ðæ]</v>
      </c>
      <c r="O454" s="4">
        <f t="shared" si="151"/>
        <v>0.26679475638416739</v>
      </c>
      <c r="P454" s="4">
        <f t="shared" si="152"/>
        <v>0.8</v>
      </c>
      <c r="Q454" s="3" cm="1">
        <f t="array" ref="Q454">SUM(_xlfn._xlws.FILTER($G$2:$G$863,_xlfn.MAP($M$2:$M$863,_xlfn.LAMBDA(_xlpm.x,_xlpm.x=$M454))))</f>
        <v>1.3599274705349048E-3</v>
      </c>
      <c r="R454" s="4">
        <f t="shared" si="153"/>
        <v>0.66666666666666663</v>
      </c>
      <c r="S454" s="6" cm="1">
        <f t="array" ref="S454">SUM(_xlfn._xlws.FILTER($G$2:$G$863,_xlfn.MAP($N$2:$N$863,_xlfn.LAMBDA(_xlpm.x,_xlpm.x=$N454))))</f>
        <v>9.0661831368993653E-4</v>
      </c>
      <c r="T454" s="4">
        <f t="shared" si="154"/>
        <v>1</v>
      </c>
      <c r="U454" s="4">
        <f t="shared" si="155"/>
        <v>-0.17609125905568127</v>
      </c>
      <c r="V454" s="4" t="s">
        <v>909</v>
      </c>
      <c r="W454" s="4" t="s">
        <v>891</v>
      </c>
      <c r="X454" s="2" cm="1">
        <f t="array" ref="X454">SUM(_xlfn._xlws.FILTER($E$2:$E$863,_xlfn.MAP($V$2:$V$863,_xlfn.LAMBDA(_xlpm.x,_xlpm.x=$V454))))</f>
        <v>473</v>
      </c>
      <c r="Y454" s="11">
        <f t="shared" si="156"/>
        <v>4.2283298097251587E-3</v>
      </c>
      <c r="Z454" s="2" cm="1">
        <f t="array" ref="Z454">SUM(_xlfn._xlws.FILTER($E$2:$E$863,_xlfn.MAP($W$2:$W$863,_xlfn.LAMBDA(_xlpm.x,_xlpm.x=$W454))))</f>
        <v>163</v>
      </c>
      <c r="AA454" s="11">
        <f t="shared" si="157"/>
        <v>1.2269938650306749E-2</v>
      </c>
      <c r="AB454" s="11">
        <f t="shared" si="158"/>
        <v>-0.46267353633385372</v>
      </c>
      <c r="AC454" s="2"/>
      <c r="AH454" s="2"/>
      <c r="AI454" s="2"/>
    </row>
    <row r="455" spans="1:35">
      <c r="A455" s="1" t="str">
        <f t="shared" si="142"/>
        <v>~sho~ : [ʃɔ]</v>
      </c>
      <c r="B455" s="1">
        <f t="shared" si="141"/>
        <v>0</v>
      </c>
      <c r="C455" s="1">
        <f t="shared" si="141"/>
        <v>0</v>
      </c>
      <c r="D455" s="1">
        <f t="shared" si="141"/>
        <v>0</v>
      </c>
      <c r="E455" s="7">
        <v>2</v>
      </c>
      <c r="F455" s="9" t="s">
        <v>335</v>
      </c>
      <c r="G455" s="4">
        <f t="shared" si="143"/>
        <v>9.0661831368993653E-4</v>
      </c>
      <c r="H455" s="1" t="str">
        <f t="shared" si="144"/>
        <v>ʃɔ</v>
      </c>
      <c r="I455" s="1" t="str">
        <f t="shared" si="145"/>
        <v>sho</v>
      </c>
      <c r="J455" s="10">
        <f t="shared" si="146"/>
        <v>2</v>
      </c>
      <c r="K455" s="10">
        <f t="shared" si="147"/>
        <v>3</v>
      </c>
      <c r="L455" s="10">
        <f t="shared" si="148"/>
        <v>3</v>
      </c>
      <c r="M455" s="1" t="str">
        <f t="shared" si="149"/>
        <v>~sho~</v>
      </c>
      <c r="N455" s="1" t="str">
        <f t="shared" si="150"/>
        <v>[ʃɔ]</v>
      </c>
      <c r="O455" s="4">
        <f t="shared" si="151"/>
        <v>0.26679475638416739</v>
      </c>
      <c r="P455" s="4">
        <f t="shared" si="152"/>
        <v>0.8</v>
      </c>
      <c r="Q455" s="3" cm="1">
        <f t="array" ref="Q455">SUM(_xlfn._xlws.FILTER($G$2:$G$863,_xlfn.MAP($M$2:$M$863,_xlfn.LAMBDA(_xlpm.x,_xlpm.x=$M455))))</f>
        <v>1.3599274705349048E-3</v>
      </c>
      <c r="R455" s="4">
        <f t="shared" si="153"/>
        <v>0.66666666666666663</v>
      </c>
      <c r="S455" s="6" cm="1">
        <f t="array" ref="S455">SUM(_xlfn._xlws.FILTER($G$2:$G$863,_xlfn.MAP($N$2:$N$863,_xlfn.LAMBDA(_xlpm.x,_xlpm.x=$N455))))</f>
        <v>9.0661831368993653E-4</v>
      </c>
      <c r="T455" s="4">
        <f t="shared" si="154"/>
        <v>1</v>
      </c>
      <c r="U455" s="4">
        <f t="shared" si="155"/>
        <v>-0.17609125905568127</v>
      </c>
      <c r="V455" s="4" t="s">
        <v>908</v>
      </c>
      <c r="W455" s="4" t="s">
        <v>892</v>
      </c>
      <c r="X455" s="2" cm="1">
        <f t="array" ref="X455">SUM(_xlfn._xlws.FILTER($E$2:$E$863,_xlfn.MAP($V$2:$V$863,_xlfn.LAMBDA(_xlpm.x,_xlpm.x=$V455))))</f>
        <v>562</v>
      </c>
      <c r="Y455" s="11">
        <f t="shared" si="156"/>
        <v>3.5587188612099642E-3</v>
      </c>
      <c r="Z455" s="2" cm="1">
        <f t="array" ref="Z455">SUM(_xlfn._xlws.FILTER($E$2:$E$863,_xlfn.MAP($W$2:$W$863,_xlfn.LAMBDA(_xlpm.x,_xlpm.x=$W455))))</f>
        <v>110</v>
      </c>
      <c r="AA455" s="11">
        <f t="shared" si="157"/>
        <v>1.8181818181818181E-2</v>
      </c>
      <c r="AB455" s="11">
        <f t="shared" si="158"/>
        <v>-0.70834363041083603</v>
      </c>
      <c r="AC455" s="2"/>
      <c r="AH455" s="2"/>
      <c r="AI455" s="2"/>
    </row>
    <row r="456" spans="1:35">
      <c r="A456" s="1" t="str">
        <f t="shared" si="142"/>
        <v>~clo~ : [kloʊ]</v>
      </c>
      <c r="B456" s="1">
        <f t="shared" si="141"/>
        <v>0</v>
      </c>
      <c r="C456" s="1">
        <f t="shared" si="141"/>
        <v>0</v>
      </c>
      <c r="D456" s="1">
        <f t="shared" si="141"/>
        <v>0</v>
      </c>
      <c r="E456" s="7">
        <v>2</v>
      </c>
      <c r="F456" s="9" t="s">
        <v>327</v>
      </c>
      <c r="G456" s="4">
        <f t="shared" si="143"/>
        <v>9.0661831368993653E-4</v>
      </c>
      <c r="H456" s="4" t="str">
        <f t="shared" si="144"/>
        <v>kloʊ</v>
      </c>
      <c r="I456" s="4" t="str">
        <f t="shared" si="145"/>
        <v>clo</v>
      </c>
      <c r="J456" s="10">
        <f t="shared" si="146"/>
        <v>4</v>
      </c>
      <c r="K456" s="10">
        <f t="shared" si="147"/>
        <v>3</v>
      </c>
      <c r="L456" s="10">
        <f t="shared" si="148"/>
        <v>4</v>
      </c>
      <c r="M456" s="1" t="str">
        <f t="shared" si="149"/>
        <v>~clo~</v>
      </c>
      <c r="N456" s="1" t="str">
        <f t="shared" si="150"/>
        <v>[kloʊ]</v>
      </c>
      <c r="O456" s="4">
        <f t="shared" si="151"/>
        <v>0.29701800075577461</v>
      </c>
      <c r="P456" s="4">
        <f t="shared" si="152"/>
        <v>0.8</v>
      </c>
      <c r="Q456" s="3" cm="1">
        <f t="array" ref="Q456">SUM(_xlfn._xlws.FILTER($G$2:$G$863,_xlfn.MAP($M$2:$M$863,_xlfn.LAMBDA(_xlpm.x,_xlpm.x=$M456))))</f>
        <v>1.3599274705349048E-3</v>
      </c>
      <c r="R456" s="4">
        <f t="shared" si="153"/>
        <v>0.66666666666666663</v>
      </c>
      <c r="S456" s="6" cm="1">
        <f t="array" ref="S456">SUM(_xlfn._xlws.FILTER($G$2:$G$863,_xlfn.MAP($N$2:$N$863,_xlfn.LAMBDA(_xlpm.x,_xlpm.x=$N456))))</f>
        <v>9.0661831368993653E-4</v>
      </c>
      <c r="T456" s="4">
        <f t="shared" si="154"/>
        <v>1</v>
      </c>
      <c r="U456" s="4">
        <f t="shared" si="155"/>
        <v>-0.17609125905568127</v>
      </c>
      <c r="V456" s="4" t="s">
        <v>909</v>
      </c>
      <c r="W456" s="4" t="s">
        <v>893</v>
      </c>
      <c r="X456" s="2" cm="1">
        <f t="array" ref="X456">SUM(_xlfn._xlws.FILTER($E$2:$E$863,_xlfn.MAP($V$2:$V$863,_xlfn.LAMBDA(_xlpm.x,_xlpm.x=$V456))))</f>
        <v>473</v>
      </c>
      <c r="Y456" s="11">
        <f t="shared" si="156"/>
        <v>4.2283298097251587E-3</v>
      </c>
      <c r="Z456" s="2" cm="1">
        <f t="array" ref="Z456">SUM(_xlfn._xlws.FILTER($E$2:$E$863,_xlfn.MAP($W$2:$W$863,_xlfn.LAMBDA(_xlpm.x,_xlpm.x=$W456))))</f>
        <v>228</v>
      </c>
      <c r="AA456" s="11">
        <f t="shared" si="157"/>
        <v>8.771929824561403E-3</v>
      </c>
      <c r="AB456" s="11">
        <f t="shared" si="158"/>
        <v>-0.3169262937373577</v>
      </c>
      <c r="AC456" s="2"/>
      <c r="AH456" s="2"/>
      <c r="AI456" s="2"/>
    </row>
    <row r="457" spans="1:35">
      <c r="A457" s="1" t="str">
        <f t="shared" si="142"/>
        <v>~xpe~ : [kspɛ]</v>
      </c>
      <c r="B457" s="1">
        <f t="shared" si="141"/>
        <v>0</v>
      </c>
      <c r="C457" s="1">
        <f t="shared" si="141"/>
        <v>0</v>
      </c>
      <c r="D457" s="1">
        <f t="shared" si="141"/>
        <v>0</v>
      </c>
      <c r="E457" s="7">
        <v>2</v>
      </c>
      <c r="F457" s="9" t="s">
        <v>261</v>
      </c>
      <c r="G457" s="4">
        <f t="shared" si="143"/>
        <v>9.0661831368993653E-4</v>
      </c>
      <c r="H457" s="4" t="str">
        <f t="shared" si="144"/>
        <v>kspɛ</v>
      </c>
      <c r="I457" s="4" t="str">
        <f t="shared" si="145"/>
        <v>xpe</v>
      </c>
      <c r="J457" s="10">
        <f t="shared" si="146"/>
        <v>4</v>
      </c>
      <c r="K457" s="10">
        <f t="shared" si="147"/>
        <v>3</v>
      </c>
      <c r="L457" s="10">
        <f t="shared" si="148"/>
        <v>4</v>
      </c>
      <c r="M457" s="1" t="str">
        <f t="shared" si="149"/>
        <v>~xpe~</v>
      </c>
      <c r="N457" s="1" t="str">
        <f t="shared" si="150"/>
        <v>[kspɛ]</v>
      </c>
      <c r="O457" s="4">
        <f t="shared" si="151"/>
        <v>0.29701800075577461</v>
      </c>
      <c r="P457" s="4">
        <f t="shared" si="152"/>
        <v>0.8</v>
      </c>
      <c r="Q457" s="3" cm="1">
        <f t="array" ref="Q457">SUM(_xlfn._xlws.FILTER($G$2:$G$863,_xlfn.MAP($M$2:$M$863,_xlfn.LAMBDA(_xlpm.x,_xlpm.x=$M457))))</f>
        <v>1.3599274705349048E-3</v>
      </c>
      <c r="R457" s="4">
        <f t="shared" si="153"/>
        <v>0.66666666666666663</v>
      </c>
      <c r="S457" s="6" cm="1">
        <f t="array" ref="S457">SUM(_xlfn._xlws.FILTER($G$2:$G$863,_xlfn.MAP($N$2:$N$863,_xlfn.LAMBDA(_xlpm.x,_xlpm.x=$N457))))</f>
        <v>9.0661831368993653E-4</v>
      </c>
      <c r="T457" s="4">
        <f t="shared" si="154"/>
        <v>1</v>
      </c>
      <c r="U457" s="4">
        <f t="shared" si="155"/>
        <v>-0.17609125905568127</v>
      </c>
      <c r="V457" s="4" t="s">
        <v>908</v>
      </c>
      <c r="W457" s="4" t="s">
        <v>897</v>
      </c>
      <c r="X457" s="2" cm="1">
        <f t="array" ref="X457">SUM(_xlfn._xlws.FILTER($E$2:$E$863,_xlfn.MAP($V$2:$V$863,_xlfn.LAMBDA(_xlpm.x,_xlpm.x=$V457))))</f>
        <v>562</v>
      </c>
      <c r="Y457" s="11">
        <f t="shared" si="156"/>
        <v>3.5587188612099642E-3</v>
      </c>
      <c r="Z457" s="2" cm="1">
        <f t="array" ref="Z457">SUM(_xlfn._xlws.FILTER($E$2:$E$863,_xlfn.MAP($W$2:$W$863,_xlfn.LAMBDA(_xlpm.x,_xlpm.x=$W457))))</f>
        <v>111</v>
      </c>
      <c r="AA457" s="11">
        <f t="shared" si="157"/>
        <v>1.8018018018018018E-2</v>
      </c>
      <c r="AB457" s="11">
        <f t="shared" si="158"/>
        <v>-0.7044133367824037</v>
      </c>
      <c r="AC457" s="2"/>
      <c r="AH457" s="2"/>
      <c r="AI457" s="2"/>
    </row>
    <row r="458" spans="1:35">
      <c r="A458" s="1" t="str">
        <f t="shared" si="142"/>
        <v>~the~ : [ðə]</v>
      </c>
      <c r="B458" s="1">
        <f t="shared" si="141"/>
        <v>0</v>
      </c>
      <c r="C458" s="1">
        <f t="shared" si="141"/>
        <v>0</v>
      </c>
      <c r="D458" s="1">
        <f t="shared" si="141"/>
        <v>0</v>
      </c>
      <c r="E458" s="7">
        <v>13</v>
      </c>
      <c r="F458" s="9" t="s">
        <v>188</v>
      </c>
      <c r="G458" s="4">
        <f t="shared" si="143"/>
        <v>5.8930190389845875E-3</v>
      </c>
      <c r="H458" s="4" t="str">
        <f t="shared" si="144"/>
        <v>ðə</v>
      </c>
      <c r="I458" s="4" t="str">
        <f t="shared" si="145"/>
        <v>the</v>
      </c>
      <c r="J458" s="10">
        <f t="shared" si="146"/>
        <v>2</v>
      </c>
      <c r="K458" s="10">
        <f t="shared" si="147"/>
        <v>3</v>
      </c>
      <c r="L458" s="10">
        <f t="shared" si="148"/>
        <v>3</v>
      </c>
      <c r="M458" s="1" t="str">
        <f t="shared" si="149"/>
        <v>~the~</v>
      </c>
      <c r="N458" s="1" t="str">
        <f t="shared" si="150"/>
        <v>[ðə]</v>
      </c>
      <c r="O458" s="4">
        <f t="shared" si="151"/>
        <v>0.65090115842996632</v>
      </c>
      <c r="P458" s="4">
        <f t="shared" si="152"/>
        <v>0.81250000000000011</v>
      </c>
      <c r="Q458" s="3" cm="1">
        <f t="array" ref="Q458">SUM(_xlfn._xlws.FILTER($G$2:$G$863,_xlfn.MAP($M$2:$M$863,_xlfn.LAMBDA(_xlpm.x,_xlpm.x=$M458))))</f>
        <v>8.6128739800543971E-3</v>
      </c>
      <c r="R458" s="4">
        <f t="shared" si="153"/>
        <v>0.68421052631578949</v>
      </c>
      <c r="S458" s="6" cm="1">
        <f t="array" ref="S458">SUM(_xlfn._xlws.FILTER($G$2:$G$863,_xlfn.MAP($N$2:$N$863,_xlfn.LAMBDA(_xlpm.x,_xlpm.x=$N458))))</f>
        <v>5.8930190389845875E-3</v>
      </c>
      <c r="T458" s="4">
        <f t="shared" si="154"/>
        <v>1</v>
      </c>
      <c r="U458" s="4">
        <f t="shared" si="155"/>
        <v>-0.16481024864599217</v>
      </c>
      <c r="V458" s="4" t="s">
        <v>899</v>
      </c>
      <c r="W458" s="4" t="s">
        <v>895</v>
      </c>
      <c r="X458" s="2" cm="1">
        <f t="array" ref="X458">SUM(_xlfn._xlws.FILTER($E$2:$E$863,_xlfn.MAP($V$2:$V$863,_xlfn.LAMBDA(_xlpm.x,_xlpm.x=$V458))))</f>
        <v>359</v>
      </c>
      <c r="Y458" s="11">
        <f t="shared" si="156"/>
        <v>3.6211699164345405E-2</v>
      </c>
      <c r="Z458" s="2" cm="1">
        <f t="array" ref="Z458">SUM(_xlfn._xlws.FILTER($E$2:$E$863,_xlfn.MAP($W$2:$W$863,_xlfn.LAMBDA(_xlpm.x,_xlpm.x=$W458))))</f>
        <v>150</v>
      </c>
      <c r="AA458" s="11">
        <f t="shared" si="157"/>
        <v>8.666666666666667E-2</v>
      </c>
      <c r="AB458" s="11">
        <f t="shared" si="158"/>
        <v>-0.3790031895226379</v>
      </c>
      <c r="AC458" s="2"/>
      <c r="AH458" s="2"/>
      <c r="AI458" s="2"/>
    </row>
    <row r="459" spans="1:35">
      <c r="A459" s="1" t="str">
        <f t="shared" si="142"/>
        <v>~thi~ : [θɪ]</v>
      </c>
      <c r="B459" s="1">
        <f t="shared" si="141"/>
        <v>0</v>
      </c>
      <c r="C459" s="1">
        <f t="shared" si="141"/>
        <v>0</v>
      </c>
      <c r="D459" s="1">
        <f t="shared" si="141"/>
        <v>0</v>
      </c>
      <c r="E459" s="7">
        <v>5</v>
      </c>
      <c r="F459" s="9" t="s">
        <v>219</v>
      </c>
      <c r="G459" s="4">
        <f t="shared" si="143"/>
        <v>2.2665457842248413E-3</v>
      </c>
      <c r="H459" s="4" t="str">
        <f t="shared" si="144"/>
        <v>θɪ</v>
      </c>
      <c r="I459" s="4" t="str">
        <f t="shared" si="145"/>
        <v>thi</v>
      </c>
      <c r="J459" s="10">
        <f t="shared" si="146"/>
        <v>2</v>
      </c>
      <c r="K459" s="10">
        <f t="shared" si="147"/>
        <v>3</v>
      </c>
      <c r="L459" s="10">
        <f t="shared" si="148"/>
        <v>3</v>
      </c>
      <c r="M459" s="1" t="str">
        <f t="shared" si="149"/>
        <v>~thi~</v>
      </c>
      <c r="N459" s="1" t="str">
        <f t="shared" si="150"/>
        <v>[θɪ]</v>
      </c>
      <c r="O459" s="4">
        <f t="shared" si="151"/>
        <v>0.45325365237894483</v>
      </c>
      <c r="P459" s="4">
        <f t="shared" si="152"/>
        <v>0.83333333333333326</v>
      </c>
      <c r="Q459" s="3" cm="1">
        <f t="array" ref="Q459">SUM(_xlfn._xlws.FILTER($G$2:$G$863,_xlfn.MAP($M$2:$M$863,_xlfn.LAMBDA(_xlpm.x,_xlpm.x=$M459))))</f>
        <v>3.1731640979147779E-3</v>
      </c>
      <c r="R459" s="4">
        <f t="shared" si="153"/>
        <v>0.7142857142857143</v>
      </c>
      <c r="S459" s="6" cm="1">
        <f t="array" ref="S459">SUM(_xlfn._xlws.FILTER($G$2:$G$863,_xlfn.MAP($N$2:$N$863,_xlfn.LAMBDA(_xlpm.x,_xlpm.x=$N459))))</f>
        <v>2.2665457842248413E-3</v>
      </c>
      <c r="T459" s="4">
        <f t="shared" si="154"/>
        <v>1</v>
      </c>
      <c r="U459" s="4">
        <f t="shared" si="155"/>
        <v>-0.14612803567823801</v>
      </c>
      <c r="V459" s="4" t="s">
        <v>911</v>
      </c>
      <c r="W459" s="4" t="s">
        <v>899</v>
      </c>
      <c r="X459" s="2" cm="1">
        <f t="array" ref="X459">SUM(_xlfn._xlws.FILTER($E$2:$E$863,_xlfn.MAP($V$2:$V$863,_xlfn.LAMBDA(_xlpm.x,_xlpm.x=$V459))))</f>
        <v>15</v>
      </c>
      <c r="Y459" s="11">
        <f t="shared" si="156"/>
        <v>0.33333333333333331</v>
      </c>
      <c r="Z459" s="2" cm="1">
        <f t="array" ref="Z459">SUM(_xlfn._xlws.FILTER($E$2:$E$863,_xlfn.MAP($W$2:$W$863,_xlfn.LAMBDA(_xlpm.x,_xlpm.x=$W459))))</f>
        <v>104</v>
      </c>
      <c r="AA459" s="11">
        <f t="shared" si="157"/>
        <v>4.807692307692308E-2</v>
      </c>
      <c r="AB459" s="11">
        <f t="shared" si="158"/>
        <v>0.84094208024309902</v>
      </c>
      <c r="AC459" s="2"/>
      <c r="AH459" s="2"/>
      <c r="AI459" s="2"/>
    </row>
    <row r="460" spans="1:35">
      <c r="A460" s="1" t="str">
        <f t="shared" si="142"/>
        <v>~dea~ : [di]</v>
      </c>
      <c r="B460" s="1">
        <f t="shared" si="141"/>
        <v>0</v>
      </c>
      <c r="C460" s="1">
        <f t="shared" si="141"/>
        <v>0</v>
      </c>
      <c r="D460" s="1">
        <f t="shared" si="141"/>
        <v>0</v>
      </c>
      <c r="E460" s="7">
        <v>1</v>
      </c>
      <c r="F460" s="9" t="s">
        <v>21</v>
      </c>
      <c r="G460" s="4">
        <f t="shared" si="143"/>
        <v>4.5330915684496827E-4</v>
      </c>
      <c r="H460" s="1" t="str">
        <f t="shared" si="144"/>
        <v>di</v>
      </c>
      <c r="I460" s="1" t="str">
        <f t="shared" si="145"/>
        <v>dea</v>
      </c>
      <c r="J460" s="10">
        <f t="shared" si="146"/>
        <v>2</v>
      </c>
      <c r="K460" s="10">
        <f t="shared" si="147"/>
        <v>3</v>
      </c>
      <c r="L460" s="10">
        <f t="shared" si="148"/>
        <v>3</v>
      </c>
      <c r="M460" s="1" t="str">
        <f t="shared" si="149"/>
        <v>~dea~</v>
      </c>
      <c r="N460" s="1" t="str">
        <f t="shared" si="150"/>
        <v>[di]</v>
      </c>
      <c r="O460" s="4">
        <f t="shared" si="151"/>
        <v>6.011741067843563E-2</v>
      </c>
      <c r="P460" s="4">
        <f t="shared" si="152"/>
        <v>0.28571428571428575</v>
      </c>
      <c r="Q460" s="3" cm="1">
        <f t="array" ref="Q460">SUM(_xlfn._xlws.FILTER($G$2:$G$863,_xlfn.MAP($M$2:$M$863,_xlfn.LAMBDA(_xlpm.x,_xlpm.x=$M460))))</f>
        <v>1.8132366273798731E-3</v>
      </c>
      <c r="R460" s="4">
        <f t="shared" si="153"/>
        <v>0.25</v>
      </c>
      <c r="S460" s="6" cm="1">
        <f t="array" ref="S460">SUM(_xlfn._xlws.FILTER($G$2:$G$863,_xlfn.MAP($N$2:$N$863,_xlfn.LAMBDA(_xlpm.x,_xlpm.x=$N460))))</f>
        <v>1.3599274705349048E-3</v>
      </c>
      <c r="T460" s="4">
        <f t="shared" si="154"/>
        <v>0.33333333333333331</v>
      </c>
      <c r="U460" s="4">
        <f t="shared" si="155"/>
        <v>-0.12493873660829995</v>
      </c>
      <c r="V460" s="4" t="s">
        <v>908</v>
      </c>
      <c r="W460" s="4" t="s">
        <v>893</v>
      </c>
      <c r="X460" s="2" cm="1">
        <f t="array" ref="X460">SUM(_xlfn._xlws.FILTER($E$2:$E$863,_xlfn.MAP($V$2:$V$863,_xlfn.LAMBDA(_xlpm.x,_xlpm.x=$V460))))</f>
        <v>562</v>
      </c>
      <c r="Y460" s="11">
        <f t="shared" si="156"/>
        <v>1.7793594306049821E-3</v>
      </c>
      <c r="Z460" s="2" cm="1">
        <f t="array" ref="Z460">SUM(_xlfn._xlws.FILTER($E$2:$E$863,_xlfn.MAP($W$2:$W$863,_xlfn.LAMBDA(_xlpm.x,_xlpm.x=$W460))))</f>
        <v>228</v>
      </c>
      <c r="AA460" s="11">
        <f t="shared" si="157"/>
        <v>4.3859649122807015E-3</v>
      </c>
      <c r="AB460" s="11">
        <f t="shared" si="158"/>
        <v>-0.39180146856860726</v>
      </c>
      <c r="AC460" s="2"/>
      <c r="AH460" s="2"/>
      <c r="AI460" s="2"/>
    </row>
    <row r="461" spans="1:35">
      <c r="A461" s="1" t="str">
        <f t="shared" si="142"/>
        <v>~lea~ : [li]</v>
      </c>
      <c r="B461" s="1">
        <f t="shared" si="141"/>
        <v>0</v>
      </c>
      <c r="C461" s="1">
        <f t="shared" si="141"/>
        <v>0</v>
      </c>
      <c r="D461" s="1">
        <f t="shared" si="141"/>
        <v>0</v>
      </c>
      <c r="E461" s="7">
        <v>2</v>
      </c>
      <c r="F461" s="9" t="s">
        <v>68</v>
      </c>
      <c r="G461" s="4">
        <f t="shared" si="143"/>
        <v>9.0661831368993653E-4</v>
      </c>
      <c r="H461" s="1" t="str">
        <f t="shared" si="144"/>
        <v>li</v>
      </c>
      <c r="I461" s="1" t="str">
        <f t="shared" si="145"/>
        <v>lea</v>
      </c>
      <c r="J461" s="10">
        <f t="shared" si="146"/>
        <v>2</v>
      </c>
      <c r="K461" s="10">
        <f t="shared" si="147"/>
        <v>3</v>
      </c>
      <c r="L461" s="10">
        <f t="shared" si="148"/>
        <v>3</v>
      </c>
      <c r="M461" s="1" t="str">
        <f t="shared" si="149"/>
        <v>~lea~</v>
      </c>
      <c r="N461" s="1" t="str">
        <f t="shared" si="150"/>
        <v>[li]</v>
      </c>
      <c r="O461" s="4">
        <f t="shared" si="151"/>
        <v>0.19056768313154815</v>
      </c>
      <c r="P461" s="4">
        <f t="shared" si="152"/>
        <v>0.57142857142857151</v>
      </c>
      <c r="Q461" s="3" cm="1">
        <f t="array" ref="Q461">SUM(_xlfn._xlws.FILTER($G$2:$G$863,_xlfn.MAP($M$2:$M$863,_xlfn.LAMBDA(_xlpm.x,_xlpm.x=$M461))))</f>
        <v>1.8132366273798731E-3</v>
      </c>
      <c r="R461" s="4">
        <f t="shared" si="153"/>
        <v>0.5</v>
      </c>
      <c r="S461" s="6" cm="1">
        <f t="array" ref="S461">SUM(_xlfn._xlws.FILTER($G$2:$G$863,_xlfn.MAP($N$2:$N$863,_xlfn.LAMBDA(_xlpm.x,_xlpm.x=$N461))))</f>
        <v>1.3599274705349048E-3</v>
      </c>
      <c r="T461" s="4">
        <f t="shared" si="154"/>
        <v>0.66666666666666663</v>
      </c>
      <c r="U461" s="4">
        <f t="shared" si="155"/>
        <v>-0.12493873660829995</v>
      </c>
      <c r="V461" s="4" t="s">
        <v>899</v>
      </c>
      <c r="W461" s="4" t="s">
        <v>901</v>
      </c>
      <c r="X461" s="2" cm="1">
        <f t="array" ref="X461">SUM(_xlfn._xlws.FILTER($E$2:$E$863,_xlfn.MAP($V$2:$V$863,_xlfn.LAMBDA(_xlpm.x,_xlpm.x=$V461))))</f>
        <v>359</v>
      </c>
      <c r="Y461" s="11">
        <f t="shared" si="156"/>
        <v>5.5710306406685237E-3</v>
      </c>
      <c r="Z461" s="2" cm="1">
        <f t="array" ref="Z461">SUM(_xlfn._xlws.FILTER($E$2:$E$863,_xlfn.MAP($W$2:$W$863,_xlfn.LAMBDA(_xlpm.x,_xlpm.x=$W461))))</f>
        <v>184</v>
      </c>
      <c r="AA461" s="11">
        <f t="shared" si="157"/>
        <v>1.0869565217391304E-2</v>
      </c>
      <c r="AB461" s="11">
        <f t="shared" si="158"/>
        <v>-0.29027662556878264</v>
      </c>
      <c r="AC461" s="2"/>
      <c r="AH461" s="2"/>
      <c r="AI461" s="2"/>
    </row>
    <row r="462" spans="1:35">
      <c r="A462" s="1" t="str">
        <f t="shared" si="142"/>
        <v>~mou~ : [maʊ]</v>
      </c>
      <c r="B462" s="1">
        <f t="shared" ref="B462:D481" si="159">_xlfn.LET(_xlpm.d,$F462,_xlpm.k,_xlfn.CONCAT(LEFT(TRIM(B$1),1),"*"),COUNTIF(_xlpm.d,_xlpm.k))</f>
        <v>0</v>
      </c>
      <c r="C462" s="1">
        <f t="shared" si="159"/>
        <v>1</v>
      </c>
      <c r="D462" s="1">
        <f t="shared" si="159"/>
        <v>0</v>
      </c>
      <c r="E462" s="7">
        <v>3</v>
      </c>
      <c r="F462" s="9" t="s">
        <v>260</v>
      </c>
      <c r="G462" s="4">
        <f t="shared" si="143"/>
        <v>1.3599274705349048E-3</v>
      </c>
      <c r="H462" s="4" t="str">
        <f t="shared" si="144"/>
        <v>maʊ</v>
      </c>
      <c r="I462" s="4" t="str">
        <f t="shared" si="145"/>
        <v>mou</v>
      </c>
      <c r="J462" s="10">
        <f t="shared" si="146"/>
        <v>3</v>
      </c>
      <c r="K462" s="10">
        <f t="shared" si="147"/>
        <v>3</v>
      </c>
      <c r="L462" s="10">
        <f t="shared" si="148"/>
        <v>3</v>
      </c>
      <c r="M462" s="1" t="str">
        <f t="shared" si="149"/>
        <v>~mou~</v>
      </c>
      <c r="N462" s="1" t="str">
        <f t="shared" si="150"/>
        <v>[maʊ]</v>
      </c>
      <c r="O462" s="4">
        <f t="shared" si="151"/>
        <v>0.36070446407061374</v>
      </c>
      <c r="P462" s="4">
        <f t="shared" si="152"/>
        <v>0.8571428571428571</v>
      </c>
      <c r="Q462" s="3" cm="1">
        <f t="array" ref="Q462">SUM(_xlfn._xlws.FILTER($G$2:$G$863,_xlfn.MAP($M$2:$M$863,_xlfn.LAMBDA(_xlpm.x,_xlpm.x=$M462))))</f>
        <v>1.8132366273798731E-3</v>
      </c>
      <c r="R462" s="4">
        <f t="shared" si="153"/>
        <v>0.75</v>
      </c>
      <c r="S462" s="6" cm="1">
        <f t="array" ref="S462">SUM(_xlfn._xlws.FILTER($G$2:$G$863,_xlfn.MAP($N$2:$N$863,_xlfn.LAMBDA(_xlpm.x,_xlpm.x=$N462))))</f>
        <v>1.3599274705349048E-3</v>
      </c>
      <c r="T462" s="4">
        <f t="shared" si="154"/>
        <v>1</v>
      </c>
      <c r="U462" s="4">
        <f t="shared" si="155"/>
        <v>-0.12493873660829995</v>
      </c>
      <c r="V462" s="4" t="s">
        <v>900</v>
      </c>
      <c r="W462" s="4" t="s">
        <v>902</v>
      </c>
      <c r="X462" s="2" cm="1">
        <f t="array" ref="X462">SUM(_xlfn._xlws.FILTER($E$2:$E$863,_xlfn.MAP($V$2:$V$863,_xlfn.LAMBDA(_xlpm.x,_xlpm.x=$V462))))</f>
        <v>247</v>
      </c>
      <c r="Y462" s="11">
        <f t="shared" si="156"/>
        <v>1.2145748987854251E-2</v>
      </c>
      <c r="Z462" s="2" cm="1">
        <f t="array" ref="Z462">SUM(_xlfn._xlws.FILTER($E$2:$E$863,_xlfn.MAP($W$2:$W$863,_xlfn.LAMBDA(_xlpm.x,_xlpm.x=$W462))))</f>
        <v>127</v>
      </c>
      <c r="AA462" s="11">
        <f t="shared" si="157"/>
        <v>2.3622047244094488E-2</v>
      </c>
      <c r="AB462" s="11">
        <f t="shared" si="158"/>
        <v>-0.28889323230370889</v>
      </c>
      <c r="AC462" s="2"/>
      <c r="AH462" s="2"/>
      <c r="AI462" s="2"/>
    </row>
    <row r="463" spans="1:35">
      <c r="A463" s="1" t="str">
        <f t="shared" si="142"/>
        <v>~tra~ : [tɹæ]</v>
      </c>
      <c r="B463" s="1">
        <f t="shared" si="159"/>
        <v>0</v>
      </c>
      <c r="C463" s="1">
        <f t="shared" si="159"/>
        <v>0</v>
      </c>
      <c r="D463" s="1">
        <f t="shared" si="159"/>
        <v>0</v>
      </c>
      <c r="E463" s="7">
        <v>3</v>
      </c>
      <c r="F463" s="9" t="s">
        <v>195</v>
      </c>
      <c r="G463" s="4">
        <f t="shared" si="143"/>
        <v>1.3599274705349048E-3</v>
      </c>
      <c r="H463" s="4" t="str">
        <f t="shared" si="144"/>
        <v>tɹæ</v>
      </c>
      <c r="I463" s="4" t="str">
        <f t="shared" si="145"/>
        <v>tra</v>
      </c>
      <c r="J463" s="10">
        <f t="shared" si="146"/>
        <v>3</v>
      </c>
      <c r="K463" s="10">
        <f t="shared" si="147"/>
        <v>3</v>
      </c>
      <c r="L463" s="10">
        <f t="shared" si="148"/>
        <v>3</v>
      </c>
      <c r="M463" s="1" t="str">
        <f t="shared" si="149"/>
        <v>~tra~</v>
      </c>
      <c r="N463" s="1" t="str">
        <f t="shared" si="150"/>
        <v>[tɹæ]</v>
      </c>
      <c r="O463" s="4">
        <f t="shared" si="151"/>
        <v>0.36070446407061374</v>
      </c>
      <c r="P463" s="4">
        <f t="shared" si="152"/>
        <v>0.8571428571428571</v>
      </c>
      <c r="Q463" s="3" cm="1">
        <f t="array" ref="Q463">SUM(_xlfn._xlws.FILTER($G$2:$G$863,_xlfn.MAP($M$2:$M$863,_xlfn.LAMBDA(_xlpm.x,_xlpm.x=$M463))))</f>
        <v>1.8132366273798731E-3</v>
      </c>
      <c r="R463" s="4">
        <f t="shared" si="153"/>
        <v>0.75</v>
      </c>
      <c r="S463" s="6" cm="1">
        <f t="array" ref="S463">SUM(_xlfn._xlws.FILTER($G$2:$G$863,_xlfn.MAP($N$2:$N$863,_xlfn.LAMBDA(_xlpm.x,_xlpm.x=$N463))))</f>
        <v>1.3599274705349048E-3</v>
      </c>
      <c r="T463" s="4">
        <f t="shared" si="154"/>
        <v>1</v>
      </c>
      <c r="U463" s="4">
        <f t="shared" si="155"/>
        <v>-0.12493873660829995</v>
      </c>
      <c r="V463" s="4" t="s">
        <v>907</v>
      </c>
      <c r="W463" s="4" t="s">
        <v>904</v>
      </c>
      <c r="X463" s="2" cm="1">
        <f t="array" ref="X463">SUM(_xlfn._xlws.FILTER($E$2:$E$863,_xlfn.MAP($V$2:$V$863,_xlfn.LAMBDA(_xlpm.x,_xlpm.x=$V463))))</f>
        <v>341</v>
      </c>
      <c r="Y463" s="11">
        <f t="shared" si="156"/>
        <v>8.7976539589442824E-3</v>
      </c>
      <c r="Z463" s="2" cm="1">
        <f t="array" ref="Z463">SUM(_xlfn._xlws.FILTER($E$2:$E$863,_xlfn.MAP($W$2:$W$863,_xlfn.LAMBDA(_xlpm.x,_xlpm.x=$W463))))</f>
        <v>45</v>
      </c>
      <c r="AA463" s="11">
        <f t="shared" si="157"/>
        <v>6.6666666666666666E-2</v>
      </c>
      <c r="AB463" s="11">
        <f t="shared" si="158"/>
        <v>-0.87954186521715394</v>
      </c>
      <c r="AC463" s="2"/>
      <c r="AH463" s="2"/>
      <c r="AI463" s="2"/>
    </row>
    <row r="464" spans="1:35">
      <c r="A464" s="1" t="str">
        <f t="shared" si="142"/>
        <v>~pre~ : [pɹɪ]</v>
      </c>
      <c r="B464" s="1">
        <f t="shared" si="159"/>
        <v>0</v>
      </c>
      <c r="C464" s="1">
        <f t="shared" si="159"/>
        <v>0</v>
      </c>
      <c r="D464" s="1">
        <f t="shared" si="159"/>
        <v>0</v>
      </c>
      <c r="E464" s="7">
        <v>3</v>
      </c>
      <c r="F464" s="9" t="s">
        <v>306</v>
      </c>
      <c r="G464" s="4">
        <f t="shared" si="143"/>
        <v>1.3599274705349048E-3</v>
      </c>
      <c r="H464" s="4" t="str">
        <f t="shared" si="144"/>
        <v>pɹɪ</v>
      </c>
      <c r="I464" s="4" t="str">
        <f t="shared" si="145"/>
        <v>pre</v>
      </c>
      <c r="J464" s="10">
        <f t="shared" si="146"/>
        <v>3</v>
      </c>
      <c r="K464" s="10">
        <f t="shared" si="147"/>
        <v>3</v>
      </c>
      <c r="L464" s="10">
        <f t="shared" si="148"/>
        <v>3</v>
      </c>
      <c r="M464" s="1" t="str">
        <f t="shared" si="149"/>
        <v>~pre~</v>
      </c>
      <c r="N464" s="1" t="str">
        <f t="shared" si="150"/>
        <v>[pɹɪ]</v>
      </c>
      <c r="O464" s="4">
        <f t="shared" si="151"/>
        <v>0.28054791649936617</v>
      </c>
      <c r="P464" s="4">
        <f t="shared" si="152"/>
        <v>0.66666666666666652</v>
      </c>
      <c r="Q464" s="3" cm="1">
        <f t="array" ref="Q464">SUM(_xlfn._xlws.FILTER($G$2:$G$863,_xlfn.MAP($M$2:$M$863,_xlfn.LAMBDA(_xlpm.x,_xlpm.x=$M464))))</f>
        <v>2.2665457842248413E-3</v>
      </c>
      <c r="R464" s="4">
        <f t="shared" si="153"/>
        <v>0.6</v>
      </c>
      <c r="S464" s="6" cm="1">
        <f t="array" ref="S464">SUM(_xlfn._xlws.FILTER($G$2:$G$863,_xlfn.MAP($N$2:$N$863,_xlfn.LAMBDA(_xlpm.x,_xlpm.x=$N464))))</f>
        <v>1.8132366273798731E-3</v>
      </c>
      <c r="T464" s="4">
        <f t="shared" si="154"/>
        <v>0.75</v>
      </c>
      <c r="U464" s="4">
        <f t="shared" si="155"/>
        <v>-9.6910013008056448E-2</v>
      </c>
      <c r="V464" s="4" t="s">
        <v>908</v>
      </c>
      <c r="W464" s="4" t="s">
        <v>897</v>
      </c>
      <c r="X464" s="2" cm="1">
        <f t="array" ref="X464">SUM(_xlfn._xlws.FILTER($E$2:$E$863,_xlfn.MAP($V$2:$V$863,_xlfn.LAMBDA(_xlpm.x,_xlpm.x=$V464))))</f>
        <v>562</v>
      </c>
      <c r="Y464" s="11">
        <f t="shared" si="156"/>
        <v>5.3380782918149468E-3</v>
      </c>
      <c r="Z464" s="2" cm="1">
        <f t="array" ref="Z464">SUM(_xlfn._xlws.FILTER($E$2:$E$863,_xlfn.MAP($W$2:$W$863,_xlfn.LAMBDA(_xlpm.x,_xlpm.x=$W464))))</f>
        <v>111</v>
      </c>
      <c r="AA464" s="11">
        <f t="shared" si="157"/>
        <v>2.7027027027027029E-2</v>
      </c>
      <c r="AB464" s="11">
        <f t="shared" si="158"/>
        <v>-0.7044133367824037</v>
      </c>
      <c r="AC464" s="2"/>
      <c r="AH464" s="2"/>
      <c r="AI464" s="2"/>
    </row>
    <row r="465" spans="1:35">
      <c r="A465" s="1" t="str">
        <f t="shared" si="142"/>
        <v>~pla~ : [pleɪ]</v>
      </c>
      <c r="B465" s="1">
        <f t="shared" si="159"/>
        <v>0</v>
      </c>
      <c r="C465" s="1">
        <f t="shared" si="159"/>
        <v>0</v>
      </c>
      <c r="D465" s="1">
        <f t="shared" si="159"/>
        <v>0</v>
      </c>
      <c r="E465" s="7">
        <v>2</v>
      </c>
      <c r="F465" s="9" t="s">
        <v>408</v>
      </c>
      <c r="G465" s="4">
        <f t="shared" si="143"/>
        <v>9.0661831368993653E-4</v>
      </c>
      <c r="H465" s="4" t="str">
        <f t="shared" si="144"/>
        <v>pleɪ</v>
      </c>
      <c r="I465" s="4" t="str">
        <f t="shared" si="145"/>
        <v>pla</v>
      </c>
      <c r="J465" s="10">
        <f t="shared" si="146"/>
        <v>4</v>
      </c>
      <c r="K465" s="10">
        <f t="shared" si="147"/>
        <v>3</v>
      </c>
      <c r="L465" s="10">
        <f t="shared" si="148"/>
        <v>4</v>
      </c>
      <c r="M465" s="1" t="str">
        <f t="shared" si="149"/>
        <v>~pla~</v>
      </c>
      <c r="N465" s="1" t="str">
        <f t="shared" si="150"/>
        <v>[pleɪ]</v>
      </c>
      <c r="O465" s="4">
        <f t="shared" si="151"/>
        <v>0.16501000041987479</v>
      </c>
      <c r="P465" s="4">
        <f t="shared" si="152"/>
        <v>0.44444444444444448</v>
      </c>
      <c r="Q465" s="3" cm="1">
        <f t="array" ref="Q465">SUM(_xlfn._xlws.FILTER($G$2:$G$863,_xlfn.MAP($M$2:$M$863,_xlfn.LAMBDA(_xlpm.x,_xlpm.x=$M465))))</f>
        <v>2.2665457842248413E-3</v>
      </c>
      <c r="R465" s="4">
        <f t="shared" si="153"/>
        <v>0.4</v>
      </c>
      <c r="S465" s="6" cm="1">
        <f t="array" ref="S465">SUM(_xlfn._xlws.FILTER($G$2:$G$863,_xlfn.MAP($N$2:$N$863,_xlfn.LAMBDA(_xlpm.x,_xlpm.x=$N465))))</f>
        <v>1.8132366273798731E-3</v>
      </c>
      <c r="T465" s="4">
        <f t="shared" si="154"/>
        <v>0.5</v>
      </c>
      <c r="U465" s="4">
        <f t="shared" si="155"/>
        <v>-9.6910013008056392E-2</v>
      </c>
      <c r="V465" s="4" t="s">
        <v>908</v>
      </c>
      <c r="W465" s="4" t="s">
        <v>892</v>
      </c>
      <c r="X465" s="2" cm="1">
        <f t="array" ref="X465">SUM(_xlfn._xlws.FILTER($E$2:$E$863,_xlfn.MAP($V$2:$V$863,_xlfn.LAMBDA(_xlpm.x,_xlpm.x=$V465))))</f>
        <v>562</v>
      </c>
      <c r="Y465" s="11">
        <f t="shared" si="156"/>
        <v>3.5587188612099642E-3</v>
      </c>
      <c r="Z465" s="2" cm="1">
        <f t="array" ref="Z465">SUM(_xlfn._xlws.FILTER($E$2:$E$863,_xlfn.MAP($W$2:$W$863,_xlfn.LAMBDA(_xlpm.x,_xlpm.x=$W465))))</f>
        <v>110</v>
      </c>
      <c r="AA465" s="11">
        <f t="shared" si="157"/>
        <v>1.8181818181818181E-2</v>
      </c>
      <c r="AB465" s="11">
        <f t="shared" si="158"/>
        <v>-0.70834363041083603</v>
      </c>
      <c r="AC465" s="2"/>
      <c r="AH465" s="2"/>
      <c r="AI465" s="2"/>
    </row>
    <row r="466" spans="1:35">
      <c r="A466" s="1" t="str">
        <f t="shared" si="142"/>
        <v>~hea~ : [hɛ]</v>
      </c>
      <c r="B466" s="1">
        <f t="shared" si="159"/>
        <v>0</v>
      </c>
      <c r="C466" s="1">
        <f t="shared" si="159"/>
        <v>0</v>
      </c>
      <c r="D466" s="1">
        <f t="shared" si="159"/>
        <v>0</v>
      </c>
      <c r="E466" s="7">
        <v>2</v>
      </c>
      <c r="F466" s="9" t="s">
        <v>279</v>
      </c>
      <c r="G466" s="4">
        <f t="shared" si="143"/>
        <v>9.0661831368993653E-4</v>
      </c>
      <c r="H466" s="4" t="str">
        <f t="shared" si="144"/>
        <v>hɛ</v>
      </c>
      <c r="I466" s="4" t="str">
        <f t="shared" si="145"/>
        <v>hea</v>
      </c>
      <c r="J466" s="10">
        <f t="shared" si="146"/>
        <v>2</v>
      </c>
      <c r="K466" s="10">
        <f t="shared" si="147"/>
        <v>3</v>
      </c>
      <c r="L466" s="10">
        <f t="shared" si="148"/>
        <v>3</v>
      </c>
      <c r="M466" s="1" t="str">
        <f t="shared" si="149"/>
        <v>~hea~</v>
      </c>
      <c r="N466" s="1" t="str">
        <f t="shared" si="150"/>
        <v>[hɛ]</v>
      </c>
      <c r="O466" s="4">
        <f t="shared" si="151"/>
        <v>0.12127034381098516</v>
      </c>
      <c r="P466" s="4">
        <f t="shared" si="152"/>
        <v>0.36363636363636359</v>
      </c>
      <c r="Q466" s="3" cm="1">
        <f t="array" ref="Q466">SUM(_xlfn._xlws.FILTER($G$2:$G$863,_xlfn.MAP($M$2:$M$863,_xlfn.LAMBDA(_xlpm.x,_xlpm.x=$M466))))</f>
        <v>2.7198549410698096E-3</v>
      </c>
      <c r="R466" s="4">
        <f t="shared" si="153"/>
        <v>0.33333333333333331</v>
      </c>
      <c r="S466" s="6" cm="1">
        <f t="array" ref="S466">SUM(_xlfn._xlws.FILTER($G$2:$G$863,_xlfn.MAP($N$2:$N$863,_xlfn.LAMBDA(_xlpm.x,_xlpm.x=$N466))))</f>
        <v>2.2665457842248413E-3</v>
      </c>
      <c r="T466" s="4">
        <f t="shared" si="154"/>
        <v>0.4</v>
      </c>
      <c r="U466" s="4">
        <f t="shared" si="155"/>
        <v>-7.9181246047624873E-2</v>
      </c>
      <c r="V466" s="4" t="s">
        <v>907</v>
      </c>
      <c r="W466" s="4" t="s">
        <v>898</v>
      </c>
      <c r="X466" s="2" cm="1">
        <f t="array" ref="X466">SUM(_xlfn._xlws.FILTER($E$2:$E$863,_xlfn.MAP($V$2:$V$863,_xlfn.LAMBDA(_xlpm.x,_xlpm.x=$V466))))</f>
        <v>341</v>
      </c>
      <c r="Y466" s="11">
        <f t="shared" si="156"/>
        <v>5.8651026392961877E-3</v>
      </c>
      <c r="Z466" s="2" cm="1">
        <f t="array" ref="Z466">SUM(_xlfn._xlws.FILTER($E$2:$E$863,_xlfn.MAP($W$2:$W$863,_xlfn.LAMBDA(_xlpm.x,_xlpm.x=$W466))))</f>
        <v>56</v>
      </c>
      <c r="AA466" s="11">
        <f t="shared" si="157"/>
        <v>3.5714285714285712E-2</v>
      </c>
      <c r="AB466" s="11">
        <f t="shared" si="158"/>
        <v>-0.78456635198629721</v>
      </c>
      <c r="AC466" s="2"/>
      <c r="AH466" s="2"/>
      <c r="AI466" s="2"/>
    </row>
    <row r="467" spans="1:35">
      <c r="A467" s="1" t="str">
        <f t="shared" si="142"/>
        <v>~sta~ : [stə]</v>
      </c>
      <c r="B467" s="1">
        <f t="shared" si="159"/>
        <v>0</v>
      </c>
      <c r="C467" s="1">
        <f t="shared" si="159"/>
        <v>0</v>
      </c>
      <c r="D467" s="1">
        <f t="shared" si="159"/>
        <v>0</v>
      </c>
      <c r="E467" s="7">
        <v>2</v>
      </c>
      <c r="F467" s="9" t="s">
        <v>651</v>
      </c>
      <c r="G467" s="4">
        <f t="shared" si="143"/>
        <v>9.0661831368993653E-4</v>
      </c>
      <c r="H467" s="1" t="str">
        <f t="shared" si="144"/>
        <v>stə</v>
      </c>
      <c r="I467" s="1" t="str">
        <f t="shared" si="145"/>
        <v>sta</v>
      </c>
      <c r="J467" s="10">
        <f t="shared" si="146"/>
        <v>3</v>
      </c>
      <c r="K467" s="10">
        <f t="shared" si="147"/>
        <v>3</v>
      </c>
      <c r="L467" s="10">
        <f t="shared" si="148"/>
        <v>3</v>
      </c>
      <c r="M467" s="1" t="str">
        <f t="shared" si="149"/>
        <v>~sta~</v>
      </c>
      <c r="N467" s="1" t="str">
        <f t="shared" si="150"/>
        <v>[stə]</v>
      </c>
      <c r="O467" s="4">
        <f t="shared" si="151"/>
        <v>0.10261336784006436</v>
      </c>
      <c r="P467" s="4">
        <f t="shared" si="152"/>
        <v>0.30769230769230765</v>
      </c>
      <c r="Q467" s="3" cm="1">
        <f t="array" ref="Q467">SUM(_xlfn._xlws.FILTER($G$2:$G$863,_xlfn.MAP($M$2:$M$863,_xlfn.LAMBDA(_xlpm.x,_xlpm.x=$M467))))</f>
        <v>3.1731640979147779E-3</v>
      </c>
      <c r="R467" s="4">
        <f t="shared" si="153"/>
        <v>0.2857142857142857</v>
      </c>
      <c r="S467" s="6" cm="1">
        <f t="array" ref="S467">SUM(_xlfn._xlws.FILTER($G$2:$G$863,_xlfn.MAP($N$2:$N$863,_xlfn.LAMBDA(_xlpm.x,_xlpm.x=$N467))))</f>
        <v>2.7198549410698096E-3</v>
      </c>
      <c r="T467" s="4">
        <f t="shared" si="154"/>
        <v>0.33333333333333331</v>
      </c>
      <c r="U467" s="4">
        <f t="shared" si="155"/>
        <v>-6.6946789630613221E-2</v>
      </c>
      <c r="V467" s="4" t="s">
        <v>907</v>
      </c>
      <c r="W467" s="4" t="s">
        <v>898</v>
      </c>
      <c r="X467" s="2" cm="1">
        <f t="array" ref="X467">SUM(_xlfn._xlws.FILTER($E$2:$E$863,_xlfn.MAP($V$2:$V$863,_xlfn.LAMBDA(_xlpm.x,_xlpm.x=$V467))))</f>
        <v>341</v>
      </c>
      <c r="Y467" s="11">
        <f t="shared" si="156"/>
        <v>5.8651026392961877E-3</v>
      </c>
      <c r="Z467" s="2" cm="1">
        <f t="array" ref="Z467">SUM(_xlfn._xlws.FILTER($E$2:$E$863,_xlfn.MAP($W$2:$W$863,_xlfn.LAMBDA(_xlpm.x,_xlpm.x=$W467))))</f>
        <v>56</v>
      </c>
      <c r="AA467" s="11">
        <f t="shared" si="157"/>
        <v>3.5714285714285712E-2</v>
      </c>
      <c r="AB467" s="11">
        <f t="shared" si="158"/>
        <v>-0.78456635198629721</v>
      </c>
      <c r="AC467" s="2"/>
      <c r="AH467" s="2"/>
      <c r="AI467" s="2"/>
    </row>
    <row r="468" spans="1:35">
      <c r="A468" s="1" t="str">
        <f t="shared" si="142"/>
        <v>~ble~ : [bl]</v>
      </c>
      <c r="B468" s="1">
        <f t="shared" si="159"/>
        <v>0</v>
      </c>
      <c r="C468" s="1">
        <f t="shared" si="159"/>
        <v>0</v>
      </c>
      <c r="D468" s="1">
        <f t="shared" si="159"/>
        <v>0</v>
      </c>
      <c r="E468" s="7">
        <v>6</v>
      </c>
      <c r="F468" s="9" t="s">
        <v>11</v>
      </c>
      <c r="G468" s="4">
        <f t="shared" si="143"/>
        <v>2.7198549410698096E-3</v>
      </c>
      <c r="H468" s="4" t="str">
        <f t="shared" si="144"/>
        <v>bl</v>
      </c>
      <c r="I468" s="4" t="str">
        <f t="shared" si="145"/>
        <v>ble</v>
      </c>
      <c r="J468" s="10">
        <f t="shared" si="146"/>
        <v>2</v>
      </c>
      <c r="K468" s="10">
        <f t="shared" si="147"/>
        <v>3</v>
      </c>
      <c r="L468" s="10">
        <f t="shared" si="148"/>
        <v>3</v>
      </c>
      <c r="M468" s="1" t="str">
        <f t="shared" si="149"/>
        <v>~ble~</v>
      </c>
      <c r="N468" s="1" t="str">
        <f t="shared" si="150"/>
        <v>[bl]</v>
      </c>
      <c r="O468" s="4">
        <f t="shared" si="151"/>
        <v>0.54525985910134711</v>
      </c>
      <c r="P468" s="4">
        <f t="shared" si="152"/>
        <v>0.92307692307692302</v>
      </c>
      <c r="Q468" s="3" cm="1">
        <f t="array" ref="Q468">SUM(_xlfn._xlws.FILTER($G$2:$G$863,_xlfn.MAP($M$2:$M$863,_xlfn.LAMBDA(_xlpm.x,_xlpm.x=$M468))))</f>
        <v>3.1731640979147779E-3</v>
      </c>
      <c r="R468" s="4">
        <f t="shared" si="153"/>
        <v>0.8571428571428571</v>
      </c>
      <c r="S468" s="6" cm="1">
        <f t="array" ref="S468">SUM(_xlfn._xlws.FILTER($G$2:$G$863,_xlfn.MAP($N$2:$N$863,_xlfn.LAMBDA(_xlpm.x,_xlpm.x=$N468))))</f>
        <v>2.7198549410698096E-3</v>
      </c>
      <c r="T468" s="4">
        <f t="shared" si="154"/>
        <v>1</v>
      </c>
      <c r="U468" s="4">
        <f t="shared" si="155"/>
        <v>-6.6946789630613221E-2</v>
      </c>
      <c r="V468" s="4" t="s">
        <v>907</v>
      </c>
      <c r="W468" s="4" t="s">
        <v>904</v>
      </c>
      <c r="X468" s="2" cm="1">
        <f t="array" ref="X468">SUM(_xlfn._xlws.FILTER($E$2:$E$863,_xlfn.MAP($V$2:$V$863,_xlfn.LAMBDA(_xlpm.x,_xlpm.x=$V468))))</f>
        <v>341</v>
      </c>
      <c r="Y468" s="11">
        <f t="shared" si="156"/>
        <v>1.7595307917888565E-2</v>
      </c>
      <c r="Z468" s="2" cm="1">
        <f t="array" ref="Z468">SUM(_xlfn._xlws.FILTER($E$2:$E$863,_xlfn.MAP($W$2:$W$863,_xlfn.LAMBDA(_xlpm.x,_xlpm.x=$W468))))</f>
        <v>45</v>
      </c>
      <c r="AA468" s="11">
        <f t="shared" si="157"/>
        <v>0.13333333333333333</v>
      </c>
      <c r="AB468" s="11">
        <f t="shared" si="158"/>
        <v>-0.87954186521715394</v>
      </c>
      <c r="AC468" s="2"/>
      <c r="AH468" s="2"/>
      <c r="AI468" s="2"/>
    </row>
    <row r="469" spans="1:35">
      <c r="A469" s="1" t="str">
        <f t="shared" si="142"/>
        <v>~chi~ : [ʃi]</v>
      </c>
      <c r="B469" s="1">
        <f t="shared" si="159"/>
        <v>0</v>
      </c>
      <c r="C469" s="1">
        <f t="shared" si="159"/>
        <v>0</v>
      </c>
      <c r="D469" s="1">
        <f t="shared" si="159"/>
        <v>0</v>
      </c>
      <c r="E469" s="7">
        <v>1</v>
      </c>
      <c r="F469" s="9" t="s">
        <v>691</v>
      </c>
      <c r="G469" s="4">
        <f t="shared" si="143"/>
        <v>4.5330915684496827E-4</v>
      </c>
      <c r="H469" s="4" t="str">
        <f t="shared" si="144"/>
        <v>ʃi</v>
      </c>
      <c r="I469" s="4" t="str">
        <f t="shared" si="145"/>
        <v>chi</v>
      </c>
      <c r="J469" s="10">
        <f t="shared" si="146"/>
        <v>2</v>
      </c>
      <c r="K469" s="10">
        <f t="shared" si="147"/>
        <v>3</v>
      </c>
      <c r="L469" s="10">
        <f t="shared" si="148"/>
        <v>3</v>
      </c>
      <c r="M469" s="1" t="str">
        <f t="shared" si="149"/>
        <v>~chi~</v>
      </c>
      <c r="N469" s="1" t="str">
        <f t="shared" si="150"/>
        <v>[ʃi]</v>
      </c>
      <c r="O469" s="4">
        <f t="shared" si="151"/>
        <v>7.0136979124841556E-2</v>
      </c>
      <c r="P469" s="4">
        <f t="shared" si="152"/>
        <v>0.33333333333333331</v>
      </c>
      <c r="Q469" s="3" cm="1">
        <f t="array" ref="Q469">SUM(_xlfn._xlws.FILTER($G$2:$G$863,_xlfn.MAP($M$2:$M$863,_xlfn.LAMBDA(_xlpm.x,_xlpm.x=$M469))))</f>
        <v>1.3599274705349048E-3</v>
      </c>
      <c r="R469" s="4">
        <f t="shared" si="153"/>
        <v>0.33333333333333331</v>
      </c>
      <c r="S469" s="6" cm="1">
        <f t="array" ref="S469">SUM(_xlfn._xlws.FILTER($G$2:$G$863,_xlfn.MAP($N$2:$N$863,_xlfn.LAMBDA(_xlpm.x,_xlpm.x=$N469))))</f>
        <v>1.3599274705349048E-3</v>
      </c>
      <c r="T469" s="4">
        <f t="shared" si="154"/>
        <v>0.33333333333333331</v>
      </c>
      <c r="U469" s="4">
        <f t="shared" si="155"/>
        <v>0</v>
      </c>
      <c r="V469" s="4" t="s">
        <v>907</v>
      </c>
      <c r="W469" s="4" t="s">
        <v>894</v>
      </c>
      <c r="X469" s="2" cm="1">
        <f t="array" ref="X469">SUM(_xlfn._xlws.FILTER($E$2:$E$863,_xlfn.MAP($V$2:$V$863,_xlfn.LAMBDA(_xlpm.x,_xlpm.x=$V469))))</f>
        <v>341</v>
      </c>
      <c r="Y469" s="11">
        <f t="shared" si="156"/>
        <v>2.9325513196480938E-3</v>
      </c>
      <c r="Z469" s="2" cm="1">
        <f t="array" ref="Z469">SUM(_xlfn._xlws.FILTER($E$2:$E$863,_xlfn.MAP($W$2:$W$863,_xlfn.LAMBDA(_xlpm.x,_xlpm.x=$W469))))</f>
        <v>288</v>
      </c>
      <c r="AA469" s="11">
        <f t="shared" si="157"/>
        <v>3.472222222222222E-3</v>
      </c>
      <c r="AB469" s="11">
        <f t="shared" si="158"/>
        <v>-7.3361891233266863E-2</v>
      </c>
      <c r="AC469" s="2"/>
      <c r="AH469" s="2"/>
      <c r="AI469" s="2"/>
    </row>
    <row r="470" spans="1:35">
      <c r="A470" s="1" t="str">
        <f t="shared" si="142"/>
        <v>~bea~ : [bi]</v>
      </c>
      <c r="B470" s="1">
        <f t="shared" si="159"/>
        <v>0</v>
      </c>
      <c r="C470" s="1">
        <f t="shared" si="159"/>
        <v>0</v>
      </c>
      <c r="D470" s="1">
        <f t="shared" si="159"/>
        <v>0</v>
      </c>
      <c r="E470" s="7">
        <v>1</v>
      </c>
      <c r="F470" s="9" t="s">
        <v>10</v>
      </c>
      <c r="G470" s="4">
        <f t="shared" si="143"/>
        <v>4.5330915684496827E-4</v>
      </c>
      <c r="H470" s="4" t="str">
        <f t="shared" si="144"/>
        <v>bi</v>
      </c>
      <c r="I470" s="4" t="str">
        <f t="shared" si="145"/>
        <v>bea</v>
      </c>
      <c r="J470" s="10">
        <f t="shared" si="146"/>
        <v>2</v>
      </c>
      <c r="K470" s="10">
        <f t="shared" si="147"/>
        <v>3</v>
      </c>
      <c r="L470" s="10">
        <f t="shared" si="148"/>
        <v>3</v>
      </c>
      <c r="M470" s="1" t="str">
        <f t="shared" si="149"/>
        <v>~bea~</v>
      </c>
      <c r="N470" s="1" t="str">
        <f t="shared" si="150"/>
        <v>[bi]</v>
      </c>
      <c r="O470" s="4">
        <f t="shared" si="151"/>
        <v>0.10520546868726234</v>
      </c>
      <c r="P470" s="4">
        <f t="shared" si="152"/>
        <v>0.5</v>
      </c>
      <c r="Q470" s="3" cm="1">
        <f t="array" ref="Q470">SUM(_xlfn._xlws.FILTER($G$2:$G$863,_xlfn.MAP($M$2:$M$863,_xlfn.LAMBDA(_xlpm.x,_xlpm.x=$M470))))</f>
        <v>9.0661831368993653E-4</v>
      </c>
      <c r="R470" s="4">
        <f t="shared" si="153"/>
        <v>0.5</v>
      </c>
      <c r="S470" s="6" cm="1">
        <f t="array" ref="S470">SUM(_xlfn._xlws.FILTER($G$2:$G$863,_xlfn.MAP($N$2:$N$863,_xlfn.LAMBDA(_xlpm.x,_xlpm.x=$N470))))</f>
        <v>9.0661831368993653E-4</v>
      </c>
      <c r="T470" s="4">
        <f t="shared" si="154"/>
        <v>0.5</v>
      </c>
      <c r="U470" s="4">
        <f t="shared" si="155"/>
        <v>0</v>
      </c>
      <c r="V470" s="4" t="s">
        <v>908</v>
      </c>
      <c r="W470" s="4" t="s">
        <v>892</v>
      </c>
      <c r="X470" s="2" cm="1">
        <f t="array" ref="X470">SUM(_xlfn._xlws.FILTER($E$2:$E$863,_xlfn.MAP($V$2:$V$863,_xlfn.LAMBDA(_xlpm.x,_xlpm.x=$V470))))</f>
        <v>562</v>
      </c>
      <c r="Y470" s="11">
        <f t="shared" si="156"/>
        <v>1.7793594306049821E-3</v>
      </c>
      <c r="Z470" s="2" cm="1">
        <f t="array" ref="Z470">SUM(_xlfn._xlws.FILTER($E$2:$E$863,_xlfn.MAP($W$2:$W$863,_xlfn.LAMBDA(_xlpm.x,_xlpm.x=$W470))))</f>
        <v>110</v>
      </c>
      <c r="AA470" s="11">
        <f t="shared" si="157"/>
        <v>9.0909090909090905E-3</v>
      </c>
      <c r="AB470" s="11">
        <f t="shared" si="158"/>
        <v>-0.70834363041083603</v>
      </c>
      <c r="AC470" s="2"/>
      <c r="AH470" s="2"/>
      <c r="AI470" s="2"/>
    </row>
    <row r="471" spans="1:35">
      <c r="A471" s="1" t="str">
        <f t="shared" si="142"/>
        <v>~foo~ : [fʊ]</v>
      </c>
      <c r="B471" s="1">
        <f t="shared" si="159"/>
        <v>0</v>
      </c>
      <c r="C471" s="1">
        <f t="shared" si="159"/>
        <v>0</v>
      </c>
      <c r="D471" s="1">
        <f t="shared" si="159"/>
        <v>0</v>
      </c>
      <c r="E471" s="7">
        <v>1</v>
      </c>
      <c r="F471" s="9" t="s">
        <v>376</v>
      </c>
      <c r="G471" s="4">
        <f t="shared" si="143"/>
        <v>4.5330915684496827E-4</v>
      </c>
      <c r="H471" s="1" t="str">
        <f t="shared" si="144"/>
        <v>fʊ</v>
      </c>
      <c r="I471" s="1" t="str">
        <f t="shared" si="145"/>
        <v>foo</v>
      </c>
      <c r="J471" s="10">
        <f t="shared" si="146"/>
        <v>2</v>
      </c>
      <c r="K471" s="10">
        <f t="shared" si="147"/>
        <v>3</v>
      </c>
      <c r="L471" s="10">
        <f t="shared" si="148"/>
        <v>3</v>
      </c>
      <c r="M471" s="1" t="str">
        <f t="shared" si="149"/>
        <v>~foo~</v>
      </c>
      <c r="N471" s="1" t="str">
        <f t="shared" si="150"/>
        <v>[fʊ]</v>
      </c>
      <c r="O471" s="4">
        <f t="shared" si="151"/>
        <v>0.10520546868726234</v>
      </c>
      <c r="P471" s="4">
        <f t="shared" si="152"/>
        <v>0.5</v>
      </c>
      <c r="Q471" s="3" cm="1">
        <f t="array" ref="Q471">SUM(_xlfn._xlws.FILTER($G$2:$G$863,_xlfn.MAP($M$2:$M$863,_xlfn.LAMBDA(_xlpm.x,_xlpm.x=$M471))))</f>
        <v>9.0661831368993653E-4</v>
      </c>
      <c r="R471" s="4">
        <f t="shared" si="153"/>
        <v>0.5</v>
      </c>
      <c r="S471" s="6" cm="1">
        <f t="array" ref="S471">SUM(_xlfn._xlws.FILTER($G$2:$G$863,_xlfn.MAP($N$2:$N$863,_xlfn.LAMBDA(_xlpm.x,_xlpm.x=$N471))))</f>
        <v>9.0661831368993653E-4</v>
      </c>
      <c r="T471" s="4">
        <f t="shared" si="154"/>
        <v>0.5</v>
      </c>
      <c r="U471" s="4">
        <f t="shared" si="155"/>
        <v>0</v>
      </c>
      <c r="V471" s="4" t="s">
        <v>900</v>
      </c>
      <c r="W471" s="4" t="s">
        <v>905</v>
      </c>
      <c r="X471" s="2" cm="1">
        <f t="array" ref="X471">SUM(_xlfn._xlws.FILTER($E$2:$E$863,_xlfn.MAP($V$2:$V$863,_xlfn.LAMBDA(_xlpm.x,_xlpm.x=$V471))))</f>
        <v>247</v>
      </c>
      <c r="Y471" s="11">
        <f t="shared" si="156"/>
        <v>4.048582995951417E-3</v>
      </c>
      <c r="Z471" s="2" cm="1">
        <f t="array" ref="Z471">SUM(_xlfn._xlws.FILTER($E$2:$E$863,_xlfn.MAP($W$2:$W$863,_xlfn.LAMBDA(_xlpm.x,_xlpm.x=$W471))))</f>
        <v>55</v>
      </c>
      <c r="AA471" s="11">
        <f t="shared" si="157"/>
        <v>1.8181818181818181E-2</v>
      </c>
      <c r="AB471" s="11">
        <f t="shared" si="158"/>
        <v>-0.65233426376542181</v>
      </c>
      <c r="AC471" s="2"/>
      <c r="AH471" s="2"/>
      <c r="AI471" s="2"/>
    </row>
    <row r="472" spans="1:35">
      <c r="A472" s="1" t="str">
        <f t="shared" si="142"/>
        <v>~hou~ : [haʊ]</v>
      </c>
      <c r="B472" s="1">
        <f t="shared" si="159"/>
        <v>0</v>
      </c>
      <c r="C472" s="1">
        <f t="shared" si="159"/>
        <v>0</v>
      </c>
      <c r="D472" s="1">
        <f t="shared" si="159"/>
        <v>0</v>
      </c>
      <c r="E472" s="7">
        <v>1</v>
      </c>
      <c r="F472" s="9" t="s">
        <v>759</v>
      </c>
      <c r="G472" s="4">
        <f t="shared" si="143"/>
        <v>4.5330915684496827E-4</v>
      </c>
      <c r="H472" s="4" t="str">
        <f t="shared" si="144"/>
        <v>haʊ</v>
      </c>
      <c r="I472" s="4" t="str">
        <f t="shared" si="145"/>
        <v>hou</v>
      </c>
      <c r="J472" s="10">
        <f t="shared" si="146"/>
        <v>3</v>
      </c>
      <c r="K472" s="10">
        <f t="shared" si="147"/>
        <v>3</v>
      </c>
      <c r="L472" s="10">
        <f t="shared" si="148"/>
        <v>3</v>
      </c>
      <c r="M472" s="1" t="str">
        <f t="shared" si="149"/>
        <v>~hou~</v>
      </c>
      <c r="N472" s="1" t="str">
        <f t="shared" si="150"/>
        <v>[haʊ]</v>
      </c>
      <c r="O472" s="4">
        <f t="shared" si="151"/>
        <v>0.10520546868726234</v>
      </c>
      <c r="P472" s="4">
        <f t="shared" si="152"/>
        <v>0.5</v>
      </c>
      <c r="Q472" s="3" cm="1">
        <f t="array" ref="Q472">SUM(_xlfn._xlws.FILTER($G$2:$G$863,_xlfn.MAP($M$2:$M$863,_xlfn.LAMBDA(_xlpm.x,_xlpm.x=$M472))))</f>
        <v>9.0661831368993653E-4</v>
      </c>
      <c r="R472" s="4">
        <f t="shared" si="153"/>
        <v>0.5</v>
      </c>
      <c r="S472" s="6" cm="1">
        <f t="array" ref="S472">SUM(_xlfn._xlws.FILTER($G$2:$G$863,_xlfn.MAP($N$2:$N$863,_xlfn.LAMBDA(_xlpm.x,_xlpm.x=$N472))))</f>
        <v>9.0661831368993653E-4</v>
      </c>
      <c r="T472" s="4">
        <f t="shared" si="154"/>
        <v>0.5</v>
      </c>
      <c r="U472" s="4">
        <f t="shared" si="155"/>
        <v>0</v>
      </c>
      <c r="V472" s="4" t="s">
        <v>909</v>
      </c>
      <c r="W472" s="4" t="s">
        <v>897</v>
      </c>
      <c r="X472" s="2" cm="1">
        <f t="array" ref="X472">SUM(_xlfn._xlws.FILTER($E$2:$E$863,_xlfn.MAP($V$2:$V$863,_xlfn.LAMBDA(_xlpm.x,_xlpm.x=$V472))))</f>
        <v>473</v>
      </c>
      <c r="Y472" s="11">
        <f t="shared" si="156"/>
        <v>2.1141649048625794E-3</v>
      </c>
      <c r="Z472" s="2" cm="1">
        <f t="array" ref="Z472">SUM(_xlfn._xlws.FILTER($E$2:$E$863,_xlfn.MAP($W$2:$W$863,_xlfn.LAMBDA(_xlpm.x,_xlpm.x=$W472))))</f>
        <v>111</v>
      </c>
      <c r="AA472" s="11">
        <f t="shared" si="157"/>
        <v>9.0090090090090089E-3</v>
      </c>
      <c r="AB472" s="11">
        <f t="shared" si="158"/>
        <v>-0.62953816195115408</v>
      </c>
      <c r="AC472" s="2"/>
      <c r="AH472" s="2"/>
      <c r="AI472" s="2"/>
    </row>
    <row r="473" spans="1:35">
      <c r="A473" s="1" t="str">
        <f t="shared" si="142"/>
        <v>~coo~ : [kʊ]</v>
      </c>
      <c r="B473" s="1">
        <f t="shared" si="159"/>
        <v>0</v>
      </c>
      <c r="C473" s="1">
        <f t="shared" si="159"/>
        <v>0</v>
      </c>
      <c r="D473" s="1">
        <f t="shared" si="159"/>
        <v>0</v>
      </c>
      <c r="E473" s="7">
        <v>1</v>
      </c>
      <c r="F473" s="9" t="s">
        <v>521</v>
      </c>
      <c r="G473" s="4">
        <f t="shared" si="143"/>
        <v>4.5330915684496827E-4</v>
      </c>
      <c r="H473" s="4" t="str">
        <f t="shared" si="144"/>
        <v>kʊ</v>
      </c>
      <c r="I473" s="4" t="str">
        <f t="shared" si="145"/>
        <v>coo</v>
      </c>
      <c r="J473" s="10">
        <f t="shared" si="146"/>
        <v>2</v>
      </c>
      <c r="K473" s="10">
        <f t="shared" si="147"/>
        <v>3</v>
      </c>
      <c r="L473" s="10">
        <f t="shared" si="148"/>
        <v>3</v>
      </c>
      <c r="M473" s="1" t="str">
        <f t="shared" si="149"/>
        <v>~coo~</v>
      </c>
      <c r="N473" s="1" t="str">
        <f t="shared" si="150"/>
        <v>[kʊ]</v>
      </c>
      <c r="O473" s="4">
        <f t="shared" si="151"/>
        <v>0.10520546868726234</v>
      </c>
      <c r="P473" s="4">
        <f t="shared" si="152"/>
        <v>0.5</v>
      </c>
      <c r="Q473" s="3" cm="1">
        <f t="array" ref="Q473">SUM(_xlfn._xlws.FILTER($G$2:$G$863,_xlfn.MAP($M$2:$M$863,_xlfn.LAMBDA(_xlpm.x,_xlpm.x=$M473))))</f>
        <v>9.0661831368993653E-4</v>
      </c>
      <c r="R473" s="4">
        <f t="shared" si="153"/>
        <v>0.5</v>
      </c>
      <c r="S473" s="6" cm="1">
        <f t="array" ref="S473">SUM(_xlfn._xlws.FILTER($G$2:$G$863,_xlfn.MAP($N$2:$N$863,_xlfn.LAMBDA(_xlpm.x,_xlpm.x=$N473))))</f>
        <v>9.0661831368993653E-4</v>
      </c>
      <c r="T473" s="4">
        <f t="shared" si="154"/>
        <v>0.5</v>
      </c>
      <c r="U473" s="4">
        <f t="shared" si="155"/>
        <v>0</v>
      </c>
      <c r="V473" s="4" t="s">
        <v>907</v>
      </c>
      <c r="W473" s="4" t="s">
        <v>896</v>
      </c>
      <c r="X473" s="2" cm="1">
        <f t="array" ref="X473">SUM(_xlfn._xlws.FILTER($E$2:$E$863,_xlfn.MAP($V$2:$V$863,_xlfn.LAMBDA(_xlpm.x,_xlpm.x=$V473))))</f>
        <v>341</v>
      </c>
      <c r="Y473" s="11">
        <f t="shared" si="156"/>
        <v>2.9325513196480938E-3</v>
      </c>
      <c r="Z473" s="2" cm="1">
        <f t="array" ref="Z473">SUM(_xlfn._xlws.FILTER($E$2:$E$863,_xlfn.MAP($W$2:$W$863,_xlfn.LAMBDA(_xlpm.x,_xlpm.x=$W473))))</f>
        <v>85</v>
      </c>
      <c r="AA473" s="11">
        <f t="shared" si="157"/>
        <v>1.1764705882352941E-2</v>
      </c>
      <c r="AB473" s="11">
        <f t="shared" si="158"/>
        <v>-0.60333545327820504</v>
      </c>
      <c r="AC473" s="2"/>
      <c r="AH473" s="2"/>
      <c r="AI473" s="2"/>
    </row>
    <row r="474" spans="1:35">
      <c r="A474" s="1" t="str">
        <f t="shared" si="142"/>
        <v>~nou~ : [naʊ]</v>
      </c>
      <c r="B474" s="1">
        <f t="shared" si="159"/>
        <v>0</v>
      </c>
      <c r="C474" s="1">
        <f t="shared" si="159"/>
        <v>0</v>
      </c>
      <c r="D474" s="1">
        <f t="shared" si="159"/>
        <v>1</v>
      </c>
      <c r="E474" s="7">
        <v>1</v>
      </c>
      <c r="F474" s="9" t="s">
        <v>546</v>
      </c>
      <c r="G474" s="4">
        <f t="shared" si="143"/>
        <v>4.5330915684496827E-4</v>
      </c>
      <c r="H474" s="4" t="str">
        <f t="shared" si="144"/>
        <v>naʊ</v>
      </c>
      <c r="I474" s="4" t="str">
        <f t="shared" si="145"/>
        <v>nou</v>
      </c>
      <c r="J474" s="10">
        <f t="shared" si="146"/>
        <v>3</v>
      </c>
      <c r="K474" s="10">
        <f t="shared" si="147"/>
        <v>3</v>
      </c>
      <c r="L474" s="10">
        <f t="shared" si="148"/>
        <v>3</v>
      </c>
      <c r="M474" s="1" t="str">
        <f t="shared" si="149"/>
        <v>~nou~</v>
      </c>
      <c r="N474" s="1" t="str">
        <f t="shared" si="150"/>
        <v>[naʊ]</v>
      </c>
      <c r="O474" s="4">
        <f t="shared" si="151"/>
        <v>0.10520546868726234</v>
      </c>
      <c r="P474" s="4">
        <f t="shared" si="152"/>
        <v>0.5</v>
      </c>
      <c r="Q474" s="3" cm="1">
        <f t="array" ref="Q474">SUM(_xlfn._xlws.FILTER($G$2:$G$863,_xlfn.MAP($M$2:$M$863,_xlfn.LAMBDA(_xlpm.x,_xlpm.x=$M474))))</f>
        <v>9.0661831368993653E-4</v>
      </c>
      <c r="R474" s="4">
        <f t="shared" si="153"/>
        <v>0.5</v>
      </c>
      <c r="S474" s="6" cm="1">
        <f t="array" ref="S474">SUM(_xlfn._xlws.FILTER($G$2:$G$863,_xlfn.MAP($N$2:$N$863,_xlfn.LAMBDA(_xlpm.x,_xlpm.x=$N474))))</f>
        <v>9.0661831368993653E-4</v>
      </c>
      <c r="T474" s="4">
        <f t="shared" si="154"/>
        <v>0.5</v>
      </c>
      <c r="U474" s="4">
        <f t="shared" si="155"/>
        <v>0</v>
      </c>
      <c r="V474" s="4" t="s">
        <v>909</v>
      </c>
      <c r="W474" s="4" t="s">
        <v>893</v>
      </c>
      <c r="X474" s="2" cm="1">
        <f t="array" ref="X474">SUM(_xlfn._xlws.FILTER($E$2:$E$863,_xlfn.MAP($V$2:$V$863,_xlfn.LAMBDA(_xlpm.x,_xlpm.x=$V474))))</f>
        <v>473</v>
      </c>
      <c r="Y474" s="11">
        <f t="shared" si="156"/>
        <v>2.1141649048625794E-3</v>
      </c>
      <c r="Z474" s="2" cm="1">
        <f t="array" ref="Z474">SUM(_xlfn._xlws.FILTER($E$2:$E$863,_xlfn.MAP($W$2:$W$863,_xlfn.LAMBDA(_xlpm.x,_xlpm.x=$W474))))</f>
        <v>228</v>
      </c>
      <c r="AA474" s="11">
        <f t="shared" si="157"/>
        <v>4.3859649122807015E-3</v>
      </c>
      <c r="AB474" s="11">
        <f t="shared" si="158"/>
        <v>-0.3169262937373577</v>
      </c>
      <c r="AC474" s="2"/>
      <c r="AH474" s="2"/>
      <c r="AI474" s="2"/>
    </row>
    <row r="475" spans="1:35">
      <c r="A475" s="1" t="str">
        <f t="shared" si="142"/>
        <v>~ppo~ : [pɔ]</v>
      </c>
      <c r="B475" s="1">
        <f t="shared" si="159"/>
        <v>0</v>
      </c>
      <c r="C475" s="1">
        <f t="shared" si="159"/>
        <v>0</v>
      </c>
      <c r="D475" s="1">
        <f t="shared" si="159"/>
        <v>0</v>
      </c>
      <c r="E475" s="7">
        <v>1</v>
      </c>
      <c r="F475" s="9" t="s">
        <v>794</v>
      </c>
      <c r="G475" s="4">
        <f t="shared" si="143"/>
        <v>4.5330915684496827E-4</v>
      </c>
      <c r="H475" s="4" t="str">
        <f t="shared" si="144"/>
        <v>pɔ</v>
      </c>
      <c r="I475" s="4" t="str">
        <f t="shared" si="145"/>
        <v>ppo</v>
      </c>
      <c r="J475" s="10">
        <f t="shared" si="146"/>
        <v>2</v>
      </c>
      <c r="K475" s="10">
        <f t="shared" si="147"/>
        <v>3</v>
      </c>
      <c r="L475" s="10">
        <f t="shared" si="148"/>
        <v>3</v>
      </c>
      <c r="M475" s="1" t="str">
        <f t="shared" si="149"/>
        <v>~ppo~</v>
      </c>
      <c r="N475" s="1" t="str">
        <f t="shared" si="150"/>
        <v>[pɔ]</v>
      </c>
      <c r="O475" s="4">
        <f t="shared" si="151"/>
        <v>0.10520546868726234</v>
      </c>
      <c r="P475" s="4">
        <f t="shared" si="152"/>
        <v>0.5</v>
      </c>
      <c r="Q475" s="3" cm="1">
        <f t="array" ref="Q475">SUM(_xlfn._xlws.FILTER($G$2:$G$863,_xlfn.MAP($M$2:$M$863,_xlfn.LAMBDA(_xlpm.x,_xlpm.x=$M475))))</f>
        <v>9.0661831368993653E-4</v>
      </c>
      <c r="R475" s="4">
        <f t="shared" si="153"/>
        <v>0.5</v>
      </c>
      <c r="S475" s="6" cm="1">
        <f t="array" ref="S475">SUM(_xlfn._xlws.FILTER($G$2:$G$863,_xlfn.MAP($N$2:$N$863,_xlfn.LAMBDA(_xlpm.x,_xlpm.x=$N475))))</f>
        <v>9.0661831368993653E-4</v>
      </c>
      <c r="T475" s="4">
        <f t="shared" si="154"/>
        <v>0.5</v>
      </c>
      <c r="U475" s="4">
        <f t="shared" si="155"/>
        <v>0</v>
      </c>
      <c r="V475" s="4" t="s">
        <v>909</v>
      </c>
      <c r="W475" s="4" t="s">
        <v>890</v>
      </c>
      <c r="X475" s="2" cm="1">
        <f t="array" ref="X475">SUM(_xlfn._xlws.FILTER($E$2:$E$863,_xlfn.MAP($V$2:$V$863,_xlfn.LAMBDA(_xlpm.x,_xlpm.x=$V475))))</f>
        <v>473</v>
      </c>
      <c r="Y475" s="11">
        <f t="shared" si="156"/>
        <v>2.1141649048625794E-3</v>
      </c>
      <c r="Z475" s="2" cm="1">
        <f t="array" ref="Z475">SUM(_xlfn._xlws.FILTER($E$2:$E$863,_xlfn.MAP($W$2:$W$863,_xlfn.LAMBDA(_xlpm.x,_xlpm.x=$W475))))</f>
        <v>245</v>
      </c>
      <c r="AA475" s="11">
        <f t="shared" si="157"/>
        <v>4.0816326530612249E-3</v>
      </c>
      <c r="AB475" s="11">
        <f t="shared" si="158"/>
        <v>-0.28569505637327913</v>
      </c>
      <c r="AC475" s="2"/>
      <c r="AH475" s="2"/>
      <c r="AI475" s="2"/>
    </row>
    <row r="476" spans="1:35">
      <c r="A476" s="1" t="str">
        <f t="shared" si="142"/>
        <v>~tho~ : [ðoʊ]</v>
      </c>
      <c r="B476" s="1">
        <f t="shared" si="159"/>
        <v>0</v>
      </c>
      <c r="C476" s="1">
        <f t="shared" si="159"/>
        <v>0</v>
      </c>
      <c r="D476" s="1">
        <f t="shared" si="159"/>
        <v>0</v>
      </c>
      <c r="E476" s="7">
        <v>1</v>
      </c>
      <c r="F476" s="9" t="s">
        <v>758</v>
      </c>
      <c r="G476" s="4">
        <f t="shared" si="143"/>
        <v>4.5330915684496827E-4</v>
      </c>
      <c r="H476" s="1" t="str">
        <f t="shared" si="144"/>
        <v>ðoʊ</v>
      </c>
      <c r="I476" s="1" t="str">
        <f t="shared" si="145"/>
        <v>tho</v>
      </c>
      <c r="J476" s="10">
        <f t="shared" si="146"/>
        <v>3</v>
      </c>
      <c r="K476" s="10">
        <f t="shared" si="147"/>
        <v>3</v>
      </c>
      <c r="L476" s="10">
        <f t="shared" si="148"/>
        <v>3</v>
      </c>
      <c r="M476" s="1" t="str">
        <f t="shared" si="149"/>
        <v>~tho~</v>
      </c>
      <c r="N476" s="1" t="str">
        <f t="shared" si="150"/>
        <v>[ðoʊ]</v>
      </c>
      <c r="O476" s="4">
        <f t="shared" si="151"/>
        <v>0.10520546868726234</v>
      </c>
      <c r="P476" s="4">
        <f t="shared" si="152"/>
        <v>0.5</v>
      </c>
      <c r="Q476" s="3" cm="1">
        <f t="array" ref="Q476">SUM(_xlfn._xlws.FILTER($G$2:$G$863,_xlfn.MAP($M$2:$M$863,_xlfn.LAMBDA(_xlpm.x,_xlpm.x=$M476))))</f>
        <v>9.0661831368993653E-4</v>
      </c>
      <c r="R476" s="4">
        <f t="shared" si="153"/>
        <v>0.5</v>
      </c>
      <c r="S476" s="6" cm="1">
        <f t="array" ref="S476">SUM(_xlfn._xlws.FILTER($G$2:$G$863,_xlfn.MAP($N$2:$N$863,_xlfn.LAMBDA(_xlpm.x,_xlpm.x=$N476))))</f>
        <v>9.0661831368993653E-4</v>
      </c>
      <c r="T476" s="4">
        <f t="shared" si="154"/>
        <v>0.5</v>
      </c>
      <c r="U476" s="4">
        <f t="shared" si="155"/>
        <v>0</v>
      </c>
      <c r="V476" s="4" t="s">
        <v>899</v>
      </c>
      <c r="W476" s="4" t="s">
        <v>891</v>
      </c>
      <c r="X476" s="2" cm="1">
        <f t="array" ref="X476">SUM(_xlfn._xlws.FILTER($E$2:$E$863,_xlfn.MAP($V$2:$V$863,_xlfn.LAMBDA(_xlpm.x,_xlpm.x=$V476))))</f>
        <v>359</v>
      </c>
      <c r="Y476" s="11">
        <f t="shared" si="156"/>
        <v>2.7855153203342618E-3</v>
      </c>
      <c r="Z476" s="2" cm="1">
        <f t="array" ref="Z476">SUM(_xlfn._xlws.FILTER($E$2:$E$863,_xlfn.MAP($W$2:$W$863,_xlfn.LAMBDA(_xlpm.x,_xlpm.x=$W476))))</f>
        <v>163</v>
      </c>
      <c r="AA476" s="11">
        <f t="shared" si="157"/>
        <v>6.1349693251533744E-3</v>
      </c>
      <c r="AB476" s="11">
        <f t="shared" si="158"/>
        <v>-0.34290684417436135</v>
      </c>
      <c r="AC476" s="2"/>
      <c r="AH476" s="2"/>
      <c r="AI476" s="2"/>
    </row>
    <row r="477" spans="1:35">
      <c r="A477" s="1" t="str">
        <f t="shared" si="142"/>
        <v>~she~ : [ʃɛ]</v>
      </c>
      <c r="B477" s="1">
        <f t="shared" si="159"/>
        <v>0</v>
      </c>
      <c r="C477" s="1">
        <f t="shared" si="159"/>
        <v>0</v>
      </c>
      <c r="D477" s="1">
        <f t="shared" si="159"/>
        <v>0</v>
      </c>
      <c r="E477" s="7">
        <v>1</v>
      </c>
      <c r="F477" s="9" t="s">
        <v>263</v>
      </c>
      <c r="G477" s="4">
        <f t="shared" si="143"/>
        <v>4.5330915684496827E-4</v>
      </c>
      <c r="H477" s="4" t="str">
        <f t="shared" si="144"/>
        <v>ʃɛ</v>
      </c>
      <c r="I477" s="4" t="str">
        <f t="shared" si="145"/>
        <v>she</v>
      </c>
      <c r="J477" s="10">
        <f t="shared" si="146"/>
        <v>2</v>
      </c>
      <c r="K477" s="10">
        <f t="shared" si="147"/>
        <v>3</v>
      </c>
      <c r="L477" s="10">
        <f t="shared" si="148"/>
        <v>3</v>
      </c>
      <c r="M477" s="1" t="str">
        <f t="shared" si="149"/>
        <v>~she~</v>
      </c>
      <c r="N477" s="1" t="str">
        <f t="shared" si="150"/>
        <v>[ʃɛ]</v>
      </c>
      <c r="O477" s="4">
        <f t="shared" si="151"/>
        <v>0.10520546868726234</v>
      </c>
      <c r="P477" s="4">
        <f t="shared" si="152"/>
        <v>0.5</v>
      </c>
      <c r="Q477" s="3" cm="1">
        <f t="array" ref="Q477">SUM(_xlfn._xlws.FILTER($G$2:$G$863,_xlfn.MAP($M$2:$M$863,_xlfn.LAMBDA(_xlpm.x,_xlpm.x=$M477))))</f>
        <v>9.0661831368993653E-4</v>
      </c>
      <c r="R477" s="4">
        <f t="shared" si="153"/>
        <v>0.5</v>
      </c>
      <c r="S477" s="6" cm="1">
        <f t="array" ref="S477">SUM(_xlfn._xlws.FILTER($G$2:$G$863,_xlfn.MAP($N$2:$N$863,_xlfn.LAMBDA(_xlpm.x,_xlpm.x=$N477))))</f>
        <v>9.0661831368993653E-4</v>
      </c>
      <c r="T477" s="4">
        <f t="shared" si="154"/>
        <v>0.5</v>
      </c>
      <c r="U477" s="4">
        <f t="shared" si="155"/>
        <v>0</v>
      </c>
      <c r="V477" s="4" t="s">
        <v>900</v>
      </c>
      <c r="W477" s="4" t="s">
        <v>900</v>
      </c>
      <c r="X477" s="2" cm="1">
        <f t="array" ref="X477">SUM(_xlfn._xlws.FILTER($E$2:$E$863,_xlfn.MAP($V$2:$V$863,_xlfn.LAMBDA(_xlpm.x,_xlpm.x=$V477))))</f>
        <v>247</v>
      </c>
      <c r="Y477" s="11">
        <f t="shared" si="156"/>
        <v>4.048582995951417E-3</v>
      </c>
      <c r="Z477" s="2" cm="1">
        <f t="array" ref="Z477">SUM(_xlfn._xlws.FILTER($E$2:$E$863,_xlfn.MAP($W$2:$W$863,_xlfn.LAMBDA(_xlpm.x,_xlpm.x=$W477))))</f>
        <v>78</v>
      </c>
      <c r="AA477" s="11">
        <f t="shared" si="157"/>
        <v>1.282051282051282E-2</v>
      </c>
      <c r="AB477" s="11">
        <f t="shared" si="158"/>
        <v>-0.50060235056918523</v>
      </c>
      <c r="AC477" s="2"/>
      <c r="AH477" s="2"/>
      <c r="AI477" s="2"/>
    </row>
    <row r="478" spans="1:35">
      <c r="A478" s="1" t="str">
        <f t="shared" si="142"/>
        <v>~dri~ : [dɹaɪ]</v>
      </c>
      <c r="B478" s="1">
        <f t="shared" si="159"/>
        <v>0</v>
      </c>
      <c r="C478" s="1">
        <f t="shared" si="159"/>
        <v>0</v>
      </c>
      <c r="D478" s="1">
        <f t="shared" si="159"/>
        <v>0</v>
      </c>
      <c r="E478" s="7">
        <v>1</v>
      </c>
      <c r="F478" s="9" t="s">
        <v>371</v>
      </c>
      <c r="G478" s="4">
        <f t="shared" si="143"/>
        <v>4.5330915684496827E-4</v>
      </c>
      <c r="H478" s="4" t="str">
        <f t="shared" si="144"/>
        <v>dɹaɪ</v>
      </c>
      <c r="I478" s="4" t="str">
        <f t="shared" si="145"/>
        <v>dri</v>
      </c>
      <c r="J478" s="10">
        <f t="shared" si="146"/>
        <v>4</v>
      </c>
      <c r="K478" s="10">
        <f t="shared" si="147"/>
        <v>3</v>
      </c>
      <c r="L478" s="10">
        <f t="shared" si="148"/>
        <v>4</v>
      </c>
      <c r="M478" s="1" t="str">
        <f t="shared" si="149"/>
        <v>~dri~</v>
      </c>
      <c r="N478" s="1" t="str">
        <f t="shared" si="150"/>
        <v>[dɹaɪ]</v>
      </c>
      <c r="O478" s="4">
        <f t="shared" si="151"/>
        <v>0.1171234337644549</v>
      </c>
      <c r="P478" s="4">
        <f t="shared" si="152"/>
        <v>0.5</v>
      </c>
      <c r="Q478" s="3" cm="1">
        <f t="array" ref="Q478">SUM(_xlfn._xlws.FILTER($G$2:$G$863,_xlfn.MAP($M$2:$M$863,_xlfn.LAMBDA(_xlpm.x,_xlpm.x=$M478))))</f>
        <v>9.0661831368993653E-4</v>
      </c>
      <c r="R478" s="4">
        <f t="shared" si="153"/>
        <v>0.5</v>
      </c>
      <c r="S478" s="6" cm="1">
        <f t="array" ref="S478">SUM(_xlfn._xlws.FILTER($G$2:$G$863,_xlfn.MAP($N$2:$N$863,_xlfn.LAMBDA(_xlpm.x,_xlpm.x=$N478))))</f>
        <v>9.0661831368993653E-4</v>
      </c>
      <c r="T478" s="4">
        <f t="shared" si="154"/>
        <v>0.5</v>
      </c>
      <c r="U478" s="4">
        <f t="shared" si="155"/>
        <v>0</v>
      </c>
      <c r="V478" s="4" t="s">
        <v>909</v>
      </c>
      <c r="W478" s="4" t="s">
        <v>899</v>
      </c>
      <c r="X478" s="2" cm="1">
        <f t="array" ref="X478">SUM(_xlfn._xlws.FILTER($E$2:$E$863,_xlfn.MAP($V$2:$V$863,_xlfn.LAMBDA(_xlpm.x,_xlpm.x=$V478))))</f>
        <v>473</v>
      </c>
      <c r="Y478" s="11">
        <f t="shared" si="156"/>
        <v>2.1141649048625794E-3</v>
      </c>
      <c r="Z478" s="2" cm="1">
        <f t="array" ref="Z478">SUM(_xlfn._xlws.FILTER($E$2:$E$863,_xlfn.MAP($W$2:$W$863,_xlfn.LAMBDA(_xlpm.x,_xlpm.x=$W478))))</f>
        <v>104</v>
      </c>
      <c r="AA478" s="11">
        <f t="shared" si="157"/>
        <v>9.6153846153846159E-3</v>
      </c>
      <c r="AB478" s="11">
        <f t="shared" si="158"/>
        <v>-0.65782780143903119</v>
      </c>
      <c r="AC478" s="2"/>
      <c r="AH478" s="2"/>
      <c r="AI478" s="2"/>
    </row>
    <row r="479" spans="1:35">
      <c r="A479" s="1" t="str">
        <f t="shared" si="142"/>
        <v>~why~ : [hwaɪ]</v>
      </c>
      <c r="B479" s="1">
        <f t="shared" si="159"/>
        <v>0</v>
      </c>
      <c r="C479" s="1">
        <f t="shared" si="159"/>
        <v>0</v>
      </c>
      <c r="D479" s="1">
        <f t="shared" si="159"/>
        <v>0</v>
      </c>
      <c r="E479" s="7">
        <v>1</v>
      </c>
      <c r="F479" s="9" t="s">
        <v>693</v>
      </c>
      <c r="G479" s="4">
        <f t="shared" si="143"/>
        <v>4.5330915684496827E-4</v>
      </c>
      <c r="H479" s="4" t="str">
        <f t="shared" si="144"/>
        <v>hwaɪ</v>
      </c>
      <c r="I479" s="4" t="str">
        <f t="shared" si="145"/>
        <v>why</v>
      </c>
      <c r="J479" s="10">
        <f t="shared" si="146"/>
        <v>4</v>
      </c>
      <c r="K479" s="10">
        <f t="shared" si="147"/>
        <v>3</v>
      </c>
      <c r="L479" s="10">
        <f t="shared" si="148"/>
        <v>4</v>
      </c>
      <c r="M479" s="1" t="str">
        <f t="shared" si="149"/>
        <v>~why~</v>
      </c>
      <c r="N479" s="1" t="str">
        <f t="shared" si="150"/>
        <v>[hwaɪ]</v>
      </c>
      <c r="O479" s="4">
        <f t="shared" si="151"/>
        <v>0.1171234337644549</v>
      </c>
      <c r="P479" s="4">
        <f t="shared" si="152"/>
        <v>0.5</v>
      </c>
      <c r="Q479" s="3" cm="1">
        <f t="array" ref="Q479">SUM(_xlfn._xlws.FILTER($G$2:$G$863,_xlfn.MAP($M$2:$M$863,_xlfn.LAMBDA(_xlpm.x,_xlpm.x=$M479))))</f>
        <v>9.0661831368993653E-4</v>
      </c>
      <c r="R479" s="4">
        <f t="shared" si="153"/>
        <v>0.5</v>
      </c>
      <c r="S479" s="6" cm="1">
        <f t="array" ref="S479">SUM(_xlfn._xlws.FILTER($G$2:$G$863,_xlfn.MAP($N$2:$N$863,_xlfn.LAMBDA(_xlpm.x,_xlpm.x=$N479))))</f>
        <v>9.0661831368993653E-4</v>
      </c>
      <c r="T479" s="4">
        <f t="shared" si="154"/>
        <v>0.5</v>
      </c>
      <c r="U479" s="4">
        <f t="shared" si="155"/>
        <v>0</v>
      </c>
      <c r="V479" s="4" t="s">
        <v>908</v>
      </c>
      <c r="W479" s="4" t="s">
        <v>892</v>
      </c>
      <c r="X479" s="2" cm="1">
        <f t="array" ref="X479">SUM(_xlfn._xlws.FILTER($E$2:$E$863,_xlfn.MAP($V$2:$V$863,_xlfn.LAMBDA(_xlpm.x,_xlpm.x=$V479))))</f>
        <v>562</v>
      </c>
      <c r="Y479" s="11">
        <f t="shared" si="156"/>
        <v>1.7793594306049821E-3</v>
      </c>
      <c r="Z479" s="2" cm="1">
        <f t="array" ref="Z479">SUM(_xlfn._xlws.FILTER($E$2:$E$863,_xlfn.MAP($W$2:$W$863,_xlfn.LAMBDA(_xlpm.x,_xlpm.x=$W479))))</f>
        <v>110</v>
      </c>
      <c r="AA479" s="11">
        <f t="shared" si="157"/>
        <v>9.0909090909090905E-3</v>
      </c>
      <c r="AB479" s="11">
        <f t="shared" si="158"/>
        <v>-0.70834363041083603</v>
      </c>
      <c r="AC479" s="2"/>
      <c r="AH479" s="2"/>
      <c r="AI479" s="2"/>
    </row>
    <row r="480" spans="1:35">
      <c r="A480" s="1" t="str">
        <f t="shared" si="142"/>
        <v>~dea~ : [dɛ]</v>
      </c>
      <c r="B480" s="1">
        <f t="shared" si="159"/>
        <v>0</v>
      </c>
      <c r="C480" s="1">
        <f t="shared" si="159"/>
        <v>0</v>
      </c>
      <c r="D480" s="1">
        <f t="shared" si="159"/>
        <v>0</v>
      </c>
      <c r="E480" s="7">
        <v>2</v>
      </c>
      <c r="F480" s="9" t="s">
        <v>612</v>
      </c>
      <c r="G480" s="4">
        <f t="shared" si="143"/>
        <v>9.0661831368993653E-4</v>
      </c>
      <c r="H480" s="4" t="str">
        <f t="shared" si="144"/>
        <v>dɛ</v>
      </c>
      <c r="I480" s="4" t="str">
        <f t="shared" si="145"/>
        <v>dea</v>
      </c>
      <c r="J480" s="10">
        <f t="shared" si="146"/>
        <v>2</v>
      </c>
      <c r="K480" s="10">
        <f t="shared" si="147"/>
        <v>3</v>
      </c>
      <c r="L480" s="10">
        <f t="shared" si="148"/>
        <v>3</v>
      </c>
      <c r="M480" s="1" t="str">
        <f t="shared" si="149"/>
        <v>~dea~</v>
      </c>
      <c r="N480" s="1" t="str">
        <f t="shared" si="150"/>
        <v>[dɛ]</v>
      </c>
      <c r="O480" s="4">
        <f t="shared" si="151"/>
        <v>0.1667467227401046</v>
      </c>
      <c r="P480" s="4">
        <f t="shared" si="152"/>
        <v>0.5</v>
      </c>
      <c r="Q480" s="3" cm="1">
        <f t="array" ref="Q480">SUM(_xlfn._xlws.FILTER($G$2:$G$863,_xlfn.MAP($M$2:$M$863,_xlfn.LAMBDA(_xlpm.x,_xlpm.x=$M480))))</f>
        <v>1.8132366273798731E-3</v>
      </c>
      <c r="R480" s="4">
        <f t="shared" si="153"/>
        <v>0.5</v>
      </c>
      <c r="S480" s="6" cm="1">
        <f t="array" ref="S480">SUM(_xlfn._xlws.FILTER($G$2:$G$863,_xlfn.MAP($N$2:$N$863,_xlfn.LAMBDA(_xlpm.x,_xlpm.x=$N480))))</f>
        <v>1.8132366273798731E-3</v>
      </c>
      <c r="T480" s="4">
        <f t="shared" si="154"/>
        <v>0.5</v>
      </c>
      <c r="U480" s="4">
        <f t="shared" si="155"/>
        <v>0</v>
      </c>
      <c r="V480" s="4" t="s">
        <v>907</v>
      </c>
      <c r="W480" s="4" t="s">
        <v>898</v>
      </c>
      <c r="X480" s="2" cm="1">
        <f t="array" ref="X480">SUM(_xlfn._xlws.FILTER($E$2:$E$863,_xlfn.MAP($V$2:$V$863,_xlfn.LAMBDA(_xlpm.x,_xlpm.x=$V480))))</f>
        <v>341</v>
      </c>
      <c r="Y480" s="11">
        <f t="shared" si="156"/>
        <v>5.8651026392961877E-3</v>
      </c>
      <c r="Z480" s="2" cm="1">
        <f t="array" ref="Z480">SUM(_xlfn._xlws.FILTER($E$2:$E$863,_xlfn.MAP($W$2:$W$863,_xlfn.LAMBDA(_xlpm.x,_xlpm.x=$W480))))</f>
        <v>56</v>
      </c>
      <c r="AA480" s="11">
        <f t="shared" si="157"/>
        <v>3.5714285714285712E-2</v>
      </c>
      <c r="AB480" s="11">
        <f t="shared" si="158"/>
        <v>-0.78456635198629721</v>
      </c>
      <c r="AC480" s="2"/>
      <c r="AH480" s="2"/>
      <c r="AI480" s="2"/>
    </row>
    <row r="481" spans="1:35">
      <c r="A481" s="1" t="str">
        <f t="shared" si="142"/>
        <v>~bou~ : [baʊ]</v>
      </c>
      <c r="B481" s="1">
        <f t="shared" si="159"/>
        <v>0</v>
      </c>
      <c r="C481" s="1">
        <f t="shared" si="159"/>
        <v>0</v>
      </c>
      <c r="D481" s="1">
        <f t="shared" si="159"/>
        <v>0</v>
      </c>
      <c r="E481" s="7">
        <v>1</v>
      </c>
      <c r="F481" s="9" t="s">
        <v>344</v>
      </c>
      <c r="G481" s="4">
        <f t="shared" si="143"/>
        <v>4.5330915684496827E-4</v>
      </c>
      <c r="H481" s="4" t="str">
        <f t="shared" si="144"/>
        <v>baʊ</v>
      </c>
      <c r="I481" s="4" t="str">
        <f t="shared" si="145"/>
        <v>bou</v>
      </c>
      <c r="J481" s="10">
        <f t="shared" si="146"/>
        <v>3</v>
      </c>
      <c r="K481" s="10">
        <f t="shared" si="147"/>
        <v>3</v>
      </c>
      <c r="L481" s="10">
        <f t="shared" si="148"/>
        <v>3</v>
      </c>
      <c r="M481" s="1" t="str">
        <f t="shared" si="149"/>
        <v>~bou~</v>
      </c>
      <c r="N481" s="1" t="str">
        <f t="shared" si="150"/>
        <v>[baʊ]</v>
      </c>
      <c r="O481" s="4">
        <f t="shared" si="151"/>
        <v>0.21041093737452468</v>
      </c>
      <c r="P481" s="4">
        <f t="shared" si="152"/>
        <v>1</v>
      </c>
      <c r="Q481" s="3" cm="1">
        <f t="array" ref="Q481">SUM(_xlfn._xlws.FILTER($G$2:$G$863,_xlfn.MAP($M$2:$M$863,_xlfn.LAMBDA(_xlpm.x,_xlpm.x=$M481))))</f>
        <v>4.5330915684496827E-4</v>
      </c>
      <c r="R481" s="4">
        <f t="shared" si="153"/>
        <v>1</v>
      </c>
      <c r="S481" s="6" cm="1">
        <f t="array" ref="S481">SUM(_xlfn._xlws.FILTER($G$2:$G$863,_xlfn.MAP($N$2:$N$863,_xlfn.LAMBDA(_xlpm.x,_xlpm.x=$N481))))</f>
        <v>4.5330915684496827E-4</v>
      </c>
      <c r="T481" s="4">
        <f t="shared" si="154"/>
        <v>1</v>
      </c>
      <c r="U481" s="4">
        <f t="shared" si="155"/>
        <v>0</v>
      </c>
      <c r="V481" s="4" t="s">
        <v>907</v>
      </c>
      <c r="W481" s="4" t="s">
        <v>904</v>
      </c>
      <c r="X481" s="2" cm="1">
        <f t="array" ref="X481">SUM(_xlfn._xlws.FILTER($E$2:$E$863,_xlfn.MAP($V$2:$V$863,_xlfn.LAMBDA(_xlpm.x,_xlpm.x=$V481))))</f>
        <v>341</v>
      </c>
      <c r="Y481" s="11">
        <f t="shared" si="156"/>
        <v>2.9325513196480938E-3</v>
      </c>
      <c r="Z481" s="2" cm="1">
        <f t="array" ref="Z481">SUM(_xlfn._xlws.FILTER($E$2:$E$863,_xlfn.MAP($W$2:$W$863,_xlfn.LAMBDA(_xlpm.x,_xlpm.x=$W481))))</f>
        <v>45</v>
      </c>
      <c r="AA481" s="11">
        <f t="shared" si="157"/>
        <v>2.2222222222222223E-2</v>
      </c>
      <c r="AB481" s="11">
        <f t="shared" si="158"/>
        <v>-0.87954186521715405</v>
      </c>
      <c r="AC481" s="2"/>
      <c r="AH481" s="2"/>
      <c r="AI481" s="2"/>
    </row>
    <row r="482" spans="1:35">
      <c r="A482" s="1" t="str">
        <f t="shared" si="142"/>
        <v>~bla~ : [blæ]</v>
      </c>
      <c r="B482" s="1">
        <f t="shared" ref="B482:D501" si="160">_xlfn.LET(_xlpm.d,$F482,_xlpm.k,_xlfn.CONCAT(LEFT(TRIM(B$1),1),"*"),COUNTIF(_xlpm.d,_xlpm.k))</f>
        <v>0</v>
      </c>
      <c r="C482" s="1">
        <f t="shared" si="160"/>
        <v>0</v>
      </c>
      <c r="D482" s="1">
        <f t="shared" si="160"/>
        <v>0</v>
      </c>
      <c r="E482" s="7">
        <v>1</v>
      </c>
      <c r="F482" s="9" t="s">
        <v>13</v>
      </c>
      <c r="G482" s="4">
        <f t="shared" si="143"/>
        <v>4.5330915684496827E-4</v>
      </c>
      <c r="H482" s="4" t="str">
        <f t="shared" si="144"/>
        <v>blæ</v>
      </c>
      <c r="I482" s="4" t="str">
        <f t="shared" si="145"/>
        <v>bla</v>
      </c>
      <c r="J482" s="10">
        <f t="shared" si="146"/>
        <v>3</v>
      </c>
      <c r="K482" s="10">
        <f t="shared" si="147"/>
        <v>3</v>
      </c>
      <c r="L482" s="10">
        <f t="shared" si="148"/>
        <v>3</v>
      </c>
      <c r="M482" s="1" t="str">
        <f t="shared" si="149"/>
        <v>~bla~</v>
      </c>
      <c r="N482" s="1" t="str">
        <f t="shared" si="150"/>
        <v>[blæ]</v>
      </c>
      <c r="O482" s="4">
        <f t="shared" si="151"/>
        <v>0.21041093737452468</v>
      </c>
      <c r="P482" s="4">
        <f t="shared" si="152"/>
        <v>1</v>
      </c>
      <c r="Q482" s="3" cm="1">
        <f t="array" ref="Q482">SUM(_xlfn._xlws.FILTER($G$2:$G$863,_xlfn.MAP($M$2:$M$863,_xlfn.LAMBDA(_xlpm.x,_xlpm.x=$M482))))</f>
        <v>4.5330915684496827E-4</v>
      </c>
      <c r="R482" s="4">
        <f t="shared" si="153"/>
        <v>1</v>
      </c>
      <c r="S482" s="6" cm="1">
        <f t="array" ref="S482">SUM(_xlfn._xlws.FILTER($G$2:$G$863,_xlfn.MAP($N$2:$N$863,_xlfn.LAMBDA(_xlpm.x,_xlpm.x=$N482))))</f>
        <v>4.5330915684496827E-4</v>
      </c>
      <c r="T482" s="4">
        <f t="shared" si="154"/>
        <v>1</v>
      </c>
      <c r="U482" s="4">
        <f t="shared" si="155"/>
        <v>0</v>
      </c>
      <c r="V482" s="4" t="s">
        <v>909</v>
      </c>
      <c r="W482" s="4" t="s">
        <v>893</v>
      </c>
      <c r="X482" s="2" cm="1">
        <f t="array" ref="X482">SUM(_xlfn._xlws.FILTER($E$2:$E$863,_xlfn.MAP($V$2:$V$863,_xlfn.LAMBDA(_xlpm.x,_xlpm.x=$V482))))</f>
        <v>473</v>
      </c>
      <c r="Y482" s="11">
        <f t="shared" si="156"/>
        <v>2.1141649048625794E-3</v>
      </c>
      <c r="Z482" s="2" cm="1">
        <f t="array" ref="Z482">SUM(_xlfn._xlws.FILTER($E$2:$E$863,_xlfn.MAP($W$2:$W$863,_xlfn.LAMBDA(_xlpm.x,_xlpm.x=$W482))))</f>
        <v>228</v>
      </c>
      <c r="AA482" s="11">
        <f t="shared" si="157"/>
        <v>4.3859649122807015E-3</v>
      </c>
      <c r="AB482" s="11">
        <f t="shared" si="158"/>
        <v>-0.3169262937373577</v>
      </c>
      <c r="AC482" s="2"/>
      <c r="AH482" s="2"/>
      <c r="AI482" s="2"/>
    </row>
    <row r="483" spans="1:35">
      <c r="A483" s="1" t="str">
        <f t="shared" si="142"/>
        <v>~blo~ : [blɑ]</v>
      </c>
      <c r="B483" s="1">
        <f t="shared" si="160"/>
        <v>0</v>
      </c>
      <c r="C483" s="1">
        <f t="shared" si="160"/>
        <v>0</v>
      </c>
      <c r="D483" s="1">
        <f t="shared" si="160"/>
        <v>0</v>
      </c>
      <c r="E483" s="7">
        <v>1</v>
      </c>
      <c r="F483" s="9" t="s">
        <v>463</v>
      </c>
      <c r="G483" s="4">
        <f t="shared" si="143"/>
        <v>4.5330915684496827E-4</v>
      </c>
      <c r="H483" s="4" t="str">
        <f t="shared" si="144"/>
        <v>blɑ</v>
      </c>
      <c r="I483" s="4" t="str">
        <f t="shared" si="145"/>
        <v>blo</v>
      </c>
      <c r="J483" s="10">
        <f t="shared" si="146"/>
        <v>3</v>
      </c>
      <c r="K483" s="10">
        <f t="shared" si="147"/>
        <v>3</v>
      </c>
      <c r="L483" s="10">
        <f t="shared" si="148"/>
        <v>3</v>
      </c>
      <c r="M483" s="1" t="str">
        <f t="shared" si="149"/>
        <v>~blo~</v>
      </c>
      <c r="N483" s="1" t="str">
        <f t="shared" si="150"/>
        <v>[blɑ]</v>
      </c>
      <c r="O483" s="4">
        <f t="shared" si="151"/>
        <v>0.21041093737452468</v>
      </c>
      <c r="P483" s="4">
        <f t="shared" si="152"/>
        <v>1</v>
      </c>
      <c r="Q483" s="3" cm="1">
        <f t="array" ref="Q483">SUM(_xlfn._xlws.FILTER($G$2:$G$863,_xlfn.MAP($M$2:$M$863,_xlfn.LAMBDA(_xlpm.x,_xlpm.x=$M483))))</f>
        <v>4.5330915684496827E-4</v>
      </c>
      <c r="R483" s="4">
        <f t="shared" si="153"/>
        <v>1</v>
      </c>
      <c r="S483" s="6" cm="1">
        <f t="array" ref="S483">SUM(_xlfn._xlws.FILTER($G$2:$G$863,_xlfn.MAP($N$2:$N$863,_xlfn.LAMBDA(_xlpm.x,_xlpm.x=$N483))))</f>
        <v>4.5330915684496827E-4</v>
      </c>
      <c r="T483" s="4">
        <f t="shared" si="154"/>
        <v>1</v>
      </c>
      <c r="U483" s="4">
        <f t="shared" si="155"/>
        <v>0</v>
      </c>
      <c r="V483" s="4" t="s">
        <v>909</v>
      </c>
      <c r="W483" s="4" t="s">
        <v>890</v>
      </c>
      <c r="X483" s="2" cm="1">
        <f t="array" ref="X483">SUM(_xlfn._xlws.FILTER($E$2:$E$863,_xlfn.MAP($V$2:$V$863,_xlfn.LAMBDA(_xlpm.x,_xlpm.x=$V483))))</f>
        <v>473</v>
      </c>
      <c r="Y483" s="11">
        <f t="shared" si="156"/>
        <v>2.1141649048625794E-3</v>
      </c>
      <c r="Z483" s="2" cm="1">
        <f t="array" ref="Z483">SUM(_xlfn._xlws.FILTER($E$2:$E$863,_xlfn.MAP($W$2:$W$863,_xlfn.LAMBDA(_xlpm.x,_xlpm.x=$W483))))</f>
        <v>245</v>
      </c>
      <c r="AA483" s="11">
        <f t="shared" si="157"/>
        <v>4.0816326530612249E-3</v>
      </c>
      <c r="AB483" s="11">
        <f t="shared" si="158"/>
        <v>-0.28569505637327913</v>
      </c>
      <c r="AC483" s="2"/>
      <c r="AH483" s="2"/>
      <c r="AI483" s="2"/>
    </row>
    <row r="484" spans="1:35">
      <c r="A484" s="1" t="str">
        <f t="shared" si="142"/>
        <v>~bse~ : [bzɜ]</v>
      </c>
      <c r="B484" s="1">
        <f t="shared" si="160"/>
        <v>0</v>
      </c>
      <c r="C484" s="1">
        <f t="shared" si="160"/>
        <v>0</v>
      </c>
      <c r="D484" s="1">
        <f t="shared" si="160"/>
        <v>0</v>
      </c>
      <c r="E484" s="7">
        <v>1</v>
      </c>
      <c r="F484" s="9" t="s">
        <v>615</v>
      </c>
      <c r="G484" s="4">
        <f t="shared" si="143"/>
        <v>4.5330915684496827E-4</v>
      </c>
      <c r="H484" s="4" t="str">
        <f t="shared" si="144"/>
        <v>bzɜ</v>
      </c>
      <c r="I484" s="4" t="str">
        <f t="shared" si="145"/>
        <v>bse</v>
      </c>
      <c r="J484" s="10">
        <f t="shared" si="146"/>
        <v>3</v>
      </c>
      <c r="K484" s="10">
        <f t="shared" si="147"/>
        <v>3</v>
      </c>
      <c r="L484" s="10">
        <f t="shared" si="148"/>
        <v>3</v>
      </c>
      <c r="M484" s="1" t="str">
        <f t="shared" si="149"/>
        <v>~bse~</v>
      </c>
      <c r="N484" s="1" t="str">
        <f t="shared" si="150"/>
        <v>[bzɜ]</v>
      </c>
      <c r="O484" s="4">
        <f t="shared" si="151"/>
        <v>0.21041093737452468</v>
      </c>
      <c r="P484" s="4">
        <f t="shared" si="152"/>
        <v>1</v>
      </c>
      <c r="Q484" s="3" cm="1">
        <f t="array" ref="Q484">SUM(_xlfn._xlws.FILTER($G$2:$G$863,_xlfn.MAP($M$2:$M$863,_xlfn.LAMBDA(_xlpm.x,_xlpm.x=$M484))))</f>
        <v>4.5330915684496827E-4</v>
      </c>
      <c r="R484" s="4">
        <f t="shared" si="153"/>
        <v>1</v>
      </c>
      <c r="S484" s="6" cm="1">
        <f t="array" ref="S484">SUM(_xlfn._xlws.FILTER($G$2:$G$863,_xlfn.MAP($N$2:$N$863,_xlfn.LAMBDA(_xlpm.x,_xlpm.x=$N484))))</f>
        <v>4.5330915684496827E-4</v>
      </c>
      <c r="T484" s="4">
        <f t="shared" si="154"/>
        <v>1</v>
      </c>
      <c r="U484" s="4">
        <f t="shared" si="155"/>
        <v>0</v>
      </c>
      <c r="V484" s="4" t="s">
        <v>907</v>
      </c>
      <c r="W484" s="4" t="s">
        <v>904</v>
      </c>
      <c r="X484" s="2" cm="1">
        <f t="array" ref="X484">SUM(_xlfn._xlws.FILTER($E$2:$E$863,_xlfn.MAP($V$2:$V$863,_xlfn.LAMBDA(_xlpm.x,_xlpm.x=$V484))))</f>
        <v>341</v>
      </c>
      <c r="Y484" s="11">
        <f t="shared" si="156"/>
        <v>2.9325513196480938E-3</v>
      </c>
      <c r="Z484" s="2" cm="1">
        <f t="array" ref="Z484">SUM(_xlfn._xlws.FILTER($E$2:$E$863,_xlfn.MAP($W$2:$W$863,_xlfn.LAMBDA(_xlpm.x,_xlpm.x=$W484))))</f>
        <v>45</v>
      </c>
      <c r="AA484" s="11">
        <f t="shared" si="157"/>
        <v>2.2222222222222223E-2</v>
      </c>
      <c r="AB484" s="11">
        <f t="shared" si="158"/>
        <v>-0.87954186521715405</v>
      </c>
      <c r="AC484" s="2"/>
      <c r="AH484" s="2"/>
      <c r="AI484" s="2"/>
    </row>
    <row r="485" spans="1:35">
      <c r="A485" s="1" t="str">
        <f t="shared" si="142"/>
        <v>~boo~ : [bʊ]</v>
      </c>
      <c r="B485" s="1">
        <f t="shared" si="160"/>
        <v>0</v>
      </c>
      <c r="C485" s="1">
        <f t="shared" si="160"/>
        <v>0</v>
      </c>
      <c r="D485" s="1">
        <f t="shared" si="160"/>
        <v>0</v>
      </c>
      <c r="E485" s="7">
        <v>1</v>
      </c>
      <c r="F485" s="9" t="s">
        <v>374</v>
      </c>
      <c r="G485" s="4">
        <f t="shared" si="143"/>
        <v>4.5330915684496827E-4</v>
      </c>
      <c r="H485" s="4" t="str">
        <f t="shared" si="144"/>
        <v>bʊ</v>
      </c>
      <c r="I485" s="4" t="str">
        <f t="shared" si="145"/>
        <v>boo</v>
      </c>
      <c r="J485" s="10">
        <f t="shared" si="146"/>
        <v>2</v>
      </c>
      <c r="K485" s="10">
        <f t="shared" si="147"/>
        <v>3</v>
      </c>
      <c r="L485" s="10">
        <f t="shared" si="148"/>
        <v>3</v>
      </c>
      <c r="M485" s="1" t="str">
        <f t="shared" si="149"/>
        <v>~boo~</v>
      </c>
      <c r="N485" s="1" t="str">
        <f t="shared" si="150"/>
        <v>[bʊ]</v>
      </c>
      <c r="O485" s="4">
        <f t="shared" si="151"/>
        <v>0.21041093737452468</v>
      </c>
      <c r="P485" s="4">
        <f t="shared" si="152"/>
        <v>1</v>
      </c>
      <c r="Q485" s="3" cm="1">
        <f t="array" ref="Q485">SUM(_xlfn._xlws.FILTER($G$2:$G$863,_xlfn.MAP($M$2:$M$863,_xlfn.LAMBDA(_xlpm.x,_xlpm.x=$M485))))</f>
        <v>4.5330915684496827E-4</v>
      </c>
      <c r="R485" s="4">
        <f t="shared" si="153"/>
        <v>1</v>
      </c>
      <c r="S485" s="6" cm="1">
        <f t="array" ref="S485">SUM(_xlfn._xlws.FILTER($G$2:$G$863,_xlfn.MAP($N$2:$N$863,_xlfn.LAMBDA(_xlpm.x,_xlpm.x=$N485))))</f>
        <v>4.5330915684496827E-4</v>
      </c>
      <c r="T485" s="4">
        <f t="shared" si="154"/>
        <v>1</v>
      </c>
      <c r="U485" s="4">
        <f t="shared" si="155"/>
        <v>0</v>
      </c>
      <c r="V485" s="4" t="s">
        <v>907</v>
      </c>
      <c r="W485" s="4" t="s">
        <v>908</v>
      </c>
      <c r="X485" s="2" cm="1">
        <f t="array" ref="X485">SUM(_xlfn._xlws.FILTER($E$2:$E$863,_xlfn.MAP($V$2:$V$863,_xlfn.LAMBDA(_xlpm.x,_xlpm.x=$V485))))</f>
        <v>341</v>
      </c>
      <c r="Y485" s="11">
        <f t="shared" si="156"/>
        <v>2.9325513196480938E-3</v>
      </c>
      <c r="Z485" s="2" cm="1">
        <f t="array" ref="Z485">SUM(_xlfn._xlws.FILTER($E$2:$E$863,_xlfn.MAP($W$2:$W$863,_xlfn.LAMBDA(_xlpm.x,_xlpm.x=$W485))))</f>
        <v>7</v>
      </c>
      <c r="AA485" s="11">
        <f t="shared" si="157"/>
        <v>0.14285714285714285</v>
      </c>
      <c r="AB485" s="11">
        <f t="shared" si="158"/>
        <v>-1.6876563389782409</v>
      </c>
      <c r="AC485" s="2"/>
      <c r="AH485" s="2"/>
      <c r="AI485" s="2"/>
    </row>
    <row r="486" spans="1:35">
      <c r="A486" s="1" t="str">
        <f t="shared" si="142"/>
        <v>~bra~ : [bɹæ]</v>
      </c>
      <c r="B486" s="1">
        <f t="shared" si="160"/>
        <v>0</v>
      </c>
      <c r="C486" s="1">
        <f t="shared" si="160"/>
        <v>0</v>
      </c>
      <c r="D486" s="1">
        <f t="shared" si="160"/>
        <v>0</v>
      </c>
      <c r="E486" s="7">
        <v>1</v>
      </c>
      <c r="F486" s="9" t="s">
        <v>299</v>
      </c>
      <c r="G486" s="4">
        <f t="shared" si="143"/>
        <v>4.5330915684496827E-4</v>
      </c>
      <c r="H486" s="4" t="str">
        <f t="shared" si="144"/>
        <v>bɹæ</v>
      </c>
      <c r="I486" s="4" t="str">
        <f t="shared" si="145"/>
        <v>bra</v>
      </c>
      <c r="J486" s="10">
        <f t="shared" si="146"/>
        <v>3</v>
      </c>
      <c r="K486" s="10">
        <f t="shared" si="147"/>
        <v>3</v>
      </c>
      <c r="L486" s="10">
        <f t="shared" si="148"/>
        <v>3</v>
      </c>
      <c r="M486" s="1" t="str">
        <f t="shared" si="149"/>
        <v>~bra~</v>
      </c>
      <c r="N486" s="1" t="str">
        <f t="shared" si="150"/>
        <v>[bɹæ]</v>
      </c>
      <c r="O486" s="4">
        <f t="shared" si="151"/>
        <v>0.21041093737452468</v>
      </c>
      <c r="P486" s="4">
        <f t="shared" si="152"/>
        <v>1</v>
      </c>
      <c r="Q486" s="3" cm="1">
        <f t="array" ref="Q486">SUM(_xlfn._xlws.FILTER($G$2:$G$863,_xlfn.MAP($M$2:$M$863,_xlfn.LAMBDA(_xlpm.x,_xlpm.x=$M486))))</f>
        <v>4.5330915684496827E-4</v>
      </c>
      <c r="R486" s="4">
        <f t="shared" si="153"/>
        <v>1</v>
      </c>
      <c r="S486" s="6" cm="1">
        <f t="array" ref="S486">SUM(_xlfn._xlws.FILTER($G$2:$G$863,_xlfn.MAP($N$2:$N$863,_xlfn.LAMBDA(_xlpm.x,_xlpm.x=$N486))))</f>
        <v>4.5330915684496827E-4</v>
      </c>
      <c r="T486" s="4">
        <f t="shared" si="154"/>
        <v>1</v>
      </c>
      <c r="U486" s="4">
        <f t="shared" si="155"/>
        <v>0</v>
      </c>
      <c r="V486" s="4" t="s">
        <v>900</v>
      </c>
      <c r="W486" s="4" t="s">
        <v>905</v>
      </c>
      <c r="X486" s="2" cm="1">
        <f t="array" ref="X486">SUM(_xlfn._xlws.FILTER($E$2:$E$863,_xlfn.MAP($V$2:$V$863,_xlfn.LAMBDA(_xlpm.x,_xlpm.x=$V486))))</f>
        <v>247</v>
      </c>
      <c r="Y486" s="11">
        <f t="shared" si="156"/>
        <v>4.048582995951417E-3</v>
      </c>
      <c r="Z486" s="2" cm="1">
        <f t="array" ref="Z486">SUM(_xlfn._xlws.FILTER($E$2:$E$863,_xlfn.MAP($W$2:$W$863,_xlfn.LAMBDA(_xlpm.x,_xlpm.x=$W486))))</f>
        <v>55</v>
      </c>
      <c r="AA486" s="11">
        <f t="shared" si="157"/>
        <v>1.8181818181818181E-2</v>
      </c>
      <c r="AB486" s="11">
        <f t="shared" si="158"/>
        <v>-0.65233426376542181</v>
      </c>
      <c r="AC486" s="2"/>
      <c r="AH486" s="2"/>
      <c r="AI486" s="2"/>
    </row>
    <row r="487" spans="1:35">
      <c r="A487" s="1" t="str">
        <f t="shared" si="142"/>
        <v>~boy~ : [bɔɪ]</v>
      </c>
      <c r="B487" s="1">
        <f t="shared" si="160"/>
        <v>0</v>
      </c>
      <c r="C487" s="1">
        <f t="shared" si="160"/>
        <v>0</v>
      </c>
      <c r="D487" s="1">
        <f t="shared" si="160"/>
        <v>0</v>
      </c>
      <c r="E487" s="7">
        <v>1</v>
      </c>
      <c r="F487" s="9" t="s">
        <v>554</v>
      </c>
      <c r="G487" s="4">
        <f t="shared" si="143"/>
        <v>4.5330915684496827E-4</v>
      </c>
      <c r="H487" s="1" t="str">
        <f t="shared" si="144"/>
        <v>bɔɪ</v>
      </c>
      <c r="I487" s="1" t="str">
        <f t="shared" si="145"/>
        <v>boy</v>
      </c>
      <c r="J487" s="10">
        <f t="shared" si="146"/>
        <v>3</v>
      </c>
      <c r="K487" s="10">
        <f t="shared" si="147"/>
        <v>3</v>
      </c>
      <c r="L487" s="10">
        <f t="shared" si="148"/>
        <v>3</v>
      </c>
      <c r="M487" s="1" t="str">
        <f t="shared" si="149"/>
        <v>~boy~</v>
      </c>
      <c r="N487" s="1" t="str">
        <f t="shared" si="150"/>
        <v>[bɔɪ]</v>
      </c>
      <c r="O487" s="4">
        <f t="shared" si="151"/>
        <v>0.21041093737452468</v>
      </c>
      <c r="P487" s="4">
        <f t="shared" si="152"/>
        <v>1</v>
      </c>
      <c r="Q487" s="3" cm="1">
        <f t="array" ref="Q487">SUM(_xlfn._xlws.FILTER($G$2:$G$863,_xlfn.MAP($M$2:$M$863,_xlfn.LAMBDA(_xlpm.x,_xlpm.x=$M487))))</f>
        <v>4.5330915684496827E-4</v>
      </c>
      <c r="R487" s="4">
        <f t="shared" si="153"/>
        <v>1</v>
      </c>
      <c r="S487" s="6" cm="1">
        <f t="array" ref="S487">SUM(_xlfn._xlws.FILTER($G$2:$G$863,_xlfn.MAP($N$2:$N$863,_xlfn.LAMBDA(_xlpm.x,_xlpm.x=$N487))))</f>
        <v>4.5330915684496827E-4</v>
      </c>
      <c r="T487" s="4">
        <f t="shared" si="154"/>
        <v>1</v>
      </c>
      <c r="U487" s="4">
        <f t="shared" si="155"/>
        <v>0</v>
      </c>
      <c r="V487" s="4" t="s">
        <v>899</v>
      </c>
      <c r="W487" s="4" t="s">
        <v>901</v>
      </c>
      <c r="X487" s="2" cm="1">
        <f t="array" ref="X487">SUM(_xlfn._xlws.FILTER($E$2:$E$863,_xlfn.MAP($V$2:$V$863,_xlfn.LAMBDA(_xlpm.x,_xlpm.x=$V487))))</f>
        <v>359</v>
      </c>
      <c r="Y487" s="11">
        <f t="shared" si="156"/>
        <v>2.7855153203342618E-3</v>
      </c>
      <c r="Z487" s="2" cm="1">
        <f t="array" ref="Z487">SUM(_xlfn._xlws.FILTER($E$2:$E$863,_xlfn.MAP($W$2:$W$863,_xlfn.LAMBDA(_xlpm.x,_xlpm.x=$W487))))</f>
        <v>184</v>
      </c>
      <c r="AA487" s="11">
        <f t="shared" si="157"/>
        <v>5.434782608695652E-3</v>
      </c>
      <c r="AB487" s="11">
        <f t="shared" si="158"/>
        <v>-0.29027662556878264</v>
      </c>
      <c r="AC487" s="2"/>
      <c r="AH487" s="2"/>
      <c r="AI487" s="2"/>
    </row>
    <row r="488" spans="1:35">
      <c r="A488" s="1" t="str">
        <f t="shared" si="142"/>
        <v>~bro~ : [bɹʌ]</v>
      </c>
      <c r="B488" s="1">
        <f t="shared" si="160"/>
        <v>0</v>
      </c>
      <c r="C488" s="1">
        <f t="shared" si="160"/>
        <v>0</v>
      </c>
      <c r="D488" s="1">
        <f t="shared" si="160"/>
        <v>0</v>
      </c>
      <c r="E488" s="7">
        <v>1</v>
      </c>
      <c r="F488" s="9" t="s">
        <v>555</v>
      </c>
      <c r="G488" s="4">
        <f t="shared" si="143"/>
        <v>4.5330915684496827E-4</v>
      </c>
      <c r="H488" s="4" t="str">
        <f t="shared" si="144"/>
        <v>bɹʌ</v>
      </c>
      <c r="I488" s="4" t="str">
        <f t="shared" si="145"/>
        <v>bro</v>
      </c>
      <c r="J488" s="10">
        <f t="shared" si="146"/>
        <v>3</v>
      </c>
      <c r="K488" s="10">
        <f t="shared" si="147"/>
        <v>3</v>
      </c>
      <c r="L488" s="10">
        <f t="shared" si="148"/>
        <v>3</v>
      </c>
      <c r="M488" s="1" t="str">
        <f t="shared" si="149"/>
        <v>~bro~</v>
      </c>
      <c r="N488" s="1" t="str">
        <f t="shared" si="150"/>
        <v>[bɹʌ]</v>
      </c>
      <c r="O488" s="4">
        <f t="shared" si="151"/>
        <v>0.21041093737452468</v>
      </c>
      <c r="P488" s="4">
        <f t="shared" si="152"/>
        <v>1</v>
      </c>
      <c r="Q488" s="3" cm="1">
        <f t="array" ref="Q488">SUM(_xlfn._xlws.FILTER($G$2:$G$863,_xlfn.MAP($M$2:$M$863,_xlfn.LAMBDA(_xlpm.x,_xlpm.x=$M488))))</f>
        <v>4.5330915684496827E-4</v>
      </c>
      <c r="R488" s="4">
        <f t="shared" si="153"/>
        <v>1</v>
      </c>
      <c r="S488" s="6" cm="1">
        <f t="array" ref="S488">SUM(_xlfn._xlws.FILTER($G$2:$G$863,_xlfn.MAP($N$2:$N$863,_xlfn.LAMBDA(_xlpm.x,_xlpm.x=$N488))))</f>
        <v>4.5330915684496827E-4</v>
      </c>
      <c r="T488" s="4">
        <f t="shared" si="154"/>
        <v>1</v>
      </c>
      <c r="U488" s="4">
        <f t="shared" si="155"/>
        <v>0</v>
      </c>
      <c r="V488" s="4" t="s">
        <v>908</v>
      </c>
      <c r="W488" s="4" t="s">
        <v>902</v>
      </c>
      <c r="X488" s="2" cm="1">
        <f t="array" ref="X488">SUM(_xlfn._xlws.FILTER($E$2:$E$863,_xlfn.MAP($V$2:$V$863,_xlfn.LAMBDA(_xlpm.x,_xlpm.x=$V488))))</f>
        <v>562</v>
      </c>
      <c r="Y488" s="11">
        <f t="shared" si="156"/>
        <v>1.7793594306049821E-3</v>
      </c>
      <c r="Z488" s="2" cm="1">
        <f t="array" ref="Z488">SUM(_xlfn._xlws.FILTER($E$2:$E$863,_xlfn.MAP($W$2:$W$863,_xlfn.LAMBDA(_xlpm.x,_xlpm.x=$W488))))</f>
        <v>127</v>
      </c>
      <c r="AA488" s="11">
        <f t="shared" si="157"/>
        <v>7.874015748031496E-3</v>
      </c>
      <c r="AB488" s="11">
        <f t="shared" si="158"/>
        <v>-0.64593259461310426</v>
      </c>
      <c r="AC488" s="2"/>
      <c r="AH488" s="2"/>
      <c r="AI488" s="2"/>
    </row>
    <row r="489" spans="1:35">
      <c r="A489" s="1" t="str">
        <f t="shared" si="142"/>
        <v>~die~ : [daɪ]</v>
      </c>
      <c r="B489" s="1">
        <f t="shared" si="160"/>
        <v>0</v>
      </c>
      <c r="C489" s="1">
        <f t="shared" si="160"/>
        <v>0</v>
      </c>
      <c r="D489" s="1">
        <f t="shared" si="160"/>
        <v>0</v>
      </c>
      <c r="E489" s="7">
        <v>1</v>
      </c>
      <c r="F489" s="9" t="s">
        <v>647</v>
      </c>
      <c r="G489" s="4">
        <f t="shared" si="143"/>
        <v>4.5330915684496827E-4</v>
      </c>
      <c r="H489" s="4" t="str">
        <f t="shared" si="144"/>
        <v>daɪ</v>
      </c>
      <c r="I489" s="4" t="str">
        <f t="shared" si="145"/>
        <v>die</v>
      </c>
      <c r="J489" s="10">
        <f t="shared" si="146"/>
        <v>3</v>
      </c>
      <c r="K489" s="10">
        <f t="shared" si="147"/>
        <v>3</v>
      </c>
      <c r="L489" s="10">
        <f t="shared" si="148"/>
        <v>3</v>
      </c>
      <c r="M489" s="1" t="str">
        <f t="shared" si="149"/>
        <v>~die~</v>
      </c>
      <c r="N489" s="1" t="str">
        <f t="shared" si="150"/>
        <v>[daɪ]</v>
      </c>
      <c r="O489" s="4">
        <f t="shared" si="151"/>
        <v>0.21041093737452468</v>
      </c>
      <c r="P489" s="4">
        <f t="shared" si="152"/>
        <v>1</v>
      </c>
      <c r="Q489" s="3" cm="1">
        <f t="array" ref="Q489">SUM(_xlfn._xlws.FILTER($G$2:$G$863,_xlfn.MAP($M$2:$M$863,_xlfn.LAMBDA(_xlpm.x,_xlpm.x=$M489))))</f>
        <v>4.5330915684496827E-4</v>
      </c>
      <c r="R489" s="4">
        <f t="shared" si="153"/>
        <v>1</v>
      </c>
      <c r="S489" s="6" cm="1">
        <f t="array" ref="S489">SUM(_xlfn._xlws.FILTER($G$2:$G$863,_xlfn.MAP($N$2:$N$863,_xlfn.LAMBDA(_xlpm.x,_xlpm.x=$N489))))</f>
        <v>4.5330915684496827E-4</v>
      </c>
      <c r="T489" s="4">
        <f t="shared" si="154"/>
        <v>1</v>
      </c>
      <c r="U489" s="4">
        <f t="shared" si="155"/>
        <v>0</v>
      </c>
      <c r="V489" s="4" t="s">
        <v>899</v>
      </c>
      <c r="W489" s="4" t="s">
        <v>894</v>
      </c>
      <c r="X489" s="2" cm="1">
        <f t="array" ref="X489">SUM(_xlfn._xlws.FILTER($E$2:$E$863,_xlfn.MAP($V$2:$V$863,_xlfn.LAMBDA(_xlpm.x,_xlpm.x=$V489))))</f>
        <v>359</v>
      </c>
      <c r="Y489" s="11">
        <f t="shared" si="156"/>
        <v>2.7855153203342618E-3</v>
      </c>
      <c r="Z489" s="2" cm="1">
        <f t="array" ref="Z489">SUM(_xlfn._xlws.FILTER($E$2:$E$863,_xlfn.MAP($W$2:$W$863,_xlfn.LAMBDA(_xlpm.x,_xlpm.x=$W489))))</f>
        <v>288</v>
      </c>
      <c r="AA489" s="11">
        <f t="shared" si="157"/>
        <v>3.472222222222222E-3</v>
      </c>
      <c r="AB489" s="11">
        <f t="shared" si="158"/>
        <v>-9.5701960819088244E-2</v>
      </c>
      <c r="AC489" s="2"/>
      <c r="AH489" s="2"/>
      <c r="AI489" s="2"/>
    </row>
    <row r="490" spans="1:35">
      <c r="A490" s="1" t="str">
        <f t="shared" si="142"/>
        <v>~dow~ : [daʊ]</v>
      </c>
      <c r="B490" s="1">
        <f t="shared" si="160"/>
        <v>0</v>
      </c>
      <c r="C490" s="1">
        <f t="shared" si="160"/>
        <v>0</v>
      </c>
      <c r="D490" s="1">
        <f t="shared" si="160"/>
        <v>0</v>
      </c>
      <c r="E490" s="7">
        <v>1</v>
      </c>
      <c r="F490" s="9" t="s">
        <v>464</v>
      </c>
      <c r="G490" s="4">
        <f t="shared" si="143"/>
        <v>4.5330915684496827E-4</v>
      </c>
      <c r="H490" s="4" t="str">
        <f t="shared" si="144"/>
        <v>daʊ</v>
      </c>
      <c r="I490" s="4" t="str">
        <f t="shared" si="145"/>
        <v>dow</v>
      </c>
      <c r="J490" s="10">
        <f t="shared" si="146"/>
        <v>3</v>
      </c>
      <c r="K490" s="10">
        <f t="shared" si="147"/>
        <v>3</v>
      </c>
      <c r="L490" s="10">
        <f t="shared" si="148"/>
        <v>3</v>
      </c>
      <c r="M490" s="1" t="str">
        <f t="shared" si="149"/>
        <v>~dow~</v>
      </c>
      <c r="N490" s="1" t="str">
        <f t="shared" si="150"/>
        <v>[daʊ]</v>
      </c>
      <c r="O490" s="4">
        <f t="shared" si="151"/>
        <v>0.21041093737452468</v>
      </c>
      <c r="P490" s="4">
        <f t="shared" si="152"/>
        <v>1</v>
      </c>
      <c r="Q490" s="3" cm="1">
        <f t="array" ref="Q490">SUM(_xlfn._xlws.FILTER($G$2:$G$863,_xlfn.MAP($M$2:$M$863,_xlfn.LAMBDA(_xlpm.x,_xlpm.x=$M490))))</f>
        <v>4.5330915684496827E-4</v>
      </c>
      <c r="R490" s="4">
        <f t="shared" si="153"/>
        <v>1</v>
      </c>
      <c r="S490" s="6" cm="1">
        <f t="array" ref="S490">SUM(_xlfn._xlws.FILTER($G$2:$G$863,_xlfn.MAP($N$2:$N$863,_xlfn.LAMBDA(_xlpm.x,_xlpm.x=$N490))))</f>
        <v>4.5330915684496827E-4</v>
      </c>
      <c r="T490" s="4">
        <f t="shared" si="154"/>
        <v>1</v>
      </c>
      <c r="U490" s="4">
        <f t="shared" si="155"/>
        <v>0</v>
      </c>
      <c r="V490" s="4" t="s">
        <v>908</v>
      </c>
      <c r="W490" s="4" t="s">
        <v>897</v>
      </c>
      <c r="X490" s="2" cm="1">
        <f t="array" ref="X490">SUM(_xlfn._xlws.FILTER($E$2:$E$863,_xlfn.MAP($V$2:$V$863,_xlfn.LAMBDA(_xlpm.x,_xlpm.x=$V490))))</f>
        <v>562</v>
      </c>
      <c r="Y490" s="11">
        <f t="shared" si="156"/>
        <v>1.7793594306049821E-3</v>
      </c>
      <c r="Z490" s="2" cm="1">
        <f t="array" ref="Z490">SUM(_xlfn._xlws.FILTER($E$2:$E$863,_xlfn.MAP($W$2:$W$863,_xlfn.LAMBDA(_xlpm.x,_xlpm.x=$W490))))</f>
        <v>111</v>
      </c>
      <c r="AA490" s="11">
        <f t="shared" si="157"/>
        <v>9.0090090090090089E-3</v>
      </c>
      <c r="AB490" s="11">
        <f t="shared" si="158"/>
        <v>-0.7044133367824037</v>
      </c>
      <c r="AC490" s="2"/>
      <c r="AH490" s="2"/>
      <c r="AI490" s="2"/>
    </row>
    <row r="491" spans="1:35">
      <c r="A491" s="1" t="str">
        <f t="shared" si="142"/>
        <v>~dre~ : [dɹɛ]</v>
      </c>
      <c r="B491" s="1">
        <f t="shared" si="160"/>
        <v>0</v>
      </c>
      <c r="C491" s="1">
        <f t="shared" si="160"/>
        <v>0</v>
      </c>
      <c r="D491" s="1">
        <f t="shared" si="160"/>
        <v>0</v>
      </c>
      <c r="E491" s="7">
        <v>1</v>
      </c>
      <c r="F491" s="9" t="s">
        <v>616</v>
      </c>
      <c r="G491" s="4">
        <f t="shared" si="143"/>
        <v>4.5330915684496827E-4</v>
      </c>
      <c r="H491" s="1" t="str">
        <f t="shared" si="144"/>
        <v>dɹɛ</v>
      </c>
      <c r="I491" s="1" t="str">
        <f t="shared" si="145"/>
        <v>dre</v>
      </c>
      <c r="J491" s="10">
        <f t="shared" si="146"/>
        <v>3</v>
      </c>
      <c r="K491" s="10">
        <f t="shared" si="147"/>
        <v>3</v>
      </c>
      <c r="L491" s="10">
        <f t="shared" si="148"/>
        <v>3</v>
      </c>
      <c r="M491" s="1" t="str">
        <f t="shared" si="149"/>
        <v>~dre~</v>
      </c>
      <c r="N491" s="1" t="str">
        <f t="shared" si="150"/>
        <v>[dɹɛ]</v>
      </c>
      <c r="O491" s="4">
        <f t="shared" si="151"/>
        <v>0.21041093737452468</v>
      </c>
      <c r="P491" s="4">
        <f t="shared" si="152"/>
        <v>1</v>
      </c>
      <c r="Q491" s="3" cm="1">
        <f t="array" ref="Q491">SUM(_xlfn._xlws.FILTER($G$2:$G$863,_xlfn.MAP($M$2:$M$863,_xlfn.LAMBDA(_xlpm.x,_xlpm.x=$M491))))</f>
        <v>4.5330915684496827E-4</v>
      </c>
      <c r="R491" s="4">
        <f t="shared" si="153"/>
        <v>1</v>
      </c>
      <c r="S491" s="6" cm="1">
        <f t="array" ref="S491">SUM(_xlfn._xlws.FILTER($G$2:$G$863,_xlfn.MAP($N$2:$N$863,_xlfn.LAMBDA(_xlpm.x,_xlpm.x=$N491))))</f>
        <v>4.5330915684496827E-4</v>
      </c>
      <c r="T491" s="4">
        <f t="shared" si="154"/>
        <v>1</v>
      </c>
      <c r="U491" s="4">
        <f t="shared" si="155"/>
        <v>0</v>
      </c>
      <c r="V491" s="4" t="s">
        <v>913</v>
      </c>
      <c r="W491" s="4" t="s">
        <v>899</v>
      </c>
      <c r="X491" s="2" cm="1">
        <f t="array" ref="X491">SUM(_xlfn._xlws.FILTER($E$2:$E$863,_xlfn.MAP($V$2:$V$863,_xlfn.LAMBDA(_xlpm.x,_xlpm.x=$V491))))</f>
        <v>2</v>
      </c>
      <c r="Y491" s="11">
        <f t="shared" si="156"/>
        <v>0.5</v>
      </c>
      <c r="Z491" s="2" cm="1">
        <f t="array" ref="Z491">SUM(_xlfn._xlws.FILTER($E$2:$E$863,_xlfn.MAP($W$2:$W$863,_xlfn.LAMBDA(_xlpm.x,_xlpm.x=$W491))))</f>
        <v>104</v>
      </c>
      <c r="AA491" s="11">
        <f t="shared" si="157"/>
        <v>9.6153846153846159E-3</v>
      </c>
      <c r="AB491" s="11">
        <f t="shared" si="158"/>
        <v>1.7160033436347992</v>
      </c>
      <c r="AC491" s="2"/>
      <c r="AH491" s="2"/>
      <c r="AI491" s="2"/>
    </row>
    <row r="492" spans="1:35">
      <c r="A492" s="1" t="str">
        <f t="shared" si="142"/>
        <v>~dro~ : [dɹɑ]</v>
      </c>
      <c r="B492" s="1">
        <f t="shared" si="160"/>
        <v>0</v>
      </c>
      <c r="C492" s="1">
        <f t="shared" si="160"/>
        <v>0</v>
      </c>
      <c r="D492" s="1">
        <f t="shared" si="160"/>
        <v>0</v>
      </c>
      <c r="E492" s="7">
        <v>1</v>
      </c>
      <c r="F492" s="9" t="s">
        <v>465</v>
      </c>
      <c r="G492" s="4">
        <f t="shared" si="143"/>
        <v>4.5330915684496827E-4</v>
      </c>
      <c r="H492" s="4" t="str">
        <f t="shared" si="144"/>
        <v>dɹɑ</v>
      </c>
      <c r="I492" s="4" t="str">
        <f t="shared" si="145"/>
        <v>dro</v>
      </c>
      <c r="J492" s="10">
        <f t="shared" si="146"/>
        <v>3</v>
      </c>
      <c r="K492" s="10">
        <f t="shared" si="147"/>
        <v>3</v>
      </c>
      <c r="L492" s="10">
        <f t="shared" si="148"/>
        <v>3</v>
      </c>
      <c r="M492" s="1" t="str">
        <f t="shared" si="149"/>
        <v>~dro~</v>
      </c>
      <c r="N492" s="1" t="str">
        <f t="shared" si="150"/>
        <v>[dɹɑ]</v>
      </c>
      <c r="O492" s="4">
        <f t="shared" si="151"/>
        <v>0.21041093737452468</v>
      </c>
      <c r="P492" s="4">
        <f t="shared" si="152"/>
        <v>1</v>
      </c>
      <c r="Q492" s="3" cm="1">
        <f t="array" ref="Q492">SUM(_xlfn._xlws.FILTER($G$2:$G$863,_xlfn.MAP($M$2:$M$863,_xlfn.LAMBDA(_xlpm.x,_xlpm.x=$M492))))</f>
        <v>4.5330915684496827E-4</v>
      </c>
      <c r="R492" s="4">
        <f t="shared" si="153"/>
        <v>1</v>
      </c>
      <c r="S492" s="6" cm="1">
        <f t="array" ref="S492">SUM(_xlfn._xlws.FILTER($G$2:$G$863,_xlfn.MAP($N$2:$N$863,_xlfn.LAMBDA(_xlpm.x,_xlpm.x=$N492))))</f>
        <v>4.5330915684496827E-4</v>
      </c>
      <c r="T492" s="4">
        <f t="shared" si="154"/>
        <v>1</v>
      </c>
      <c r="U492" s="4">
        <f t="shared" si="155"/>
        <v>0</v>
      </c>
      <c r="V492" s="4" t="s">
        <v>899</v>
      </c>
      <c r="W492" s="4" t="s">
        <v>891</v>
      </c>
      <c r="X492" s="2" cm="1">
        <f t="array" ref="X492">SUM(_xlfn._xlws.FILTER($E$2:$E$863,_xlfn.MAP($V$2:$V$863,_xlfn.LAMBDA(_xlpm.x,_xlpm.x=$V492))))</f>
        <v>359</v>
      </c>
      <c r="Y492" s="11">
        <f t="shared" si="156"/>
        <v>2.7855153203342618E-3</v>
      </c>
      <c r="Z492" s="2" cm="1">
        <f t="array" ref="Z492">SUM(_xlfn._xlws.FILTER($E$2:$E$863,_xlfn.MAP($W$2:$W$863,_xlfn.LAMBDA(_xlpm.x,_xlpm.x=$W492))))</f>
        <v>163</v>
      </c>
      <c r="AA492" s="11">
        <f t="shared" si="157"/>
        <v>6.1349693251533744E-3</v>
      </c>
      <c r="AB492" s="11">
        <f t="shared" si="158"/>
        <v>-0.34290684417436135</v>
      </c>
      <c r="AC492" s="2"/>
      <c r="AH492" s="2"/>
      <c r="AI492" s="2"/>
    </row>
    <row r="493" spans="1:35">
      <c r="A493" s="1" t="str">
        <f t="shared" si="142"/>
        <v>~fla~ : [flæ]</v>
      </c>
      <c r="B493" s="1">
        <f t="shared" si="160"/>
        <v>0</v>
      </c>
      <c r="C493" s="1">
        <f t="shared" si="160"/>
        <v>0</v>
      </c>
      <c r="D493" s="1">
        <f t="shared" si="160"/>
        <v>0</v>
      </c>
      <c r="E493" s="7">
        <v>1</v>
      </c>
      <c r="F493" s="9" t="s">
        <v>34</v>
      </c>
      <c r="G493" s="4">
        <f t="shared" si="143"/>
        <v>4.5330915684496827E-4</v>
      </c>
      <c r="H493" s="1" t="str">
        <f t="shared" si="144"/>
        <v>flæ</v>
      </c>
      <c r="I493" s="1" t="str">
        <f t="shared" si="145"/>
        <v>fla</v>
      </c>
      <c r="J493" s="10">
        <f t="shared" si="146"/>
        <v>3</v>
      </c>
      <c r="K493" s="10">
        <f t="shared" si="147"/>
        <v>3</v>
      </c>
      <c r="L493" s="10">
        <f t="shared" si="148"/>
        <v>3</v>
      </c>
      <c r="M493" s="1" t="str">
        <f t="shared" si="149"/>
        <v>~fla~</v>
      </c>
      <c r="N493" s="1" t="str">
        <f t="shared" si="150"/>
        <v>[flæ]</v>
      </c>
      <c r="O493" s="4">
        <f t="shared" si="151"/>
        <v>0.21041093737452468</v>
      </c>
      <c r="P493" s="4">
        <f t="shared" si="152"/>
        <v>1</v>
      </c>
      <c r="Q493" s="3" cm="1">
        <f t="array" ref="Q493">SUM(_xlfn._xlws.FILTER($G$2:$G$863,_xlfn.MAP($M$2:$M$863,_xlfn.LAMBDA(_xlpm.x,_xlpm.x=$M493))))</f>
        <v>4.5330915684496827E-4</v>
      </c>
      <c r="R493" s="4">
        <f t="shared" si="153"/>
        <v>1</v>
      </c>
      <c r="S493" s="6" cm="1">
        <f t="array" ref="S493">SUM(_xlfn._xlws.FILTER($G$2:$G$863,_xlfn.MAP($N$2:$N$863,_xlfn.LAMBDA(_xlpm.x,_xlpm.x=$N493))))</f>
        <v>4.5330915684496827E-4</v>
      </c>
      <c r="T493" s="4">
        <f t="shared" si="154"/>
        <v>1</v>
      </c>
      <c r="U493" s="4">
        <f t="shared" si="155"/>
        <v>0</v>
      </c>
      <c r="V493" s="4" t="s">
        <v>900</v>
      </c>
      <c r="W493" s="4" t="s">
        <v>900</v>
      </c>
      <c r="X493" s="2" cm="1">
        <f t="array" ref="X493">SUM(_xlfn._xlws.FILTER($E$2:$E$863,_xlfn.MAP($V$2:$V$863,_xlfn.LAMBDA(_xlpm.x,_xlpm.x=$V493))))</f>
        <v>247</v>
      </c>
      <c r="Y493" s="11">
        <f t="shared" si="156"/>
        <v>4.048582995951417E-3</v>
      </c>
      <c r="Z493" s="2" cm="1">
        <f t="array" ref="Z493">SUM(_xlfn._xlws.FILTER($E$2:$E$863,_xlfn.MAP($W$2:$W$863,_xlfn.LAMBDA(_xlpm.x,_xlpm.x=$W493))))</f>
        <v>78</v>
      </c>
      <c r="AA493" s="11">
        <f t="shared" si="157"/>
        <v>1.282051282051282E-2</v>
      </c>
      <c r="AB493" s="11">
        <f t="shared" si="158"/>
        <v>-0.50060235056918523</v>
      </c>
      <c r="AC493" s="2"/>
      <c r="AH493" s="2"/>
      <c r="AI493" s="2"/>
    </row>
    <row r="494" spans="1:35">
      <c r="A494" s="1" t="str">
        <f t="shared" si="142"/>
        <v>~flo~ : [fla]</v>
      </c>
      <c r="B494" s="1">
        <f t="shared" si="160"/>
        <v>0</v>
      </c>
      <c r="C494" s="1">
        <f t="shared" si="160"/>
        <v>0</v>
      </c>
      <c r="D494" s="1">
        <f t="shared" si="160"/>
        <v>0</v>
      </c>
      <c r="E494" s="7">
        <v>1</v>
      </c>
      <c r="F494" s="9" t="s">
        <v>869</v>
      </c>
      <c r="G494" s="4">
        <f t="shared" si="143"/>
        <v>4.5330915684496827E-4</v>
      </c>
      <c r="H494" s="4" t="str">
        <f t="shared" si="144"/>
        <v>fla</v>
      </c>
      <c r="I494" s="4" t="str">
        <f t="shared" si="145"/>
        <v>flo</v>
      </c>
      <c r="J494" s="10">
        <f t="shared" si="146"/>
        <v>3</v>
      </c>
      <c r="K494" s="10">
        <f t="shared" si="147"/>
        <v>3</v>
      </c>
      <c r="L494" s="10">
        <f t="shared" si="148"/>
        <v>3</v>
      </c>
      <c r="M494" s="1" t="str">
        <f t="shared" si="149"/>
        <v>~flo~</v>
      </c>
      <c r="N494" s="1" t="str">
        <f t="shared" si="150"/>
        <v>[fla]</v>
      </c>
      <c r="O494" s="4">
        <f t="shared" si="151"/>
        <v>0.21041093737452468</v>
      </c>
      <c r="P494" s="4">
        <f t="shared" si="152"/>
        <v>1</v>
      </c>
      <c r="Q494" s="3" cm="1">
        <f t="array" ref="Q494">SUM(_xlfn._xlws.FILTER($G$2:$G$863,_xlfn.MAP($M$2:$M$863,_xlfn.LAMBDA(_xlpm.x,_xlpm.x=$M494))))</f>
        <v>4.5330915684496827E-4</v>
      </c>
      <c r="R494" s="4">
        <f t="shared" si="153"/>
        <v>1</v>
      </c>
      <c r="S494" s="6" cm="1">
        <f t="array" ref="S494">SUM(_xlfn._xlws.FILTER($G$2:$G$863,_xlfn.MAP($N$2:$N$863,_xlfn.LAMBDA(_xlpm.x,_xlpm.x=$N494))))</f>
        <v>4.5330915684496827E-4</v>
      </c>
      <c r="T494" s="4">
        <f t="shared" si="154"/>
        <v>1</v>
      </c>
      <c r="U494" s="4">
        <f t="shared" si="155"/>
        <v>0</v>
      </c>
      <c r="V494" s="4" t="s">
        <v>900</v>
      </c>
      <c r="W494" s="4" t="s">
        <v>905</v>
      </c>
      <c r="X494" s="2" cm="1">
        <f t="array" ref="X494">SUM(_xlfn._xlws.FILTER($E$2:$E$863,_xlfn.MAP($V$2:$V$863,_xlfn.LAMBDA(_xlpm.x,_xlpm.x=$V494))))</f>
        <v>247</v>
      </c>
      <c r="Y494" s="11">
        <f t="shared" si="156"/>
        <v>4.048582995951417E-3</v>
      </c>
      <c r="Z494" s="2" cm="1">
        <f t="array" ref="Z494">SUM(_xlfn._xlws.FILTER($E$2:$E$863,_xlfn.MAP($W$2:$W$863,_xlfn.LAMBDA(_xlpm.x,_xlpm.x=$W494))))</f>
        <v>55</v>
      </c>
      <c r="AA494" s="11">
        <f t="shared" si="157"/>
        <v>1.8181818181818181E-2</v>
      </c>
      <c r="AB494" s="11">
        <f t="shared" si="158"/>
        <v>-0.65233426376542181</v>
      </c>
      <c r="AC494" s="2"/>
      <c r="AH494" s="2"/>
      <c r="AI494" s="2"/>
    </row>
    <row r="495" spans="1:35">
      <c r="A495" s="1" t="str">
        <f t="shared" si="142"/>
        <v>~few~ : [fyu]</v>
      </c>
      <c r="B495" s="1">
        <f t="shared" si="160"/>
        <v>0</v>
      </c>
      <c r="C495" s="1">
        <f t="shared" si="160"/>
        <v>0</v>
      </c>
      <c r="D495" s="1">
        <f t="shared" si="160"/>
        <v>0</v>
      </c>
      <c r="E495" s="7">
        <v>1</v>
      </c>
      <c r="F495" s="9" t="s">
        <v>38</v>
      </c>
      <c r="G495" s="4">
        <f t="shared" si="143"/>
        <v>4.5330915684496827E-4</v>
      </c>
      <c r="H495" s="4" t="str">
        <f t="shared" si="144"/>
        <v>fyu</v>
      </c>
      <c r="I495" s="4" t="str">
        <f t="shared" si="145"/>
        <v>few</v>
      </c>
      <c r="J495" s="10">
        <f t="shared" si="146"/>
        <v>3</v>
      </c>
      <c r="K495" s="10">
        <f t="shared" si="147"/>
        <v>3</v>
      </c>
      <c r="L495" s="10">
        <f t="shared" si="148"/>
        <v>3</v>
      </c>
      <c r="M495" s="1" t="str">
        <f t="shared" si="149"/>
        <v>~few~</v>
      </c>
      <c r="N495" s="1" t="str">
        <f t="shared" si="150"/>
        <v>[fyu]</v>
      </c>
      <c r="O495" s="4">
        <f t="shared" si="151"/>
        <v>0.21041093737452468</v>
      </c>
      <c r="P495" s="4">
        <f t="shared" si="152"/>
        <v>1</v>
      </c>
      <c r="Q495" s="3" cm="1">
        <f t="array" ref="Q495">SUM(_xlfn._xlws.FILTER($G$2:$G$863,_xlfn.MAP($M$2:$M$863,_xlfn.LAMBDA(_xlpm.x,_xlpm.x=$M495))))</f>
        <v>4.5330915684496827E-4</v>
      </c>
      <c r="R495" s="4">
        <f t="shared" si="153"/>
        <v>1</v>
      </c>
      <c r="S495" s="6" cm="1">
        <f t="array" ref="S495">SUM(_xlfn._xlws.FILTER($G$2:$G$863,_xlfn.MAP($N$2:$N$863,_xlfn.LAMBDA(_xlpm.x,_xlpm.x=$N495))))</f>
        <v>4.5330915684496827E-4</v>
      </c>
      <c r="T495" s="4">
        <f t="shared" si="154"/>
        <v>1</v>
      </c>
      <c r="U495" s="4">
        <f t="shared" si="155"/>
        <v>0</v>
      </c>
      <c r="V495" s="4" t="s">
        <v>909</v>
      </c>
      <c r="W495" s="4" t="s">
        <v>899</v>
      </c>
      <c r="X495" s="2" cm="1">
        <f t="array" ref="X495">SUM(_xlfn._xlws.FILTER($E$2:$E$863,_xlfn.MAP($V$2:$V$863,_xlfn.LAMBDA(_xlpm.x,_xlpm.x=$V495))))</f>
        <v>473</v>
      </c>
      <c r="Y495" s="11">
        <f t="shared" si="156"/>
        <v>2.1141649048625794E-3</v>
      </c>
      <c r="Z495" s="2" cm="1">
        <f t="array" ref="Z495">SUM(_xlfn._xlws.FILTER($E$2:$E$863,_xlfn.MAP($W$2:$W$863,_xlfn.LAMBDA(_xlpm.x,_xlpm.x=$W495))))</f>
        <v>104</v>
      </c>
      <c r="AA495" s="11">
        <f t="shared" si="157"/>
        <v>9.6153846153846159E-3</v>
      </c>
      <c r="AB495" s="11">
        <f t="shared" si="158"/>
        <v>-0.65782780143903119</v>
      </c>
      <c r="AC495" s="2"/>
      <c r="AH495" s="2"/>
      <c r="AI495" s="2"/>
    </row>
    <row r="496" spans="1:35">
      <c r="A496" s="1" t="str">
        <f t="shared" si="142"/>
        <v>~cla~ : [klæ]</v>
      </c>
      <c r="B496" s="1">
        <f t="shared" si="160"/>
        <v>0</v>
      </c>
      <c r="C496" s="1">
        <f t="shared" si="160"/>
        <v>0</v>
      </c>
      <c r="D496" s="1">
        <f t="shared" si="160"/>
        <v>0</v>
      </c>
      <c r="E496" s="7">
        <v>1</v>
      </c>
      <c r="F496" s="9" t="s">
        <v>56</v>
      </c>
      <c r="G496" s="4">
        <f t="shared" si="143"/>
        <v>4.5330915684496827E-4</v>
      </c>
      <c r="H496" s="4" t="str">
        <f t="shared" si="144"/>
        <v>klæ</v>
      </c>
      <c r="I496" s="4" t="str">
        <f t="shared" si="145"/>
        <v>cla</v>
      </c>
      <c r="J496" s="10">
        <f t="shared" si="146"/>
        <v>3</v>
      </c>
      <c r="K496" s="10">
        <f t="shared" si="147"/>
        <v>3</v>
      </c>
      <c r="L496" s="10">
        <f t="shared" si="148"/>
        <v>3</v>
      </c>
      <c r="M496" s="1" t="str">
        <f t="shared" si="149"/>
        <v>~cla~</v>
      </c>
      <c r="N496" s="1" t="str">
        <f t="shared" si="150"/>
        <v>[klæ]</v>
      </c>
      <c r="O496" s="4">
        <f t="shared" si="151"/>
        <v>0.21041093737452468</v>
      </c>
      <c r="P496" s="4">
        <f t="shared" si="152"/>
        <v>1</v>
      </c>
      <c r="Q496" s="3" cm="1">
        <f t="array" ref="Q496">SUM(_xlfn._xlws.FILTER($G$2:$G$863,_xlfn.MAP($M$2:$M$863,_xlfn.LAMBDA(_xlpm.x,_xlpm.x=$M496))))</f>
        <v>4.5330915684496827E-4</v>
      </c>
      <c r="R496" s="4">
        <f t="shared" si="153"/>
        <v>1</v>
      </c>
      <c r="S496" s="6" cm="1">
        <f t="array" ref="S496">SUM(_xlfn._xlws.FILTER($G$2:$G$863,_xlfn.MAP($N$2:$N$863,_xlfn.LAMBDA(_xlpm.x,_xlpm.x=$N496))))</f>
        <v>4.5330915684496827E-4</v>
      </c>
      <c r="T496" s="4">
        <f t="shared" si="154"/>
        <v>1</v>
      </c>
      <c r="U496" s="4">
        <f t="shared" si="155"/>
        <v>0</v>
      </c>
      <c r="V496" s="4" t="s">
        <v>908</v>
      </c>
      <c r="W496" s="4" t="s">
        <v>892</v>
      </c>
      <c r="X496" s="2" cm="1">
        <f t="array" ref="X496">SUM(_xlfn._xlws.FILTER($E$2:$E$863,_xlfn.MAP($V$2:$V$863,_xlfn.LAMBDA(_xlpm.x,_xlpm.x=$V496))))</f>
        <v>562</v>
      </c>
      <c r="Y496" s="11">
        <f t="shared" si="156"/>
        <v>1.7793594306049821E-3</v>
      </c>
      <c r="Z496" s="2" cm="1">
        <f t="array" ref="Z496">SUM(_xlfn._xlws.FILTER($E$2:$E$863,_xlfn.MAP($W$2:$W$863,_xlfn.LAMBDA(_xlpm.x,_xlpm.x=$W496))))</f>
        <v>110</v>
      </c>
      <c r="AA496" s="11">
        <f t="shared" si="157"/>
        <v>9.0909090909090905E-3</v>
      </c>
      <c r="AB496" s="11">
        <f t="shared" si="158"/>
        <v>-0.70834363041083603</v>
      </c>
      <c r="AC496" s="2"/>
      <c r="AH496" s="2"/>
      <c r="AI496" s="2"/>
    </row>
    <row r="497" spans="1:35">
      <c r="A497" s="1" t="str">
        <f t="shared" si="142"/>
        <v>~cti~ : [ktɪ]</v>
      </c>
      <c r="B497" s="1">
        <f t="shared" si="160"/>
        <v>0</v>
      </c>
      <c r="C497" s="1">
        <f t="shared" si="160"/>
        <v>0</v>
      </c>
      <c r="D497" s="1">
        <f t="shared" si="160"/>
        <v>0</v>
      </c>
      <c r="E497" s="7">
        <v>1</v>
      </c>
      <c r="F497" s="9" t="s">
        <v>190</v>
      </c>
      <c r="G497" s="4">
        <f t="shared" si="143"/>
        <v>4.5330915684496827E-4</v>
      </c>
      <c r="H497" s="4" t="str">
        <f t="shared" si="144"/>
        <v>ktɪ</v>
      </c>
      <c r="I497" s="4" t="str">
        <f t="shared" si="145"/>
        <v>cti</v>
      </c>
      <c r="J497" s="10">
        <f t="shared" si="146"/>
        <v>3</v>
      </c>
      <c r="K497" s="10">
        <f t="shared" si="147"/>
        <v>3</v>
      </c>
      <c r="L497" s="10">
        <f t="shared" si="148"/>
        <v>3</v>
      </c>
      <c r="M497" s="1" t="str">
        <f t="shared" si="149"/>
        <v>~cti~</v>
      </c>
      <c r="N497" s="1" t="str">
        <f t="shared" si="150"/>
        <v>[ktɪ]</v>
      </c>
      <c r="O497" s="4">
        <f t="shared" si="151"/>
        <v>0.21041093737452468</v>
      </c>
      <c r="P497" s="4">
        <f t="shared" si="152"/>
        <v>1</v>
      </c>
      <c r="Q497" s="3" cm="1">
        <f t="array" ref="Q497">SUM(_xlfn._xlws.FILTER($G$2:$G$863,_xlfn.MAP($M$2:$M$863,_xlfn.LAMBDA(_xlpm.x,_xlpm.x=$M497))))</f>
        <v>4.5330915684496827E-4</v>
      </c>
      <c r="R497" s="4">
        <f t="shared" si="153"/>
        <v>1</v>
      </c>
      <c r="S497" s="6" cm="1">
        <f t="array" ref="S497">SUM(_xlfn._xlws.FILTER($G$2:$G$863,_xlfn.MAP($N$2:$N$863,_xlfn.LAMBDA(_xlpm.x,_xlpm.x=$N497))))</f>
        <v>4.5330915684496827E-4</v>
      </c>
      <c r="T497" s="4">
        <f t="shared" si="154"/>
        <v>1</v>
      </c>
      <c r="U497" s="4">
        <f t="shared" si="155"/>
        <v>0</v>
      </c>
      <c r="V497" s="4" t="s">
        <v>907</v>
      </c>
      <c r="W497" s="4" t="s">
        <v>904</v>
      </c>
      <c r="X497" s="2" cm="1">
        <f t="array" ref="X497">SUM(_xlfn._xlws.FILTER($E$2:$E$863,_xlfn.MAP($V$2:$V$863,_xlfn.LAMBDA(_xlpm.x,_xlpm.x=$V497))))</f>
        <v>341</v>
      </c>
      <c r="Y497" s="11">
        <f t="shared" si="156"/>
        <v>2.9325513196480938E-3</v>
      </c>
      <c r="Z497" s="2" cm="1">
        <f t="array" ref="Z497">SUM(_xlfn._xlws.FILTER($E$2:$E$863,_xlfn.MAP($W$2:$W$863,_xlfn.LAMBDA(_xlpm.x,_xlpm.x=$W497))))</f>
        <v>45</v>
      </c>
      <c r="AA497" s="11">
        <f t="shared" si="157"/>
        <v>2.2222222222222223E-2</v>
      </c>
      <c r="AB497" s="11">
        <f t="shared" si="158"/>
        <v>-0.87954186521715405</v>
      </c>
      <c r="AC497" s="2"/>
      <c r="AH497" s="2"/>
      <c r="AI497" s="2"/>
    </row>
    <row r="498" spans="1:35">
      <c r="A498" s="1" t="str">
        <f t="shared" si="142"/>
        <v>~que~ : [kwɛ]</v>
      </c>
      <c r="B498" s="1">
        <f t="shared" si="160"/>
        <v>0</v>
      </c>
      <c r="C498" s="1">
        <f t="shared" si="160"/>
        <v>0</v>
      </c>
      <c r="D498" s="1">
        <f t="shared" si="160"/>
        <v>0</v>
      </c>
      <c r="E498" s="7">
        <v>1</v>
      </c>
      <c r="F498" s="9" t="s">
        <v>433</v>
      </c>
      <c r="G498" s="4">
        <f t="shared" si="143"/>
        <v>4.5330915684496827E-4</v>
      </c>
      <c r="H498" s="4" t="str">
        <f t="shared" si="144"/>
        <v>kwɛ</v>
      </c>
      <c r="I498" s="4" t="str">
        <f t="shared" si="145"/>
        <v>que</v>
      </c>
      <c r="J498" s="10">
        <f t="shared" si="146"/>
        <v>3</v>
      </c>
      <c r="K498" s="10">
        <f t="shared" si="147"/>
        <v>3</v>
      </c>
      <c r="L498" s="10">
        <f t="shared" si="148"/>
        <v>3</v>
      </c>
      <c r="M498" s="1" t="str">
        <f t="shared" si="149"/>
        <v>~que~</v>
      </c>
      <c r="N498" s="1" t="str">
        <f t="shared" si="150"/>
        <v>[kwɛ]</v>
      </c>
      <c r="O498" s="4">
        <f t="shared" si="151"/>
        <v>0.21041093737452468</v>
      </c>
      <c r="P498" s="4">
        <f t="shared" si="152"/>
        <v>1</v>
      </c>
      <c r="Q498" s="3" cm="1">
        <f t="array" ref="Q498">SUM(_xlfn._xlws.FILTER($G$2:$G$863,_xlfn.MAP($M$2:$M$863,_xlfn.LAMBDA(_xlpm.x,_xlpm.x=$M498))))</f>
        <v>4.5330915684496827E-4</v>
      </c>
      <c r="R498" s="4">
        <f t="shared" si="153"/>
        <v>1</v>
      </c>
      <c r="S498" s="6" cm="1">
        <f t="array" ref="S498">SUM(_xlfn._xlws.FILTER($G$2:$G$863,_xlfn.MAP($N$2:$N$863,_xlfn.LAMBDA(_xlpm.x,_xlpm.x=$N498))))</f>
        <v>4.5330915684496827E-4</v>
      </c>
      <c r="T498" s="4">
        <f t="shared" si="154"/>
        <v>1</v>
      </c>
      <c r="U498" s="4">
        <f t="shared" si="155"/>
        <v>0</v>
      </c>
      <c r="V498" s="4" t="s">
        <v>909</v>
      </c>
      <c r="W498" s="4" t="s">
        <v>901</v>
      </c>
      <c r="X498" s="2" cm="1">
        <f t="array" ref="X498">SUM(_xlfn._xlws.FILTER($E$2:$E$863,_xlfn.MAP($V$2:$V$863,_xlfn.LAMBDA(_xlpm.x,_xlpm.x=$V498))))</f>
        <v>473</v>
      </c>
      <c r="Y498" s="11">
        <f t="shared" si="156"/>
        <v>2.1141649048625794E-3</v>
      </c>
      <c r="Z498" s="2" cm="1">
        <f t="array" ref="Z498">SUM(_xlfn._xlws.FILTER($E$2:$E$863,_xlfn.MAP($W$2:$W$863,_xlfn.LAMBDA(_xlpm.x,_xlpm.x=$W498))))</f>
        <v>184</v>
      </c>
      <c r="AA498" s="11">
        <f t="shared" si="157"/>
        <v>5.434782608695652E-3</v>
      </c>
      <c r="AB498" s="11">
        <f t="shared" si="158"/>
        <v>-0.41004331772827507</v>
      </c>
      <c r="AC498" s="2"/>
      <c r="AH498" s="2"/>
      <c r="AI498" s="2"/>
    </row>
    <row r="499" spans="1:35">
      <c r="A499" s="1" t="str">
        <f t="shared" si="142"/>
        <v>~cre~ : [kɹɪ]</v>
      </c>
      <c r="B499" s="1">
        <f t="shared" si="160"/>
        <v>0</v>
      </c>
      <c r="C499" s="1">
        <f t="shared" si="160"/>
        <v>0</v>
      </c>
      <c r="D499" s="1">
        <f t="shared" si="160"/>
        <v>0</v>
      </c>
      <c r="E499" s="7">
        <v>1</v>
      </c>
      <c r="F499" s="9" t="s">
        <v>453</v>
      </c>
      <c r="G499" s="4">
        <f t="shared" si="143"/>
        <v>4.5330915684496827E-4</v>
      </c>
      <c r="H499" s="4" t="str">
        <f t="shared" si="144"/>
        <v>kɹɪ</v>
      </c>
      <c r="I499" s="4" t="str">
        <f t="shared" si="145"/>
        <v>cre</v>
      </c>
      <c r="J499" s="10">
        <f t="shared" si="146"/>
        <v>3</v>
      </c>
      <c r="K499" s="10">
        <f t="shared" si="147"/>
        <v>3</v>
      </c>
      <c r="L499" s="10">
        <f t="shared" si="148"/>
        <v>3</v>
      </c>
      <c r="M499" s="1" t="str">
        <f t="shared" si="149"/>
        <v>~cre~</v>
      </c>
      <c r="N499" s="1" t="str">
        <f t="shared" si="150"/>
        <v>[kɹɪ]</v>
      </c>
      <c r="O499" s="4">
        <f t="shared" si="151"/>
        <v>0.21041093737452468</v>
      </c>
      <c r="P499" s="4">
        <f t="shared" si="152"/>
        <v>1</v>
      </c>
      <c r="Q499" s="3" cm="1">
        <f t="array" ref="Q499">SUM(_xlfn._xlws.FILTER($G$2:$G$863,_xlfn.MAP($M$2:$M$863,_xlfn.LAMBDA(_xlpm.x,_xlpm.x=$M499))))</f>
        <v>4.5330915684496827E-4</v>
      </c>
      <c r="R499" s="4">
        <f t="shared" si="153"/>
        <v>1</v>
      </c>
      <c r="S499" s="6" cm="1">
        <f t="array" ref="S499">SUM(_xlfn._xlws.FILTER($G$2:$G$863,_xlfn.MAP($N$2:$N$863,_xlfn.LAMBDA(_xlpm.x,_xlpm.x=$N499))))</f>
        <v>4.5330915684496827E-4</v>
      </c>
      <c r="T499" s="4">
        <f t="shared" si="154"/>
        <v>1</v>
      </c>
      <c r="U499" s="4">
        <f t="shared" si="155"/>
        <v>0</v>
      </c>
      <c r="V499" s="4" t="s">
        <v>921</v>
      </c>
      <c r="W499" s="4" t="s">
        <v>898</v>
      </c>
      <c r="X499" s="2" cm="1">
        <f t="array" ref="X499">SUM(_xlfn._xlws.FILTER($E$2:$E$863,_xlfn.MAP($V$2:$V$863,_xlfn.LAMBDA(_xlpm.x,_xlpm.x=$V499))))</f>
        <v>6</v>
      </c>
      <c r="Y499" s="11">
        <f t="shared" si="156"/>
        <v>0.16666666666666666</v>
      </c>
      <c r="Z499" s="2" cm="1">
        <f t="array" ref="Z499">SUM(_xlfn._xlws.FILTER($E$2:$E$863,_xlfn.MAP($W$2:$W$863,_xlfn.LAMBDA(_xlpm.x,_xlpm.x=$W499))))</f>
        <v>56</v>
      </c>
      <c r="AA499" s="11">
        <f t="shared" si="157"/>
        <v>1.7857142857142856E-2</v>
      </c>
      <c r="AB499" s="11">
        <f t="shared" si="158"/>
        <v>0.97003677662255683</v>
      </c>
      <c r="AC499" s="2"/>
      <c r="AH499" s="2"/>
      <c r="AI499" s="2"/>
    </row>
    <row r="500" spans="1:35">
      <c r="A500" s="1" t="str">
        <f t="shared" si="142"/>
        <v>~lde~ : [ldə]</v>
      </c>
      <c r="B500" s="1">
        <f t="shared" si="160"/>
        <v>0</v>
      </c>
      <c r="C500" s="1">
        <f t="shared" si="160"/>
        <v>0</v>
      </c>
      <c r="D500" s="1">
        <f t="shared" si="160"/>
        <v>0</v>
      </c>
      <c r="E500" s="7">
        <v>1</v>
      </c>
      <c r="F500" s="9" t="s">
        <v>322</v>
      </c>
      <c r="G500" s="4">
        <f t="shared" si="143"/>
        <v>4.5330915684496827E-4</v>
      </c>
      <c r="H500" s="1" t="str">
        <f t="shared" si="144"/>
        <v>ldə</v>
      </c>
      <c r="I500" s="1" t="str">
        <f t="shared" si="145"/>
        <v>lde</v>
      </c>
      <c r="J500" s="10">
        <f t="shared" si="146"/>
        <v>3</v>
      </c>
      <c r="K500" s="10">
        <f t="shared" si="147"/>
        <v>3</v>
      </c>
      <c r="L500" s="10">
        <f t="shared" si="148"/>
        <v>3</v>
      </c>
      <c r="M500" s="1" t="str">
        <f t="shared" si="149"/>
        <v>~lde~</v>
      </c>
      <c r="N500" s="1" t="str">
        <f t="shared" si="150"/>
        <v>[ldə]</v>
      </c>
      <c r="O500" s="4">
        <f t="shared" si="151"/>
        <v>0.21041093737452468</v>
      </c>
      <c r="P500" s="4">
        <f t="shared" si="152"/>
        <v>1</v>
      </c>
      <c r="Q500" s="3" cm="1">
        <f t="array" ref="Q500">SUM(_xlfn._xlws.FILTER($G$2:$G$863,_xlfn.MAP($M$2:$M$863,_xlfn.LAMBDA(_xlpm.x,_xlpm.x=$M500))))</f>
        <v>4.5330915684496827E-4</v>
      </c>
      <c r="R500" s="4">
        <f t="shared" si="153"/>
        <v>1</v>
      </c>
      <c r="S500" s="6" cm="1">
        <f t="array" ref="S500">SUM(_xlfn._xlws.FILTER($G$2:$G$863,_xlfn.MAP($N$2:$N$863,_xlfn.LAMBDA(_xlpm.x,_xlpm.x=$N500))))</f>
        <v>4.5330915684496827E-4</v>
      </c>
      <c r="T500" s="4">
        <f t="shared" si="154"/>
        <v>1</v>
      </c>
      <c r="U500" s="4">
        <f t="shared" si="155"/>
        <v>0</v>
      </c>
      <c r="V500" s="4" t="s">
        <v>909</v>
      </c>
      <c r="W500" s="4"/>
      <c r="X500" s="2" cm="1">
        <f t="array" ref="X500">SUM(_xlfn._xlws.FILTER($E$2:$E$863,_xlfn.MAP($V$2:$V$863,_xlfn.LAMBDA(_xlpm.x,_xlpm.x=$V500))))</f>
        <v>473</v>
      </c>
      <c r="Y500" s="11">
        <f t="shared" si="156"/>
        <v>2.1141649048625794E-3</v>
      </c>
      <c r="Z500" s="2" cm="1">
        <f t="array" ref="Z500">SUM(_xlfn._xlws.FILTER($E$2:$E$863,_xlfn.MAP($W$2:$W$863,_xlfn.LAMBDA(_xlpm.x,_xlpm.x=$W500))))</f>
        <v>108</v>
      </c>
      <c r="AA500" s="11">
        <f t="shared" si="157"/>
        <v>9.2592592592592587E-3</v>
      </c>
      <c r="AB500" s="11">
        <f t="shared" si="158"/>
        <v>-0.6414373852508618</v>
      </c>
      <c r="AC500" s="2"/>
      <c r="AH500" s="2"/>
      <c r="AI500" s="2"/>
    </row>
    <row r="501" spans="1:35">
      <c r="A501" s="1" t="str">
        <f t="shared" si="142"/>
        <v>~lse~ : [ls]</v>
      </c>
      <c r="B501" s="1">
        <f t="shared" si="160"/>
        <v>0</v>
      </c>
      <c r="C501" s="1">
        <f t="shared" si="160"/>
        <v>0</v>
      </c>
      <c r="D501" s="1">
        <f t="shared" si="160"/>
        <v>0</v>
      </c>
      <c r="E501" s="7">
        <v>1</v>
      </c>
      <c r="F501" s="9" t="s">
        <v>72</v>
      </c>
      <c r="G501" s="4">
        <f t="shared" si="143"/>
        <v>4.5330915684496827E-4</v>
      </c>
      <c r="H501" s="4" t="str">
        <f t="shared" si="144"/>
        <v>ls</v>
      </c>
      <c r="I501" s="4" t="str">
        <f t="shared" si="145"/>
        <v>lse</v>
      </c>
      <c r="J501" s="10">
        <f t="shared" si="146"/>
        <v>2</v>
      </c>
      <c r="K501" s="10">
        <f t="shared" si="147"/>
        <v>3</v>
      </c>
      <c r="L501" s="10">
        <f t="shared" si="148"/>
        <v>3</v>
      </c>
      <c r="M501" s="1" t="str">
        <f t="shared" si="149"/>
        <v>~lse~</v>
      </c>
      <c r="N501" s="1" t="str">
        <f t="shared" si="150"/>
        <v>[ls]</v>
      </c>
      <c r="O501" s="4">
        <f t="shared" si="151"/>
        <v>0.21041093737452468</v>
      </c>
      <c r="P501" s="4">
        <f t="shared" si="152"/>
        <v>1</v>
      </c>
      <c r="Q501" s="3" cm="1">
        <f t="array" ref="Q501">SUM(_xlfn._xlws.FILTER($G$2:$G$863,_xlfn.MAP($M$2:$M$863,_xlfn.LAMBDA(_xlpm.x,_xlpm.x=$M501))))</f>
        <v>4.5330915684496827E-4</v>
      </c>
      <c r="R501" s="4">
        <f t="shared" si="153"/>
        <v>1</v>
      </c>
      <c r="S501" s="6" cm="1">
        <f t="array" ref="S501">SUM(_xlfn._xlws.FILTER($G$2:$G$863,_xlfn.MAP($N$2:$N$863,_xlfn.LAMBDA(_xlpm.x,_xlpm.x=$N501))))</f>
        <v>4.5330915684496827E-4</v>
      </c>
      <c r="T501" s="4">
        <f t="shared" si="154"/>
        <v>1</v>
      </c>
      <c r="U501" s="4">
        <f t="shared" si="155"/>
        <v>0</v>
      </c>
      <c r="V501" s="4" t="s">
        <v>908</v>
      </c>
      <c r="W501" s="4" t="s">
        <v>892</v>
      </c>
      <c r="X501" s="2" cm="1">
        <f t="array" ref="X501">SUM(_xlfn._xlws.FILTER($E$2:$E$863,_xlfn.MAP($V$2:$V$863,_xlfn.LAMBDA(_xlpm.x,_xlpm.x=$V501))))</f>
        <v>562</v>
      </c>
      <c r="Y501" s="11">
        <f t="shared" si="156"/>
        <v>1.7793594306049821E-3</v>
      </c>
      <c r="Z501" s="2" cm="1">
        <f t="array" ref="Z501">SUM(_xlfn._xlws.FILTER($E$2:$E$863,_xlfn.MAP($W$2:$W$863,_xlfn.LAMBDA(_xlpm.x,_xlpm.x=$W501))))</f>
        <v>110</v>
      </c>
      <c r="AA501" s="11">
        <f t="shared" si="157"/>
        <v>9.0909090909090905E-3</v>
      </c>
      <c r="AB501" s="11">
        <f t="shared" si="158"/>
        <v>-0.70834363041083603</v>
      </c>
      <c r="AC501" s="2"/>
      <c r="AH501" s="2"/>
      <c r="AI501" s="2"/>
    </row>
    <row r="502" spans="1:35">
      <c r="A502" s="1" t="str">
        <f t="shared" si="142"/>
        <v>~lti~ : [ltə]</v>
      </c>
      <c r="B502" s="1">
        <f t="shared" ref="B502:D521" si="161">_xlfn.LET(_xlpm.d,$F502,_xlpm.k,_xlfn.CONCAT(LEFT(TRIM(B$1),1),"*"),COUNTIF(_xlpm.d,_xlpm.k))</f>
        <v>0</v>
      </c>
      <c r="C502" s="1">
        <f t="shared" si="161"/>
        <v>0</v>
      </c>
      <c r="D502" s="1">
        <f t="shared" si="161"/>
        <v>0</v>
      </c>
      <c r="E502" s="7">
        <v>1</v>
      </c>
      <c r="F502" s="9" t="s">
        <v>389</v>
      </c>
      <c r="G502" s="4">
        <f t="shared" si="143"/>
        <v>4.5330915684496827E-4</v>
      </c>
      <c r="H502" s="4" t="str">
        <f t="shared" si="144"/>
        <v>ltə</v>
      </c>
      <c r="I502" s="4" t="str">
        <f t="shared" si="145"/>
        <v>lti</v>
      </c>
      <c r="J502" s="10">
        <f t="shared" si="146"/>
        <v>3</v>
      </c>
      <c r="K502" s="10">
        <f t="shared" si="147"/>
        <v>3</v>
      </c>
      <c r="L502" s="10">
        <f t="shared" si="148"/>
        <v>3</v>
      </c>
      <c r="M502" s="1" t="str">
        <f t="shared" si="149"/>
        <v>~lti~</v>
      </c>
      <c r="N502" s="1" t="str">
        <f t="shared" si="150"/>
        <v>[ltə]</v>
      </c>
      <c r="O502" s="4">
        <f t="shared" si="151"/>
        <v>0.21041093737452468</v>
      </c>
      <c r="P502" s="4">
        <f t="shared" si="152"/>
        <v>1</v>
      </c>
      <c r="Q502" s="3" cm="1">
        <f t="array" ref="Q502">SUM(_xlfn._xlws.FILTER($G$2:$G$863,_xlfn.MAP($M$2:$M$863,_xlfn.LAMBDA(_xlpm.x,_xlpm.x=$M502))))</f>
        <v>4.5330915684496827E-4</v>
      </c>
      <c r="R502" s="4">
        <f t="shared" si="153"/>
        <v>1</v>
      </c>
      <c r="S502" s="6" cm="1">
        <f t="array" ref="S502">SUM(_xlfn._xlws.FILTER($G$2:$G$863,_xlfn.MAP($N$2:$N$863,_xlfn.LAMBDA(_xlpm.x,_xlpm.x=$N502))))</f>
        <v>4.5330915684496827E-4</v>
      </c>
      <c r="T502" s="4">
        <f t="shared" si="154"/>
        <v>1</v>
      </c>
      <c r="U502" s="4">
        <f t="shared" si="155"/>
        <v>0</v>
      </c>
      <c r="V502" s="4" t="s">
        <v>908</v>
      </c>
      <c r="W502" s="4" t="s">
        <v>892</v>
      </c>
      <c r="X502" s="2" cm="1">
        <f t="array" ref="X502">SUM(_xlfn._xlws.FILTER($E$2:$E$863,_xlfn.MAP($V$2:$V$863,_xlfn.LAMBDA(_xlpm.x,_xlpm.x=$V502))))</f>
        <v>562</v>
      </c>
      <c r="Y502" s="11">
        <f t="shared" si="156"/>
        <v>1.7793594306049821E-3</v>
      </c>
      <c r="Z502" s="2" cm="1">
        <f t="array" ref="Z502">SUM(_xlfn._xlws.FILTER($E$2:$E$863,_xlfn.MAP($W$2:$W$863,_xlfn.LAMBDA(_xlpm.x,_xlpm.x=$W502))))</f>
        <v>110</v>
      </c>
      <c r="AA502" s="11">
        <f t="shared" si="157"/>
        <v>9.0909090909090905E-3</v>
      </c>
      <c r="AB502" s="11">
        <f t="shared" si="158"/>
        <v>-0.70834363041083603</v>
      </c>
      <c r="AC502" s="2"/>
      <c r="AH502" s="2"/>
      <c r="AI502" s="2"/>
    </row>
    <row r="503" spans="1:35">
      <c r="A503" s="1" t="str">
        <f t="shared" si="142"/>
        <v>~lue~ : [lyu]</v>
      </c>
      <c r="B503" s="1">
        <f t="shared" si="161"/>
        <v>0</v>
      </c>
      <c r="C503" s="1">
        <f t="shared" si="161"/>
        <v>0</v>
      </c>
      <c r="D503" s="1">
        <f t="shared" si="161"/>
        <v>0</v>
      </c>
      <c r="E503" s="7">
        <v>1</v>
      </c>
      <c r="F503" s="9" t="s">
        <v>76</v>
      </c>
      <c r="G503" s="4">
        <f t="shared" si="143"/>
        <v>4.5330915684496827E-4</v>
      </c>
      <c r="H503" s="4" t="str">
        <f t="shared" si="144"/>
        <v>lyu</v>
      </c>
      <c r="I503" s="4" t="str">
        <f t="shared" si="145"/>
        <v>lue</v>
      </c>
      <c r="J503" s="10">
        <f t="shared" si="146"/>
        <v>3</v>
      </c>
      <c r="K503" s="10">
        <f t="shared" si="147"/>
        <v>3</v>
      </c>
      <c r="L503" s="10">
        <f t="shared" si="148"/>
        <v>3</v>
      </c>
      <c r="M503" s="1" t="str">
        <f t="shared" si="149"/>
        <v>~lue~</v>
      </c>
      <c r="N503" s="1" t="str">
        <f t="shared" si="150"/>
        <v>[lyu]</v>
      </c>
      <c r="O503" s="4">
        <f t="shared" si="151"/>
        <v>0.21041093737452468</v>
      </c>
      <c r="P503" s="4">
        <f t="shared" si="152"/>
        <v>1</v>
      </c>
      <c r="Q503" s="3" cm="1">
        <f t="array" ref="Q503">SUM(_xlfn._xlws.FILTER($G$2:$G$863,_xlfn.MAP($M$2:$M$863,_xlfn.LAMBDA(_xlpm.x,_xlpm.x=$M503))))</f>
        <v>4.5330915684496827E-4</v>
      </c>
      <c r="R503" s="4">
        <f t="shared" si="153"/>
        <v>1</v>
      </c>
      <c r="S503" s="6" cm="1">
        <f t="array" ref="S503">SUM(_xlfn._xlws.FILTER($G$2:$G$863,_xlfn.MAP($N$2:$N$863,_xlfn.LAMBDA(_xlpm.x,_xlpm.x=$N503))))</f>
        <v>4.5330915684496827E-4</v>
      </c>
      <c r="T503" s="4">
        <f t="shared" si="154"/>
        <v>1</v>
      </c>
      <c r="U503" s="4">
        <f t="shared" si="155"/>
        <v>0</v>
      </c>
      <c r="V503" s="4" t="s">
        <v>917</v>
      </c>
      <c r="W503" s="4" t="s">
        <v>895</v>
      </c>
      <c r="X503" s="2" cm="1">
        <f t="array" ref="X503">SUM(_xlfn._xlws.FILTER($E$2:$E$863,_xlfn.MAP($V$2:$V$863,_xlfn.LAMBDA(_xlpm.x,_xlpm.x=$V503))))</f>
        <v>8</v>
      </c>
      <c r="Y503" s="11">
        <f t="shared" si="156"/>
        <v>0.125</v>
      </c>
      <c r="Z503" s="2" cm="1">
        <f t="array" ref="Z503">SUM(_xlfn._xlws.FILTER($E$2:$E$863,_xlfn.MAP($W$2:$W$863,_xlfn.LAMBDA(_xlpm.x,_xlpm.x=$W503))))</f>
        <v>150</v>
      </c>
      <c r="AA503" s="11">
        <f t="shared" si="157"/>
        <v>6.6666666666666671E-3</v>
      </c>
      <c r="AB503" s="11">
        <f t="shared" si="158"/>
        <v>1.2730012720637376</v>
      </c>
      <c r="AC503" s="2"/>
      <c r="AH503" s="2"/>
      <c r="AI503" s="2"/>
    </row>
    <row r="504" spans="1:35">
      <c r="A504" s="1" t="str">
        <f t="shared" si="142"/>
        <v>~loo~ : [lʊ]</v>
      </c>
      <c r="B504" s="1">
        <f t="shared" si="161"/>
        <v>0</v>
      </c>
      <c r="C504" s="1">
        <f t="shared" si="161"/>
        <v>0</v>
      </c>
      <c r="D504" s="1">
        <f t="shared" si="161"/>
        <v>0</v>
      </c>
      <c r="E504" s="7">
        <v>1</v>
      </c>
      <c r="F504" s="9" t="s">
        <v>297</v>
      </c>
      <c r="G504" s="4">
        <f t="shared" si="143"/>
        <v>4.5330915684496827E-4</v>
      </c>
      <c r="H504" s="4" t="str">
        <f t="shared" si="144"/>
        <v>lʊ</v>
      </c>
      <c r="I504" s="4" t="str">
        <f t="shared" si="145"/>
        <v>loo</v>
      </c>
      <c r="J504" s="10">
        <f t="shared" si="146"/>
        <v>2</v>
      </c>
      <c r="K504" s="10">
        <f t="shared" si="147"/>
        <v>3</v>
      </c>
      <c r="L504" s="10">
        <f t="shared" si="148"/>
        <v>3</v>
      </c>
      <c r="M504" s="1" t="str">
        <f t="shared" si="149"/>
        <v>~loo~</v>
      </c>
      <c r="N504" s="1" t="str">
        <f t="shared" si="150"/>
        <v>[lʊ]</v>
      </c>
      <c r="O504" s="4">
        <f t="shared" si="151"/>
        <v>0.21041093737452468</v>
      </c>
      <c r="P504" s="4">
        <f t="shared" si="152"/>
        <v>1</v>
      </c>
      <c r="Q504" s="3" cm="1">
        <f t="array" ref="Q504">SUM(_xlfn._xlws.FILTER($G$2:$G$863,_xlfn.MAP($M$2:$M$863,_xlfn.LAMBDA(_xlpm.x,_xlpm.x=$M504))))</f>
        <v>4.5330915684496827E-4</v>
      </c>
      <c r="R504" s="4">
        <f t="shared" si="153"/>
        <v>1</v>
      </c>
      <c r="S504" s="6" cm="1">
        <f t="array" ref="S504">SUM(_xlfn._xlws.FILTER($G$2:$G$863,_xlfn.MAP($N$2:$N$863,_xlfn.LAMBDA(_xlpm.x,_xlpm.x=$N504))))</f>
        <v>4.5330915684496827E-4</v>
      </c>
      <c r="T504" s="4">
        <f t="shared" si="154"/>
        <v>1</v>
      </c>
      <c r="U504" s="4">
        <f t="shared" si="155"/>
        <v>0</v>
      </c>
      <c r="V504" s="4" t="s">
        <v>909</v>
      </c>
      <c r="W504" s="4" t="s">
        <v>893</v>
      </c>
      <c r="X504" s="2" cm="1">
        <f t="array" ref="X504">SUM(_xlfn._xlws.FILTER($E$2:$E$863,_xlfn.MAP($V$2:$V$863,_xlfn.LAMBDA(_xlpm.x,_xlpm.x=$V504))))</f>
        <v>473</v>
      </c>
      <c r="Y504" s="11">
        <f t="shared" si="156"/>
        <v>2.1141649048625794E-3</v>
      </c>
      <c r="Z504" s="2" cm="1">
        <f t="array" ref="Z504">SUM(_xlfn._xlws.FILTER($E$2:$E$863,_xlfn.MAP($W$2:$W$863,_xlfn.LAMBDA(_xlpm.x,_xlpm.x=$W504))))</f>
        <v>228</v>
      </c>
      <c r="AA504" s="11">
        <f t="shared" si="157"/>
        <v>4.3859649122807015E-3</v>
      </c>
      <c r="AB504" s="11">
        <f t="shared" si="158"/>
        <v>-0.3169262937373577</v>
      </c>
      <c r="AC504" s="2"/>
      <c r="AH504" s="2"/>
      <c r="AI504" s="2"/>
    </row>
    <row r="505" spans="1:35">
      <c r="A505" s="1" t="str">
        <f t="shared" si="142"/>
        <v>~nly~ : [nlɪ]</v>
      </c>
      <c r="B505" s="1">
        <f t="shared" si="161"/>
        <v>0</v>
      </c>
      <c r="C505" s="1">
        <f t="shared" si="161"/>
        <v>0</v>
      </c>
      <c r="D505" s="1">
        <f t="shared" si="161"/>
        <v>1</v>
      </c>
      <c r="E505" s="7">
        <v>1</v>
      </c>
      <c r="F505" s="9" t="s">
        <v>242</v>
      </c>
      <c r="G505" s="4">
        <f t="shared" si="143"/>
        <v>4.5330915684496827E-4</v>
      </c>
      <c r="H505" s="4" t="str">
        <f t="shared" si="144"/>
        <v>nlɪ</v>
      </c>
      <c r="I505" s="4" t="str">
        <f t="shared" si="145"/>
        <v>nly</v>
      </c>
      <c r="J505" s="10">
        <f t="shared" si="146"/>
        <v>3</v>
      </c>
      <c r="K505" s="10">
        <f t="shared" si="147"/>
        <v>3</v>
      </c>
      <c r="L505" s="10">
        <f t="shared" si="148"/>
        <v>3</v>
      </c>
      <c r="M505" s="1" t="str">
        <f t="shared" si="149"/>
        <v>~nly~</v>
      </c>
      <c r="N505" s="1" t="str">
        <f t="shared" si="150"/>
        <v>[nlɪ]</v>
      </c>
      <c r="O505" s="4">
        <f t="shared" si="151"/>
        <v>0.21041093737452468</v>
      </c>
      <c r="P505" s="4">
        <f t="shared" si="152"/>
        <v>1</v>
      </c>
      <c r="Q505" s="3" cm="1">
        <f t="array" ref="Q505">SUM(_xlfn._xlws.FILTER($G$2:$G$863,_xlfn.MAP($M$2:$M$863,_xlfn.LAMBDA(_xlpm.x,_xlpm.x=$M505))))</f>
        <v>4.5330915684496827E-4</v>
      </c>
      <c r="R505" s="4">
        <f t="shared" si="153"/>
        <v>1</v>
      </c>
      <c r="S505" s="6" cm="1">
        <f t="array" ref="S505">SUM(_xlfn._xlws.FILTER($G$2:$G$863,_xlfn.MAP($N$2:$N$863,_xlfn.LAMBDA(_xlpm.x,_xlpm.x=$N505))))</f>
        <v>4.5330915684496827E-4</v>
      </c>
      <c r="T505" s="4">
        <f t="shared" si="154"/>
        <v>1</v>
      </c>
      <c r="U505" s="4">
        <f t="shared" si="155"/>
        <v>0</v>
      </c>
      <c r="V505" s="4" t="s">
        <v>909</v>
      </c>
      <c r="W505" s="4" t="s">
        <v>890</v>
      </c>
      <c r="X505" s="2" cm="1">
        <f t="array" ref="X505">SUM(_xlfn._xlws.FILTER($E$2:$E$863,_xlfn.MAP($V$2:$V$863,_xlfn.LAMBDA(_xlpm.x,_xlpm.x=$V505))))</f>
        <v>473</v>
      </c>
      <c r="Y505" s="11">
        <f t="shared" si="156"/>
        <v>2.1141649048625794E-3</v>
      </c>
      <c r="Z505" s="2" cm="1">
        <f t="array" ref="Z505">SUM(_xlfn._xlws.FILTER($E$2:$E$863,_xlfn.MAP($W$2:$W$863,_xlfn.LAMBDA(_xlpm.x,_xlpm.x=$W505))))</f>
        <v>245</v>
      </c>
      <c r="AA505" s="11">
        <f t="shared" si="157"/>
        <v>4.0816326530612249E-3</v>
      </c>
      <c r="AB505" s="11">
        <f t="shared" si="158"/>
        <v>-0.28569505637327913</v>
      </c>
      <c r="AC505" s="2"/>
      <c r="AH505" s="2"/>
      <c r="AI505" s="2"/>
    </row>
    <row r="506" spans="1:35">
      <c r="A506" s="1" t="str">
        <f t="shared" si="142"/>
        <v>~nst~ : [nst]</v>
      </c>
      <c r="B506" s="1">
        <f t="shared" si="161"/>
        <v>0</v>
      </c>
      <c r="C506" s="1">
        <f t="shared" si="161"/>
        <v>0</v>
      </c>
      <c r="D506" s="1">
        <f t="shared" si="161"/>
        <v>1</v>
      </c>
      <c r="E506" s="7">
        <v>1</v>
      </c>
      <c r="F506" s="9" t="s">
        <v>100</v>
      </c>
      <c r="G506" s="4">
        <f t="shared" si="143"/>
        <v>4.5330915684496827E-4</v>
      </c>
      <c r="H506" s="4" t="str">
        <f t="shared" si="144"/>
        <v>nst</v>
      </c>
      <c r="I506" s="4" t="str">
        <f t="shared" si="145"/>
        <v>nst</v>
      </c>
      <c r="J506" s="10">
        <f t="shared" si="146"/>
        <v>3</v>
      </c>
      <c r="K506" s="10">
        <f t="shared" si="147"/>
        <v>3</v>
      </c>
      <c r="L506" s="10">
        <f t="shared" si="148"/>
        <v>3</v>
      </c>
      <c r="M506" s="1" t="str">
        <f t="shared" si="149"/>
        <v>~nst~</v>
      </c>
      <c r="N506" s="1" t="str">
        <f t="shared" si="150"/>
        <v>[nst]</v>
      </c>
      <c r="O506" s="4">
        <f t="shared" si="151"/>
        <v>0.21041093737452468</v>
      </c>
      <c r="P506" s="4">
        <f t="shared" si="152"/>
        <v>1</v>
      </c>
      <c r="Q506" s="3" cm="1">
        <f t="array" ref="Q506">SUM(_xlfn._xlws.FILTER($G$2:$G$863,_xlfn.MAP($M$2:$M$863,_xlfn.LAMBDA(_xlpm.x,_xlpm.x=$M506))))</f>
        <v>4.5330915684496827E-4</v>
      </c>
      <c r="R506" s="4">
        <f t="shared" si="153"/>
        <v>1</v>
      </c>
      <c r="S506" s="6" cm="1">
        <f t="array" ref="S506">SUM(_xlfn._xlws.FILTER($G$2:$G$863,_xlfn.MAP($N$2:$N$863,_xlfn.LAMBDA(_xlpm.x,_xlpm.x=$N506))))</f>
        <v>4.5330915684496827E-4</v>
      </c>
      <c r="T506" s="4">
        <f t="shared" si="154"/>
        <v>1</v>
      </c>
      <c r="U506" s="4">
        <f t="shared" si="155"/>
        <v>0</v>
      </c>
      <c r="V506" s="4" t="s">
        <v>908</v>
      </c>
      <c r="W506" s="4" t="s">
        <v>894</v>
      </c>
      <c r="X506" s="2" cm="1">
        <f t="array" ref="X506">SUM(_xlfn._xlws.FILTER($E$2:$E$863,_xlfn.MAP($V$2:$V$863,_xlfn.LAMBDA(_xlpm.x,_xlpm.x=$V506))))</f>
        <v>562</v>
      </c>
      <c r="Y506" s="11">
        <f t="shared" si="156"/>
        <v>1.7793594306049821E-3</v>
      </c>
      <c r="Z506" s="2" cm="1">
        <f t="array" ref="Z506">SUM(_xlfn._xlws.FILTER($E$2:$E$863,_xlfn.MAP($W$2:$W$863,_xlfn.LAMBDA(_xlpm.x,_xlpm.x=$W506))))</f>
        <v>288</v>
      </c>
      <c r="AA506" s="11">
        <f t="shared" si="157"/>
        <v>3.472222222222222E-3</v>
      </c>
      <c r="AB506" s="11">
        <f t="shared" si="158"/>
        <v>-0.2903438278098302</v>
      </c>
      <c r="AC506" s="2"/>
      <c r="AH506" s="2"/>
      <c r="AI506" s="2"/>
    </row>
    <row r="507" spans="1:35">
      <c r="A507" s="1" t="str">
        <f t="shared" si="142"/>
        <v>~nsi~ : [nsɪ]</v>
      </c>
      <c r="B507" s="1">
        <f t="shared" si="161"/>
        <v>0</v>
      </c>
      <c r="C507" s="1">
        <f t="shared" si="161"/>
        <v>0</v>
      </c>
      <c r="D507" s="1">
        <f t="shared" si="161"/>
        <v>1</v>
      </c>
      <c r="E507" s="7">
        <v>1</v>
      </c>
      <c r="F507" s="9" t="s">
        <v>330</v>
      </c>
      <c r="G507" s="4">
        <f t="shared" si="143"/>
        <v>4.5330915684496827E-4</v>
      </c>
      <c r="H507" s="4" t="str">
        <f t="shared" si="144"/>
        <v>nsɪ</v>
      </c>
      <c r="I507" s="4" t="str">
        <f t="shared" si="145"/>
        <v>nsi</v>
      </c>
      <c r="J507" s="10">
        <f t="shared" si="146"/>
        <v>3</v>
      </c>
      <c r="K507" s="10">
        <f t="shared" si="147"/>
        <v>3</v>
      </c>
      <c r="L507" s="10">
        <f t="shared" si="148"/>
        <v>3</v>
      </c>
      <c r="M507" s="1" t="str">
        <f t="shared" si="149"/>
        <v>~nsi~</v>
      </c>
      <c r="N507" s="1" t="str">
        <f t="shared" si="150"/>
        <v>[nsɪ]</v>
      </c>
      <c r="O507" s="4">
        <f t="shared" si="151"/>
        <v>0.21041093737452468</v>
      </c>
      <c r="P507" s="4">
        <f t="shared" si="152"/>
        <v>1</v>
      </c>
      <c r="Q507" s="3" cm="1">
        <f t="array" ref="Q507">SUM(_xlfn._xlws.FILTER($G$2:$G$863,_xlfn.MAP($M$2:$M$863,_xlfn.LAMBDA(_xlpm.x,_xlpm.x=$M507))))</f>
        <v>4.5330915684496827E-4</v>
      </c>
      <c r="R507" s="4">
        <f t="shared" si="153"/>
        <v>1</v>
      </c>
      <c r="S507" s="6" cm="1">
        <f t="array" ref="S507">SUM(_xlfn._xlws.FILTER($G$2:$G$863,_xlfn.MAP($N$2:$N$863,_xlfn.LAMBDA(_xlpm.x,_xlpm.x=$N507))))</f>
        <v>4.5330915684496827E-4</v>
      </c>
      <c r="T507" s="4">
        <f t="shared" si="154"/>
        <v>1</v>
      </c>
      <c r="U507" s="4">
        <f t="shared" si="155"/>
        <v>0</v>
      </c>
      <c r="V507" s="4" t="s">
        <v>909</v>
      </c>
      <c r="W507" s="4" t="s">
        <v>901</v>
      </c>
      <c r="X507" s="2" cm="1">
        <f t="array" ref="X507">SUM(_xlfn._xlws.FILTER($E$2:$E$863,_xlfn.MAP($V$2:$V$863,_xlfn.LAMBDA(_xlpm.x,_xlpm.x=$V507))))</f>
        <v>473</v>
      </c>
      <c r="Y507" s="11">
        <f t="shared" si="156"/>
        <v>2.1141649048625794E-3</v>
      </c>
      <c r="Z507" s="2" cm="1">
        <f t="array" ref="Z507">SUM(_xlfn._xlws.FILTER($E$2:$E$863,_xlfn.MAP($W$2:$W$863,_xlfn.LAMBDA(_xlpm.x,_xlpm.x=$W507))))</f>
        <v>184</v>
      </c>
      <c r="AA507" s="11">
        <f t="shared" si="157"/>
        <v>5.434782608695652E-3</v>
      </c>
      <c r="AB507" s="11">
        <f t="shared" si="158"/>
        <v>-0.41004331772827507</v>
      </c>
      <c r="AC507" s="2"/>
      <c r="AH507" s="2"/>
      <c r="AI507" s="2"/>
    </row>
    <row r="508" spans="1:35">
      <c r="A508" s="1" t="str">
        <f t="shared" si="142"/>
        <v>~nve~ : [nvɛ]</v>
      </c>
      <c r="B508" s="1">
        <f t="shared" si="161"/>
        <v>0</v>
      </c>
      <c r="C508" s="1">
        <f t="shared" si="161"/>
        <v>0</v>
      </c>
      <c r="D508" s="1">
        <f t="shared" si="161"/>
        <v>1</v>
      </c>
      <c r="E508" s="7">
        <v>1</v>
      </c>
      <c r="F508" s="9" t="s">
        <v>300</v>
      </c>
      <c r="G508" s="4">
        <f t="shared" si="143"/>
        <v>4.5330915684496827E-4</v>
      </c>
      <c r="H508" s="4" t="str">
        <f t="shared" si="144"/>
        <v>nvɛ</v>
      </c>
      <c r="I508" s="4" t="str">
        <f t="shared" si="145"/>
        <v>nve</v>
      </c>
      <c r="J508" s="10">
        <f t="shared" si="146"/>
        <v>3</v>
      </c>
      <c r="K508" s="10">
        <f t="shared" si="147"/>
        <v>3</v>
      </c>
      <c r="L508" s="10">
        <f t="shared" si="148"/>
        <v>3</v>
      </c>
      <c r="M508" s="1" t="str">
        <f t="shared" si="149"/>
        <v>~nve~</v>
      </c>
      <c r="N508" s="1" t="str">
        <f t="shared" si="150"/>
        <v>[nvɛ]</v>
      </c>
      <c r="O508" s="4">
        <f t="shared" si="151"/>
        <v>0.21041093737452468</v>
      </c>
      <c r="P508" s="4">
        <f t="shared" si="152"/>
        <v>1</v>
      </c>
      <c r="Q508" s="3" cm="1">
        <f t="array" ref="Q508">SUM(_xlfn._xlws.FILTER($G$2:$G$863,_xlfn.MAP($M$2:$M$863,_xlfn.LAMBDA(_xlpm.x,_xlpm.x=$M508))))</f>
        <v>4.5330915684496827E-4</v>
      </c>
      <c r="R508" s="4">
        <f t="shared" si="153"/>
        <v>1</v>
      </c>
      <c r="S508" s="6" cm="1">
        <f t="array" ref="S508">SUM(_xlfn._xlws.FILTER($G$2:$G$863,_xlfn.MAP($N$2:$N$863,_xlfn.LAMBDA(_xlpm.x,_xlpm.x=$N508))))</f>
        <v>4.5330915684496827E-4</v>
      </c>
      <c r="T508" s="4">
        <f t="shared" si="154"/>
        <v>1</v>
      </c>
      <c r="U508" s="4">
        <f t="shared" si="155"/>
        <v>0</v>
      </c>
      <c r="V508" s="4" t="s">
        <v>900</v>
      </c>
      <c r="W508" s="4" t="s">
        <v>890</v>
      </c>
      <c r="X508" s="2" cm="1">
        <f t="array" ref="X508">SUM(_xlfn._xlws.FILTER($E$2:$E$863,_xlfn.MAP($V$2:$V$863,_xlfn.LAMBDA(_xlpm.x,_xlpm.x=$V508))))</f>
        <v>247</v>
      </c>
      <c r="Y508" s="11">
        <f t="shared" si="156"/>
        <v>4.048582995951417E-3</v>
      </c>
      <c r="Z508" s="2" cm="1">
        <f t="array" ref="Z508">SUM(_xlfn._xlws.FILTER($E$2:$E$863,_xlfn.MAP($W$2:$W$863,_xlfn.LAMBDA(_xlpm.x,_xlpm.x=$W508))))</f>
        <v>245</v>
      </c>
      <c r="AA508" s="11">
        <f t="shared" si="157"/>
        <v>4.0816326530612249E-3</v>
      </c>
      <c r="AB508" s="11">
        <f t="shared" si="158"/>
        <v>-3.5308688951332982E-3</v>
      </c>
      <c r="AC508" s="2"/>
      <c r="AH508" s="2"/>
      <c r="AI508" s="2"/>
    </row>
    <row r="509" spans="1:35">
      <c r="A509" s="1" t="str">
        <f t="shared" si="142"/>
        <v>~nue~ : [nyu]</v>
      </c>
      <c r="B509" s="1">
        <f t="shared" si="161"/>
        <v>0</v>
      </c>
      <c r="C509" s="1">
        <f t="shared" si="161"/>
        <v>0</v>
      </c>
      <c r="D509" s="1">
        <f t="shared" si="161"/>
        <v>1</v>
      </c>
      <c r="E509" s="7">
        <v>1</v>
      </c>
      <c r="F509" s="9" t="s">
        <v>107</v>
      </c>
      <c r="G509" s="4">
        <f t="shared" si="143"/>
        <v>4.5330915684496827E-4</v>
      </c>
      <c r="H509" s="4" t="str">
        <f t="shared" si="144"/>
        <v>nyu</v>
      </c>
      <c r="I509" s="4" t="str">
        <f t="shared" si="145"/>
        <v>nue</v>
      </c>
      <c r="J509" s="10">
        <f t="shared" si="146"/>
        <v>3</v>
      </c>
      <c r="K509" s="10">
        <f t="shared" si="147"/>
        <v>3</v>
      </c>
      <c r="L509" s="10">
        <f t="shared" si="148"/>
        <v>3</v>
      </c>
      <c r="M509" s="1" t="str">
        <f t="shared" si="149"/>
        <v>~nue~</v>
      </c>
      <c r="N509" s="1" t="str">
        <f t="shared" si="150"/>
        <v>[nyu]</v>
      </c>
      <c r="O509" s="4">
        <f t="shared" si="151"/>
        <v>0.21041093737452468</v>
      </c>
      <c r="P509" s="4">
        <f t="shared" si="152"/>
        <v>1</v>
      </c>
      <c r="Q509" s="3" cm="1">
        <f t="array" ref="Q509">SUM(_xlfn._xlws.FILTER($G$2:$G$863,_xlfn.MAP($M$2:$M$863,_xlfn.LAMBDA(_xlpm.x,_xlpm.x=$M509))))</f>
        <v>4.5330915684496827E-4</v>
      </c>
      <c r="R509" s="4">
        <f t="shared" si="153"/>
        <v>1</v>
      </c>
      <c r="S509" s="6" cm="1">
        <f t="array" ref="S509">SUM(_xlfn._xlws.FILTER($G$2:$G$863,_xlfn.MAP($N$2:$N$863,_xlfn.LAMBDA(_xlpm.x,_xlpm.x=$N509))))</f>
        <v>4.5330915684496827E-4</v>
      </c>
      <c r="T509" s="4">
        <f t="shared" si="154"/>
        <v>1</v>
      </c>
      <c r="U509" s="4">
        <f t="shared" si="155"/>
        <v>0</v>
      </c>
      <c r="V509" s="4" t="s">
        <v>900</v>
      </c>
      <c r="W509" s="4" t="s">
        <v>900</v>
      </c>
      <c r="X509" s="2" cm="1">
        <f t="array" ref="X509">SUM(_xlfn._xlws.FILTER($E$2:$E$863,_xlfn.MAP($V$2:$V$863,_xlfn.LAMBDA(_xlpm.x,_xlpm.x=$V509))))</f>
        <v>247</v>
      </c>
      <c r="Y509" s="11">
        <f t="shared" si="156"/>
        <v>4.048582995951417E-3</v>
      </c>
      <c r="Z509" s="2" cm="1">
        <f t="array" ref="Z509">SUM(_xlfn._xlws.FILTER($E$2:$E$863,_xlfn.MAP($W$2:$W$863,_xlfn.LAMBDA(_xlpm.x,_xlpm.x=$W509))))</f>
        <v>78</v>
      </c>
      <c r="AA509" s="11">
        <f t="shared" si="157"/>
        <v>1.282051282051282E-2</v>
      </c>
      <c r="AB509" s="11">
        <f t="shared" si="158"/>
        <v>-0.50060235056918523</v>
      </c>
      <c r="AC509" s="2"/>
      <c r="AH509" s="2"/>
      <c r="AI509" s="2"/>
    </row>
    <row r="510" spans="1:35">
      <c r="A510" s="1" t="str">
        <f t="shared" si="142"/>
        <v>~nth~ : [nθ]</v>
      </c>
      <c r="B510" s="1">
        <f t="shared" si="161"/>
        <v>0</v>
      </c>
      <c r="C510" s="1">
        <f t="shared" si="161"/>
        <v>0</v>
      </c>
      <c r="D510" s="1">
        <f t="shared" si="161"/>
        <v>1</v>
      </c>
      <c r="E510" s="7">
        <v>1</v>
      </c>
      <c r="F510" s="9" t="s">
        <v>109</v>
      </c>
      <c r="G510" s="4">
        <f t="shared" si="143"/>
        <v>4.5330915684496827E-4</v>
      </c>
      <c r="H510" s="4" t="str">
        <f t="shared" si="144"/>
        <v>nθ</v>
      </c>
      <c r="I510" s="4" t="str">
        <f t="shared" si="145"/>
        <v>nth</v>
      </c>
      <c r="J510" s="10">
        <f t="shared" si="146"/>
        <v>2</v>
      </c>
      <c r="K510" s="10">
        <f t="shared" si="147"/>
        <v>3</v>
      </c>
      <c r="L510" s="10">
        <f t="shared" si="148"/>
        <v>3</v>
      </c>
      <c r="M510" s="1" t="str">
        <f t="shared" si="149"/>
        <v>~nth~</v>
      </c>
      <c r="N510" s="1" t="str">
        <f t="shared" si="150"/>
        <v>[nθ]</v>
      </c>
      <c r="O510" s="4">
        <f t="shared" si="151"/>
        <v>0.21041093737452468</v>
      </c>
      <c r="P510" s="4">
        <f t="shared" si="152"/>
        <v>1</v>
      </c>
      <c r="Q510" s="3" cm="1">
        <f t="array" ref="Q510">SUM(_xlfn._xlws.FILTER($G$2:$G$863,_xlfn.MAP($M$2:$M$863,_xlfn.LAMBDA(_xlpm.x,_xlpm.x=$M510))))</f>
        <v>4.5330915684496827E-4</v>
      </c>
      <c r="R510" s="4">
        <f t="shared" si="153"/>
        <v>1</v>
      </c>
      <c r="S510" s="6" cm="1">
        <f t="array" ref="S510">SUM(_xlfn._xlws.FILTER($G$2:$G$863,_xlfn.MAP($N$2:$N$863,_xlfn.LAMBDA(_xlpm.x,_xlpm.x=$N510))))</f>
        <v>4.5330915684496827E-4</v>
      </c>
      <c r="T510" s="4">
        <f t="shared" si="154"/>
        <v>1</v>
      </c>
      <c r="U510" s="4">
        <f t="shared" si="155"/>
        <v>0</v>
      </c>
      <c r="V510" s="4" t="s">
        <v>900</v>
      </c>
      <c r="W510" s="4" t="s">
        <v>905</v>
      </c>
      <c r="X510" s="2" cm="1">
        <f t="array" ref="X510">SUM(_xlfn._xlws.FILTER($E$2:$E$863,_xlfn.MAP($V$2:$V$863,_xlfn.LAMBDA(_xlpm.x,_xlpm.x=$V510))))</f>
        <v>247</v>
      </c>
      <c r="Y510" s="11">
        <f t="shared" si="156"/>
        <v>4.048582995951417E-3</v>
      </c>
      <c r="Z510" s="2" cm="1">
        <f t="array" ref="Z510">SUM(_xlfn._xlws.FILTER($E$2:$E$863,_xlfn.MAP($W$2:$W$863,_xlfn.LAMBDA(_xlpm.x,_xlpm.x=$W510))))</f>
        <v>55</v>
      </c>
      <c r="AA510" s="11">
        <f t="shared" si="157"/>
        <v>1.8181818181818181E-2</v>
      </c>
      <c r="AB510" s="11">
        <f t="shared" si="158"/>
        <v>-0.65233426376542181</v>
      </c>
      <c r="AC510" s="2"/>
      <c r="AH510" s="2"/>
      <c r="AI510" s="2"/>
    </row>
    <row r="511" spans="1:35">
      <c r="A511" s="1" t="str">
        <f t="shared" si="142"/>
        <v>~noi~ : [nɔɪ]</v>
      </c>
      <c r="B511" s="1">
        <f t="shared" si="161"/>
        <v>0</v>
      </c>
      <c r="C511" s="1">
        <f t="shared" si="161"/>
        <v>0</v>
      </c>
      <c r="D511" s="1">
        <f t="shared" si="161"/>
        <v>1</v>
      </c>
      <c r="E511" s="7">
        <v>1</v>
      </c>
      <c r="F511" s="9" t="s">
        <v>617</v>
      </c>
      <c r="G511" s="4">
        <f t="shared" si="143"/>
        <v>4.5330915684496827E-4</v>
      </c>
      <c r="H511" s="4" t="str">
        <f t="shared" si="144"/>
        <v>nɔɪ</v>
      </c>
      <c r="I511" s="4" t="str">
        <f t="shared" si="145"/>
        <v>noi</v>
      </c>
      <c r="J511" s="10">
        <f t="shared" si="146"/>
        <v>3</v>
      </c>
      <c r="K511" s="10">
        <f t="shared" si="147"/>
        <v>3</v>
      </c>
      <c r="L511" s="10">
        <f t="shared" si="148"/>
        <v>3</v>
      </c>
      <c r="M511" s="1" t="str">
        <f t="shared" si="149"/>
        <v>~noi~</v>
      </c>
      <c r="N511" s="1" t="str">
        <f t="shared" si="150"/>
        <v>[nɔɪ]</v>
      </c>
      <c r="O511" s="4">
        <f t="shared" si="151"/>
        <v>0.21041093737452468</v>
      </c>
      <c r="P511" s="4">
        <f t="shared" si="152"/>
        <v>1</v>
      </c>
      <c r="Q511" s="3" cm="1">
        <f t="array" ref="Q511">SUM(_xlfn._xlws.FILTER($G$2:$G$863,_xlfn.MAP($M$2:$M$863,_xlfn.LAMBDA(_xlpm.x,_xlpm.x=$M511))))</f>
        <v>4.5330915684496827E-4</v>
      </c>
      <c r="R511" s="4">
        <f t="shared" si="153"/>
        <v>1</v>
      </c>
      <c r="S511" s="6" cm="1">
        <f t="array" ref="S511">SUM(_xlfn._xlws.FILTER($G$2:$G$863,_xlfn.MAP($N$2:$N$863,_xlfn.LAMBDA(_xlpm.x,_xlpm.x=$N511))))</f>
        <v>4.5330915684496827E-4</v>
      </c>
      <c r="T511" s="4">
        <f t="shared" si="154"/>
        <v>1</v>
      </c>
      <c r="U511" s="4">
        <f t="shared" si="155"/>
        <v>0</v>
      </c>
      <c r="V511" s="4" t="s">
        <v>908</v>
      </c>
      <c r="W511" s="4" t="s">
        <v>897</v>
      </c>
      <c r="X511" s="2" cm="1">
        <f t="array" ref="X511">SUM(_xlfn._xlws.FILTER($E$2:$E$863,_xlfn.MAP($V$2:$V$863,_xlfn.LAMBDA(_xlpm.x,_xlpm.x=$V511))))</f>
        <v>562</v>
      </c>
      <c r="Y511" s="11">
        <f t="shared" si="156"/>
        <v>1.7793594306049821E-3</v>
      </c>
      <c r="Z511" s="2" cm="1">
        <f t="array" ref="Z511">SUM(_xlfn._xlws.FILTER($E$2:$E$863,_xlfn.MAP($W$2:$W$863,_xlfn.LAMBDA(_xlpm.x,_xlpm.x=$W511))))</f>
        <v>111</v>
      </c>
      <c r="AA511" s="11">
        <f t="shared" si="157"/>
        <v>9.0090090090090089E-3</v>
      </c>
      <c r="AB511" s="11">
        <f t="shared" si="158"/>
        <v>-0.7044133367824037</v>
      </c>
      <c r="AC511" s="2"/>
      <c r="AH511" s="2"/>
      <c r="AI511" s="2"/>
    </row>
    <row r="512" spans="1:35">
      <c r="A512" s="1" t="str">
        <f t="shared" si="142"/>
        <v>~pou~ : [paʊ]</v>
      </c>
      <c r="B512" s="1">
        <f t="shared" si="161"/>
        <v>0</v>
      </c>
      <c r="C512" s="1">
        <f t="shared" si="161"/>
        <v>0</v>
      </c>
      <c r="D512" s="1">
        <f t="shared" si="161"/>
        <v>0</v>
      </c>
      <c r="E512" s="7">
        <v>1</v>
      </c>
      <c r="F512" s="9" t="s">
        <v>570</v>
      </c>
      <c r="G512" s="4">
        <f t="shared" si="143"/>
        <v>4.5330915684496827E-4</v>
      </c>
      <c r="H512" s="4" t="str">
        <f t="shared" si="144"/>
        <v>paʊ</v>
      </c>
      <c r="I512" s="4" t="str">
        <f t="shared" si="145"/>
        <v>pou</v>
      </c>
      <c r="J512" s="10">
        <f t="shared" si="146"/>
        <v>3</v>
      </c>
      <c r="K512" s="10">
        <f t="shared" si="147"/>
        <v>3</v>
      </c>
      <c r="L512" s="10">
        <f t="shared" si="148"/>
        <v>3</v>
      </c>
      <c r="M512" s="1" t="str">
        <f t="shared" si="149"/>
        <v>~pou~</v>
      </c>
      <c r="N512" s="1" t="str">
        <f t="shared" si="150"/>
        <v>[paʊ]</v>
      </c>
      <c r="O512" s="4">
        <f t="shared" si="151"/>
        <v>0.21041093737452468</v>
      </c>
      <c r="P512" s="4">
        <f t="shared" si="152"/>
        <v>1</v>
      </c>
      <c r="Q512" s="3" cm="1">
        <f t="array" ref="Q512">SUM(_xlfn._xlws.FILTER($G$2:$G$863,_xlfn.MAP($M$2:$M$863,_xlfn.LAMBDA(_xlpm.x,_xlpm.x=$M512))))</f>
        <v>4.5330915684496827E-4</v>
      </c>
      <c r="R512" s="4">
        <f t="shared" si="153"/>
        <v>1</v>
      </c>
      <c r="S512" s="6" cm="1">
        <f t="array" ref="S512">SUM(_xlfn._xlws.FILTER($G$2:$G$863,_xlfn.MAP($N$2:$N$863,_xlfn.LAMBDA(_xlpm.x,_xlpm.x=$N512))))</f>
        <v>4.5330915684496827E-4</v>
      </c>
      <c r="T512" s="4">
        <f t="shared" si="154"/>
        <v>1</v>
      </c>
      <c r="U512" s="4">
        <f t="shared" si="155"/>
        <v>0</v>
      </c>
      <c r="V512" s="4" t="s">
        <v>909</v>
      </c>
      <c r="W512" s="4" t="s">
        <v>901</v>
      </c>
      <c r="X512" s="2" cm="1">
        <f t="array" ref="X512">SUM(_xlfn._xlws.FILTER($E$2:$E$863,_xlfn.MAP($V$2:$V$863,_xlfn.LAMBDA(_xlpm.x,_xlpm.x=$V512))))</f>
        <v>473</v>
      </c>
      <c r="Y512" s="11">
        <f t="shared" si="156"/>
        <v>2.1141649048625794E-3</v>
      </c>
      <c r="Z512" s="2" cm="1">
        <f t="array" ref="Z512">SUM(_xlfn._xlws.FILTER($E$2:$E$863,_xlfn.MAP($W$2:$W$863,_xlfn.LAMBDA(_xlpm.x,_xlpm.x=$W512))))</f>
        <v>184</v>
      </c>
      <c r="AA512" s="11">
        <f t="shared" si="157"/>
        <v>5.434782608695652E-3</v>
      </c>
      <c r="AB512" s="11">
        <f t="shared" si="158"/>
        <v>-0.41004331772827507</v>
      </c>
      <c r="AC512" s="2"/>
      <c r="AH512" s="2"/>
      <c r="AI512" s="2"/>
    </row>
    <row r="513" spans="1:35">
      <c r="A513" s="1" t="str">
        <f t="shared" si="142"/>
        <v>~plu~ : [plʊ]</v>
      </c>
      <c r="B513" s="1">
        <f t="shared" si="161"/>
        <v>0</v>
      </c>
      <c r="C513" s="1">
        <f t="shared" si="161"/>
        <v>0</v>
      </c>
      <c r="D513" s="1">
        <f t="shared" si="161"/>
        <v>0</v>
      </c>
      <c r="E513" s="7">
        <v>1</v>
      </c>
      <c r="F513" s="9" t="s">
        <v>466</v>
      </c>
      <c r="G513" s="4">
        <f t="shared" si="143"/>
        <v>4.5330915684496827E-4</v>
      </c>
      <c r="H513" s="4" t="str">
        <f t="shared" si="144"/>
        <v>plʊ</v>
      </c>
      <c r="I513" s="4" t="str">
        <f t="shared" si="145"/>
        <v>plu</v>
      </c>
      <c r="J513" s="10">
        <f t="shared" si="146"/>
        <v>3</v>
      </c>
      <c r="K513" s="10">
        <f t="shared" si="147"/>
        <v>3</v>
      </c>
      <c r="L513" s="10">
        <f t="shared" si="148"/>
        <v>3</v>
      </c>
      <c r="M513" s="1" t="str">
        <f t="shared" si="149"/>
        <v>~plu~</v>
      </c>
      <c r="N513" s="1" t="str">
        <f t="shared" si="150"/>
        <v>[plʊ]</v>
      </c>
      <c r="O513" s="4">
        <f t="shared" si="151"/>
        <v>0.21041093737452468</v>
      </c>
      <c r="P513" s="4">
        <f t="shared" si="152"/>
        <v>1</v>
      </c>
      <c r="Q513" s="3" cm="1">
        <f t="array" ref="Q513">SUM(_xlfn._xlws.FILTER($G$2:$G$863,_xlfn.MAP($M$2:$M$863,_xlfn.LAMBDA(_xlpm.x,_xlpm.x=$M513))))</f>
        <v>4.5330915684496827E-4</v>
      </c>
      <c r="R513" s="4">
        <f t="shared" si="153"/>
        <v>1</v>
      </c>
      <c r="S513" s="6" cm="1">
        <f t="array" ref="S513">SUM(_xlfn._xlws.FILTER($G$2:$G$863,_xlfn.MAP($N$2:$N$863,_xlfn.LAMBDA(_xlpm.x,_xlpm.x=$N513))))</f>
        <v>4.5330915684496827E-4</v>
      </c>
      <c r="T513" s="4">
        <f t="shared" si="154"/>
        <v>1</v>
      </c>
      <c r="U513" s="4">
        <f t="shared" si="155"/>
        <v>0</v>
      </c>
      <c r="V513" s="4" t="s">
        <v>922</v>
      </c>
      <c r="W513" s="4" t="s">
        <v>890</v>
      </c>
      <c r="X513" s="2" cm="1">
        <f t="array" ref="X513">SUM(_xlfn._xlws.FILTER($E$2:$E$863,_xlfn.MAP($V$2:$V$863,_xlfn.LAMBDA(_xlpm.x,_xlpm.x=$V513))))</f>
        <v>4</v>
      </c>
      <c r="Y513" s="11">
        <f t="shared" si="156"/>
        <v>0.25</v>
      </c>
      <c r="Z513" s="2" cm="1">
        <f t="array" ref="Z513">SUM(_xlfn._xlws.FILTER($E$2:$E$863,_xlfn.MAP($W$2:$W$863,_xlfn.LAMBDA(_xlpm.x,_xlpm.x=$W513))))</f>
        <v>245</v>
      </c>
      <c r="AA513" s="11">
        <f t="shared" si="157"/>
        <v>4.0816326530612249E-3</v>
      </c>
      <c r="AB513" s="11">
        <f t="shared" si="158"/>
        <v>1.7871060930365701</v>
      </c>
      <c r="AC513" s="2"/>
      <c r="AH513" s="2"/>
      <c r="AI513" s="2"/>
    </row>
    <row r="514" spans="1:35">
      <c r="A514" s="1" t="str">
        <f t="shared" ref="A514:A577" si="162">_xlfn.LET(_xlpm.sep," : ",CONCATENATE(M514,_xlpm.sep,N514))</f>
        <v>~poo~ : [pu]</v>
      </c>
      <c r="B514" s="1">
        <f t="shared" si="161"/>
        <v>0</v>
      </c>
      <c r="C514" s="1">
        <f t="shared" si="161"/>
        <v>0</v>
      </c>
      <c r="D514" s="1">
        <f t="shared" si="161"/>
        <v>0</v>
      </c>
      <c r="E514" s="7">
        <v>1</v>
      </c>
      <c r="F514" s="9" t="s">
        <v>123</v>
      </c>
      <c r="G514" s="4">
        <f t="shared" ref="G514:G577" si="163">E514/freq.sum.r6e</f>
        <v>4.5330915684496827E-4</v>
      </c>
      <c r="H514" s="4" t="str">
        <f t="shared" ref="H514:H577" si="164">_xlfn.LET(_xlpm.sep,":",_xlpm.w,$F514,LEFT(_xlpm.w,FIND(_xlpm.sep,_xlpm.w)-1))</f>
        <v>pu</v>
      </c>
      <c r="I514" s="4" t="str">
        <f t="shared" ref="I514:I577" si="165">_xlfn.LET(_xlpm.sep,":",_xlpm.w,$F514,RIGHT(_xlpm.w,LEN(_xlpm.w)-FIND(_xlpm.sep,_xlpm.w)))</f>
        <v>poo</v>
      </c>
      <c r="J514" s="10">
        <f t="shared" ref="J514:J577" si="166">_xlfn.LET(_xlpm.w,H514,LEN(_xlpm.w))</f>
        <v>2</v>
      </c>
      <c r="K514" s="10">
        <f t="shared" ref="K514:K577" si="167">_xlfn.LET(_xlpm.w,I514,LEN(_xlpm.w))</f>
        <v>3</v>
      </c>
      <c r="L514" s="10">
        <f t="shared" ref="L514:L577" si="168">_xlfn.LET(_xlpm.a,J514,_xlpm.b,K514,MAX(_xlpm.a,_xlpm.b))</f>
        <v>3</v>
      </c>
      <c r="M514" s="1" t="str">
        <f t="shared" ref="M514:M577" si="169">_xlfn.LET(_xlpm.sep,":",_xlpm.w,$F514,_xlfn.CONCAT("~",RIGHT(_xlpm.w,LEN(_xlpm.w)-FIND(_xlpm.sep,_xlpm.w)),"~"))</f>
        <v>~poo~</v>
      </c>
      <c r="N514" s="1" t="str">
        <f t="shared" ref="N514:N577" si="170">_xlfn.LET(_xlpm.sep,":",_xlpm.w,$F514,_xlfn.CONCAT("[",LEFT(_xlpm.w,FIND(_xlpm.sep,_xlpm.w)-1),"]"))</f>
        <v>[pu]</v>
      </c>
      <c r="O514" s="4">
        <f t="shared" ref="O514:O577" si="171">_xlfn.LET(_xlpm.freq,E514,_xlpm.size,L514+1,_xlpm.F,P514,LOG(1+_xlpm.freq)*LOG(1+_xlpm.size)*_xlpm.F)</f>
        <v>0.21041093737452468</v>
      </c>
      <c r="P514" s="4">
        <f t="shared" ref="P514:P577" si="172">_xlfn.LET(_xlpm.a,T514,_xlpm.b,R514,2*_xlpm.a*_xlpm.b/(_xlpm.a+_xlpm.b))</f>
        <v>1</v>
      </c>
      <c r="Q514" s="3" cm="1">
        <f t="array" ref="Q514">SUM(_xlfn._xlws.FILTER($G$2:$G$863,_xlfn.MAP($M$2:$M$863,_xlfn.LAMBDA(_xlpm.x,_xlpm.x=$M514))))</f>
        <v>4.5330915684496827E-4</v>
      </c>
      <c r="R514" s="4">
        <f t="shared" ref="R514:R577" si="173">$G514/Q514</f>
        <v>1</v>
      </c>
      <c r="S514" s="6" cm="1">
        <f t="array" ref="S514">SUM(_xlfn._xlws.FILTER($G$2:$G$863,_xlfn.MAP($N$2:$N$863,_xlfn.LAMBDA(_xlpm.x,_xlpm.x=$N514))))</f>
        <v>4.5330915684496827E-4</v>
      </c>
      <c r="T514" s="4">
        <f t="shared" ref="T514:T577" si="174">$G514/S514</f>
        <v>1</v>
      </c>
      <c r="U514" s="4">
        <f t="shared" ref="U514:U577" si="175">_xlfn.LET(_xlpm.p,R514,_xlpm.q,T514,LOG(_xlpm.p/_xlpm.q))</f>
        <v>0</v>
      </c>
      <c r="V514" s="4" t="s">
        <v>909</v>
      </c>
      <c r="W514" s="4" t="s">
        <v>899</v>
      </c>
      <c r="X514" s="2" cm="1">
        <f t="array" ref="X514">SUM(_xlfn._xlws.FILTER($E$2:$E$863,_xlfn.MAP($V$2:$V$863,_xlfn.LAMBDA(_xlpm.x,_xlpm.x=$V514))))</f>
        <v>473</v>
      </c>
      <c r="Y514" s="11">
        <f t="shared" ref="Y514:Y577" si="176">$E514/X514</f>
        <v>2.1141649048625794E-3</v>
      </c>
      <c r="Z514" s="2" cm="1">
        <f t="array" ref="Z514">SUM(_xlfn._xlws.FILTER($E$2:$E$863,_xlfn.MAP($W$2:$W$863,_xlfn.LAMBDA(_xlpm.x,_xlpm.x=$W514))))</f>
        <v>104</v>
      </c>
      <c r="AA514" s="11">
        <f t="shared" ref="AA514:AA577" si="177">$E514/Z514</f>
        <v>9.6153846153846159E-3</v>
      </c>
      <c r="AB514" s="11">
        <f t="shared" ref="AB514:AB577" si="178">_xlfn.LET(_xlpm.a,Y514,_xlpm.b,AA514,LOG(_xlpm.a/_xlpm.b))</f>
        <v>-0.65782780143903119</v>
      </c>
      <c r="AC514" s="2"/>
      <c r="AH514" s="2"/>
      <c r="AI514" s="2"/>
    </row>
    <row r="515" spans="1:35">
      <c r="A515" s="1" t="str">
        <f t="shared" si="162"/>
        <v>~pra~ : [pɹæ]</v>
      </c>
      <c r="B515" s="1">
        <f t="shared" si="161"/>
        <v>0</v>
      </c>
      <c r="C515" s="1">
        <f t="shared" si="161"/>
        <v>0</v>
      </c>
      <c r="D515" s="1">
        <f t="shared" si="161"/>
        <v>0</v>
      </c>
      <c r="E515" s="7">
        <v>1</v>
      </c>
      <c r="F515" s="9" t="s">
        <v>323</v>
      </c>
      <c r="G515" s="4">
        <f t="shared" si="163"/>
        <v>4.5330915684496827E-4</v>
      </c>
      <c r="H515" s="4" t="str">
        <f t="shared" si="164"/>
        <v>pɹæ</v>
      </c>
      <c r="I515" s="4" t="str">
        <f t="shared" si="165"/>
        <v>pra</v>
      </c>
      <c r="J515" s="10">
        <f t="shared" si="166"/>
        <v>3</v>
      </c>
      <c r="K515" s="10">
        <f t="shared" si="167"/>
        <v>3</v>
      </c>
      <c r="L515" s="10">
        <f t="shared" si="168"/>
        <v>3</v>
      </c>
      <c r="M515" s="1" t="str">
        <f t="shared" si="169"/>
        <v>~pra~</v>
      </c>
      <c r="N515" s="1" t="str">
        <f t="shared" si="170"/>
        <v>[pɹæ]</v>
      </c>
      <c r="O515" s="4">
        <f t="shared" si="171"/>
        <v>0.21041093737452468</v>
      </c>
      <c r="P515" s="4">
        <f t="shared" si="172"/>
        <v>1</v>
      </c>
      <c r="Q515" s="3" cm="1">
        <f t="array" ref="Q515">SUM(_xlfn._xlws.FILTER($G$2:$G$863,_xlfn.MAP($M$2:$M$863,_xlfn.LAMBDA(_xlpm.x,_xlpm.x=$M515))))</f>
        <v>4.5330915684496827E-4</v>
      </c>
      <c r="R515" s="4">
        <f t="shared" si="173"/>
        <v>1</v>
      </c>
      <c r="S515" s="6" cm="1">
        <f t="array" ref="S515">SUM(_xlfn._xlws.FILTER($G$2:$G$863,_xlfn.MAP($N$2:$N$863,_xlfn.LAMBDA(_xlpm.x,_xlpm.x=$N515))))</f>
        <v>4.5330915684496827E-4</v>
      </c>
      <c r="T515" s="4">
        <f t="shared" si="174"/>
        <v>1</v>
      </c>
      <c r="U515" s="4">
        <f t="shared" si="175"/>
        <v>0</v>
      </c>
      <c r="V515" s="4" t="s">
        <v>907</v>
      </c>
      <c r="W515" s="4" t="s">
        <v>894</v>
      </c>
      <c r="X515" s="2" cm="1">
        <f t="array" ref="X515">SUM(_xlfn._xlws.FILTER($E$2:$E$863,_xlfn.MAP($V$2:$V$863,_xlfn.LAMBDA(_xlpm.x,_xlpm.x=$V515))))</f>
        <v>341</v>
      </c>
      <c r="Y515" s="11">
        <f t="shared" si="176"/>
        <v>2.9325513196480938E-3</v>
      </c>
      <c r="Z515" s="2" cm="1">
        <f t="array" ref="Z515">SUM(_xlfn._xlws.FILTER($E$2:$E$863,_xlfn.MAP($W$2:$W$863,_xlfn.LAMBDA(_xlpm.x,_xlpm.x=$W515))))</f>
        <v>288</v>
      </c>
      <c r="AA515" s="11">
        <f t="shared" si="177"/>
        <v>3.472222222222222E-3</v>
      </c>
      <c r="AB515" s="11">
        <f t="shared" si="178"/>
        <v>-7.3361891233266863E-2</v>
      </c>
      <c r="AC515" s="2"/>
      <c r="AH515" s="2"/>
      <c r="AI515" s="2"/>
    </row>
    <row r="516" spans="1:35">
      <c r="A516" s="1" t="str">
        <f t="shared" si="162"/>
        <v>~poi~ : [pɔɪ]</v>
      </c>
      <c r="B516" s="1">
        <f t="shared" si="161"/>
        <v>0</v>
      </c>
      <c r="C516" s="1">
        <f t="shared" si="161"/>
        <v>0</v>
      </c>
      <c r="D516" s="1">
        <f t="shared" si="161"/>
        <v>0</v>
      </c>
      <c r="E516" s="7">
        <v>1</v>
      </c>
      <c r="F516" s="9" t="s">
        <v>277</v>
      </c>
      <c r="G516" s="4">
        <f t="shared" si="163"/>
        <v>4.5330915684496827E-4</v>
      </c>
      <c r="H516" s="4" t="str">
        <f t="shared" si="164"/>
        <v>pɔɪ</v>
      </c>
      <c r="I516" s="4" t="str">
        <f t="shared" si="165"/>
        <v>poi</v>
      </c>
      <c r="J516" s="10">
        <f t="shared" si="166"/>
        <v>3</v>
      </c>
      <c r="K516" s="10">
        <f t="shared" si="167"/>
        <v>3</v>
      </c>
      <c r="L516" s="10">
        <f t="shared" si="168"/>
        <v>3</v>
      </c>
      <c r="M516" s="1" t="str">
        <f t="shared" si="169"/>
        <v>~poi~</v>
      </c>
      <c r="N516" s="1" t="str">
        <f t="shared" si="170"/>
        <v>[pɔɪ]</v>
      </c>
      <c r="O516" s="4">
        <f t="shared" si="171"/>
        <v>0.21041093737452468</v>
      </c>
      <c r="P516" s="4">
        <f t="shared" si="172"/>
        <v>1</v>
      </c>
      <c r="Q516" s="3" cm="1">
        <f t="array" ref="Q516">SUM(_xlfn._xlws.FILTER($G$2:$G$863,_xlfn.MAP($M$2:$M$863,_xlfn.LAMBDA(_xlpm.x,_xlpm.x=$M516))))</f>
        <v>4.5330915684496827E-4</v>
      </c>
      <c r="R516" s="4">
        <f t="shared" si="173"/>
        <v>1</v>
      </c>
      <c r="S516" s="6" cm="1">
        <f t="array" ref="S516">SUM(_xlfn._xlws.FILTER($G$2:$G$863,_xlfn.MAP($N$2:$N$863,_xlfn.LAMBDA(_xlpm.x,_xlpm.x=$N516))))</f>
        <v>4.5330915684496827E-4</v>
      </c>
      <c r="T516" s="4">
        <f t="shared" si="174"/>
        <v>1</v>
      </c>
      <c r="U516" s="4">
        <f t="shared" si="175"/>
        <v>0</v>
      </c>
      <c r="V516" s="4" t="s">
        <v>908</v>
      </c>
      <c r="W516" s="4" t="s">
        <v>892</v>
      </c>
      <c r="X516" s="2" cm="1">
        <f t="array" ref="X516">SUM(_xlfn._xlws.FILTER($E$2:$E$863,_xlfn.MAP($V$2:$V$863,_xlfn.LAMBDA(_xlpm.x,_xlpm.x=$V516))))</f>
        <v>562</v>
      </c>
      <c r="Y516" s="11">
        <f t="shared" si="176"/>
        <v>1.7793594306049821E-3</v>
      </c>
      <c r="Z516" s="2" cm="1">
        <f t="array" ref="Z516">SUM(_xlfn._xlws.FILTER($E$2:$E$863,_xlfn.MAP($W$2:$W$863,_xlfn.LAMBDA(_xlpm.x,_xlpm.x=$W516))))</f>
        <v>110</v>
      </c>
      <c r="AA516" s="11">
        <f t="shared" si="177"/>
        <v>9.0909090909090905E-3</v>
      </c>
      <c r="AB516" s="11">
        <f t="shared" si="178"/>
        <v>-0.70834363041083603</v>
      </c>
      <c r="AC516" s="2"/>
      <c r="AH516" s="2"/>
      <c r="AI516" s="2"/>
    </row>
    <row r="517" spans="1:35">
      <c r="A517" s="1" t="str">
        <f t="shared" si="162"/>
        <v>~sco~ : [skɔ]</v>
      </c>
      <c r="B517" s="1">
        <f t="shared" si="161"/>
        <v>0</v>
      </c>
      <c r="C517" s="1">
        <f t="shared" si="161"/>
        <v>0</v>
      </c>
      <c r="D517" s="1">
        <f t="shared" si="161"/>
        <v>0</v>
      </c>
      <c r="E517" s="7">
        <v>1</v>
      </c>
      <c r="F517" s="9" t="s">
        <v>639</v>
      </c>
      <c r="G517" s="4">
        <f t="shared" si="163"/>
        <v>4.5330915684496827E-4</v>
      </c>
      <c r="H517" s="4" t="str">
        <f t="shared" si="164"/>
        <v>skɔ</v>
      </c>
      <c r="I517" s="4" t="str">
        <f t="shared" si="165"/>
        <v>sco</v>
      </c>
      <c r="J517" s="10">
        <f t="shared" si="166"/>
        <v>3</v>
      </c>
      <c r="K517" s="10">
        <f t="shared" si="167"/>
        <v>3</v>
      </c>
      <c r="L517" s="10">
        <f t="shared" si="168"/>
        <v>3</v>
      </c>
      <c r="M517" s="1" t="str">
        <f t="shared" si="169"/>
        <v>~sco~</v>
      </c>
      <c r="N517" s="1" t="str">
        <f t="shared" si="170"/>
        <v>[skɔ]</v>
      </c>
      <c r="O517" s="4">
        <f t="shared" si="171"/>
        <v>0.21041093737452468</v>
      </c>
      <c r="P517" s="4">
        <f t="shared" si="172"/>
        <v>1</v>
      </c>
      <c r="Q517" s="3" cm="1">
        <f t="array" ref="Q517">SUM(_xlfn._xlws.FILTER($G$2:$G$863,_xlfn.MAP($M$2:$M$863,_xlfn.LAMBDA(_xlpm.x,_xlpm.x=$M517))))</f>
        <v>4.5330915684496827E-4</v>
      </c>
      <c r="R517" s="4">
        <f t="shared" si="173"/>
        <v>1</v>
      </c>
      <c r="S517" s="6" cm="1">
        <f t="array" ref="S517">SUM(_xlfn._xlws.FILTER($G$2:$G$863,_xlfn.MAP($N$2:$N$863,_xlfn.LAMBDA(_xlpm.x,_xlpm.x=$N517))))</f>
        <v>4.5330915684496827E-4</v>
      </c>
      <c r="T517" s="4">
        <f t="shared" si="174"/>
        <v>1</v>
      </c>
      <c r="U517" s="4">
        <f t="shared" si="175"/>
        <v>0</v>
      </c>
      <c r="V517" s="4" t="s">
        <v>908</v>
      </c>
      <c r="W517" s="4" t="s">
        <v>893</v>
      </c>
      <c r="X517" s="2" cm="1">
        <f t="array" ref="X517">SUM(_xlfn._xlws.FILTER($E$2:$E$863,_xlfn.MAP($V$2:$V$863,_xlfn.LAMBDA(_xlpm.x,_xlpm.x=$V517))))</f>
        <v>562</v>
      </c>
      <c r="Y517" s="11">
        <f t="shared" si="176"/>
        <v>1.7793594306049821E-3</v>
      </c>
      <c r="Z517" s="2" cm="1">
        <f t="array" ref="Z517">SUM(_xlfn._xlws.FILTER($E$2:$E$863,_xlfn.MAP($W$2:$W$863,_xlfn.LAMBDA(_xlpm.x,_xlpm.x=$W517))))</f>
        <v>228</v>
      </c>
      <c r="AA517" s="11">
        <f t="shared" si="177"/>
        <v>4.3859649122807015E-3</v>
      </c>
      <c r="AB517" s="11">
        <f t="shared" si="178"/>
        <v>-0.39180146856860726</v>
      </c>
      <c r="AC517" s="2"/>
      <c r="AH517" s="2"/>
      <c r="AI517" s="2"/>
    </row>
    <row r="518" spans="1:35">
      <c r="A518" s="1" t="str">
        <f t="shared" si="162"/>
        <v>~scu~ : [skʌ]</v>
      </c>
      <c r="B518" s="1">
        <f t="shared" si="161"/>
        <v>0</v>
      </c>
      <c r="C518" s="1">
        <f t="shared" si="161"/>
        <v>0</v>
      </c>
      <c r="D518" s="1">
        <f t="shared" si="161"/>
        <v>0</v>
      </c>
      <c r="E518" s="7">
        <v>1</v>
      </c>
      <c r="F518" s="9" t="s">
        <v>436</v>
      </c>
      <c r="G518" s="4">
        <f t="shared" si="163"/>
        <v>4.5330915684496827E-4</v>
      </c>
      <c r="H518" s="4" t="str">
        <f t="shared" si="164"/>
        <v>skʌ</v>
      </c>
      <c r="I518" s="4" t="str">
        <f t="shared" si="165"/>
        <v>scu</v>
      </c>
      <c r="J518" s="10">
        <f t="shared" si="166"/>
        <v>3</v>
      </c>
      <c r="K518" s="10">
        <f t="shared" si="167"/>
        <v>3</v>
      </c>
      <c r="L518" s="10">
        <f t="shared" si="168"/>
        <v>3</v>
      </c>
      <c r="M518" s="1" t="str">
        <f t="shared" si="169"/>
        <v>~scu~</v>
      </c>
      <c r="N518" s="1" t="str">
        <f t="shared" si="170"/>
        <v>[skʌ]</v>
      </c>
      <c r="O518" s="4">
        <f t="shared" si="171"/>
        <v>0.21041093737452468</v>
      </c>
      <c r="P518" s="4">
        <f t="shared" si="172"/>
        <v>1</v>
      </c>
      <c r="Q518" s="3" cm="1">
        <f t="array" ref="Q518">SUM(_xlfn._xlws.FILTER($G$2:$G$863,_xlfn.MAP($M$2:$M$863,_xlfn.LAMBDA(_xlpm.x,_xlpm.x=$M518))))</f>
        <v>4.5330915684496827E-4</v>
      </c>
      <c r="R518" s="4">
        <f t="shared" si="173"/>
        <v>1</v>
      </c>
      <c r="S518" s="6" cm="1">
        <f t="array" ref="S518">SUM(_xlfn._xlws.FILTER($G$2:$G$863,_xlfn.MAP($N$2:$N$863,_xlfn.LAMBDA(_xlpm.x,_xlpm.x=$N518))))</f>
        <v>4.5330915684496827E-4</v>
      </c>
      <c r="T518" s="4">
        <f t="shared" si="174"/>
        <v>1</v>
      </c>
      <c r="U518" s="4">
        <f t="shared" si="175"/>
        <v>0</v>
      </c>
      <c r="V518" s="4" t="s">
        <v>909</v>
      </c>
      <c r="W518" s="4" t="s">
        <v>893</v>
      </c>
      <c r="X518" s="2" cm="1">
        <f t="array" ref="X518">SUM(_xlfn._xlws.FILTER($E$2:$E$863,_xlfn.MAP($V$2:$V$863,_xlfn.LAMBDA(_xlpm.x,_xlpm.x=$V518))))</f>
        <v>473</v>
      </c>
      <c r="Y518" s="11">
        <f t="shared" si="176"/>
        <v>2.1141649048625794E-3</v>
      </c>
      <c r="Z518" s="2" cm="1">
        <f t="array" ref="Z518">SUM(_xlfn._xlws.FILTER($E$2:$E$863,_xlfn.MAP($W$2:$W$863,_xlfn.LAMBDA(_xlpm.x,_xlpm.x=$W518))))</f>
        <v>228</v>
      </c>
      <c r="AA518" s="11">
        <f t="shared" si="177"/>
        <v>4.3859649122807015E-3</v>
      </c>
      <c r="AB518" s="11">
        <f t="shared" si="178"/>
        <v>-0.3169262937373577</v>
      </c>
      <c r="AC518" s="2"/>
      <c r="AH518" s="2"/>
      <c r="AI518" s="2"/>
    </row>
    <row r="519" spans="1:35">
      <c r="A519" s="1" t="str">
        <f t="shared" si="162"/>
        <v>~sli~ : [slɪ]</v>
      </c>
      <c r="B519" s="1">
        <f t="shared" si="161"/>
        <v>0</v>
      </c>
      <c r="C519" s="1">
        <f t="shared" si="161"/>
        <v>0</v>
      </c>
      <c r="D519" s="1">
        <f t="shared" si="161"/>
        <v>0</v>
      </c>
      <c r="E519" s="7">
        <v>1</v>
      </c>
      <c r="F519" s="9" t="s">
        <v>449</v>
      </c>
      <c r="G519" s="4">
        <f t="shared" si="163"/>
        <v>4.5330915684496827E-4</v>
      </c>
      <c r="H519" s="4" t="str">
        <f t="shared" si="164"/>
        <v>slɪ</v>
      </c>
      <c r="I519" s="4" t="str">
        <f t="shared" si="165"/>
        <v>sli</v>
      </c>
      <c r="J519" s="10">
        <f t="shared" si="166"/>
        <v>3</v>
      </c>
      <c r="K519" s="10">
        <f t="shared" si="167"/>
        <v>3</v>
      </c>
      <c r="L519" s="10">
        <f t="shared" si="168"/>
        <v>3</v>
      </c>
      <c r="M519" s="1" t="str">
        <f t="shared" si="169"/>
        <v>~sli~</v>
      </c>
      <c r="N519" s="1" t="str">
        <f t="shared" si="170"/>
        <v>[slɪ]</v>
      </c>
      <c r="O519" s="4">
        <f t="shared" si="171"/>
        <v>0.21041093737452468</v>
      </c>
      <c r="P519" s="4">
        <f t="shared" si="172"/>
        <v>1</v>
      </c>
      <c r="Q519" s="3" cm="1">
        <f t="array" ref="Q519">SUM(_xlfn._xlws.FILTER($G$2:$G$863,_xlfn.MAP($M$2:$M$863,_xlfn.LAMBDA(_xlpm.x,_xlpm.x=$M519))))</f>
        <v>4.5330915684496827E-4</v>
      </c>
      <c r="R519" s="4">
        <f t="shared" si="173"/>
        <v>1</v>
      </c>
      <c r="S519" s="6" cm="1">
        <f t="array" ref="S519">SUM(_xlfn._xlws.FILTER($G$2:$G$863,_xlfn.MAP($N$2:$N$863,_xlfn.LAMBDA(_xlpm.x,_xlpm.x=$N519))))</f>
        <v>4.5330915684496827E-4</v>
      </c>
      <c r="T519" s="4">
        <f t="shared" si="174"/>
        <v>1</v>
      </c>
      <c r="U519" s="4">
        <f t="shared" si="175"/>
        <v>0</v>
      </c>
      <c r="V519" s="4" t="s">
        <v>909</v>
      </c>
      <c r="W519" s="4" t="s">
        <v>893</v>
      </c>
      <c r="X519" s="2" cm="1">
        <f t="array" ref="X519">SUM(_xlfn._xlws.FILTER($E$2:$E$863,_xlfn.MAP($V$2:$V$863,_xlfn.LAMBDA(_xlpm.x,_xlpm.x=$V519))))</f>
        <v>473</v>
      </c>
      <c r="Y519" s="11">
        <f t="shared" si="176"/>
        <v>2.1141649048625794E-3</v>
      </c>
      <c r="Z519" s="2" cm="1">
        <f t="array" ref="Z519">SUM(_xlfn._xlws.FILTER($E$2:$E$863,_xlfn.MAP($W$2:$W$863,_xlfn.LAMBDA(_xlpm.x,_xlpm.x=$W519))))</f>
        <v>228</v>
      </c>
      <c r="AA519" s="11">
        <f t="shared" si="177"/>
        <v>4.3859649122807015E-3</v>
      </c>
      <c r="AB519" s="11">
        <f t="shared" si="178"/>
        <v>-0.3169262937373577</v>
      </c>
      <c r="AC519" s="2"/>
      <c r="AH519" s="2"/>
      <c r="AI519" s="2"/>
    </row>
    <row r="520" spans="1:35">
      <c r="A520" s="1" t="str">
        <f t="shared" si="162"/>
        <v>~sma~ : [smɔ]</v>
      </c>
      <c r="B520" s="1">
        <f t="shared" si="161"/>
        <v>0</v>
      </c>
      <c r="C520" s="1">
        <f t="shared" si="161"/>
        <v>0</v>
      </c>
      <c r="D520" s="1">
        <f t="shared" si="161"/>
        <v>0</v>
      </c>
      <c r="E520" s="7">
        <v>1</v>
      </c>
      <c r="F520" s="9" t="s">
        <v>559</v>
      </c>
      <c r="G520" s="4">
        <f t="shared" si="163"/>
        <v>4.5330915684496827E-4</v>
      </c>
      <c r="H520" s="4" t="str">
        <f t="shared" si="164"/>
        <v>smɔ</v>
      </c>
      <c r="I520" s="4" t="str">
        <f t="shared" si="165"/>
        <v>sma</v>
      </c>
      <c r="J520" s="10">
        <f t="shared" si="166"/>
        <v>3</v>
      </c>
      <c r="K520" s="10">
        <f t="shared" si="167"/>
        <v>3</v>
      </c>
      <c r="L520" s="10">
        <f t="shared" si="168"/>
        <v>3</v>
      </c>
      <c r="M520" s="1" t="str">
        <f t="shared" si="169"/>
        <v>~sma~</v>
      </c>
      <c r="N520" s="1" t="str">
        <f t="shared" si="170"/>
        <v>[smɔ]</v>
      </c>
      <c r="O520" s="4">
        <f t="shared" si="171"/>
        <v>0.21041093737452468</v>
      </c>
      <c r="P520" s="4">
        <f t="shared" si="172"/>
        <v>1</v>
      </c>
      <c r="Q520" s="3" cm="1">
        <f t="array" ref="Q520">SUM(_xlfn._xlws.FILTER($G$2:$G$863,_xlfn.MAP($M$2:$M$863,_xlfn.LAMBDA(_xlpm.x,_xlpm.x=$M520))))</f>
        <v>4.5330915684496827E-4</v>
      </c>
      <c r="R520" s="4">
        <f t="shared" si="173"/>
        <v>1</v>
      </c>
      <c r="S520" s="6" cm="1">
        <f t="array" ref="S520">SUM(_xlfn._xlws.FILTER($G$2:$G$863,_xlfn.MAP($N$2:$N$863,_xlfn.LAMBDA(_xlpm.x,_xlpm.x=$N520))))</f>
        <v>4.5330915684496827E-4</v>
      </c>
      <c r="T520" s="4">
        <f t="shared" si="174"/>
        <v>1</v>
      </c>
      <c r="U520" s="4">
        <f t="shared" si="175"/>
        <v>0</v>
      </c>
      <c r="V520" s="4" t="s">
        <v>908</v>
      </c>
      <c r="W520" s="4" t="s">
        <v>896</v>
      </c>
      <c r="X520" s="2" cm="1">
        <f t="array" ref="X520">SUM(_xlfn._xlws.FILTER($E$2:$E$863,_xlfn.MAP($V$2:$V$863,_xlfn.LAMBDA(_xlpm.x,_xlpm.x=$V520))))</f>
        <v>562</v>
      </c>
      <c r="Y520" s="11">
        <f t="shared" si="176"/>
        <v>1.7793594306049821E-3</v>
      </c>
      <c r="Z520" s="2" cm="1">
        <f t="array" ref="Z520">SUM(_xlfn._xlws.FILTER($E$2:$E$863,_xlfn.MAP($W$2:$W$863,_xlfn.LAMBDA(_xlpm.x,_xlpm.x=$W520))))</f>
        <v>85</v>
      </c>
      <c r="AA520" s="11">
        <f t="shared" si="177"/>
        <v>1.1764705882352941E-2</v>
      </c>
      <c r="AB520" s="11">
        <f t="shared" si="178"/>
        <v>-0.82031738985476843</v>
      </c>
      <c r="AC520" s="2"/>
      <c r="AH520" s="2"/>
      <c r="AI520" s="2"/>
    </row>
    <row r="521" spans="1:35">
      <c r="A521" s="1" t="str">
        <f t="shared" si="162"/>
        <v>~sme~ : [smɛ]</v>
      </c>
      <c r="B521" s="1">
        <f t="shared" si="161"/>
        <v>0</v>
      </c>
      <c r="C521" s="1">
        <f t="shared" si="161"/>
        <v>0</v>
      </c>
      <c r="D521" s="1">
        <f t="shared" si="161"/>
        <v>0</v>
      </c>
      <c r="E521" s="7">
        <v>1</v>
      </c>
      <c r="F521" s="9" t="s">
        <v>470</v>
      </c>
      <c r="G521" s="4">
        <f t="shared" si="163"/>
        <v>4.5330915684496827E-4</v>
      </c>
      <c r="H521" s="4" t="str">
        <f t="shared" si="164"/>
        <v>smɛ</v>
      </c>
      <c r="I521" s="4" t="str">
        <f t="shared" si="165"/>
        <v>sme</v>
      </c>
      <c r="J521" s="10">
        <f t="shared" si="166"/>
        <v>3</v>
      </c>
      <c r="K521" s="10">
        <f t="shared" si="167"/>
        <v>3</v>
      </c>
      <c r="L521" s="10">
        <f t="shared" si="168"/>
        <v>3</v>
      </c>
      <c r="M521" s="1" t="str">
        <f t="shared" si="169"/>
        <v>~sme~</v>
      </c>
      <c r="N521" s="1" t="str">
        <f t="shared" si="170"/>
        <v>[smɛ]</v>
      </c>
      <c r="O521" s="4">
        <f t="shared" si="171"/>
        <v>0.21041093737452468</v>
      </c>
      <c r="P521" s="4">
        <f t="shared" si="172"/>
        <v>1</v>
      </c>
      <c r="Q521" s="3" cm="1">
        <f t="array" ref="Q521">SUM(_xlfn._xlws.FILTER($G$2:$G$863,_xlfn.MAP($M$2:$M$863,_xlfn.LAMBDA(_xlpm.x,_xlpm.x=$M521))))</f>
        <v>4.5330915684496827E-4</v>
      </c>
      <c r="R521" s="4">
        <f t="shared" si="173"/>
        <v>1</v>
      </c>
      <c r="S521" s="6" cm="1">
        <f t="array" ref="S521">SUM(_xlfn._xlws.FILTER($G$2:$G$863,_xlfn.MAP($N$2:$N$863,_xlfn.LAMBDA(_xlpm.x,_xlpm.x=$N521))))</f>
        <v>4.5330915684496827E-4</v>
      </c>
      <c r="T521" s="4">
        <f t="shared" si="174"/>
        <v>1</v>
      </c>
      <c r="U521" s="4">
        <f t="shared" si="175"/>
        <v>0</v>
      </c>
      <c r="V521" s="4" t="s">
        <v>899</v>
      </c>
      <c r="W521" s="4" t="s">
        <v>901</v>
      </c>
      <c r="X521" s="2" cm="1">
        <f t="array" ref="X521">SUM(_xlfn._xlws.FILTER($E$2:$E$863,_xlfn.MAP($V$2:$V$863,_xlfn.LAMBDA(_xlpm.x,_xlpm.x=$V521))))</f>
        <v>359</v>
      </c>
      <c r="Y521" s="11">
        <f t="shared" si="176"/>
        <v>2.7855153203342618E-3</v>
      </c>
      <c r="Z521" s="2" cm="1">
        <f t="array" ref="Z521">SUM(_xlfn._xlws.FILTER($E$2:$E$863,_xlfn.MAP($W$2:$W$863,_xlfn.LAMBDA(_xlpm.x,_xlpm.x=$W521))))</f>
        <v>184</v>
      </c>
      <c r="AA521" s="11">
        <f t="shared" si="177"/>
        <v>5.434782608695652E-3</v>
      </c>
      <c r="AB521" s="11">
        <f t="shared" si="178"/>
        <v>-0.29027662556878264</v>
      </c>
      <c r="AC521" s="2"/>
      <c r="AH521" s="2"/>
      <c r="AI521" s="2"/>
    </row>
    <row r="522" spans="1:35">
      <c r="A522" s="1" t="str">
        <f t="shared" si="162"/>
        <v>~spo~ : [spɑ]</v>
      </c>
      <c r="B522" s="1">
        <f t="shared" ref="B522:D541" si="179">_xlfn.LET(_xlpm.d,$F522,_xlpm.k,_xlfn.CONCAT(LEFT(TRIM(B$1),1),"*"),COUNTIF(_xlpm.d,_xlpm.k))</f>
        <v>0</v>
      </c>
      <c r="C522" s="1">
        <f t="shared" si="179"/>
        <v>0</v>
      </c>
      <c r="D522" s="1">
        <f t="shared" si="179"/>
        <v>0</v>
      </c>
      <c r="E522" s="7">
        <v>1</v>
      </c>
      <c r="F522" s="9" t="s">
        <v>373</v>
      </c>
      <c r="G522" s="4">
        <f t="shared" si="163"/>
        <v>4.5330915684496827E-4</v>
      </c>
      <c r="H522" s="4" t="str">
        <f t="shared" si="164"/>
        <v>spɑ</v>
      </c>
      <c r="I522" s="4" t="str">
        <f t="shared" si="165"/>
        <v>spo</v>
      </c>
      <c r="J522" s="10">
        <f t="shared" si="166"/>
        <v>3</v>
      </c>
      <c r="K522" s="10">
        <f t="shared" si="167"/>
        <v>3</v>
      </c>
      <c r="L522" s="10">
        <f t="shared" si="168"/>
        <v>3</v>
      </c>
      <c r="M522" s="1" t="str">
        <f t="shared" si="169"/>
        <v>~spo~</v>
      </c>
      <c r="N522" s="1" t="str">
        <f t="shared" si="170"/>
        <v>[spɑ]</v>
      </c>
      <c r="O522" s="4">
        <f t="shared" si="171"/>
        <v>0.21041093737452468</v>
      </c>
      <c r="P522" s="4">
        <f t="shared" si="172"/>
        <v>1</v>
      </c>
      <c r="Q522" s="3" cm="1">
        <f t="array" ref="Q522">SUM(_xlfn._xlws.FILTER($G$2:$G$863,_xlfn.MAP($M$2:$M$863,_xlfn.LAMBDA(_xlpm.x,_xlpm.x=$M522))))</f>
        <v>4.5330915684496827E-4</v>
      </c>
      <c r="R522" s="4">
        <f t="shared" si="173"/>
        <v>1</v>
      </c>
      <c r="S522" s="6" cm="1">
        <f t="array" ref="S522">SUM(_xlfn._xlws.FILTER($G$2:$G$863,_xlfn.MAP($N$2:$N$863,_xlfn.LAMBDA(_xlpm.x,_xlpm.x=$N522))))</f>
        <v>4.5330915684496827E-4</v>
      </c>
      <c r="T522" s="4">
        <f t="shared" si="174"/>
        <v>1</v>
      </c>
      <c r="U522" s="4">
        <f t="shared" si="175"/>
        <v>0</v>
      </c>
      <c r="V522" s="4" t="s">
        <v>900</v>
      </c>
      <c r="W522" s="4" t="s">
        <v>890</v>
      </c>
      <c r="X522" s="2" cm="1">
        <f t="array" ref="X522">SUM(_xlfn._xlws.FILTER($E$2:$E$863,_xlfn.MAP($V$2:$V$863,_xlfn.LAMBDA(_xlpm.x,_xlpm.x=$V522))))</f>
        <v>247</v>
      </c>
      <c r="Y522" s="11">
        <f t="shared" si="176"/>
        <v>4.048582995951417E-3</v>
      </c>
      <c r="Z522" s="2" cm="1">
        <f t="array" ref="Z522">SUM(_xlfn._xlws.FILTER($E$2:$E$863,_xlfn.MAP($W$2:$W$863,_xlfn.LAMBDA(_xlpm.x,_xlpm.x=$W522))))</f>
        <v>245</v>
      </c>
      <c r="AA522" s="11">
        <f t="shared" si="177"/>
        <v>4.0816326530612249E-3</v>
      </c>
      <c r="AB522" s="11">
        <f t="shared" si="178"/>
        <v>-3.5308688951332982E-3</v>
      </c>
      <c r="AC522" s="2"/>
      <c r="AH522" s="2"/>
      <c r="AI522" s="2"/>
    </row>
    <row r="523" spans="1:35">
      <c r="A523" s="1" t="str">
        <f t="shared" si="162"/>
        <v>~swi~ : [swɪ]</v>
      </c>
      <c r="B523" s="1">
        <f t="shared" si="179"/>
        <v>0</v>
      </c>
      <c r="C523" s="1">
        <f t="shared" si="179"/>
        <v>0</v>
      </c>
      <c r="D523" s="1">
        <f t="shared" si="179"/>
        <v>0</v>
      </c>
      <c r="E523" s="7">
        <v>1</v>
      </c>
      <c r="F523" s="9" t="s">
        <v>338</v>
      </c>
      <c r="G523" s="4">
        <f t="shared" si="163"/>
        <v>4.5330915684496827E-4</v>
      </c>
      <c r="H523" s="4" t="str">
        <f t="shared" si="164"/>
        <v>swɪ</v>
      </c>
      <c r="I523" s="4" t="str">
        <f t="shared" si="165"/>
        <v>swi</v>
      </c>
      <c r="J523" s="10">
        <f t="shared" si="166"/>
        <v>3</v>
      </c>
      <c r="K523" s="10">
        <f t="shared" si="167"/>
        <v>3</v>
      </c>
      <c r="L523" s="10">
        <f t="shared" si="168"/>
        <v>3</v>
      </c>
      <c r="M523" s="1" t="str">
        <f t="shared" si="169"/>
        <v>~swi~</v>
      </c>
      <c r="N523" s="1" t="str">
        <f t="shared" si="170"/>
        <v>[swɪ]</v>
      </c>
      <c r="O523" s="4">
        <f t="shared" si="171"/>
        <v>0.21041093737452468</v>
      </c>
      <c r="P523" s="4">
        <f t="shared" si="172"/>
        <v>1</v>
      </c>
      <c r="Q523" s="3" cm="1">
        <f t="array" ref="Q523">SUM(_xlfn._xlws.FILTER($G$2:$G$863,_xlfn.MAP($M$2:$M$863,_xlfn.LAMBDA(_xlpm.x,_xlpm.x=$M523))))</f>
        <v>4.5330915684496827E-4</v>
      </c>
      <c r="R523" s="4">
        <f t="shared" si="173"/>
        <v>1</v>
      </c>
      <c r="S523" s="6" cm="1">
        <f t="array" ref="S523">SUM(_xlfn._xlws.FILTER($G$2:$G$863,_xlfn.MAP($N$2:$N$863,_xlfn.LAMBDA(_xlpm.x,_xlpm.x=$N523))))</f>
        <v>4.5330915684496827E-4</v>
      </c>
      <c r="T523" s="4">
        <f t="shared" si="174"/>
        <v>1</v>
      </c>
      <c r="U523" s="4">
        <f t="shared" si="175"/>
        <v>0</v>
      </c>
      <c r="V523" s="4" t="s">
        <v>907</v>
      </c>
      <c r="W523" s="4" t="s">
        <v>894</v>
      </c>
      <c r="X523" s="2" cm="1">
        <f t="array" ref="X523">SUM(_xlfn._xlws.FILTER($E$2:$E$863,_xlfn.MAP($V$2:$V$863,_xlfn.LAMBDA(_xlpm.x,_xlpm.x=$V523))))</f>
        <v>341</v>
      </c>
      <c r="Y523" s="11">
        <f t="shared" si="176"/>
        <v>2.9325513196480938E-3</v>
      </c>
      <c r="Z523" s="2" cm="1">
        <f t="array" ref="Z523">SUM(_xlfn._xlws.FILTER($E$2:$E$863,_xlfn.MAP($W$2:$W$863,_xlfn.LAMBDA(_xlpm.x,_xlpm.x=$W523))))</f>
        <v>288</v>
      </c>
      <c r="AA523" s="11">
        <f t="shared" si="177"/>
        <v>3.472222222222222E-3</v>
      </c>
      <c r="AB523" s="11">
        <f t="shared" si="178"/>
        <v>-7.3361891233266863E-2</v>
      </c>
      <c r="AC523" s="2"/>
      <c r="AH523" s="2"/>
      <c r="AI523" s="2"/>
    </row>
    <row r="524" spans="1:35">
      <c r="A524" s="1" t="str">
        <f t="shared" si="162"/>
        <v>~soi~ : [sɔɪ]</v>
      </c>
      <c r="B524" s="1">
        <f t="shared" si="179"/>
        <v>0</v>
      </c>
      <c r="C524" s="1">
        <f t="shared" si="179"/>
        <v>0</v>
      </c>
      <c r="D524" s="1">
        <f t="shared" si="179"/>
        <v>0</v>
      </c>
      <c r="E524" s="7">
        <v>1</v>
      </c>
      <c r="F524" s="9" t="s">
        <v>471</v>
      </c>
      <c r="G524" s="4">
        <f t="shared" si="163"/>
        <v>4.5330915684496827E-4</v>
      </c>
      <c r="H524" s="4" t="str">
        <f t="shared" si="164"/>
        <v>sɔɪ</v>
      </c>
      <c r="I524" s="4" t="str">
        <f t="shared" si="165"/>
        <v>soi</v>
      </c>
      <c r="J524" s="10">
        <f t="shared" si="166"/>
        <v>3</v>
      </c>
      <c r="K524" s="10">
        <f t="shared" si="167"/>
        <v>3</v>
      </c>
      <c r="L524" s="10">
        <f t="shared" si="168"/>
        <v>3</v>
      </c>
      <c r="M524" s="1" t="str">
        <f t="shared" si="169"/>
        <v>~soi~</v>
      </c>
      <c r="N524" s="1" t="str">
        <f t="shared" si="170"/>
        <v>[sɔɪ]</v>
      </c>
      <c r="O524" s="4">
        <f t="shared" si="171"/>
        <v>0.21041093737452468</v>
      </c>
      <c r="P524" s="4">
        <f t="shared" si="172"/>
        <v>1</v>
      </c>
      <c r="Q524" s="3" cm="1">
        <f t="array" ref="Q524">SUM(_xlfn._xlws.FILTER($G$2:$G$863,_xlfn.MAP($M$2:$M$863,_xlfn.LAMBDA(_xlpm.x,_xlpm.x=$M524))))</f>
        <v>4.5330915684496827E-4</v>
      </c>
      <c r="R524" s="4">
        <f t="shared" si="173"/>
        <v>1</v>
      </c>
      <c r="S524" s="6" cm="1">
        <f t="array" ref="S524">SUM(_xlfn._xlws.FILTER($G$2:$G$863,_xlfn.MAP($N$2:$N$863,_xlfn.LAMBDA(_xlpm.x,_xlpm.x=$N524))))</f>
        <v>4.5330915684496827E-4</v>
      </c>
      <c r="T524" s="4">
        <f t="shared" si="174"/>
        <v>1</v>
      </c>
      <c r="U524" s="4">
        <f t="shared" si="175"/>
        <v>0</v>
      </c>
      <c r="V524" s="4" t="s">
        <v>908</v>
      </c>
      <c r="W524" s="4" t="s">
        <v>897</v>
      </c>
      <c r="X524" s="2" cm="1">
        <f t="array" ref="X524">SUM(_xlfn._xlws.FILTER($E$2:$E$863,_xlfn.MAP($V$2:$V$863,_xlfn.LAMBDA(_xlpm.x,_xlpm.x=$V524))))</f>
        <v>562</v>
      </c>
      <c r="Y524" s="11">
        <f t="shared" si="176"/>
        <v>1.7793594306049821E-3</v>
      </c>
      <c r="Z524" s="2" cm="1">
        <f t="array" ref="Z524">SUM(_xlfn._xlws.FILTER($E$2:$E$863,_xlfn.MAP($W$2:$W$863,_xlfn.LAMBDA(_xlpm.x,_xlpm.x=$W524))))</f>
        <v>111</v>
      </c>
      <c r="AA524" s="11">
        <f t="shared" si="177"/>
        <v>9.0090090090090089E-3</v>
      </c>
      <c r="AB524" s="11">
        <f t="shared" si="178"/>
        <v>-0.7044133367824037</v>
      </c>
      <c r="AC524" s="2"/>
      <c r="AH524" s="2"/>
      <c r="AI524" s="2"/>
    </row>
    <row r="525" spans="1:35">
      <c r="A525" s="1" t="str">
        <f t="shared" si="162"/>
        <v>~tow~ : [taʊ]</v>
      </c>
      <c r="B525" s="1">
        <f t="shared" si="179"/>
        <v>0</v>
      </c>
      <c r="C525" s="1">
        <f t="shared" si="179"/>
        <v>0</v>
      </c>
      <c r="D525" s="1">
        <f t="shared" si="179"/>
        <v>0</v>
      </c>
      <c r="E525" s="7">
        <v>1</v>
      </c>
      <c r="F525" s="9" t="s">
        <v>269</v>
      </c>
      <c r="G525" s="4">
        <f t="shared" si="163"/>
        <v>4.5330915684496827E-4</v>
      </c>
      <c r="H525" s="1" t="str">
        <f t="shared" si="164"/>
        <v>taʊ</v>
      </c>
      <c r="I525" s="1" t="str">
        <f t="shared" si="165"/>
        <v>tow</v>
      </c>
      <c r="J525" s="10">
        <f t="shared" si="166"/>
        <v>3</v>
      </c>
      <c r="K525" s="10">
        <f t="shared" si="167"/>
        <v>3</v>
      </c>
      <c r="L525" s="10">
        <f t="shared" si="168"/>
        <v>3</v>
      </c>
      <c r="M525" s="1" t="str">
        <f t="shared" si="169"/>
        <v>~tow~</v>
      </c>
      <c r="N525" s="1" t="str">
        <f t="shared" si="170"/>
        <v>[taʊ]</v>
      </c>
      <c r="O525" s="4">
        <f t="shared" si="171"/>
        <v>0.21041093737452468</v>
      </c>
      <c r="P525" s="4">
        <f t="shared" si="172"/>
        <v>1</v>
      </c>
      <c r="Q525" s="3" cm="1">
        <f t="array" ref="Q525">SUM(_xlfn._xlws.FILTER($G$2:$G$863,_xlfn.MAP($M$2:$M$863,_xlfn.LAMBDA(_xlpm.x,_xlpm.x=$M525))))</f>
        <v>4.5330915684496827E-4</v>
      </c>
      <c r="R525" s="4">
        <f t="shared" si="173"/>
        <v>1</v>
      </c>
      <c r="S525" s="6" cm="1">
        <f t="array" ref="S525">SUM(_xlfn._xlws.FILTER($G$2:$G$863,_xlfn.MAP($N$2:$N$863,_xlfn.LAMBDA(_xlpm.x,_xlpm.x=$N525))))</f>
        <v>4.5330915684496827E-4</v>
      </c>
      <c r="T525" s="4">
        <f t="shared" si="174"/>
        <v>1</v>
      </c>
      <c r="U525" s="4">
        <f t="shared" si="175"/>
        <v>0</v>
      </c>
      <c r="V525" s="4" t="s">
        <v>909</v>
      </c>
      <c r="W525" s="4" t="s">
        <v>890</v>
      </c>
      <c r="X525" s="2" cm="1">
        <f t="array" ref="X525">SUM(_xlfn._xlws.FILTER($E$2:$E$863,_xlfn.MAP($V$2:$V$863,_xlfn.LAMBDA(_xlpm.x,_xlpm.x=$V525))))</f>
        <v>473</v>
      </c>
      <c r="Y525" s="11">
        <f t="shared" si="176"/>
        <v>2.1141649048625794E-3</v>
      </c>
      <c r="Z525" s="2" cm="1">
        <f t="array" ref="Z525">SUM(_xlfn._xlws.FILTER($E$2:$E$863,_xlfn.MAP($W$2:$W$863,_xlfn.LAMBDA(_xlpm.x,_xlpm.x=$W525))))</f>
        <v>245</v>
      </c>
      <c r="AA525" s="11">
        <f t="shared" si="177"/>
        <v>4.0816326530612249E-3</v>
      </c>
      <c r="AB525" s="11">
        <f t="shared" si="178"/>
        <v>-0.28569505637327913</v>
      </c>
      <c r="AC525" s="2"/>
      <c r="AH525" s="2"/>
      <c r="AI525" s="2"/>
    </row>
    <row r="526" spans="1:35">
      <c r="A526" s="1" t="str">
        <f t="shared" si="162"/>
        <v>~twe~ : [twɛ]</v>
      </c>
      <c r="B526" s="1">
        <f t="shared" si="179"/>
        <v>0</v>
      </c>
      <c r="C526" s="1">
        <f t="shared" si="179"/>
        <v>0</v>
      </c>
      <c r="D526" s="1">
        <f t="shared" si="179"/>
        <v>0</v>
      </c>
      <c r="E526" s="7">
        <v>1</v>
      </c>
      <c r="F526" s="9" t="s">
        <v>339</v>
      </c>
      <c r="G526" s="4">
        <f t="shared" si="163"/>
        <v>4.5330915684496827E-4</v>
      </c>
      <c r="H526" s="4" t="str">
        <f t="shared" si="164"/>
        <v>twɛ</v>
      </c>
      <c r="I526" s="4" t="str">
        <f t="shared" si="165"/>
        <v>twe</v>
      </c>
      <c r="J526" s="10">
        <f t="shared" si="166"/>
        <v>3</v>
      </c>
      <c r="K526" s="10">
        <f t="shared" si="167"/>
        <v>3</v>
      </c>
      <c r="L526" s="10">
        <f t="shared" si="168"/>
        <v>3</v>
      </c>
      <c r="M526" s="1" t="str">
        <f t="shared" si="169"/>
        <v>~twe~</v>
      </c>
      <c r="N526" s="1" t="str">
        <f t="shared" si="170"/>
        <v>[twɛ]</v>
      </c>
      <c r="O526" s="4">
        <f t="shared" si="171"/>
        <v>0.21041093737452468</v>
      </c>
      <c r="P526" s="4">
        <f t="shared" si="172"/>
        <v>1</v>
      </c>
      <c r="Q526" s="3" cm="1">
        <f t="array" ref="Q526">SUM(_xlfn._xlws.FILTER($G$2:$G$863,_xlfn.MAP($M$2:$M$863,_xlfn.LAMBDA(_xlpm.x,_xlpm.x=$M526))))</f>
        <v>4.5330915684496827E-4</v>
      </c>
      <c r="R526" s="4">
        <f t="shared" si="173"/>
        <v>1</v>
      </c>
      <c r="S526" s="6" cm="1">
        <f t="array" ref="S526">SUM(_xlfn._xlws.FILTER($G$2:$G$863,_xlfn.MAP($N$2:$N$863,_xlfn.LAMBDA(_xlpm.x,_xlpm.x=$N526))))</f>
        <v>4.5330915684496827E-4</v>
      </c>
      <c r="T526" s="4">
        <f t="shared" si="174"/>
        <v>1</v>
      </c>
      <c r="U526" s="4">
        <f t="shared" si="175"/>
        <v>0</v>
      </c>
      <c r="V526" s="4" t="s">
        <v>899</v>
      </c>
      <c r="W526" s="4" t="s">
        <v>895</v>
      </c>
      <c r="X526" s="2" cm="1">
        <f t="array" ref="X526">SUM(_xlfn._xlws.FILTER($E$2:$E$863,_xlfn.MAP($V$2:$V$863,_xlfn.LAMBDA(_xlpm.x,_xlpm.x=$V526))))</f>
        <v>359</v>
      </c>
      <c r="Y526" s="11">
        <f t="shared" si="176"/>
        <v>2.7855153203342618E-3</v>
      </c>
      <c r="Z526" s="2" cm="1">
        <f t="array" ref="Z526">SUM(_xlfn._xlws.FILTER($E$2:$E$863,_xlfn.MAP($W$2:$W$863,_xlfn.LAMBDA(_xlpm.x,_xlpm.x=$W526))))</f>
        <v>150</v>
      </c>
      <c r="AA526" s="11">
        <f t="shared" si="177"/>
        <v>6.6666666666666671E-3</v>
      </c>
      <c r="AB526" s="11">
        <f t="shared" si="178"/>
        <v>-0.37900318952263795</v>
      </c>
      <c r="AC526" s="2"/>
      <c r="AH526" s="2"/>
      <c r="AI526" s="2"/>
    </row>
    <row r="527" spans="1:35">
      <c r="A527" s="1" t="str">
        <f t="shared" si="162"/>
        <v>~tou~ : [tʌ]</v>
      </c>
      <c r="B527" s="1">
        <f t="shared" si="179"/>
        <v>0</v>
      </c>
      <c r="C527" s="1">
        <f t="shared" si="179"/>
        <v>0</v>
      </c>
      <c r="D527" s="1">
        <f t="shared" si="179"/>
        <v>0</v>
      </c>
      <c r="E527" s="7">
        <v>1</v>
      </c>
      <c r="F527" s="9" t="s">
        <v>437</v>
      </c>
      <c r="G527" s="4">
        <f t="shared" si="163"/>
        <v>4.5330915684496827E-4</v>
      </c>
      <c r="H527" s="4" t="str">
        <f t="shared" si="164"/>
        <v>tʌ</v>
      </c>
      <c r="I527" s="4" t="str">
        <f t="shared" si="165"/>
        <v>tou</v>
      </c>
      <c r="J527" s="10">
        <f t="shared" si="166"/>
        <v>2</v>
      </c>
      <c r="K527" s="10">
        <f t="shared" si="167"/>
        <v>3</v>
      </c>
      <c r="L527" s="10">
        <f t="shared" si="168"/>
        <v>3</v>
      </c>
      <c r="M527" s="1" t="str">
        <f t="shared" si="169"/>
        <v>~tou~</v>
      </c>
      <c r="N527" s="1" t="str">
        <f t="shared" si="170"/>
        <v>[tʌ]</v>
      </c>
      <c r="O527" s="4">
        <f t="shared" si="171"/>
        <v>0.21041093737452468</v>
      </c>
      <c r="P527" s="4">
        <f t="shared" si="172"/>
        <v>1</v>
      </c>
      <c r="Q527" s="3" cm="1">
        <f t="array" ref="Q527">SUM(_xlfn._xlws.FILTER($G$2:$G$863,_xlfn.MAP($M$2:$M$863,_xlfn.LAMBDA(_xlpm.x,_xlpm.x=$M527))))</f>
        <v>4.5330915684496827E-4</v>
      </c>
      <c r="R527" s="4">
        <f t="shared" si="173"/>
        <v>1</v>
      </c>
      <c r="S527" s="6" cm="1">
        <f t="array" ref="S527">SUM(_xlfn._xlws.FILTER($G$2:$G$863,_xlfn.MAP($N$2:$N$863,_xlfn.LAMBDA(_xlpm.x,_xlpm.x=$N527))))</f>
        <v>4.5330915684496827E-4</v>
      </c>
      <c r="T527" s="4">
        <f t="shared" si="174"/>
        <v>1</v>
      </c>
      <c r="U527" s="4">
        <f t="shared" si="175"/>
        <v>0</v>
      </c>
      <c r="V527" s="4" t="s">
        <v>899</v>
      </c>
      <c r="W527" s="4" t="s">
        <v>891</v>
      </c>
      <c r="X527" s="2" cm="1">
        <f t="array" ref="X527">SUM(_xlfn._xlws.FILTER($E$2:$E$863,_xlfn.MAP($V$2:$V$863,_xlfn.LAMBDA(_xlpm.x,_xlpm.x=$V527))))</f>
        <v>359</v>
      </c>
      <c r="Y527" s="11">
        <f t="shared" si="176"/>
        <v>2.7855153203342618E-3</v>
      </c>
      <c r="Z527" s="2" cm="1">
        <f t="array" ref="Z527">SUM(_xlfn._xlws.FILTER($E$2:$E$863,_xlfn.MAP($W$2:$W$863,_xlfn.LAMBDA(_xlpm.x,_xlpm.x=$W527))))</f>
        <v>163</v>
      </c>
      <c r="AA527" s="11">
        <f t="shared" si="177"/>
        <v>6.1349693251533744E-3</v>
      </c>
      <c r="AB527" s="11">
        <f t="shared" si="178"/>
        <v>-0.34290684417436135</v>
      </c>
      <c r="AC527" s="2"/>
      <c r="AH527" s="2"/>
      <c r="AI527" s="2"/>
    </row>
    <row r="528" spans="1:35">
      <c r="A528" s="1" t="str">
        <f t="shared" si="162"/>
        <v>~tri~ : [tɹɪ]</v>
      </c>
      <c r="B528" s="1">
        <f t="shared" si="179"/>
        <v>0</v>
      </c>
      <c r="C528" s="1">
        <f t="shared" si="179"/>
        <v>0</v>
      </c>
      <c r="D528" s="1">
        <f t="shared" si="179"/>
        <v>0</v>
      </c>
      <c r="E528" s="7">
        <v>1</v>
      </c>
      <c r="F528" s="9" t="s">
        <v>229</v>
      </c>
      <c r="G528" s="4">
        <f t="shared" si="163"/>
        <v>4.5330915684496827E-4</v>
      </c>
      <c r="H528" s="1" t="str">
        <f t="shared" si="164"/>
        <v>tɹɪ</v>
      </c>
      <c r="I528" s="1" t="str">
        <f t="shared" si="165"/>
        <v>tri</v>
      </c>
      <c r="J528" s="10">
        <f t="shared" si="166"/>
        <v>3</v>
      </c>
      <c r="K528" s="10">
        <f t="shared" si="167"/>
        <v>3</v>
      </c>
      <c r="L528" s="10">
        <f t="shared" si="168"/>
        <v>3</v>
      </c>
      <c r="M528" s="1" t="str">
        <f t="shared" si="169"/>
        <v>~tri~</v>
      </c>
      <c r="N528" s="1" t="str">
        <f t="shared" si="170"/>
        <v>[tɹɪ]</v>
      </c>
      <c r="O528" s="4">
        <f t="shared" si="171"/>
        <v>0.21041093737452468</v>
      </c>
      <c r="P528" s="4">
        <f t="shared" si="172"/>
        <v>1</v>
      </c>
      <c r="Q528" s="3" cm="1">
        <f t="array" ref="Q528">SUM(_xlfn._xlws.FILTER($G$2:$G$863,_xlfn.MAP($M$2:$M$863,_xlfn.LAMBDA(_xlpm.x,_xlpm.x=$M528))))</f>
        <v>4.5330915684496827E-4</v>
      </c>
      <c r="R528" s="4">
        <f t="shared" si="173"/>
        <v>1</v>
      </c>
      <c r="S528" s="6" cm="1">
        <f t="array" ref="S528">SUM(_xlfn._xlws.FILTER($G$2:$G$863,_xlfn.MAP($N$2:$N$863,_xlfn.LAMBDA(_xlpm.x,_xlpm.x=$N528))))</f>
        <v>4.5330915684496827E-4</v>
      </c>
      <c r="T528" s="4">
        <f t="shared" si="174"/>
        <v>1</v>
      </c>
      <c r="U528" s="4">
        <f t="shared" si="175"/>
        <v>0</v>
      </c>
      <c r="V528" s="4" t="s">
        <v>900</v>
      </c>
      <c r="W528" s="4" t="s">
        <v>900</v>
      </c>
      <c r="X528" s="2" cm="1">
        <f t="array" ref="X528">SUM(_xlfn._xlws.FILTER($E$2:$E$863,_xlfn.MAP($V$2:$V$863,_xlfn.LAMBDA(_xlpm.x,_xlpm.x=$V528))))</f>
        <v>247</v>
      </c>
      <c r="Y528" s="11">
        <f t="shared" si="176"/>
        <v>4.048582995951417E-3</v>
      </c>
      <c r="Z528" s="2" cm="1">
        <f t="array" ref="Z528">SUM(_xlfn._xlws.FILTER($E$2:$E$863,_xlfn.MAP($W$2:$W$863,_xlfn.LAMBDA(_xlpm.x,_xlpm.x=$W528))))</f>
        <v>78</v>
      </c>
      <c r="AA528" s="11">
        <f t="shared" si="177"/>
        <v>1.282051282051282E-2</v>
      </c>
      <c r="AB528" s="11">
        <f t="shared" si="178"/>
        <v>-0.50060235056918523</v>
      </c>
      <c r="AC528" s="2"/>
      <c r="AH528" s="2"/>
      <c r="AI528" s="2"/>
    </row>
    <row r="529" spans="1:35">
      <c r="A529" s="1" t="str">
        <f t="shared" si="162"/>
        <v>~vow~ : [vaʊ]</v>
      </c>
      <c r="B529" s="1">
        <f t="shared" si="179"/>
        <v>0</v>
      </c>
      <c r="C529" s="1">
        <f t="shared" si="179"/>
        <v>0</v>
      </c>
      <c r="D529" s="1">
        <f t="shared" si="179"/>
        <v>0</v>
      </c>
      <c r="E529" s="7">
        <v>1</v>
      </c>
      <c r="F529" s="9" t="s">
        <v>472</v>
      </c>
      <c r="G529" s="4">
        <f t="shared" si="163"/>
        <v>4.5330915684496827E-4</v>
      </c>
      <c r="H529" s="1" t="str">
        <f t="shared" si="164"/>
        <v>vaʊ</v>
      </c>
      <c r="I529" s="1" t="str">
        <f t="shared" si="165"/>
        <v>vow</v>
      </c>
      <c r="J529" s="10">
        <f t="shared" si="166"/>
        <v>3</v>
      </c>
      <c r="K529" s="10">
        <f t="shared" si="167"/>
        <v>3</v>
      </c>
      <c r="L529" s="10">
        <f t="shared" si="168"/>
        <v>3</v>
      </c>
      <c r="M529" s="1" t="str">
        <f t="shared" si="169"/>
        <v>~vow~</v>
      </c>
      <c r="N529" s="1" t="str">
        <f t="shared" si="170"/>
        <v>[vaʊ]</v>
      </c>
      <c r="O529" s="4">
        <f t="shared" si="171"/>
        <v>0.21041093737452468</v>
      </c>
      <c r="P529" s="4">
        <f t="shared" si="172"/>
        <v>1</v>
      </c>
      <c r="Q529" s="3" cm="1">
        <f t="array" ref="Q529">SUM(_xlfn._xlws.FILTER($G$2:$G$863,_xlfn.MAP($M$2:$M$863,_xlfn.LAMBDA(_xlpm.x,_xlpm.x=$M529))))</f>
        <v>4.5330915684496827E-4</v>
      </c>
      <c r="R529" s="4">
        <f t="shared" si="173"/>
        <v>1</v>
      </c>
      <c r="S529" s="6" cm="1">
        <f t="array" ref="S529">SUM(_xlfn._xlws.FILTER($G$2:$G$863,_xlfn.MAP($N$2:$N$863,_xlfn.LAMBDA(_xlpm.x,_xlpm.x=$N529))))</f>
        <v>4.5330915684496827E-4</v>
      </c>
      <c r="T529" s="4">
        <f t="shared" si="174"/>
        <v>1</v>
      </c>
      <c r="U529" s="4">
        <f t="shared" si="175"/>
        <v>0</v>
      </c>
      <c r="V529" s="4" t="s">
        <v>911</v>
      </c>
      <c r="W529" s="4" t="s">
        <v>891</v>
      </c>
      <c r="X529" s="2" cm="1">
        <f t="array" ref="X529">SUM(_xlfn._xlws.FILTER($E$2:$E$863,_xlfn.MAP($V$2:$V$863,_xlfn.LAMBDA(_xlpm.x,_xlpm.x=$V529))))</f>
        <v>15</v>
      </c>
      <c r="Y529" s="11">
        <f t="shared" si="176"/>
        <v>6.6666666666666666E-2</v>
      </c>
      <c r="Z529" s="2" cm="1">
        <f t="array" ref="Z529">SUM(_xlfn._xlws.FILTER($E$2:$E$863,_xlfn.MAP($W$2:$W$863,_xlfn.LAMBDA(_xlpm.x,_xlpm.x=$W529))))</f>
        <v>163</v>
      </c>
      <c r="AA529" s="11">
        <f t="shared" si="177"/>
        <v>6.1349693251533744E-3</v>
      </c>
      <c r="AB529" s="11">
        <f t="shared" si="178"/>
        <v>1.0360963453482765</v>
      </c>
      <c r="AC529" s="2"/>
      <c r="AH529" s="2"/>
      <c r="AI529" s="2"/>
    </row>
    <row r="530" spans="1:35">
      <c r="A530" s="1" t="str">
        <f t="shared" si="162"/>
        <v>~voi~ : [vɔɪ]</v>
      </c>
      <c r="B530" s="1">
        <f t="shared" si="179"/>
        <v>0</v>
      </c>
      <c r="C530" s="1">
        <f t="shared" si="179"/>
        <v>0</v>
      </c>
      <c r="D530" s="1">
        <f t="shared" si="179"/>
        <v>0</v>
      </c>
      <c r="E530" s="7">
        <v>1</v>
      </c>
      <c r="F530" s="9" t="s">
        <v>343</v>
      </c>
      <c r="G530" s="4">
        <f t="shared" si="163"/>
        <v>4.5330915684496827E-4</v>
      </c>
      <c r="H530" s="1" t="str">
        <f t="shared" si="164"/>
        <v>vɔɪ</v>
      </c>
      <c r="I530" s="1" t="str">
        <f t="shared" si="165"/>
        <v>voi</v>
      </c>
      <c r="J530" s="10">
        <f t="shared" si="166"/>
        <v>3</v>
      </c>
      <c r="K530" s="10">
        <f t="shared" si="167"/>
        <v>3</v>
      </c>
      <c r="L530" s="10">
        <f t="shared" si="168"/>
        <v>3</v>
      </c>
      <c r="M530" s="1" t="str">
        <f t="shared" si="169"/>
        <v>~voi~</v>
      </c>
      <c r="N530" s="1" t="str">
        <f t="shared" si="170"/>
        <v>[vɔɪ]</v>
      </c>
      <c r="O530" s="4">
        <f t="shared" si="171"/>
        <v>0.21041093737452468</v>
      </c>
      <c r="P530" s="4">
        <f t="shared" si="172"/>
        <v>1</v>
      </c>
      <c r="Q530" s="3" cm="1">
        <f t="array" ref="Q530">SUM(_xlfn._xlws.FILTER($G$2:$G$863,_xlfn.MAP($M$2:$M$863,_xlfn.LAMBDA(_xlpm.x,_xlpm.x=$M530))))</f>
        <v>4.5330915684496827E-4</v>
      </c>
      <c r="R530" s="4">
        <f t="shared" si="173"/>
        <v>1</v>
      </c>
      <c r="S530" s="6" cm="1">
        <f t="array" ref="S530">SUM(_xlfn._xlws.FILTER($G$2:$G$863,_xlfn.MAP($N$2:$N$863,_xlfn.LAMBDA(_xlpm.x,_xlpm.x=$N530))))</f>
        <v>4.5330915684496827E-4</v>
      </c>
      <c r="T530" s="4">
        <f t="shared" si="174"/>
        <v>1</v>
      </c>
      <c r="U530" s="4">
        <f t="shared" si="175"/>
        <v>0</v>
      </c>
      <c r="V530" s="4" t="s">
        <v>899</v>
      </c>
      <c r="W530" s="4" t="s">
        <v>890</v>
      </c>
      <c r="X530" s="2" cm="1">
        <f t="array" ref="X530">SUM(_xlfn._xlws.FILTER($E$2:$E$863,_xlfn.MAP($V$2:$V$863,_xlfn.LAMBDA(_xlpm.x,_xlpm.x=$V530))))</f>
        <v>359</v>
      </c>
      <c r="Y530" s="11">
        <f t="shared" si="176"/>
        <v>2.7855153203342618E-3</v>
      </c>
      <c r="Z530" s="2" cm="1">
        <f t="array" ref="Z530">SUM(_xlfn._xlws.FILTER($E$2:$E$863,_xlfn.MAP($W$2:$W$863,_xlfn.LAMBDA(_xlpm.x,_xlpm.x=$W530))))</f>
        <v>245</v>
      </c>
      <c r="AA530" s="11">
        <f t="shared" si="177"/>
        <v>4.0816326530612249E-3</v>
      </c>
      <c r="AB530" s="11">
        <f t="shared" si="178"/>
        <v>-0.16592836421378673</v>
      </c>
      <c r="AC530" s="2"/>
      <c r="AH530" s="2"/>
      <c r="AI530" s="2"/>
    </row>
    <row r="531" spans="1:35">
      <c r="A531" s="1" t="str">
        <f t="shared" si="162"/>
        <v>~thu~ : [ðʌ]</v>
      </c>
      <c r="B531" s="1">
        <f t="shared" si="179"/>
        <v>0</v>
      </c>
      <c r="C531" s="1">
        <f t="shared" si="179"/>
        <v>0</v>
      </c>
      <c r="D531" s="1">
        <f t="shared" si="179"/>
        <v>0</v>
      </c>
      <c r="E531" s="7">
        <v>1</v>
      </c>
      <c r="F531" s="9" t="s">
        <v>619</v>
      </c>
      <c r="G531" s="4">
        <f t="shared" si="163"/>
        <v>4.5330915684496827E-4</v>
      </c>
      <c r="H531" s="4" t="str">
        <f t="shared" si="164"/>
        <v>ðʌ</v>
      </c>
      <c r="I531" s="4" t="str">
        <f t="shared" si="165"/>
        <v>thu</v>
      </c>
      <c r="J531" s="10">
        <f t="shared" si="166"/>
        <v>2</v>
      </c>
      <c r="K531" s="10">
        <f t="shared" si="167"/>
        <v>3</v>
      </c>
      <c r="L531" s="10">
        <f t="shared" si="168"/>
        <v>3</v>
      </c>
      <c r="M531" s="1" t="str">
        <f t="shared" si="169"/>
        <v>~thu~</v>
      </c>
      <c r="N531" s="1" t="str">
        <f t="shared" si="170"/>
        <v>[ðʌ]</v>
      </c>
      <c r="O531" s="4">
        <f t="shared" si="171"/>
        <v>0.21041093737452468</v>
      </c>
      <c r="P531" s="4">
        <f t="shared" si="172"/>
        <v>1</v>
      </c>
      <c r="Q531" s="3" cm="1">
        <f t="array" ref="Q531">SUM(_xlfn._xlws.FILTER($G$2:$G$863,_xlfn.MAP($M$2:$M$863,_xlfn.LAMBDA(_xlpm.x,_xlpm.x=$M531))))</f>
        <v>4.5330915684496827E-4</v>
      </c>
      <c r="R531" s="4">
        <f t="shared" si="173"/>
        <v>1</v>
      </c>
      <c r="S531" s="6" cm="1">
        <f t="array" ref="S531">SUM(_xlfn._xlws.FILTER($G$2:$G$863,_xlfn.MAP($N$2:$N$863,_xlfn.LAMBDA(_xlpm.x,_xlpm.x=$N531))))</f>
        <v>4.5330915684496827E-4</v>
      </c>
      <c r="T531" s="4">
        <f t="shared" si="174"/>
        <v>1</v>
      </c>
      <c r="U531" s="4">
        <f t="shared" si="175"/>
        <v>0</v>
      </c>
      <c r="V531" s="4" t="s">
        <v>909</v>
      </c>
      <c r="W531" s="4" t="s">
        <v>891</v>
      </c>
      <c r="X531" s="2" cm="1">
        <f t="array" ref="X531">SUM(_xlfn._xlws.FILTER($E$2:$E$863,_xlfn.MAP($V$2:$V$863,_xlfn.LAMBDA(_xlpm.x,_xlpm.x=$V531))))</f>
        <v>473</v>
      </c>
      <c r="Y531" s="11">
        <f t="shared" si="176"/>
        <v>2.1141649048625794E-3</v>
      </c>
      <c r="Z531" s="2" cm="1">
        <f t="array" ref="Z531">SUM(_xlfn._xlws.FILTER($E$2:$E$863,_xlfn.MAP($W$2:$W$863,_xlfn.LAMBDA(_xlpm.x,_xlpm.x=$W531))))</f>
        <v>163</v>
      </c>
      <c r="AA531" s="11">
        <f t="shared" si="177"/>
        <v>6.1349693251533744E-3</v>
      </c>
      <c r="AB531" s="11">
        <f t="shared" si="178"/>
        <v>-0.46267353633385372</v>
      </c>
      <c r="AC531" s="2"/>
      <c r="AH531" s="2"/>
      <c r="AI531" s="2"/>
    </row>
    <row r="532" spans="1:35">
      <c r="A532" s="1" t="str">
        <f t="shared" si="162"/>
        <v>~gui~ : [ɡaɪ]</v>
      </c>
      <c r="B532" s="1">
        <f t="shared" si="179"/>
        <v>0</v>
      </c>
      <c r="C532" s="1">
        <f t="shared" si="179"/>
        <v>0</v>
      </c>
      <c r="D532" s="1">
        <f t="shared" si="179"/>
        <v>0</v>
      </c>
      <c r="E532" s="7">
        <v>1</v>
      </c>
      <c r="F532" s="9" t="s">
        <v>494</v>
      </c>
      <c r="G532" s="4">
        <f t="shared" si="163"/>
        <v>4.5330915684496827E-4</v>
      </c>
      <c r="H532" s="4" t="str">
        <f t="shared" si="164"/>
        <v>ɡaɪ</v>
      </c>
      <c r="I532" s="4" t="str">
        <f t="shared" si="165"/>
        <v>gui</v>
      </c>
      <c r="J532" s="10">
        <f t="shared" si="166"/>
        <v>3</v>
      </c>
      <c r="K532" s="10">
        <f t="shared" si="167"/>
        <v>3</v>
      </c>
      <c r="L532" s="10">
        <f t="shared" si="168"/>
        <v>3</v>
      </c>
      <c r="M532" s="1" t="str">
        <f t="shared" si="169"/>
        <v>~gui~</v>
      </c>
      <c r="N532" s="1" t="str">
        <f t="shared" si="170"/>
        <v>[ɡaɪ]</v>
      </c>
      <c r="O532" s="4">
        <f t="shared" si="171"/>
        <v>0.21041093737452468</v>
      </c>
      <c r="P532" s="4">
        <f t="shared" si="172"/>
        <v>1</v>
      </c>
      <c r="Q532" s="3" cm="1">
        <f t="array" ref="Q532">SUM(_xlfn._xlws.FILTER($G$2:$G$863,_xlfn.MAP($M$2:$M$863,_xlfn.LAMBDA(_xlpm.x,_xlpm.x=$M532))))</f>
        <v>4.5330915684496827E-4</v>
      </c>
      <c r="R532" s="4">
        <f t="shared" si="173"/>
        <v>1</v>
      </c>
      <c r="S532" s="6" cm="1">
        <f t="array" ref="S532">SUM(_xlfn._xlws.FILTER($G$2:$G$863,_xlfn.MAP($N$2:$N$863,_xlfn.LAMBDA(_xlpm.x,_xlpm.x=$N532))))</f>
        <v>4.5330915684496827E-4</v>
      </c>
      <c r="T532" s="4">
        <f t="shared" si="174"/>
        <v>1</v>
      </c>
      <c r="U532" s="4">
        <f t="shared" si="175"/>
        <v>0</v>
      </c>
      <c r="V532" s="4" t="s">
        <v>899</v>
      </c>
      <c r="W532" s="4" t="s">
        <v>890</v>
      </c>
      <c r="X532" s="2" cm="1">
        <f t="array" ref="X532">SUM(_xlfn._xlws.FILTER($E$2:$E$863,_xlfn.MAP($V$2:$V$863,_xlfn.LAMBDA(_xlpm.x,_xlpm.x=$V532))))</f>
        <v>359</v>
      </c>
      <c r="Y532" s="11">
        <f t="shared" si="176"/>
        <v>2.7855153203342618E-3</v>
      </c>
      <c r="Z532" s="2" cm="1">
        <f t="array" ref="Z532">SUM(_xlfn._xlws.FILTER($E$2:$E$863,_xlfn.MAP($W$2:$W$863,_xlfn.LAMBDA(_xlpm.x,_xlpm.x=$W532))))</f>
        <v>245</v>
      </c>
      <c r="AA532" s="11">
        <f t="shared" si="177"/>
        <v>4.0816326530612249E-3</v>
      </c>
      <c r="AB532" s="11">
        <f t="shared" si="178"/>
        <v>-0.16592836421378673</v>
      </c>
      <c r="AC532" s="2"/>
      <c r="AH532" s="2"/>
      <c r="AI532" s="2"/>
    </row>
    <row r="533" spans="1:35">
      <c r="A533" s="1" t="str">
        <f t="shared" si="162"/>
        <v>~rou~ : [ɹaʊ]</v>
      </c>
      <c r="B533" s="1">
        <f t="shared" si="179"/>
        <v>1</v>
      </c>
      <c r="C533" s="1">
        <f t="shared" si="179"/>
        <v>0</v>
      </c>
      <c r="D533" s="1">
        <f t="shared" si="179"/>
        <v>0</v>
      </c>
      <c r="E533" s="7">
        <v>1</v>
      </c>
      <c r="F533" s="9" t="s">
        <v>510</v>
      </c>
      <c r="G533" s="4">
        <f t="shared" si="163"/>
        <v>4.5330915684496827E-4</v>
      </c>
      <c r="H533" s="4" t="str">
        <f t="shared" si="164"/>
        <v>ɹaʊ</v>
      </c>
      <c r="I533" s="4" t="str">
        <f t="shared" si="165"/>
        <v>rou</v>
      </c>
      <c r="J533" s="10">
        <f t="shared" si="166"/>
        <v>3</v>
      </c>
      <c r="K533" s="10">
        <f t="shared" si="167"/>
        <v>3</v>
      </c>
      <c r="L533" s="10">
        <f t="shared" si="168"/>
        <v>3</v>
      </c>
      <c r="M533" s="1" t="str">
        <f t="shared" si="169"/>
        <v>~rou~</v>
      </c>
      <c r="N533" s="1" t="str">
        <f t="shared" si="170"/>
        <v>[ɹaʊ]</v>
      </c>
      <c r="O533" s="4">
        <f t="shared" si="171"/>
        <v>0.21041093737452468</v>
      </c>
      <c r="P533" s="4">
        <f t="shared" si="172"/>
        <v>1</v>
      </c>
      <c r="Q533" s="3" cm="1">
        <f t="array" ref="Q533">SUM(_xlfn._xlws.FILTER($G$2:$G$863,_xlfn.MAP($M$2:$M$863,_xlfn.LAMBDA(_xlpm.x,_xlpm.x=$M533))))</f>
        <v>4.5330915684496827E-4</v>
      </c>
      <c r="R533" s="4">
        <f t="shared" si="173"/>
        <v>1</v>
      </c>
      <c r="S533" s="6" cm="1">
        <f t="array" ref="S533">SUM(_xlfn._xlws.FILTER($G$2:$G$863,_xlfn.MAP($N$2:$N$863,_xlfn.LAMBDA(_xlpm.x,_xlpm.x=$N533))))</f>
        <v>4.5330915684496827E-4</v>
      </c>
      <c r="T533" s="4">
        <f t="shared" si="174"/>
        <v>1</v>
      </c>
      <c r="U533" s="4">
        <f t="shared" si="175"/>
        <v>0</v>
      </c>
      <c r="V533" s="4" t="s">
        <v>908</v>
      </c>
      <c r="W533" s="4" t="s">
        <v>892</v>
      </c>
      <c r="X533" s="2" cm="1">
        <f t="array" ref="X533">SUM(_xlfn._xlws.FILTER($E$2:$E$863,_xlfn.MAP($V$2:$V$863,_xlfn.LAMBDA(_xlpm.x,_xlpm.x=$V533))))</f>
        <v>562</v>
      </c>
      <c r="Y533" s="11">
        <f t="shared" si="176"/>
        <v>1.7793594306049821E-3</v>
      </c>
      <c r="Z533" s="2" cm="1">
        <f t="array" ref="Z533">SUM(_xlfn._xlws.FILTER($E$2:$E$863,_xlfn.MAP($W$2:$W$863,_xlfn.LAMBDA(_xlpm.x,_xlpm.x=$W533))))</f>
        <v>110</v>
      </c>
      <c r="AA533" s="11">
        <f t="shared" si="177"/>
        <v>9.0909090909090905E-3</v>
      </c>
      <c r="AB533" s="11">
        <f t="shared" si="178"/>
        <v>-0.70834363041083603</v>
      </c>
      <c r="AC533" s="2"/>
      <c r="AH533" s="2"/>
      <c r="AI533" s="2"/>
    </row>
    <row r="534" spans="1:35">
      <c r="A534" s="1" t="str">
        <f t="shared" si="162"/>
        <v>~rfa~ : [ɹfə]</v>
      </c>
      <c r="B534" s="1">
        <f t="shared" si="179"/>
        <v>1</v>
      </c>
      <c r="C534" s="1">
        <f t="shared" si="179"/>
        <v>0</v>
      </c>
      <c r="D534" s="1">
        <f t="shared" si="179"/>
        <v>0</v>
      </c>
      <c r="E534" s="7">
        <v>1</v>
      </c>
      <c r="F534" s="9" t="s">
        <v>660</v>
      </c>
      <c r="G534" s="4">
        <f t="shared" si="163"/>
        <v>4.5330915684496827E-4</v>
      </c>
      <c r="H534" s="4" t="str">
        <f t="shared" si="164"/>
        <v>ɹfə</v>
      </c>
      <c r="I534" s="4" t="str">
        <f t="shared" si="165"/>
        <v>rfa</v>
      </c>
      <c r="J534" s="10">
        <f t="shared" si="166"/>
        <v>3</v>
      </c>
      <c r="K534" s="10">
        <f t="shared" si="167"/>
        <v>3</v>
      </c>
      <c r="L534" s="10">
        <f t="shared" si="168"/>
        <v>3</v>
      </c>
      <c r="M534" s="1" t="str">
        <f t="shared" si="169"/>
        <v>~rfa~</v>
      </c>
      <c r="N534" s="1" t="str">
        <f t="shared" si="170"/>
        <v>[ɹfə]</v>
      </c>
      <c r="O534" s="4">
        <f t="shared" si="171"/>
        <v>0.21041093737452468</v>
      </c>
      <c r="P534" s="4">
        <f t="shared" si="172"/>
        <v>1</v>
      </c>
      <c r="Q534" s="3" cm="1">
        <f t="array" ref="Q534">SUM(_xlfn._xlws.FILTER($G$2:$G$863,_xlfn.MAP($M$2:$M$863,_xlfn.LAMBDA(_xlpm.x,_xlpm.x=$M534))))</f>
        <v>4.5330915684496827E-4</v>
      </c>
      <c r="R534" s="4">
        <f t="shared" si="173"/>
        <v>1</v>
      </c>
      <c r="S534" s="6" cm="1">
        <f t="array" ref="S534">SUM(_xlfn._xlws.FILTER($G$2:$G$863,_xlfn.MAP($N$2:$N$863,_xlfn.LAMBDA(_xlpm.x,_xlpm.x=$N534))))</f>
        <v>4.5330915684496827E-4</v>
      </c>
      <c r="T534" s="4">
        <f t="shared" si="174"/>
        <v>1</v>
      </c>
      <c r="U534" s="4">
        <f t="shared" si="175"/>
        <v>0</v>
      </c>
      <c r="V534" s="4" t="s">
        <v>900</v>
      </c>
      <c r="W534" s="4" t="s">
        <v>890</v>
      </c>
      <c r="X534" s="2" cm="1">
        <f t="array" ref="X534">SUM(_xlfn._xlws.FILTER($E$2:$E$863,_xlfn.MAP($V$2:$V$863,_xlfn.LAMBDA(_xlpm.x,_xlpm.x=$V534))))</f>
        <v>247</v>
      </c>
      <c r="Y534" s="11">
        <f t="shared" si="176"/>
        <v>4.048582995951417E-3</v>
      </c>
      <c r="Z534" s="2" cm="1">
        <f t="array" ref="Z534">SUM(_xlfn._xlws.FILTER($E$2:$E$863,_xlfn.MAP($W$2:$W$863,_xlfn.LAMBDA(_xlpm.x,_xlpm.x=$W534))))</f>
        <v>245</v>
      </c>
      <c r="AA534" s="11">
        <f t="shared" si="177"/>
        <v>4.0816326530612249E-3</v>
      </c>
      <c r="AB534" s="11">
        <f t="shared" si="178"/>
        <v>-3.5308688951332982E-3</v>
      </c>
      <c r="AC534" s="2"/>
      <c r="AH534" s="2"/>
      <c r="AI534" s="2"/>
    </row>
    <row r="535" spans="1:35">
      <c r="A535" s="1" t="str">
        <f t="shared" si="162"/>
        <v>~rha~ : [ɹhæ]</v>
      </c>
      <c r="B535" s="1">
        <f t="shared" si="179"/>
        <v>1</v>
      </c>
      <c r="C535" s="1">
        <f t="shared" si="179"/>
        <v>0</v>
      </c>
      <c r="D535" s="1">
        <f t="shared" si="179"/>
        <v>0</v>
      </c>
      <c r="E535" s="7">
        <v>1</v>
      </c>
      <c r="F535" s="9" t="s">
        <v>467</v>
      </c>
      <c r="G535" s="4">
        <f t="shared" si="163"/>
        <v>4.5330915684496827E-4</v>
      </c>
      <c r="H535" s="1" t="str">
        <f t="shared" si="164"/>
        <v>ɹhæ</v>
      </c>
      <c r="I535" s="1" t="str">
        <f t="shared" si="165"/>
        <v>rha</v>
      </c>
      <c r="J535" s="10">
        <f t="shared" si="166"/>
        <v>3</v>
      </c>
      <c r="K535" s="10">
        <f t="shared" si="167"/>
        <v>3</v>
      </c>
      <c r="L535" s="10">
        <f t="shared" si="168"/>
        <v>3</v>
      </c>
      <c r="M535" s="1" t="str">
        <f t="shared" si="169"/>
        <v>~rha~</v>
      </c>
      <c r="N535" s="1" t="str">
        <f t="shared" si="170"/>
        <v>[ɹhæ]</v>
      </c>
      <c r="O535" s="4">
        <f t="shared" si="171"/>
        <v>0.21041093737452468</v>
      </c>
      <c r="P535" s="4">
        <f t="shared" si="172"/>
        <v>1</v>
      </c>
      <c r="Q535" s="3" cm="1">
        <f t="array" ref="Q535">SUM(_xlfn._xlws.FILTER($G$2:$G$863,_xlfn.MAP($M$2:$M$863,_xlfn.LAMBDA(_xlpm.x,_xlpm.x=$M535))))</f>
        <v>4.5330915684496827E-4</v>
      </c>
      <c r="R535" s="4">
        <f t="shared" si="173"/>
        <v>1</v>
      </c>
      <c r="S535" s="6" cm="1">
        <f t="array" ref="S535">SUM(_xlfn._xlws.FILTER($G$2:$G$863,_xlfn.MAP($N$2:$N$863,_xlfn.LAMBDA(_xlpm.x,_xlpm.x=$N535))))</f>
        <v>4.5330915684496827E-4</v>
      </c>
      <c r="T535" s="4">
        <f t="shared" si="174"/>
        <v>1</v>
      </c>
      <c r="U535" s="4">
        <f t="shared" si="175"/>
        <v>0</v>
      </c>
      <c r="V535" s="4" t="s">
        <v>900</v>
      </c>
      <c r="W535" s="4" t="s">
        <v>902</v>
      </c>
      <c r="X535" s="2" cm="1">
        <f t="array" ref="X535">SUM(_xlfn._xlws.FILTER($E$2:$E$863,_xlfn.MAP($V$2:$V$863,_xlfn.LAMBDA(_xlpm.x,_xlpm.x=$V535))))</f>
        <v>247</v>
      </c>
      <c r="Y535" s="11">
        <f t="shared" si="176"/>
        <v>4.048582995951417E-3</v>
      </c>
      <c r="Z535" s="2" cm="1">
        <f t="array" ref="Z535">SUM(_xlfn._xlws.FILTER($E$2:$E$863,_xlfn.MAP($W$2:$W$863,_xlfn.LAMBDA(_xlpm.x,_xlpm.x=$W535))))</f>
        <v>127</v>
      </c>
      <c r="AA535" s="11">
        <f t="shared" si="177"/>
        <v>7.874015748031496E-3</v>
      </c>
      <c r="AB535" s="11">
        <f t="shared" si="178"/>
        <v>-0.28889323230370889</v>
      </c>
      <c r="AC535" s="2"/>
      <c r="AH535" s="2"/>
      <c r="AI535" s="2"/>
    </row>
    <row r="536" spans="1:35">
      <c r="A536" s="1" t="str">
        <f t="shared" si="162"/>
        <v>~rke~ : [ɹkɛ]</v>
      </c>
      <c r="B536" s="1">
        <f t="shared" si="179"/>
        <v>1</v>
      </c>
      <c r="C536" s="1">
        <f t="shared" si="179"/>
        <v>0</v>
      </c>
      <c r="D536" s="1">
        <f t="shared" si="179"/>
        <v>0</v>
      </c>
      <c r="E536" s="7">
        <v>1</v>
      </c>
      <c r="F536" s="9" t="s">
        <v>692</v>
      </c>
      <c r="G536" s="4">
        <f t="shared" si="163"/>
        <v>4.5330915684496827E-4</v>
      </c>
      <c r="H536" s="4" t="str">
        <f t="shared" si="164"/>
        <v>ɹkɛ</v>
      </c>
      <c r="I536" s="4" t="str">
        <f t="shared" si="165"/>
        <v>rke</v>
      </c>
      <c r="J536" s="10">
        <f t="shared" si="166"/>
        <v>3</v>
      </c>
      <c r="K536" s="10">
        <f t="shared" si="167"/>
        <v>3</v>
      </c>
      <c r="L536" s="10">
        <f t="shared" si="168"/>
        <v>3</v>
      </c>
      <c r="M536" s="1" t="str">
        <f t="shared" si="169"/>
        <v>~rke~</v>
      </c>
      <c r="N536" s="1" t="str">
        <f t="shared" si="170"/>
        <v>[ɹkɛ]</v>
      </c>
      <c r="O536" s="4">
        <f t="shared" si="171"/>
        <v>0.21041093737452468</v>
      </c>
      <c r="P536" s="4">
        <f t="shared" si="172"/>
        <v>1</v>
      </c>
      <c r="Q536" s="3" cm="1">
        <f t="array" ref="Q536">SUM(_xlfn._xlws.FILTER($G$2:$G$863,_xlfn.MAP($M$2:$M$863,_xlfn.LAMBDA(_xlpm.x,_xlpm.x=$M536))))</f>
        <v>4.5330915684496827E-4</v>
      </c>
      <c r="R536" s="4">
        <f t="shared" si="173"/>
        <v>1</v>
      </c>
      <c r="S536" s="6" cm="1">
        <f t="array" ref="S536">SUM(_xlfn._xlws.FILTER($G$2:$G$863,_xlfn.MAP($N$2:$N$863,_xlfn.LAMBDA(_xlpm.x,_xlpm.x=$N536))))</f>
        <v>4.5330915684496827E-4</v>
      </c>
      <c r="T536" s="4">
        <f t="shared" si="174"/>
        <v>1</v>
      </c>
      <c r="U536" s="4">
        <f t="shared" si="175"/>
        <v>0</v>
      </c>
      <c r="V536" s="4" t="s">
        <v>899</v>
      </c>
      <c r="W536" s="4" t="s">
        <v>899</v>
      </c>
      <c r="X536" s="2" cm="1">
        <f t="array" ref="X536">SUM(_xlfn._xlws.FILTER($E$2:$E$863,_xlfn.MAP($V$2:$V$863,_xlfn.LAMBDA(_xlpm.x,_xlpm.x=$V536))))</f>
        <v>359</v>
      </c>
      <c r="Y536" s="11">
        <f t="shared" si="176"/>
        <v>2.7855153203342618E-3</v>
      </c>
      <c r="Z536" s="2" cm="1">
        <f t="array" ref="Z536">SUM(_xlfn._xlws.FILTER($E$2:$E$863,_xlfn.MAP($W$2:$W$863,_xlfn.LAMBDA(_xlpm.x,_xlpm.x=$W536))))</f>
        <v>104</v>
      </c>
      <c r="AA536" s="11">
        <f t="shared" si="177"/>
        <v>9.6153846153846159E-3</v>
      </c>
      <c r="AB536" s="11">
        <f t="shared" si="178"/>
        <v>-0.53806110927953876</v>
      </c>
      <c r="AC536" s="2"/>
      <c r="AH536" s="2"/>
      <c r="AI536" s="2"/>
    </row>
    <row r="537" spans="1:35">
      <c r="A537" s="1" t="str">
        <f t="shared" si="162"/>
        <v>~rld~ : [ɹld]</v>
      </c>
      <c r="B537" s="1">
        <f t="shared" si="179"/>
        <v>1</v>
      </c>
      <c r="C537" s="1">
        <f t="shared" si="179"/>
        <v>0</v>
      </c>
      <c r="D537" s="1">
        <f t="shared" si="179"/>
        <v>0</v>
      </c>
      <c r="E537" s="7">
        <v>1</v>
      </c>
      <c r="F537" s="9" t="s">
        <v>468</v>
      </c>
      <c r="G537" s="4">
        <f t="shared" si="163"/>
        <v>4.5330915684496827E-4</v>
      </c>
      <c r="H537" s="1" t="str">
        <f t="shared" si="164"/>
        <v>ɹld</v>
      </c>
      <c r="I537" s="1" t="str">
        <f t="shared" si="165"/>
        <v>rld</v>
      </c>
      <c r="J537" s="10">
        <f t="shared" si="166"/>
        <v>3</v>
      </c>
      <c r="K537" s="10">
        <f t="shared" si="167"/>
        <v>3</v>
      </c>
      <c r="L537" s="10">
        <f t="shared" si="168"/>
        <v>3</v>
      </c>
      <c r="M537" s="1" t="str">
        <f t="shared" si="169"/>
        <v>~rld~</v>
      </c>
      <c r="N537" s="1" t="str">
        <f t="shared" si="170"/>
        <v>[ɹld]</v>
      </c>
      <c r="O537" s="4">
        <f t="shared" si="171"/>
        <v>0.21041093737452468</v>
      </c>
      <c r="P537" s="4">
        <f t="shared" si="172"/>
        <v>1</v>
      </c>
      <c r="Q537" s="3" cm="1">
        <f t="array" ref="Q537">SUM(_xlfn._xlws.FILTER($G$2:$G$863,_xlfn.MAP($M$2:$M$863,_xlfn.LAMBDA(_xlpm.x,_xlpm.x=$M537))))</f>
        <v>4.5330915684496827E-4</v>
      </c>
      <c r="R537" s="4">
        <f t="shared" si="173"/>
        <v>1</v>
      </c>
      <c r="S537" s="6" cm="1">
        <f t="array" ref="S537">SUM(_xlfn._xlws.FILTER($G$2:$G$863,_xlfn.MAP($N$2:$N$863,_xlfn.LAMBDA(_xlpm.x,_xlpm.x=$N537))))</f>
        <v>4.5330915684496827E-4</v>
      </c>
      <c r="T537" s="4">
        <f t="shared" si="174"/>
        <v>1</v>
      </c>
      <c r="U537" s="4">
        <f t="shared" si="175"/>
        <v>0</v>
      </c>
      <c r="V537" s="4" t="s">
        <v>907</v>
      </c>
      <c r="W537" s="4" t="s">
        <v>901</v>
      </c>
      <c r="X537" s="2" cm="1">
        <f t="array" ref="X537">SUM(_xlfn._xlws.FILTER($E$2:$E$863,_xlfn.MAP($V$2:$V$863,_xlfn.LAMBDA(_xlpm.x,_xlpm.x=$V537))))</f>
        <v>341</v>
      </c>
      <c r="Y537" s="11">
        <f t="shared" si="176"/>
        <v>2.9325513196480938E-3</v>
      </c>
      <c r="Z537" s="2" cm="1">
        <f t="array" ref="Z537">SUM(_xlfn._xlws.FILTER($E$2:$E$863,_xlfn.MAP($W$2:$W$863,_xlfn.LAMBDA(_xlpm.x,_xlpm.x=$W537))))</f>
        <v>184</v>
      </c>
      <c r="AA537" s="11">
        <f t="shared" si="177"/>
        <v>5.434782608695652E-3</v>
      </c>
      <c r="AB537" s="11">
        <f t="shared" si="178"/>
        <v>-0.26793655598296129</v>
      </c>
      <c r="AC537" s="2"/>
      <c r="AH537" s="2"/>
      <c r="AI537" s="2"/>
    </row>
    <row r="538" spans="1:35">
      <c r="A538" s="1" t="str">
        <f t="shared" si="162"/>
        <v>~rly~ : [ɹlɪ]</v>
      </c>
      <c r="B538" s="1">
        <f t="shared" si="179"/>
        <v>1</v>
      </c>
      <c r="C538" s="1">
        <f t="shared" si="179"/>
        <v>0</v>
      </c>
      <c r="D538" s="1">
        <f t="shared" si="179"/>
        <v>0</v>
      </c>
      <c r="E538" s="7">
        <v>1</v>
      </c>
      <c r="F538" s="9" t="s">
        <v>230</v>
      </c>
      <c r="G538" s="4">
        <f t="shared" si="163"/>
        <v>4.5330915684496827E-4</v>
      </c>
      <c r="H538" s="4" t="str">
        <f t="shared" si="164"/>
        <v>ɹlɪ</v>
      </c>
      <c r="I538" s="4" t="str">
        <f t="shared" si="165"/>
        <v>rly</v>
      </c>
      <c r="J538" s="10">
        <f t="shared" si="166"/>
        <v>3</v>
      </c>
      <c r="K538" s="10">
        <f t="shared" si="167"/>
        <v>3</v>
      </c>
      <c r="L538" s="10">
        <f t="shared" si="168"/>
        <v>3</v>
      </c>
      <c r="M538" s="1" t="str">
        <f t="shared" si="169"/>
        <v>~rly~</v>
      </c>
      <c r="N538" s="1" t="str">
        <f t="shared" si="170"/>
        <v>[ɹlɪ]</v>
      </c>
      <c r="O538" s="4">
        <f t="shared" si="171"/>
        <v>0.21041093737452468</v>
      </c>
      <c r="P538" s="4">
        <f t="shared" si="172"/>
        <v>1</v>
      </c>
      <c r="Q538" s="3" cm="1">
        <f t="array" ref="Q538">SUM(_xlfn._xlws.FILTER($G$2:$G$863,_xlfn.MAP($M$2:$M$863,_xlfn.LAMBDA(_xlpm.x,_xlpm.x=$M538))))</f>
        <v>4.5330915684496827E-4</v>
      </c>
      <c r="R538" s="4">
        <f t="shared" si="173"/>
        <v>1</v>
      </c>
      <c r="S538" s="6" cm="1">
        <f t="array" ref="S538">SUM(_xlfn._xlws.FILTER($G$2:$G$863,_xlfn.MAP($N$2:$N$863,_xlfn.LAMBDA(_xlpm.x,_xlpm.x=$N538))))</f>
        <v>4.5330915684496827E-4</v>
      </c>
      <c r="T538" s="4">
        <f t="shared" si="174"/>
        <v>1</v>
      </c>
      <c r="U538" s="4">
        <f t="shared" si="175"/>
        <v>0</v>
      </c>
      <c r="V538" s="4" t="s">
        <v>909</v>
      </c>
      <c r="W538" s="4" t="s">
        <v>893</v>
      </c>
      <c r="X538" s="2" cm="1">
        <f t="array" ref="X538">SUM(_xlfn._xlws.FILTER($E$2:$E$863,_xlfn.MAP($V$2:$V$863,_xlfn.LAMBDA(_xlpm.x,_xlpm.x=$V538))))</f>
        <v>473</v>
      </c>
      <c r="Y538" s="11">
        <f t="shared" si="176"/>
        <v>2.1141649048625794E-3</v>
      </c>
      <c r="Z538" s="2" cm="1">
        <f t="array" ref="Z538">SUM(_xlfn._xlws.FILTER($E$2:$E$863,_xlfn.MAP($W$2:$W$863,_xlfn.LAMBDA(_xlpm.x,_xlpm.x=$W538))))</f>
        <v>228</v>
      </c>
      <c r="AA538" s="11">
        <f t="shared" si="177"/>
        <v>4.3859649122807015E-3</v>
      </c>
      <c r="AB538" s="11">
        <f t="shared" si="178"/>
        <v>-0.3169262937373577</v>
      </c>
      <c r="AC538" s="2"/>
      <c r="AH538" s="2"/>
      <c r="AI538" s="2"/>
    </row>
    <row r="539" spans="1:35">
      <c r="A539" s="1" t="str">
        <f t="shared" si="162"/>
        <v>~rmi~ : [ɹmɪ]</v>
      </c>
      <c r="B539" s="1">
        <f t="shared" si="179"/>
        <v>1</v>
      </c>
      <c r="C539" s="1">
        <f t="shared" si="179"/>
        <v>0</v>
      </c>
      <c r="D539" s="1">
        <f t="shared" si="179"/>
        <v>0</v>
      </c>
      <c r="E539" s="7">
        <v>1</v>
      </c>
      <c r="F539" s="9" t="s">
        <v>434</v>
      </c>
      <c r="G539" s="4">
        <f t="shared" si="163"/>
        <v>4.5330915684496827E-4</v>
      </c>
      <c r="H539" s="4" t="str">
        <f t="shared" si="164"/>
        <v>ɹmɪ</v>
      </c>
      <c r="I539" s="4" t="str">
        <f t="shared" si="165"/>
        <v>rmi</v>
      </c>
      <c r="J539" s="10">
        <f t="shared" si="166"/>
        <v>3</v>
      </c>
      <c r="K539" s="10">
        <f t="shared" si="167"/>
        <v>3</v>
      </c>
      <c r="L539" s="10">
        <f t="shared" si="168"/>
        <v>3</v>
      </c>
      <c r="M539" s="1" t="str">
        <f t="shared" si="169"/>
        <v>~rmi~</v>
      </c>
      <c r="N539" s="1" t="str">
        <f t="shared" si="170"/>
        <v>[ɹmɪ]</v>
      </c>
      <c r="O539" s="4">
        <f t="shared" si="171"/>
        <v>0.21041093737452468</v>
      </c>
      <c r="P539" s="4">
        <f t="shared" si="172"/>
        <v>1</v>
      </c>
      <c r="Q539" s="3" cm="1">
        <f t="array" ref="Q539">SUM(_xlfn._xlws.FILTER($G$2:$G$863,_xlfn.MAP($M$2:$M$863,_xlfn.LAMBDA(_xlpm.x,_xlpm.x=$M539))))</f>
        <v>4.5330915684496827E-4</v>
      </c>
      <c r="R539" s="4">
        <f t="shared" si="173"/>
        <v>1</v>
      </c>
      <c r="S539" s="6" cm="1">
        <f t="array" ref="S539">SUM(_xlfn._xlws.FILTER($G$2:$G$863,_xlfn.MAP($N$2:$N$863,_xlfn.LAMBDA(_xlpm.x,_xlpm.x=$N539))))</f>
        <v>4.5330915684496827E-4</v>
      </c>
      <c r="T539" s="4">
        <f t="shared" si="174"/>
        <v>1</v>
      </c>
      <c r="U539" s="4">
        <f t="shared" si="175"/>
        <v>0</v>
      </c>
      <c r="V539" s="4" t="s">
        <v>900</v>
      </c>
      <c r="W539" s="4" t="s">
        <v>890</v>
      </c>
      <c r="X539" s="2" cm="1">
        <f t="array" ref="X539">SUM(_xlfn._xlws.FILTER($E$2:$E$863,_xlfn.MAP($V$2:$V$863,_xlfn.LAMBDA(_xlpm.x,_xlpm.x=$V539))))</f>
        <v>247</v>
      </c>
      <c r="Y539" s="11">
        <f t="shared" si="176"/>
        <v>4.048582995951417E-3</v>
      </c>
      <c r="Z539" s="2" cm="1">
        <f t="array" ref="Z539">SUM(_xlfn._xlws.FILTER($E$2:$E$863,_xlfn.MAP($W$2:$W$863,_xlfn.LAMBDA(_xlpm.x,_xlpm.x=$W539))))</f>
        <v>245</v>
      </c>
      <c r="AA539" s="11">
        <f t="shared" si="177"/>
        <v>4.0816326530612249E-3</v>
      </c>
      <c r="AB539" s="11">
        <f t="shared" si="178"/>
        <v>-3.5308688951332982E-3</v>
      </c>
      <c r="AC539" s="2"/>
      <c r="AH539" s="2"/>
      <c r="AI539" s="2"/>
    </row>
    <row r="540" spans="1:35">
      <c r="A540" s="1" t="str">
        <f t="shared" si="162"/>
        <v>~rne~ : [ɹnə]</v>
      </c>
      <c r="B540" s="1">
        <f t="shared" si="179"/>
        <v>1</v>
      </c>
      <c r="C540" s="1">
        <f t="shared" si="179"/>
        <v>0</v>
      </c>
      <c r="D540" s="1">
        <f t="shared" si="179"/>
        <v>0</v>
      </c>
      <c r="E540" s="7">
        <v>1</v>
      </c>
      <c r="F540" s="9" t="s">
        <v>626</v>
      </c>
      <c r="G540" s="4">
        <f t="shared" si="163"/>
        <v>4.5330915684496827E-4</v>
      </c>
      <c r="H540" s="4" t="str">
        <f t="shared" si="164"/>
        <v>ɹnə</v>
      </c>
      <c r="I540" s="4" t="str">
        <f t="shared" si="165"/>
        <v>rne</v>
      </c>
      <c r="J540" s="10">
        <f t="shared" si="166"/>
        <v>3</v>
      </c>
      <c r="K540" s="10">
        <f t="shared" si="167"/>
        <v>3</v>
      </c>
      <c r="L540" s="10">
        <f t="shared" si="168"/>
        <v>3</v>
      </c>
      <c r="M540" s="1" t="str">
        <f t="shared" si="169"/>
        <v>~rne~</v>
      </c>
      <c r="N540" s="1" t="str">
        <f t="shared" si="170"/>
        <v>[ɹnə]</v>
      </c>
      <c r="O540" s="4">
        <f t="shared" si="171"/>
        <v>0.21041093737452468</v>
      </c>
      <c r="P540" s="4">
        <f t="shared" si="172"/>
        <v>1</v>
      </c>
      <c r="Q540" s="3" cm="1">
        <f t="array" ref="Q540">SUM(_xlfn._xlws.FILTER($G$2:$G$863,_xlfn.MAP($M$2:$M$863,_xlfn.LAMBDA(_xlpm.x,_xlpm.x=$M540))))</f>
        <v>4.5330915684496827E-4</v>
      </c>
      <c r="R540" s="4">
        <f t="shared" si="173"/>
        <v>1</v>
      </c>
      <c r="S540" s="6" cm="1">
        <f t="array" ref="S540">SUM(_xlfn._xlws.FILTER($G$2:$G$863,_xlfn.MAP($N$2:$N$863,_xlfn.LAMBDA(_xlpm.x,_xlpm.x=$N540))))</f>
        <v>4.5330915684496827E-4</v>
      </c>
      <c r="T540" s="4">
        <f t="shared" si="174"/>
        <v>1</v>
      </c>
      <c r="U540" s="4">
        <f t="shared" si="175"/>
        <v>0</v>
      </c>
      <c r="V540" s="4" t="s">
        <v>907</v>
      </c>
      <c r="W540" s="4" t="s">
        <v>890</v>
      </c>
      <c r="X540" s="2" cm="1">
        <f t="array" ref="X540">SUM(_xlfn._xlws.FILTER($E$2:$E$863,_xlfn.MAP($V$2:$V$863,_xlfn.LAMBDA(_xlpm.x,_xlpm.x=$V540))))</f>
        <v>341</v>
      </c>
      <c r="Y540" s="11">
        <f t="shared" si="176"/>
        <v>2.9325513196480938E-3</v>
      </c>
      <c r="Z540" s="2" cm="1">
        <f t="array" ref="Z540">SUM(_xlfn._xlws.FILTER($E$2:$E$863,_xlfn.MAP($W$2:$W$863,_xlfn.LAMBDA(_xlpm.x,_xlpm.x=$W540))))</f>
        <v>245</v>
      </c>
      <c r="AA540" s="11">
        <f t="shared" si="177"/>
        <v>4.0816326530612249E-3</v>
      </c>
      <c r="AB540" s="11">
        <f t="shared" si="178"/>
        <v>-0.1435882946279653</v>
      </c>
      <c r="AC540" s="2"/>
      <c r="AH540" s="2"/>
      <c r="AI540" s="2"/>
    </row>
    <row r="541" spans="1:35">
      <c r="A541" s="1" t="str">
        <f t="shared" si="162"/>
        <v>~rni~ : [ɹnɪ]</v>
      </c>
      <c r="B541" s="1">
        <f t="shared" si="179"/>
        <v>1</v>
      </c>
      <c r="C541" s="1">
        <f t="shared" si="179"/>
        <v>0</v>
      </c>
      <c r="D541" s="1">
        <f t="shared" si="179"/>
        <v>0</v>
      </c>
      <c r="E541" s="7">
        <v>1</v>
      </c>
      <c r="F541" s="9" t="s">
        <v>207</v>
      </c>
      <c r="G541" s="4">
        <f t="shared" si="163"/>
        <v>4.5330915684496827E-4</v>
      </c>
      <c r="H541" s="4" t="str">
        <f t="shared" si="164"/>
        <v>ɹnɪ</v>
      </c>
      <c r="I541" s="4" t="str">
        <f t="shared" si="165"/>
        <v>rni</v>
      </c>
      <c r="J541" s="10">
        <f t="shared" si="166"/>
        <v>3</v>
      </c>
      <c r="K541" s="10">
        <f t="shared" si="167"/>
        <v>3</v>
      </c>
      <c r="L541" s="10">
        <f t="shared" si="168"/>
        <v>3</v>
      </c>
      <c r="M541" s="1" t="str">
        <f t="shared" si="169"/>
        <v>~rni~</v>
      </c>
      <c r="N541" s="1" t="str">
        <f t="shared" si="170"/>
        <v>[ɹnɪ]</v>
      </c>
      <c r="O541" s="4">
        <f t="shared" si="171"/>
        <v>0.21041093737452468</v>
      </c>
      <c r="P541" s="4">
        <f t="shared" si="172"/>
        <v>1</v>
      </c>
      <c r="Q541" s="3" cm="1">
        <f t="array" ref="Q541">SUM(_xlfn._xlws.FILTER($G$2:$G$863,_xlfn.MAP($M$2:$M$863,_xlfn.LAMBDA(_xlpm.x,_xlpm.x=$M541))))</f>
        <v>4.5330915684496827E-4</v>
      </c>
      <c r="R541" s="4">
        <f t="shared" si="173"/>
        <v>1</v>
      </c>
      <c r="S541" s="6" cm="1">
        <f t="array" ref="S541">SUM(_xlfn._xlws.FILTER($G$2:$G$863,_xlfn.MAP($N$2:$N$863,_xlfn.LAMBDA(_xlpm.x,_xlpm.x=$N541))))</f>
        <v>4.5330915684496827E-4</v>
      </c>
      <c r="T541" s="4">
        <f t="shared" si="174"/>
        <v>1</v>
      </c>
      <c r="U541" s="4">
        <f t="shared" si="175"/>
        <v>0</v>
      </c>
      <c r="V541" s="4" t="s">
        <v>909</v>
      </c>
      <c r="W541" s="4" t="s">
        <v>899</v>
      </c>
      <c r="X541" s="2" cm="1">
        <f t="array" ref="X541">SUM(_xlfn._xlws.FILTER($E$2:$E$863,_xlfn.MAP($V$2:$V$863,_xlfn.LAMBDA(_xlpm.x,_xlpm.x=$V541))))</f>
        <v>473</v>
      </c>
      <c r="Y541" s="11">
        <f t="shared" si="176"/>
        <v>2.1141649048625794E-3</v>
      </c>
      <c r="Z541" s="2" cm="1">
        <f t="array" ref="Z541">SUM(_xlfn._xlws.FILTER($E$2:$E$863,_xlfn.MAP($W$2:$W$863,_xlfn.LAMBDA(_xlpm.x,_xlpm.x=$W541))))</f>
        <v>104</v>
      </c>
      <c r="AA541" s="11">
        <f t="shared" si="177"/>
        <v>9.6153846153846159E-3</v>
      </c>
      <c r="AB541" s="11">
        <f t="shared" si="178"/>
        <v>-0.65782780143903119</v>
      </c>
      <c r="AC541" s="2"/>
      <c r="AH541" s="2"/>
      <c r="AI541" s="2"/>
    </row>
    <row r="542" spans="1:35">
      <c r="A542" s="1" t="str">
        <f t="shared" si="162"/>
        <v>~rst~ : [ɹst]</v>
      </c>
      <c r="B542" s="1">
        <f t="shared" ref="B542:D561" si="180">_xlfn.LET(_xlpm.d,$F542,_xlpm.k,_xlfn.CONCAT(LEFT(TRIM(B$1),1),"*"),COUNTIF(_xlpm.d,_xlpm.k))</f>
        <v>1</v>
      </c>
      <c r="C542" s="1">
        <f t="shared" si="180"/>
        <v>0</v>
      </c>
      <c r="D542" s="1">
        <f t="shared" si="180"/>
        <v>0</v>
      </c>
      <c r="E542" s="7">
        <v>1</v>
      </c>
      <c r="F542" s="9" t="s">
        <v>243</v>
      </c>
      <c r="G542" s="4">
        <f t="shared" si="163"/>
        <v>4.5330915684496827E-4</v>
      </c>
      <c r="H542" s="4" t="str">
        <f t="shared" si="164"/>
        <v>ɹst</v>
      </c>
      <c r="I542" s="4" t="str">
        <f t="shared" si="165"/>
        <v>rst</v>
      </c>
      <c r="J542" s="10">
        <f t="shared" si="166"/>
        <v>3</v>
      </c>
      <c r="K542" s="10">
        <f t="shared" si="167"/>
        <v>3</v>
      </c>
      <c r="L542" s="10">
        <f t="shared" si="168"/>
        <v>3</v>
      </c>
      <c r="M542" s="1" t="str">
        <f t="shared" si="169"/>
        <v>~rst~</v>
      </c>
      <c r="N542" s="1" t="str">
        <f t="shared" si="170"/>
        <v>[ɹst]</v>
      </c>
      <c r="O542" s="4">
        <f t="shared" si="171"/>
        <v>0.21041093737452468</v>
      </c>
      <c r="P542" s="4">
        <f t="shared" si="172"/>
        <v>1</v>
      </c>
      <c r="Q542" s="3" cm="1">
        <f t="array" ref="Q542">SUM(_xlfn._xlws.FILTER($G$2:$G$863,_xlfn.MAP($M$2:$M$863,_xlfn.LAMBDA(_xlpm.x,_xlpm.x=$M542))))</f>
        <v>4.5330915684496827E-4</v>
      </c>
      <c r="R542" s="4">
        <f t="shared" si="173"/>
        <v>1</v>
      </c>
      <c r="S542" s="6" cm="1">
        <f t="array" ref="S542">SUM(_xlfn._xlws.FILTER($G$2:$G$863,_xlfn.MAP($N$2:$N$863,_xlfn.LAMBDA(_xlpm.x,_xlpm.x=$N542))))</f>
        <v>4.5330915684496827E-4</v>
      </c>
      <c r="T542" s="4">
        <f t="shared" si="174"/>
        <v>1</v>
      </c>
      <c r="U542" s="4">
        <f t="shared" si="175"/>
        <v>0</v>
      </c>
      <c r="V542" s="4" t="s">
        <v>899</v>
      </c>
      <c r="W542" s="4" t="s">
        <v>891</v>
      </c>
      <c r="X542" s="2" cm="1">
        <f t="array" ref="X542">SUM(_xlfn._xlws.FILTER($E$2:$E$863,_xlfn.MAP($V$2:$V$863,_xlfn.LAMBDA(_xlpm.x,_xlpm.x=$V542))))</f>
        <v>359</v>
      </c>
      <c r="Y542" s="11">
        <f t="shared" si="176"/>
        <v>2.7855153203342618E-3</v>
      </c>
      <c r="Z542" s="2" cm="1">
        <f t="array" ref="Z542">SUM(_xlfn._xlws.FILTER($E$2:$E$863,_xlfn.MAP($W$2:$W$863,_xlfn.LAMBDA(_xlpm.x,_xlpm.x=$W542))))</f>
        <v>163</v>
      </c>
      <c r="AA542" s="11">
        <f t="shared" si="177"/>
        <v>6.1349693251533744E-3</v>
      </c>
      <c r="AB542" s="11">
        <f t="shared" si="178"/>
        <v>-0.34290684417436135</v>
      </c>
      <c r="AC542" s="2"/>
      <c r="AH542" s="2"/>
      <c r="AI542" s="2"/>
    </row>
    <row r="543" spans="1:35">
      <c r="A543" s="1" t="str">
        <f t="shared" si="162"/>
        <v>~rso~ : [ɹsə]</v>
      </c>
      <c r="B543" s="1">
        <f t="shared" si="180"/>
        <v>1</v>
      </c>
      <c r="C543" s="1">
        <f t="shared" si="180"/>
        <v>0</v>
      </c>
      <c r="D543" s="1">
        <f t="shared" si="180"/>
        <v>0</v>
      </c>
      <c r="E543" s="7">
        <v>1</v>
      </c>
      <c r="F543" s="9" t="s">
        <v>353</v>
      </c>
      <c r="G543" s="4">
        <f t="shared" si="163"/>
        <v>4.5330915684496827E-4</v>
      </c>
      <c r="H543" s="4" t="str">
        <f t="shared" si="164"/>
        <v>ɹsə</v>
      </c>
      <c r="I543" s="4" t="str">
        <f t="shared" si="165"/>
        <v>rso</v>
      </c>
      <c r="J543" s="10">
        <f t="shared" si="166"/>
        <v>3</v>
      </c>
      <c r="K543" s="10">
        <f t="shared" si="167"/>
        <v>3</v>
      </c>
      <c r="L543" s="10">
        <f t="shared" si="168"/>
        <v>3</v>
      </c>
      <c r="M543" s="1" t="str">
        <f t="shared" si="169"/>
        <v>~rso~</v>
      </c>
      <c r="N543" s="1" t="str">
        <f t="shared" si="170"/>
        <v>[ɹsə]</v>
      </c>
      <c r="O543" s="4">
        <f t="shared" si="171"/>
        <v>0.21041093737452468</v>
      </c>
      <c r="P543" s="4">
        <f t="shared" si="172"/>
        <v>1</v>
      </c>
      <c r="Q543" s="3" cm="1">
        <f t="array" ref="Q543">SUM(_xlfn._xlws.FILTER($G$2:$G$863,_xlfn.MAP($M$2:$M$863,_xlfn.LAMBDA(_xlpm.x,_xlpm.x=$M543))))</f>
        <v>4.5330915684496827E-4</v>
      </c>
      <c r="R543" s="4">
        <f t="shared" si="173"/>
        <v>1</v>
      </c>
      <c r="S543" s="6" cm="1">
        <f t="array" ref="S543">SUM(_xlfn._xlws.FILTER($G$2:$G$863,_xlfn.MAP($N$2:$N$863,_xlfn.LAMBDA(_xlpm.x,_xlpm.x=$N543))))</f>
        <v>4.5330915684496827E-4</v>
      </c>
      <c r="T543" s="4">
        <f t="shared" si="174"/>
        <v>1</v>
      </c>
      <c r="U543" s="4">
        <f t="shared" si="175"/>
        <v>0</v>
      </c>
      <c r="V543" s="4" t="s">
        <v>899</v>
      </c>
      <c r="W543" s="4" t="s">
        <v>891</v>
      </c>
      <c r="X543" s="2" cm="1">
        <f t="array" ref="X543">SUM(_xlfn._xlws.FILTER($E$2:$E$863,_xlfn.MAP($V$2:$V$863,_xlfn.LAMBDA(_xlpm.x,_xlpm.x=$V543))))</f>
        <v>359</v>
      </c>
      <c r="Y543" s="11">
        <f t="shared" si="176"/>
        <v>2.7855153203342618E-3</v>
      </c>
      <c r="Z543" s="2" cm="1">
        <f t="array" ref="Z543">SUM(_xlfn._xlws.FILTER($E$2:$E$863,_xlfn.MAP($W$2:$W$863,_xlfn.LAMBDA(_xlpm.x,_xlpm.x=$W543))))</f>
        <v>163</v>
      </c>
      <c r="AA543" s="11">
        <f t="shared" si="177"/>
        <v>6.1349693251533744E-3</v>
      </c>
      <c r="AB543" s="11">
        <f t="shared" si="178"/>
        <v>-0.34290684417436135</v>
      </c>
      <c r="AC543" s="2"/>
      <c r="AH543" s="2"/>
      <c r="AI543" s="2"/>
    </row>
    <row r="544" spans="1:35">
      <c r="A544" s="1" t="str">
        <f t="shared" si="162"/>
        <v>~rch~ : [ɹtʃ]</v>
      </c>
      <c r="B544" s="1">
        <f t="shared" si="180"/>
        <v>1</v>
      </c>
      <c r="C544" s="1">
        <f t="shared" si="180"/>
        <v>0</v>
      </c>
      <c r="D544" s="1">
        <f t="shared" si="180"/>
        <v>0</v>
      </c>
      <c r="E544" s="7">
        <v>1</v>
      </c>
      <c r="F544" s="9" t="s">
        <v>225</v>
      </c>
      <c r="G544" s="4">
        <f t="shared" si="163"/>
        <v>4.5330915684496827E-4</v>
      </c>
      <c r="H544" s="4" t="str">
        <f t="shared" si="164"/>
        <v>ɹtʃ</v>
      </c>
      <c r="I544" s="4" t="str">
        <f t="shared" si="165"/>
        <v>rch</v>
      </c>
      <c r="J544" s="10">
        <f t="shared" si="166"/>
        <v>3</v>
      </c>
      <c r="K544" s="10">
        <f t="shared" si="167"/>
        <v>3</v>
      </c>
      <c r="L544" s="10">
        <f t="shared" si="168"/>
        <v>3</v>
      </c>
      <c r="M544" s="1" t="str">
        <f t="shared" si="169"/>
        <v>~rch~</v>
      </c>
      <c r="N544" s="1" t="str">
        <f t="shared" si="170"/>
        <v>[ɹtʃ]</v>
      </c>
      <c r="O544" s="4">
        <f t="shared" si="171"/>
        <v>0.21041093737452468</v>
      </c>
      <c r="P544" s="4">
        <f t="shared" si="172"/>
        <v>1</v>
      </c>
      <c r="Q544" s="3" cm="1">
        <f t="array" ref="Q544">SUM(_xlfn._xlws.FILTER($G$2:$G$863,_xlfn.MAP($M$2:$M$863,_xlfn.LAMBDA(_xlpm.x,_xlpm.x=$M544))))</f>
        <v>4.5330915684496827E-4</v>
      </c>
      <c r="R544" s="4">
        <f t="shared" si="173"/>
        <v>1</v>
      </c>
      <c r="S544" s="6" cm="1">
        <f t="array" ref="S544">SUM(_xlfn._xlws.FILTER($G$2:$G$863,_xlfn.MAP($N$2:$N$863,_xlfn.LAMBDA(_xlpm.x,_xlpm.x=$N544))))</f>
        <v>4.5330915684496827E-4</v>
      </c>
      <c r="T544" s="4">
        <f t="shared" si="174"/>
        <v>1</v>
      </c>
      <c r="U544" s="4">
        <f t="shared" si="175"/>
        <v>0</v>
      </c>
      <c r="V544" s="4" t="s">
        <v>889</v>
      </c>
      <c r="W544" s="4" t="s">
        <v>903</v>
      </c>
      <c r="X544" s="2" cm="1">
        <f t="array" ref="X544">SUM(_xlfn._xlws.FILTER($E$2:$E$863,_xlfn.MAP($V$2:$V$863,_xlfn.LAMBDA(_xlpm.x,_xlpm.x=$V544))))</f>
        <v>52</v>
      </c>
      <c r="Y544" s="11">
        <f t="shared" si="176"/>
        <v>1.9230769230769232E-2</v>
      </c>
      <c r="Z544" s="2" cm="1">
        <f t="array" ref="Z544">SUM(_xlfn._xlws.FILTER($E$2:$E$863,_xlfn.MAP($W$2:$W$863,_xlfn.LAMBDA(_xlpm.x,_xlpm.x=$W544))))</f>
        <v>32</v>
      </c>
      <c r="AA544" s="11">
        <f t="shared" si="177"/>
        <v>3.125E-2</v>
      </c>
      <c r="AB544" s="11">
        <f t="shared" si="178"/>
        <v>-0.21085336531489315</v>
      </c>
      <c r="AC544" s="2"/>
      <c r="AH544" s="2"/>
      <c r="AI544" s="2"/>
    </row>
    <row r="545" spans="1:35">
      <c r="A545" s="1" t="str">
        <f t="shared" si="162"/>
        <v>~rwa~ : [ɹwə]</v>
      </c>
      <c r="B545" s="1">
        <f t="shared" si="180"/>
        <v>1</v>
      </c>
      <c r="C545" s="1">
        <f t="shared" si="180"/>
        <v>0</v>
      </c>
      <c r="D545" s="1">
        <f t="shared" si="180"/>
        <v>0</v>
      </c>
      <c r="E545" s="7">
        <v>1</v>
      </c>
      <c r="F545" s="9" t="s">
        <v>274</v>
      </c>
      <c r="G545" s="4">
        <f t="shared" si="163"/>
        <v>4.5330915684496827E-4</v>
      </c>
      <c r="H545" s="4" t="str">
        <f t="shared" si="164"/>
        <v>ɹwə</v>
      </c>
      <c r="I545" s="4" t="str">
        <f t="shared" si="165"/>
        <v>rwa</v>
      </c>
      <c r="J545" s="10">
        <f t="shared" si="166"/>
        <v>3</v>
      </c>
      <c r="K545" s="10">
        <f t="shared" si="167"/>
        <v>3</v>
      </c>
      <c r="L545" s="10">
        <f t="shared" si="168"/>
        <v>3</v>
      </c>
      <c r="M545" s="1" t="str">
        <f t="shared" si="169"/>
        <v>~rwa~</v>
      </c>
      <c r="N545" s="1" t="str">
        <f t="shared" si="170"/>
        <v>[ɹwə]</v>
      </c>
      <c r="O545" s="4">
        <f t="shared" si="171"/>
        <v>0.21041093737452468</v>
      </c>
      <c r="P545" s="4">
        <f t="shared" si="172"/>
        <v>1</v>
      </c>
      <c r="Q545" s="3" cm="1">
        <f t="array" ref="Q545">SUM(_xlfn._xlws.FILTER($G$2:$G$863,_xlfn.MAP($M$2:$M$863,_xlfn.LAMBDA(_xlpm.x,_xlpm.x=$M545))))</f>
        <v>4.5330915684496827E-4</v>
      </c>
      <c r="R545" s="4">
        <f t="shared" si="173"/>
        <v>1</v>
      </c>
      <c r="S545" s="6" cm="1">
        <f t="array" ref="S545">SUM(_xlfn._xlws.FILTER($G$2:$G$863,_xlfn.MAP($N$2:$N$863,_xlfn.LAMBDA(_xlpm.x,_xlpm.x=$N545))))</f>
        <v>4.5330915684496827E-4</v>
      </c>
      <c r="T545" s="4">
        <f t="shared" si="174"/>
        <v>1</v>
      </c>
      <c r="U545" s="4">
        <f t="shared" si="175"/>
        <v>0</v>
      </c>
      <c r="V545" s="4" t="s">
        <v>900</v>
      </c>
      <c r="W545" s="4" t="s">
        <v>905</v>
      </c>
      <c r="X545" s="2" cm="1">
        <f t="array" ref="X545">SUM(_xlfn._xlws.FILTER($E$2:$E$863,_xlfn.MAP($V$2:$V$863,_xlfn.LAMBDA(_xlpm.x,_xlpm.x=$V545))))</f>
        <v>247</v>
      </c>
      <c r="Y545" s="11">
        <f t="shared" si="176"/>
        <v>4.048582995951417E-3</v>
      </c>
      <c r="Z545" s="2" cm="1">
        <f t="array" ref="Z545">SUM(_xlfn._xlws.FILTER($E$2:$E$863,_xlfn.MAP($W$2:$W$863,_xlfn.LAMBDA(_xlpm.x,_xlpm.x=$W545))))</f>
        <v>55</v>
      </c>
      <c r="AA545" s="11">
        <f t="shared" si="177"/>
        <v>1.8181818181818181E-2</v>
      </c>
      <c r="AB545" s="11">
        <f t="shared" si="178"/>
        <v>-0.65233426376542181</v>
      </c>
      <c r="AC545" s="2"/>
      <c r="AH545" s="2"/>
      <c r="AI545" s="2"/>
    </row>
    <row r="546" spans="1:35">
      <c r="A546" s="1" t="str">
        <f t="shared" si="162"/>
        <v>~goo~ : [ɡʊ]</v>
      </c>
      <c r="B546" s="1">
        <f t="shared" si="180"/>
        <v>0</v>
      </c>
      <c r="C546" s="1">
        <f t="shared" si="180"/>
        <v>0</v>
      </c>
      <c r="D546" s="1">
        <f t="shared" si="180"/>
        <v>0</v>
      </c>
      <c r="E546" s="7">
        <v>1</v>
      </c>
      <c r="F546" s="9" t="s">
        <v>296</v>
      </c>
      <c r="G546" s="4">
        <f t="shared" si="163"/>
        <v>4.5330915684496827E-4</v>
      </c>
      <c r="H546" s="4" t="str">
        <f t="shared" si="164"/>
        <v>ɡʊ</v>
      </c>
      <c r="I546" s="4" t="str">
        <f t="shared" si="165"/>
        <v>goo</v>
      </c>
      <c r="J546" s="10">
        <f t="shared" si="166"/>
        <v>2</v>
      </c>
      <c r="K546" s="10">
        <f t="shared" si="167"/>
        <v>3</v>
      </c>
      <c r="L546" s="10">
        <f t="shared" si="168"/>
        <v>3</v>
      </c>
      <c r="M546" s="1" t="str">
        <f t="shared" si="169"/>
        <v>~goo~</v>
      </c>
      <c r="N546" s="1" t="str">
        <f t="shared" si="170"/>
        <v>[ɡʊ]</v>
      </c>
      <c r="O546" s="4">
        <f t="shared" si="171"/>
        <v>0.21041093737452468</v>
      </c>
      <c r="P546" s="4">
        <f t="shared" si="172"/>
        <v>1</v>
      </c>
      <c r="Q546" s="3" cm="1">
        <f t="array" ref="Q546">SUM(_xlfn._xlws.FILTER($G$2:$G$863,_xlfn.MAP($M$2:$M$863,_xlfn.LAMBDA(_xlpm.x,_xlpm.x=$M546))))</f>
        <v>4.5330915684496827E-4</v>
      </c>
      <c r="R546" s="4">
        <f t="shared" si="173"/>
        <v>1</v>
      </c>
      <c r="S546" s="6" cm="1">
        <f t="array" ref="S546">SUM(_xlfn._xlws.FILTER($G$2:$G$863,_xlfn.MAP($N$2:$N$863,_xlfn.LAMBDA(_xlpm.x,_xlpm.x=$N546))))</f>
        <v>4.5330915684496827E-4</v>
      </c>
      <c r="T546" s="4">
        <f t="shared" si="174"/>
        <v>1</v>
      </c>
      <c r="U546" s="4">
        <f t="shared" si="175"/>
        <v>0</v>
      </c>
      <c r="V546" s="4" t="s">
        <v>908</v>
      </c>
      <c r="W546" s="4" t="s">
        <v>893</v>
      </c>
      <c r="X546" s="2" cm="1">
        <f t="array" ref="X546">SUM(_xlfn._xlws.FILTER($E$2:$E$863,_xlfn.MAP($V$2:$V$863,_xlfn.LAMBDA(_xlpm.x,_xlpm.x=$V546))))</f>
        <v>562</v>
      </c>
      <c r="Y546" s="11">
        <f t="shared" si="176"/>
        <v>1.7793594306049821E-3</v>
      </c>
      <c r="Z546" s="2" cm="1">
        <f t="array" ref="Z546">SUM(_xlfn._xlws.FILTER($E$2:$E$863,_xlfn.MAP($W$2:$W$863,_xlfn.LAMBDA(_xlpm.x,_xlpm.x=$W546))))</f>
        <v>228</v>
      </c>
      <c r="AA546" s="11">
        <f t="shared" si="177"/>
        <v>4.3859649122807015E-3</v>
      </c>
      <c r="AB546" s="11">
        <f t="shared" si="178"/>
        <v>-0.39180146856860726</v>
      </c>
      <c r="AC546" s="2"/>
      <c r="AH546" s="2"/>
      <c r="AI546" s="2"/>
    </row>
    <row r="547" spans="1:35">
      <c r="A547" s="1" t="str">
        <f t="shared" si="162"/>
        <v>~rga~ : [ɹɡə]</v>
      </c>
      <c r="B547" s="1">
        <f t="shared" si="180"/>
        <v>1</v>
      </c>
      <c r="C547" s="1">
        <f t="shared" si="180"/>
        <v>0</v>
      </c>
      <c r="D547" s="1">
        <f t="shared" si="180"/>
        <v>0</v>
      </c>
      <c r="E547" s="7">
        <v>1</v>
      </c>
      <c r="F547" s="9" t="s">
        <v>372</v>
      </c>
      <c r="G547" s="4">
        <f t="shared" si="163"/>
        <v>4.5330915684496827E-4</v>
      </c>
      <c r="H547" s="1" t="str">
        <f t="shared" si="164"/>
        <v>ɹɡə</v>
      </c>
      <c r="I547" s="1" t="str">
        <f t="shared" si="165"/>
        <v>rga</v>
      </c>
      <c r="J547" s="10">
        <f t="shared" si="166"/>
        <v>3</v>
      </c>
      <c r="K547" s="10">
        <f t="shared" si="167"/>
        <v>3</v>
      </c>
      <c r="L547" s="10">
        <f t="shared" si="168"/>
        <v>3</v>
      </c>
      <c r="M547" s="1" t="str">
        <f t="shared" si="169"/>
        <v>~rga~</v>
      </c>
      <c r="N547" s="1" t="str">
        <f t="shared" si="170"/>
        <v>[ɹɡə]</v>
      </c>
      <c r="O547" s="4">
        <f t="shared" si="171"/>
        <v>0.21041093737452468</v>
      </c>
      <c r="P547" s="4">
        <f t="shared" si="172"/>
        <v>1</v>
      </c>
      <c r="Q547" s="4" cm="1">
        <f t="array" ref="Q547">SUM(_xlfn._xlws.FILTER($G$2:$G$863,_xlfn.MAP($M$2:$M$863,_xlfn.LAMBDA(_xlpm.x,_xlpm.x=$M547))))</f>
        <v>4.5330915684496827E-4</v>
      </c>
      <c r="R547" s="4">
        <f t="shared" si="173"/>
        <v>1</v>
      </c>
      <c r="S547" s="6" cm="1">
        <f t="array" ref="S547">SUM(_xlfn._xlws.FILTER($G$2:$G$863,_xlfn.MAP($N$2:$N$863,_xlfn.LAMBDA(_xlpm.x,_xlpm.x=$N547))))</f>
        <v>4.5330915684496827E-4</v>
      </c>
      <c r="T547" s="4">
        <f t="shared" si="174"/>
        <v>1</v>
      </c>
      <c r="U547" s="4">
        <f t="shared" si="175"/>
        <v>0</v>
      </c>
      <c r="V547" s="4"/>
      <c r="W547" s="4"/>
      <c r="X547" s="2" cm="1">
        <f t="array" ref="X547">SUM(_xlfn._xlws.FILTER($E$2:$E$863,_xlfn.MAP($V$2:$V$863,_xlfn.LAMBDA(_xlpm.x,_xlpm.x=$V547))))</f>
        <v>44</v>
      </c>
      <c r="Y547" s="11">
        <f t="shared" si="176"/>
        <v>2.2727272727272728E-2</v>
      </c>
      <c r="Z547" s="2" cm="1">
        <f t="array" ref="Z547">SUM(_xlfn._xlws.FILTER($E$2:$E$863,_xlfn.MAP($W$2:$W$863,_xlfn.LAMBDA(_xlpm.x,_xlpm.x=$W547))))</f>
        <v>108</v>
      </c>
      <c r="AA547" s="11">
        <f t="shared" si="177"/>
        <v>9.2592592592592587E-3</v>
      </c>
      <c r="AB547" s="11">
        <f t="shared" si="178"/>
        <v>0.38997107900076228</v>
      </c>
      <c r="AC547" s="2"/>
      <c r="AH547" s="2"/>
      <c r="AI547" s="2"/>
    </row>
    <row r="548" spans="1:35">
      <c r="A548" s="1" t="str">
        <f t="shared" si="162"/>
        <v>~fly~ : [flaɪ]</v>
      </c>
      <c r="B548" s="1">
        <f t="shared" si="180"/>
        <v>0</v>
      </c>
      <c r="C548" s="1">
        <f t="shared" si="180"/>
        <v>0</v>
      </c>
      <c r="D548" s="1">
        <f t="shared" si="180"/>
        <v>0</v>
      </c>
      <c r="E548" s="7">
        <v>1</v>
      </c>
      <c r="F548" s="9" t="s">
        <v>557</v>
      </c>
      <c r="G548" s="4">
        <f t="shared" si="163"/>
        <v>4.5330915684496827E-4</v>
      </c>
      <c r="H548" s="1" t="str">
        <f t="shared" si="164"/>
        <v>flaɪ</v>
      </c>
      <c r="I548" s="1" t="str">
        <f t="shared" si="165"/>
        <v>fly</v>
      </c>
      <c r="J548" s="10">
        <f t="shared" si="166"/>
        <v>4</v>
      </c>
      <c r="K548" s="10">
        <f t="shared" si="167"/>
        <v>3</v>
      </c>
      <c r="L548" s="10">
        <f t="shared" si="168"/>
        <v>4</v>
      </c>
      <c r="M548" s="1" t="str">
        <f t="shared" si="169"/>
        <v>~fly~</v>
      </c>
      <c r="N548" s="1" t="str">
        <f t="shared" si="170"/>
        <v>[flaɪ]</v>
      </c>
      <c r="O548" s="4">
        <f t="shared" si="171"/>
        <v>0.2342468675289098</v>
      </c>
      <c r="P548" s="4">
        <f t="shared" si="172"/>
        <v>1</v>
      </c>
      <c r="Q548" s="3" cm="1">
        <f t="array" ref="Q548">SUM(_xlfn._xlws.FILTER($G$2:$G$863,_xlfn.MAP($M$2:$M$863,_xlfn.LAMBDA(_xlpm.x,_xlpm.x=$M548))))</f>
        <v>4.5330915684496827E-4</v>
      </c>
      <c r="R548" s="4">
        <f t="shared" si="173"/>
        <v>1</v>
      </c>
      <c r="S548" s="6" cm="1">
        <f t="array" ref="S548">SUM(_xlfn._xlws.FILTER($G$2:$G$863,_xlfn.MAP($N$2:$N$863,_xlfn.LAMBDA(_xlpm.x,_xlpm.x=$N548))))</f>
        <v>4.5330915684496827E-4</v>
      </c>
      <c r="T548" s="4">
        <f t="shared" si="174"/>
        <v>1</v>
      </c>
      <c r="U548" s="4">
        <f t="shared" si="175"/>
        <v>0</v>
      </c>
      <c r="V548" s="4" t="s">
        <v>900</v>
      </c>
      <c r="W548" s="4" t="s">
        <v>902</v>
      </c>
      <c r="X548" s="2" cm="1">
        <f t="array" ref="X548">SUM(_xlfn._xlws.FILTER($E$2:$E$863,_xlfn.MAP($V$2:$V$863,_xlfn.LAMBDA(_xlpm.x,_xlpm.x=$V548))))</f>
        <v>247</v>
      </c>
      <c r="Y548" s="11">
        <f t="shared" si="176"/>
        <v>4.048582995951417E-3</v>
      </c>
      <c r="Z548" s="2" cm="1">
        <f t="array" ref="Z548">SUM(_xlfn._xlws.FILTER($E$2:$E$863,_xlfn.MAP($W$2:$W$863,_xlfn.LAMBDA(_xlpm.x,_xlpm.x=$W548))))</f>
        <v>127</v>
      </c>
      <c r="AA548" s="11">
        <f t="shared" si="177"/>
        <v>7.874015748031496E-3</v>
      </c>
      <c r="AB548" s="11">
        <f t="shared" si="178"/>
        <v>-0.28889323230370889</v>
      </c>
      <c r="AC548" s="2"/>
      <c r="AH548" s="2"/>
      <c r="AI548" s="2"/>
    </row>
    <row r="549" spans="1:35">
      <c r="A549" s="1" t="str">
        <f t="shared" si="162"/>
        <v>~cli~ : [klaɪ]</v>
      </c>
      <c r="B549" s="1">
        <f t="shared" si="180"/>
        <v>0</v>
      </c>
      <c r="C549" s="1">
        <f t="shared" si="180"/>
        <v>0</v>
      </c>
      <c r="D549" s="1">
        <f t="shared" si="180"/>
        <v>0</v>
      </c>
      <c r="E549" s="7">
        <v>1</v>
      </c>
      <c r="F549" s="9" t="s">
        <v>369</v>
      </c>
      <c r="G549" s="4">
        <f t="shared" si="163"/>
        <v>4.5330915684496827E-4</v>
      </c>
      <c r="H549" s="4" t="str">
        <f t="shared" si="164"/>
        <v>klaɪ</v>
      </c>
      <c r="I549" s="4" t="str">
        <f t="shared" si="165"/>
        <v>cli</v>
      </c>
      <c r="J549" s="10">
        <f t="shared" si="166"/>
        <v>4</v>
      </c>
      <c r="K549" s="10">
        <f t="shared" si="167"/>
        <v>3</v>
      </c>
      <c r="L549" s="10">
        <f t="shared" si="168"/>
        <v>4</v>
      </c>
      <c r="M549" s="1" t="str">
        <f t="shared" si="169"/>
        <v>~cli~</v>
      </c>
      <c r="N549" s="1" t="str">
        <f t="shared" si="170"/>
        <v>[klaɪ]</v>
      </c>
      <c r="O549" s="4">
        <f t="shared" si="171"/>
        <v>0.2342468675289098</v>
      </c>
      <c r="P549" s="4">
        <f t="shared" si="172"/>
        <v>1</v>
      </c>
      <c r="Q549" s="3" cm="1">
        <f t="array" ref="Q549">SUM(_xlfn._xlws.FILTER($G$2:$G$863,_xlfn.MAP($M$2:$M$863,_xlfn.LAMBDA(_xlpm.x,_xlpm.x=$M549))))</f>
        <v>4.5330915684496827E-4</v>
      </c>
      <c r="R549" s="4">
        <f t="shared" si="173"/>
        <v>1</v>
      </c>
      <c r="S549" s="6" cm="1">
        <f t="array" ref="S549">SUM(_xlfn._xlws.FILTER($G$2:$G$863,_xlfn.MAP($N$2:$N$863,_xlfn.LAMBDA(_xlpm.x,_xlpm.x=$N549))))</f>
        <v>4.5330915684496827E-4</v>
      </c>
      <c r="T549" s="4">
        <f t="shared" si="174"/>
        <v>1</v>
      </c>
      <c r="U549" s="4">
        <f t="shared" si="175"/>
        <v>0</v>
      </c>
      <c r="V549" s="4" t="s">
        <v>908</v>
      </c>
      <c r="W549" s="4" t="s">
        <v>896</v>
      </c>
      <c r="X549" s="2" cm="1">
        <f t="array" ref="X549">SUM(_xlfn._xlws.FILTER($E$2:$E$863,_xlfn.MAP($V$2:$V$863,_xlfn.LAMBDA(_xlpm.x,_xlpm.x=$V549))))</f>
        <v>562</v>
      </c>
      <c r="Y549" s="11">
        <f t="shared" si="176"/>
        <v>1.7793594306049821E-3</v>
      </c>
      <c r="Z549" s="2" cm="1">
        <f t="array" ref="Z549">SUM(_xlfn._xlws.FILTER($E$2:$E$863,_xlfn.MAP($W$2:$W$863,_xlfn.LAMBDA(_xlpm.x,_xlpm.x=$W549))))</f>
        <v>85</v>
      </c>
      <c r="AA549" s="11">
        <f t="shared" si="177"/>
        <v>1.1764705882352941E-2</v>
      </c>
      <c r="AB549" s="11">
        <f t="shared" si="178"/>
        <v>-0.82031738985476843</v>
      </c>
      <c r="AC549" s="2"/>
      <c r="AH549" s="2"/>
      <c r="AI549" s="2"/>
    </row>
    <row r="550" spans="1:35">
      <c r="A550" s="1" t="str">
        <f t="shared" si="162"/>
        <v>~xci~ : [ksaɪ]</v>
      </c>
      <c r="B550" s="1">
        <f t="shared" si="180"/>
        <v>0</v>
      </c>
      <c r="C550" s="1">
        <f t="shared" si="180"/>
        <v>0</v>
      </c>
      <c r="D550" s="1">
        <f t="shared" si="180"/>
        <v>0</v>
      </c>
      <c r="E550" s="7">
        <v>1</v>
      </c>
      <c r="F550" s="9" t="s">
        <v>275</v>
      </c>
      <c r="G550" s="4">
        <f t="shared" si="163"/>
        <v>4.5330915684496827E-4</v>
      </c>
      <c r="H550" s="4" t="str">
        <f t="shared" si="164"/>
        <v>ksaɪ</v>
      </c>
      <c r="I550" s="4" t="str">
        <f t="shared" si="165"/>
        <v>xci</v>
      </c>
      <c r="J550" s="10">
        <f t="shared" si="166"/>
        <v>4</v>
      </c>
      <c r="K550" s="10">
        <f t="shared" si="167"/>
        <v>3</v>
      </c>
      <c r="L550" s="10">
        <f t="shared" si="168"/>
        <v>4</v>
      </c>
      <c r="M550" s="1" t="str">
        <f t="shared" si="169"/>
        <v>~xci~</v>
      </c>
      <c r="N550" s="1" t="str">
        <f t="shared" si="170"/>
        <v>[ksaɪ]</v>
      </c>
      <c r="O550" s="4">
        <f t="shared" si="171"/>
        <v>0.2342468675289098</v>
      </c>
      <c r="P550" s="4">
        <f t="shared" si="172"/>
        <v>1</v>
      </c>
      <c r="Q550" s="3" cm="1">
        <f t="array" ref="Q550">SUM(_xlfn._xlws.FILTER($G$2:$G$863,_xlfn.MAP($M$2:$M$863,_xlfn.LAMBDA(_xlpm.x,_xlpm.x=$M550))))</f>
        <v>4.5330915684496827E-4</v>
      </c>
      <c r="R550" s="4">
        <f t="shared" si="173"/>
        <v>1</v>
      </c>
      <c r="S550" s="6" cm="1">
        <f t="array" ref="S550">SUM(_xlfn._xlws.FILTER($G$2:$G$863,_xlfn.MAP($N$2:$N$863,_xlfn.LAMBDA(_xlpm.x,_xlpm.x=$N550))))</f>
        <v>4.5330915684496827E-4</v>
      </c>
      <c r="T550" s="4">
        <f t="shared" si="174"/>
        <v>1</v>
      </c>
      <c r="U550" s="4">
        <f t="shared" si="175"/>
        <v>0</v>
      </c>
      <c r="V550" s="4" t="s">
        <v>908</v>
      </c>
      <c r="W550" s="4" t="s">
        <v>894</v>
      </c>
      <c r="X550" s="2" cm="1">
        <f t="array" ref="X550">SUM(_xlfn._xlws.FILTER($E$2:$E$863,_xlfn.MAP($V$2:$V$863,_xlfn.LAMBDA(_xlpm.x,_xlpm.x=$V550))))</f>
        <v>562</v>
      </c>
      <c r="Y550" s="11">
        <f t="shared" si="176"/>
        <v>1.7793594306049821E-3</v>
      </c>
      <c r="Z550" s="2" cm="1">
        <f t="array" ref="Z550">SUM(_xlfn._xlws.FILTER($E$2:$E$863,_xlfn.MAP($W$2:$W$863,_xlfn.LAMBDA(_xlpm.x,_xlpm.x=$W550))))</f>
        <v>288</v>
      </c>
      <c r="AA550" s="11">
        <f t="shared" si="177"/>
        <v>3.472222222222222E-3</v>
      </c>
      <c r="AB550" s="11">
        <f t="shared" si="178"/>
        <v>-0.2903438278098302</v>
      </c>
      <c r="AC550" s="2"/>
      <c r="AH550" s="2"/>
      <c r="AI550" s="2"/>
    </row>
    <row r="551" spans="1:35">
      <c r="A551" s="1" t="str">
        <f t="shared" si="162"/>
        <v>~ctu~ : [ktʃə]</v>
      </c>
      <c r="B551" s="1">
        <f t="shared" si="180"/>
        <v>0</v>
      </c>
      <c r="C551" s="1">
        <f t="shared" si="180"/>
        <v>0</v>
      </c>
      <c r="D551" s="1">
        <f t="shared" si="180"/>
        <v>0</v>
      </c>
      <c r="E551" s="7">
        <v>1</v>
      </c>
      <c r="F551" s="9" t="s">
        <v>259</v>
      </c>
      <c r="G551" s="4">
        <f t="shared" si="163"/>
        <v>4.5330915684496827E-4</v>
      </c>
      <c r="H551" s="4" t="str">
        <f t="shared" si="164"/>
        <v>ktʃə</v>
      </c>
      <c r="I551" s="4" t="str">
        <f t="shared" si="165"/>
        <v>ctu</v>
      </c>
      <c r="J551" s="10">
        <f t="shared" si="166"/>
        <v>4</v>
      </c>
      <c r="K551" s="10">
        <f t="shared" si="167"/>
        <v>3</v>
      </c>
      <c r="L551" s="10">
        <f t="shared" si="168"/>
        <v>4</v>
      </c>
      <c r="M551" s="1" t="str">
        <f t="shared" si="169"/>
        <v>~ctu~</v>
      </c>
      <c r="N551" s="1" t="str">
        <f t="shared" si="170"/>
        <v>[ktʃə]</v>
      </c>
      <c r="O551" s="4">
        <f t="shared" si="171"/>
        <v>0.2342468675289098</v>
      </c>
      <c r="P551" s="4">
        <f t="shared" si="172"/>
        <v>1</v>
      </c>
      <c r="Q551" s="3" cm="1">
        <f t="array" ref="Q551">SUM(_xlfn._xlws.FILTER($G$2:$G$863,_xlfn.MAP($M$2:$M$863,_xlfn.LAMBDA(_xlpm.x,_xlpm.x=$M551))))</f>
        <v>4.5330915684496827E-4</v>
      </c>
      <c r="R551" s="4">
        <f t="shared" si="173"/>
        <v>1</v>
      </c>
      <c r="S551" s="6" cm="1">
        <f t="array" ref="S551">SUM(_xlfn._xlws.FILTER($G$2:$G$863,_xlfn.MAP($N$2:$N$863,_xlfn.LAMBDA(_xlpm.x,_xlpm.x=$N551))))</f>
        <v>4.5330915684496827E-4</v>
      </c>
      <c r="T551" s="4">
        <f t="shared" si="174"/>
        <v>1</v>
      </c>
      <c r="U551" s="4">
        <f t="shared" si="175"/>
        <v>0</v>
      </c>
      <c r="V551" s="4" t="s">
        <v>911</v>
      </c>
      <c r="W551" s="4" t="s">
        <v>895</v>
      </c>
      <c r="X551" s="2" cm="1">
        <f t="array" ref="X551">SUM(_xlfn._xlws.FILTER($E$2:$E$863,_xlfn.MAP($V$2:$V$863,_xlfn.LAMBDA(_xlpm.x,_xlpm.x=$V551))))</f>
        <v>15</v>
      </c>
      <c r="Y551" s="11">
        <f t="shared" si="176"/>
        <v>6.6666666666666666E-2</v>
      </c>
      <c r="Z551" s="2" cm="1">
        <f t="array" ref="Z551">SUM(_xlfn._xlws.FILTER($E$2:$E$863,_xlfn.MAP($W$2:$W$863,_xlfn.LAMBDA(_xlpm.x,_xlpm.x=$W551))))</f>
        <v>150</v>
      </c>
      <c r="AA551" s="11">
        <f t="shared" si="177"/>
        <v>6.6666666666666671E-3</v>
      </c>
      <c r="AB551" s="11">
        <f t="shared" si="178"/>
        <v>1</v>
      </c>
      <c r="AC551" s="2"/>
      <c r="AH551" s="2"/>
      <c r="AI551" s="2"/>
    </row>
    <row r="552" spans="1:35">
      <c r="A552" s="1" t="str">
        <f t="shared" si="162"/>
        <v>~cry~ : [kɹaɪ]</v>
      </c>
      <c r="B552" s="1">
        <f t="shared" si="180"/>
        <v>0</v>
      </c>
      <c r="C552" s="1">
        <f t="shared" si="180"/>
        <v>0</v>
      </c>
      <c r="D552" s="1">
        <f t="shared" si="180"/>
        <v>0</v>
      </c>
      <c r="E552" s="7">
        <v>1</v>
      </c>
      <c r="F552" s="9" t="s">
        <v>657</v>
      </c>
      <c r="G552" s="4">
        <f t="shared" si="163"/>
        <v>4.5330915684496827E-4</v>
      </c>
      <c r="H552" s="4" t="str">
        <f t="shared" si="164"/>
        <v>kɹaɪ</v>
      </c>
      <c r="I552" s="4" t="str">
        <f t="shared" si="165"/>
        <v>cry</v>
      </c>
      <c r="J552" s="10">
        <f t="shared" si="166"/>
        <v>4</v>
      </c>
      <c r="K552" s="10">
        <f t="shared" si="167"/>
        <v>3</v>
      </c>
      <c r="L552" s="10">
        <f t="shared" si="168"/>
        <v>4</v>
      </c>
      <c r="M552" s="1" t="str">
        <f t="shared" si="169"/>
        <v>~cry~</v>
      </c>
      <c r="N552" s="1" t="str">
        <f t="shared" si="170"/>
        <v>[kɹaɪ]</v>
      </c>
      <c r="O552" s="4">
        <f t="shared" si="171"/>
        <v>0.2342468675289098</v>
      </c>
      <c r="P552" s="4">
        <f t="shared" si="172"/>
        <v>1</v>
      </c>
      <c r="Q552" s="3" cm="1">
        <f t="array" ref="Q552">SUM(_xlfn._xlws.FILTER($G$2:$G$863,_xlfn.MAP($M$2:$M$863,_xlfn.LAMBDA(_xlpm.x,_xlpm.x=$M552))))</f>
        <v>4.5330915684496827E-4</v>
      </c>
      <c r="R552" s="4">
        <f t="shared" si="173"/>
        <v>1</v>
      </c>
      <c r="S552" s="6" cm="1">
        <f t="array" ref="S552">SUM(_xlfn._xlws.FILTER($G$2:$G$863,_xlfn.MAP($N$2:$N$863,_xlfn.LAMBDA(_xlpm.x,_xlpm.x=$N552))))</f>
        <v>4.5330915684496827E-4</v>
      </c>
      <c r="T552" s="4">
        <f t="shared" si="174"/>
        <v>1</v>
      </c>
      <c r="U552" s="4">
        <f t="shared" si="175"/>
        <v>0</v>
      </c>
      <c r="V552" s="4" t="s">
        <v>899</v>
      </c>
      <c r="W552" s="4" t="s">
        <v>891</v>
      </c>
      <c r="X552" s="2" cm="1">
        <f t="array" ref="X552">SUM(_xlfn._xlws.FILTER($E$2:$E$863,_xlfn.MAP($V$2:$V$863,_xlfn.LAMBDA(_xlpm.x,_xlpm.x=$V552))))</f>
        <v>359</v>
      </c>
      <c r="Y552" s="11">
        <f t="shared" si="176"/>
        <v>2.7855153203342618E-3</v>
      </c>
      <c r="Z552" s="2" cm="1">
        <f t="array" ref="Z552">SUM(_xlfn._xlws.FILTER($E$2:$E$863,_xlfn.MAP($W$2:$W$863,_xlfn.LAMBDA(_xlpm.x,_xlpm.x=$W552))))</f>
        <v>163</v>
      </c>
      <c r="AA552" s="11">
        <f t="shared" si="177"/>
        <v>6.1349693251533744E-3</v>
      </c>
      <c r="AB552" s="11">
        <f t="shared" si="178"/>
        <v>-0.34290684417436135</v>
      </c>
      <c r="AC552" s="2"/>
      <c r="AH552" s="2"/>
      <c r="AI552" s="2"/>
    </row>
    <row r="553" spans="1:35">
      <c r="A553" s="1" t="str">
        <f t="shared" si="162"/>
        <v>~lso~ : [lsəʊ]</v>
      </c>
      <c r="B553" s="1">
        <f t="shared" si="180"/>
        <v>0</v>
      </c>
      <c r="C553" s="1">
        <f t="shared" si="180"/>
        <v>0</v>
      </c>
      <c r="D553" s="1">
        <f t="shared" si="180"/>
        <v>0</v>
      </c>
      <c r="E553" s="7">
        <v>1</v>
      </c>
      <c r="F553" s="9" t="s">
        <v>558</v>
      </c>
      <c r="G553" s="4">
        <f t="shared" si="163"/>
        <v>4.5330915684496827E-4</v>
      </c>
      <c r="H553" s="4" t="str">
        <f t="shared" si="164"/>
        <v>lsəʊ</v>
      </c>
      <c r="I553" s="4" t="str">
        <f t="shared" si="165"/>
        <v>lso</v>
      </c>
      <c r="J553" s="10">
        <f t="shared" si="166"/>
        <v>4</v>
      </c>
      <c r="K553" s="10">
        <f t="shared" si="167"/>
        <v>3</v>
      </c>
      <c r="L553" s="10">
        <f t="shared" si="168"/>
        <v>4</v>
      </c>
      <c r="M553" s="1" t="str">
        <f t="shared" si="169"/>
        <v>~lso~</v>
      </c>
      <c r="N553" s="1" t="str">
        <f t="shared" si="170"/>
        <v>[lsəʊ]</v>
      </c>
      <c r="O553" s="4">
        <f t="shared" si="171"/>
        <v>0.2342468675289098</v>
      </c>
      <c r="P553" s="4">
        <f t="shared" si="172"/>
        <v>1</v>
      </c>
      <c r="Q553" s="3" cm="1">
        <f t="array" ref="Q553">SUM(_xlfn._xlws.FILTER($G$2:$G$863,_xlfn.MAP($M$2:$M$863,_xlfn.LAMBDA(_xlpm.x,_xlpm.x=$M553))))</f>
        <v>4.5330915684496827E-4</v>
      </c>
      <c r="R553" s="4">
        <f t="shared" si="173"/>
        <v>1</v>
      </c>
      <c r="S553" s="6" cm="1">
        <f t="array" ref="S553">SUM(_xlfn._xlws.FILTER($G$2:$G$863,_xlfn.MAP($N$2:$N$863,_xlfn.LAMBDA(_xlpm.x,_xlpm.x=$N553))))</f>
        <v>4.5330915684496827E-4</v>
      </c>
      <c r="T553" s="4">
        <f t="shared" si="174"/>
        <v>1</v>
      </c>
      <c r="U553" s="4">
        <f t="shared" si="175"/>
        <v>0</v>
      </c>
      <c r="V553" s="4" t="s">
        <v>908</v>
      </c>
      <c r="W553" s="4" t="s">
        <v>894</v>
      </c>
      <c r="X553" s="2" cm="1">
        <f t="array" ref="X553">SUM(_xlfn._xlws.FILTER($E$2:$E$863,_xlfn.MAP($V$2:$V$863,_xlfn.LAMBDA(_xlpm.x,_xlpm.x=$V553))))</f>
        <v>562</v>
      </c>
      <c r="Y553" s="11">
        <f t="shared" si="176"/>
        <v>1.7793594306049821E-3</v>
      </c>
      <c r="Z553" s="2" cm="1">
        <f t="array" ref="Z553">SUM(_xlfn._xlws.FILTER($E$2:$E$863,_xlfn.MAP($W$2:$W$863,_xlfn.LAMBDA(_xlpm.x,_xlpm.x=$W553))))</f>
        <v>288</v>
      </c>
      <c r="AA553" s="11">
        <f t="shared" si="177"/>
        <v>3.472222222222222E-3</v>
      </c>
      <c r="AB553" s="11">
        <f t="shared" si="178"/>
        <v>-0.2903438278098302</v>
      </c>
      <c r="AC553" s="2"/>
      <c r="AH553" s="2"/>
      <c r="AI553" s="2"/>
    </row>
    <row r="554" spans="1:35">
      <c r="A554" s="1" t="str">
        <f t="shared" si="162"/>
        <v>~ntu~ : [ntʃə]</v>
      </c>
      <c r="B554" s="1">
        <f t="shared" si="180"/>
        <v>0</v>
      </c>
      <c r="C554" s="1">
        <f t="shared" si="180"/>
        <v>0</v>
      </c>
      <c r="D554" s="1">
        <f t="shared" si="180"/>
        <v>1</v>
      </c>
      <c r="E554" s="7">
        <v>1</v>
      </c>
      <c r="F554" s="9" t="s">
        <v>346</v>
      </c>
      <c r="G554" s="4">
        <f t="shared" si="163"/>
        <v>4.5330915684496827E-4</v>
      </c>
      <c r="H554" s="4" t="str">
        <f t="shared" si="164"/>
        <v>ntʃə</v>
      </c>
      <c r="I554" s="4" t="str">
        <f t="shared" si="165"/>
        <v>ntu</v>
      </c>
      <c r="J554" s="10">
        <f t="shared" si="166"/>
        <v>4</v>
      </c>
      <c r="K554" s="10">
        <f t="shared" si="167"/>
        <v>3</v>
      </c>
      <c r="L554" s="10">
        <f t="shared" si="168"/>
        <v>4</v>
      </c>
      <c r="M554" s="1" t="str">
        <f t="shared" si="169"/>
        <v>~ntu~</v>
      </c>
      <c r="N554" s="1" t="str">
        <f t="shared" si="170"/>
        <v>[ntʃə]</v>
      </c>
      <c r="O554" s="4">
        <f t="shared" si="171"/>
        <v>0.2342468675289098</v>
      </c>
      <c r="P554" s="4">
        <f t="shared" si="172"/>
        <v>1</v>
      </c>
      <c r="Q554" s="3" cm="1">
        <f t="array" ref="Q554">SUM(_xlfn._xlws.FILTER($G$2:$G$863,_xlfn.MAP($M$2:$M$863,_xlfn.LAMBDA(_xlpm.x,_xlpm.x=$M554))))</f>
        <v>4.5330915684496827E-4</v>
      </c>
      <c r="R554" s="4">
        <f t="shared" si="173"/>
        <v>1</v>
      </c>
      <c r="S554" s="6" cm="1">
        <f t="array" ref="S554">SUM(_xlfn._xlws.FILTER($G$2:$G$863,_xlfn.MAP($N$2:$N$863,_xlfn.LAMBDA(_xlpm.x,_xlpm.x=$N554))))</f>
        <v>4.5330915684496827E-4</v>
      </c>
      <c r="T554" s="4">
        <f t="shared" si="174"/>
        <v>1</v>
      </c>
      <c r="U554" s="4">
        <f t="shared" si="175"/>
        <v>0</v>
      </c>
      <c r="V554" s="4" t="s">
        <v>889</v>
      </c>
      <c r="W554" s="4" t="s">
        <v>903</v>
      </c>
      <c r="X554" s="2" cm="1">
        <f t="array" ref="X554">SUM(_xlfn._xlws.FILTER($E$2:$E$863,_xlfn.MAP($V$2:$V$863,_xlfn.LAMBDA(_xlpm.x,_xlpm.x=$V554))))</f>
        <v>52</v>
      </c>
      <c r="Y554" s="11">
        <f t="shared" si="176"/>
        <v>1.9230769230769232E-2</v>
      </c>
      <c r="Z554" s="2" cm="1">
        <f t="array" ref="Z554">SUM(_xlfn._xlws.FILTER($E$2:$E$863,_xlfn.MAP($W$2:$W$863,_xlfn.LAMBDA(_xlpm.x,_xlpm.x=$W554))))</f>
        <v>32</v>
      </c>
      <c r="AA554" s="11">
        <f t="shared" si="177"/>
        <v>3.125E-2</v>
      </c>
      <c r="AB554" s="11">
        <f t="shared" si="178"/>
        <v>-0.21085336531489315</v>
      </c>
      <c r="AC554" s="2"/>
      <c r="AH554" s="2"/>
      <c r="AI554" s="2"/>
    </row>
    <row r="555" spans="1:35">
      <c r="A555" s="1" t="str">
        <f t="shared" si="162"/>
        <v>~sky~ : [skaɪ]</v>
      </c>
      <c r="B555" s="1">
        <f t="shared" si="180"/>
        <v>0</v>
      </c>
      <c r="C555" s="1">
        <f t="shared" si="180"/>
        <v>0</v>
      </c>
      <c r="D555" s="1">
        <f t="shared" si="180"/>
        <v>0</v>
      </c>
      <c r="E555" s="7">
        <v>1</v>
      </c>
      <c r="F555" s="9" t="s">
        <v>469</v>
      </c>
      <c r="G555" s="4">
        <f t="shared" si="163"/>
        <v>4.5330915684496827E-4</v>
      </c>
      <c r="H555" s="4" t="str">
        <f t="shared" si="164"/>
        <v>skaɪ</v>
      </c>
      <c r="I555" s="4" t="str">
        <f t="shared" si="165"/>
        <v>sky</v>
      </c>
      <c r="J555" s="10">
        <f t="shared" si="166"/>
        <v>4</v>
      </c>
      <c r="K555" s="10">
        <f t="shared" si="167"/>
        <v>3</v>
      </c>
      <c r="L555" s="10">
        <f t="shared" si="168"/>
        <v>4</v>
      </c>
      <c r="M555" s="1" t="str">
        <f t="shared" si="169"/>
        <v>~sky~</v>
      </c>
      <c r="N555" s="1" t="str">
        <f t="shared" si="170"/>
        <v>[skaɪ]</v>
      </c>
      <c r="O555" s="4">
        <f t="shared" si="171"/>
        <v>0.2342468675289098</v>
      </c>
      <c r="P555" s="4">
        <f t="shared" si="172"/>
        <v>1</v>
      </c>
      <c r="Q555" s="3" cm="1">
        <f t="array" ref="Q555">SUM(_xlfn._xlws.FILTER($G$2:$G$863,_xlfn.MAP($M$2:$M$863,_xlfn.LAMBDA(_xlpm.x,_xlpm.x=$M555))))</f>
        <v>4.5330915684496827E-4</v>
      </c>
      <c r="R555" s="4">
        <f t="shared" si="173"/>
        <v>1</v>
      </c>
      <c r="S555" s="6" cm="1">
        <f t="array" ref="S555">SUM(_xlfn._xlws.FILTER($G$2:$G$863,_xlfn.MAP($N$2:$N$863,_xlfn.LAMBDA(_xlpm.x,_xlpm.x=$N555))))</f>
        <v>4.5330915684496827E-4</v>
      </c>
      <c r="T555" s="4">
        <f t="shared" si="174"/>
        <v>1</v>
      </c>
      <c r="U555" s="4">
        <f t="shared" si="175"/>
        <v>0</v>
      </c>
      <c r="V555" s="4" t="s">
        <v>909</v>
      </c>
      <c r="W555" s="4" t="s">
        <v>899</v>
      </c>
      <c r="X555" s="2" cm="1">
        <f t="array" ref="X555">SUM(_xlfn._xlws.FILTER($E$2:$E$863,_xlfn.MAP($V$2:$V$863,_xlfn.LAMBDA(_xlpm.x,_xlpm.x=$V555))))</f>
        <v>473</v>
      </c>
      <c r="Y555" s="11">
        <f t="shared" si="176"/>
        <v>2.1141649048625794E-3</v>
      </c>
      <c r="Z555" s="2" cm="1">
        <f t="array" ref="Z555">SUM(_xlfn._xlws.FILTER($E$2:$E$863,_xlfn.MAP($W$2:$W$863,_xlfn.LAMBDA(_xlpm.x,_xlpm.x=$W555))))</f>
        <v>104</v>
      </c>
      <c r="AA555" s="11">
        <f t="shared" si="177"/>
        <v>9.6153846153846159E-3</v>
      </c>
      <c r="AB555" s="11">
        <f t="shared" si="178"/>
        <v>-0.65782780143903119</v>
      </c>
      <c r="AC555" s="2"/>
      <c r="AH555" s="2"/>
      <c r="AI555" s="2"/>
    </row>
    <row r="556" spans="1:35">
      <c r="A556" s="1" t="str">
        <f t="shared" si="162"/>
        <v>~sca~ : [skeɪ]</v>
      </c>
      <c r="B556" s="1">
        <f t="shared" si="180"/>
        <v>0</v>
      </c>
      <c r="C556" s="1">
        <f t="shared" si="180"/>
        <v>0</v>
      </c>
      <c r="D556" s="1">
        <f t="shared" si="180"/>
        <v>0</v>
      </c>
      <c r="E556" s="7">
        <v>1</v>
      </c>
      <c r="F556" s="9" t="s">
        <v>435</v>
      </c>
      <c r="G556" s="4">
        <f t="shared" si="163"/>
        <v>4.5330915684496827E-4</v>
      </c>
      <c r="H556" s="1" t="str">
        <f t="shared" si="164"/>
        <v>skeɪ</v>
      </c>
      <c r="I556" s="1" t="str">
        <f t="shared" si="165"/>
        <v>sca</v>
      </c>
      <c r="J556" s="10">
        <f t="shared" si="166"/>
        <v>4</v>
      </c>
      <c r="K556" s="10">
        <f t="shared" si="167"/>
        <v>3</v>
      </c>
      <c r="L556" s="10">
        <f t="shared" si="168"/>
        <v>4</v>
      </c>
      <c r="M556" s="1" t="str">
        <f t="shared" si="169"/>
        <v>~sca~</v>
      </c>
      <c r="N556" s="1" t="str">
        <f t="shared" si="170"/>
        <v>[skeɪ]</v>
      </c>
      <c r="O556" s="4">
        <f t="shared" si="171"/>
        <v>0.2342468675289098</v>
      </c>
      <c r="P556" s="4">
        <f t="shared" si="172"/>
        <v>1</v>
      </c>
      <c r="Q556" s="3" cm="1">
        <f t="array" ref="Q556">SUM(_xlfn._xlws.FILTER($G$2:$G$863,_xlfn.MAP($M$2:$M$863,_xlfn.LAMBDA(_xlpm.x,_xlpm.x=$M556))))</f>
        <v>4.5330915684496827E-4</v>
      </c>
      <c r="R556" s="4">
        <f t="shared" si="173"/>
        <v>1</v>
      </c>
      <c r="S556" s="6" cm="1">
        <f t="array" ref="S556">SUM(_xlfn._xlws.FILTER($G$2:$G$863,_xlfn.MAP($N$2:$N$863,_xlfn.LAMBDA(_xlpm.x,_xlpm.x=$N556))))</f>
        <v>4.5330915684496827E-4</v>
      </c>
      <c r="T556" s="4">
        <f t="shared" si="174"/>
        <v>1</v>
      </c>
      <c r="U556" s="4">
        <f t="shared" si="175"/>
        <v>0</v>
      </c>
      <c r="V556" s="4" t="s">
        <v>907</v>
      </c>
      <c r="W556" s="4" t="s">
        <v>894</v>
      </c>
      <c r="X556" s="2" cm="1">
        <f t="array" ref="X556">SUM(_xlfn._xlws.FILTER($E$2:$E$863,_xlfn.MAP($V$2:$V$863,_xlfn.LAMBDA(_xlpm.x,_xlpm.x=$V556))))</f>
        <v>341</v>
      </c>
      <c r="Y556" s="11">
        <f t="shared" si="176"/>
        <v>2.9325513196480938E-3</v>
      </c>
      <c r="Z556" s="2" cm="1">
        <f t="array" ref="Z556">SUM(_xlfn._xlws.FILTER($E$2:$E$863,_xlfn.MAP($W$2:$W$863,_xlfn.LAMBDA(_xlpm.x,_xlpm.x=$W556))))</f>
        <v>288</v>
      </c>
      <c r="AA556" s="11">
        <f t="shared" si="177"/>
        <v>3.472222222222222E-3</v>
      </c>
      <c r="AB556" s="11">
        <f t="shared" si="178"/>
        <v>-7.3361891233266863E-2</v>
      </c>
      <c r="AC556" s="2"/>
      <c r="AH556" s="2"/>
      <c r="AI556" s="2"/>
    </row>
    <row r="557" spans="1:35">
      <c r="A557" s="1" t="str">
        <f t="shared" si="162"/>
        <v>~smi~ : [smaɪ]</v>
      </c>
      <c r="B557" s="1">
        <f t="shared" si="180"/>
        <v>0</v>
      </c>
      <c r="C557" s="1">
        <f t="shared" si="180"/>
        <v>0</v>
      </c>
      <c r="D557" s="1">
        <f t="shared" si="180"/>
        <v>0</v>
      </c>
      <c r="E557" s="7">
        <v>1</v>
      </c>
      <c r="F557" s="9" t="s">
        <v>560</v>
      </c>
      <c r="G557" s="4">
        <f t="shared" si="163"/>
        <v>4.5330915684496827E-4</v>
      </c>
      <c r="H557" s="4" t="str">
        <f t="shared" si="164"/>
        <v>smaɪ</v>
      </c>
      <c r="I557" s="4" t="str">
        <f t="shared" si="165"/>
        <v>smi</v>
      </c>
      <c r="J557" s="10">
        <f t="shared" si="166"/>
        <v>4</v>
      </c>
      <c r="K557" s="10">
        <f t="shared" si="167"/>
        <v>3</v>
      </c>
      <c r="L557" s="10">
        <f t="shared" si="168"/>
        <v>4</v>
      </c>
      <c r="M557" s="1" t="str">
        <f t="shared" si="169"/>
        <v>~smi~</v>
      </c>
      <c r="N557" s="1" t="str">
        <f t="shared" si="170"/>
        <v>[smaɪ]</v>
      </c>
      <c r="O557" s="4">
        <f t="shared" si="171"/>
        <v>0.2342468675289098</v>
      </c>
      <c r="P557" s="4">
        <f t="shared" si="172"/>
        <v>1</v>
      </c>
      <c r="Q557" s="3" cm="1">
        <f t="array" ref="Q557">SUM(_xlfn._xlws.FILTER($G$2:$G$863,_xlfn.MAP($M$2:$M$863,_xlfn.LAMBDA(_xlpm.x,_xlpm.x=$M557))))</f>
        <v>4.5330915684496827E-4</v>
      </c>
      <c r="R557" s="4">
        <f t="shared" si="173"/>
        <v>1</v>
      </c>
      <c r="S557" s="6" cm="1">
        <f t="array" ref="S557">SUM(_xlfn._xlws.FILTER($G$2:$G$863,_xlfn.MAP($N$2:$N$863,_xlfn.LAMBDA(_xlpm.x,_xlpm.x=$N557))))</f>
        <v>4.5330915684496827E-4</v>
      </c>
      <c r="T557" s="4">
        <f t="shared" si="174"/>
        <v>1</v>
      </c>
      <c r="U557" s="4">
        <f t="shared" si="175"/>
        <v>0</v>
      </c>
      <c r="V557" s="4" t="s">
        <v>909</v>
      </c>
      <c r="W557" s="4" t="s">
        <v>893</v>
      </c>
      <c r="X557" s="2" cm="1">
        <f t="array" ref="X557">SUM(_xlfn._xlws.FILTER($E$2:$E$863,_xlfn.MAP($V$2:$V$863,_xlfn.LAMBDA(_xlpm.x,_xlpm.x=$V557))))</f>
        <v>473</v>
      </c>
      <c r="Y557" s="11">
        <f t="shared" si="176"/>
        <v>2.1141649048625794E-3</v>
      </c>
      <c r="Z557" s="2" cm="1">
        <f t="array" ref="Z557">SUM(_xlfn._xlws.FILTER($E$2:$E$863,_xlfn.MAP($W$2:$W$863,_xlfn.LAMBDA(_xlpm.x,_xlpm.x=$W557))))</f>
        <v>228</v>
      </c>
      <c r="AA557" s="11">
        <f t="shared" si="177"/>
        <v>4.3859649122807015E-3</v>
      </c>
      <c r="AB557" s="11">
        <f t="shared" si="178"/>
        <v>-0.3169262937373577</v>
      </c>
      <c r="AC557" s="2"/>
      <c r="AH557" s="2"/>
      <c r="AI557" s="2"/>
    </row>
    <row r="558" spans="1:35">
      <c r="A558" s="1" t="str">
        <f t="shared" si="162"/>
        <v>~spa~ : [speɪ]</v>
      </c>
      <c r="B558" s="1">
        <f t="shared" si="180"/>
        <v>0</v>
      </c>
      <c r="C558" s="1">
        <f t="shared" si="180"/>
        <v>0</v>
      </c>
      <c r="D558" s="1">
        <f t="shared" si="180"/>
        <v>0</v>
      </c>
      <c r="E558" s="7">
        <v>1</v>
      </c>
      <c r="F558" s="9" t="s">
        <v>370</v>
      </c>
      <c r="G558" s="4">
        <f t="shared" si="163"/>
        <v>4.5330915684496827E-4</v>
      </c>
      <c r="H558" s="1" t="str">
        <f t="shared" si="164"/>
        <v>speɪ</v>
      </c>
      <c r="I558" s="1" t="str">
        <f t="shared" si="165"/>
        <v>spa</v>
      </c>
      <c r="J558" s="10">
        <f t="shared" si="166"/>
        <v>4</v>
      </c>
      <c r="K558" s="10">
        <f t="shared" si="167"/>
        <v>3</v>
      </c>
      <c r="L558" s="10">
        <f t="shared" si="168"/>
        <v>4</v>
      </c>
      <c r="M558" s="1" t="str">
        <f t="shared" si="169"/>
        <v>~spa~</v>
      </c>
      <c r="N558" s="1" t="str">
        <f t="shared" si="170"/>
        <v>[speɪ]</v>
      </c>
      <c r="O558" s="4">
        <f t="shared" si="171"/>
        <v>0.2342468675289098</v>
      </c>
      <c r="P558" s="4">
        <f t="shared" si="172"/>
        <v>1</v>
      </c>
      <c r="Q558" s="3" cm="1">
        <f t="array" ref="Q558">SUM(_xlfn._xlws.FILTER($G$2:$G$863,_xlfn.MAP($M$2:$M$863,_xlfn.LAMBDA(_xlpm.x,_xlpm.x=$M558))))</f>
        <v>4.5330915684496827E-4</v>
      </c>
      <c r="R558" s="4">
        <f t="shared" si="173"/>
        <v>1</v>
      </c>
      <c r="S558" s="6" cm="1">
        <f t="array" ref="S558">SUM(_xlfn._xlws.FILTER($G$2:$G$863,_xlfn.MAP($N$2:$N$863,_xlfn.LAMBDA(_xlpm.x,_xlpm.x=$N558))))</f>
        <v>4.5330915684496827E-4</v>
      </c>
      <c r="T558" s="4">
        <f t="shared" si="174"/>
        <v>1</v>
      </c>
      <c r="U558" s="4">
        <f t="shared" si="175"/>
        <v>0</v>
      </c>
      <c r="V558" s="4" t="s">
        <v>907</v>
      </c>
      <c r="W558" s="4" t="s">
        <v>894</v>
      </c>
      <c r="X558" s="2" cm="1">
        <f t="array" ref="X558">SUM(_xlfn._xlws.FILTER($E$2:$E$863,_xlfn.MAP($V$2:$V$863,_xlfn.LAMBDA(_xlpm.x,_xlpm.x=$V558))))</f>
        <v>341</v>
      </c>
      <c r="Y558" s="11">
        <f t="shared" si="176"/>
        <v>2.9325513196480938E-3</v>
      </c>
      <c r="Z558" s="2" cm="1">
        <f t="array" ref="Z558">SUM(_xlfn._xlws.FILTER($E$2:$E$863,_xlfn.MAP($W$2:$W$863,_xlfn.LAMBDA(_xlpm.x,_xlpm.x=$W558))))</f>
        <v>288</v>
      </c>
      <c r="AA558" s="11">
        <f t="shared" si="177"/>
        <v>3.472222222222222E-3</v>
      </c>
      <c r="AB558" s="11">
        <f t="shared" si="178"/>
        <v>-7.3361891233266863E-2</v>
      </c>
      <c r="AC558" s="2"/>
      <c r="AH558" s="2"/>
      <c r="AI558" s="2"/>
    </row>
    <row r="559" spans="1:35">
      <c r="A559" s="1" t="str">
        <f t="shared" si="162"/>
        <v>~try~ : [tɹaɪ]</v>
      </c>
      <c r="B559" s="1">
        <f t="shared" si="180"/>
        <v>0</v>
      </c>
      <c r="C559" s="1">
        <f t="shared" si="180"/>
        <v>0</v>
      </c>
      <c r="D559" s="1">
        <f t="shared" si="180"/>
        <v>0</v>
      </c>
      <c r="E559" s="7">
        <v>1</v>
      </c>
      <c r="F559" s="9" t="s">
        <v>522</v>
      </c>
      <c r="G559" s="4">
        <f t="shared" si="163"/>
        <v>4.5330915684496827E-4</v>
      </c>
      <c r="H559" s="4" t="str">
        <f t="shared" si="164"/>
        <v>tɹaɪ</v>
      </c>
      <c r="I559" s="4" t="str">
        <f t="shared" si="165"/>
        <v>try</v>
      </c>
      <c r="J559" s="10">
        <f t="shared" si="166"/>
        <v>4</v>
      </c>
      <c r="K559" s="10">
        <f t="shared" si="167"/>
        <v>3</v>
      </c>
      <c r="L559" s="10">
        <f t="shared" si="168"/>
        <v>4</v>
      </c>
      <c r="M559" s="1" t="str">
        <f t="shared" si="169"/>
        <v>~try~</v>
      </c>
      <c r="N559" s="1" t="str">
        <f t="shared" si="170"/>
        <v>[tɹaɪ]</v>
      </c>
      <c r="O559" s="4">
        <f t="shared" si="171"/>
        <v>0.2342468675289098</v>
      </c>
      <c r="P559" s="4">
        <f t="shared" si="172"/>
        <v>1</v>
      </c>
      <c r="Q559" s="3" cm="1">
        <f t="array" ref="Q559">SUM(_xlfn._xlws.FILTER($G$2:$G$863,_xlfn.MAP($M$2:$M$863,_xlfn.LAMBDA(_xlpm.x,_xlpm.x=$M559))))</f>
        <v>4.5330915684496827E-4</v>
      </c>
      <c r="R559" s="4">
        <f t="shared" si="173"/>
        <v>1</v>
      </c>
      <c r="S559" s="6" cm="1">
        <f t="array" ref="S559">SUM(_xlfn._xlws.FILTER($G$2:$G$863,_xlfn.MAP($N$2:$N$863,_xlfn.LAMBDA(_xlpm.x,_xlpm.x=$N559))))</f>
        <v>4.5330915684496827E-4</v>
      </c>
      <c r="T559" s="4">
        <f t="shared" si="174"/>
        <v>1</v>
      </c>
      <c r="U559" s="4">
        <f t="shared" si="175"/>
        <v>0</v>
      </c>
      <c r="V559" s="4" t="s">
        <v>907</v>
      </c>
      <c r="W559" s="4" t="s">
        <v>898</v>
      </c>
      <c r="X559" s="2" cm="1">
        <f t="array" ref="X559">SUM(_xlfn._xlws.FILTER($E$2:$E$863,_xlfn.MAP($V$2:$V$863,_xlfn.LAMBDA(_xlpm.x,_xlpm.x=$V559))))</f>
        <v>341</v>
      </c>
      <c r="Y559" s="11">
        <f t="shared" si="176"/>
        <v>2.9325513196480938E-3</v>
      </c>
      <c r="Z559" s="2" cm="1">
        <f t="array" ref="Z559">SUM(_xlfn._xlws.FILTER($E$2:$E$863,_xlfn.MAP($W$2:$W$863,_xlfn.LAMBDA(_xlpm.x,_xlpm.x=$W559))))</f>
        <v>56</v>
      </c>
      <c r="AA559" s="11">
        <f t="shared" si="177"/>
        <v>1.7857142857142856E-2</v>
      </c>
      <c r="AB559" s="11">
        <f t="shared" si="178"/>
        <v>-0.78456635198629721</v>
      </c>
      <c r="AC559" s="2"/>
      <c r="AH559" s="2"/>
      <c r="AI559" s="2"/>
    </row>
    <row r="560" spans="1:35">
      <c r="A560" s="1" t="str">
        <f t="shared" si="162"/>
        <v>~rgy~ : [ɹdʒɪ]</v>
      </c>
      <c r="B560" s="1">
        <f t="shared" si="180"/>
        <v>1</v>
      </c>
      <c r="C560" s="1">
        <f t="shared" si="180"/>
        <v>0</v>
      </c>
      <c r="D560" s="1">
        <f t="shared" si="180"/>
        <v>0</v>
      </c>
      <c r="E560" s="7">
        <v>1</v>
      </c>
      <c r="F560" s="9" t="s">
        <v>387</v>
      </c>
      <c r="G560" s="4">
        <f t="shared" si="163"/>
        <v>4.5330915684496827E-4</v>
      </c>
      <c r="H560" s="4" t="str">
        <f t="shared" si="164"/>
        <v>ɹdʒɪ</v>
      </c>
      <c r="I560" s="4" t="str">
        <f t="shared" si="165"/>
        <v>rgy</v>
      </c>
      <c r="J560" s="10">
        <f t="shared" si="166"/>
        <v>4</v>
      </c>
      <c r="K560" s="10">
        <f t="shared" si="167"/>
        <v>3</v>
      </c>
      <c r="L560" s="10">
        <f t="shared" si="168"/>
        <v>4</v>
      </c>
      <c r="M560" s="1" t="str">
        <f t="shared" si="169"/>
        <v>~rgy~</v>
      </c>
      <c r="N560" s="1" t="str">
        <f t="shared" si="170"/>
        <v>[ɹdʒɪ]</v>
      </c>
      <c r="O560" s="4">
        <f t="shared" si="171"/>
        <v>0.2342468675289098</v>
      </c>
      <c r="P560" s="4">
        <f t="shared" si="172"/>
        <v>1</v>
      </c>
      <c r="Q560" s="3" cm="1">
        <f t="array" ref="Q560">SUM(_xlfn._xlws.FILTER($G$2:$G$863,_xlfn.MAP($M$2:$M$863,_xlfn.LAMBDA(_xlpm.x,_xlpm.x=$M560))))</f>
        <v>4.5330915684496827E-4</v>
      </c>
      <c r="R560" s="4">
        <f t="shared" si="173"/>
        <v>1</v>
      </c>
      <c r="S560" s="6" cm="1">
        <f t="array" ref="S560">SUM(_xlfn._xlws.FILTER($G$2:$G$863,_xlfn.MAP($N$2:$N$863,_xlfn.LAMBDA(_xlpm.x,_xlpm.x=$N560))))</f>
        <v>4.5330915684496827E-4</v>
      </c>
      <c r="T560" s="4">
        <f t="shared" si="174"/>
        <v>1</v>
      </c>
      <c r="U560" s="4">
        <f t="shared" si="175"/>
        <v>0</v>
      </c>
      <c r="V560" s="4" t="s">
        <v>899</v>
      </c>
      <c r="W560" s="4" t="s">
        <v>891</v>
      </c>
      <c r="X560" s="2" cm="1">
        <f t="array" ref="X560">SUM(_xlfn._xlws.FILTER($E$2:$E$863,_xlfn.MAP($V$2:$V$863,_xlfn.LAMBDA(_xlpm.x,_xlpm.x=$V560))))</f>
        <v>359</v>
      </c>
      <c r="Y560" s="11">
        <f t="shared" si="176"/>
        <v>2.7855153203342618E-3</v>
      </c>
      <c r="Z560" s="2" cm="1">
        <f t="array" ref="Z560">SUM(_xlfn._xlws.FILTER($E$2:$E$863,_xlfn.MAP($W$2:$W$863,_xlfn.LAMBDA(_xlpm.x,_xlpm.x=$W560))))</f>
        <v>163</v>
      </c>
      <c r="AA560" s="11">
        <f t="shared" si="177"/>
        <v>6.1349693251533744E-3</v>
      </c>
      <c r="AB560" s="11">
        <f t="shared" si="178"/>
        <v>-0.34290684417436135</v>
      </c>
      <c r="AC560" s="2"/>
      <c r="AH560" s="2"/>
      <c r="AI560" s="2"/>
    </row>
    <row r="561" spans="1:35">
      <c r="A561" s="1" t="str">
        <f t="shared" si="162"/>
        <v>~rci~ : [ɹsaɪ]</v>
      </c>
      <c r="B561" s="1">
        <f t="shared" si="180"/>
        <v>1</v>
      </c>
      <c r="C561" s="1">
        <f t="shared" si="180"/>
        <v>0</v>
      </c>
      <c r="D561" s="1">
        <f t="shared" si="180"/>
        <v>0</v>
      </c>
      <c r="E561" s="7">
        <v>1</v>
      </c>
      <c r="F561" s="9" t="s">
        <v>618</v>
      </c>
      <c r="G561" s="4">
        <f t="shared" si="163"/>
        <v>4.5330915684496827E-4</v>
      </c>
      <c r="H561" s="1" t="str">
        <f t="shared" si="164"/>
        <v>ɹsaɪ</v>
      </c>
      <c r="I561" s="1" t="str">
        <f t="shared" si="165"/>
        <v>rci</v>
      </c>
      <c r="J561" s="10">
        <f t="shared" si="166"/>
        <v>4</v>
      </c>
      <c r="K561" s="10">
        <f t="shared" si="167"/>
        <v>3</v>
      </c>
      <c r="L561" s="10">
        <f t="shared" si="168"/>
        <v>4</v>
      </c>
      <c r="M561" s="1" t="str">
        <f t="shared" si="169"/>
        <v>~rci~</v>
      </c>
      <c r="N561" s="1" t="str">
        <f t="shared" si="170"/>
        <v>[ɹsaɪ]</v>
      </c>
      <c r="O561" s="4">
        <f t="shared" si="171"/>
        <v>0.2342468675289098</v>
      </c>
      <c r="P561" s="4">
        <f t="shared" si="172"/>
        <v>1</v>
      </c>
      <c r="Q561" s="3" cm="1">
        <f t="array" ref="Q561">SUM(_xlfn._xlws.FILTER($G$2:$G$863,_xlfn.MAP($M$2:$M$863,_xlfn.LAMBDA(_xlpm.x,_xlpm.x=$M561))))</f>
        <v>4.5330915684496827E-4</v>
      </c>
      <c r="R561" s="4">
        <f t="shared" si="173"/>
        <v>1</v>
      </c>
      <c r="S561" s="6" cm="1">
        <f t="array" ref="S561">SUM(_xlfn._xlws.FILTER($G$2:$G$863,_xlfn.MAP($N$2:$N$863,_xlfn.LAMBDA(_xlpm.x,_xlpm.x=$N561))))</f>
        <v>4.5330915684496827E-4</v>
      </c>
      <c r="T561" s="4">
        <f t="shared" si="174"/>
        <v>1</v>
      </c>
      <c r="U561" s="4">
        <f t="shared" si="175"/>
        <v>0</v>
      </c>
      <c r="V561" s="4" t="s">
        <v>912</v>
      </c>
      <c r="W561" s="4" t="s">
        <v>893</v>
      </c>
      <c r="X561" s="2" cm="1">
        <f t="array" ref="X561">SUM(_xlfn._xlws.FILTER($E$2:$E$863,_xlfn.MAP($V$2:$V$863,_xlfn.LAMBDA(_xlpm.x,_xlpm.x=$V561))))</f>
        <v>24</v>
      </c>
      <c r="Y561" s="11">
        <f t="shared" si="176"/>
        <v>4.1666666666666664E-2</v>
      </c>
      <c r="Z561" s="2" cm="1">
        <f t="array" ref="Z561">SUM(_xlfn._xlws.FILTER($E$2:$E$863,_xlfn.MAP($W$2:$W$863,_xlfn.LAMBDA(_xlpm.x,_xlpm.x=$W561))))</f>
        <v>228</v>
      </c>
      <c r="AA561" s="11">
        <f t="shared" si="177"/>
        <v>4.3859649122807015E-3</v>
      </c>
      <c r="AB561" s="11">
        <f t="shared" si="178"/>
        <v>0.97772360528884772</v>
      </c>
      <c r="AC561" s="2"/>
      <c r="AH561" s="2"/>
      <c r="AI561" s="2"/>
    </row>
    <row r="562" spans="1:35">
      <c r="A562" s="1" t="str">
        <f t="shared" si="162"/>
        <v>~fte~ : [ftə]</v>
      </c>
      <c r="B562" s="1">
        <f t="shared" ref="B562:D581" si="181">_xlfn.LET(_xlpm.d,$F562,_xlpm.k,_xlfn.CONCAT(LEFT(TRIM(B$1),1),"*"),COUNTIF(_xlpm.d,_xlpm.k))</f>
        <v>0</v>
      </c>
      <c r="C562" s="1">
        <f t="shared" si="181"/>
        <v>0</v>
      </c>
      <c r="D562" s="1">
        <f t="shared" si="181"/>
        <v>0</v>
      </c>
      <c r="E562" s="7">
        <v>2</v>
      </c>
      <c r="F562" s="9" t="s">
        <v>268</v>
      </c>
      <c r="G562" s="4">
        <f t="shared" si="163"/>
        <v>9.0661831368993653E-4</v>
      </c>
      <c r="H562" s="4" t="str">
        <f t="shared" si="164"/>
        <v>ftə</v>
      </c>
      <c r="I562" s="4" t="str">
        <f t="shared" si="165"/>
        <v>fte</v>
      </c>
      <c r="J562" s="10">
        <f t="shared" si="166"/>
        <v>3</v>
      </c>
      <c r="K562" s="10">
        <f t="shared" si="167"/>
        <v>3</v>
      </c>
      <c r="L562" s="10">
        <f t="shared" si="168"/>
        <v>3</v>
      </c>
      <c r="M562" s="1" t="str">
        <f t="shared" si="169"/>
        <v>~fte~</v>
      </c>
      <c r="N562" s="1" t="str">
        <f t="shared" si="170"/>
        <v>[ftə]</v>
      </c>
      <c r="O562" s="4">
        <f t="shared" si="171"/>
        <v>0.33349344548020921</v>
      </c>
      <c r="P562" s="4">
        <f t="shared" si="172"/>
        <v>1</v>
      </c>
      <c r="Q562" s="3" cm="1">
        <f t="array" ref="Q562">SUM(_xlfn._xlws.FILTER($G$2:$G$863,_xlfn.MAP($M$2:$M$863,_xlfn.LAMBDA(_xlpm.x,_xlpm.x=$M562))))</f>
        <v>9.0661831368993653E-4</v>
      </c>
      <c r="R562" s="4">
        <f t="shared" si="173"/>
        <v>1</v>
      </c>
      <c r="S562" s="6" cm="1">
        <f t="array" ref="S562">SUM(_xlfn._xlws.FILTER($G$2:$G$863,_xlfn.MAP($N$2:$N$863,_xlfn.LAMBDA(_xlpm.x,_xlpm.x=$N562))))</f>
        <v>9.0661831368993653E-4</v>
      </c>
      <c r="T562" s="4">
        <f t="shared" si="174"/>
        <v>1</v>
      </c>
      <c r="U562" s="4">
        <f t="shared" si="175"/>
        <v>0</v>
      </c>
      <c r="V562" s="4" t="s">
        <v>909</v>
      </c>
      <c r="W562" s="4" t="s">
        <v>901</v>
      </c>
      <c r="X562" s="2" cm="1">
        <f t="array" ref="X562">SUM(_xlfn._xlws.FILTER($E$2:$E$863,_xlfn.MAP($V$2:$V$863,_xlfn.LAMBDA(_xlpm.x,_xlpm.x=$V562))))</f>
        <v>473</v>
      </c>
      <c r="Y562" s="11">
        <f t="shared" si="176"/>
        <v>4.2283298097251587E-3</v>
      </c>
      <c r="Z562" s="2" cm="1">
        <f t="array" ref="Z562">SUM(_xlfn._xlws.FILTER($E$2:$E$863,_xlfn.MAP($W$2:$W$863,_xlfn.LAMBDA(_xlpm.x,_xlpm.x=$W562))))</f>
        <v>184</v>
      </c>
      <c r="AA562" s="11">
        <f t="shared" si="177"/>
        <v>1.0869565217391304E-2</v>
      </c>
      <c r="AB562" s="11">
        <f t="shared" si="178"/>
        <v>-0.41004331772827507</v>
      </c>
      <c r="AC562" s="2"/>
      <c r="AH562" s="2"/>
      <c r="AI562" s="2"/>
    </row>
    <row r="563" spans="1:35">
      <c r="A563" s="1" t="str">
        <f t="shared" si="162"/>
        <v>~fro~ : [fɹʌ]</v>
      </c>
      <c r="B563" s="1">
        <f t="shared" si="181"/>
        <v>0</v>
      </c>
      <c r="C563" s="1">
        <f t="shared" si="181"/>
        <v>0</v>
      </c>
      <c r="D563" s="1">
        <f t="shared" si="181"/>
        <v>0</v>
      </c>
      <c r="E563" s="7">
        <v>2</v>
      </c>
      <c r="F563" s="9" t="s">
        <v>337</v>
      </c>
      <c r="G563" s="4">
        <f t="shared" si="163"/>
        <v>9.0661831368993653E-4</v>
      </c>
      <c r="H563" s="4" t="str">
        <f t="shared" si="164"/>
        <v>fɹʌ</v>
      </c>
      <c r="I563" s="4" t="str">
        <f t="shared" si="165"/>
        <v>fro</v>
      </c>
      <c r="J563" s="10">
        <f t="shared" si="166"/>
        <v>3</v>
      </c>
      <c r="K563" s="10">
        <f t="shared" si="167"/>
        <v>3</v>
      </c>
      <c r="L563" s="10">
        <f t="shared" si="168"/>
        <v>3</v>
      </c>
      <c r="M563" s="1" t="str">
        <f t="shared" si="169"/>
        <v>~fro~</v>
      </c>
      <c r="N563" s="1" t="str">
        <f t="shared" si="170"/>
        <v>[fɹʌ]</v>
      </c>
      <c r="O563" s="4">
        <f t="shared" si="171"/>
        <v>0.33349344548020921</v>
      </c>
      <c r="P563" s="4">
        <f t="shared" si="172"/>
        <v>1</v>
      </c>
      <c r="Q563" s="3" cm="1">
        <f t="array" ref="Q563">SUM(_xlfn._xlws.FILTER($G$2:$G$863,_xlfn.MAP($M$2:$M$863,_xlfn.LAMBDA(_xlpm.x,_xlpm.x=$M563))))</f>
        <v>9.0661831368993653E-4</v>
      </c>
      <c r="R563" s="4">
        <f t="shared" si="173"/>
        <v>1</v>
      </c>
      <c r="S563" s="6" cm="1">
        <f t="array" ref="S563">SUM(_xlfn._xlws.FILTER($G$2:$G$863,_xlfn.MAP($N$2:$N$863,_xlfn.LAMBDA(_xlpm.x,_xlpm.x=$N563))))</f>
        <v>9.0661831368993653E-4</v>
      </c>
      <c r="T563" s="4">
        <f t="shared" si="174"/>
        <v>1</v>
      </c>
      <c r="U563" s="4">
        <f t="shared" si="175"/>
        <v>0</v>
      </c>
      <c r="V563" s="4" t="s">
        <v>907</v>
      </c>
      <c r="W563" s="4" t="s">
        <v>896</v>
      </c>
      <c r="X563" s="2" cm="1">
        <f t="array" ref="X563">SUM(_xlfn._xlws.FILTER($E$2:$E$863,_xlfn.MAP($V$2:$V$863,_xlfn.LAMBDA(_xlpm.x,_xlpm.x=$V563))))</f>
        <v>341</v>
      </c>
      <c r="Y563" s="11">
        <f t="shared" si="176"/>
        <v>5.8651026392961877E-3</v>
      </c>
      <c r="Z563" s="2" cm="1">
        <f t="array" ref="Z563">SUM(_xlfn._xlws.FILTER($E$2:$E$863,_xlfn.MAP($W$2:$W$863,_xlfn.LAMBDA(_xlpm.x,_xlpm.x=$W563))))</f>
        <v>85</v>
      </c>
      <c r="AA563" s="11">
        <f t="shared" si="177"/>
        <v>2.3529411764705882E-2</v>
      </c>
      <c r="AB563" s="11">
        <f t="shared" si="178"/>
        <v>-0.60333545327820504</v>
      </c>
      <c r="AC563" s="2"/>
      <c r="AH563" s="2"/>
      <c r="AI563" s="2"/>
    </row>
    <row r="564" spans="1:35">
      <c r="A564" s="1" t="str">
        <f t="shared" si="162"/>
        <v>~qua~ : [kwɔ]</v>
      </c>
      <c r="B564" s="1">
        <f t="shared" si="181"/>
        <v>0</v>
      </c>
      <c r="C564" s="1">
        <f t="shared" si="181"/>
        <v>0</v>
      </c>
      <c r="D564" s="1">
        <f t="shared" si="181"/>
        <v>0</v>
      </c>
      <c r="E564" s="7">
        <v>2</v>
      </c>
      <c r="F564" s="9" t="s">
        <v>382</v>
      </c>
      <c r="G564" s="4">
        <f t="shared" si="163"/>
        <v>9.0661831368993653E-4</v>
      </c>
      <c r="H564" s="4" t="str">
        <f t="shared" si="164"/>
        <v>kwɔ</v>
      </c>
      <c r="I564" s="4" t="str">
        <f t="shared" si="165"/>
        <v>qua</v>
      </c>
      <c r="J564" s="10">
        <f t="shared" si="166"/>
        <v>3</v>
      </c>
      <c r="K564" s="10">
        <f t="shared" si="167"/>
        <v>3</v>
      </c>
      <c r="L564" s="10">
        <f t="shared" si="168"/>
        <v>3</v>
      </c>
      <c r="M564" s="1" t="str">
        <f t="shared" si="169"/>
        <v>~qua~</v>
      </c>
      <c r="N564" s="1" t="str">
        <f t="shared" si="170"/>
        <v>[kwɔ]</v>
      </c>
      <c r="O564" s="4">
        <f t="shared" si="171"/>
        <v>0.33349344548020921</v>
      </c>
      <c r="P564" s="4">
        <f t="shared" si="172"/>
        <v>1</v>
      </c>
      <c r="Q564" s="3" cm="1">
        <f t="array" ref="Q564">SUM(_xlfn._xlws.FILTER($G$2:$G$863,_xlfn.MAP($M$2:$M$863,_xlfn.LAMBDA(_xlpm.x,_xlpm.x=$M564))))</f>
        <v>9.0661831368993653E-4</v>
      </c>
      <c r="R564" s="4">
        <f t="shared" si="173"/>
        <v>1</v>
      </c>
      <c r="S564" s="6" cm="1">
        <f t="array" ref="S564">SUM(_xlfn._xlws.FILTER($G$2:$G$863,_xlfn.MAP($N$2:$N$863,_xlfn.LAMBDA(_xlpm.x,_xlpm.x=$N564))))</f>
        <v>9.0661831368993653E-4</v>
      </c>
      <c r="T564" s="4">
        <f t="shared" si="174"/>
        <v>1</v>
      </c>
      <c r="U564" s="4">
        <f t="shared" si="175"/>
        <v>0</v>
      </c>
      <c r="V564" s="4" t="s">
        <v>909</v>
      </c>
      <c r="W564" s="4" t="s">
        <v>893</v>
      </c>
      <c r="X564" s="2" cm="1">
        <f t="array" ref="X564">SUM(_xlfn._xlws.FILTER($E$2:$E$863,_xlfn.MAP($V$2:$V$863,_xlfn.LAMBDA(_xlpm.x,_xlpm.x=$V564))))</f>
        <v>473</v>
      </c>
      <c r="Y564" s="11">
        <f t="shared" si="176"/>
        <v>4.2283298097251587E-3</v>
      </c>
      <c r="Z564" s="2" cm="1">
        <f t="array" ref="Z564">SUM(_xlfn._xlws.FILTER($E$2:$E$863,_xlfn.MAP($W$2:$W$863,_xlfn.LAMBDA(_xlpm.x,_xlpm.x=$W564))))</f>
        <v>228</v>
      </c>
      <c r="AA564" s="11">
        <f t="shared" si="177"/>
        <v>8.771929824561403E-3</v>
      </c>
      <c r="AB564" s="11">
        <f t="shared" si="178"/>
        <v>-0.3169262937373577</v>
      </c>
      <c r="AC564" s="2"/>
      <c r="AH564" s="2"/>
      <c r="AI564" s="2"/>
    </row>
    <row r="565" spans="1:35">
      <c r="A565" s="1" t="str">
        <f t="shared" si="162"/>
        <v>~mbe~ : [mbə]</v>
      </c>
      <c r="B565" s="1">
        <f t="shared" si="181"/>
        <v>0</v>
      </c>
      <c r="C565" s="1">
        <f t="shared" si="181"/>
        <v>1</v>
      </c>
      <c r="D565" s="1">
        <f t="shared" si="181"/>
        <v>0</v>
      </c>
      <c r="E565" s="7">
        <v>2</v>
      </c>
      <c r="F565" s="9" t="s">
        <v>192</v>
      </c>
      <c r="G565" s="4">
        <f t="shared" si="163"/>
        <v>9.0661831368993653E-4</v>
      </c>
      <c r="H565" s="4" t="str">
        <f t="shared" si="164"/>
        <v>mbə</v>
      </c>
      <c r="I565" s="4" t="str">
        <f t="shared" si="165"/>
        <v>mbe</v>
      </c>
      <c r="J565" s="10">
        <f t="shared" si="166"/>
        <v>3</v>
      </c>
      <c r="K565" s="10">
        <f t="shared" si="167"/>
        <v>3</v>
      </c>
      <c r="L565" s="10">
        <f t="shared" si="168"/>
        <v>3</v>
      </c>
      <c r="M565" s="1" t="str">
        <f t="shared" si="169"/>
        <v>~mbe~</v>
      </c>
      <c r="N565" s="1" t="str">
        <f t="shared" si="170"/>
        <v>[mbə]</v>
      </c>
      <c r="O565" s="4">
        <f t="shared" si="171"/>
        <v>0.33349344548020921</v>
      </c>
      <c r="P565" s="4">
        <f t="shared" si="172"/>
        <v>1</v>
      </c>
      <c r="Q565" s="3" cm="1">
        <f t="array" ref="Q565">SUM(_xlfn._xlws.FILTER($G$2:$G$863,_xlfn.MAP($M$2:$M$863,_xlfn.LAMBDA(_xlpm.x,_xlpm.x=$M565))))</f>
        <v>9.0661831368993653E-4</v>
      </c>
      <c r="R565" s="4">
        <f t="shared" si="173"/>
        <v>1</v>
      </c>
      <c r="S565" s="6" cm="1">
        <f t="array" ref="S565">SUM(_xlfn._xlws.FILTER($G$2:$G$863,_xlfn.MAP($N$2:$N$863,_xlfn.LAMBDA(_xlpm.x,_xlpm.x=$N565))))</f>
        <v>9.0661831368993653E-4</v>
      </c>
      <c r="T565" s="4">
        <f t="shared" si="174"/>
        <v>1</v>
      </c>
      <c r="U565" s="4">
        <f t="shared" si="175"/>
        <v>0</v>
      </c>
      <c r="V565" s="4" t="s">
        <v>908</v>
      </c>
      <c r="W565" s="4" t="s">
        <v>892</v>
      </c>
      <c r="X565" s="2" cm="1">
        <f t="array" ref="X565">SUM(_xlfn._xlws.FILTER($E$2:$E$863,_xlfn.MAP($V$2:$V$863,_xlfn.LAMBDA(_xlpm.x,_xlpm.x=$V565))))</f>
        <v>562</v>
      </c>
      <c r="Y565" s="11">
        <f t="shared" si="176"/>
        <v>3.5587188612099642E-3</v>
      </c>
      <c r="Z565" s="2" cm="1">
        <f t="array" ref="Z565">SUM(_xlfn._xlws.FILTER($E$2:$E$863,_xlfn.MAP($W$2:$W$863,_xlfn.LAMBDA(_xlpm.x,_xlpm.x=$W565))))</f>
        <v>110</v>
      </c>
      <c r="AA565" s="11">
        <f t="shared" si="177"/>
        <v>1.8181818181818181E-2</v>
      </c>
      <c r="AB565" s="11">
        <f t="shared" si="178"/>
        <v>-0.70834363041083603</v>
      </c>
      <c r="AC565" s="2"/>
      <c r="AH565" s="2"/>
      <c r="AI565" s="2"/>
    </row>
    <row r="566" spans="1:35">
      <c r="A566" s="1" t="str">
        <f t="shared" si="162"/>
        <v>~nch~ : [ntʃ]</v>
      </c>
      <c r="B566" s="1">
        <f t="shared" si="181"/>
        <v>0</v>
      </c>
      <c r="C566" s="1">
        <f t="shared" si="181"/>
        <v>0</v>
      </c>
      <c r="D566" s="1">
        <f t="shared" si="181"/>
        <v>1</v>
      </c>
      <c r="E566" s="7">
        <v>2</v>
      </c>
      <c r="F566" s="9" t="s">
        <v>199</v>
      </c>
      <c r="G566" s="4">
        <f t="shared" si="163"/>
        <v>9.0661831368993653E-4</v>
      </c>
      <c r="H566" s="1" t="str">
        <f t="shared" si="164"/>
        <v>ntʃ</v>
      </c>
      <c r="I566" s="1" t="str">
        <f t="shared" si="165"/>
        <v>nch</v>
      </c>
      <c r="J566" s="10">
        <f t="shared" si="166"/>
        <v>3</v>
      </c>
      <c r="K566" s="10">
        <f t="shared" si="167"/>
        <v>3</v>
      </c>
      <c r="L566" s="10">
        <f t="shared" si="168"/>
        <v>3</v>
      </c>
      <c r="M566" s="1" t="str">
        <f t="shared" si="169"/>
        <v>~nch~</v>
      </c>
      <c r="N566" s="1" t="str">
        <f t="shared" si="170"/>
        <v>[ntʃ]</v>
      </c>
      <c r="O566" s="4">
        <f t="shared" si="171"/>
        <v>0.33349344548020921</v>
      </c>
      <c r="P566" s="4">
        <f t="shared" si="172"/>
        <v>1</v>
      </c>
      <c r="Q566" s="3" cm="1">
        <f t="array" ref="Q566">SUM(_xlfn._xlws.FILTER($G$2:$G$863,_xlfn.MAP($M$2:$M$863,_xlfn.LAMBDA(_xlpm.x,_xlpm.x=$M566))))</f>
        <v>9.0661831368993653E-4</v>
      </c>
      <c r="R566" s="4">
        <f t="shared" si="173"/>
        <v>1</v>
      </c>
      <c r="S566" s="6" cm="1">
        <f t="array" ref="S566">SUM(_xlfn._xlws.FILTER($G$2:$G$863,_xlfn.MAP($N$2:$N$863,_xlfn.LAMBDA(_xlpm.x,_xlpm.x=$N566))))</f>
        <v>9.0661831368993653E-4</v>
      </c>
      <c r="T566" s="4">
        <f t="shared" si="174"/>
        <v>1</v>
      </c>
      <c r="U566" s="4">
        <f t="shared" si="175"/>
        <v>0</v>
      </c>
      <c r="V566" s="4" t="s">
        <v>910</v>
      </c>
      <c r="W566" s="4" t="s">
        <v>902</v>
      </c>
      <c r="X566" s="2" cm="1">
        <f t="array" ref="X566">SUM(_xlfn._xlws.FILTER($E$2:$E$863,_xlfn.MAP($V$2:$V$863,_xlfn.LAMBDA(_xlpm.x,_xlpm.x=$V566))))</f>
        <v>2</v>
      </c>
      <c r="Y566" s="11">
        <f t="shared" si="176"/>
        <v>1</v>
      </c>
      <c r="Z566" s="2" cm="1">
        <f t="array" ref="Z566">SUM(_xlfn._xlws.FILTER($E$2:$E$863,_xlfn.MAP($W$2:$W$863,_xlfn.LAMBDA(_xlpm.x,_xlpm.x=$W566))))</f>
        <v>127</v>
      </c>
      <c r="AA566" s="11">
        <f t="shared" si="177"/>
        <v>1.5748031496062992E-2</v>
      </c>
      <c r="AB566" s="11">
        <f t="shared" si="178"/>
        <v>1.8027737252919758</v>
      </c>
      <c r="AC566" s="2"/>
      <c r="AH566" s="2"/>
      <c r="AI566" s="2"/>
    </row>
    <row r="567" spans="1:35">
      <c r="A567" s="1" t="str">
        <f t="shared" si="162"/>
        <v>~sou~ : [saʊ]</v>
      </c>
      <c r="B567" s="1">
        <f t="shared" si="181"/>
        <v>0</v>
      </c>
      <c r="C567" s="1">
        <f t="shared" si="181"/>
        <v>0</v>
      </c>
      <c r="D567" s="1">
        <f t="shared" si="181"/>
        <v>0</v>
      </c>
      <c r="E567" s="7">
        <v>2</v>
      </c>
      <c r="F567" s="9" t="s">
        <v>391</v>
      </c>
      <c r="G567" s="4">
        <f t="shared" si="163"/>
        <v>9.0661831368993653E-4</v>
      </c>
      <c r="H567" s="1" t="str">
        <f t="shared" si="164"/>
        <v>saʊ</v>
      </c>
      <c r="I567" s="1" t="str">
        <f t="shared" si="165"/>
        <v>sou</v>
      </c>
      <c r="J567" s="10">
        <f t="shared" si="166"/>
        <v>3</v>
      </c>
      <c r="K567" s="10">
        <f t="shared" si="167"/>
        <v>3</v>
      </c>
      <c r="L567" s="10">
        <f t="shared" si="168"/>
        <v>3</v>
      </c>
      <c r="M567" s="1" t="str">
        <f t="shared" si="169"/>
        <v>~sou~</v>
      </c>
      <c r="N567" s="1" t="str">
        <f t="shared" si="170"/>
        <v>[saʊ]</v>
      </c>
      <c r="O567" s="4">
        <f t="shared" si="171"/>
        <v>0.33349344548020921</v>
      </c>
      <c r="P567" s="4">
        <f t="shared" si="172"/>
        <v>1</v>
      </c>
      <c r="Q567" s="3" cm="1">
        <f t="array" ref="Q567">SUM(_xlfn._xlws.FILTER($G$2:$G$863,_xlfn.MAP($M$2:$M$863,_xlfn.LAMBDA(_xlpm.x,_xlpm.x=$M567))))</f>
        <v>9.0661831368993653E-4</v>
      </c>
      <c r="R567" s="4">
        <f t="shared" si="173"/>
        <v>1</v>
      </c>
      <c r="S567" s="6" cm="1">
        <f t="array" ref="S567">SUM(_xlfn._xlws.FILTER($G$2:$G$863,_xlfn.MAP($N$2:$N$863,_xlfn.LAMBDA(_xlpm.x,_xlpm.x=$N567))))</f>
        <v>9.0661831368993653E-4</v>
      </c>
      <c r="T567" s="4">
        <f t="shared" si="174"/>
        <v>1</v>
      </c>
      <c r="U567" s="4">
        <f t="shared" si="175"/>
        <v>0</v>
      </c>
      <c r="V567" s="4" t="s">
        <v>907</v>
      </c>
      <c r="W567" s="4" t="s">
        <v>902</v>
      </c>
      <c r="X567" s="2" cm="1">
        <f t="array" ref="X567">SUM(_xlfn._xlws.FILTER($E$2:$E$863,_xlfn.MAP($V$2:$V$863,_xlfn.LAMBDA(_xlpm.x,_xlpm.x=$V567))))</f>
        <v>341</v>
      </c>
      <c r="Y567" s="11">
        <f t="shared" si="176"/>
        <v>5.8651026392961877E-3</v>
      </c>
      <c r="Z567" s="2" cm="1">
        <f t="array" ref="Z567">SUM(_xlfn._xlws.FILTER($E$2:$E$863,_xlfn.MAP($W$2:$W$863,_xlfn.LAMBDA(_xlpm.x,_xlpm.x=$W567))))</f>
        <v>127</v>
      </c>
      <c r="AA567" s="11">
        <f t="shared" si="177"/>
        <v>1.5748031496062992E-2</v>
      </c>
      <c r="AB567" s="11">
        <f t="shared" si="178"/>
        <v>-0.42895065803654087</v>
      </c>
      <c r="AC567" s="2"/>
      <c r="AH567" s="2"/>
      <c r="AI567" s="2"/>
    </row>
    <row r="568" spans="1:35">
      <c r="A568" s="1" t="str">
        <f t="shared" si="162"/>
        <v>~ski~ : [skɪ]</v>
      </c>
      <c r="B568" s="1">
        <f t="shared" si="181"/>
        <v>0</v>
      </c>
      <c r="C568" s="1">
        <f t="shared" si="181"/>
        <v>0</v>
      </c>
      <c r="D568" s="1">
        <f t="shared" si="181"/>
        <v>0</v>
      </c>
      <c r="E568" s="7">
        <v>2</v>
      </c>
      <c r="F568" s="9" t="s">
        <v>224</v>
      </c>
      <c r="G568" s="4">
        <f t="shared" si="163"/>
        <v>9.0661831368993653E-4</v>
      </c>
      <c r="H568" s="1" t="str">
        <f t="shared" si="164"/>
        <v>skɪ</v>
      </c>
      <c r="I568" s="1" t="str">
        <f t="shared" si="165"/>
        <v>ski</v>
      </c>
      <c r="J568" s="10">
        <f t="shared" si="166"/>
        <v>3</v>
      </c>
      <c r="K568" s="10">
        <f t="shared" si="167"/>
        <v>3</v>
      </c>
      <c r="L568" s="10">
        <f t="shared" si="168"/>
        <v>3</v>
      </c>
      <c r="M568" s="1" t="str">
        <f t="shared" si="169"/>
        <v>~ski~</v>
      </c>
      <c r="N568" s="1" t="str">
        <f t="shared" si="170"/>
        <v>[skɪ]</v>
      </c>
      <c r="O568" s="4">
        <f t="shared" si="171"/>
        <v>0.33349344548020921</v>
      </c>
      <c r="P568" s="4">
        <f t="shared" si="172"/>
        <v>1</v>
      </c>
      <c r="Q568" s="3" cm="1">
        <f t="array" ref="Q568">SUM(_xlfn._xlws.FILTER($G$2:$G$863,_xlfn.MAP($M$2:$M$863,_xlfn.LAMBDA(_xlpm.x,_xlpm.x=$M568))))</f>
        <v>9.0661831368993653E-4</v>
      </c>
      <c r="R568" s="4">
        <f t="shared" si="173"/>
        <v>1</v>
      </c>
      <c r="S568" s="6" cm="1">
        <f t="array" ref="S568">SUM(_xlfn._xlws.FILTER($G$2:$G$863,_xlfn.MAP($N$2:$N$863,_xlfn.LAMBDA(_xlpm.x,_xlpm.x=$N568))))</f>
        <v>9.0661831368993653E-4</v>
      </c>
      <c r="T568" s="4">
        <f t="shared" si="174"/>
        <v>1</v>
      </c>
      <c r="U568" s="4">
        <f t="shared" si="175"/>
        <v>0</v>
      </c>
      <c r="V568" s="4" t="s">
        <v>900</v>
      </c>
      <c r="W568" s="4" t="s">
        <v>902</v>
      </c>
      <c r="X568" s="2" cm="1">
        <f t="array" ref="X568">SUM(_xlfn._xlws.FILTER($E$2:$E$863,_xlfn.MAP($V$2:$V$863,_xlfn.LAMBDA(_xlpm.x,_xlpm.x=$V568))))</f>
        <v>247</v>
      </c>
      <c r="Y568" s="11">
        <f t="shared" si="176"/>
        <v>8.0971659919028341E-3</v>
      </c>
      <c r="Z568" s="2" cm="1">
        <f t="array" ref="Z568">SUM(_xlfn._xlws.FILTER($E$2:$E$863,_xlfn.MAP($W$2:$W$863,_xlfn.LAMBDA(_xlpm.x,_xlpm.x=$W568))))</f>
        <v>127</v>
      </c>
      <c r="AA568" s="11">
        <f t="shared" si="177"/>
        <v>1.5748031496062992E-2</v>
      </c>
      <c r="AB568" s="11">
        <f t="shared" si="178"/>
        <v>-0.28889323230370889</v>
      </c>
      <c r="AC568" s="2"/>
      <c r="AH568" s="2"/>
      <c r="AI568" s="2"/>
    </row>
    <row r="569" spans="1:35">
      <c r="A569" s="1" t="str">
        <f t="shared" si="162"/>
        <v>~sti~ : [stɪ]</v>
      </c>
      <c r="B569" s="1">
        <f t="shared" si="181"/>
        <v>0</v>
      </c>
      <c r="C569" s="1">
        <f t="shared" si="181"/>
        <v>0</v>
      </c>
      <c r="D569" s="1">
        <f t="shared" si="181"/>
        <v>0</v>
      </c>
      <c r="E569" s="7">
        <v>2</v>
      </c>
      <c r="F569" s="9" t="s">
        <v>204</v>
      </c>
      <c r="G569" s="4">
        <f t="shared" si="163"/>
        <v>9.0661831368993653E-4</v>
      </c>
      <c r="H569" s="4" t="str">
        <f t="shared" si="164"/>
        <v>stɪ</v>
      </c>
      <c r="I569" s="4" t="str">
        <f t="shared" si="165"/>
        <v>sti</v>
      </c>
      <c r="J569" s="10">
        <f t="shared" si="166"/>
        <v>3</v>
      </c>
      <c r="K569" s="10">
        <f t="shared" si="167"/>
        <v>3</v>
      </c>
      <c r="L569" s="10">
        <f t="shared" si="168"/>
        <v>3</v>
      </c>
      <c r="M569" s="1" t="str">
        <f t="shared" si="169"/>
        <v>~sti~</v>
      </c>
      <c r="N569" s="1" t="str">
        <f t="shared" si="170"/>
        <v>[stɪ]</v>
      </c>
      <c r="O569" s="4">
        <f t="shared" si="171"/>
        <v>0.33349344548020921</v>
      </c>
      <c r="P569" s="4">
        <f t="shared" si="172"/>
        <v>1</v>
      </c>
      <c r="Q569" s="3" cm="1">
        <f t="array" ref="Q569">SUM(_xlfn._xlws.FILTER($G$2:$G$863,_xlfn.MAP($M$2:$M$863,_xlfn.LAMBDA(_xlpm.x,_xlpm.x=$M569))))</f>
        <v>9.0661831368993653E-4</v>
      </c>
      <c r="R569" s="4">
        <f t="shared" si="173"/>
        <v>1</v>
      </c>
      <c r="S569" s="6" cm="1">
        <f t="array" ref="S569">SUM(_xlfn._xlws.FILTER($G$2:$G$863,_xlfn.MAP($N$2:$N$863,_xlfn.LAMBDA(_xlpm.x,_xlpm.x=$N569))))</f>
        <v>9.0661831368993653E-4</v>
      </c>
      <c r="T569" s="4">
        <f t="shared" si="174"/>
        <v>1</v>
      </c>
      <c r="U569" s="4">
        <f t="shared" si="175"/>
        <v>0</v>
      </c>
      <c r="V569" s="4" t="s">
        <v>899</v>
      </c>
      <c r="W569" s="4" t="s">
        <v>899</v>
      </c>
      <c r="X569" s="2" cm="1">
        <f t="array" ref="X569">SUM(_xlfn._xlws.FILTER($E$2:$E$863,_xlfn.MAP($V$2:$V$863,_xlfn.LAMBDA(_xlpm.x,_xlpm.x=$V569))))</f>
        <v>359</v>
      </c>
      <c r="Y569" s="11">
        <f t="shared" si="176"/>
        <v>5.5710306406685237E-3</v>
      </c>
      <c r="Z569" s="2" cm="1">
        <f t="array" ref="Z569">SUM(_xlfn._xlws.FILTER($E$2:$E$863,_xlfn.MAP($W$2:$W$863,_xlfn.LAMBDA(_xlpm.x,_xlpm.x=$W569))))</f>
        <v>104</v>
      </c>
      <c r="AA569" s="11">
        <f t="shared" si="177"/>
        <v>1.9230769230769232E-2</v>
      </c>
      <c r="AB569" s="11">
        <f t="shared" si="178"/>
        <v>-0.53806110927953876</v>
      </c>
      <c r="AC569" s="2"/>
      <c r="AH569" s="2"/>
      <c r="AI569" s="2"/>
    </row>
    <row r="570" spans="1:35">
      <c r="A570" s="1" t="str">
        <f t="shared" si="162"/>
        <v>~tea~ : [ti]</v>
      </c>
      <c r="B570" s="1">
        <f t="shared" si="181"/>
        <v>0</v>
      </c>
      <c r="C570" s="1">
        <f t="shared" si="181"/>
        <v>0</v>
      </c>
      <c r="D570" s="1">
        <f t="shared" si="181"/>
        <v>0</v>
      </c>
      <c r="E570" s="7">
        <v>2</v>
      </c>
      <c r="F570" s="9" t="s">
        <v>149</v>
      </c>
      <c r="G570" s="4">
        <f t="shared" si="163"/>
        <v>9.0661831368993653E-4</v>
      </c>
      <c r="H570" s="4" t="str">
        <f t="shared" si="164"/>
        <v>ti</v>
      </c>
      <c r="I570" s="4" t="str">
        <f t="shared" si="165"/>
        <v>tea</v>
      </c>
      <c r="J570" s="10">
        <f t="shared" si="166"/>
        <v>2</v>
      </c>
      <c r="K570" s="10">
        <f t="shared" si="167"/>
        <v>3</v>
      </c>
      <c r="L570" s="10">
        <f t="shared" si="168"/>
        <v>3</v>
      </c>
      <c r="M570" s="1" t="str">
        <f t="shared" si="169"/>
        <v>~tea~</v>
      </c>
      <c r="N570" s="1" t="str">
        <f t="shared" si="170"/>
        <v>[ti]</v>
      </c>
      <c r="O570" s="4">
        <f t="shared" si="171"/>
        <v>0.33349344548020921</v>
      </c>
      <c r="P570" s="4">
        <f t="shared" si="172"/>
        <v>1</v>
      </c>
      <c r="Q570" s="3" cm="1">
        <f t="array" ref="Q570">SUM(_xlfn._xlws.FILTER($G$2:$G$863,_xlfn.MAP($M$2:$M$863,_xlfn.LAMBDA(_xlpm.x,_xlpm.x=$M570))))</f>
        <v>9.0661831368993653E-4</v>
      </c>
      <c r="R570" s="4">
        <f t="shared" si="173"/>
        <v>1</v>
      </c>
      <c r="S570" s="6" cm="1">
        <f t="array" ref="S570">SUM(_xlfn._xlws.FILTER($G$2:$G$863,_xlfn.MAP($N$2:$N$863,_xlfn.LAMBDA(_xlpm.x,_xlpm.x=$N570))))</f>
        <v>9.0661831368993653E-4</v>
      </c>
      <c r="T570" s="4">
        <f t="shared" si="174"/>
        <v>1</v>
      </c>
      <c r="U570" s="4">
        <f t="shared" si="175"/>
        <v>0</v>
      </c>
      <c r="V570" s="4" t="s">
        <v>909</v>
      </c>
      <c r="W570" s="4" t="s">
        <v>893</v>
      </c>
      <c r="X570" s="2" cm="1">
        <f t="array" ref="X570">SUM(_xlfn._xlws.FILTER($E$2:$E$863,_xlfn.MAP($V$2:$V$863,_xlfn.LAMBDA(_xlpm.x,_xlpm.x=$V570))))</f>
        <v>473</v>
      </c>
      <c r="Y570" s="11">
        <f t="shared" si="176"/>
        <v>4.2283298097251587E-3</v>
      </c>
      <c r="Z570" s="2" cm="1">
        <f t="array" ref="Z570">SUM(_xlfn._xlws.FILTER($E$2:$E$863,_xlfn.MAP($W$2:$W$863,_xlfn.LAMBDA(_xlpm.x,_xlpm.x=$W570))))</f>
        <v>228</v>
      </c>
      <c r="AA570" s="11">
        <f t="shared" si="177"/>
        <v>8.771929824561403E-3</v>
      </c>
      <c r="AB570" s="11">
        <f t="shared" si="178"/>
        <v>-0.3169262937373577</v>
      </c>
      <c r="AC570" s="2"/>
      <c r="AH570" s="2"/>
      <c r="AI570" s="2"/>
    </row>
    <row r="571" spans="1:35">
      <c r="A571" s="1" t="str">
        <f t="shared" si="162"/>
        <v>~ven~ : [vn]</v>
      </c>
      <c r="B571" s="1">
        <f t="shared" si="181"/>
        <v>0</v>
      </c>
      <c r="C571" s="1">
        <f t="shared" si="181"/>
        <v>0</v>
      </c>
      <c r="D571" s="1">
        <f t="shared" si="181"/>
        <v>0</v>
      </c>
      <c r="E571" s="7">
        <v>2</v>
      </c>
      <c r="F571" s="9" t="s">
        <v>159</v>
      </c>
      <c r="G571" s="4">
        <f t="shared" si="163"/>
        <v>9.0661831368993653E-4</v>
      </c>
      <c r="H571" s="1" t="str">
        <f t="shared" si="164"/>
        <v>vn</v>
      </c>
      <c r="I571" s="1" t="str">
        <f t="shared" si="165"/>
        <v>ven</v>
      </c>
      <c r="J571" s="10">
        <f t="shared" si="166"/>
        <v>2</v>
      </c>
      <c r="K571" s="10">
        <f t="shared" si="167"/>
        <v>3</v>
      </c>
      <c r="L571" s="10">
        <f t="shared" si="168"/>
        <v>3</v>
      </c>
      <c r="M571" s="1" t="str">
        <f t="shared" si="169"/>
        <v>~ven~</v>
      </c>
      <c r="N571" s="1" t="str">
        <f t="shared" si="170"/>
        <v>[vn]</v>
      </c>
      <c r="O571" s="4">
        <f t="shared" si="171"/>
        <v>0.33349344548020921</v>
      </c>
      <c r="P571" s="4">
        <f t="shared" si="172"/>
        <v>1</v>
      </c>
      <c r="Q571" s="3" cm="1">
        <f t="array" ref="Q571">SUM(_xlfn._xlws.FILTER($G$2:$G$863,_xlfn.MAP($M$2:$M$863,_xlfn.LAMBDA(_xlpm.x,_xlpm.x=$M571))))</f>
        <v>9.0661831368993653E-4</v>
      </c>
      <c r="R571" s="4">
        <f t="shared" si="173"/>
        <v>1</v>
      </c>
      <c r="S571" s="6" cm="1">
        <f t="array" ref="S571">SUM(_xlfn._xlws.FILTER($G$2:$G$863,_xlfn.MAP($N$2:$N$863,_xlfn.LAMBDA(_xlpm.x,_xlpm.x=$N571))))</f>
        <v>9.0661831368993653E-4</v>
      </c>
      <c r="T571" s="4">
        <f t="shared" si="174"/>
        <v>1</v>
      </c>
      <c r="U571" s="4">
        <f t="shared" si="175"/>
        <v>0</v>
      </c>
      <c r="V571" s="4" t="s">
        <v>911</v>
      </c>
      <c r="W571" s="4" t="s">
        <v>891</v>
      </c>
      <c r="X571" s="2" cm="1">
        <f t="array" ref="X571">SUM(_xlfn._xlws.FILTER($E$2:$E$863,_xlfn.MAP($V$2:$V$863,_xlfn.LAMBDA(_xlpm.x,_xlpm.x=$V571))))</f>
        <v>15</v>
      </c>
      <c r="Y571" s="11">
        <f t="shared" si="176"/>
        <v>0.13333333333333333</v>
      </c>
      <c r="Z571" s="2" cm="1">
        <f t="array" ref="Z571">SUM(_xlfn._xlws.FILTER($E$2:$E$863,_xlfn.MAP($W$2:$W$863,_xlfn.LAMBDA(_xlpm.x,_xlpm.x=$W571))))</f>
        <v>163</v>
      </c>
      <c r="AA571" s="11">
        <f t="shared" si="177"/>
        <v>1.2269938650306749E-2</v>
      </c>
      <c r="AB571" s="11">
        <f t="shared" si="178"/>
        <v>1.0360963453482765</v>
      </c>
      <c r="AC571" s="2"/>
      <c r="AH571" s="2"/>
      <c r="AI571" s="2"/>
    </row>
    <row r="572" spans="1:35">
      <c r="A572" s="1" t="str">
        <f t="shared" si="162"/>
        <v>~rde~ : [ɹdə]</v>
      </c>
      <c r="B572" s="1">
        <f t="shared" si="181"/>
        <v>1</v>
      </c>
      <c r="C572" s="1">
        <f t="shared" si="181"/>
        <v>0</v>
      </c>
      <c r="D572" s="1">
        <f t="shared" si="181"/>
        <v>0</v>
      </c>
      <c r="E572" s="7">
        <v>2</v>
      </c>
      <c r="F572" s="9" t="s">
        <v>308</v>
      </c>
      <c r="G572" s="4">
        <f t="shared" si="163"/>
        <v>9.0661831368993653E-4</v>
      </c>
      <c r="H572" s="1" t="str">
        <f t="shared" si="164"/>
        <v>ɹdə</v>
      </c>
      <c r="I572" s="1" t="str">
        <f t="shared" si="165"/>
        <v>rde</v>
      </c>
      <c r="J572" s="10">
        <f t="shared" si="166"/>
        <v>3</v>
      </c>
      <c r="K572" s="10">
        <f t="shared" si="167"/>
        <v>3</v>
      </c>
      <c r="L572" s="10">
        <f t="shared" si="168"/>
        <v>3</v>
      </c>
      <c r="M572" s="1" t="str">
        <f t="shared" si="169"/>
        <v>~rde~</v>
      </c>
      <c r="N572" s="1" t="str">
        <f t="shared" si="170"/>
        <v>[ɹdə]</v>
      </c>
      <c r="O572" s="4">
        <f t="shared" si="171"/>
        <v>0.33349344548020921</v>
      </c>
      <c r="P572" s="4">
        <f t="shared" si="172"/>
        <v>1</v>
      </c>
      <c r="Q572" s="3" cm="1">
        <f t="array" ref="Q572">SUM(_xlfn._xlws.FILTER($G$2:$G$863,_xlfn.MAP($M$2:$M$863,_xlfn.LAMBDA(_xlpm.x,_xlpm.x=$M572))))</f>
        <v>9.0661831368993653E-4</v>
      </c>
      <c r="R572" s="4">
        <f t="shared" si="173"/>
        <v>1</v>
      </c>
      <c r="S572" s="6" cm="1">
        <f t="array" ref="S572">SUM(_xlfn._xlws.FILTER($G$2:$G$863,_xlfn.MAP($N$2:$N$863,_xlfn.LAMBDA(_xlpm.x,_xlpm.x=$N572))))</f>
        <v>9.0661831368993653E-4</v>
      </c>
      <c r="T572" s="4">
        <f t="shared" si="174"/>
        <v>1</v>
      </c>
      <c r="U572" s="4">
        <f t="shared" si="175"/>
        <v>0</v>
      </c>
      <c r="V572" s="4" t="s">
        <v>923</v>
      </c>
      <c r="W572" s="4" t="s">
        <v>905</v>
      </c>
      <c r="X572" s="2" cm="1">
        <f t="array" ref="X572">SUM(_xlfn._xlws.FILTER($E$2:$E$863,_xlfn.MAP($V$2:$V$863,_xlfn.LAMBDA(_xlpm.x,_xlpm.x=$V572))))</f>
        <v>2</v>
      </c>
      <c r="Y572" s="11">
        <f t="shared" si="176"/>
        <v>1</v>
      </c>
      <c r="Z572" s="2" cm="1">
        <f t="array" ref="Z572">SUM(_xlfn._xlws.FILTER($E$2:$E$863,_xlfn.MAP($W$2:$W$863,_xlfn.LAMBDA(_xlpm.x,_xlpm.x=$W572))))</f>
        <v>55</v>
      </c>
      <c r="AA572" s="11">
        <f t="shared" si="177"/>
        <v>3.6363636363636362E-2</v>
      </c>
      <c r="AB572" s="11">
        <f t="shared" si="178"/>
        <v>1.4393326938302626</v>
      </c>
      <c r="AC572" s="2"/>
      <c r="AH572" s="2"/>
      <c r="AI572" s="2"/>
    </row>
    <row r="573" spans="1:35">
      <c r="A573" s="1" t="str">
        <f t="shared" si="162"/>
        <v>~rge~ : [ɹdʒ]</v>
      </c>
      <c r="B573" s="1">
        <f t="shared" si="181"/>
        <v>1</v>
      </c>
      <c r="C573" s="1">
        <f t="shared" si="181"/>
        <v>0</v>
      </c>
      <c r="D573" s="1">
        <f t="shared" si="181"/>
        <v>0</v>
      </c>
      <c r="E573" s="7">
        <v>2</v>
      </c>
      <c r="F573" s="9" t="s">
        <v>301</v>
      </c>
      <c r="G573" s="4">
        <f t="shared" si="163"/>
        <v>9.0661831368993653E-4</v>
      </c>
      <c r="H573" s="4" t="str">
        <f t="shared" si="164"/>
        <v>ɹdʒ</v>
      </c>
      <c r="I573" s="4" t="str">
        <f t="shared" si="165"/>
        <v>rge</v>
      </c>
      <c r="J573" s="10">
        <f t="shared" si="166"/>
        <v>3</v>
      </c>
      <c r="K573" s="10">
        <f t="shared" si="167"/>
        <v>3</v>
      </c>
      <c r="L573" s="10">
        <f t="shared" si="168"/>
        <v>3</v>
      </c>
      <c r="M573" s="1" t="str">
        <f t="shared" si="169"/>
        <v>~rge~</v>
      </c>
      <c r="N573" s="1" t="str">
        <f t="shared" si="170"/>
        <v>[ɹdʒ]</v>
      </c>
      <c r="O573" s="4">
        <f t="shared" si="171"/>
        <v>0.33349344548020921</v>
      </c>
      <c r="P573" s="4">
        <f t="shared" si="172"/>
        <v>1</v>
      </c>
      <c r="Q573" s="3" cm="1">
        <f t="array" ref="Q573">SUM(_xlfn._xlws.FILTER($G$2:$G$863,_xlfn.MAP($M$2:$M$863,_xlfn.LAMBDA(_xlpm.x,_xlpm.x=$M573))))</f>
        <v>9.0661831368993653E-4</v>
      </c>
      <c r="R573" s="4">
        <f t="shared" si="173"/>
        <v>1</v>
      </c>
      <c r="S573" s="6" cm="1">
        <f t="array" ref="S573">SUM(_xlfn._xlws.FILTER($G$2:$G$863,_xlfn.MAP($N$2:$N$863,_xlfn.LAMBDA(_xlpm.x,_xlpm.x=$N573))))</f>
        <v>9.0661831368993653E-4</v>
      </c>
      <c r="T573" s="4">
        <f t="shared" si="174"/>
        <v>1</v>
      </c>
      <c r="U573" s="4">
        <f t="shared" si="175"/>
        <v>0</v>
      </c>
      <c r="V573" s="4" t="s">
        <v>899</v>
      </c>
      <c r="W573" s="4" t="s">
        <v>891</v>
      </c>
      <c r="X573" s="2" cm="1">
        <f t="array" ref="X573">SUM(_xlfn._xlws.FILTER($E$2:$E$863,_xlfn.MAP($V$2:$V$863,_xlfn.LAMBDA(_xlpm.x,_xlpm.x=$V573))))</f>
        <v>359</v>
      </c>
      <c r="Y573" s="11">
        <f t="shared" si="176"/>
        <v>5.5710306406685237E-3</v>
      </c>
      <c r="Z573" s="2" cm="1">
        <f t="array" ref="Z573">SUM(_xlfn._xlws.FILTER($E$2:$E$863,_xlfn.MAP($W$2:$W$863,_xlfn.LAMBDA(_xlpm.x,_xlpm.x=$W573))))</f>
        <v>163</v>
      </c>
      <c r="AA573" s="11">
        <f t="shared" si="177"/>
        <v>1.2269938650306749E-2</v>
      </c>
      <c r="AB573" s="11">
        <f t="shared" si="178"/>
        <v>-0.34290684417436135</v>
      </c>
      <c r="AC573" s="2"/>
      <c r="AH573" s="2"/>
      <c r="AI573" s="2"/>
    </row>
    <row r="574" spans="1:35">
      <c r="A574" s="1" t="str">
        <f t="shared" si="162"/>
        <v>~gla~ : [ɡlæ]</v>
      </c>
      <c r="B574" s="1">
        <f t="shared" si="181"/>
        <v>0</v>
      </c>
      <c r="C574" s="1">
        <f t="shared" si="181"/>
        <v>0</v>
      </c>
      <c r="D574" s="1">
        <f t="shared" si="181"/>
        <v>0</v>
      </c>
      <c r="E574" s="7">
        <v>2</v>
      </c>
      <c r="F574" s="9" t="s">
        <v>321</v>
      </c>
      <c r="G574" s="4">
        <f t="shared" si="163"/>
        <v>9.0661831368993653E-4</v>
      </c>
      <c r="H574" s="4" t="str">
        <f t="shared" si="164"/>
        <v>ɡlæ</v>
      </c>
      <c r="I574" s="4" t="str">
        <f t="shared" si="165"/>
        <v>gla</v>
      </c>
      <c r="J574" s="10">
        <f t="shared" si="166"/>
        <v>3</v>
      </c>
      <c r="K574" s="10">
        <f t="shared" si="167"/>
        <v>3</v>
      </c>
      <c r="L574" s="10">
        <f t="shared" si="168"/>
        <v>3</v>
      </c>
      <c r="M574" s="1" t="str">
        <f t="shared" si="169"/>
        <v>~gla~</v>
      </c>
      <c r="N574" s="1" t="str">
        <f t="shared" si="170"/>
        <v>[ɡlæ]</v>
      </c>
      <c r="O574" s="4">
        <f t="shared" si="171"/>
        <v>0.33349344548020921</v>
      </c>
      <c r="P574" s="4">
        <f t="shared" si="172"/>
        <v>1</v>
      </c>
      <c r="Q574" s="3" cm="1">
        <f t="array" ref="Q574">SUM(_xlfn._xlws.FILTER($G$2:$G$863,_xlfn.MAP($M$2:$M$863,_xlfn.LAMBDA(_xlpm.x,_xlpm.x=$M574))))</f>
        <v>9.0661831368993653E-4</v>
      </c>
      <c r="R574" s="4">
        <f t="shared" si="173"/>
        <v>1</v>
      </c>
      <c r="S574" s="6" cm="1">
        <f t="array" ref="S574">SUM(_xlfn._xlws.FILTER($G$2:$G$863,_xlfn.MAP($N$2:$N$863,_xlfn.LAMBDA(_xlpm.x,_xlpm.x=$N574))))</f>
        <v>9.0661831368993653E-4</v>
      </c>
      <c r="T574" s="4">
        <f t="shared" si="174"/>
        <v>1</v>
      </c>
      <c r="U574" s="4">
        <f t="shared" si="175"/>
        <v>0</v>
      </c>
      <c r="V574" s="4" t="s">
        <v>909</v>
      </c>
      <c r="W574" s="4" t="s">
        <v>890</v>
      </c>
      <c r="X574" s="2" cm="1">
        <f t="array" ref="X574">SUM(_xlfn._xlws.FILTER($E$2:$E$863,_xlfn.MAP($V$2:$V$863,_xlfn.LAMBDA(_xlpm.x,_xlpm.x=$V574))))</f>
        <v>473</v>
      </c>
      <c r="Y574" s="11">
        <f t="shared" si="176"/>
        <v>4.2283298097251587E-3</v>
      </c>
      <c r="Z574" s="2" cm="1">
        <f t="array" ref="Z574">SUM(_xlfn._xlws.FILTER($E$2:$E$863,_xlfn.MAP($W$2:$W$863,_xlfn.LAMBDA(_xlpm.x,_xlpm.x=$W574))))</f>
        <v>245</v>
      </c>
      <c r="AA574" s="11">
        <f t="shared" si="177"/>
        <v>8.1632653061224497E-3</v>
      </c>
      <c r="AB574" s="11">
        <f t="shared" si="178"/>
        <v>-0.28569505637327913</v>
      </c>
      <c r="AC574" s="2"/>
      <c r="AH574" s="2"/>
      <c r="AI574" s="2"/>
    </row>
    <row r="575" spans="1:35">
      <c r="A575" s="1" t="str">
        <f t="shared" si="162"/>
        <v>~rve~ : [ɹv]</v>
      </c>
      <c r="B575" s="1">
        <f t="shared" si="181"/>
        <v>1</v>
      </c>
      <c r="C575" s="1">
        <f t="shared" si="181"/>
        <v>0</v>
      </c>
      <c r="D575" s="1">
        <f t="shared" si="181"/>
        <v>0</v>
      </c>
      <c r="E575" s="7">
        <v>2</v>
      </c>
      <c r="F575" s="9" t="s">
        <v>222</v>
      </c>
      <c r="G575" s="4">
        <f t="shared" si="163"/>
        <v>9.0661831368993653E-4</v>
      </c>
      <c r="H575" s="4" t="str">
        <f t="shared" si="164"/>
        <v>ɹv</v>
      </c>
      <c r="I575" s="4" t="str">
        <f t="shared" si="165"/>
        <v>rve</v>
      </c>
      <c r="J575" s="10">
        <f t="shared" si="166"/>
        <v>2</v>
      </c>
      <c r="K575" s="10">
        <f t="shared" si="167"/>
        <v>3</v>
      </c>
      <c r="L575" s="10">
        <f t="shared" si="168"/>
        <v>3</v>
      </c>
      <c r="M575" s="1" t="str">
        <f t="shared" si="169"/>
        <v>~rve~</v>
      </c>
      <c r="N575" s="1" t="str">
        <f t="shared" si="170"/>
        <v>[ɹv]</v>
      </c>
      <c r="O575" s="4">
        <f t="shared" si="171"/>
        <v>0.33349344548020921</v>
      </c>
      <c r="P575" s="4">
        <f t="shared" si="172"/>
        <v>1</v>
      </c>
      <c r="Q575" s="3" cm="1">
        <f t="array" ref="Q575">SUM(_xlfn._xlws.FILTER($G$2:$G$863,_xlfn.MAP($M$2:$M$863,_xlfn.LAMBDA(_xlpm.x,_xlpm.x=$M575))))</f>
        <v>9.0661831368993653E-4</v>
      </c>
      <c r="R575" s="4">
        <f t="shared" si="173"/>
        <v>1</v>
      </c>
      <c r="S575" s="6" cm="1">
        <f t="array" ref="S575">SUM(_xlfn._xlws.FILTER($G$2:$G$863,_xlfn.MAP($N$2:$N$863,_xlfn.LAMBDA(_xlpm.x,_xlpm.x=$N575))))</f>
        <v>9.0661831368993653E-4</v>
      </c>
      <c r="T575" s="4">
        <f t="shared" si="174"/>
        <v>1</v>
      </c>
      <c r="U575" s="4">
        <f t="shared" si="175"/>
        <v>0</v>
      </c>
      <c r="V575" s="4" t="s">
        <v>907</v>
      </c>
      <c r="W575" s="4" t="s">
        <v>896</v>
      </c>
      <c r="X575" s="2" cm="1">
        <f t="array" ref="X575">SUM(_xlfn._xlws.FILTER($E$2:$E$863,_xlfn.MAP($V$2:$V$863,_xlfn.LAMBDA(_xlpm.x,_xlpm.x=$V575))))</f>
        <v>341</v>
      </c>
      <c r="Y575" s="11">
        <f t="shared" si="176"/>
        <v>5.8651026392961877E-3</v>
      </c>
      <c r="Z575" s="2" cm="1">
        <f t="array" ref="Z575">SUM(_xlfn._xlws.FILTER($E$2:$E$863,_xlfn.MAP($W$2:$W$863,_xlfn.LAMBDA(_xlpm.x,_xlpm.x=$W575))))</f>
        <v>85</v>
      </c>
      <c r="AA575" s="11">
        <f t="shared" si="177"/>
        <v>2.3529411764705882E-2</v>
      </c>
      <c r="AB575" s="11">
        <f t="shared" si="178"/>
        <v>-0.60333545327820504</v>
      </c>
      <c r="AC575" s="2"/>
      <c r="AH575" s="2"/>
      <c r="AI575" s="2"/>
    </row>
    <row r="576" spans="1:35">
      <c r="A576" s="1" t="str">
        <f t="shared" si="162"/>
        <v>~rth~ : [ɹθ]</v>
      </c>
      <c r="B576" s="1">
        <f t="shared" si="181"/>
        <v>1</v>
      </c>
      <c r="C576" s="1">
        <f t="shared" si="181"/>
        <v>0</v>
      </c>
      <c r="D576" s="1">
        <f t="shared" si="181"/>
        <v>0</v>
      </c>
      <c r="E576" s="7">
        <v>2</v>
      </c>
      <c r="F576" s="9" t="s">
        <v>208</v>
      </c>
      <c r="G576" s="4">
        <f t="shared" si="163"/>
        <v>9.0661831368993653E-4</v>
      </c>
      <c r="H576" s="4" t="str">
        <f t="shared" si="164"/>
        <v>ɹθ</v>
      </c>
      <c r="I576" s="4" t="str">
        <f t="shared" si="165"/>
        <v>rth</v>
      </c>
      <c r="J576" s="10">
        <f t="shared" si="166"/>
        <v>2</v>
      </c>
      <c r="K576" s="10">
        <f t="shared" si="167"/>
        <v>3</v>
      </c>
      <c r="L576" s="10">
        <f t="shared" si="168"/>
        <v>3</v>
      </c>
      <c r="M576" s="1" t="str">
        <f t="shared" si="169"/>
        <v>~rth~</v>
      </c>
      <c r="N576" s="1" t="str">
        <f t="shared" si="170"/>
        <v>[ɹθ]</v>
      </c>
      <c r="O576" s="4">
        <f t="shared" si="171"/>
        <v>0.33349344548020921</v>
      </c>
      <c r="P576" s="4">
        <f t="shared" si="172"/>
        <v>1</v>
      </c>
      <c r="Q576" s="3" cm="1">
        <f t="array" ref="Q576">SUM(_xlfn._xlws.FILTER($G$2:$G$863,_xlfn.MAP($M$2:$M$863,_xlfn.LAMBDA(_xlpm.x,_xlpm.x=$M576))))</f>
        <v>9.0661831368993653E-4</v>
      </c>
      <c r="R576" s="4">
        <f t="shared" si="173"/>
        <v>1</v>
      </c>
      <c r="S576" s="6" cm="1">
        <f t="array" ref="S576">SUM(_xlfn._xlws.FILTER($G$2:$G$863,_xlfn.MAP($N$2:$N$863,_xlfn.LAMBDA(_xlpm.x,_xlpm.x=$N576))))</f>
        <v>9.0661831368993653E-4</v>
      </c>
      <c r="T576" s="4">
        <f t="shared" si="174"/>
        <v>1</v>
      </c>
      <c r="U576" s="4">
        <f t="shared" si="175"/>
        <v>0</v>
      </c>
      <c r="V576" s="4" t="s">
        <v>899</v>
      </c>
      <c r="W576" s="4" t="s">
        <v>895</v>
      </c>
      <c r="X576" s="2" cm="1">
        <f t="array" ref="X576">SUM(_xlfn._xlws.FILTER($E$2:$E$863,_xlfn.MAP($V$2:$V$863,_xlfn.LAMBDA(_xlpm.x,_xlpm.x=$V576))))</f>
        <v>359</v>
      </c>
      <c r="Y576" s="11">
        <f t="shared" si="176"/>
        <v>5.5710306406685237E-3</v>
      </c>
      <c r="Z576" s="2" cm="1">
        <f t="array" ref="Z576">SUM(_xlfn._xlws.FILTER($E$2:$E$863,_xlfn.MAP($W$2:$W$863,_xlfn.LAMBDA(_xlpm.x,_xlpm.x=$W576))))</f>
        <v>150</v>
      </c>
      <c r="AA576" s="11">
        <f t="shared" si="177"/>
        <v>1.3333333333333334E-2</v>
      </c>
      <c r="AB576" s="11">
        <f t="shared" si="178"/>
        <v>-0.37900318952263795</v>
      </c>
      <c r="AC576" s="2"/>
      <c r="AH576" s="2"/>
      <c r="AI576" s="2"/>
    </row>
    <row r="577" spans="1:35">
      <c r="A577" s="1" t="str">
        <f t="shared" si="162"/>
        <v>~gra~ : [ɡɹæ]</v>
      </c>
      <c r="B577" s="1">
        <f t="shared" si="181"/>
        <v>0</v>
      </c>
      <c r="C577" s="1">
        <f t="shared" si="181"/>
        <v>0</v>
      </c>
      <c r="D577" s="1">
        <f t="shared" si="181"/>
        <v>0</v>
      </c>
      <c r="E577" s="7">
        <v>2</v>
      </c>
      <c r="F577" s="9" t="s">
        <v>210</v>
      </c>
      <c r="G577" s="4">
        <f t="shared" si="163"/>
        <v>9.0661831368993653E-4</v>
      </c>
      <c r="H577" s="4" t="str">
        <f t="shared" si="164"/>
        <v>ɡɹæ</v>
      </c>
      <c r="I577" s="4" t="str">
        <f t="shared" si="165"/>
        <v>gra</v>
      </c>
      <c r="J577" s="10">
        <f t="shared" si="166"/>
        <v>3</v>
      </c>
      <c r="K577" s="10">
        <f t="shared" si="167"/>
        <v>3</v>
      </c>
      <c r="L577" s="10">
        <f t="shared" si="168"/>
        <v>3</v>
      </c>
      <c r="M577" s="1" t="str">
        <f t="shared" si="169"/>
        <v>~gra~</v>
      </c>
      <c r="N577" s="1" t="str">
        <f t="shared" si="170"/>
        <v>[ɡɹæ]</v>
      </c>
      <c r="O577" s="4">
        <f t="shared" si="171"/>
        <v>0.33349344548020921</v>
      </c>
      <c r="P577" s="4">
        <f t="shared" si="172"/>
        <v>1</v>
      </c>
      <c r="Q577" s="3" cm="1">
        <f t="array" ref="Q577">SUM(_xlfn._xlws.FILTER($G$2:$G$863,_xlfn.MAP($M$2:$M$863,_xlfn.LAMBDA(_xlpm.x,_xlpm.x=$M577))))</f>
        <v>9.0661831368993653E-4</v>
      </c>
      <c r="R577" s="4">
        <f t="shared" si="173"/>
        <v>1</v>
      </c>
      <c r="S577" s="6" cm="1">
        <f t="array" ref="S577">SUM(_xlfn._xlws.FILTER($G$2:$G$863,_xlfn.MAP($N$2:$N$863,_xlfn.LAMBDA(_xlpm.x,_xlpm.x=$N577))))</f>
        <v>9.0661831368993653E-4</v>
      </c>
      <c r="T577" s="4">
        <f t="shared" si="174"/>
        <v>1</v>
      </c>
      <c r="U577" s="4">
        <f t="shared" si="175"/>
        <v>0</v>
      </c>
      <c r="V577" s="4" t="s">
        <v>899</v>
      </c>
      <c r="W577" s="4" t="s">
        <v>891</v>
      </c>
      <c r="X577" s="2" cm="1">
        <f t="array" ref="X577">SUM(_xlfn._xlws.FILTER($E$2:$E$863,_xlfn.MAP($V$2:$V$863,_xlfn.LAMBDA(_xlpm.x,_xlpm.x=$V577))))</f>
        <v>359</v>
      </c>
      <c r="Y577" s="11">
        <f t="shared" si="176"/>
        <v>5.5710306406685237E-3</v>
      </c>
      <c r="Z577" s="2" cm="1">
        <f t="array" ref="Z577">SUM(_xlfn._xlws.FILTER($E$2:$E$863,_xlfn.MAP($W$2:$W$863,_xlfn.LAMBDA(_xlpm.x,_xlpm.x=$W577))))</f>
        <v>163</v>
      </c>
      <c r="AA577" s="11">
        <f t="shared" si="177"/>
        <v>1.2269938650306749E-2</v>
      </c>
      <c r="AB577" s="11">
        <f t="shared" si="178"/>
        <v>-0.34290684417436135</v>
      </c>
      <c r="AC577" s="2"/>
      <c r="AH577" s="2"/>
      <c r="AI577" s="2"/>
    </row>
    <row r="578" spans="1:35">
      <c r="A578" s="1" t="str">
        <f t="shared" ref="A578:A641" si="182">_xlfn.LET(_xlpm.sep," : ",CONCATENATE(M578,_xlpm.sep,N578))</f>
        <v>~bje~ : [bdʒɛ]</v>
      </c>
      <c r="B578" s="1">
        <f t="shared" si="181"/>
        <v>0</v>
      </c>
      <c r="C578" s="1">
        <f t="shared" si="181"/>
        <v>0</v>
      </c>
      <c r="D578" s="1">
        <f t="shared" si="181"/>
        <v>0</v>
      </c>
      <c r="E578" s="7">
        <v>2</v>
      </c>
      <c r="F578" s="9" t="s">
        <v>240</v>
      </c>
      <c r="G578" s="4">
        <f t="shared" ref="G578:G641" si="183">E578/freq.sum.r6e</f>
        <v>9.0661831368993653E-4</v>
      </c>
      <c r="H578" s="4" t="str">
        <f t="shared" ref="H578:H641" si="184">_xlfn.LET(_xlpm.sep,":",_xlpm.w,$F578,LEFT(_xlpm.w,FIND(_xlpm.sep,_xlpm.w)-1))</f>
        <v>bdʒɛ</v>
      </c>
      <c r="I578" s="4" t="str">
        <f t="shared" ref="I578:I641" si="185">_xlfn.LET(_xlpm.sep,":",_xlpm.w,$F578,RIGHT(_xlpm.w,LEN(_xlpm.w)-FIND(_xlpm.sep,_xlpm.w)))</f>
        <v>bje</v>
      </c>
      <c r="J578" s="10">
        <f t="shared" ref="J578:J641" si="186">_xlfn.LET(_xlpm.w,H578,LEN(_xlpm.w))</f>
        <v>4</v>
      </c>
      <c r="K578" s="10">
        <f t="shared" ref="K578:K641" si="187">_xlfn.LET(_xlpm.w,I578,LEN(_xlpm.w))</f>
        <v>3</v>
      </c>
      <c r="L578" s="10">
        <f t="shared" ref="L578:L641" si="188">_xlfn.LET(_xlpm.a,J578,_xlpm.b,K578,MAX(_xlpm.a,_xlpm.b))</f>
        <v>4</v>
      </c>
      <c r="M578" s="1" t="str">
        <f t="shared" ref="M578:M641" si="189">_xlfn.LET(_xlpm.sep,":",_xlpm.w,$F578,_xlfn.CONCAT("~",RIGHT(_xlpm.w,LEN(_xlpm.w)-FIND(_xlpm.sep,_xlpm.w)),"~"))</f>
        <v>~bje~</v>
      </c>
      <c r="N578" s="1" t="str">
        <f t="shared" ref="N578:N641" si="190">_xlfn.LET(_xlpm.sep,":",_xlpm.w,$F578,_xlfn.CONCAT("[",LEFT(_xlpm.w,FIND(_xlpm.sep,_xlpm.w)-1),"]"))</f>
        <v>[bdʒɛ]</v>
      </c>
      <c r="O578" s="4">
        <f t="shared" ref="O578:O641" si="191">_xlfn.LET(_xlpm.freq,E578,_xlpm.size,L578+1,_xlpm.F,P578,LOG(1+_xlpm.freq)*LOG(1+_xlpm.size)*_xlpm.F)</f>
        <v>0.37127250094471825</v>
      </c>
      <c r="P578" s="4">
        <f t="shared" ref="P578:P641" si="192">_xlfn.LET(_xlpm.a,T578,_xlpm.b,R578,2*_xlpm.a*_xlpm.b/(_xlpm.a+_xlpm.b))</f>
        <v>1</v>
      </c>
      <c r="Q578" s="3" cm="1">
        <f t="array" ref="Q578">SUM(_xlfn._xlws.FILTER($G$2:$G$863,_xlfn.MAP($M$2:$M$863,_xlfn.LAMBDA(_xlpm.x,_xlpm.x=$M578))))</f>
        <v>9.0661831368993653E-4</v>
      </c>
      <c r="R578" s="4">
        <f t="shared" ref="R578:R641" si="193">$G578/Q578</f>
        <v>1</v>
      </c>
      <c r="S578" s="6" cm="1">
        <f t="array" ref="S578">SUM(_xlfn._xlws.FILTER($G$2:$G$863,_xlfn.MAP($N$2:$N$863,_xlfn.LAMBDA(_xlpm.x,_xlpm.x=$N578))))</f>
        <v>9.0661831368993653E-4</v>
      </c>
      <c r="T578" s="4">
        <f t="shared" ref="T578:T641" si="194">$G578/S578</f>
        <v>1</v>
      </c>
      <c r="U578" s="4">
        <f t="shared" ref="U578:U641" si="195">_xlfn.LET(_xlpm.p,R578,_xlpm.q,T578,LOG(_xlpm.p/_xlpm.q))</f>
        <v>0</v>
      </c>
      <c r="V578" s="4" t="s">
        <v>909</v>
      </c>
      <c r="W578" s="4" t="s">
        <v>901</v>
      </c>
      <c r="X578" s="2" cm="1">
        <f t="array" ref="X578">SUM(_xlfn._xlws.FILTER($E$2:$E$863,_xlfn.MAP($V$2:$V$863,_xlfn.LAMBDA(_xlpm.x,_xlpm.x=$V578))))</f>
        <v>473</v>
      </c>
      <c r="Y578" s="11">
        <f t="shared" ref="Y578:Y641" si="196">$E578/X578</f>
        <v>4.2283298097251587E-3</v>
      </c>
      <c r="Z578" s="2" cm="1">
        <f t="array" ref="Z578">SUM(_xlfn._xlws.FILTER($E$2:$E$863,_xlfn.MAP($W$2:$W$863,_xlfn.LAMBDA(_xlpm.x,_xlpm.x=$W578))))</f>
        <v>184</v>
      </c>
      <c r="AA578" s="11">
        <f t="shared" ref="AA578:AA641" si="197">$E578/Z578</f>
        <v>1.0869565217391304E-2</v>
      </c>
      <c r="AB578" s="11">
        <f t="shared" ref="AB578:AB641" si="198">_xlfn.LET(_xlpm.a,Y578,_xlpm.b,AA578,LOG(_xlpm.a/_xlpm.b))</f>
        <v>-0.41004331772827507</v>
      </c>
      <c r="AC578" s="2"/>
      <c r="AH578" s="2"/>
      <c r="AI578" s="2"/>
    </row>
    <row r="579" spans="1:35">
      <c r="A579" s="1" t="str">
        <f t="shared" si="182"/>
        <v>~spe~ : [spɛ]</v>
      </c>
      <c r="B579" s="1">
        <f t="shared" si="181"/>
        <v>0</v>
      </c>
      <c r="C579" s="1">
        <f t="shared" si="181"/>
        <v>0</v>
      </c>
      <c r="D579" s="1">
        <f t="shared" si="181"/>
        <v>0</v>
      </c>
      <c r="E579" s="7">
        <v>4</v>
      </c>
      <c r="F579" s="9" t="s">
        <v>198</v>
      </c>
      <c r="G579" s="4">
        <f t="shared" si="183"/>
        <v>1.8132366273798731E-3</v>
      </c>
      <c r="H579" s="4" t="str">
        <f t="shared" si="184"/>
        <v>spɛ</v>
      </c>
      <c r="I579" s="4" t="str">
        <f t="shared" si="185"/>
        <v>spe</v>
      </c>
      <c r="J579" s="10">
        <f t="shared" si="186"/>
        <v>3</v>
      </c>
      <c r="K579" s="10">
        <f t="shared" si="187"/>
        <v>3</v>
      </c>
      <c r="L579" s="10">
        <f t="shared" si="188"/>
        <v>3</v>
      </c>
      <c r="M579" s="1" t="str">
        <f t="shared" si="189"/>
        <v>~spe~</v>
      </c>
      <c r="N579" s="1" t="str">
        <f t="shared" si="190"/>
        <v>[spɛ]</v>
      </c>
      <c r="O579" s="4">
        <f t="shared" si="191"/>
        <v>0.4885590669614942</v>
      </c>
      <c r="P579" s="4">
        <f t="shared" si="192"/>
        <v>1</v>
      </c>
      <c r="Q579" s="3" cm="1">
        <f t="array" ref="Q579">SUM(_xlfn._xlws.FILTER($G$2:$G$863,_xlfn.MAP($M$2:$M$863,_xlfn.LAMBDA(_xlpm.x,_xlpm.x=$M579))))</f>
        <v>1.8132366273798731E-3</v>
      </c>
      <c r="R579" s="4">
        <f t="shared" si="193"/>
        <v>1</v>
      </c>
      <c r="S579" s="6" cm="1">
        <f t="array" ref="S579">SUM(_xlfn._xlws.FILTER($G$2:$G$863,_xlfn.MAP($N$2:$N$863,_xlfn.LAMBDA(_xlpm.x,_xlpm.x=$N579))))</f>
        <v>1.8132366273798731E-3</v>
      </c>
      <c r="T579" s="4">
        <f t="shared" si="194"/>
        <v>1</v>
      </c>
      <c r="U579" s="4">
        <f t="shared" si="195"/>
        <v>0</v>
      </c>
      <c r="V579" s="4"/>
      <c r="W579" s="4"/>
      <c r="X579" s="2" cm="1">
        <f t="array" ref="X579">SUM(_xlfn._xlws.FILTER($E$2:$E$863,_xlfn.MAP($V$2:$V$863,_xlfn.LAMBDA(_xlpm.x,_xlpm.x=$V579))))</f>
        <v>44</v>
      </c>
      <c r="Y579" s="11">
        <f t="shared" si="196"/>
        <v>9.0909090909090912E-2</v>
      </c>
      <c r="Z579" s="2" cm="1">
        <f t="array" ref="Z579">SUM(_xlfn._xlws.FILTER($E$2:$E$863,_xlfn.MAP($W$2:$W$863,_xlfn.LAMBDA(_xlpm.x,_xlpm.x=$W579))))</f>
        <v>108</v>
      </c>
      <c r="AA579" s="11">
        <f t="shared" si="197"/>
        <v>3.7037037037037035E-2</v>
      </c>
      <c r="AB579" s="11">
        <f t="shared" si="198"/>
        <v>0.38997107900076228</v>
      </c>
      <c r="AC579" s="2"/>
      <c r="AH579" s="2"/>
      <c r="AI579" s="2"/>
    </row>
    <row r="580" spans="1:35">
      <c r="A580" s="1" t="str">
        <f t="shared" si="182"/>
        <v>~nte~ : [ntə]</v>
      </c>
      <c r="B580" s="1">
        <f t="shared" si="181"/>
        <v>0</v>
      </c>
      <c r="C580" s="1">
        <f t="shared" si="181"/>
        <v>0</v>
      </c>
      <c r="D580" s="1">
        <f t="shared" si="181"/>
        <v>1</v>
      </c>
      <c r="E580" s="7">
        <v>5</v>
      </c>
      <c r="F580" s="9" t="s">
        <v>213</v>
      </c>
      <c r="G580" s="4">
        <f t="shared" si="183"/>
        <v>2.2665457842248413E-3</v>
      </c>
      <c r="H580" s="4" t="str">
        <f t="shared" si="184"/>
        <v>ntə</v>
      </c>
      <c r="I580" s="4" t="str">
        <f t="shared" si="185"/>
        <v>nte</v>
      </c>
      <c r="J580" s="10">
        <f t="shared" si="186"/>
        <v>3</v>
      </c>
      <c r="K580" s="10">
        <f t="shared" si="187"/>
        <v>3</v>
      </c>
      <c r="L580" s="10">
        <f t="shared" si="188"/>
        <v>3</v>
      </c>
      <c r="M580" s="1" t="str">
        <f t="shared" si="189"/>
        <v>~nte~</v>
      </c>
      <c r="N580" s="1" t="str">
        <f t="shared" si="190"/>
        <v>[ntə]</v>
      </c>
      <c r="O580" s="4">
        <f t="shared" si="191"/>
        <v>0.54390438285473386</v>
      </c>
      <c r="P580" s="4">
        <f t="shared" si="192"/>
        <v>1</v>
      </c>
      <c r="Q580" s="3" cm="1">
        <f t="array" ref="Q580">SUM(_xlfn._xlws.FILTER($G$2:$G$863,_xlfn.MAP($M$2:$M$863,_xlfn.LAMBDA(_xlpm.x,_xlpm.x=$M580))))</f>
        <v>2.2665457842248413E-3</v>
      </c>
      <c r="R580" s="4">
        <f t="shared" si="193"/>
        <v>1</v>
      </c>
      <c r="S580" s="6" cm="1">
        <f t="array" ref="S580">SUM(_xlfn._xlws.FILTER($G$2:$G$863,_xlfn.MAP($N$2:$N$863,_xlfn.LAMBDA(_xlpm.x,_xlpm.x=$N580))))</f>
        <v>2.2665457842248413E-3</v>
      </c>
      <c r="T580" s="4">
        <f t="shared" si="194"/>
        <v>1</v>
      </c>
      <c r="U580" s="4">
        <f t="shared" si="195"/>
        <v>0</v>
      </c>
      <c r="V580" s="4" t="s">
        <v>907</v>
      </c>
      <c r="W580" s="4" t="s">
        <v>904</v>
      </c>
      <c r="X580" s="2" cm="1">
        <f t="array" ref="X580">SUM(_xlfn._xlws.FILTER($E$2:$E$863,_xlfn.MAP($V$2:$V$863,_xlfn.LAMBDA(_xlpm.x,_xlpm.x=$V580))))</f>
        <v>341</v>
      </c>
      <c r="Y580" s="11">
        <f t="shared" si="196"/>
        <v>1.466275659824047E-2</v>
      </c>
      <c r="Z580" s="2" cm="1">
        <f t="array" ref="Z580">SUM(_xlfn._xlws.FILTER($E$2:$E$863,_xlfn.MAP($W$2:$W$863,_xlfn.LAMBDA(_xlpm.x,_xlpm.x=$W580))))</f>
        <v>45</v>
      </c>
      <c r="AA580" s="11">
        <f t="shared" si="197"/>
        <v>0.1111111111111111</v>
      </c>
      <c r="AB580" s="11">
        <f t="shared" si="198"/>
        <v>-0.87954186521715394</v>
      </c>
      <c r="AC580" s="2"/>
      <c r="AH580" s="2"/>
      <c r="AI580" s="2"/>
    </row>
    <row r="581" spans="1:35">
      <c r="A581" s="1" t="str">
        <f t="shared" si="182"/>
        <v>~nce~ : [ns]</v>
      </c>
      <c r="B581" s="1">
        <f t="shared" si="181"/>
        <v>0</v>
      </c>
      <c r="C581" s="1">
        <f t="shared" si="181"/>
        <v>0</v>
      </c>
      <c r="D581" s="1">
        <f t="shared" si="181"/>
        <v>1</v>
      </c>
      <c r="E581" s="7">
        <v>8</v>
      </c>
      <c r="F581" s="9" t="s">
        <v>98</v>
      </c>
      <c r="G581" s="4">
        <f t="shared" si="183"/>
        <v>3.6264732547597461E-3</v>
      </c>
      <c r="H581" s="4" t="str">
        <f t="shared" si="184"/>
        <v>ns</v>
      </c>
      <c r="I581" s="4" t="str">
        <f t="shared" si="185"/>
        <v>nce</v>
      </c>
      <c r="J581" s="10">
        <f t="shared" si="186"/>
        <v>2</v>
      </c>
      <c r="K581" s="10">
        <f t="shared" si="187"/>
        <v>3</v>
      </c>
      <c r="L581" s="10">
        <f t="shared" si="188"/>
        <v>3</v>
      </c>
      <c r="M581" s="1" t="str">
        <f t="shared" si="189"/>
        <v>~nce~</v>
      </c>
      <c r="N581" s="1" t="str">
        <f t="shared" si="190"/>
        <v>[ns]</v>
      </c>
      <c r="O581" s="4">
        <f t="shared" si="191"/>
        <v>0.62775236796274669</v>
      </c>
      <c r="P581" s="4">
        <f t="shared" si="192"/>
        <v>0.94117647058823528</v>
      </c>
      <c r="Q581" s="3" cm="1">
        <f t="array" ref="Q581">SUM(_xlfn._xlws.FILTER($G$2:$G$863,_xlfn.MAP($M$2:$M$863,_xlfn.LAMBDA(_xlpm.x,_xlpm.x=$M581))))</f>
        <v>3.6264732547597461E-3</v>
      </c>
      <c r="R581" s="4">
        <f t="shared" si="193"/>
        <v>1</v>
      </c>
      <c r="S581" s="6" cm="1">
        <f t="array" ref="S581">SUM(_xlfn._xlws.FILTER($G$2:$G$863,_xlfn.MAP($N$2:$N$863,_xlfn.LAMBDA(_xlpm.x,_xlpm.x=$N581))))</f>
        <v>4.0797824116047144E-3</v>
      </c>
      <c r="T581" s="4">
        <f t="shared" si="194"/>
        <v>0.88888888888888884</v>
      </c>
      <c r="U581" s="4">
        <f t="shared" si="195"/>
        <v>5.1152522447381291E-2</v>
      </c>
      <c r="V581" s="4" t="s">
        <v>908</v>
      </c>
      <c r="W581" s="4" t="s">
        <v>892</v>
      </c>
      <c r="X581" s="2" cm="1">
        <f t="array" ref="X581">SUM(_xlfn._xlws.FILTER($E$2:$E$863,_xlfn.MAP($V$2:$V$863,_xlfn.LAMBDA(_xlpm.x,_xlpm.x=$V581))))</f>
        <v>562</v>
      </c>
      <c r="Y581" s="11">
        <f t="shared" si="196"/>
        <v>1.4234875444839857E-2</v>
      </c>
      <c r="Z581" s="2" cm="1">
        <f t="array" ref="Z581">SUM(_xlfn._xlws.FILTER($E$2:$E$863,_xlfn.MAP($W$2:$W$863,_xlfn.LAMBDA(_xlpm.x,_xlpm.x=$W581))))</f>
        <v>110</v>
      </c>
      <c r="AA581" s="11">
        <f t="shared" si="197"/>
        <v>7.2727272727272724E-2</v>
      </c>
      <c r="AB581" s="11">
        <f t="shared" si="198"/>
        <v>-0.70834363041083603</v>
      </c>
      <c r="AC581" s="2"/>
      <c r="AH581" s="2"/>
      <c r="AI581" s="2"/>
    </row>
    <row r="582" spans="1:35">
      <c r="A582" s="1" t="str">
        <f t="shared" si="182"/>
        <v>~sto~ : [stə]</v>
      </c>
      <c r="B582" s="1">
        <f t="shared" ref="B582:D601" si="199">_xlfn.LET(_xlpm.d,$F582,_xlpm.k,_xlfn.CONCAT(LEFT(TRIM(B$1),1),"*"),COUNTIF(_xlpm.d,_xlpm.k))</f>
        <v>0</v>
      </c>
      <c r="C582" s="1">
        <f t="shared" si="199"/>
        <v>0</v>
      </c>
      <c r="D582" s="1">
        <f t="shared" si="199"/>
        <v>0</v>
      </c>
      <c r="E582" s="7">
        <v>1</v>
      </c>
      <c r="F582" s="9" t="s">
        <v>528</v>
      </c>
      <c r="G582" s="4">
        <f t="shared" si="183"/>
        <v>4.5330915684496827E-4</v>
      </c>
      <c r="H582" s="4" t="str">
        <f t="shared" si="184"/>
        <v>stə</v>
      </c>
      <c r="I582" s="4" t="str">
        <f t="shared" si="185"/>
        <v>sto</v>
      </c>
      <c r="J582" s="10">
        <f t="shared" si="186"/>
        <v>3</v>
      </c>
      <c r="K582" s="10">
        <f t="shared" si="187"/>
        <v>3</v>
      </c>
      <c r="L582" s="10">
        <f t="shared" si="188"/>
        <v>3</v>
      </c>
      <c r="M582" s="1" t="str">
        <f t="shared" si="189"/>
        <v>~sto~</v>
      </c>
      <c r="N582" s="1" t="str">
        <f t="shared" si="190"/>
        <v>[stə]</v>
      </c>
      <c r="O582" s="4">
        <f t="shared" si="191"/>
        <v>3.8256534068095392E-2</v>
      </c>
      <c r="P582" s="4">
        <f t="shared" si="192"/>
        <v>0.1818181818181818</v>
      </c>
      <c r="Q582" s="3" cm="1">
        <f t="array" ref="Q582">SUM(_xlfn._xlws.FILTER($G$2:$G$863,_xlfn.MAP($M$2:$M$863,_xlfn.LAMBDA(_xlpm.x,_xlpm.x=$M582))))</f>
        <v>2.2665457842248413E-3</v>
      </c>
      <c r="R582" s="4">
        <f t="shared" si="193"/>
        <v>0.2</v>
      </c>
      <c r="S582" s="6" cm="1">
        <f t="array" ref="S582">SUM(_xlfn._xlws.FILTER($G$2:$G$863,_xlfn.MAP($N$2:$N$863,_xlfn.LAMBDA(_xlpm.x,_xlpm.x=$N582))))</f>
        <v>2.7198549410698096E-3</v>
      </c>
      <c r="T582" s="4">
        <f t="shared" si="194"/>
        <v>0.16666666666666666</v>
      </c>
      <c r="U582" s="4">
        <f t="shared" si="195"/>
        <v>7.9181246047624887E-2</v>
      </c>
      <c r="V582" s="4" t="s">
        <v>909</v>
      </c>
      <c r="W582" s="4"/>
      <c r="X582" s="2" cm="1">
        <f t="array" ref="X582">SUM(_xlfn._xlws.FILTER($E$2:$E$863,_xlfn.MAP($V$2:$V$863,_xlfn.LAMBDA(_xlpm.x,_xlpm.x=$V582))))</f>
        <v>473</v>
      </c>
      <c r="Y582" s="11">
        <f t="shared" si="196"/>
        <v>2.1141649048625794E-3</v>
      </c>
      <c r="Z582" s="2" cm="1">
        <f t="array" ref="Z582">SUM(_xlfn._xlws.FILTER($E$2:$E$863,_xlfn.MAP($W$2:$W$863,_xlfn.LAMBDA(_xlpm.x,_xlpm.x=$W582))))</f>
        <v>108</v>
      </c>
      <c r="AA582" s="11">
        <f t="shared" si="197"/>
        <v>9.2592592592592587E-3</v>
      </c>
      <c r="AB582" s="11">
        <f t="shared" si="198"/>
        <v>-0.6414373852508618</v>
      </c>
      <c r="AC582" s="2"/>
      <c r="AH582" s="2"/>
      <c r="AI582" s="2"/>
    </row>
    <row r="583" spans="1:35">
      <c r="A583" s="1" t="str">
        <f t="shared" si="182"/>
        <v>~cou~ : [kɔ]</v>
      </c>
      <c r="B583" s="1">
        <f t="shared" si="199"/>
        <v>0</v>
      </c>
      <c r="C583" s="1">
        <f t="shared" si="199"/>
        <v>0</v>
      </c>
      <c r="D583" s="1">
        <f t="shared" si="199"/>
        <v>0</v>
      </c>
      <c r="E583" s="7">
        <v>1</v>
      </c>
      <c r="F583" s="9" t="s">
        <v>774</v>
      </c>
      <c r="G583" s="4">
        <f t="shared" si="183"/>
        <v>4.5330915684496827E-4</v>
      </c>
      <c r="H583" s="4" t="str">
        <f t="shared" si="184"/>
        <v>kɔ</v>
      </c>
      <c r="I583" s="4" t="str">
        <f t="shared" si="185"/>
        <v>cou</v>
      </c>
      <c r="J583" s="10">
        <f t="shared" si="186"/>
        <v>2</v>
      </c>
      <c r="K583" s="10">
        <f t="shared" si="187"/>
        <v>3</v>
      </c>
      <c r="L583" s="10">
        <f t="shared" si="188"/>
        <v>3</v>
      </c>
      <c r="M583" s="1" t="str">
        <f t="shared" si="189"/>
        <v>~cou~</v>
      </c>
      <c r="N583" s="1" t="str">
        <f t="shared" si="190"/>
        <v>[kɔ]</v>
      </c>
      <c r="O583" s="4">
        <f t="shared" si="191"/>
        <v>4.6757986083227711E-2</v>
      </c>
      <c r="P583" s="4">
        <f t="shared" si="192"/>
        <v>0.22222222222222224</v>
      </c>
      <c r="Q583" s="3" cm="1">
        <f t="array" ref="Q583">SUM(_xlfn._xlws.FILTER($G$2:$G$863,_xlfn.MAP($M$2:$M$863,_xlfn.LAMBDA(_xlpm.x,_xlpm.x=$M583))))</f>
        <v>1.8132366273798731E-3</v>
      </c>
      <c r="R583" s="4">
        <f t="shared" si="193"/>
        <v>0.25</v>
      </c>
      <c r="S583" s="6" cm="1">
        <f t="array" ref="S583">SUM(_xlfn._xlws.FILTER($G$2:$G$863,_xlfn.MAP($N$2:$N$863,_xlfn.LAMBDA(_xlpm.x,_xlpm.x=$N583))))</f>
        <v>2.2665457842248413E-3</v>
      </c>
      <c r="T583" s="4">
        <f t="shared" si="194"/>
        <v>0.2</v>
      </c>
      <c r="U583" s="4">
        <f t="shared" si="195"/>
        <v>9.691001300805642E-2</v>
      </c>
      <c r="V583" s="4" t="s">
        <v>899</v>
      </c>
      <c r="W583" s="4" t="s">
        <v>895</v>
      </c>
      <c r="X583" s="2" cm="1">
        <f t="array" ref="X583">SUM(_xlfn._xlws.FILTER($E$2:$E$863,_xlfn.MAP($V$2:$V$863,_xlfn.LAMBDA(_xlpm.x,_xlpm.x=$V583))))</f>
        <v>359</v>
      </c>
      <c r="Y583" s="11">
        <f t="shared" si="196"/>
        <v>2.7855153203342618E-3</v>
      </c>
      <c r="Z583" s="2" cm="1">
        <f t="array" ref="Z583">SUM(_xlfn._xlws.FILTER($E$2:$E$863,_xlfn.MAP($W$2:$W$863,_xlfn.LAMBDA(_xlpm.x,_xlpm.x=$W583))))</f>
        <v>150</v>
      </c>
      <c r="AA583" s="11">
        <f t="shared" si="197"/>
        <v>6.6666666666666671E-3</v>
      </c>
      <c r="AB583" s="11">
        <f t="shared" si="198"/>
        <v>-0.37900318952263795</v>
      </c>
      <c r="AC583" s="2"/>
      <c r="AH583" s="2"/>
      <c r="AI583" s="2"/>
    </row>
    <row r="584" spans="1:35">
      <c r="A584" s="1" t="str">
        <f t="shared" si="182"/>
        <v>~sea~ : [sɜ]</v>
      </c>
      <c r="B584" s="1">
        <f t="shared" si="199"/>
        <v>0</v>
      </c>
      <c r="C584" s="1">
        <f t="shared" si="199"/>
        <v>0</v>
      </c>
      <c r="D584" s="1">
        <f t="shared" si="199"/>
        <v>0</v>
      </c>
      <c r="E584" s="7">
        <v>1</v>
      </c>
      <c r="F584" s="9" t="s">
        <v>737</v>
      </c>
      <c r="G584" s="4">
        <f t="shared" si="183"/>
        <v>4.5330915684496827E-4</v>
      </c>
      <c r="H584" s="4" t="str">
        <f t="shared" si="184"/>
        <v>sɜ</v>
      </c>
      <c r="I584" s="4" t="str">
        <f t="shared" si="185"/>
        <v>sea</v>
      </c>
      <c r="J584" s="10">
        <f t="shared" si="186"/>
        <v>2</v>
      </c>
      <c r="K584" s="10">
        <f t="shared" si="187"/>
        <v>3</v>
      </c>
      <c r="L584" s="10">
        <f t="shared" si="188"/>
        <v>3</v>
      </c>
      <c r="M584" s="1" t="str">
        <f t="shared" si="189"/>
        <v>~sea~</v>
      </c>
      <c r="N584" s="1" t="str">
        <f t="shared" si="190"/>
        <v>[sɜ]</v>
      </c>
      <c r="O584" s="4">
        <f t="shared" si="191"/>
        <v>4.6757986083227711E-2</v>
      </c>
      <c r="P584" s="4">
        <f t="shared" si="192"/>
        <v>0.22222222222222224</v>
      </c>
      <c r="Q584" s="3" cm="1">
        <f t="array" ref="Q584">SUM(_xlfn._xlws.FILTER($G$2:$G$863,_xlfn.MAP($M$2:$M$863,_xlfn.LAMBDA(_xlpm.x,_xlpm.x=$M584))))</f>
        <v>1.8132366273798731E-3</v>
      </c>
      <c r="R584" s="4">
        <f t="shared" si="193"/>
        <v>0.25</v>
      </c>
      <c r="S584" s="6" cm="1">
        <f t="array" ref="S584">SUM(_xlfn._xlws.FILTER($G$2:$G$863,_xlfn.MAP($N$2:$N$863,_xlfn.LAMBDA(_xlpm.x,_xlpm.x=$N584))))</f>
        <v>2.2665457842248413E-3</v>
      </c>
      <c r="T584" s="4">
        <f t="shared" si="194"/>
        <v>0.2</v>
      </c>
      <c r="U584" s="4">
        <f t="shared" si="195"/>
        <v>9.691001300805642E-2</v>
      </c>
      <c r="V584" s="4" t="s">
        <v>908</v>
      </c>
      <c r="W584" s="4" t="s">
        <v>894</v>
      </c>
      <c r="X584" s="2" cm="1">
        <f t="array" ref="X584">SUM(_xlfn._xlws.FILTER($E$2:$E$863,_xlfn.MAP($V$2:$V$863,_xlfn.LAMBDA(_xlpm.x,_xlpm.x=$V584))))</f>
        <v>562</v>
      </c>
      <c r="Y584" s="11">
        <f t="shared" si="196"/>
        <v>1.7793594306049821E-3</v>
      </c>
      <c r="Z584" s="2" cm="1">
        <f t="array" ref="Z584">SUM(_xlfn._xlws.FILTER($E$2:$E$863,_xlfn.MAP($W$2:$W$863,_xlfn.LAMBDA(_xlpm.x,_xlpm.x=$W584))))</f>
        <v>288</v>
      </c>
      <c r="AA584" s="11">
        <f t="shared" si="197"/>
        <v>3.472222222222222E-3</v>
      </c>
      <c r="AB584" s="11">
        <f t="shared" si="198"/>
        <v>-0.2903438278098302</v>
      </c>
      <c r="AC584" s="2"/>
      <c r="AH584" s="2"/>
      <c r="AI584" s="2"/>
    </row>
    <row r="585" spans="1:35">
      <c r="A585" s="1" t="str">
        <f t="shared" si="182"/>
        <v>~rea~ : [ɹi]</v>
      </c>
      <c r="B585" s="1">
        <f t="shared" si="199"/>
        <v>1</v>
      </c>
      <c r="C585" s="1">
        <f t="shared" si="199"/>
        <v>0</v>
      </c>
      <c r="D585" s="1">
        <f t="shared" si="199"/>
        <v>0</v>
      </c>
      <c r="E585" s="7">
        <v>2</v>
      </c>
      <c r="F585" s="9" t="s">
        <v>563</v>
      </c>
      <c r="G585" s="4">
        <f t="shared" si="183"/>
        <v>9.0661831368993653E-4</v>
      </c>
      <c r="H585" s="4" t="str">
        <f t="shared" si="184"/>
        <v>ɹi</v>
      </c>
      <c r="I585" s="4" t="str">
        <f t="shared" si="185"/>
        <v>rea</v>
      </c>
      <c r="J585" s="10">
        <f t="shared" si="186"/>
        <v>2</v>
      </c>
      <c r="K585" s="10">
        <f t="shared" si="187"/>
        <v>3</v>
      </c>
      <c r="L585" s="10">
        <f t="shared" si="188"/>
        <v>3</v>
      </c>
      <c r="M585" s="1" t="str">
        <f t="shared" si="189"/>
        <v>~rea~</v>
      </c>
      <c r="N585" s="1" t="str">
        <f t="shared" si="190"/>
        <v>[ɹi]</v>
      </c>
      <c r="O585" s="4">
        <f t="shared" si="191"/>
        <v>0.14821930910231521</v>
      </c>
      <c r="P585" s="4">
        <f t="shared" si="192"/>
        <v>0.44444444444444448</v>
      </c>
      <c r="Q585" s="3" cm="1">
        <f t="array" ref="Q585">SUM(_xlfn._xlws.FILTER($G$2:$G$863,_xlfn.MAP($M$2:$M$863,_xlfn.LAMBDA(_xlpm.x,_xlpm.x=$M585))))</f>
        <v>1.8132366273798731E-3</v>
      </c>
      <c r="R585" s="4">
        <f t="shared" si="193"/>
        <v>0.5</v>
      </c>
      <c r="S585" s="6" cm="1">
        <f t="array" ref="S585">SUM(_xlfn._xlws.FILTER($G$2:$G$863,_xlfn.MAP($N$2:$N$863,_xlfn.LAMBDA(_xlpm.x,_xlpm.x=$N585))))</f>
        <v>2.2665457842248413E-3</v>
      </c>
      <c r="T585" s="4">
        <f t="shared" si="194"/>
        <v>0.4</v>
      </c>
      <c r="U585" s="4">
        <f t="shared" si="195"/>
        <v>9.691001300805642E-2</v>
      </c>
      <c r="V585" s="4" t="s">
        <v>921</v>
      </c>
      <c r="W585" s="4" t="s">
        <v>905</v>
      </c>
      <c r="X585" s="2" cm="1">
        <f t="array" ref="X585">SUM(_xlfn._xlws.FILTER($E$2:$E$863,_xlfn.MAP($V$2:$V$863,_xlfn.LAMBDA(_xlpm.x,_xlpm.x=$V585))))</f>
        <v>6</v>
      </c>
      <c r="Y585" s="11">
        <f t="shared" si="196"/>
        <v>0.33333333333333331</v>
      </c>
      <c r="Z585" s="2" cm="1">
        <f t="array" ref="Z585">SUM(_xlfn._xlws.FILTER($E$2:$E$863,_xlfn.MAP($W$2:$W$863,_xlfn.LAMBDA(_xlpm.x,_xlpm.x=$W585))))</f>
        <v>55</v>
      </c>
      <c r="AA585" s="11">
        <f t="shared" si="197"/>
        <v>3.6363636363636362E-2</v>
      </c>
      <c r="AB585" s="11">
        <f t="shared" si="198"/>
        <v>0.96221143911060014</v>
      </c>
      <c r="AC585" s="2"/>
      <c r="AH585" s="2"/>
      <c r="AI585" s="2"/>
    </row>
    <row r="586" spans="1:35">
      <c r="A586" s="1" t="str">
        <f t="shared" si="182"/>
        <v>~you~ : [yu]</v>
      </c>
      <c r="B586" s="1">
        <f t="shared" si="199"/>
        <v>0</v>
      </c>
      <c r="C586" s="1">
        <f t="shared" si="199"/>
        <v>0</v>
      </c>
      <c r="D586" s="1">
        <f t="shared" si="199"/>
        <v>0</v>
      </c>
      <c r="E586" s="7">
        <v>1</v>
      </c>
      <c r="F586" s="9" t="s">
        <v>166</v>
      </c>
      <c r="G586" s="4">
        <f t="shared" si="183"/>
        <v>4.5330915684496827E-4</v>
      </c>
      <c r="H586" s="4" t="str">
        <f t="shared" si="184"/>
        <v>yu</v>
      </c>
      <c r="I586" s="4" t="str">
        <f t="shared" si="185"/>
        <v>you</v>
      </c>
      <c r="J586" s="10">
        <f t="shared" si="186"/>
        <v>2</v>
      </c>
      <c r="K586" s="10">
        <f t="shared" si="187"/>
        <v>3</v>
      </c>
      <c r="L586" s="10">
        <f t="shared" si="188"/>
        <v>3</v>
      </c>
      <c r="M586" s="1" t="str">
        <f t="shared" si="189"/>
        <v>~you~</v>
      </c>
      <c r="N586" s="1" t="str">
        <f t="shared" si="190"/>
        <v>[yu]</v>
      </c>
      <c r="O586" s="4">
        <f t="shared" si="191"/>
        <v>6.011741067843563E-2</v>
      </c>
      <c r="P586" s="4">
        <f t="shared" si="192"/>
        <v>0.28571428571428575</v>
      </c>
      <c r="Q586" s="3" cm="1">
        <f t="array" ref="Q586">SUM(_xlfn._xlws.FILTER($G$2:$G$863,_xlfn.MAP($M$2:$M$863,_xlfn.LAMBDA(_xlpm.x,_xlpm.x=$M586))))</f>
        <v>1.3599274705349048E-3</v>
      </c>
      <c r="R586" s="4">
        <f t="shared" si="193"/>
        <v>0.33333333333333331</v>
      </c>
      <c r="S586" s="6" cm="1">
        <f t="array" ref="S586">SUM(_xlfn._xlws.FILTER($G$2:$G$863,_xlfn.MAP($N$2:$N$863,_xlfn.LAMBDA(_xlpm.x,_xlpm.x=$N586))))</f>
        <v>1.8132366273798731E-3</v>
      </c>
      <c r="T586" s="4">
        <f t="shared" si="194"/>
        <v>0.25</v>
      </c>
      <c r="U586" s="4">
        <f t="shared" si="195"/>
        <v>0.12493873660829993</v>
      </c>
      <c r="V586" s="4" t="s">
        <v>907</v>
      </c>
      <c r="W586" s="4" t="s">
        <v>898</v>
      </c>
      <c r="X586" s="2" cm="1">
        <f t="array" ref="X586">SUM(_xlfn._xlws.FILTER($E$2:$E$863,_xlfn.MAP($V$2:$V$863,_xlfn.LAMBDA(_xlpm.x,_xlpm.x=$V586))))</f>
        <v>341</v>
      </c>
      <c r="Y586" s="11">
        <f t="shared" si="196"/>
        <v>2.9325513196480938E-3</v>
      </c>
      <c r="Z586" s="2" cm="1">
        <f t="array" ref="Z586">SUM(_xlfn._xlws.FILTER($E$2:$E$863,_xlfn.MAP($W$2:$W$863,_xlfn.LAMBDA(_xlpm.x,_xlpm.x=$W586))))</f>
        <v>56</v>
      </c>
      <c r="AA586" s="11">
        <f t="shared" si="197"/>
        <v>1.7857142857142856E-2</v>
      </c>
      <c r="AB586" s="11">
        <f t="shared" si="198"/>
        <v>-0.78456635198629721</v>
      </c>
      <c r="AC586" s="2"/>
      <c r="AH586" s="2"/>
      <c r="AI586" s="2"/>
    </row>
    <row r="587" spans="1:35">
      <c r="A587" s="1" t="str">
        <f t="shared" si="182"/>
        <v>~mea~ : [mi]</v>
      </c>
      <c r="B587" s="1">
        <f t="shared" si="199"/>
        <v>0</v>
      </c>
      <c r="C587" s="1">
        <f t="shared" si="199"/>
        <v>1</v>
      </c>
      <c r="D587" s="1">
        <f t="shared" si="199"/>
        <v>0</v>
      </c>
      <c r="E587" s="7">
        <v>2</v>
      </c>
      <c r="F587" s="9" t="s">
        <v>82</v>
      </c>
      <c r="G587" s="4">
        <f t="shared" si="183"/>
        <v>9.0661831368993653E-4</v>
      </c>
      <c r="H587" s="4" t="str">
        <f t="shared" si="184"/>
        <v>mi</v>
      </c>
      <c r="I587" s="4" t="str">
        <f t="shared" si="185"/>
        <v>mea</v>
      </c>
      <c r="J587" s="10">
        <f t="shared" si="186"/>
        <v>2</v>
      </c>
      <c r="K587" s="10">
        <f t="shared" si="187"/>
        <v>3</v>
      </c>
      <c r="L587" s="10">
        <f t="shared" si="188"/>
        <v>3</v>
      </c>
      <c r="M587" s="1" t="str">
        <f t="shared" si="189"/>
        <v>~mea~</v>
      </c>
      <c r="N587" s="1" t="str">
        <f t="shared" si="190"/>
        <v>[mi]</v>
      </c>
      <c r="O587" s="4">
        <f t="shared" si="191"/>
        <v>0.19056768313154815</v>
      </c>
      <c r="P587" s="4">
        <f t="shared" si="192"/>
        <v>0.57142857142857151</v>
      </c>
      <c r="Q587" s="3" cm="1">
        <f t="array" ref="Q587">SUM(_xlfn._xlws.FILTER($G$2:$G$863,_xlfn.MAP($M$2:$M$863,_xlfn.LAMBDA(_xlpm.x,_xlpm.x=$M587))))</f>
        <v>1.3599274705349048E-3</v>
      </c>
      <c r="R587" s="4">
        <f t="shared" si="193"/>
        <v>0.66666666666666663</v>
      </c>
      <c r="S587" s="6" cm="1">
        <f t="array" ref="S587">SUM(_xlfn._xlws.FILTER($G$2:$G$863,_xlfn.MAP($N$2:$N$863,_xlfn.LAMBDA(_xlpm.x,_xlpm.x=$N587))))</f>
        <v>1.8132366273798731E-3</v>
      </c>
      <c r="T587" s="4">
        <f t="shared" si="194"/>
        <v>0.5</v>
      </c>
      <c r="U587" s="4">
        <f t="shared" si="195"/>
        <v>0.12493873660829993</v>
      </c>
      <c r="V587" s="4" t="s">
        <v>907</v>
      </c>
      <c r="W587" s="4" t="s">
        <v>898</v>
      </c>
      <c r="X587" s="2" cm="1">
        <f t="array" ref="X587">SUM(_xlfn._xlws.FILTER($E$2:$E$863,_xlfn.MAP($V$2:$V$863,_xlfn.LAMBDA(_xlpm.x,_xlpm.x=$V587))))</f>
        <v>341</v>
      </c>
      <c r="Y587" s="11">
        <f t="shared" si="196"/>
        <v>5.8651026392961877E-3</v>
      </c>
      <c r="Z587" s="2" cm="1">
        <f t="array" ref="Z587">SUM(_xlfn._xlws.FILTER($E$2:$E$863,_xlfn.MAP($W$2:$W$863,_xlfn.LAMBDA(_xlpm.x,_xlpm.x=$W587))))</f>
        <v>56</v>
      </c>
      <c r="AA587" s="11">
        <f t="shared" si="197"/>
        <v>3.5714285714285712E-2</v>
      </c>
      <c r="AB587" s="11">
        <f t="shared" si="198"/>
        <v>-0.78456635198629721</v>
      </c>
      <c r="AC587" s="2"/>
      <c r="AH587" s="2"/>
      <c r="AI587" s="2"/>
    </row>
    <row r="588" spans="1:35">
      <c r="A588" s="1" t="str">
        <f t="shared" si="182"/>
        <v>~fee~ : [fi]</v>
      </c>
      <c r="B588" s="1">
        <f t="shared" si="199"/>
        <v>0</v>
      </c>
      <c r="C588" s="1">
        <f t="shared" si="199"/>
        <v>0</v>
      </c>
      <c r="D588" s="1">
        <f t="shared" si="199"/>
        <v>0</v>
      </c>
      <c r="E588" s="7">
        <v>3</v>
      </c>
      <c r="F588" s="9" t="s">
        <v>32</v>
      </c>
      <c r="G588" s="4">
        <f t="shared" si="183"/>
        <v>1.3599274705349048E-3</v>
      </c>
      <c r="H588" s="1" t="str">
        <f t="shared" si="184"/>
        <v>fi</v>
      </c>
      <c r="I588" s="1" t="str">
        <f t="shared" si="185"/>
        <v>fee</v>
      </c>
      <c r="J588" s="10">
        <f t="shared" si="186"/>
        <v>2</v>
      </c>
      <c r="K588" s="10">
        <f t="shared" si="187"/>
        <v>3</v>
      </c>
      <c r="L588" s="10">
        <f t="shared" si="188"/>
        <v>3</v>
      </c>
      <c r="M588" s="1" t="str">
        <f t="shared" si="189"/>
        <v>~fee~</v>
      </c>
      <c r="N588" s="1" t="str">
        <f t="shared" si="190"/>
        <v>[fi]</v>
      </c>
      <c r="O588" s="4">
        <f t="shared" si="191"/>
        <v>0.36070446407061374</v>
      </c>
      <c r="P588" s="4">
        <f t="shared" si="192"/>
        <v>0.8571428571428571</v>
      </c>
      <c r="Q588" s="3" cm="1">
        <f t="array" ref="Q588">SUM(_xlfn._xlws.FILTER($G$2:$G$863,_xlfn.MAP($M$2:$M$863,_xlfn.LAMBDA(_xlpm.x,_xlpm.x=$M588))))</f>
        <v>1.3599274705349048E-3</v>
      </c>
      <c r="R588" s="4">
        <f t="shared" si="193"/>
        <v>1</v>
      </c>
      <c r="S588" s="6" cm="1">
        <f t="array" ref="S588">SUM(_xlfn._xlws.FILTER($G$2:$G$863,_xlfn.MAP($N$2:$N$863,_xlfn.LAMBDA(_xlpm.x,_xlpm.x=$N588))))</f>
        <v>1.8132366273798731E-3</v>
      </c>
      <c r="T588" s="4">
        <f t="shared" si="194"/>
        <v>0.75</v>
      </c>
      <c r="U588" s="4">
        <f t="shared" si="195"/>
        <v>0.12493873660829993</v>
      </c>
      <c r="V588" s="4" t="s">
        <v>907</v>
      </c>
      <c r="W588" s="4" t="s">
        <v>898</v>
      </c>
      <c r="X588" s="2" cm="1">
        <f t="array" ref="X588">SUM(_xlfn._xlws.FILTER($E$2:$E$863,_xlfn.MAP($V$2:$V$863,_xlfn.LAMBDA(_xlpm.x,_xlpm.x=$V588))))</f>
        <v>341</v>
      </c>
      <c r="Y588" s="11">
        <f t="shared" si="196"/>
        <v>8.7976539589442824E-3</v>
      </c>
      <c r="Z588" s="2" cm="1">
        <f t="array" ref="Z588">SUM(_xlfn._xlws.FILTER($E$2:$E$863,_xlfn.MAP($W$2:$W$863,_xlfn.LAMBDA(_xlpm.x,_xlpm.x=$W588))))</f>
        <v>56</v>
      </c>
      <c r="AA588" s="11">
        <f t="shared" si="197"/>
        <v>5.3571428571428568E-2</v>
      </c>
      <c r="AB588" s="11">
        <f t="shared" si="198"/>
        <v>-0.78456635198629721</v>
      </c>
      <c r="AC588" s="2"/>
      <c r="AH588" s="2"/>
      <c r="AI588" s="2"/>
    </row>
    <row r="589" spans="1:35">
      <c r="A589" s="1" t="str">
        <f t="shared" si="182"/>
        <v>~hou~ : [aʊ]</v>
      </c>
      <c r="B589" s="1">
        <f t="shared" si="199"/>
        <v>0</v>
      </c>
      <c r="C589" s="1">
        <f t="shared" si="199"/>
        <v>0</v>
      </c>
      <c r="D589" s="1">
        <f t="shared" si="199"/>
        <v>0</v>
      </c>
      <c r="E589" s="7">
        <v>1</v>
      </c>
      <c r="F589" s="9" t="s">
        <v>534</v>
      </c>
      <c r="G589" s="4">
        <f t="shared" si="183"/>
        <v>4.5330915684496827E-4</v>
      </c>
      <c r="H589" s="4" t="str">
        <f t="shared" si="184"/>
        <v>aʊ</v>
      </c>
      <c r="I589" s="4" t="str">
        <f t="shared" si="185"/>
        <v>hou</v>
      </c>
      <c r="J589" s="10">
        <f t="shared" si="186"/>
        <v>2</v>
      </c>
      <c r="K589" s="10">
        <f t="shared" si="187"/>
        <v>3</v>
      </c>
      <c r="L589" s="10">
        <f t="shared" si="188"/>
        <v>3</v>
      </c>
      <c r="M589" s="1" t="str">
        <f t="shared" si="189"/>
        <v>~hou~</v>
      </c>
      <c r="N589" s="1" t="str">
        <f t="shared" si="190"/>
        <v>[aʊ]</v>
      </c>
      <c r="O589" s="4">
        <f t="shared" si="191"/>
        <v>8.4164374949809884E-2</v>
      </c>
      <c r="P589" s="4">
        <f t="shared" si="192"/>
        <v>0.4</v>
      </c>
      <c r="Q589" s="3" cm="1">
        <f t="array" ref="Q589">SUM(_xlfn._xlws.FILTER($G$2:$G$863,_xlfn.MAP($M$2:$M$863,_xlfn.LAMBDA(_xlpm.x,_xlpm.x=$M589))))</f>
        <v>9.0661831368993653E-4</v>
      </c>
      <c r="R589" s="4">
        <f t="shared" si="193"/>
        <v>0.5</v>
      </c>
      <c r="S589" s="6" cm="1">
        <f t="array" ref="S589">SUM(_xlfn._xlws.FILTER($G$2:$G$863,_xlfn.MAP($N$2:$N$863,_xlfn.LAMBDA(_xlpm.x,_xlpm.x=$N589))))</f>
        <v>1.3599274705349048E-3</v>
      </c>
      <c r="T589" s="4">
        <f t="shared" si="194"/>
        <v>0.33333333333333331</v>
      </c>
      <c r="U589" s="4">
        <f t="shared" si="195"/>
        <v>0.17609125905568124</v>
      </c>
      <c r="V589" s="4"/>
      <c r="W589" s="4"/>
      <c r="X589" s="2" cm="1">
        <f t="array" ref="X589">SUM(_xlfn._xlws.FILTER($E$2:$E$863,_xlfn.MAP($V$2:$V$863,_xlfn.LAMBDA(_xlpm.x,_xlpm.x=$V589))))</f>
        <v>44</v>
      </c>
      <c r="Y589" s="11">
        <f t="shared" si="196"/>
        <v>2.2727272727272728E-2</v>
      </c>
      <c r="Z589" s="2" cm="1">
        <f t="array" ref="Z589">SUM(_xlfn._xlws.FILTER($E$2:$E$863,_xlfn.MAP($W$2:$W$863,_xlfn.LAMBDA(_xlpm.x,_xlpm.x=$W589))))</f>
        <v>108</v>
      </c>
      <c r="AA589" s="11">
        <f t="shared" si="197"/>
        <v>9.2592592592592587E-3</v>
      </c>
      <c r="AB589" s="11">
        <f t="shared" si="198"/>
        <v>0.38997107900076228</v>
      </c>
      <c r="AC589" s="2"/>
      <c r="AH589" s="2"/>
      <c r="AI589" s="2"/>
    </row>
    <row r="590" spans="1:35">
      <c r="A590" s="1" t="str">
        <f t="shared" si="182"/>
        <v>~boa~ : [boʊ]</v>
      </c>
      <c r="B590" s="1">
        <f t="shared" si="199"/>
        <v>0</v>
      </c>
      <c r="C590" s="1">
        <f t="shared" si="199"/>
        <v>0</v>
      </c>
      <c r="D590" s="1">
        <f t="shared" si="199"/>
        <v>0</v>
      </c>
      <c r="E590" s="7">
        <v>1</v>
      </c>
      <c r="F590" s="9" t="s">
        <v>624</v>
      </c>
      <c r="G590" s="4">
        <f t="shared" si="183"/>
        <v>4.5330915684496827E-4</v>
      </c>
      <c r="H590" s="4" t="str">
        <f t="shared" si="184"/>
        <v>boʊ</v>
      </c>
      <c r="I590" s="4" t="str">
        <f t="shared" si="185"/>
        <v>boa</v>
      </c>
      <c r="J590" s="10">
        <f t="shared" si="186"/>
        <v>3</v>
      </c>
      <c r="K590" s="10">
        <f t="shared" si="187"/>
        <v>3</v>
      </c>
      <c r="L590" s="10">
        <f t="shared" si="188"/>
        <v>3</v>
      </c>
      <c r="M590" s="1" t="str">
        <f t="shared" si="189"/>
        <v>~boa~</v>
      </c>
      <c r="N590" s="1" t="str">
        <f t="shared" si="190"/>
        <v>[boʊ]</v>
      </c>
      <c r="O590" s="4">
        <f t="shared" si="191"/>
        <v>8.4164374949809884E-2</v>
      </c>
      <c r="P590" s="4">
        <f t="shared" si="192"/>
        <v>0.4</v>
      </c>
      <c r="Q590" s="3" cm="1">
        <f t="array" ref="Q590">SUM(_xlfn._xlws.FILTER($G$2:$G$863,_xlfn.MAP($M$2:$M$863,_xlfn.LAMBDA(_xlpm.x,_xlpm.x=$M590))))</f>
        <v>9.0661831368993653E-4</v>
      </c>
      <c r="R590" s="4">
        <f t="shared" si="193"/>
        <v>0.5</v>
      </c>
      <c r="S590" s="6" cm="1">
        <f t="array" ref="S590">SUM(_xlfn._xlws.FILTER($G$2:$G$863,_xlfn.MAP($N$2:$N$863,_xlfn.LAMBDA(_xlpm.x,_xlpm.x=$N590))))</f>
        <v>1.3599274705349048E-3</v>
      </c>
      <c r="T590" s="4">
        <f t="shared" si="194"/>
        <v>0.33333333333333331</v>
      </c>
      <c r="U590" s="4">
        <f t="shared" si="195"/>
        <v>0.17609125905568124</v>
      </c>
      <c r="V590" s="4" t="s">
        <v>909</v>
      </c>
      <c r="W590" s="4"/>
      <c r="X590" s="2" cm="1">
        <f t="array" ref="X590">SUM(_xlfn._xlws.FILTER($E$2:$E$863,_xlfn.MAP($V$2:$V$863,_xlfn.LAMBDA(_xlpm.x,_xlpm.x=$V590))))</f>
        <v>473</v>
      </c>
      <c r="Y590" s="11">
        <f t="shared" si="196"/>
        <v>2.1141649048625794E-3</v>
      </c>
      <c r="Z590" s="2" cm="1">
        <f t="array" ref="Z590">SUM(_xlfn._xlws.FILTER($E$2:$E$863,_xlfn.MAP($W$2:$W$863,_xlfn.LAMBDA(_xlpm.x,_xlpm.x=$W590))))</f>
        <v>108</v>
      </c>
      <c r="AA590" s="11">
        <f t="shared" si="197"/>
        <v>9.2592592592592587E-3</v>
      </c>
      <c r="AB590" s="11">
        <f t="shared" si="198"/>
        <v>-0.6414373852508618</v>
      </c>
      <c r="AC590" s="2"/>
      <c r="AH590" s="2"/>
      <c r="AI590" s="2"/>
    </row>
    <row r="591" spans="1:35">
      <c r="A591" s="1" t="str">
        <f t="shared" si="182"/>
        <v>~boa~ : [bɔ]</v>
      </c>
      <c r="B591" s="1">
        <f t="shared" si="199"/>
        <v>0</v>
      </c>
      <c r="C591" s="1">
        <f t="shared" si="199"/>
        <v>0</v>
      </c>
      <c r="D591" s="1">
        <f t="shared" si="199"/>
        <v>0</v>
      </c>
      <c r="E591" s="7">
        <v>1</v>
      </c>
      <c r="F591" s="9" t="s">
        <v>606</v>
      </c>
      <c r="G591" s="4">
        <f t="shared" si="183"/>
        <v>4.5330915684496827E-4</v>
      </c>
      <c r="H591" s="1" t="str">
        <f t="shared" si="184"/>
        <v>bɔ</v>
      </c>
      <c r="I591" s="1" t="str">
        <f t="shared" si="185"/>
        <v>boa</v>
      </c>
      <c r="J591" s="10">
        <f t="shared" si="186"/>
        <v>2</v>
      </c>
      <c r="K591" s="10">
        <f t="shared" si="187"/>
        <v>3</v>
      </c>
      <c r="L591" s="10">
        <f t="shared" si="188"/>
        <v>3</v>
      </c>
      <c r="M591" s="1" t="str">
        <f t="shared" si="189"/>
        <v>~boa~</v>
      </c>
      <c r="N591" s="1" t="str">
        <f t="shared" si="190"/>
        <v>[bɔ]</v>
      </c>
      <c r="O591" s="4">
        <f t="shared" si="191"/>
        <v>8.4164374949809884E-2</v>
      </c>
      <c r="P591" s="4">
        <f t="shared" si="192"/>
        <v>0.4</v>
      </c>
      <c r="Q591" s="3" cm="1">
        <f t="array" ref="Q591">SUM(_xlfn._xlws.FILTER($G$2:$G$863,_xlfn.MAP($M$2:$M$863,_xlfn.LAMBDA(_xlpm.x,_xlpm.x=$M591))))</f>
        <v>9.0661831368993653E-4</v>
      </c>
      <c r="R591" s="4">
        <f t="shared" si="193"/>
        <v>0.5</v>
      </c>
      <c r="S591" s="6" cm="1">
        <f t="array" ref="S591">SUM(_xlfn._xlws.FILTER($G$2:$G$863,_xlfn.MAP($N$2:$N$863,_xlfn.LAMBDA(_xlpm.x,_xlpm.x=$N591))))</f>
        <v>1.3599274705349048E-3</v>
      </c>
      <c r="T591" s="4">
        <f t="shared" si="194"/>
        <v>0.33333333333333331</v>
      </c>
      <c r="U591" s="4">
        <f t="shared" si="195"/>
        <v>0.17609125905568124</v>
      </c>
      <c r="V591" s="4" t="s">
        <v>908</v>
      </c>
      <c r="W591" s="4" t="s">
        <v>894</v>
      </c>
      <c r="X591" s="2" cm="1">
        <f t="array" ref="X591">SUM(_xlfn._xlws.FILTER($E$2:$E$863,_xlfn.MAP($V$2:$V$863,_xlfn.LAMBDA(_xlpm.x,_xlpm.x=$V591))))</f>
        <v>562</v>
      </c>
      <c r="Y591" s="11">
        <f t="shared" si="196"/>
        <v>1.7793594306049821E-3</v>
      </c>
      <c r="Z591" s="2" cm="1">
        <f t="array" ref="Z591">SUM(_xlfn._xlws.FILTER($E$2:$E$863,_xlfn.MAP($W$2:$W$863,_xlfn.LAMBDA(_xlpm.x,_xlpm.x=$W591))))</f>
        <v>288</v>
      </c>
      <c r="AA591" s="11">
        <f t="shared" si="197"/>
        <v>3.472222222222222E-3</v>
      </c>
      <c r="AB591" s="11">
        <f t="shared" si="198"/>
        <v>-0.2903438278098302</v>
      </c>
      <c r="AC591" s="2"/>
      <c r="AH591" s="2"/>
      <c r="AI591" s="2"/>
    </row>
    <row r="592" spans="1:35">
      <c r="A592" s="1" t="str">
        <f t="shared" si="182"/>
        <v>~ffe~ : [fə]</v>
      </c>
      <c r="B592" s="1">
        <f t="shared" si="199"/>
        <v>0</v>
      </c>
      <c r="C592" s="1">
        <f t="shared" si="199"/>
        <v>0</v>
      </c>
      <c r="D592" s="1">
        <f t="shared" si="199"/>
        <v>0</v>
      </c>
      <c r="E592" s="7">
        <v>1</v>
      </c>
      <c r="F592" s="9" t="s">
        <v>567</v>
      </c>
      <c r="G592" s="4">
        <f t="shared" si="183"/>
        <v>4.5330915684496827E-4</v>
      </c>
      <c r="H592" s="1" t="str">
        <f t="shared" si="184"/>
        <v>fə</v>
      </c>
      <c r="I592" s="1" t="str">
        <f t="shared" si="185"/>
        <v>ffe</v>
      </c>
      <c r="J592" s="10">
        <f t="shared" si="186"/>
        <v>2</v>
      </c>
      <c r="K592" s="10">
        <f t="shared" si="187"/>
        <v>3</v>
      </c>
      <c r="L592" s="10">
        <f t="shared" si="188"/>
        <v>3</v>
      </c>
      <c r="M592" s="1" t="str">
        <f t="shared" si="189"/>
        <v>~ffe~</v>
      </c>
      <c r="N592" s="1" t="str">
        <f t="shared" si="190"/>
        <v>[fə]</v>
      </c>
      <c r="O592" s="4">
        <f t="shared" si="191"/>
        <v>8.4164374949809884E-2</v>
      </c>
      <c r="P592" s="4">
        <f t="shared" si="192"/>
        <v>0.4</v>
      </c>
      <c r="Q592" s="3" cm="1">
        <f t="array" ref="Q592">SUM(_xlfn._xlws.FILTER($G$2:$G$863,_xlfn.MAP($M$2:$M$863,_xlfn.LAMBDA(_xlpm.x,_xlpm.x=$M592))))</f>
        <v>9.0661831368993653E-4</v>
      </c>
      <c r="R592" s="4">
        <f t="shared" si="193"/>
        <v>0.5</v>
      </c>
      <c r="S592" s="6" cm="1">
        <f t="array" ref="S592">SUM(_xlfn._xlws.FILTER($G$2:$G$863,_xlfn.MAP($N$2:$N$863,_xlfn.LAMBDA(_xlpm.x,_xlpm.x=$N592))))</f>
        <v>1.3599274705349048E-3</v>
      </c>
      <c r="T592" s="4">
        <f t="shared" si="194"/>
        <v>0.33333333333333331</v>
      </c>
      <c r="U592" s="4">
        <f t="shared" si="195"/>
        <v>0.17609125905568124</v>
      </c>
      <c r="V592" s="4" t="s">
        <v>917</v>
      </c>
      <c r="W592" s="4" t="s">
        <v>893</v>
      </c>
      <c r="X592" s="2" cm="1">
        <f t="array" ref="X592">SUM(_xlfn._xlws.FILTER($E$2:$E$863,_xlfn.MAP($V$2:$V$863,_xlfn.LAMBDA(_xlpm.x,_xlpm.x=$V592))))</f>
        <v>8</v>
      </c>
      <c r="Y592" s="11">
        <f t="shared" si="196"/>
        <v>0.125</v>
      </c>
      <c r="Z592" s="2" cm="1">
        <f t="array" ref="Z592">SUM(_xlfn._xlws.FILTER($E$2:$E$863,_xlfn.MAP($W$2:$W$863,_xlfn.LAMBDA(_xlpm.x,_xlpm.x=$W592))))</f>
        <v>228</v>
      </c>
      <c r="AA592" s="11">
        <f t="shared" si="197"/>
        <v>4.3859649122807015E-3</v>
      </c>
      <c r="AB592" s="11">
        <f t="shared" si="198"/>
        <v>1.4548448600085102</v>
      </c>
      <c r="AC592" s="2"/>
      <c r="AH592" s="2"/>
      <c r="AI592" s="2"/>
    </row>
    <row r="593" spans="1:35">
      <c r="A593" s="1" t="str">
        <f t="shared" si="182"/>
        <v>~ffe~ : [fɛ]</v>
      </c>
      <c r="B593" s="1">
        <f t="shared" si="199"/>
        <v>0</v>
      </c>
      <c r="C593" s="1">
        <f t="shared" si="199"/>
        <v>0</v>
      </c>
      <c r="D593" s="1">
        <f t="shared" si="199"/>
        <v>0</v>
      </c>
      <c r="E593" s="7">
        <v>1</v>
      </c>
      <c r="F593" s="9" t="s">
        <v>499</v>
      </c>
      <c r="G593" s="4">
        <f t="shared" si="183"/>
        <v>4.5330915684496827E-4</v>
      </c>
      <c r="H593" s="4" t="str">
        <f t="shared" si="184"/>
        <v>fɛ</v>
      </c>
      <c r="I593" s="4" t="str">
        <f t="shared" si="185"/>
        <v>ffe</v>
      </c>
      <c r="J593" s="10">
        <f t="shared" si="186"/>
        <v>2</v>
      </c>
      <c r="K593" s="10">
        <f t="shared" si="187"/>
        <v>3</v>
      </c>
      <c r="L593" s="10">
        <f t="shared" si="188"/>
        <v>3</v>
      </c>
      <c r="M593" s="1" t="str">
        <f t="shared" si="189"/>
        <v>~ffe~</v>
      </c>
      <c r="N593" s="1" t="str">
        <f t="shared" si="190"/>
        <v>[fɛ]</v>
      </c>
      <c r="O593" s="4">
        <f t="shared" si="191"/>
        <v>8.4164374949809884E-2</v>
      </c>
      <c r="P593" s="4">
        <f t="shared" si="192"/>
        <v>0.4</v>
      </c>
      <c r="Q593" s="3" cm="1">
        <f t="array" ref="Q593">SUM(_xlfn._xlws.FILTER($G$2:$G$863,_xlfn.MAP($M$2:$M$863,_xlfn.LAMBDA(_xlpm.x,_xlpm.x=$M593))))</f>
        <v>9.0661831368993653E-4</v>
      </c>
      <c r="R593" s="4">
        <f t="shared" si="193"/>
        <v>0.5</v>
      </c>
      <c r="S593" s="6" cm="1">
        <f t="array" ref="S593">SUM(_xlfn._xlws.FILTER($G$2:$G$863,_xlfn.MAP($N$2:$N$863,_xlfn.LAMBDA(_xlpm.x,_xlpm.x=$N593))))</f>
        <v>1.3599274705349048E-3</v>
      </c>
      <c r="T593" s="4">
        <f t="shared" si="194"/>
        <v>0.33333333333333331</v>
      </c>
      <c r="U593" s="4">
        <f t="shared" si="195"/>
        <v>0.17609125905568124</v>
      </c>
      <c r="V593" s="4" t="s">
        <v>909</v>
      </c>
      <c r="W593" s="4" t="s">
        <v>901</v>
      </c>
      <c r="X593" s="2" cm="1">
        <f t="array" ref="X593">SUM(_xlfn._xlws.FILTER($E$2:$E$863,_xlfn.MAP($V$2:$V$863,_xlfn.LAMBDA(_xlpm.x,_xlpm.x=$V593))))</f>
        <v>473</v>
      </c>
      <c r="Y593" s="11">
        <f t="shared" si="196"/>
        <v>2.1141649048625794E-3</v>
      </c>
      <c r="Z593" s="2" cm="1">
        <f t="array" ref="Z593">SUM(_xlfn._xlws.FILTER($E$2:$E$863,_xlfn.MAP($W$2:$W$863,_xlfn.LAMBDA(_xlpm.x,_xlpm.x=$W593))))</f>
        <v>184</v>
      </c>
      <c r="AA593" s="11">
        <f t="shared" si="197"/>
        <v>5.434782608695652E-3</v>
      </c>
      <c r="AB593" s="11">
        <f t="shared" si="198"/>
        <v>-0.41004331772827507</v>
      </c>
      <c r="AC593" s="2"/>
      <c r="AH593" s="2"/>
      <c r="AI593" s="2"/>
    </row>
    <row r="594" spans="1:35">
      <c r="A594" s="1" t="str">
        <f t="shared" si="182"/>
        <v>~lie~ : [li]</v>
      </c>
      <c r="B594" s="1">
        <f t="shared" si="199"/>
        <v>0</v>
      </c>
      <c r="C594" s="1">
        <f t="shared" si="199"/>
        <v>0</v>
      </c>
      <c r="D594" s="1">
        <f t="shared" si="199"/>
        <v>0</v>
      </c>
      <c r="E594" s="7">
        <v>1</v>
      </c>
      <c r="F594" s="9" t="s">
        <v>69</v>
      </c>
      <c r="G594" s="4">
        <f t="shared" si="183"/>
        <v>4.5330915684496827E-4</v>
      </c>
      <c r="H594" s="4" t="str">
        <f t="shared" si="184"/>
        <v>li</v>
      </c>
      <c r="I594" s="4" t="str">
        <f t="shared" si="185"/>
        <v>lie</v>
      </c>
      <c r="J594" s="10">
        <f t="shared" si="186"/>
        <v>2</v>
      </c>
      <c r="K594" s="10">
        <f t="shared" si="187"/>
        <v>3</v>
      </c>
      <c r="L594" s="10">
        <f t="shared" si="188"/>
        <v>3</v>
      </c>
      <c r="M594" s="1" t="str">
        <f t="shared" si="189"/>
        <v>~lie~</v>
      </c>
      <c r="N594" s="1" t="str">
        <f t="shared" si="190"/>
        <v>[li]</v>
      </c>
      <c r="O594" s="4">
        <f t="shared" si="191"/>
        <v>8.4164374949809884E-2</v>
      </c>
      <c r="P594" s="4">
        <f t="shared" si="192"/>
        <v>0.4</v>
      </c>
      <c r="Q594" s="3" cm="1">
        <f t="array" ref="Q594">SUM(_xlfn._xlws.FILTER($G$2:$G$863,_xlfn.MAP($M$2:$M$863,_xlfn.LAMBDA(_xlpm.x,_xlpm.x=$M594))))</f>
        <v>9.0661831368993653E-4</v>
      </c>
      <c r="R594" s="4">
        <f t="shared" si="193"/>
        <v>0.5</v>
      </c>
      <c r="S594" s="6" cm="1">
        <f t="array" ref="S594">SUM(_xlfn._xlws.FILTER($G$2:$G$863,_xlfn.MAP($N$2:$N$863,_xlfn.LAMBDA(_xlpm.x,_xlpm.x=$N594))))</f>
        <v>1.3599274705349048E-3</v>
      </c>
      <c r="T594" s="4">
        <f t="shared" si="194"/>
        <v>0.33333333333333331</v>
      </c>
      <c r="U594" s="4">
        <f t="shared" si="195"/>
        <v>0.17609125905568124</v>
      </c>
      <c r="V594" s="4" t="s">
        <v>899</v>
      </c>
      <c r="W594" s="4" t="s">
        <v>899</v>
      </c>
      <c r="X594" s="2" cm="1">
        <f t="array" ref="X594">SUM(_xlfn._xlws.FILTER($E$2:$E$863,_xlfn.MAP($V$2:$V$863,_xlfn.LAMBDA(_xlpm.x,_xlpm.x=$V594))))</f>
        <v>359</v>
      </c>
      <c r="Y594" s="11">
        <f t="shared" si="196"/>
        <v>2.7855153203342618E-3</v>
      </c>
      <c r="Z594" s="2" cm="1">
        <f t="array" ref="Z594">SUM(_xlfn._xlws.FILTER($E$2:$E$863,_xlfn.MAP($W$2:$W$863,_xlfn.LAMBDA(_xlpm.x,_xlpm.x=$W594))))</f>
        <v>104</v>
      </c>
      <c r="AA594" s="11">
        <f t="shared" si="197"/>
        <v>9.6153846153846159E-3</v>
      </c>
      <c r="AB594" s="11">
        <f t="shared" si="198"/>
        <v>-0.53806110927953876</v>
      </c>
      <c r="AC594" s="2"/>
      <c r="AH594" s="2"/>
      <c r="AI594" s="2"/>
    </row>
    <row r="595" spans="1:35">
      <c r="A595" s="1" t="str">
        <f t="shared" si="182"/>
        <v>~nou~ : [nʌ]</v>
      </c>
      <c r="B595" s="1">
        <f t="shared" si="199"/>
        <v>0</v>
      </c>
      <c r="C595" s="1">
        <f t="shared" si="199"/>
        <v>0</v>
      </c>
      <c r="D595" s="1">
        <f t="shared" si="199"/>
        <v>1</v>
      </c>
      <c r="E595" s="7">
        <v>1</v>
      </c>
      <c r="F595" s="9" t="s">
        <v>776</v>
      </c>
      <c r="G595" s="4">
        <f t="shared" si="183"/>
        <v>4.5330915684496827E-4</v>
      </c>
      <c r="H595" s="4" t="str">
        <f t="shared" si="184"/>
        <v>nʌ</v>
      </c>
      <c r="I595" s="4" t="str">
        <f t="shared" si="185"/>
        <v>nou</v>
      </c>
      <c r="J595" s="10">
        <f t="shared" si="186"/>
        <v>2</v>
      </c>
      <c r="K595" s="10">
        <f t="shared" si="187"/>
        <v>3</v>
      </c>
      <c r="L595" s="10">
        <f t="shared" si="188"/>
        <v>3</v>
      </c>
      <c r="M595" s="1" t="str">
        <f t="shared" si="189"/>
        <v>~nou~</v>
      </c>
      <c r="N595" s="1" t="str">
        <f t="shared" si="190"/>
        <v>[nʌ]</v>
      </c>
      <c r="O595" s="4">
        <f t="shared" si="191"/>
        <v>8.4164374949809884E-2</v>
      </c>
      <c r="P595" s="4">
        <f t="shared" si="192"/>
        <v>0.4</v>
      </c>
      <c r="Q595" s="3" cm="1">
        <f t="array" ref="Q595">SUM(_xlfn._xlws.FILTER($G$2:$G$863,_xlfn.MAP($M$2:$M$863,_xlfn.LAMBDA(_xlpm.x,_xlpm.x=$M595))))</f>
        <v>9.0661831368993653E-4</v>
      </c>
      <c r="R595" s="4">
        <f t="shared" si="193"/>
        <v>0.5</v>
      </c>
      <c r="S595" s="6" cm="1">
        <f t="array" ref="S595">SUM(_xlfn._xlws.FILTER($G$2:$G$863,_xlfn.MAP($N$2:$N$863,_xlfn.LAMBDA(_xlpm.x,_xlpm.x=$N595))))</f>
        <v>1.3599274705349048E-3</v>
      </c>
      <c r="T595" s="4">
        <f t="shared" si="194"/>
        <v>0.33333333333333331</v>
      </c>
      <c r="U595" s="4">
        <f t="shared" si="195"/>
        <v>0.17609125905568124</v>
      </c>
      <c r="V595" s="4" t="s">
        <v>909</v>
      </c>
      <c r="W595" s="4" t="s">
        <v>901</v>
      </c>
      <c r="X595" s="2" cm="1">
        <f t="array" ref="X595">SUM(_xlfn._xlws.FILTER($E$2:$E$863,_xlfn.MAP($V$2:$V$863,_xlfn.LAMBDA(_xlpm.x,_xlpm.x=$V595))))</f>
        <v>473</v>
      </c>
      <c r="Y595" s="11">
        <f t="shared" si="196"/>
        <v>2.1141649048625794E-3</v>
      </c>
      <c r="Z595" s="2" cm="1">
        <f t="array" ref="Z595">SUM(_xlfn._xlws.FILTER($E$2:$E$863,_xlfn.MAP($W$2:$W$863,_xlfn.LAMBDA(_xlpm.x,_xlpm.x=$W595))))</f>
        <v>184</v>
      </c>
      <c r="AA595" s="11">
        <f t="shared" si="197"/>
        <v>5.434782608695652E-3</v>
      </c>
      <c r="AB595" s="11">
        <f t="shared" si="198"/>
        <v>-0.41004331772827507</v>
      </c>
      <c r="AC595" s="2"/>
      <c r="AH595" s="2"/>
      <c r="AI595" s="2"/>
    </row>
    <row r="596" spans="1:35">
      <c r="A596" s="1" t="str">
        <f t="shared" si="182"/>
        <v>~she~ : [ʃi]</v>
      </c>
      <c r="B596" s="1">
        <f t="shared" si="199"/>
        <v>0</v>
      </c>
      <c r="C596" s="1">
        <f t="shared" si="199"/>
        <v>0</v>
      </c>
      <c r="D596" s="1">
        <f t="shared" si="199"/>
        <v>0</v>
      </c>
      <c r="E596" s="7">
        <v>1</v>
      </c>
      <c r="F596" s="9" t="s">
        <v>783</v>
      </c>
      <c r="G596" s="4">
        <f t="shared" si="183"/>
        <v>4.5330915684496827E-4</v>
      </c>
      <c r="H596" s="4" t="str">
        <f t="shared" si="184"/>
        <v>ʃi</v>
      </c>
      <c r="I596" s="4" t="str">
        <f t="shared" si="185"/>
        <v>she</v>
      </c>
      <c r="J596" s="10">
        <f t="shared" si="186"/>
        <v>2</v>
      </c>
      <c r="K596" s="10">
        <f t="shared" si="187"/>
        <v>3</v>
      </c>
      <c r="L596" s="10">
        <f t="shared" si="188"/>
        <v>3</v>
      </c>
      <c r="M596" s="1" t="str">
        <f t="shared" si="189"/>
        <v>~she~</v>
      </c>
      <c r="N596" s="1" t="str">
        <f t="shared" si="190"/>
        <v>[ʃi]</v>
      </c>
      <c r="O596" s="4">
        <f t="shared" si="191"/>
        <v>8.4164374949809884E-2</v>
      </c>
      <c r="P596" s="4">
        <f t="shared" si="192"/>
        <v>0.4</v>
      </c>
      <c r="Q596" s="3" cm="1">
        <f t="array" ref="Q596">SUM(_xlfn._xlws.FILTER($G$2:$G$863,_xlfn.MAP($M$2:$M$863,_xlfn.LAMBDA(_xlpm.x,_xlpm.x=$M596))))</f>
        <v>9.0661831368993653E-4</v>
      </c>
      <c r="R596" s="4">
        <f t="shared" si="193"/>
        <v>0.5</v>
      </c>
      <c r="S596" s="6" cm="1">
        <f t="array" ref="S596">SUM(_xlfn._xlws.FILTER($G$2:$G$863,_xlfn.MAP($N$2:$N$863,_xlfn.LAMBDA(_xlpm.x,_xlpm.x=$N596))))</f>
        <v>1.3599274705349048E-3</v>
      </c>
      <c r="T596" s="4">
        <f t="shared" si="194"/>
        <v>0.33333333333333331</v>
      </c>
      <c r="U596" s="4">
        <f t="shared" si="195"/>
        <v>0.17609125905568124</v>
      </c>
      <c r="V596" s="4" t="s">
        <v>911</v>
      </c>
      <c r="W596" s="4" t="s">
        <v>899</v>
      </c>
      <c r="X596" s="2" cm="1">
        <f t="array" ref="X596">SUM(_xlfn._xlws.FILTER($E$2:$E$863,_xlfn.MAP($V$2:$V$863,_xlfn.LAMBDA(_xlpm.x,_xlpm.x=$V596))))</f>
        <v>15</v>
      </c>
      <c r="Y596" s="11">
        <f t="shared" si="196"/>
        <v>6.6666666666666666E-2</v>
      </c>
      <c r="Z596" s="2" cm="1">
        <f t="array" ref="Z596">SUM(_xlfn._xlws.FILTER($E$2:$E$863,_xlfn.MAP($W$2:$W$863,_xlfn.LAMBDA(_xlpm.x,_xlpm.x=$W596))))</f>
        <v>104</v>
      </c>
      <c r="AA596" s="11">
        <f t="shared" si="197"/>
        <v>9.6153846153846159E-3</v>
      </c>
      <c r="AB596" s="11">
        <f t="shared" si="198"/>
        <v>0.84094208024309902</v>
      </c>
      <c r="AC596" s="2"/>
      <c r="AH596" s="2"/>
      <c r="AI596" s="2"/>
    </row>
    <row r="597" spans="1:35">
      <c r="A597" s="1" t="str">
        <f t="shared" si="182"/>
        <v>~whe~ : [wɛ]</v>
      </c>
      <c r="B597" s="1">
        <f t="shared" si="199"/>
        <v>0</v>
      </c>
      <c r="C597" s="1">
        <f t="shared" si="199"/>
        <v>0</v>
      </c>
      <c r="D597" s="1">
        <f t="shared" si="199"/>
        <v>0</v>
      </c>
      <c r="E597" s="7">
        <v>3</v>
      </c>
      <c r="F597" s="9" t="s">
        <v>328</v>
      </c>
      <c r="G597" s="4">
        <f t="shared" si="183"/>
        <v>1.3599274705349048E-3</v>
      </c>
      <c r="H597" s="4" t="str">
        <f t="shared" si="184"/>
        <v>wɛ</v>
      </c>
      <c r="I597" s="4" t="str">
        <f t="shared" si="185"/>
        <v>whe</v>
      </c>
      <c r="J597" s="10">
        <f t="shared" si="186"/>
        <v>2</v>
      </c>
      <c r="K597" s="10">
        <f t="shared" si="187"/>
        <v>3</v>
      </c>
      <c r="L597" s="10">
        <f t="shared" si="188"/>
        <v>3</v>
      </c>
      <c r="M597" s="1" t="str">
        <f t="shared" si="189"/>
        <v>~whe~</v>
      </c>
      <c r="N597" s="1" t="str">
        <f t="shared" si="190"/>
        <v>[wɛ]</v>
      </c>
      <c r="O597" s="4">
        <f t="shared" si="191"/>
        <v>0.16832874989961977</v>
      </c>
      <c r="P597" s="4">
        <f t="shared" si="192"/>
        <v>0.4</v>
      </c>
      <c r="Q597" s="3" cm="1">
        <f t="array" ref="Q597">SUM(_xlfn._xlws.FILTER($G$2:$G$863,_xlfn.MAP($M$2:$M$863,_xlfn.LAMBDA(_xlpm.x,_xlpm.x=$M597))))</f>
        <v>2.7198549410698096E-3</v>
      </c>
      <c r="R597" s="4">
        <f t="shared" si="193"/>
        <v>0.5</v>
      </c>
      <c r="S597" s="6" cm="1">
        <f t="array" ref="S597">SUM(_xlfn._xlws.FILTER($G$2:$G$863,_xlfn.MAP($N$2:$N$863,_xlfn.LAMBDA(_xlpm.x,_xlpm.x=$N597))))</f>
        <v>4.0797824116047144E-3</v>
      </c>
      <c r="T597" s="4">
        <f t="shared" si="194"/>
        <v>0.33333333333333331</v>
      </c>
      <c r="U597" s="4">
        <f t="shared" si="195"/>
        <v>0.17609125905568124</v>
      </c>
      <c r="V597" s="4" t="s">
        <v>909</v>
      </c>
      <c r="W597" s="4" t="s">
        <v>890</v>
      </c>
      <c r="X597" s="2" cm="1">
        <f t="array" ref="X597">SUM(_xlfn._xlws.FILTER($E$2:$E$863,_xlfn.MAP($V$2:$V$863,_xlfn.LAMBDA(_xlpm.x,_xlpm.x=$V597))))</f>
        <v>473</v>
      </c>
      <c r="Y597" s="11">
        <f t="shared" si="196"/>
        <v>6.3424947145877377E-3</v>
      </c>
      <c r="Z597" s="2" cm="1">
        <f t="array" ref="Z597">SUM(_xlfn._xlws.FILTER($E$2:$E$863,_xlfn.MAP($W$2:$W$863,_xlfn.LAMBDA(_xlpm.x,_xlpm.x=$W597))))</f>
        <v>245</v>
      </c>
      <c r="AA597" s="11">
        <f t="shared" si="197"/>
        <v>1.2244897959183673E-2</v>
      </c>
      <c r="AB597" s="11">
        <f t="shared" si="198"/>
        <v>-0.28569505637327913</v>
      </c>
      <c r="AC597" s="2"/>
      <c r="AH597" s="2"/>
      <c r="AI597" s="2"/>
    </row>
    <row r="598" spans="1:35">
      <c r="A598" s="1" t="str">
        <f t="shared" si="182"/>
        <v>~ste~ : [stə]</v>
      </c>
      <c r="B598" s="1">
        <f t="shared" si="199"/>
        <v>0</v>
      </c>
      <c r="C598" s="1">
        <f t="shared" si="199"/>
        <v>0</v>
      </c>
      <c r="D598" s="1">
        <f t="shared" si="199"/>
        <v>0</v>
      </c>
      <c r="E598" s="7">
        <v>3</v>
      </c>
      <c r="F598" s="9" t="s">
        <v>228</v>
      </c>
      <c r="G598" s="4">
        <f t="shared" si="183"/>
        <v>1.3599274705349048E-3</v>
      </c>
      <c r="H598" s="4" t="str">
        <f t="shared" si="184"/>
        <v>stə</v>
      </c>
      <c r="I598" s="4" t="str">
        <f t="shared" si="185"/>
        <v>ste</v>
      </c>
      <c r="J598" s="10">
        <f t="shared" si="186"/>
        <v>3</v>
      </c>
      <c r="K598" s="10">
        <f t="shared" si="187"/>
        <v>3</v>
      </c>
      <c r="L598" s="10">
        <f t="shared" si="188"/>
        <v>3</v>
      </c>
      <c r="M598" s="1" t="str">
        <f t="shared" si="189"/>
        <v>~ste~</v>
      </c>
      <c r="N598" s="1" t="str">
        <f t="shared" si="190"/>
        <v>[stə]</v>
      </c>
      <c r="O598" s="4">
        <f t="shared" si="191"/>
        <v>0.2524931248494296</v>
      </c>
      <c r="P598" s="4">
        <f t="shared" si="192"/>
        <v>0.6</v>
      </c>
      <c r="Q598" s="3" cm="1">
        <f t="array" ref="Q598">SUM(_xlfn._xlws.FILTER($G$2:$G$863,_xlfn.MAP($M$2:$M$863,_xlfn.LAMBDA(_xlpm.x,_xlpm.x=$M598))))</f>
        <v>1.8132366273798731E-3</v>
      </c>
      <c r="R598" s="4">
        <f t="shared" si="193"/>
        <v>0.75</v>
      </c>
      <c r="S598" s="6" cm="1">
        <f t="array" ref="S598">SUM(_xlfn._xlws.FILTER($G$2:$G$863,_xlfn.MAP($N$2:$N$863,_xlfn.LAMBDA(_xlpm.x,_xlpm.x=$N598))))</f>
        <v>2.7198549410698096E-3</v>
      </c>
      <c r="T598" s="4">
        <f t="shared" si="194"/>
        <v>0.5</v>
      </c>
      <c r="U598" s="4">
        <f t="shared" si="195"/>
        <v>0.17609125905568124</v>
      </c>
      <c r="V598" s="4" t="s">
        <v>899</v>
      </c>
      <c r="W598" s="4" t="s">
        <v>895</v>
      </c>
      <c r="X598" s="2" cm="1">
        <f t="array" ref="X598">SUM(_xlfn._xlws.FILTER($E$2:$E$863,_xlfn.MAP($V$2:$V$863,_xlfn.LAMBDA(_xlpm.x,_xlpm.x=$V598))))</f>
        <v>359</v>
      </c>
      <c r="Y598" s="11">
        <f t="shared" si="196"/>
        <v>8.356545961002786E-3</v>
      </c>
      <c r="Z598" s="2" cm="1">
        <f t="array" ref="Z598">SUM(_xlfn._xlws.FILTER($E$2:$E$863,_xlfn.MAP($W$2:$W$863,_xlfn.LAMBDA(_xlpm.x,_xlpm.x=$W598))))</f>
        <v>150</v>
      </c>
      <c r="AA598" s="11">
        <f t="shared" si="197"/>
        <v>0.02</v>
      </c>
      <c r="AB598" s="11">
        <f t="shared" si="198"/>
        <v>-0.3790031895226379</v>
      </c>
      <c r="AC598" s="2"/>
      <c r="AH598" s="2"/>
      <c r="AI598" s="2"/>
    </row>
    <row r="599" spans="1:35">
      <c r="A599" s="1" t="str">
        <f t="shared" si="182"/>
        <v>~ffi~ : [fə]</v>
      </c>
      <c r="B599" s="1">
        <f t="shared" si="199"/>
        <v>0</v>
      </c>
      <c r="C599" s="1">
        <f t="shared" si="199"/>
        <v>0</v>
      </c>
      <c r="D599" s="1">
        <f t="shared" si="199"/>
        <v>0</v>
      </c>
      <c r="E599" s="7">
        <v>2</v>
      </c>
      <c r="F599" s="9" t="s">
        <v>605</v>
      </c>
      <c r="G599" s="4">
        <f t="shared" si="183"/>
        <v>9.0661831368993653E-4</v>
      </c>
      <c r="H599" s="4" t="str">
        <f t="shared" si="184"/>
        <v>fə</v>
      </c>
      <c r="I599" s="4" t="str">
        <f t="shared" si="185"/>
        <v>ffi</v>
      </c>
      <c r="J599" s="10">
        <f t="shared" si="186"/>
        <v>2</v>
      </c>
      <c r="K599" s="10">
        <f t="shared" si="187"/>
        <v>3</v>
      </c>
      <c r="L599" s="10">
        <f t="shared" si="188"/>
        <v>3</v>
      </c>
      <c r="M599" s="1" t="str">
        <f t="shared" si="189"/>
        <v>~ffi~</v>
      </c>
      <c r="N599" s="1" t="str">
        <f t="shared" si="190"/>
        <v>[fə]</v>
      </c>
      <c r="O599" s="4">
        <f t="shared" si="191"/>
        <v>0.26679475638416739</v>
      </c>
      <c r="P599" s="4">
        <f t="shared" si="192"/>
        <v>0.8</v>
      </c>
      <c r="Q599" s="3" cm="1">
        <f t="array" ref="Q599">SUM(_xlfn._xlws.FILTER($G$2:$G$863,_xlfn.MAP($M$2:$M$863,_xlfn.LAMBDA(_xlpm.x,_xlpm.x=$M599))))</f>
        <v>9.0661831368993653E-4</v>
      </c>
      <c r="R599" s="4">
        <f t="shared" si="193"/>
        <v>1</v>
      </c>
      <c r="S599" s="6" cm="1">
        <f t="array" ref="S599">SUM(_xlfn._xlws.FILTER($G$2:$G$863,_xlfn.MAP($N$2:$N$863,_xlfn.LAMBDA(_xlpm.x,_xlpm.x=$N599))))</f>
        <v>1.3599274705349048E-3</v>
      </c>
      <c r="T599" s="4">
        <f t="shared" si="194"/>
        <v>0.66666666666666663</v>
      </c>
      <c r="U599" s="4">
        <f t="shared" si="195"/>
        <v>0.17609125905568124</v>
      </c>
      <c r="V599" s="4" t="s">
        <v>909</v>
      </c>
      <c r="W599" s="4" t="s">
        <v>899</v>
      </c>
      <c r="X599" s="2" cm="1">
        <f t="array" ref="X599">SUM(_xlfn._xlws.FILTER($E$2:$E$863,_xlfn.MAP($V$2:$V$863,_xlfn.LAMBDA(_xlpm.x,_xlpm.x=$V599))))</f>
        <v>473</v>
      </c>
      <c r="Y599" s="11">
        <f t="shared" si="196"/>
        <v>4.2283298097251587E-3</v>
      </c>
      <c r="Z599" s="2" cm="1">
        <f t="array" ref="Z599">SUM(_xlfn._xlws.FILTER($E$2:$E$863,_xlfn.MAP($W$2:$W$863,_xlfn.LAMBDA(_xlpm.x,_xlpm.x=$W599))))</f>
        <v>104</v>
      </c>
      <c r="AA599" s="11">
        <f t="shared" si="197"/>
        <v>1.9230769230769232E-2</v>
      </c>
      <c r="AB599" s="11">
        <f t="shared" si="198"/>
        <v>-0.65782780143903119</v>
      </c>
      <c r="AC599" s="2"/>
      <c r="AH599" s="2"/>
      <c r="AI599" s="2"/>
    </row>
    <row r="600" spans="1:35">
      <c r="A600" s="1" t="str">
        <f t="shared" si="182"/>
        <v>~coa~ : [koʊ]</v>
      </c>
      <c r="B600" s="1">
        <f t="shared" si="199"/>
        <v>0</v>
      </c>
      <c r="C600" s="1">
        <f t="shared" si="199"/>
        <v>0</v>
      </c>
      <c r="D600" s="1">
        <f t="shared" si="199"/>
        <v>0</v>
      </c>
      <c r="E600" s="7">
        <v>2</v>
      </c>
      <c r="F600" s="9" t="s">
        <v>556</v>
      </c>
      <c r="G600" s="4">
        <f t="shared" si="183"/>
        <v>9.0661831368993653E-4</v>
      </c>
      <c r="H600" s="4" t="str">
        <f t="shared" si="184"/>
        <v>koʊ</v>
      </c>
      <c r="I600" s="4" t="str">
        <f t="shared" si="185"/>
        <v>coa</v>
      </c>
      <c r="J600" s="10">
        <f t="shared" si="186"/>
        <v>3</v>
      </c>
      <c r="K600" s="10">
        <f t="shared" si="187"/>
        <v>3</v>
      </c>
      <c r="L600" s="10">
        <f t="shared" si="188"/>
        <v>3</v>
      </c>
      <c r="M600" s="1" t="str">
        <f t="shared" si="189"/>
        <v>~coa~</v>
      </c>
      <c r="N600" s="1" t="str">
        <f t="shared" si="190"/>
        <v>[koʊ]</v>
      </c>
      <c r="O600" s="4">
        <f t="shared" si="191"/>
        <v>0.26679475638416739</v>
      </c>
      <c r="P600" s="4">
        <f t="shared" si="192"/>
        <v>0.8</v>
      </c>
      <c r="Q600" s="3" cm="1">
        <f t="array" ref="Q600">SUM(_xlfn._xlws.FILTER($G$2:$G$863,_xlfn.MAP($M$2:$M$863,_xlfn.LAMBDA(_xlpm.x,_xlpm.x=$M600))))</f>
        <v>9.0661831368993653E-4</v>
      </c>
      <c r="R600" s="4">
        <f t="shared" si="193"/>
        <v>1</v>
      </c>
      <c r="S600" s="6" cm="1">
        <f t="array" ref="S600">SUM(_xlfn._xlws.FILTER($G$2:$G$863,_xlfn.MAP($N$2:$N$863,_xlfn.LAMBDA(_xlpm.x,_xlpm.x=$N600))))</f>
        <v>1.3599274705349048E-3</v>
      </c>
      <c r="T600" s="4">
        <f t="shared" si="194"/>
        <v>0.66666666666666663</v>
      </c>
      <c r="U600" s="4">
        <f t="shared" si="195"/>
        <v>0.17609125905568124</v>
      </c>
      <c r="V600" s="4" t="s">
        <v>900</v>
      </c>
      <c r="W600" s="4" t="s">
        <v>900</v>
      </c>
      <c r="X600" s="2" cm="1">
        <f t="array" ref="X600">SUM(_xlfn._xlws.FILTER($E$2:$E$863,_xlfn.MAP($V$2:$V$863,_xlfn.LAMBDA(_xlpm.x,_xlpm.x=$V600))))</f>
        <v>247</v>
      </c>
      <c r="Y600" s="11">
        <f t="shared" si="196"/>
        <v>8.0971659919028341E-3</v>
      </c>
      <c r="Z600" s="2" cm="1">
        <f t="array" ref="Z600">SUM(_xlfn._xlws.FILTER($E$2:$E$863,_xlfn.MAP($W$2:$W$863,_xlfn.LAMBDA(_xlpm.x,_xlpm.x=$W600))))</f>
        <v>78</v>
      </c>
      <c r="AA600" s="11">
        <f t="shared" si="197"/>
        <v>2.564102564102564E-2</v>
      </c>
      <c r="AB600" s="11">
        <f t="shared" si="198"/>
        <v>-0.50060235056918523</v>
      </c>
      <c r="AC600" s="2"/>
      <c r="AH600" s="2"/>
      <c r="AI600" s="2"/>
    </row>
    <row r="601" spans="1:35">
      <c r="A601" s="1" t="str">
        <f t="shared" si="182"/>
        <v>~cte~ : [ktə]</v>
      </c>
      <c r="B601" s="1">
        <f t="shared" si="199"/>
        <v>0</v>
      </c>
      <c r="C601" s="1">
        <f t="shared" si="199"/>
        <v>0</v>
      </c>
      <c r="D601" s="1">
        <f t="shared" si="199"/>
        <v>0</v>
      </c>
      <c r="E601" s="7">
        <v>2</v>
      </c>
      <c r="F601" s="9" t="s">
        <v>579</v>
      </c>
      <c r="G601" s="4">
        <f t="shared" si="183"/>
        <v>9.0661831368993653E-4</v>
      </c>
      <c r="H601" s="4" t="str">
        <f t="shared" si="184"/>
        <v>ktə</v>
      </c>
      <c r="I601" s="4" t="str">
        <f t="shared" si="185"/>
        <v>cte</v>
      </c>
      <c r="J601" s="10">
        <f t="shared" si="186"/>
        <v>3</v>
      </c>
      <c r="K601" s="10">
        <f t="shared" si="187"/>
        <v>3</v>
      </c>
      <c r="L601" s="10">
        <f t="shared" si="188"/>
        <v>3</v>
      </c>
      <c r="M601" s="1" t="str">
        <f t="shared" si="189"/>
        <v>~cte~</v>
      </c>
      <c r="N601" s="1" t="str">
        <f t="shared" si="190"/>
        <v>[ktə]</v>
      </c>
      <c r="O601" s="4">
        <f t="shared" si="191"/>
        <v>0.26679475638416739</v>
      </c>
      <c r="P601" s="4">
        <f t="shared" si="192"/>
        <v>0.8</v>
      </c>
      <c r="Q601" s="3" cm="1">
        <f t="array" ref="Q601">SUM(_xlfn._xlws.FILTER($G$2:$G$863,_xlfn.MAP($M$2:$M$863,_xlfn.LAMBDA(_xlpm.x,_xlpm.x=$M601))))</f>
        <v>9.0661831368993653E-4</v>
      </c>
      <c r="R601" s="4">
        <f t="shared" si="193"/>
        <v>1</v>
      </c>
      <c r="S601" s="6" cm="1">
        <f t="array" ref="S601">SUM(_xlfn._xlws.FILTER($G$2:$G$863,_xlfn.MAP($N$2:$N$863,_xlfn.LAMBDA(_xlpm.x,_xlpm.x=$N601))))</f>
        <v>1.3599274705349048E-3</v>
      </c>
      <c r="T601" s="4">
        <f t="shared" si="194"/>
        <v>0.66666666666666663</v>
      </c>
      <c r="U601" s="4">
        <f t="shared" si="195"/>
        <v>0.17609125905568124</v>
      </c>
      <c r="V601" s="4" t="s">
        <v>907</v>
      </c>
      <c r="W601" s="4" t="s">
        <v>894</v>
      </c>
      <c r="X601" s="2" cm="1">
        <f t="array" ref="X601">SUM(_xlfn._xlws.FILTER($E$2:$E$863,_xlfn.MAP($V$2:$V$863,_xlfn.LAMBDA(_xlpm.x,_xlpm.x=$V601))))</f>
        <v>341</v>
      </c>
      <c r="Y601" s="11">
        <f t="shared" si="196"/>
        <v>5.8651026392961877E-3</v>
      </c>
      <c r="Z601" s="2" cm="1">
        <f t="array" ref="Z601">SUM(_xlfn._xlws.FILTER($E$2:$E$863,_xlfn.MAP($W$2:$W$863,_xlfn.LAMBDA(_xlpm.x,_xlpm.x=$W601))))</f>
        <v>288</v>
      </c>
      <c r="AA601" s="11">
        <f t="shared" si="197"/>
        <v>6.9444444444444441E-3</v>
      </c>
      <c r="AB601" s="11">
        <f t="shared" si="198"/>
        <v>-7.3361891233266863E-2</v>
      </c>
      <c r="AC601" s="2"/>
      <c r="AH601" s="2"/>
      <c r="AI601" s="2"/>
    </row>
    <row r="602" spans="1:35">
      <c r="A602" s="1" t="str">
        <f t="shared" si="182"/>
        <v>~nti~ : [ntɪ]</v>
      </c>
      <c r="B602" s="1">
        <f t="shared" ref="B602:D621" si="200">_xlfn.LET(_xlpm.d,$F602,_xlpm.k,_xlfn.CONCAT(LEFT(TRIM(B$1),1),"*"),COUNTIF(_xlpm.d,_xlpm.k))</f>
        <v>0</v>
      </c>
      <c r="C602" s="1">
        <f t="shared" si="200"/>
        <v>0</v>
      </c>
      <c r="D602" s="1">
        <f t="shared" si="200"/>
        <v>1</v>
      </c>
      <c r="E602" s="7">
        <v>2</v>
      </c>
      <c r="F602" s="9" t="s">
        <v>302</v>
      </c>
      <c r="G602" s="4">
        <f t="shared" si="183"/>
        <v>9.0661831368993653E-4</v>
      </c>
      <c r="H602" s="4" t="str">
        <f t="shared" si="184"/>
        <v>ntɪ</v>
      </c>
      <c r="I602" s="4" t="str">
        <f t="shared" si="185"/>
        <v>nti</v>
      </c>
      <c r="J602" s="10">
        <f t="shared" si="186"/>
        <v>3</v>
      </c>
      <c r="K602" s="10">
        <f t="shared" si="187"/>
        <v>3</v>
      </c>
      <c r="L602" s="10">
        <f t="shared" si="188"/>
        <v>3</v>
      </c>
      <c r="M602" s="1" t="str">
        <f t="shared" si="189"/>
        <v>~nti~</v>
      </c>
      <c r="N602" s="1" t="str">
        <f t="shared" si="190"/>
        <v>[ntɪ]</v>
      </c>
      <c r="O602" s="4">
        <f t="shared" si="191"/>
        <v>0.26679475638416739</v>
      </c>
      <c r="P602" s="4">
        <f t="shared" si="192"/>
        <v>0.8</v>
      </c>
      <c r="Q602" s="3" cm="1">
        <f t="array" ref="Q602">SUM(_xlfn._xlws.FILTER($G$2:$G$863,_xlfn.MAP($M$2:$M$863,_xlfn.LAMBDA(_xlpm.x,_xlpm.x=$M602))))</f>
        <v>9.0661831368993653E-4</v>
      </c>
      <c r="R602" s="4">
        <f t="shared" si="193"/>
        <v>1</v>
      </c>
      <c r="S602" s="6" cm="1">
        <f t="array" ref="S602">SUM(_xlfn._xlws.FILTER($G$2:$G$863,_xlfn.MAP($N$2:$N$863,_xlfn.LAMBDA(_xlpm.x,_xlpm.x=$N602))))</f>
        <v>1.3599274705349048E-3</v>
      </c>
      <c r="T602" s="4">
        <f t="shared" si="194"/>
        <v>0.66666666666666663</v>
      </c>
      <c r="U602" s="4">
        <f t="shared" si="195"/>
        <v>0.17609125905568124</v>
      </c>
      <c r="V602" s="4" t="s">
        <v>907</v>
      </c>
      <c r="W602" s="4" t="s">
        <v>898</v>
      </c>
      <c r="X602" s="2" cm="1">
        <f t="array" ref="X602">SUM(_xlfn._xlws.FILTER($E$2:$E$863,_xlfn.MAP($V$2:$V$863,_xlfn.LAMBDA(_xlpm.x,_xlpm.x=$V602))))</f>
        <v>341</v>
      </c>
      <c r="Y602" s="11">
        <f t="shared" si="196"/>
        <v>5.8651026392961877E-3</v>
      </c>
      <c r="Z602" s="2" cm="1">
        <f t="array" ref="Z602">SUM(_xlfn._xlws.FILTER($E$2:$E$863,_xlfn.MAP($W$2:$W$863,_xlfn.LAMBDA(_xlpm.x,_xlpm.x=$W602))))</f>
        <v>56</v>
      </c>
      <c r="AA602" s="11">
        <f t="shared" si="197"/>
        <v>3.5714285714285712E-2</v>
      </c>
      <c r="AB602" s="11">
        <f t="shared" si="198"/>
        <v>-0.78456635198629721</v>
      </c>
      <c r="AC602" s="2"/>
      <c r="AH602" s="2"/>
      <c r="AI602" s="2"/>
    </row>
    <row r="603" spans="1:35">
      <c r="A603" s="1" t="str">
        <f t="shared" si="182"/>
        <v>~rse~ : [ɹs]</v>
      </c>
      <c r="B603" s="1">
        <f t="shared" si="200"/>
        <v>1</v>
      </c>
      <c r="C603" s="1">
        <f t="shared" si="200"/>
        <v>0</v>
      </c>
      <c r="D603" s="1">
        <f t="shared" si="200"/>
        <v>0</v>
      </c>
      <c r="E603" s="7">
        <v>2</v>
      </c>
      <c r="F603" s="9" t="s">
        <v>258</v>
      </c>
      <c r="G603" s="4">
        <f t="shared" si="183"/>
        <v>9.0661831368993653E-4</v>
      </c>
      <c r="H603" s="4" t="str">
        <f t="shared" si="184"/>
        <v>ɹs</v>
      </c>
      <c r="I603" s="4" t="str">
        <f t="shared" si="185"/>
        <v>rse</v>
      </c>
      <c r="J603" s="10">
        <f t="shared" si="186"/>
        <v>2</v>
      </c>
      <c r="K603" s="10">
        <f t="shared" si="187"/>
        <v>3</v>
      </c>
      <c r="L603" s="10">
        <f t="shared" si="188"/>
        <v>3</v>
      </c>
      <c r="M603" s="1" t="str">
        <f t="shared" si="189"/>
        <v>~rse~</v>
      </c>
      <c r="N603" s="1" t="str">
        <f t="shared" si="190"/>
        <v>[ɹs]</v>
      </c>
      <c r="O603" s="4">
        <f t="shared" si="191"/>
        <v>0.26679475638416739</v>
      </c>
      <c r="P603" s="4">
        <f t="shared" si="192"/>
        <v>0.8</v>
      </c>
      <c r="Q603" s="3" cm="1">
        <f t="array" ref="Q603">SUM(_xlfn._xlws.FILTER($G$2:$G$863,_xlfn.MAP($M$2:$M$863,_xlfn.LAMBDA(_xlpm.x,_xlpm.x=$M603))))</f>
        <v>9.0661831368993653E-4</v>
      </c>
      <c r="R603" s="4">
        <f t="shared" si="193"/>
        <v>1</v>
      </c>
      <c r="S603" s="6" cm="1">
        <f t="array" ref="S603">SUM(_xlfn._xlws.FILTER($G$2:$G$863,_xlfn.MAP($N$2:$N$863,_xlfn.LAMBDA(_xlpm.x,_xlpm.x=$N603))))</f>
        <v>1.3599274705349048E-3</v>
      </c>
      <c r="T603" s="4">
        <f t="shared" si="194"/>
        <v>0.66666666666666663</v>
      </c>
      <c r="U603" s="4">
        <f t="shared" si="195"/>
        <v>0.17609125905568124</v>
      </c>
      <c r="V603" s="4" t="s">
        <v>912</v>
      </c>
      <c r="W603" s="4" t="s">
        <v>893</v>
      </c>
      <c r="X603" s="2" cm="1">
        <f t="array" ref="X603">SUM(_xlfn._xlws.FILTER($E$2:$E$863,_xlfn.MAP($V$2:$V$863,_xlfn.LAMBDA(_xlpm.x,_xlpm.x=$V603))))</f>
        <v>24</v>
      </c>
      <c r="Y603" s="11">
        <f t="shared" si="196"/>
        <v>8.3333333333333329E-2</v>
      </c>
      <c r="Z603" s="2" cm="1">
        <f t="array" ref="Z603">SUM(_xlfn._xlws.FILTER($E$2:$E$863,_xlfn.MAP($W$2:$W$863,_xlfn.LAMBDA(_xlpm.x,_xlpm.x=$W603))))</f>
        <v>228</v>
      </c>
      <c r="AA603" s="11">
        <f t="shared" si="197"/>
        <v>8.771929824561403E-3</v>
      </c>
      <c r="AB603" s="11">
        <f t="shared" si="198"/>
        <v>0.97772360528884772</v>
      </c>
      <c r="AC603" s="2"/>
      <c r="AH603" s="2"/>
      <c r="AI603" s="2"/>
    </row>
    <row r="604" spans="1:35">
      <c r="A604" s="1" t="str">
        <f t="shared" si="182"/>
        <v>~rty~ : [ɹtɪ]</v>
      </c>
      <c r="B604" s="1">
        <f t="shared" si="200"/>
        <v>1</v>
      </c>
      <c r="C604" s="1">
        <f t="shared" si="200"/>
        <v>0</v>
      </c>
      <c r="D604" s="1">
        <f t="shared" si="200"/>
        <v>0</v>
      </c>
      <c r="E604" s="7">
        <v>2</v>
      </c>
      <c r="F604" s="9" t="s">
        <v>390</v>
      </c>
      <c r="G604" s="4">
        <f t="shared" si="183"/>
        <v>9.0661831368993653E-4</v>
      </c>
      <c r="H604" s="1" t="str">
        <f t="shared" si="184"/>
        <v>ɹtɪ</v>
      </c>
      <c r="I604" s="1" t="str">
        <f t="shared" si="185"/>
        <v>rty</v>
      </c>
      <c r="J604" s="10">
        <f t="shared" si="186"/>
        <v>3</v>
      </c>
      <c r="K604" s="10">
        <f t="shared" si="187"/>
        <v>3</v>
      </c>
      <c r="L604" s="10">
        <f t="shared" si="188"/>
        <v>3</v>
      </c>
      <c r="M604" s="1" t="str">
        <f t="shared" si="189"/>
        <v>~rty~</v>
      </c>
      <c r="N604" s="1" t="str">
        <f t="shared" si="190"/>
        <v>[ɹtɪ]</v>
      </c>
      <c r="O604" s="4">
        <f t="shared" si="191"/>
        <v>0.26679475638416739</v>
      </c>
      <c r="P604" s="4">
        <f t="shared" si="192"/>
        <v>0.8</v>
      </c>
      <c r="Q604" s="3" cm="1">
        <f t="array" ref="Q604">SUM(_xlfn._xlws.FILTER($G$2:$G$863,_xlfn.MAP($M$2:$M$863,_xlfn.LAMBDA(_xlpm.x,_xlpm.x=$M604))))</f>
        <v>9.0661831368993653E-4</v>
      </c>
      <c r="R604" s="4">
        <f t="shared" si="193"/>
        <v>1</v>
      </c>
      <c r="S604" s="6" cm="1">
        <f t="array" ref="S604">SUM(_xlfn._xlws.FILTER($G$2:$G$863,_xlfn.MAP($N$2:$N$863,_xlfn.LAMBDA(_xlpm.x,_xlpm.x=$N604))))</f>
        <v>1.3599274705349048E-3</v>
      </c>
      <c r="T604" s="4">
        <f t="shared" si="194"/>
        <v>0.66666666666666663</v>
      </c>
      <c r="U604" s="4">
        <f t="shared" si="195"/>
        <v>0.17609125905568124</v>
      </c>
      <c r="V604" s="4" t="s">
        <v>909</v>
      </c>
      <c r="W604" s="4" t="s">
        <v>893</v>
      </c>
      <c r="X604" s="2" cm="1">
        <f t="array" ref="X604">SUM(_xlfn._xlws.FILTER($E$2:$E$863,_xlfn.MAP($V$2:$V$863,_xlfn.LAMBDA(_xlpm.x,_xlpm.x=$V604))))</f>
        <v>473</v>
      </c>
      <c r="Y604" s="11">
        <f t="shared" si="196"/>
        <v>4.2283298097251587E-3</v>
      </c>
      <c r="Z604" s="2" cm="1">
        <f t="array" ref="Z604">SUM(_xlfn._xlws.FILTER($E$2:$E$863,_xlfn.MAP($W$2:$W$863,_xlfn.LAMBDA(_xlpm.x,_xlpm.x=$W604))))</f>
        <v>228</v>
      </c>
      <c r="AA604" s="11">
        <f t="shared" si="197"/>
        <v>8.771929824561403E-3</v>
      </c>
      <c r="AB604" s="11">
        <f t="shared" si="198"/>
        <v>-0.3169262937373577</v>
      </c>
      <c r="AC604" s="2"/>
      <c r="AH604" s="2"/>
      <c r="AI604" s="2"/>
    </row>
    <row r="605" spans="1:35">
      <c r="A605" s="1" t="str">
        <f t="shared" si="182"/>
        <v>~roo~ : [ɹu]</v>
      </c>
      <c r="B605" s="1">
        <f t="shared" si="200"/>
        <v>1</v>
      </c>
      <c r="C605" s="1">
        <f t="shared" si="200"/>
        <v>0</v>
      </c>
      <c r="D605" s="1">
        <f t="shared" si="200"/>
        <v>0</v>
      </c>
      <c r="E605" s="7">
        <v>2</v>
      </c>
      <c r="F605" s="9" t="s">
        <v>375</v>
      </c>
      <c r="G605" s="4">
        <f t="shared" si="183"/>
        <v>9.0661831368993653E-4</v>
      </c>
      <c r="H605" s="4" t="str">
        <f t="shared" si="184"/>
        <v>ɹu</v>
      </c>
      <c r="I605" s="4" t="str">
        <f t="shared" si="185"/>
        <v>roo</v>
      </c>
      <c r="J605" s="10">
        <f t="shared" si="186"/>
        <v>2</v>
      </c>
      <c r="K605" s="10">
        <f t="shared" si="187"/>
        <v>3</v>
      </c>
      <c r="L605" s="10">
        <f t="shared" si="188"/>
        <v>3</v>
      </c>
      <c r="M605" s="1" t="str">
        <f t="shared" si="189"/>
        <v>~roo~</v>
      </c>
      <c r="N605" s="1" t="str">
        <f t="shared" si="190"/>
        <v>[ɹu]</v>
      </c>
      <c r="O605" s="4">
        <f t="shared" si="191"/>
        <v>0.26679475638416739</v>
      </c>
      <c r="P605" s="4">
        <f t="shared" si="192"/>
        <v>0.8</v>
      </c>
      <c r="Q605" s="3" cm="1">
        <f t="array" ref="Q605">SUM(_xlfn._xlws.FILTER($G$2:$G$863,_xlfn.MAP($M$2:$M$863,_xlfn.LAMBDA(_xlpm.x,_xlpm.x=$M605))))</f>
        <v>9.0661831368993653E-4</v>
      </c>
      <c r="R605" s="4">
        <f t="shared" si="193"/>
        <v>1</v>
      </c>
      <c r="S605" s="6" cm="1">
        <f t="array" ref="S605">SUM(_xlfn._xlws.FILTER($G$2:$G$863,_xlfn.MAP($N$2:$N$863,_xlfn.LAMBDA(_xlpm.x,_xlpm.x=$N605))))</f>
        <v>1.3599274705349048E-3</v>
      </c>
      <c r="T605" s="4">
        <f t="shared" si="194"/>
        <v>0.66666666666666663</v>
      </c>
      <c r="U605" s="4">
        <f t="shared" si="195"/>
        <v>0.17609125905568124</v>
      </c>
      <c r="V605" s="4" t="s">
        <v>899</v>
      </c>
      <c r="W605" s="4" t="s">
        <v>895</v>
      </c>
      <c r="X605" s="2" cm="1">
        <f t="array" ref="X605">SUM(_xlfn._xlws.FILTER($E$2:$E$863,_xlfn.MAP($V$2:$V$863,_xlfn.LAMBDA(_xlpm.x,_xlpm.x=$V605))))</f>
        <v>359</v>
      </c>
      <c r="Y605" s="11">
        <f t="shared" si="196"/>
        <v>5.5710306406685237E-3</v>
      </c>
      <c r="Z605" s="2" cm="1">
        <f t="array" ref="Z605">SUM(_xlfn._xlws.FILTER($E$2:$E$863,_xlfn.MAP($W$2:$W$863,_xlfn.LAMBDA(_xlpm.x,_xlpm.x=$W605))))</f>
        <v>150</v>
      </c>
      <c r="AA605" s="11">
        <f t="shared" si="197"/>
        <v>1.3333333333333334E-2</v>
      </c>
      <c r="AB605" s="11">
        <f t="shared" si="198"/>
        <v>-0.37900318952263795</v>
      </c>
      <c r="AC605" s="2"/>
      <c r="AH605" s="2"/>
      <c r="AI605" s="2"/>
    </row>
    <row r="606" spans="1:35">
      <c r="A606" s="1" t="str">
        <f t="shared" si="182"/>
        <v>~ply~ : [plaɪ]</v>
      </c>
      <c r="B606" s="1">
        <f t="shared" si="200"/>
        <v>0</v>
      </c>
      <c r="C606" s="1">
        <f t="shared" si="200"/>
        <v>0</v>
      </c>
      <c r="D606" s="1">
        <f t="shared" si="200"/>
        <v>0</v>
      </c>
      <c r="E606" s="7">
        <v>2</v>
      </c>
      <c r="F606" s="9" t="s">
        <v>448</v>
      </c>
      <c r="G606" s="4">
        <f t="shared" si="183"/>
        <v>9.0661831368993653E-4</v>
      </c>
      <c r="H606" s="4" t="str">
        <f t="shared" si="184"/>
        <v>plaɪ</v>
      </c>
      <c r="I606" s="4" t="str">
        <f t="shared" si="185"/>
        <v>ply</v>
      </c>
      <c r="J606" s="10">
        <f t="shared" si="186"/>
        <v>4</v>
      </c>
      <c r="K606" s="10">
        <f t="shared" si="187"/>
        <v>3</v>
      </c>
      <c r="L606" s="10">
        <f t="shared" si="188"/>
        <v>4</v>
      </c>
      <c r="M606" s="1" t="str">
        <f t="shared" si="189"/>
        <v>~ply~</v>
      </c>
      <c r="N606" s="1" t="str">
        <f t="shared" si="190"/>
        <v>[plaɪ]</v>
      </c>
      <c r="O606" s="4">
        <f t="shared" si="191"/>
        <v>0.29701800075577461</v>
      </c>
      <c r="P606" s="4">
        <f t="shared" si="192"/>
        <v>0.8</v>
      </c>
      <c r="Q606" s="3" cm="1">
        <f t="array" ref="Q606">SUM(_xlfn._xlws.FILTER($G$2:$G$863,_xlfn.MAP($M$2:$M$863,_xlfn.LAMBDA(_xlpm.x,_xlpm.x=$M606))))</f>
        <v>9.0661831368993653E-4</v>
      </c>
      <c r="R606" s="4">
        <f t="shared" si="193"/>
        <v>1</v>
      </c>
      <c r="S606" s="6" cm="1">
        <f t="array" ref="S606">SUM(_xlfn._xlws.FILTER($G$2:$G$863,_xlfn.MAP($N$2:$N$863,_xlfn.LAMBDA(_xlpm.x,_xlpm.x=$N606))))</f>
        <v>1.3599274705349048E-3</v>
      </c>
      <c r="T606" s="4">
        <f t="shared" si="194"/>
        <v>0.66666666666666663</v>
      </c>
      <c r="U606" s="4">
        <f t="shared" si="195"/>
        <v>0.17609125905568124</v>
      </c>
      <c r="V606" s="4" t="s">
        <v>909</v>
      </c>
      <c r="W606" s="4" t="s">
        <v>901</v>
      </c>
      <c r="X606" s="2" cm="1">
        <f t="array" ref="X606">SUM(_xlfn._xlws.FILTER($E$2:$E$863,_xlfn.MAP($V$2:$V$863,_xlfn.LAMBDA(_xlpm.x,_xlpm.x=$V606))))</f>
        <v>473</v>
      </c>
      <c r="Y606" s="11">
        <f t="shared" si="196"/>
        <v>4.2283298097251587E-3</v>
      </c>
      <c r="Z606" s="2" cm="1">
        <f t="array" ref="Z606">SUM(_xlfn._xlws.FILTER($E$2:$E$863,_xlfn.MAP($W$2:$W$863,_xlfn.LAMBDA(_xlpm.x,_xlpm.x=$W606))))</f>
        <v>184</v>
      </c>
      <c r="AA606" s="11">
        <f t="shared" si="197"/>
        <v>1.0869565217391304E-2</v>
      </c>
      <c r="AB606" s="11">
        <f t="shared" si="198"/>
        <v>-0.41004331772827507</v>
      </c>
      <c r="AC606" s="2"/>
      <c r="AH606" s="2"/>
      <c r="AI606" s="2"/>
    </row>
    <row r="607" spans="1:35">
      <c r="A607" s="1" t="str">
        <f t="shared" si="182"/>
        <v>~tio~ : [ʃə]</v>
      </c>
      <c r="B607" s="1">
        <f t="shared" si="200"/>
        <v>0</v>
      </c>
      <c r="C607" s="1">
        <f t="shared" si="200"/>
        <v>0</v>
      </c>
      <c r="D607" s="1">
        <f t="shared" si="200"/>
        <v>0</v>
      </c>
      <c r="E607" s="7">
        <v>6</v>
      </c>
      <c r="F607" s="9" t="s">
        <v>182</v>
      </c>
      <c r="G607" s="4">
        <f t="shared" si="183"/>
        <v>2.7198549410698096E-3</v>
      </c>
      <c r="H607" s="4" t="str">
        <f t="shared" si="184"/>
        <v>ʃə</v>
      </c>
      <c r="I607" s="4" t="str">
        <f t="shared" si="185"/>
        <v>tio</v>
      </c>
      <c r="J607" s="10">
        <f t="shared" si="186"/>
        <v>2</v>
      </c>
      <c r="K607" s="10">
        <f t="shared" si="187"/>
        <v>3</v>
      </c>
      <c r="L607" s="10">
        <f t="shared" si="188"/>
        <v>3</v>
      </c>
      <c r="M607" s="1" t="str">
        <f t="shared" si="189"/>
        <v>~tio~</v>
      </c>
      <c r="N607" s="1" t="str">
        <f t="shared" si="190"/>
        <v>[ʃə]</v>
      </c>
      <c r="O607" s="4">
        <f t="shared" si="191"/>
        <v>0.47255854455450086</v>
      </c>
      <c r="P607" s="4">
        <f t="shared" si="192"/>
        <v>0.8</v>
      </c>
      <c r="Q607" s="3" cm="1">
        <f t="array" ref="Q607">SUM(_xlfn._xlws.FILTER($G$2:$G$863,_xlfn.MAP($M$2:$M$863,_xlfn.LAMBDA(_xlpm.x,_xlpm.x=$M607))))</f>
        <v>2.7198549410698096E-3</v>
      </c>
      <c r="R607" s="4">
        <f t="shared" si="193"/>
        <v>1</v>
      </c>
      <c r="S607" s="6" cm="1">
        <f t="array" ref="S607">SUM(_xlfn._xlws.FILTER($G$2:$G$863,_xlfn.MAP($N$2:$N$863,_xlfn.LAMBDA(_xlpm.x,_xlpm.x=$N607))))</f>
        <v>4.0797824116047144E-3</v>
      </c>
      <c r="T607" s="4">
        <f t="shared" si="194"/>
        <v>0.66666666666666663</v>
      </c>
      <c r="U607" s="4">
        <f t="shared" si="195"/>
        <v>0.17609125905568124</v>
      </c>
      <c r="V607" s="4"/>
      <c r="W607" s="4" t="s">
        <v>890</v>
      </c>
      <c r="X607" s="2" cm="1">
        <f t="array" ref="X607">SUM(_xlfn._xlws.FILTER($E$2:$E$863,_xlfn.MAP($V$2:$V$863,_xlfn.LAMBDA(_xlpm.x,_xlpm.x=$V607))))</f>
        <v>44</v>
      </c>
      <c r="Y607" s="11">
        <f t="shared" si="196"/>
        <v>0.13636363636363635</v>
      </c>
      <c r="Z607" s="2" cm="1">
        <f t="array" ref="Z607">SUM(_xlfn._xlws.FILTER($E$2:$E$863,_xlfn.MAP($W$2:$W$863,_xlfn.LAMBDA(_xlpm.x,_xlpm.x=$W607))))</f>
        <v>245</v>
      </c>
      <c r="AA607" s="11">
        <f t="shared" si="197"/>
        <v>2.4489795918367346E-2</v>
      </c>
      <c r="AB607" s="11">
        <f t="shared" si="198"/>
        <v>0.74571340787834506</v>
      </c>
      <c r="AC607" s="2"/>
      <c r="AH607" s="2"/>
      <c r="AI607" s="2"/>
    </row>
    <row r="608" spans="1:35">
      <c r="A608" s="1" t="str">
        <f t="shared" si="182"/>
        <v>~cha~ : [kæ]</v>
      </c>
      <c r="B608" s="1">
        <f t="shared" si="200"/>
        <v>0</v>
      </c>
      <c r="C608" s="1">
        <f t="shared" si="200"/>
        <v>0</v>
      </c>
      <c r="D608" s="1">
        <f t="shared" si="200"/>
        <v>0</v>
      </c>
      <c r="E608" s="7">
        <v>1</v>
      </c>
      <c r="F608" s="9" t="s">
        <v>62</v>
      </c>
      <c r="G608" s="4">
        <f t="shared" si="183"/>
        <v>4.5330915684496827E-4</v>
      </c>
      <c r="H608" s="4" t="str">
        <f t="shared" si="184"/>
        <v>kæ</v>
      </c>
      <c r="I608" s="4" t="str">
        <f t="shared" si="185"/>
        <v>cha</v>
      </c>
      <c r="J608" s="10">
        <f t="shared" si="186"/>
        <v>2</v>
      </c>
      <c r="K608" s="10">
        <f t="shared" si="187"/>
        <v>3</v>
      </c>
      <c r="L608" s="10">
        <f t="shared" si="188"/>
        <v>3</v>
      </c>
      <c r="M608" s="1" t="str">
        <f t="shared" si="189"/>
        <v>~cha~</v>
      </c>
      <c r="N608" s="1" t="str">
        <f t="shared" si="190"/>
        <v>[kæ]</v>
      </c>
      <c r="O608" s="4">
        <f t="shared" si="191"/>
        <v>3.237091344223457E-2</v>
      </c>
      <c r="P608" s="4">
        <f t="shared" si="192"/>
        <v>0.15384615384615385</v>
      </c>
      <c r="Q608" s="3" cm="1">
        <f t="array" ref="Q608">SUM(_xlfn._xlws.FILTER($G$2:$G$863,_xlfn.MAP($M$2:$M$863,_xlfn.LAMBDA(_xlpm.x,_xlpm.x=$M608))))</f>
        <v>2.2665457842248413E-3</v>
      </c>
      <c r="R608" s="4">
        <f t="shared" si="193"/>
        <v>0.2</v>
      </c>
      <c r="S608" s="6" cm="1">
        <f t="array" ref="S608">SUM(_xlfn._xlws.FILTER($G$2:$G$863,_xlfn.MAP($N$2:$N$863,_xlfn.LAMBDA(_xlpm.x,_xlpm.x=$N608))))</f>
        <v>3.6264732547597461E-3</v>
      </c>
      <c r="T608" s="4">
        <f t="shared" si="194"/>
        <v>0.125</v>
      </c>
      <c r="U608" s="4">
        <f t="shared" si="195"/>
        <v>0.20411998265592479</v>
      </c>
      <c r="V608" s="4" t="s">
        <v>908</v>
      </c>
      <c r="W608" s="4" t="s">
        <v>892</v>
      </c>
      <c r="X608" s="2" cm="1">
        <f t="array" ref="X608">SUM(_xlfn._xlws.FILTER($E$2:$E$863,_xlfn.MAP($V$2:$V$863,_xlfn.LAMBDA(_xlpm.x,_xlpm.x=$V608))))</f>
        <v>562</v>
      </c>
      <c r="Y608" s="11">
        <f t="shared" si="196"/>
        <v>1.7793594306049821E-3</v>
      </c>
      <c r="Z608" s="2" cm="1">
        <f t="array" ref="Z608">SUM(_xlfn._xlws.FILTER($E$2:$E$863,_xlfn.MAP($W$2:$W$863,_xlfn.LAMBDA(_xlpm.x,_xlpm.x=$W608))))</f>
        <v>110</v>
      </c>
      <c r="AA608" s="11">
        <f t="shared" si="197"/>
        <v>9.0909090909090905E-3</v>
      </c>
      <c r="AB608" s="11">
        <f t="shared" si="198"/>
        <v>-0.70834363041083603</v>
      </c>
      <c r="AC608" s="2"/>
      <c r="AH608" s="2"/>
      <c r="AI608" s="2"/>
    </row>
    <row r="609" spans="1:35">
      <c r="A609" s="1" t="str">
        <f t="shared" si="182"/>
        <v>~whi~ : [waɪ]</v>
      </c>
      <c r="B609" s="1">
        <f t="shared" si="200"/>
        <v>0</v>
      </c>
      <c r="C609" s="1">
        <f t="shared" si="200"/>
        <v>0</v>
      </c>
      <c r="D609" s="1">
        <f t="shared" si="200"/>
        <v>0</v>
      </c>
      <c r="E609" s="7">
        <v>2</v>
      </c>
      <c r="F609" s="9" t="s">
        <v>552</v>
      </c>
      <c r="G609" s="4">
        <f t="shared" si="183"/>
        <v>9.0661831368993653E-4</v>
      </c>
      <c r="H609" s="4" t="str">
        <f t="shared" si="184"/>
        <v>waɪ</v>
      </c>
      <c r="I609" s="4" t="str">
        <f t="shared" si="185"/>
        <v>whi</v>
      </c>
      <c r="J609" s="10">
        <f t="shared" si="186"/>
        <v>3</v>
      </c>
      <c r="K609" s="10">
        <f t="shared" si="187"/>
        <v>3</v>
      </c>
      <c r="L609" s="10">
        <f t="shared" si="188"/>
        <v>3</v>
      </c>
      <c r="M609" s="1" t="str">
        <f t="shared" si="189"/>
        <v>~whi~</v>
      </c>
      <c r="N609" s="1" t="str">
        <f t="shared" si="190"/>
        <v>[waɪ]</v>
      </c>
      <c r="O609" s="4">
        <f t="shared" si="191"/>
        <v>0.10261336784006438</v>
      </c>
      <c r="P609" s="4">
        <f t="shared" si="192"/>
        <v>0.30769230769230771</v>
      </c>
      <c r="Q609" s="3" cm="1">
        <f t="array" ref="Q609">SUM(_xlfn._xlws.FILTER($G$2:$G$863,_xlfn.MAP($M$2:$M$863,_xlfn.LAMBDA(_xlpm.x,_xlpm.x=$M609))))</f>
        <v>2.2665457842248413E-3</v>
      </c>
      <c r="R609" s="4">
        <f t="shared" si="193"/>
        <v>0.4</v>
      </c>
      <c r="S609" s="6" cm="1">
        <f t="array" ref="S609">SUM(_xlfn._xlws.FILTER($G$2:$G$863,_xlfn.MAP($N$2:$N$863,_xlfn.LAMBDA(_xlpm.x,_xlpm.x=$N609))))</f>
        <v>3.6264732547597461E-3</v>
      </c>
      <c r="T609" s="4">
        <f t="shared" si="194"/>
        <v>0.25</v>
      </c>
      <c r="U609" s="4">
        <f t="shared" si="195"/>
        <v>0.20411998265592479</v>
      </c>
      <c r="V609" s="4" t="s">
        <v>909</v>
      </c>
      <c r="W609" s="4" t="s">
        <v>893</v>
      </c>
      <c r="X609" s="2" cm="1">
        <f t="array" ref="X609">SUM(_xlfn._xlws.FILTER($E$2:$E$863,_xlfn.MAP($V$2:$V$863,_xlfn.LAMBDA(_xlpm.x,_xlpm.x=$V609))))</f>
        <v>473</v>
      </c>
      <c r="Y609" s="11">
        <f t="shared" si="196"/>
        <v>4.2283298097251587E-3</v>
      </c>
      <c r="Z609" s="2" cm="1">
        <f t="array" ref="Z609">SUM(_xlfn._xlws.FILTER($E$2:$E$863,_xlfn.MAP($W$2:$W$863,_xlfn.LAMBDA(_xlpm.x,_xlpm.x=$W609))))</f>
        <v>228</v>
      </c>
      <c r="AA609" s="11">
        <f t="shared" si="197"/>
        <v>8.771929824561403E-3</v>
      </c>
      <c r="AB609" s="11">
        <f t="shared" si="198"/>
        <v>-0.3169262937373577</v>
      </c>
      <c r="AC609" s="2"/>
      <c r="AH609" s="2"/>
      <c r="AI609" s="2"/>
    </row>
    <row r="610" spans="1:35">
      <c r="A610" s="1" t="str">
        <f t="shared" si="182"/>
        <v>~who~ : [hoʊ]</v>
      </c>
      <c r="B610" s="1">
        <f t="shared" si="200"/>
        <v>0</v>
      </c>
      <c r="C610" s="1">
        <f t="shared" si="200"/>
        <v>0</v>
      </c>
      <c r="D610" s="1">
        <f t="shared" si="200"/>
        <v>0</v>
      </c>
      <c r="E610" s="7">
        <v>1</v>
      </c>
      <c r="F610" s="9" t="s">
        <v>711</v>
      </c>
      <c r="G610" s="4">
        <f t="shared" si="183"/>
        <v>4.5330915684496827E-4</v>
      </c>
      <c r="H610" s="4" t="str">
        <f t="shared" si="184"/>
        <v>hoʊ</v>
      </c>
      <c r="I610" s="4" t="str">
        <f t="shared" si="185"/>
        <v>who</v>
      </c>
      <c r="J610" s="10">
        <f t="shared" si="186"/>
        <v>3</v>
      </c>
      <c r="K610" s="10">
        <f t="shared" si="187"/>
        <v>3</v>
      </c>
      <c r="L610" s="10">
        <f t="shared" si="188"/>
        <v>3</v>
      </c>
      <c r="M610" s="1" t="str">
        <f t="shared" si="189"/>
        <v>~who~</v>
      </c>
      <c r="N610" s="1" t="str">
        <f t="shared" si="190"/>
        <v>[hoʊ]</v>
      </c>
      <c r="O610" s="4">
        <f t="shared" si="191"/>
        <v>5.260273434363117E-2</v>
      </c>
      <c r="P610" s="4">
        <f t="shared" si="192"/>
        <v>0.25</v>
      </c>
      <c r="Q610" s="3" cm="1">
        <f t="array" ref="Q610">SUM(_xlfn._xlws.FILTER($G$2:$G$863,_xlfn.MAP($M$2:$M$863,_xlfn.LAMBDA(_xlpm.x,_xlpm.x=$M610))))</f>
        <v>1.3599274705349048E-3</v>
      </c>
      <c r="R610" s="4">
        <f t="shared" si="193"/>
        <v>0.33333333333333331</v>
      </c>
      <c r="S610" s="6" cm="1">
        <f t="array" ref="S610">SUM(_xlfn._xlws.FILTER($G$2:$G$863,_xlfn.MAP($N$2:$N$863,_xlfn.LAMBDA(_xlpm.x,_xlpm.x=$N610))))</f>
        <v>2.2665457842248413E-3</v>
      </c>
      <c r="T610" s="4">
        <f t="shared" si="194"/>
        <v>0.2</v>
      </c>
      <c r="U610" s="4">
        <f t="shared" si="195"/>
        <v>0.22184874961635634</v>
      </c>
      <c r="V610" s="4" t="s">
        <v>909</v>
      </c>
      <c r="W610" s="4" t="s">
        <v>899</v>
      </c>
      <c r="X610" s="2" cm="1">
        <f t="array" ref="X610">SUM(_xlfn._xlws.FILTER($E$2:$E$863,_xlfn.MAP($V$2:$V$863,_xlfn.LAMBDA(_xlpm.x,_xlpm.x=$V610))))</f>
        <v>473</v>
      </c>
      <c r="Y610" s="11">
        <f t="shared" si="196"/>
        <v>2.1141649048625794E-3</v>
      </c>
      <c r="Z610" s="2" cm="1">
        <f t="array" ref="Z610">SUM(_xlfn._xlws.FILTER($E$2:$E$863,_xlfn.MAP($W$2:$W$863,_xlfn.LAMBDA(_xlpm.x,_xlpm.x=$W610))))</f>
        <v>104</v>
      </c>
      <c r="AA610" s="11">
        <f t="shared" si="197"/>
        <v>9.6153846153846159E-3</v>
      </c>
      <c r="AB610" s="11">
        <f t="shared" si="198"/>
        <v>-0.65782780143903119</v>
      </c>
      <c r="AC610" s="2"/>
      <c r="AH610" s="2"/>
      <c r="AI610" s="2"/>
    </row>
    <row r="611" spans="1:35">
      <c r="A611" s="1" t="str">
        <f t="shared" si="182"/>
        <v>~wri~ : [ɹaɪ]</v>
      </c>
      <c r="B611" s="1">
        <f t="shared" si="200"/>
        <v>1</v>
      </c>
      <c r="C611" s="1">
        <f t="shared" si="200"/>
        <v>0</v>
      </c>
      <c r="D611" s="1">
        <f t="shared" si="200"/>
        <v>0</v>
      </c>
      <c r="E611" s="7">
        <v>1</v>
      </c>
      <c r="F611" s="9" t="s">
        <v>661</v>
      </c>
      <c r="G611" s="4">
        <f t="shared" si="183"/>
        <v>4.5330915684496827E-4</v>
      </c>
      <c r="H611" s="4" t="str">
        <f t="shared" si="184"/>
        <v>ɹaɪ</v>
      </c>
      <c r="I611" s="4" t="str">
        <f t="shared" si="185"/>
        <v>wri</v>
      </c>
      <c r="J611" s="10">
        <f t="shared" si="186"/>
        <v>3</v>
      </c>
      <c r="K611" s="10">
        <f t="shared" si="187"/>
        <v>3</v>
      </c>
      <c r="L611" s="10">
        <f t="shared" si="188"/>
        <v>3</v>
      </c>
      <c r="M611" s="1" t="str">
        <f t="shared" si="189"/>
        <v>~wri~</v>
      </c>
      <c r="N611" s="1" t="str">
        <f t="shared" si="190"/>
        <v>[ɹaɪ]</v>
      </c>
      <c r="O611" s="4">
        <f t="shared" si="191"/>
        <v>5.260273434363117E-2</v>
      </c>
      <c r="P611" s="4">
        <f t="shared" si="192"/>
        <v>0.25</v>
      </c>
      <c r="Q611" s="3" cm="1">
        <f t="array" ref="Q611">SUM(_xlfn._xlws.FILTER($G$2:$G$863,_xlfn.MAP($M$2:$M$863,_xlfn.LAMBDA(_xlpm.x,_xlpm.x=$M611))))</f>
        <v>1.3599274705349048E-3</v>
      </c>
      <c r="R611" s="4">
        <f t="shared" si="193"/>
        <v>0.33333333333333331</v>
      </c>
      <c r="S611" s="6" cm="1">
        <f t="array" ref="S611">SUM(_xlfn._xlws.FILTER($G$2:$G$863,_xlfn.MAP($N$2:$N$863,_xlfn.LAMBDA(_xlpm.x,_xlpm.x=$N611))))</f>
        <v>2.2665457842248413E-3</v>
      </c>
      <c r="T611" s="4">
        <f t="shared" si="194"/>
        <v>0.2</v>
      </c>
      <c r="U611" s="4">
        <f t="shared" si="195"/>
        <v>0.22184874961635634</v>
      </c>
      <c r="V611" s="4" t="s">
        <v>909</v>
      </c>
      <c r="W611" s="4" t="s">
        <v>893</v>
      </c>
      <c r="X611" s="2" cm="1">
        <f t="array" ref="X611">SUM(_xlfn._xlws.FILTER($E$2:$E$863,_xlfn.MAP($V$2:$V$863,_xlfn.LAMBDA(_xlpm.x,_xlpm.x=$V611))))</f>
        <v>473</v>
      </c>
      <c r="Y611" s="11">
        <f t="shared" si="196"/>
        <v>2.1141649048625794E-3</v>
      </c>
      <c r="Z611" s="2" cm="1">
        <f t="array" ref="Z611">SUM(_xlfn._xlws.FILTER($E$2:$E$863,_xlfn.MAP($W$2:$W$863,_xlfn.LAMBDA(_xlpm.x,_xlpm.x=$W611))))</f>
        <v>228</v>
      </c>
      <c r="AA611" s="11">
        <f t="shared" si="197"/>
        <v>4.3859649122807015E-3</v>
      </c>
      <c r="AB611" s="11">
        <f t="shared" si="198"/>
        <v>-0.3169262937373577</v>
      </c>
      <c r="AC611" s="2"/>
      <c r="AH611" s="2"/>
      <c r="AI611" s="2"/>
    </row>
    <row r="612" spans="1:35">
      <c r="A612" s="1" t="str">
        <f t="shared" si="182"/>
        <v>~too~ : [tu]</v>
      </c>
      <c r="B612" s="1">
        <f t="shared" si="200"/>
        <v>0</v>
      </c>
      <c r="C612" s="1">
        <f t="shared" si="200"/>
        <v>0</v>
      </c>
      <c r="D612" s="1">
        <f t="shared" si="200"/>
        <v>0</v>
      </c>
      <c r="E612" s="7">
        <v>2</v>
      </c>
      <c r="F612" s="9" t="s">
        <v>153</v>
      </c>
      <c r="G612" s="4">
        <f t="shared" si="183"/>
        <v>9.0661831368993653E-4</v>
      </c>
      <c r="H612" s="4" t="str">
        <f t="shared" si="184"/>
        <v>tu</v>
      </c>
      <c r="I612" s="4" t="str">
        <f t="shared" si="185"/>
        <v>too</v>
      </c>
      <c r="J612" s="10">
        <f t="shared" si="186"/>
        <v>2</v>
      </c>
      <c r="K612" s="10">
        <f t="shared" si="187"/>
        <v>3</v>
      </c>
      <c r="L612" s="10">
        <f t="shared" si="188"/>
        <v>3</v>
      </c>
      <c r="M612" s="1" t="str">
        <f t="shared" si="189"/>
        <v>~too~</v>
      </c>
      <c r="N612" s="1" t="str">
        <f t="shared" si="190"/>
        <v>[tu]</v>
      </c>
      <c r="O612" s="4">
        <f t="shared" si="191"/>
        <v>0.1667467227401046</v>
      </c>
      <c r="P612" s="4">
        <f t="shared" si="192"/>
        <v>0.5</v>
      </c>
      <c r="Q612" s="3" cm="1">
        <f t="array" ref="Q612">SUM(_xlfn._xlws.FILTER($G$2:$G$863,_xlfn.MAP($M$2:$M$863,_xlfn.LAMBDA(_xlpm.x,_xlpm.x=$M612))))</f>
        <v>1.3599274705349048E-3</v>
      </c>
      <c r="R612" s="4">
        <f t="shared" si="193"/>
        <v>0.66666666666666663</v>
      </c>
      <c r="S612" s="6" cm="1">
        <f t="array" ref="S612">SUM(_xlfn._xlws.FILTER($G$2:$G$863,_xlfn.MAP($N$2:$N$863,_xlfn.LAMBDA(_xlpm.x,_xlpm.x=$N612))))</f>
        <v>2.2665457842248413E-3</v>
      </c>
      <c r="T612" s="4">
        <f t="shared" si="194"/>
        <v>0.4</v>
      </c>
      <c r="U612" s="4">
        <f t="shared" si="195"/>
        <v>0.22184874961635634</v>
      </c>
      <c r="V612" s="4" t="s">
        <v>909</v>
      </c>
      <c r="W612" s="4"/>
      <c r="X612" s="2" cm="1">
        <f t="array" ref="X612">SUM(_xlfn._xlws.FILTER($E$2:$E$863,_xlfn.MAP($V$2:$V$863,_xlfn.LAMBDA(_xlpm.x,_xlpm.x=$V612))))</f>
        <v>473</v>
      </c>
      <c r="Y612" s="11">
        <f t="shared" si="196"/>
        <v>4.2283298097251587E-3</v>
      </c>
      <c r="Z612" s="2" cm="1">
        <f t="array" ref="Z612">SUM(_xlfn._xlws.FILTER($E$2:$E$863,_xlfn.MAP($W$2:$W$863,_xlfn.LAMBDA(_xlpm.x,_xlpm.x=$W612))))</f>
        <v>108</v>
      </c>
      <c r="AA612" s="11">
        <f t="shared" si="197"/>
        <v>1.8518518518518517E-2</v>
      </c>
      <c r="AB612" s="11">
        <f t="shared" si="198"/>
        <v>-0.6414373852508618</v>
      </c>
      <c r="AC612" s="2"/>
      <c r="AH612" s="2"/>
      <c r="AI612" s="2"/>
    </row>
    <row r="613" spans="1:35">
      <c r="A613" s="1" t="str">
        <f t="shared" si="182"/>
        <v>~cou~ : [kʌ]</v>
      </c>
      <c r="B613" s="1">
        <f t="shared" si="200"/>
        <v>0</v>
      </c>
      <c r="C613" s="1">
        <f t="shared" si="200"/>
        <v>0</v>
      </c>
      <c r="D613" s="1">
        <f t="shared" si="200"/>
        <v>0</v>
      </c>
      <c r="E613" s="7">
        <v>1</v>
      </c>
      <c r="F613" s="9" t="s">
        <v>583</v>
      </c>
      <c r="G613" s="4">
        <f t="shared" si="183"/>
        <v>4.5330915684496827E-4</v>
      </c>
      <c r="H613" s="4" t="str">
        <f t="shared" si="184"/>
        <v>kʌ</v>
      </c>
      <c r="I613" s="4" t="str">
        <f t="shared" si="185"/>
        <v>cou</v>
      </c>
      <c r="J613" s="10">
        <f t="shared" si="186"/>
        <v>2</v>
      </c>
      <c r="K613" s="10">
        <f t="shared" si="187"/>
        <v>3</v>
      </c>
      <c r="L613" s="10">
        <f t="shared" si="188"/>
        <v>3</v>
      </c>
      <c r="M613" s="1" t="str">
        <f t="shared" si="189"/>
        <v>~cou~</v>
      </c>
      <c r="N613" s="1" t="str">
        <f t="shared" si="190"/>
        <v>[kʌ]</v>
      </c>
      <c r="O613" s="4">
        <f t="shared" si="191"/>
        <v>3.8256534068095399E-2</v>
      </c>
      <c r="P613" s="4">
        <f t="shared" si="192"/>
        <v>0.18181818181818182</v>
      </c>
      <c r="Q613" s="3" cm="1">
        <f t="array" ref="Q613">SUM(_xlfn._xlws.FILTER($G$2:$G$863,_xlfn.MAP($M$2:$M$863,_xlfn.LAMBDA(_xlpm.x,_xlpm.x=$M613))))</f>
        <v>1.8132366273798731E-3</v>
      </c>
      <c r="R613" s="4">
        <f t="shared" si="193"/>
        <v>0.25</v>
      </c>
      <c r="S613" s="6" cm="1">
        <f t="array" ref="S613">SUM(_xlfn._xlws.FILTER($G$2:$G$863,_xlfn.MAP($N$2:$N$863,_xlfn.LAMBDA(_xlpm.x,_xlpm.x=$N613))))</f>
        <v>3.1731640979147779E-3</v>
      </c>
      <c r="T613" s="4">
        <f t="shared" si="194"/>
        <v>0.14285714285714285</v>
      </c>
      <c r="U613" s="4">
        <f t="shared" si="195"/>
        <v>0.24303804868629444</v>
      </c>
      <c r="V613" s="4" t="s">
        <v>908</v>
      </c>
      <c r="W613" s="4" t="s">
        <v>894</v>
      </c>
      <c r="X613" s="2" cm="1">
        <f t="array" ref="X613">SUM(_xlfn._xlws.FILTER($E$2:$E$863,_xlfn.MAP($V$2:$V$863,_xlfn.LAMBDA(_xlpm.x,_xlpm.x=$V613))))</f>
        <v>562</v>
      </c>
      <c r="Y613" s="11">
        <f t="shared" si="196"/>
        <v>1.7793594306049821E-3</v>
      </c>
      <c r="Z613" s="2" cm="1">
        <f t="array" ref="Z613">SUM(_xlfn._xlws.FILTER($E$2:$E$863,_xlfn.MAP($W$2:$W$863,_xlfn.LAMBDA(_xlpm.x,_xlpm.x=$W613))))</f>
        <v>288</v>
      </c>
      <c r="AA613" s="11">
        <f t="shared" si="197"/>
        <v>3.472222222222222E-3</v>
      </c>
      <c r="AB613" s="11">
        <f t="shared" si="198"/>
        <v>-0.2903438278098302</v>
      </c>
      <c r="AC613" s="2"/>
      <c r="AH613" s="2"/>
      <c r="AI613" s="2"/>
    </row>
    <row r="614" spans="1:35">
      <c r="A614" s="1" t="str">
        <f t="shared" si="182"/>
        <v>~sea~ : [si]</v>
      </c>
      <c r="B614" s="1">
        <f t="shared" si="200"/>
        <v>0</v>
      </c>
      <c r="C614" s="1">
        <f t="shared" si="200"/>
        <v>0</v>
      </c>
      <c r="D614" s="1">
        <f t="shared" si="200"/>
        <v>0</v>
      </c>
      <c r="E614" s="7">
        <v>3</v>
      </c>
      <c r="F614" s="9" t="s">
        <v>131</v>
      </c>
      <c r="G614" s="4">
        <f t="shared" si="183"/>
        <v>1.3599274705349048E-3</v>
      </c>
      <c r="H614" s="4" t="str">
        <f t="shared" si="184"/>
        <v>si</v>
      </c>
      <c r="I614" s="4" t="str">
        <f t="shared" si="185"/>
        <v>sea</v>
      </c>
      <c r="J614" s="10">
        <f t="shared" si="186"/>
        <v>2</v>
      </c>
      <c r="K614" s="10">
        <f t="shared" si="187"/>
        <v>3</v>
      </c>
      <c r="L614" s="10">
        <f t="shared" si="188"/>
        <v>3</v>
      </c>
      <c r="M614" s="1" t="str">
        <f t="shared" si="189"/>
        <v>~sea~</v>
      </c>
      <c r="N614" s="1" t="str">
        <f t="shared" si="190"/>
        <v>[si]</v>
      </c>
      <c r="O614" s="4">
        <f t="shared" si="191"/>
        <v>0.22953920440857237</v>
      </c>
      <c r="P614" s="4">
        <f t="shared" si="192"/>
        <v>0.54545454545454541</v>
      </c>
      <c r="Q614" s="3" cm="1">
        <f t="array" ref="Q614">SUM(_xlfn._xlws.FILTER($G$2:$G$863,_xlfn.MAP($M$2:$M$863,_xlfn.LAMBDA(_xlpm.x,_xlpm.x=$M614))))</f>
        <v>1.8132366273798731E-3</v>
      </c>
      <c r="R614" s="4">
        <f t="shared" si="193"/>
        <v>0.75</v>
      </c>
      <c r="S614" s="6" cm="1">
        <f t="array" ref="S614">SUM(_xlfn._xlws.FILTER($G$2:$G$863,_xlfn.MAP($N$2:$N$863,_xlfn.LAMBDA(_xlpm.x,_xlpm.x=$N614))))</f>
        <v>3.1731640979147779E-3</v>
      </c>
      <c r="T614" s="4">
        <f t="shared" si="194"/>
        <v>0.42857142857142855</v>
      </c>
      <c r="U614" s="4">
        <f t="shared" si="195"/>
        <v>0.24303804868629444</v>
      </c>
      <c r="V614" s="4" t="s">
        <v>909</v>
      </c>
      <c r="W614" s="4" t="s">
        <v>893</v>
      </c>
      <c r="X614" s="2" cm="1">
        <f t="array" ref="X614">SUM(_xlfn._xlws.FILTER($E$2:$E$863,_xlfn.MAP($V$2:$V$863,_xlfn.LAMBDA(_xlpm.x,_xlpm.x=$V614))))</f>
        <v>473</v>
      </c>
      <c r="Y614" s="11">
        <f t="shared" si="196"/>
        <v>6.3424947145877377E-3</v>
      </c>
      <c r="Z614" s="2" cm="1">
        <f t="array" ref="Z614">SUM(_xlfn._xlws.FILTER($E$2:$E$863,_xlfn.MAP($W$2:$W$863,_xlfn.LAMBDA(_xlpm.x,_xlpm.x=$W614))))</f>
        <v>228</v>
      </c>
      <c r="AA614" s="11">
        <f t="shared" si="197"/>
        <v>1.3157894736842105E-2</v>
      </c>
      <c r="AB614" s="11">
        <f t="shared" si="198"/>
        <v>-0.31692629373735776</v>
      </c>
      <c r="AC614" s="2"/>
      <c r="AH614" s="2"/>
      <c r="AI614" s="2"/>
    </row>
    <row r="615" spans="1:35">
      <c r="A615" s="1" t="str">
        <f t="shared" si="182"/>
        <v>~whi~ : [wɪ]</v>
      </c>
      <c r="B615" s="1">
        <f t="shared" si="200"/>
        <v>0</v>
      </c>
      <c r="C615" s="1">
        <f t="shared" si="200"/>
        <v>0</v>
      </c>
      <c r="D615" s="1">
        <f t="shared" si="200"/>
        <v>0</v>
      </c>
      <c r="E615" s="7">
        <v>1</v>
      </c>
      <c r="F615" s="9" t="s">
        <v>489</v>
      </c>
      <c r="G615" s="4">
        <f t="shared" si="183"/>
        <v>4.5330915684496827E-4</v>
      </c>
      <c r="H615" s="4" t="str">
        <f t="shared" si="184"/>
        <v>wɪ</v>
      </c>
      <c r="I615" s="4" t="str">
        <f t="shared" si="185"/>
        <v>whi</v>
      </c>
      <c r="J615" s="10">
        <f t="shared" si="186"/>
        <v>2</v>
      </c>
      <c r="K615" s="10">
        <f t="shared" si="187"/>
        <v>3</v>
      </c>
      <c r="L615" s="10">
        <f t="shared" si="188"/>
        <v>3</v>
      </c>
      <c r="M615" s="1" t="str">
        <f t="shared" si="189"/>
        <v>~whi~</v>
      </c>
      <c r="N615" s="1" t="str">
        <f t="shared" si="190"/>
        <v>[wɪ]</v>
      </c>
      <c r="O615" s="4">
        <f t="shared" si="191"/>
        <v>2.8054791649936624E-2</v>
      </c>
      <c r="P615" s="4">
        <f t="shared" si="192"/>
        <v>0.13333333333333333</v>
      </c>
      <c r="Q615" s="3" cm="1">
        <f t="array" ref="Q615">SUM(_xlfn._xlws.FILTER($G$2:$G$863,_xlfn.MAP($M$2:$M$863,_xlfn.LAMBDA(_xlpm.x,_xlpm.x=$M615))))</f>
        <v>2.2665457842248413E-3</v>
      </c>
      <c r="R615" s="4">
        <f t="shared" si="193"/>
        <v>0.2</v>
      </c>
      <c r="S615" s="6" cm="1">
        <f t="array" ref="S615">SUM(_xlfn._xlws.FILTER($G$2:$G$863,_xlfn.MAP($N$2:$N$863,_xlfn.LAMBDA(_xlpm.x,_xlpm.x=$N615))))</f>
        <v>4.5330915684496827E-3</v>
      </c>
      <c r="T615" s="4">
        <f t="shared" si="194"/>
        <v>0.1</v>
      </c>
      <c r="U615" s="4">
        <f t="shared" si="195"/>
        <v>0.3010299956639812</v>
      </c>
      <c r="V615" s="4" t="s">
        <v>915</v>
      </c>
      <c r="W615" s="4" t="s">
        <v>894</v>
      </c>
      <c r="X615" s="2" cm="1">
        <f t="array" ref="X615">SUM(_xlfn._xlws.FILTER($E$2:$E$863,_xlfn.MAP($V$2:$V$863,_xlfn.LAMBDA(_xlpm.x,_xlpm.x=$V615))))</f>
        <v>12</v>
      </c>
      <c r="Y615" s="11">
        <f t="shared" si="196"/>
        <v>8.3333333333333329E-2</v>
      </c>
      <c r="Z615" s="2" cm="1">
        <f t="array" ref="Z615">SUM(_xlfn._xlws.FILTER($E$2:$E$863,_xlfn.MAP($W$2:$W$863,_xlfn.LAMBDA(_xlpm.x,_xlpm.x=$W615))))</f>
        <v>288</v>
      </c>
      <c r="AA615" s="11">
        <f t="shared" si="197"/>
        <v>3.472222222222222E-3</v>
      </c>
      <c r="AB615" s="11">
        <f t="shared" si="198"/>
        <v>1.3802112417116059</v>
      </c>
      <c r="AC615" s="2"/>
      <c r="AH615" s="2"/>
      <c r="AI615" s="2"/>
    </row>
    <row r="616" spans="1:35">
      <c r="A616" s="1" t="str">
        <f t="shared" si="182"/>
        <v>~mea~ : [mɛ]</v>
      </c>
      <c r="B616" s="1">
        <f t="shared" si="200"/>
        <v>0</v>
      </c>
      <c r="C616" s="1">
        <f t="shared" si="200"/>
        <v>1</v>
      </c>
      <c r="D616" s="1">
        <f t="shared" si="200"/>
        <v>0</v>
      </c>
      <c r="E616" s="7">
        <v>1</v>
      </c>
      <c r="F616" s="9" t="s">
        <v>841</v>
      </c>
      <c r="G616" s="4">
        <f t="shared" si="183"/>
        <v>4.5330915684496827E-4</v>
      </c>
      <c r="H616" s="4" t="str">
        <f t="shared" si="184"/>
        <v>mɛ</v>
      </c>
      <c r="I616" s="4" t="str">
        <f t="shared" si="185"/>
        <v>mea</v>
      </c>
      <c r="J616" s="10">
        <f t="shared" si="186"/>
        <v>2</v>
      </c>
      <c r="K616" s="10">
        <f t="shared" si="187"/>
        <v>3</v>
      </c>
      <c r="L616" s="10">
        <f t="shared" si="188"/>
        <v>3</v>
      </c>
      <c r="M616" s="1" t="str">
        <f t="shared" si="189"/>
        <v>~mea~</v>
      </c>
      <c r="N616" s="1" t="str">
        <f t="shared" si="190"/>
        <v>[mɛ]</v>
      </c>
      <c r="O616" s="4">
        <f t="shared" si="191"/>
        <v>4.6757986083227704E-2</v>
      </c>
      <c r="P616" s="4">
        <f t="shared" si="192"/>
        <v>0.22222222222222221</v>
      </c>
      <c r="Q616" s="3" cm="1">
        <f t="array" ref="Q616">SUM(_xlfn._xlws.FILTER($G$2:$G$863,_xlfn.MAP($M$2:$M$863,_xlfn.LAMBDA(_xlpm.x,_xlpm.x=$M616))))</f>
        <v>1.3599274705349048E-3</v>
      </c>
      <c r="R616" s="4">
        <f t="shared" si="193"/>
        <v>0.33333333333333331</v>
      </c>
      <c r="S616" s="6" cm="1">
        <f t="array" ref="S616">SUM(_xlfn._xlws.FILTER($G$2:$G$863,_xlfn.MAP($N$2:$N$863,_xlfn.LAMBDA(_xlpm.x,_xlpm.x=$N616))))</f>
        <v>2.7198549410698096E-3</v>
      </c>
      <c r="T616" s="4">
        <f t="shared" si="194"/>
        <v>0.16666666666666666</v>
      </c>
      <c r="U616" s="4">
        <f t="shared" si="195"/>
        <v>0.3010299956639812</v>
      </c>
      <c r="V616" s="4" t="s">
        <v>907</v>
      </c>
      <c r="W616" s="4" t="s">
        <v>894</v>
      </c>
      <c r="X616" s="2" cm="1">
        <f t="array" ref="X616">SUM(_xlfn._xlws.FILTER($E$2:$E$863,_xlfn.MAP($V$2:$V$863,_xlfn.LAMBDA(_xlpm.x,_xlpm.x=$V616))))</f>
        <v>341</v>
      </c>
      <c r="Y616" s="11">
        <f t="shared" si="196"/>
        <v>2.9325513196480938E-3</v>
      </c>
      <c r="Z616" s="2" cm="1">
        <f t="array" ref="Z616">SUM(_xlfn._xlws.FILTER($E$2:$E$863,_xlfn.MAP($W$2:$W$863,_xlfn.LAMBDA(_xlpm.x,_xlpm.x=$W616))))</f>
        <v>288</v>
      </c>
      <c r="AA616" s="11">
        <f t="shared" si="197"/>
        <v>3.472222222222222E-3</v>
      </c>
      <c r="AB616" s="11">
        <f t="shared" si="198"/>
        <v>-7.3361891233266863E-2</v>
      </c>
      <c r="AC616" s="2"/>
      <c r="AH616" s="2"/>
      <c r="AI616" s="2"/>
    </row>
    <row r="617" spans="1:35">
      <c r="A617" s="1" t="str">
        <f t="shared" si="182"/>
        <v>~ndi~ : [ndə]</v>
      </c>
      <c r="B617" s="1">
        <f t="shared" si="200"/>
        <v>0</v>
      </c>
      <c r="C617" s="1">
        <f t="shared" si="200"/>
        <v>0</v>
      </c>
      <c r="D617" s="1">
        <f t="shared" si="200"/>
        <v>1</v>
      </c>
      <c r="E617" s="7">
        <v>1</v>
      </c>
      <c r="F617" s="9" t="s">
        <v>728</v>
      </c>
      <c r="G617" s="4">
        <f t="shared" si="183"/>
        <v>4.5330915684496827E-4</v>
      </c>
      <c r="H617" s="4" t="str">
        <f t="shared" si="184"/>
        <v>ndə</v>
      </c>
      <c r="I617" s="4" t="str">
        <f t="shared" si="185"/>
        <v>ndi</v>
      </c>
      <c r="J617" s="10">
        <f t="shared" si="186"/>
        <v>3</v>
      </c>
      <c r="K617" s="10">
        <f t="shared" si="187"/>
        <v>3</v>
      </c>
      <c r="L617" s="10">
        <f t="shared" si="188"/>
        <v>3</v>
      </c>
      <c r="M617" s="1" t="str">
        <f t="shared" si="189"/>
        <v>~ndi~</v>
      </c>
      <c r="N617" s="1" t="str">
        <f t="shared" si="190"/>
        <v>[ndə]</v>
      </c>
      <c r="O617" s="4">
        <f t="shared" si="191"/>
        <v>7.0136979124841556E-2</v>
      </c>
      <c r="P617" s="4">
        <f t="shared" si="192"/>
        <v>0.33333333333333331</v>
      </c>
      <c r="Q617" s="3" cm="1">
        <f t="array" ref="Q617">SUM(_xlfn._xlws.FILTER($G$2:$G$863,_xlfn.MAP($M$2:$M$863,_xlfn.LAMBDA(_xlpm.x,_xlpm.x=$M617))))</f>
        <v>9.0661831368993653E-4</v>
      </c>
      <c r="R617" s="4">
        <f t="shared" si="193"/>
        <v>0.5</v>
      </c>
      <c r="S617" s="6" cm="1">
        <f t="array" ref="S617">SUM(_xlfn._xlws.FILTER($G$2:$G$863,_xlfn.MAP($N$2:$N$863,_xlfn.LAMBDA(_xlpm.x,_xlpm.x=$N617))))</f>
        <v>1.8132366273798731E-3</v>
      </c>
      <c r="T617" s="4">
        <f t="shared" si="194"/>
        <v>0.25</v>
      </c>
      <c r="U617" s="4">
        <f t="shared" si="195"/>
        <v>0.3010299956639812</v>
      </c>
      <c r="V617" s="4" t="s">
        <v>900</v>
      </c>
      <c r="W617" s="4" t="s">
        <v>901</v>
      </c>
      <c r="X617" s="2" cm="1">
        <f t="array" ref="X617">SUM(_xlfn._xlws.FILTER($E$2:$E$863,_xlfn.MAP($V$2:$V$863,_xlfn.LAMBDA(_xlpm.x,_xlpm.x=$V617))))</f>
        <v>247</v>
      </c>
      <c r="Y617" s="11">
        <f t="shared" si="196"/>
        <v>4.048582995951417E-3</v>
      </c>
      <c r="Z617" s="2" cm="1">
        <f t="array" ref="Z617">SUM(_xlfn._xlws.FILTER($E$2:$E$863,_xlfn.MAP($W$2:$W$863,_xlfn.LAMBDA(_xlpm.x,_xlpm.x=$W617))))</f>
        <v>184</v>
      </c>
      <c r="AA617" s="11">
        <f t="shared" si="197"/>
        <v>5.434782608695652E-3</v>
      </c>
      <c r="AB617" s="11">
        <f t="shared" si="198"/>
        <v>-0.12787913025012926</v>
      </c>
      <c r="AC617" s="2"/>
      <c r="AH617" s="2"/>
      <c r="AI617" s="2"/>
    </row>
    <row r="618" spans="1:35">
      <c r="A618" s="1" t="str">
        <f t="shared" si="182"/>
        <v>~pai~ : [peɪ]</v>
      </c>
      <c r="B618" s="1">
        <f t="shared" si="200"/>
        <v>0</v>
      </c>
      <c r="C618" s="1">
        <f t="shared" si="200"/>
        <v>0</v>
      </c>
      <c r="D618" s="1">
        <f t="shared" si="200"/>
        <v>0</v>
      </c>
      <c r="E618" s="7">
        <v>1</v>
      </c>
      <c r="F618" s="9" t="s">
        <v>500</v>
      </c>
      <c r="G618" s="4">
        <f t="shared" si="183"/>
        <v>4.5330915684496827E-4</v>
      </c>
      <c r="H618" s="4" t="str">
        <f t="shared" si="184"/>
        <v>peɪ</v>
      </c>
      <c r="I618" s="4" t="str">
        <f t="shared" si="185"/>
        <v>pai</v>
      </c>
      <c r="J618" s="10">
        <f t="shared" si="186"/>
        <v>3</v>
      </c>
      <c r="K618" s="10">
        <f t="shared" si="187"/>
        <v>3</v>
      </c>
      <c r="L618" s="10">
        <f t="shared" si="188"/>
        <v>3</v>
      </c>
      <c r="M618" s="1" t="str">
        <f t="shared" si="189"/>
        <v>~pai~</v>
      </c>
      <c r="N618" s="1" t="str">
        <f t="shared" si="190"/>
        <v>[peɪ]</v>
      </c>
      <c r="O618" s="4">
        <f t="shared" si="191"/>
        <v>7.0136979124841556E-2</v>
      </c>
      <c r="P618" s="4">
        <f t="shared" si="192"/>
        <v>0.33333333333333331</v>
      </c>
      <c r="Q618" s="3" cm="1">
        <f t="array" ref="Q618">SUM(_xlfn._xlws.FILTER($G$2:$G$863,_xlfn.MAP($M$2:$M$863,_xlfn.LAMBDA(_xlpm.x,_xlpm.x=$M618))))</f>
        <v>9.0661831368993653E-4</v>
      </c>
      <c r="R618" s="4">
        <f t="shared" si="193"/>
        <v>0.5</v>
      </c>
      <c r="S618" s="6" cm="1">
        <f t="array" ref="S618">SUM(_xlfn._xlws.FILTER($G$2:$G$863,_xlfn.MAP($N$2:$N$863,_xlfn.LAMBDA(_xlpm.x,_xlpm.x=$N618))))</f>
        <v>1.8132366273798731E-3</v>
      </c>
      <c r="T618" s="4">
        <f t="shared" si="194"/>
        <v>0.25</v>
      </c>
      <c r="U618" s="4">
        <f t="shared" si="195"/>
        <v>0.3010299956639812</v>
      </c>
      <c r="V618" s="4" t="s">
        <v>913</v>
      </c>
      <c r="W618" s="4" t="s">
        <v>893</v>
      </c>
      <c r="X618" s="2" cm="1">
        <f t="array" ref="X618">SUM(_xlfn._xlws.FILTER($E$2:$E$863,_xlfn.MAP($V$2:$V$863,_xlfn.LAMBDA(_xlpm.x,_xlpm.x=$V618))))</f>
        <v>2</v>
      </c>
      <c r="Y618" s="11">
        <f t="shared" si="196"/>
        <v>0.5</v>
      </c>
      <c r="Z618" s="2" cm="1">
        <f t="array" ref="Z618">SUM(_xlfn._xlws.FILTER($E$2:$E$863,_xlfn.MAP($W$2:$W$863,_xlfn.LAMBDA(_xlpm.x,_xlpm.x=$W618))))</f>
        <v>228</v>
      </c>
      <c r="AA618" s="11">
        <f t="shared" si="197"/>
        <v>4.3859649122807015E-3</v>
      </c>
      <c r="AB618" s="11">
        <f t="shared" si="198"/>
        <v>2.0569048513364727</v>
      </c>
      <c r="AC618" s="2"/>
      <c r="AH618" s="2"/>
      <c r="AI618" s="2"/>
    </row>
    <row r="619" spans="1:35">
      <c r="A619" s="1" t="str">
        <f t="shared" si="182"/>
        <v>~pai~ : [pɛ]</v>
      </c>
      <c r="B619" s="1">
        <f t="shared" si="200"/>
        <v>0</v>
      </c>
      <c r="C619" s="1">
        <f t="shared" si="200"/>
        <v>0</v>
      </c>
      <c r="D619" s="1">
        <f t="shared" si="200"/>
        <v>0</v>
      </c>
      <c r="E619" s="7">
        <v>1</v>
      </c>
      <c r="F619" s="9" t="s">
        <v>719</v>
      </c>
      <c r="G619" s="4">
        <f t="shared" si="183"/>
        <v>4.5330915684496827E-4</v>
      </c>
      <c r="H619" s="4" t="str">
        <f t="shared" si="184"/>
        <v>pɛ</v>
      </c>
      <c r="I619" s="4" t="str">
        <f t="shared" si="185"/>
        <v>pai</v>
      </c>
      <c r="J619" s="10">
        <f t="shared" si="186"/>
        <v>2</v>
      </c>
      <c r="K619" s="10">
        <f t="shared" si="187"/>
        <v>3</v>
      </c>
      <c r="L619" s="10">
        <f t="shared" si="188"/>
        <v>3</v>
      </c>
      <c r="M619" s="1" t="str">
        <f t="shared" si="189"/>
        <v>~pai~</v>
      </c>
      <c r="N619" s="1" t="str">
        <f t="shared" si="190"/>
        <v>[pɛ]</v>
      </c>
      <c r="O619" s="4">
        <f t="shared" si="191"/>
        <v>7.0136979124841556E-2</v>
      </c>
      <c r="P619" s="4">
        <f t="shared" si="192"/>
        <v>0.33333333333333331</v>
      </c>
      <c r="Q619" s="3" cm="1">
        <f t="array" ref="Q619">SUM(_xlfn._xlws.FILTER($G$2:$G$863,_xlfn.MAP($M$2:$M$863,_xlfn.LAMBDA(_xlpm.x,_xlpm.x=$M619))))</f>
        <v>9.0661831368993653E-4</v>
      </c>
      <c r="R619" s="4">
        <f t="shared" si="193"/>
        <v>0.5</v>
      </c>
      <c r="S619" s="6" cm="1">
        <f t="array" ref="S619">SUM(_xlfn._xlws.FILTER($G$2:$G$863,_xlfn.MAP($N$2:$N$863,_xlfn.LAMBDA(_xlpm.x,_xlpm.x=$N619))))</f>
        <v>1.8132366273798731E-3</v>
      </c>
      <c r="T619" s="4">
        <f t="shared" si="194"/>
        <v>0.25</v>
      </c>
      <c r="U619" s="4">
        <f t="shared" si="195"/>
        <v>0.3010299956639812</v>
      </c>
      <c r="V619" s="4" t="s">
        <v>900</v>
      </c>
      <c r="W619" s="4" t="s">
        <v>890</v>
      </c>
      <c r="X619" s="2" cm="1">
        <f t="array" ref="X619">SUM(_xlfn._xlws.FILTER($E$2:$E$863,_xlfn.MAP($V$2:$V$863,_xlfn.LAMBDA(_xlpm.x,_xlpm.x=$V619))))</f>
        <v>247</v>
      </c>
      <c r="Y619" s="11">
        <f t="shared" si="196"/>
        <v>4.048582995951417E-3</v>
      </c>
      <c r="Z619" s="2" cm="1">
        <f t="array" ref="Z619">SUM(_xlfn._xlws.FILTER($E$2:$E$863,_xlfn.MAP($W$2:$W$863,_xlfn.LAMBDA(_xlpm.x,_xlpm.x=$W619))))</f>
        <v>245</v>
      </c>
      <c r="AA619" s="11">
        <f t="shared" si="197"/>
        <v>4.0816326530612249E-3</v>
      </c>
      <c r="AB619" s="11">
        <f t="shared" si="198"/>
        <v>-3.5308688951332982E-3</v>
      </c>
      <c r="AC619" s="2"/>
      <c r="AH619" s="2"/>
      <c r="AI619" s="2"/>
    </row>
    <row r="620" spans="1:35">
      <c r="A620" s="1" t="str">
        <f t="shared" si="182"/>
        <v>~wha~ : [wʌ]</v>
      </c>
      <c r="B620" s="1">
        <f t="shared" si="200"/>
        <v>0</v>
      </c>
      <c r="C620" s="1">
        <f t="shared" si="200"/>
        <v>0</v>
      </c>
      <c r="D620" s="1">
        <f t="shared" si="200"/>
        <v>0</v>
      </c>
      <c r="E620" s="7">
        <v>1</v>
      </c>
      <c r="F620" s="9" t="s">
        <v>682</v>
      </c>
      <c r="G620" s="4">
        <f t="shared" si="183"/>
        <v>4.5330915684496827E-4</v>
      </c>
      <c r="H620" s="4" t="str">
        <f t="shared" si="184"/>
        <v>wʌ</v>
      </c>
      <c r="I620" s="4" t="str">
        <f t="shared" si="185"/>
        <v>wha</v>
      </c>
      <c r="J620" s="10">
        <f t="shared" si="186"/>
        <v>2</v>
      </c>
      <c r="K620" s="10">
        <f t="shared" si="187"/>
        <v>3</v>
      </c>
      <c r="L620" s="10">
        <f t="shared" si="188"/>
        <v>3</v>
      </c>
      <c r="M620" s="1" t="str">
        <f t="shared" si="189"/>
        <v>~wha~</v>
      </c>
      <c r="N620" s="1" t="str">
        <f t="shared" si="190"/>
        <v>[wʌ]</v>
      </c>
      <c r="O620" s="4">
        <f t="shared" si="191"/>
        <v>7.0136979124841556E-2</v>
      </c>
      <c r="P620" s="4">
        <f t="shared" si="192"/>
        <v>0.33333333333333331</v>
      </c>
      <c r="Q620" s="3" cm="1">
        <f t="array" ref="Q620">SUM(_xlfn._xlws.FILTER($G$2:$G$863,_xlfn.MAP($M$2:$M$863,_xlfn.LAMBDA(_xlpm.x,_xlpm.x=$M620))))</f>
        <v>9.0661831368993653E-4</v>
      </c>
      <c r="R620" s="4">
        <f t="shared" si="193"/>
        <v>0.5</v>
      </c>
      <c r="S620" s="6" cm="1">
        <f t="array" ref="S620">SUM(_xlfn._xlws.FILTER($G$2:$G$863,_xlfn.MAP($N$2:$N$863,_xlfn.LAMBDA(_xlpm.x,_xlpm.x=$N620))))</f>
        <v>1.8132366273798731E-3</v>
      </c>
      <c r="T620" s="4">
        <f t="shared" si="194"/>
        <v>0.25</v>
      </c>
      <c r="U620" s="4">
        <f t="shared" si="195"/>
        <v>0.3010299956639812</v>
      </c>
      <c r="V620" s="4" t="s">
        <v>907</v>
      </c>
      <c r="W620" s="4" t="s">
        <v>896</v>
      </c>
      <c r="X620" s="2" cm="1">
        <f t="array" ref="X620">SUM(_xlfn._xlws.FILTER($E$2:$E$863,_xlfn.MAP($V$2:$V$863,_xlfn.LAMBDA(_xlpm.x,_xlpm.x=$V620))))</f>
        <v>341</v>
      </c>
      <c r="Y620" s="11">
        <f t="shared" si="196"/>
        <v>2.9325513196480938E-3</v>
      </c>
      <c r="Z620" s="2" cm="1">
        <f t="array" ref="Z620">SUM(_xlfn._xlws.FILTER($E$2:$E$863,_xlfn.MAP($W$2:$W$863,_xlfn.LAMBDA(_xlpm.x,_xlpm.x=$W620))))</f>
        <v>85</v>
      </c>
      <c r="AA620" s="11">
        <f t="shared" si="197"/>
        <v>1.1764705882352941E-2</v>
      </c>
      <c r="AB620" s="11">
        <f t="shared" si="198"/>
        <v>-0.60333545327820504</v>
      </c>
      <c r="AC620" s="2"/>
      <c r="AH620" s="2"/>
      <c r="AI620" s="2"/>
    </row>
    <row r="621" spans="1:35">
      <c r="A621" s="1" t="str">
        <f t="shared" si="182"/>
        <v>~buy~ : [baɪ]</v>
      </c>
      <c r="B621" s="1">
        <f t="shared" si="200"/>
        <v>0</v>
      </c>
      <c r="C621" s="1">
        <f t="shared" si="200"/>
        <v>0</v>
      </c>
      <c r="D621" s="1">
        <f t="shared" si="200"/>
        <v>0</v>
      </c>
      <c r="E621" s="7">
        <v>1</v>
      </c>
      <c r="F621" s="9" t="s">
        <v>751</v>
      </c>
      <c r="G621" s="4">
        <f t="shared" si="183"/>
        <v>4.5330915684496827E-4</v>
      </c>
      <c r="H621" s="1" t="str">
        <f t="shared" si="184"/>
        <v>baɪ</v>
      </c>
      <c r="I621" s="1" t="str">
        <f t="shared" si="185"/>
        <v>buy</v>
      </c>
      <c r="J621" s="10">
        <f t="shared" si="186"/>
        <v>3</v>
      </c>
      <c r="K621" s="10">
        <f t="shared" si="187"/>
        <v>3</v>
      </c>
      <c r="L621" s="10">
        <f t="shared" si="188"/>
        <v>3</v>
      </c>
      <c r="M621" s="1" t="str">
        <f t="shared" si="189"/>
        <v>~buy~</v>
      </c>
      <c r="N621" s="1" t="str">
        <f t="shared" si="190"/>
        <v>[baɪ]</v>
      </c>
      <c r="O621" s="4">
        <f t="shared" si="191"/>
        <v>0.14027395824968311</v>
      </c>
      <c r="P621" s="4">
        <f t="shared" si="192"/>
        <v>0.66666666666666663</v>
      </c>
      <c r="Q621" s="3" cm="1">
        <f t="array" ref="Q621">SUM(_xlfn._xlws.FILTER($G$2:$G$863,_xlfn.MAP($M$2:$M$863,_xlfn.LAMBDA(_xlpm.x,_xlpm.x=$M621))))</f>
        <v>4.5330915684496827E-4</v>
      </c>
      <c r="R621" s="4">
        <f t="shared" si="193"/>
        <v>1</v>
      </c>
      <c r="S621" s="6" cm="1">
        <f t="array" ref="S621">SUM(_xlfn._xlws.FILTER($G$2:$G$863,_xlfn.MAP($N$2:$N$863,_xlfn.LAMBDA(_xlpm.x,_xlpm.x=$N621))))</f>
        <v>9.0661831368993653E-4</v>
      </c>
      <c r="T621" s="4">
        <f t="shared" si="194"/>
        <v>0.5</v>
      </c>
      <c r="U621" s="4">
        <f t="shared" si="195"/>
        <v>0.3010299956639812</v>
      </c>
      <c r="V621" s="4" t="s">
        <v>907</v>
      </c>
      <c r="W621" s="4" t="s">
        <v>904</v>
      </c>
      <c r="X621" s="2" cm="1">
        <f t="array" ref="X621">SUM(_xlfn._xlws.FILTER($E$2:$E$863,_xlfn.MAP($V$2:$V$863,_xlfn.LAMBDA(_xlpm.x,_xlpm.x=$V621))))</f>
        <v>341</v>
      </c>
      <c r="Y621" s="11">
        <f t="shared" si="196"/>
        <v>2.9325513196480938E-3</v>
      </c>
      <c r="Z621" s="2" cm="1">
        <f t="array" ref="Z621">SUM(_xlfn._xlws.FILTER($E$2:$E$863,_xlfn.MAP($W$2:$W$863,_xlfn.LAMBDA(_xlpm.x,_xlpm.x=$W621))))</f>
        <v>45</v>
      </c>
      <c r="AA621" s="11">
        <f t="shared" si="197"/>
        <v>2.2222222222222223E-2</v>
      </c>
      <c r="AB621" s="11">
        <f t="shared" si="198"/>
        <v>-0.87954186521715405</v>
      </c>
      <c r="AC621" s="2"/>
      <c r="AH621" s="2"/>
      <c r="AI621" s="2"/>
    </row>
    <row r="622" spans="1:35">
      <c r="A622" s="1" t="str">
        <f t="shared" si="182"/>
        <v>~day~ : [deɪ]</v>
      </c>
      <c r="B622" s="1">
        <f t="shared" ref="B622:D641" si="201">_xlfn.LET(_xlpm.d,$F622,_xlpm.k,_xlfn.CONCAT(LEFT(TRIM(B$1),1),"*"),COUNTIF(_xlpm.d,_xlpm.k))</f>
        <v>0</v>
      </c>
      <c r="C622" s="1">
        <f t="shared" si="201"/>
        <v>0</v>
      </c>
      <c r="D622" s="1">
        <f t="shared" si="201"/>
        <v>0</v>
      </c>
      <c r="E622" s="7">
        <v>1</v>
      </c>
      <c r="F622" s="9" t="s">
        <v>262</v>
      </c>
      <c r="G622" s="4">
        <f t="shared" si="183"/>
        <v>4.5330915684496827E-4</v>
      </c>
      <c r="H622" s="4" t="str">
        <f t="shared" si="184"/>
        <v>deɪ</v>
      </c>
      <c r="I622" s="4" t="str">
        <f t="shared" si="185"/>
        <v>day</v>
      </c>
      <c r="J622" s="10">
        <f t="shared" si="186"/>
        <v>3</v>
      </c>
      <c r="K622" s="10">
        <f t="shared" si="187"/>
        <v>3</v>
      </c>
      <c r="L622" s="10">
        <f t="shared" si="188"/>
        <v>3</v>
      </c>
      <c r="M622" s="1" t="str">
        <f t="shared" si="189"/>
        <v>~day~</v>
      </c>
      <c r="N622" s="1" t="str">
        <f t="shared" si="190"/>
        <v>[deɪ]</v>
      </c>
      <c r="O622" s="4">
        <f t="shared" si="191"/>
        <v>0.14027395824968311</v>
      </c>
      <c r="P622" s="4">
        <f t="shared" si="192"/>
        <v>0.66666666666666663</v>
      </c>
      <c r="Q622" s="3" cm="1">
        <f t="array" ref="Q622">SUM(_xlfn._xlws.FILTER($G$2:$G$863,_xlfn.MAP($M$2:$M$863,_xlfn.LAMBDA(_xlpm.x,_xlpm.x=$M622))))</f>
        <v>4.5330915684496827E-4</v>
      </c>
      <c r="R622" s="4">
        <f t="shared" si="193"/>
        <v>1</v>
      </c>
      <c r="S622" s="6" cm="1">
        <f t="array" ref="S622">SUM(_xlfn._xlws.FILTER($G$2:$G$863,_xlfn.MAP($N$2:$N$863,_xlfn.LAMBDA(_xlpm.x,_xlpm.x=$N622))))</f>
        <v>9.0661831368993653E-4</v>
      </c>
      <c r="T622" s="4">
        <f t="shared" si="194"/>
        <v>0.5</v>
      </c>
      <c r="U622" s="4">
        <f t="shared" si="195"/>
        <v>0.3010299956639812</v>
      </c>
      <c r="V622" s="4" t="s">
        <v>900</v>
      </c>
      <c r="W622" s="4" t="s">
        <v>905</v>
      </c>
      <c r="X622" s="2" cm="1">
        <f t="array" ref="X622">SUM(_xlfn._xlws.FILTER($E$2:$E$863,_xlfn.MAP($V$2:$V$863,_xlfn.LAMBDA(_xlpm.x,_xlpm.x=$V622))))</f>
        <v>247</v>
      </c>
      <c r="Y622" s="11">
        <f t="shared" si="196"/>
        <v>4.048582995951417E-3</v>
      </c>
      <c r="Z622" s="2" cm="1">
        <f t="array" ref="Z622">SUM(_xlfn._xlws.FILTER($E$2:$E$863,_xlfn.MAP($W$2:$W$863,_xlfn.LAMBDA(_xlpm.x,_xlpm.x=$W622))))</f>
        <v>55</v>
      </c>
      <c r="AA622" s="11">
        <f t="shared" si="197"/>
        <v>1.8181818181818181E-2</v>
      </c>
      <c r="AB622" s="11">
        <f t="shared" si="198"/>
        <v>-0.65233426376542181</v>
      </c>
      <c r="AC622" s="2"/>
      <c r="AH622" s="2"/>
      <c r="AI622" s="2"/>
    </row>
    <row r="623" spans="1:35">
      <c r="A623" s="1" t="str">
        <f t="shared" si="182"/>
        <v>~doo~ : [dɔ]</v>
      </c>
      <c r="B623" s="1">
        <f t="shared" si="201"/>
        <v>0</v>
      </c>
      <c r="C623" s="1">
        <f t="shared" si="201"/>
        <v>0</v>
      </c>
      <c r="D623" s="1">
        <f t="shared" si="201"/>
        <v>0</v>
      </c>
      <c r="E623" s="7">
        <v>1</v>
      </c>
      <c r="F623" s="9" t="s">
        <v>307</v>
      </c>
      <c r="G623" s="4">
        <f t="shared" si="183"/>
        <v>4.5330915684496827E-4</v>
      </c>
      <c r="H623" s="4" t="str">
        <f t="shared" si="184"/>
        <v>dɔ</v>
      </c>
      <c r="I623" s="4" t="str">
        <f t="shared" si="185"/>
        <v>doo</v>
      </c>
      <c r="J623" s="10">
        <f t="shared" si="186"/>
        <v>2</v>
      </c>
      <c r="K623" s="10">
        <f t="shared" si="187"/>
        <v>3</v>
      </c>
      <c r="L623" s="10">
        <f t="shared" si="188"/>
        <v>3</v>
      </c>
      <c r="M623" s="1" t="str">
        <f t="shared" si="189"/>
        <v>~doo~</v>
      </c>
      <c r="N623" s="1" t="str">
        <f t="shared" si="190"/>
        <v>[dɔ]</v>
      </c>
      <c r="O623" s="4">
        <f t="shared" si="191"/>
        <v>0.14027395824968311</v>
      </c>
      <c r="P623" s="4">
        <f t="shared" si="192"/>
        <v>0.66666666666666663</v>
      </c>
      <c r="Q623" s="3" cm="1">
        <f t="array" ref="Q623">SUM(_xlfn._xlws.FILTER($G$2:$G$863,_xlfn.MAP($M$2:$M$863,_xlfn.LAMBDA(_xlpm.x,_xlpm.x=$M623))))</f>
        <v>4.5330915684496827E-4</v>
      </c>
      <c r="R623" s="4">
        <f t="shared" si="193"/>
        <v>1</v>
      </c>
      <c r="S623" s="6" cm="1">
        <f t="array" ref="S623">SUM(_xlfn._xlws.FILTER($G$2:$G$863,_xlfn.MAP($N$2:$N$863,_xlfn.LAMBDA(_xlpm.x,_xlpm.x=$N623))))</f>
        <v>9.0661831368993653E-4</v>
      </c>
      <c r="T623" s="4">
        <f t="shared" si="194"/>
        <v>0.5</v>
      </c>
      <c r="U623" s="4">
        <f t="shared" si="195"/>
        <v>0.3010299956639812</v>
      </c>
      <c r="V623" s="4" t="s">
        <v>900</v>
      </c>
      <c r="W623" s="4" t="s">
        <v>900</v>
      </c>
      <c r="X623" s="2" cm="1">
        <f t="array" ref="X623">SUM(_xlfn._xlws.FILTER($E$2:$E$863,_xlfn.MAP($V$2:$V$863,_xlfn.LAMBDA(_xlpm.x,_xlpm.x=$V623))))</f>
        <v>247</v>
      </c>
      <c r="Y623" s="11">
        <f t="shared" si="196"/>
        <v>4.048582995951417E-3</v>
      </c>
      <c r="Z623" s="2" cm="1">
        <f t="array" ref="Z623">SUM(_xlfn._xlws.FILTER($E$2:$E$863,_xlfn.MAP($W$2:$W$863,_xlfn.LAMBDA(_xlpm.x,_xlpm.x=$W623))))</f>
        <v>78</v>
      </c>
      <c r="AA623" s="11">
        <f t="shared" si="197"/>
        <v>1.282051282051282E-2</v>
      </c>
      <c r="AB623" s="11">
        <f t="shared" si="198"/>
        <v>-0.50060235056918523</v>
      </c>
      <c r="AC623" s="2"/>
      <c r="AH623" s="2"/>
      <c r="AI623" s="2"/>
    </row>
    <row r="624" spans="1:35">
      <c r="A624" s="1" t="str">
        <f t="shared" si="182"/>
        <v>~fre~ : [fɹɛ]</v>
      </c>
      <c r="B624" s="1">
        <f t="shared" si="201"/>
        <v>0</v>
      </c>
      <c r="C624" s="1">
        <f t="shared" si="201"/>
        <v>0</v>
      </c>
      <c r="D624" s="1">
        <f t="shared" si="201"/>
        <v>0</v>
      </c>
      <c r="E624" s="7">
        <v>1</v>
      </c>
      <c r="F624" s="9" t="s">
        <v>485</v>
      </c>
      <c r="G624" s="4">
        <f t="shared" si="183"/>
        <v>4.5330915684496827E-4</v>
      </c>
      <c r="H624" s="4" t="str">
        <f t="shared" si="184"/>
        <v>fɹɛ</v>
      </c>
      <c r="I624" s="4" t="str">
        <f t="shared" si="185"/>
        <v>fre</v>
      </c>
      <c r="J624" s="10">
        <f t="shared" si="186"/>
        <v>3</v>
      </c>
      <c r="K624" s="10">
        <f t="shared" si="187"/>
        <v>3</v>
      </c>
      <c r="L624" s="10">
        <f t="shared" si="188"/>
        <v>3</v>
      </c>
      <c r="M624" s="1" t="str">
        <f t="shared" si="189"/>
        <v>~fre~</v>
      </c>
      <c r="N624" s="1" t="str">
        <f t="shared" si="190"/>
        <v>[fɹɛ]</v>
      </c>
      <c r="O624" s="4">
        <f t="shared" si="191"/>
        <v>0.14027395824968311</v>
      </c>
      <c r="P624" s="4">
        <f t="shared" si="192"/>
        <v>0.66666666666666663</v>
      </c>
      <c r="Q624" s="3" cm="1">
        <f t="array" ref="Q624">SUM(_xlfn._xlws.FILTER($G$2:$G$863,_xlfn.MAP($M$2:$M$863,_xlfn.LAMBDA(_xlpm.x,_xlpm.x=$M624))))</f>
        <v>4.5330915684496827E-4</v>
      </c>
      <c r="R624" s="4">
        <f t="shared" si="193"/>
        <v>1</v>
      </c>
      <c r="S624" s="6" cm="1">
        <f t="array" ref="S624">SUM(_xlfn._xlws.FILTER($G$2:$G$863,_xlfn.MAP($N$2:$N$863,_xlfn.LAMBDA(_xlpm.x,_xlpm.x=$N624))))</f>
        <v>9.0661831368993653E-4</v>
      </c>
      <c r="T624" s="4">
        <f t="shared" si="194"/>
        <v>0.5</v>
      </c>
      <c r="U624" s="4">
        <f t="shared" si="195"/>
        <v>0.3010299956639812</v>
      </c>
      <c r="V624" s="4"/>
      <c r="W624" s="4"/>
      <c r="X624" s="2" cm="1">
        <f t="array" ref="X624">SUM(_xlfn._xlws.FILTER($E$2:$E$863,_xlfn.MAP($V$2:$V$863,_xlfn.LAMBDA(_xlpm.x,_xlpm.x=$V624))))</f>
        <v>44</v>
      </c>
      <c r="Y624" s="11">
        <f t="shared" si="196"/>
        <v>2.2727272727272728E-2</v>
      </c>
      <c r="Z624" s="2" cm="1">
        <f t="array" ref="Z624">SUM(_xlfn._xlws.FILTER($E$2:$E$863,_xlfn.MAP($W$2:$W$863,_xlfn.LAMBDA(_xlpm.x,_xlpm.x=$W624))))</f>
        <v>108</v>
      </c>
      <c r="AA624" s="11">
        <f t="shared" si="197"/>
        <v>9.2592592592592587E-3</v>
      </c>
      <c r="AB624" s="11">
        <f t="shared" si="198"/>
        <v>0.38997107900076228</v>
      </c>
      <c r="AC624" s="2"/>
      <c r="AH624" s="2"/>
      <c r="AI624" s="2"/>
    </row>
    <row r="625" spans="1:35">
      <c r="A625" s="1" t="str">
        <f t="shared" si="182"/>
        <v>~how~ : [haʊ]</v>
      </c>
      <c r="B625" s="1">
        <f t="shared" si="201"/>
        <v>0</v>
      </c>
      <c r="C625" s="1">
        <f t="shared" si="201"/>
        <v>0</v>
      </c>
      <c r="D625" s="1">
        <f t="shared" si="201"/>
        <v>0</v>
      </c>
      <c r="E625" s="7">
        <v>1</v>
      </c>
      <c r="F625" s="9" t="s">
        <v>241</v>
      </c>
      <c r="G625" s="4">
        <f t="shared" si="183"/>
        <v>4.5330915684496827E-4</v>
      </c>
      <c r="H625" s="4" t="str">
        <f t="shared" si="184"/>
        <v>haʊ</v>
      </c>
      <c r="I625" s="4" t="str">
        <f t="shared" si="185"/>
        <v>how</v>
      </c>
      <c r="J625" s="10">
        <f t="shared" si="186"/>
        <v>3</v>
      </c>
      <c r="K625" s="10">
        <f t="shared" si="187"/>
        <v>3</v>
      </c>
      <c r="L625" s="10">
        <f t="shared" si="188"/>
        <v>3</v>
      </c>
      <c r="M625" s="1" t="str">
        <f t="shared" si="189"/>
        <v>~how~</v>
      </c>
      <c r="N625" s="1" t="str">
        <f t="shared" si="190"/>
        <v>[haʊ]</v>
      </c>
      <c r="O625" s="4">
        <f t="shared" si="191"/>
        <v>0.14027395824968311</v>
      </c>
      <c r="P625" s="4">
        <f t="shared" si="192"/>
        <v>0.66666666666666663</v>
      </c>
      <c r="Q625" s="3" cm="1">
        <f t="array" ref="Q625">SUM(_xlfn._xlws.FILTER($G$2:$G$863,_xlfn.MAP($M$2:$M$863,_xlfn.LAMBDA(_xlpm.x,_xlpm.x=$M625))))</f>
        <v>4.5330915684496827E-4</v>
      </c>
      <c r="R625" s="4">
        <f t="shared" si="193"/>
        <v>1</v>
      </c>
      <c r="S625" s="6" cm="1">
        <f t="array" ref="S625">SUM(_xlfn._xlws.FILTER($G$2:$G$863,_xlfn.MAP($N$2:$N$863,_xlfn.LAMBDA(_xlpm.x,_xlpm.x=$N625))))</f>
        <v>9.0661831368993653E-4</v>
      </c>
      <c r="T625" s="4">
        <f t="shared" si="194"/>
        <v>0.5</v>
      </c>
      <c r="U625" s="4">
        <f t="shared" si="195"/>
        <v>0.3010299956639812</v>
      </c>
      <c r="V625" s="4" t="s">
        <v>900</v>
      </c>
      <c r="W625" s="4" t="s">
        <v>905</v>
      </c>
      <c r="X625" s="2" cm="1">
        <f t="array" ref="X625">SUM(_xlfn._xlws.FILTER($E$2:$E$863,_xlfn.MAP($V$2:$V$863,_xlfn.LAMBDA(_xlpm.x,_xlpm.x=$V625))))</f>
        <v>247</v>
      </c>
      <c r="Y625" s="11">
        <f t="shared" si="196"/>
        <v>4.048582995951417E-3</v>
      </c>
      <c r="Z625" s="2" cm="1">
        <f t="array" ref="Z625">SUM(_xlfn._xlws.FILTER($E$2:$E$863,_xlfn.MAP($W$2:$W$863,_xlfn.LAMBDA(_xlpm.x,_xlpm.x=$W625))))</f>
        <v>55</v>
      </c>
      <c r="AA625" s="11">
        <f t="shared" si="197"/>
        <v>1.8181818181818181E-2</v>
      </c>
      <c r="AB625" s="11">
        <f t="shared" si="198"/>
        <v>-0.65233426376542181</v>
      </c>
      <c r="AC625" s="2"/>
      <c r="AH625" s="2"/>
      <c r="AI625" s="2"/>
    </row>
    <row r="626" spans="1:35">
      <c r="A626" s="1" t="str">
        <f t="shared" si="182"/>
        <v>~cow~ : [kaʊ]</v>
      </c>
      <c r="B626" s="1">
        <f t="shared" si="201"/>
        <v>0</v>
      </c>
      <c r="C626" s="1">
        <f t="shared" si="201"/>
        <v>0</v>
      </c>
      <c r="D626" s="1">
        <f t="shared" si="201"/>
        <v>0</v>
      </c>
      <c r="E626" s="7">
        <v>1</v>
      </c>
      <c r="F626" s="9" t="s">
        <v>757</v>
      </c>
      <c r="G626" s="4">
        <f t="shared" si="183"/>
        <v>4.5330915684496827E-4</v>
      </c>
      <c r="H626" s="4" t="str">
        <f t="shared" si="184"/>
        <v>kaʊ</v>
      </c>
      <c r="I626" s="4" t="str">
        <f t="shared" si="185"/>
        <v>cow</v>
      </c>
      <c r="J626" s="10">
        <f t="shared" si="186"/>
        <v>3</v>
      </c>
      <c r="K626" s="10">
        <f t="shared" si="187"/>
        <v>3</v>
      </c>
      <c r="L626" s="10">
        <f t="shared" si="188"/>
        <v>3</v>
      </c>
      <c r="M626" s="1" t="str">
        <f t="shared" si="189"/>
        <v>~cow~</v>
      </c>
      <c r="N626" s="1" t="str">
        <f t="shared" si="190"/>
        <v>[kaʊ]</v>
      </c>
      <c r="O626" s="4">
        <f t="shared" si="191"/>
        <v>0.14027395824968311</v>
      </c>
      <c r="P626" s="4">
        <f t="shared" si="192"/>
        <v>0.66666666666666663</v>
      </c>
      <c r="Q626" s="3" cm="1">
        <f t="array" ref="Q626">SUM(_xlfn._xlws.FILTER($G$2:$G$863,_xlfn.MAP($M$2:$M$863,_xlfn.LAMBDA(_xlpm.x,_xlpm.x=$M626))))</f>
        <v>4.5330915684496827E-4</v>
      </c>
      <c r="R626" s="4">
        <f t="shared" si="193"/>
        <v>1</v>
      </c>
      <c r="S626" s="6" cm="1">
        <f t="array" ref="S626">SUM(_xlfn._xlws.FILTER($G$2:$G$863,_xlfn.MAP($N$2:$N$863,_xlfn.LAMBDA(_xlpm.x,_xlpm.x=$N626))))</f>
        <v>9.0661831368993653E-4</v>
      </c>
      <c r="T626" s="4">
        <f t="shared" si="194"/>
        <v>0.5</v>
      </c>
      <c r="U626" s="4">
        <f t="shared" si="195"/>
        <v>0.3010299956639812</v>
      </c>
      <c r="V626" s="4" t="s">
        <v>908</v>
      </c>
      <c r="W626" s="4" t="s">
        <v>890</v>
      </c>
      <c r="X626" s="2" cm="1">
        <f t="array" ref="X626">SUM(_xlfn._xlws.FILTER($E$2:$E$863,_xlfn.MAP($V$2:$V$863,_xlfn.LAMBDA(_xlpm.x,_xlpm.x=$V626))))</f>
        <v>562</v>
      </c>
      <c r="Y626" s="11">
        <f t="shared" si="196"/>
        <v>1.7793594306049821E-3</v>
      </c>
      <c r="Z626" s="2" cm="1">
        <f t="array" ref="Z626">SUM(_xlfn._xlws.FILTER($E$2:$E$863,_xlfn.MAP($W$2:$W$863,_xlfn.LAMBDA(_xlpm.x,_xlpm.x=$W626))))</f>
        <v>245</v>
      </c>
      <c r="AA626" s="11">
        <f t="shared" si="197"/>
        <v>4.0816326530612249E-3</v>
      </c>
      <c r="AB626" s="11">
        <f t="shared" si="198"/>
        <v>-0.36057023120452869</v>
      </c>
      <c r="AC626" s="2"/>
      <c r="AH626" s="2"/>
      <c r="AI626" s="2"/>
    </row>
    <row r="627" spans="1:35">
      <c r="A627" s="1" t="str">
        <f t="shared" si="182"/>
        <v>~kee~ : [ki]</v>
      </c>
      <c r="B627" s="1">
        <f t="shared" si="201"/>
        <v>0</v>
      </c>
      <c r="C627" s="1">
        <f t="shared" si="201"/>
        <v>0</v>
      </c>
      <c r="D627" s="1">
        <f t="shared" si="201"/>
        <v>0</v>
      </c>
      <c r="E627" s="7">
        <v>1</v>
      </c>
      <c r="F627" s="9" t="s">
        <v>53</v>
      </c>
      <c r="G627" s="4">
        <f t="shared" si="183"/>
        <v>4.5330915684496827E-4</v>
      </c>
      <c r="H627" s="4" t="str">
        <f t="shared" si="184"/>
        <v>ki</v>
      </c>
      <c r="I627" s="4" t="str">
        <f t="shared" si="185"/>
        <v>kee</v>
      </c>
      <c r="J627" s="10">
        <f t="shared" si="186"/>
        <v>2</v>
      </c>
      <c r="K627" s="10">
        <f t="shared" si="187"/>
        <v>3</v>
      </c>
      <c r="L627" s="10">
        <f t="shared" si="188"/>
        <v>3</v>
      </c>
      <c r="M627" s="1" t="str">
        <f t="shared" si="189"/>
        <v>~kee~</v>
      </c>
      <c r="N627" s="1" t="str">
        <f t="shared" si="190"/>
        <v>[ki]</v>
      </c>
      <c r="O627" s="4">
        <f t="shared" si="191"/>
        <v>0.14027395824968311</v>
      </c>
      <c r="P627" s="4">
        <f t="shared" si="192"/>
        <v>0.66666666666666663</v>
      </c>
      <c r="Q627" s="3" cm="1">
        <f t="array" ref="Q627">SUM(_xlfn._xlws.FILTER($G$2:$G$863,_xlfn.MAP($M$2:$M$863,_xlfn.LAMBDA(_xlpm.x,_xlpm.x=$M627))))</f>
        <v>4.5330915684496827E-4</v>
      </c>
      <c r="R627" s="4">
        <f t="shared" si="193"/>
        <v>1</v>
      </c>
      <c r="S627" s="6" cm="1">
        <f t="array" ref="S627">SUM(_xlfn._xlws.FILTER($G$2:$G$863,_xlfn.MAP($N$2:$N$863,_xlfn.LAMBDA(_xlpm.x,_xlpm.x=$N627))))</f>
        <v>9.0661831368993653E-4</v>
      </c>
      <c r="T627" s="4">
        <f t="shared" si="194"/>
        <v>0.5</v>
      </c>
      <c r="U627" s="4">
        <f t="shared" si="195"/>
        <v>0.3010299956639812</v>
      </c>
      <c r="V627" s="4" t="s">
        <v>908</v>
      </c>
      <c r="W627" s="4" t="s">
        <v>897</v>
      </c>
      <c r="X627" s="2" cm="1">
        <f t="array" ref="X627">SUM(_xlfn._xlws.FILTER($E$2:$E$863,_xlfn.MAP($V$2:$V$863,_xlfn.LAMBDA(_xlpm.x,_xlpm.x=$V627))))</f>
        <v>562</v>
      </c>
      <c r="Y627" s="11">
        <f t="shared" si="196"/>
        <v>1.7793594306049821E-3</v>
      </c>
      <c r="Z627" s="2" cm="1">
        <f t="array" ref="Z627">SUM(_xlfn._xlws.FILTER($E$2:$E$863,_xlfn.MAP($W$2:$W$863,_xlfn.LAMBDA(_xlpm.x,_xlpm.x=$W627))))</f>
        <v>111</v>
      </c>
      <c r="AA627" s="11">
        <f t="shared" si="197"/>
        <v>9.0090090090090089E-3</v>
      </c>
      <c r="AB627" s="11">
        <f t="shared" si="198"/>
        <v>-0.7044133367824037</v>
      </c>
      <c r="AC627" s="2"/>
      <c r="AH627" s="2"/>
      <c r="AI627" s="2"/>
    </row>
    <row r="628" spans="1:35">
      <c r="A628" s="1" t="str">
        <f t="shared" si="182"/>
        <v>~key~ : [ki]</v>
      </c>
      <c r="B628" s="1">
        <f t="shared" si="201"/>
        <v>0</v>
      </c>
      <c r="C628" s="1">
        <f t="shared" si="201"/>
        <v>0</v>
      </c>
      <c r="D628" s="1">
        <f t="shared" si="201"/>
        <v>0</v>
      </c>
      <c r="E628" s="7">
        <v>1</v>
      </c>
      <c r="F628" s="9" t="s">
        <v>54</v>
      </c>
      <c r="G628" s="4">
        <f t="shared" si="183"/>
        <v>4.5330915684496827E-4</v>
      </c>
      <c r="H628" s="4" t="str">
        <f t="shared" si="184"/>
        <v>ki</v>
      </c>
      <c r="I628" s="4" t="str">
        <f t="shared" si="185"/>
        <v>key</v>
      </c>
      <c r="J628" s="10">
        <f t="shared" si="186"/>
        <v>2</v>
      </c>
      <c r="K628" s="10">
        <f t="shared" si="187"/>
        <v>3</v>
      </c>
      <c r="L628" s="10">
        <f t="shared" si="188"/>
        <v>3</v>
      </c>
      <c r="M628" s="1" t="str">
        <f t="shared" si="189"/>
        <v>~key~</v>
      </c>
      <c r="N628" s="1" t="str">
        <f t="shared" si="190"/>
        <v>[ki]</v>
      </c>
      <c r="O628" s="4">
        <f t="shared" si="191"/>
        <v>0.14027395824968311</v>
      </c>
      <c r="P628" s="4">
        <f t="shared" si="192"/>
        <v>0.66666666666666663</v>
      </c>
      <c r="Q628" s="3" cm="1">
        <f t="array" ref="Q628">SUM(_xlfn._xlws.FILTER($G$2:$G$863,_xlfn.MAP($M$2:$M$863,_xlfn.LAMBDA(_xlpm.x,_xlpm.x=$M628))))</f>
        <v>4.5330915684496827E-4</v>
      </c>
      <c r="R628" s="4">
        <f t="shared" si="193"/>
        <v>1</v>
      </c>
      <c r="S628" s="6" cm="1">
        <f t="array" ref="S628">SUM(_xlfn._xlws.FILTER($G$2:$G$863,_xlfn.MAP($N$2:$N$863,_xlfn.LAMBDA(_xlpm.x,_xlpm.x=$N628))))</f>
        <v>9.0661831368993653E-4</v>
      </c>
      <c r="T628" s="4">
        <f t="shared" si="194"/>
        <v>0.5</v>
      </c>
      <c r="U628" s="4">
        <f t="shared" si="195"/>
        <v>0.3010299956639812</v>
      </c>
      <c r="V628" s="4" t="s">
        <v>909</v>
      </c>
      <c r="W628" s="4" t="s">
        <v>901</v>
      </c>
      <c r="X628" s="2" cm="1">
        <f t="array" ref="X628">SUM(_xlfn._xlws.FILTER($E$2:$E$863,_xlfn.MAP($V$2:$V$863,_xlfn.LAMBDA(_xlpm.x,_xlpm.x=$V628))))</f>
        <v>473</v>
      </c>
      <c r="Y628" s="11">
        <f t="shared" si="196"/>
        <v>2.1141649048625794E-3</v>
      </c>
      <c r="Z628" s="2" cm="1">
        <f t="array" ref="Z628">SUM(_xlfn._xlws.FILTER($E$2:$E$863,_xlfn.MAP($W$2:$W$863,_xlfn.LAMBDA(_xlpm.x,_xlpm.x=$W628))))</f>
        <v>184</v>
      </c>
      <c r="AA628" s="11">
        <f t="shared" si="197"/>
        <v>5.434782608695652E-3</v>
      </c>
      <c r="AB628" s="11">
        <f t="shared" si="198"/>
        <v>-0.41004331772827507</v>
      </c>
      <c r="AC628" s="2"/>
      <c r="AH628" s="2"/>
      <c r="AI628" s="2"/>
    </row>
    <row r="629" spans="1:35">
      <c r="A629" s="1" t="str">
        <f t="shared" si="182"/>
        <v>~cce~ : [ksɛ]</v>
      </c>
      <c r="B629" s="1">
        <f t="shared" si="201"/>
        <v>0</v>
      </c>
      <c r="C629" s="1">
        <f t="shared" si="201"/>
        <v>0</v>
      </c>
      <c r="D629" s="1">
        <f t="shared" si="201"/>
        <v>0</v>
      </c>
      <c r="E629" s="7">
        <v>1</v>
      </c>
      <c r="F629" s="9" t="s">
        <v>264</v>
      </c>
      <c r="G629" s="4">
        <f t="shared" si="183"/>
        <v>4.5330915684496827E-4</v>
      </c>
      <c r="H629" s="4" t="str">
        <f t="shared" si="184"/>
        <v>ksɛ</v>
      </c>
      <c r="I629" s="4" t="str">
        <f t="shared" si="185"/>
        <v>cce</v>
      </c>
      <c r="J629" s="10">
        <f t="shared" si="186"/>
        <v>3</v>
      </c>
      <c r="K629" s="10">
        <f t="shared" si="187"/>
        <v>3</v>
      </c>
      <c r="L629" s="10">
        <f t="shared" si="188"/>
        <v>3</v>
      </c>
      <c r="M629" s="1" t="str">
        <f t="shared" si="189"/>
        <v>~cce~</v>
      </c>
      <c r="N629" s="1" t="str">
        <f t="shared" si="190"/>
        <v>[ksɛ]</v>
      </c>
      <c r="O629" s="4">
        <f t="shared" si="191"/>
        <v>0.14027395824968311</v>
      </c>
      <c r="P629" s="4">
        <f t="shared" si="192"/>
        <v>0.66666666666666663</v>
      </c>
      <c r="Q629" s="3" cm="1">
        <f t="array" ref="Q629">SUM(_xlfn._xlws.FILTER($G$2:$G$863,_xlfn.MAP($M$2:$M$863,_xlfn.LAMBDA(_xlpm.x,_xlpm.x=$M629))))</f>
        <v>4.5330915684496827E-4</v>
      </c>
      <c r="R629" s="4">
        <f t="shared" si="193"/>
        <v>1</v>
      </c>
      <c r="S629" s="6" cm="1">
        <f t="array" ref="S629">SUM(_xlfn._xlws.FILTER($G$2:$G$863,_xlfn.MAP($N$2:$N$863,_xlfn.LAMBDA(_xlpm.x,_xlpm.x=$N629))))</f>
        <v>9.0661831368993653E-4</v>
      </c>
      <c r="T629" s="4">
        <f t="shared" si="194"/>
        <v>0.5</v>
      </c>
      <c r="U629" s="4">
        <f t="shared" si="195"/>
        <v>0.3010299956639812</v>
      </c>
      <c r="V629" s="4" t="s">
        <v>909</v>
      </c>
      <c r="W629" s="4" t="s">
        <v>893</v>
      </c>
      <c r="X629" s="2" cm="1">
        <f t="array" ref="X629">SUM(_xlfn._xlws.FILTER($E$2:$E$863,_xlfn.MAP($V$2:$V$863,_xlfn.LAMBDA(_xlpm.x,_xlpm.x=$V629))))</f>
        <v>473</v>
      </c>
      <c r="Y629" s="11">
        <f t="shared" si="196"/>
        <v>2.1141649048625794E-3</v>
      </c>
      <c r="Z629" s="2" cm="1">
        <f t="array" ref="Z629">SUM(_xlfn._xlws.FILTER($E$2:$E$863,_xlfn.MAP($W$2:$W$863,_xlfn.LAMBDA(_xlpm.x,_xlpm.x=$W629))))</f>
        <v>228</v>
      </c>
      <c r="AA629" s="11">
        <f t="shared" si="197"/>
        <v>4.3859649122807015E-3</v>
      </c>
      <c r="AB629" s="11">
        <f t="shared" si="198"/>
        <v>-0.3169262937373577</v>
      </c>
      <c r="AC629" s="2"/>
      <c r="AH629" s="2"/>
      <c r="AI629" s="2"/>
    </row>
    <row r="630" spans="1:35">
      <c r="A630" s="1" t="str">
        <f t="shared" si="182"/>
        <v>~xce~ : [ksɛ]</v>
      </c>
      <c r="B630" s="1">
        <f t="shared" si="201"/>
        <v>0</v>
      </c>
      <c r="C630" s="1">
        <f t="shared" si="201"/>
        <v>0</v>
      </c>
      <c r="D630" s="1">
        <f t="shared" si="201"/>
        <v>0</v>
      </c>
      <c r="E630" s="7">
        <v>1</v>
      </c>
      <c r="F630" s="9" t="s">
        <v>409</v>
      </c>
      <c r="G630" s="4">
        <f t="shared" si="183"/>
        <v>4.5330915684496827E-4</v>
      </c>
      <c r="H630" s="1" t="str">
        <f t="shared" si="184"/>
        <v>ksɛ</v>
      </c>
      <c r="I630" s="1" t="str">
        <f t="shared" si="185"/>
        <v>xce</v>
      </c>
      <c r="J630" s="10">
        <f t="shared" si="186"/>
        <v>3</v>
      </c>
      <c r="K630" s="10">
        <f t="shared" si="187"/>
        <v>3</v>
      </c>
      <c r="L630" s="10">
        <f t="shared" si="188"/>
        <v>3</v>
      </c>
      <c r="M630" s="1" t="str">
        <f t="shared" si="189"/>
        <v>~xce~</v>
      </c>
      <c r="N630" s="1" t="str">
        <f t="shared" si="190"/>
        <v>[ksɛ]</v>
      </c>
      <c r="O630" s="4">
        <f t="shared" si="191"/>
        <v>0.14027395824968311</v>
      </c>
      <c r="P630" s="4">
        <f t="shared" si="192"/>
        <v>0.66666666666666663</v>
      </c>
      <c r="Q630" s="3" cm="1">
        <f t="array" ref="Q630">SUM(_xlfn._xlws.FILTER($G$2:$G$863,_xlfn.MAP($M$2:$M$863,_xlfn.LAMBDA(_xlpm.x,_xlpm.x=$M630))))</f>
        <v>4.5330915684496827E-4</v>
      </c>
      <c r="R630" s="4">
        <f t="shared" si="193"/>
        <v>1</v>
      </c>
      <c r="S630" s="6" cm="1">
        <f t="array" ref="S630">SUM(_xlfn._xlws.FILTER($G$2:$G$863,_xlfn.MAP($N$2:$N$863,_xlfn.LAMBDA(_xlpm.x,_xlpm.x=$N630))))</f>
        <v>9.0661831368993653E-4</v>
      </c>
      <c r="T630" s="4">
        <f t="shared" si="194"/>
        <v>0.5</v>
      </c>
      <c r="U630" s="4">
        <f t="shared" si="195"/>
        <v>0.3010299956639812</v>
      </c>
      <c r="V630" s="4" t="s">
        <v>909</v>
      </c>
      <c r="W630" s="4" t="s">
        <v>893</v>
      </c>
      <c r="X630" s="2" cm="1">
        <f t="array" ref="X630">SUM(_xlfn._xlws.FILTER($E$2:$E$863,_xlfn.MAP($V$2:$V$863,_xlfn.LAMBDA(_xlpm.x,_xlpm.x=$V630))))</f>
        <v>473</v>
      </c>
      <c r="Y630" s="11">
        <f t="shared" si="196"/>
        <v>2.1141649048625794E-3</v>
      </c>
      <c r="Z630" s="2" cm="1">
        <f t="array" ref="Z630">SUM(_xlfn._xlws.FILTER($E$2:$E$863,_xlfn.MAP($W$2:$W$863,_xlfn.LAMBDA(_xlpm.x,_xlpm.x=$W630))))</f>
        <v>228</v>
      </c>
      <c r="AA630" s="11">
        <f t="shared" si="197"/>
        <v>4.3859649122807015E-3</v>
      </c>
      <c r="AB630" s="11">
        <f t="shared" si="198"/>
        <v>-0.3169262937373577</v>
      </c>
      <c r="AC630" s="2"/>
      <c r="AH630" s="2"/>
      <c r="AI630" s="2"/>
    </row>
    <row r="631" spans="1:35">
      <c r="A631" s="1" t="str">
        <f t="shared" si="182"/>
        <v>~ccu~ : [kɜ]</v>
      </c>
      <c r="B631" s="1">
        <f t="shared" si="201"/>
        <v>0</v>
      </c>
      <c r="C631" s="1">
        <f t="shared" si="201"/>
        <v>0</v>
      </c>
      <c r="D631" s="1">
        <f t="shared" si="201"/>
        <v>0</v>
      </c>
      <c r="E631" s="7">
        <v>1</v>
      </c>
      <c r="F631" s="9" t="s">
        <v>782</v>
      </c>
      <c r="G631" s="4">
        <f t="shared" si="183"/>
        <v>4.5330915684496827E-4</v>
      </c>
      <c r="H631" s="4" t="str">
        <f t="shared" si="184"/>
        <v>kɜ</v>
      </c>
      <c r="I631" s="4" t="str">
        <f t="shared" si="185"/>
        <v>ccu</v>
      </c>
      <c r="J631" s="10">
        <f t="shared" si="186"/>
        <v>2</v>
      </c>
      <c r="K631" s="10">
        <f t="shared" si="187"/>
        <v>3</v>
      </c>
      <c r="L631" s="10">
        <f t="shared" si="188"/>
        <v>3</v>
      </c>
      <c r="M631" s="1" t="str">
        <f t="shared" si="189"/>
        <v>~ccu~</v>
      </c>
      <c r="N631" s="1" t="str">
        <f t="shared" si="190"/>
        <v>[kɜ]</v>
      </c>
      <c r="O631" s="4">
        <f t="shared" si="191"/>
        <v>0.14027395824968311</v>
      </c>
      <c r="P631" s="4">
        <f t="shared" si="192"/>
        <v>0.66666666666666663</v>
      </c>
      <c r="Q631" s="3" cm="1">
        <f t="array" ref="Q631">SUM(_xlfn._xlws.FILTER($G$2:$G$863,_xlfn.MAP($M$2:$M$863,_xlfn.LAMBDA(_xlpm.x,_xlpm.x=$M631))))</f>
        <v>4.5330915684496827E-4</v>
      </c>
      <c r="R631" s="4">
        <f t="shared" si="193"/>
        <v>1</v>
      </c>
      <c r="S631" s="6" cm="1">
        <f t="array" ref="S631">SUM(_xlfn._xlws.FILTER($G$2:$G$863,_xlfn.MAP($N$2:$N$863,_xlfn.LAMBDA(_xlpm.x,_xlpm.x=$N631))))</f>
        <v>9.0661831368993653E-4</v>
      </c>
      <c r="T631" s="4">
        <f t="shared" si="194"/>
        <v>0.5</v>
      </c>
      <c r="U631" s="4">
        <f t="shared" si="195"/>
        <v>0.3010299956639812</v>
      </c>
      <c r="V631" s="4" t="s">
        <v>908</v>
      </c>
      <c r="W631" s="4" t="s">
        <v>892</v>
      </c>
      <c r="X631" s="2" cm="1">
        <f t="array" ref="X631">SUM(_xlfn._xlws.FILTER($E$2:$E$863,_xlfn.MAP($V$2:$V$863,_xlfn.LAMBDA(_xlpm.x,_xlpm.x=$V631))))</f>
        <v>562</v>
      </c>
      <c r="Y631" s="11">
        <f t="shared" si="196"/>
        <v>1.7793594306049821E-3</v>
      </c>
      <c r="Z631" s="2" cm="1">
        <f t="array" ref="Z631">SUM(_xlfn._xlws.FILTER($E$2:$E$863,_xlfn.MAP($W$2:$W$863,_xlfn.LAMBDA(_xlpm.x,_xlpm.x=$W631))))</f>
        <v>110</v>
      </c>
      <c r="AA631" s="11">
        <f t="shared" si="197"/>
        <v>9.0909090909090905E-3</v>
      </c>
      <c r="AB631" s="11">
        <f t="shared" si="198"/>
        <v>-0.70834363041083603</v>
      </c>
      <c r="AC631" s="2"/>
      <c r="AH631" s="2"/>
      <c r="AI631" s="2"/>
    </row>
    <row r="632" spans="1:35">
      <c r="A632" s="1" t="str">
        <f t="shared" si="182"/>
        <v>~lou~ : [laʊ]</v>
      </c>
      <c r="B632" s="1">
        <f t="shared" si="201"/>
        <v>0</v>
      </c>
      <c r="C632" s="1">
        <f t="shared" si="201"/>
        <v>0</v>
      </c>
      <c r="D632" s="1">
        <f t="shared" si="201"/>
        <v>0</v>
      </c>
      <c r="E632" s="7">
        <v>1</v>
      </c>
      <c r="F632" s="9" t="s">
        <v>607</v>
      </c>
      <c r="G632" s="4">
        <f t="shared" si="183"/>
        <v>4.5330915684496827E-4</v>
      </c>
      <c r="H632" s="1" t="str">
        <f t="shared" si="184"/>
        <v>laʊ</v>
      </c>
      <c r="I632" s="1" t="str">
        <f t="shared" si="185"/>
        <v>lou</v>
      </c>
      <c r="J632" s="10">
        <f t="shared" si="186"/>
        <v>3</v>
      </c>
      <c r="K632" s="10">
        <f t="shared" si="187"/>
        <v>3</v>
      </c>
      <c r="L632" s="10">
        <f t="shared" si="188"/>
        <v>3</v>
      </c>
      <c r="M632" s="1" t="str">
        <f t="shared" si="189"/>
        <v>~lou~</v>
      </c>
      <c r="N632" s="1" t="str">
        <f t="shared" si="190"/>
        <v>[laʊ]</v>
      </c>
      <c r="O632" s="4">
        <f t="shared" si="191"/>
        <v>0.14027395824968311</v>
      </c>
      <c r="P632" s="4">
        <f t="shared" si="192"/>
        <v>0.66666666666666663</v>
      </c>
      <c r="Q632" s="3" cm="1">
        <f t="array" ref="Q632">SUM(_xlfn._xlws.FILTER($G$2:$G$863,_xlfn.MAP($M$2:$M$863,_xlfn.LAMBDA(_xlpm.x,_xlpm.x=$M632))))</f>
        <v>4.5330915684496827E-4</v>
      </c>
      <c r="R632" s="4">
        <f t="shared" si="193"/>
        <v>1</v>
      </c>
      <c r="S632" s="6" cm="1">
        <f t="array" ref="S632">SUM(_xlfn._xlws.FILTER($G$2:$G$863,_xlfn.MAP($N$2:$N$863,_xlfn.LAMBDA(_xlpm.x,_xlpm.x=$N632))))</f>
        <v>9.0661831368993653E-4</v>
      </c>
      <c r="T632" s="4">
        <f t="shared" si="194"/>
        <v>0.5</v>
      </c>
      <c r="U632" s="4">
        <f t="shared" si="195"/>
        <v>0.3010299956639812</v>
      </c>
      <c r="V632" s="4" t="s">
        <v>907</v>
      </c>
      <c r="W632" s="4" t="s">
        <v>898</v>
      </c>
      <c r="X632" s="2" cm="1">
        <f t="array" ref="X632">SUM(_xlfn._xlws.FILTER($E$2:$E$863,_xlfn.MAP($V$2:$V$863,_xlfn.LAMBDA(_xlpm.x,_xlpm.x=$V632))))</f>
        <v>341</v>
      </c>
      <c r="Y632" s="11">
        <f t="shared" si="196"/>
        <v>2.9325513196480938E-3</v>
      </c>
      <c r="Z632" s="2" cm="1">
        <f t="array" ref="Z632">SUM(_xlfn._xlws.FILTER($E$2:$E$863,_xlfn.MAP($W$2:$W$863,_xlfn.LAMBDA(_xlpm.x,_xlpm.x=$W632))))</f>
        <v>56</v>
      </c>
      <c r="AA632" s="11">
        <f t="shared" si="197"/>
        <v>1.7857142857142856E-2</v>
      </c>
      <c r="AB632" s="11">
        <f t="shared" si="198"/>
        <v>-0.78456635198629721</v>
      </c>
      <c r="AC632" s="2"/>
      <c r="AH632" s="2"/>
      <c r="AI632" s="2"/>
    </row>
    <row r="633" spans="1:35">
      <c r="A633" s="1" t="str">
        <f t="shared" si="182"/>
        <v>~low~ : [loʊ]</v>
      </c>
      <c r="B633" s="1">
        <f t="shared" si="201"/>
        <v>0</v>
      </c>
      <c r="C633" s="1">
        <f t="shared" si="201"/>
        <v>0</v>
      </c>
      <c r="D633" s="1">
        <f t="shared" si="201"/>
        <v>0</v>
      </c>
      <c r="E633" s="7">
        <v>1</v>
      </c>
      <c r="F633" s="9" t="s">
        <v>588</v>
      </c>
      <c r="G633" s="4">
        <f t="shared" si="183"/>
        <v>4.5330915684496827E-4</v>
      </c>
      <c r="H633" s="4" t="str">
        <f t="shared" si="184"/>
        <v>loʊ</v>
      </c>
      <c r="I633" s="4" t="str">
        <f t="shared" si="185"/>
        <v>low</v>
      </c>
      <c r="J633" s="10">
        <f t="shared" si="186"/>
        <v>3</v>
      </c>
      <c r="K633" s="10">
        <f t="shared" si="187"/>
        <v>3</v>
      </c>
      <c r="L633" s="10">
        <f t="shared" si="188"/>
        <v>3</v>
      </c>
      <c r="M633" s="1" t="str">
        <f t="shared" si="189"/>
        <v>~low~</v>
      </c>
      <c r="N633" s="1" t="str">
        <f t="shared" si="190"/>
        <v>[loʊ]</v>
      </c>
      <c r="O633" s="4">
        <f t="shared" si="191"/>
        <v>0.14027395824968311</v>
      </c>
      <c r="P633" s="4">
        <f t="shared" si="192"/>
        <v>0.66666666666666663</v>
      </c>
      <c r="Q633" s="3" cm="1">
        <f t="array" ref="Q633">SUM(_xlfn._xlws.FILTER($G$2:$G$863,_xlfn.MAP($M$2:$M$863,_xlfn.LAMBDA(_xlpm.x,_xlpm.x=$M633))))</f>
        <v>4.5330915684496827E-4</v>
      </c>
      <c r="R633" s="4">
        <f t="shared" si="193"/>
        <v>1</v>
      </c>
      <c r="S633" s="6" cm="1">
        <f t="array" ref="S633">SUM(_xlfn._xlws.FILTER($G$2:$G$863,_xlfn.MAP($N$2:$N$863,_xlfn.LAMBDA(_xlpm.x,_xlpm.x=$N633))))</f>
        <v>9.0661831368993653E-4</v>
      </c>
      <c r="T633" s="4">
        <f t="shared" si="194"/>
        <v>0.5</v>
      </c>
      <c r="U633" s="4">
        <f t="shared" si="195"/>
        <v>0.3010299956639812</v>
      </c>
      <c r="V633" s="4" t="s">
        <v>907</v>
      </c>
      <c r="W633" s="4" t="s">
        <v>896</v>
      </c>
      <c r="X633" s="2" cm="1">
        <f t="array" ref="X633">SUM(_xlfn._xlws.FILTER($E$2:$E$863,_xlfn.MAP($V$2:$V$863,_xlfn.LAMBDA(_xlpm.x,_xlpm.x=$V633))))</f>
        <v>341</v>
      </c>
      <c r="Y633" s="11">
        <f t="shared" si="196"/>
        <v>2.9325513196480938E-3</v>
      </c>
      <c r="Z633" s="2" cm="1">
        <f t="array" ref="Z633">SUM(_xlfn._xlws.FILTER($E$2:$E$863,_xlfn.MAP($W$2:$W$863,_xlfn.LAMBDA(_xlpm.x,_xlpm.x=$W633))))</f>
        <v>85</v>
      </c>
      <c r="AA633" s="11">
        <f t="shared" si="197"/>
        <v>1.1764705882352941E-2</v>
      </c>
      <c r="AB633" s="11">
        <f t="shared" si="198"/>
        <v>-0.60333545327820504</v>
      </c>
      <c r="AC633" s="2"/>
      <c r="AH633" s="2"/>
      <c r="AI633" s="2"/>
    </row>
    <row r="634" spans="1:35">
      <c r="A634" s="1" t="str">
        <f t="shared" si="182"/>
        <v>~lau~ : [lʌ]</v>
      </c>
      <c r="B634" s="1">
        <f t="shared" si="201"/>
        <v>0</v>
      </c>
      <c r="C634" s="1">
        <f t="shared" si="201"/>
        <v>0</v>
      </c>
      <c r="D634" s="1">
        <f t="shared" si="201"/>
        <v>0</v>
      </c>
      <c r="E634" s="7">
        <v>1</v>
      </c>
      <c r="F634" s="9" t="s">
        <v>870</v>
      </c>
      <c r="G634" s="4">
        <f t="shared" si="183"/>
        <v>4.5330915684496827E-4</v>
      </c>
      <c r="H634" s="4" t="str">
        <f t="shared" si="184"/>
        <v>lʌ</v>
      </c>
      <c r="I634" s="4" t="str">
        <f t="shared" si="185"/>
        <v>lau</v>
      </c>
      <c r="J634" s="10">
        <f t="shared" si="186"/>
        <v>2</v>
      </c>
      <c r="K634" s="10">
        <f t="shared" si="187"/>
        <v>3</v>
      </c>
      <c r="L634" s="10">
        <f t="shared" si="188"/>
        <v>3</v>
      </c>
      <c r="M634" s="1" t="str">
        <f t="shared" si="189"/>
        <v>~lau~</v>
      </c>
      <c r="N634" s="1" t="str">
        <f t="shared" si="190"/>
        <v>[lʌ]</v>
      </c>
      <c r="O634" s="4">
        <f t="shared" si="191"/>
        <v>0.14027395824968311</v>
      </c>
      <c r="P634" s="4">
        <f t="shared" si="192"/>
        <v>0.66666666666666663</v>
      </c>
      <c r="Q634" s="3" cm="1">
        <f t="array" ref="Q634">SUM(_xlfn._xlws.FILTER($G$2:$G$863,_xlfn.MAP($M$2:$M$863,_xlfn.LAMBDA(_xlpm.x,_xlpm.x=$M634))))</f>
        <v>4.5330915684496827E-4</v>
      </c>
      <c r="R634" s="4">
        <f t="shared" si="193"/>
        <v>1</v>
      </c>
      <c r="S634" s="6" cm="1">
        <f t="array" ref="S634">SUM(_xlfn._xlws.FILTER($G$2:$G$863,_xlfn.MAP($N$2:$N$863,_xlfn.LAMBDA(_xlpm.x,_xlpm.x=$N634))))</f>
        <v>9.0661831368993653E-4</v>
      </c>
      <c r="T634" s="4">
        <f t="shared" si="194"/>
        <v>0.5</v>
      </c>
      <c r="U634" s="4">
        <f t="shared" si="195"/>
        <v>0.3010299956639812</v>
      </c>
      <c r="V634" s="4" t="s">
        <v>912</v>
      </c>
      <c r="W634" s="4" t="s">
        <v>899</v>
      </c>
      <c r="X634" s="2" cm="1">
        <f t="array" ref="X634">SUM(_xlfn._xlws.FILTER($E$2:$E$863,_xlfn.MAP($V$2:$V$863,_xlfn.LAMBDA(_xlpm.x,_xlpm.x=$V634))))</f>
        <v>24</v>
      </c>
      <c r="Y634" s="11">
        <f t="shared" si="196"/>
        <v>4.1666666666666664E-2</v>
      </c>
      <c r="Z634" s="2" cm="1">
        <f t="array" ref="Z634">SUM(_xlfn._xlws.FILTER($E$2:$E$863,_xlfn.MAP($W$2:$W$863,_xlfn.LAMBDA(_xlpm.x,_xlpm.x=$W634))))</f>
        <v>104</v>
      </c>
      <c r="AA634" s="11">
        <f t="shared" si="197"/>
        <v>9.6153846153846159E-3</v>
      </c>
      <c r="AB634" s="11">
        <f t="shared" si="198"/>
        <v>0.63682209758717434</v>
      </c>
      <c r="AC634" s="2"/>
      <c r="AH634" s="2"/>
      <c r="AI634" s="2"/>
    </row>
    <row r="635" spans="1:35">
      <c r="A635" s="1" t="str">
        <f t="shared" si="182"/>
        <v>~moo~ : [mu]</v>
      </c>
      <c r="B635" s="1">
        <f t="shared" si="201"/>
        <v>0</v>
      </c>
      <c r="C635" s="1">
        <f t="shared" si="201"/>
        <v>1</v>
      </c>
      <c r="D635" s="1">
        <f t="shared" si="201"/>
        <v>0</v>
      </c>
      <c r="E635" s="7">
        <v>1</v>
      </c>
      <c r="F635" s="9" t="s">
        <v>88</v>
      </c>
      <c r="G635" s="4">
        <f t="shared" si="183"/>
        <v>4.5330915684496827E-4</v>
      </c>
      <c r="H635" s="4" t="str">
        <f t="shared" si="184"/>
        <v>mu</v>
      </c>
      <c r="I635" s="4" t="str">
        <f t="shared" si="185"/>
        <v>moo</v>
      </c>
      <c r="J635" s="10">
        <f t="shared" si="186"/>
        <v>2</v>
      </c>
      <c r="K635" s="10">
        <f t="shared" si="187"/>
        <v>3</v>
      </c>
      <c r="L635" s="10">
        <f t="shared" si="188"/>
        <v>3</v>
      </c>
      <c r="M635" s="1" t="str">
        <f t="shared" si="189"/>
        <v>~moo~</v>
      </c>
      <c r="N635" s="1" t="str">
        <f t="shared" si="190"/>
        <v>[mu]</v>
      </c>
      <c r="O635" s="4">
        <f t="shared" si="191"/>
        <v>0.14027395824968311</v>
      </c>
      <c r="P635" s="4">
        <f t="shared" si="192"/>
        <v>0.66666666666666663</v>
      </c>
      <c r="Q635" s="3" cm="1">
        <f t="array" ref="Q635">SUM(_xlfn._xlws.FILTER($G$2:$G$863,_xlfn.MAP($M$2:$M$863,_xlfn.LAMBDA(_xlpm.x,_xlpm.x=$M635))))</f>
        <v>4.5330915684496827E-4</v>
      </c>
      <c r="R635" s="4">
        <f t="shared" si="193"/>
        <v>1</v>
      </c>
      <c r="S635" s="6" cm="1">
        <f t="array" ref="S635">SUM(_xlfn._xlws.FILTER($G$2:$G$863,_xlfn.MAP($N$2:$N$863,_xlfn.LAMBDA(_xlpm.x,_xlpm.x=$N635))))</f>
        <v>9.0661831368993653E-4</v>
      </c>
      <c r="T635" s="4">
        <f t="shared" si="194"/>
        <v>0.5</v>
      </c>
      <c r="U635" s="4">
        <f t="shared" si="195"/>
        <v>0.3010299956639812</v>
      </c>
      <c r="V635" s="4" t="s">
        <v>908</v>
      </c>
      <c r="W635" s="4" t="s">
        <v>897</v>
      </c>
      <c r="X635" s="2" cm="1">
        <f t="array" ref="X635">SUM(_xlfn._xlws.FILTER($E$2:$E$863,_xlfn.MAP($V$2:$V$863,_xlfn.LAMBDA(_xlpm.x,_xlpm.x=$V635))))</f>
        <v>562</v>
      </c>
      <c r="Y635" s="11">
        <f t="shared" si="196"/>
        <v>1.7793594306049821E-3</v>
      </c>
      <c r="Z635" s="2" cm="1">
        <f t="array" ref="Z635">SUM(_xlfn._xlws.FILTER($E$2:$E$863,_xlfn.MAP($W$2:$W$863,_xlfn.LAMBDA(_xlpm.x,_xlpm.x=$W635))))</f>
        <v>111</v>
      </c>
      <c r="AA635" s="11">
        <f t="shared" si="197"/>
        <v>9.0090090090090089E-3</v>
      </c>
      <c r="AB635" s="11">
        <f t="shared" si="198"/>
        <v>-0.7044133367824037</v>
      </c>
      <c r="AC635" s="2"/>
      <c r="AH635" s="2"/>
      <c r="AI635" s="2"/>
    </row>
    <row r="636" spans="1:35">
      <c r="A636" s="1" t="str">
        <f t="shared" si="182"/>
        <v>~now~ : [naʊ]</v>
      </c>
      <c r="B636" s="1">
        <f t="shared" si="201"/>
        <v>0</v>
      </c>
      <c r="C636" s="1">
        <f t="shared" si="201"/>
        <v>0</v>
      </c>
      <c r="D636" s="1">
        <f t="shared" si="201"/>
        <v>1</v>
      </c>
      <c r="E636" s="7">
        <v>1</v>
      </c>
      <c r="F636" s="9" t="s">
        <v>496</v>
      </c>
      <c r="G636" s="4">
        <f t="shared" si="183"/>
        <v>4.5330915684496827E-4</v>
      </c>
      <c r="H636" s="4" t="str">
        <f t="shared" si="184"/>
        <v>naʊ</v>
      </c>
      <c r="I636" s="4" t="str">
        <f t="shared" si="185"/>
        <v>now</v>
      </c>
      <c r="J636" s="10">
        <f t="shared" si="186"/>
        <v>3</v>
      </c>
      <c r="K636" s="10">
        <f t="shared" si="187"/>
        <v>3</v>
      </c>
      <c r="L636" s="10">
        <f t="shared" si="188"/>
        <v>3</v>
      </c>
      <c r="M636" s="1" t="str">
        <f t="shared" si="189"/>
        <v>~now~</v>
      </c>
      <c r="N636" s="1" t="str">
        <f t="shared" si="190"/>
        <v>[naʊ]</v>
      </c>
      <c r="O636" s="4">
        <f t="shared" si="191"/>
        <v>0.14027395824968311</v>
      </c>
      <c r="P636" s="4">
        <f t="shared" si="192"/>
        <v>0.66666666666666663</v>
      </c>
      <c r="Q636" s="3" cm="1">
        <f t="array" ref="Q636">SUM(_xlfn._xlws.FILTER($G$2:$G$863,_xlfn.MAP($M$2:$M$863,_xlfn.LAMBDA(_xlpm.x,_xlpm.x=$M636))))</f>
        <v>4.5330915684496827E-4</v>
      </c>
      <c r="R636" s="4">
        <f t="shared" si="193"/>
        <v>1</v>
      </c>
      <c r="S636" s="6" cm="1">
        <f t="array" ref="S636">SUM(_xlfn._xlws.FILTER($G$2:$G$863,_xlfn.MAP($N$2:$N$863,_xlfn.LAMBDA(_xlpm.x,_xlpm.x=$N636))))</f>
        <v>9.0661831368993653E-4</v>
      </c>
      <c r="T636" s="4">
        <f t="shared" si="194"/>
        <v>0.5</v>
      </c>
      <c r="U636" s="4">
        <f t="shared" si="195"/>
        <v>0.3010299956639812</v>
      </c>
      <c r="V636" s="4" t="s">
        <v>909</v>
      </c>
      <c r="W636" s="4" t="s">
        <v>893</v>
      </c>
      <c r="X636" s="2" cm="1">
        <f t="array" ref="X636">SUM(_xlfn._xlws.FILTER($E$2:$E$863,_xlfn.MAP($V$2:$V$863,_xlfn.LAMBDA(_xlpm.x,_xlpm.x=$V636))))</f>
        <v>473</v>
      </c>
      <c r="Y636" s="11">
        <f t="shared" si="196"/>
        <v>2.1141649048625794E-3</v>
      </c>
      <c r="Z636" s="2" cm="1">
        <f t="array" ref="Z636">SUM(_xlfn._xlws.FILTER($E$2:$E$863,_xlfn.MAP($W$2:$W$863,_xlfn.LAMBDA(_xlpm.x,_xlpm.x=$W636))))</f>
        <v>228</v>
      </c>
      <c r="AA636" s="11">
        <f t="shared" si="197"/>
        <v>4.3859649122807015E-3</v>
      </c>
      <c r="AB636" s="11">
        <f t="shared" si="198"/>
        <v>-0.3169262937373577</v>
      </c>
      <c r="AC636" s="2"/>
      <c r="AH636" s="2"/>
      <c r="AI636" s="2"/>
    </row>
    <row r="637" spans="1:35">
      <c r="A637" s="1" t="str">
        <f t="shared" si="182"/>
        <v>~nee~ : [ni]</v>
      </c>
      <c r="B637" s="1">
        <f t="shared" si="201"/>
        <v>0</v>
      </c>
      <c r="C637" s="1">
        <f t="shared" si="201"/>
        <v>0</v>
      </c>
      <c r="D637" s="1">
        <f t="shared" si="201"/>
        <v>1</v>
      </c>
      <c r="E637" s="7">
        <v>1</v>
      </c>
      <c r="F637" s="9" t="s">
        <v>95</v>
      </c>
      <c r="G637" s="4">
        <f t="shared" si="183"/>
        <v>4.5330915684496827E-4</v>
      </c>
      <c r="H637" s="1" t="str">
        <f t="shared" si="184"/>
        <v>ni</v>
      </c>
      <c r="I637" s="1" t="str">
        <f t="shared" si="185"/>
        <v>nee</v>
      </c>
      <c r="J637" s="10">
        <f t="shared" si="186"/>
        <v>2</v>
      </c>
      <c r="K637" s="10">
        <f t="shared" si="187"/>
        <v>3</v>
      </c>
      <c r="L637" s="10">
        <f t="shared" si="188"/>
        <v>3</v>
      </c>
      <c r="M637" s="1" t="str">
        <f t="shared" si="189"/>
        <v>~nee~</v>
      </c>
      <c r="N637" s="1" t="str">
        <f t="shared" si="190"/>
        <v>[ni]</v>
      </c>
      <c r="O637" s="4">
        <f t="shared" si="191"/>
        <v>0.14027395824968311</v>
      </c>
      <c r="P637" s="4">
        <f t="shared" si="192"/>
        <v>0.66666666666666663</v>
      </c>
      <c r="Q637" s="3" cm="1">
        <f t="array" ref="Q637">SUM(_xlfn._xlws.FILTER($G$2:$G$863,_xlfn.MAP($M$2:$M$863,_xlfn.LAMBDA(_xlpm.x,_xlpm.x=$M637))))</f>
        <v>4.5330915684496827E-4</v>
      </c>
      <c r="R637" s="4">
        <f t="shared" si="193"/>
        <v>1</v>
      </c>
      <c r="S637" s="6" cm="1">
        <f t="array" ref="S637">SUM(_xlfn._xlws.FILTER($G$2:$G$863,_xlfn.MAP($N$2:$N$863,_xlfn.LAMBDA(_xlpm.x,_xlpm.x=$N637))))</f>
        <v>9.0661831368993653E-4</v>
      </c>
      <c r="T637" s="4">
        <f t="shared" si="194"/>
        <v>0.5</v>
      </c>
      <c r="U637" s="4">
        <f t="shared" si="195"/>
        <v>0.3010299956639812</v>
      </c>
      <c r="V637" s="4" t="s">
        <v>908</v>
      </c>
      <c r="W637" s="4" t="s">
        <v>897</v>
      </c>
      <c r="X637" s="2" cm="1">
        <f t="array" ref="X637">SUM(_xlfn._xlws.FILTER($E$2:$E$863,_xlfn.MAP($V$2:$V$863,_xlfn.LAMBDA(_xlpm.x,_xlpm.x=$V637))))</f>
        <v>562</v>
      </c>
      <c r="Y637" s="11">
        <f t="shared" si="196"/>
        <v>1.7793594306049821E-3</v>
      </c>
      <c r="Z637" s="2" cm="1">
        <f t="array" ref="Z637">SUM(_xlfn._xlws.FILTER($E$2:$E$863,_xlfn.MAP($W$2:$W$863,_xlfn.LAMBDA(_xlpm.x,_xlpm.x=$W637))))</f>
        <v>111</v>
      </c>
      <c r="AA637" s="11">
        <f t="shared" si="197"/>
        <v>9.0090090090090089E-3</v>
      </c>
      <c r="AB637" s="11">
        <f t="shared" si="198"/>
        <v>-0.7044133367824037</v>
      </c>
      <c r="AC637" s="2"/>
      <c r="AH637" s="2"/>
      <c r="AI637" s="2"/>
    </row>
    <row r="638" spans="1:35">
      <c r="A638" s="1" t="str">
        <f t="shared" si="182"/>
        <v>~nso~ : [nsə]</v>
      </c>
      <c r="B638" s="1">
        <f t="shared" si="201"/>
        <v>0</v>
      </c>
      <c r="C638" s="1">
        <f t="shared" si="201"/>
        <v>0</v>
      </c>
      <c r="D638" s="1">
        <f t="shared" si="201"/>
        <v>1</v>
      </c>
      <c r="E638" s="7">
        <v>1</v>
      </c>
      <c r="F638" s="9" t="s">
        <v>775</v>
      </c>
      <c r="G638" s="4">
        <f t="shared" si="183"/>
        <v>4.5330915684496827E-4</v>
      </c>
      <c r="H638" s="4" t="str">
        <f t="shared" si="184"/>
        <v>nsə</v>
      </c>
      <c r="I638" s="4" t="str">
        <f t="shared" si="185"/>
        <v>nso</v>
      </c>
      <c r="J638" s="10">
        <f t="shared" si="186"/>
        <v>3</v>
      </c>
      <c r="K638" s="10">
        <f t="shared" si="187"/>
        <v>3</v>
      </c>
      <c r="L638" s="10">
        <f t="shared" si="188"/>
        <v>3</v>
      </c>
      <c r="M638" s="1" t="str">
        <f t="shared" si="189"/>
        <v>~nso~</v>
      </c>
      <c r="N638" s="1" t="str">
        <f t="shared" si="190"/>
        <v>[nsə]</v>
      </c>
      <c r="O638" s="4">
        <f t="shared" si="191"/>
        <v>0.14027395824968311</v>
      </c>
      <c r="P638" s="4">
        <f t="shared" si="192"/>
        <v>0.66666666666666663</v>
      </c>
      <c r="Q638" s="3" cm="1">
        <f t="array" ref="Q638">SUM(_xlfn._xlws.FILTER($G$2:$G$863,_xlfn.MAP($M$2:$M$863,_xlfn.LAMBDA(_xlpm.x,_xlpm.x=$M638))))</f>
        <v>4.5330915684496827E-4</v>
      </c>
      <c r="R638" s="4">
        <f t="shared" si="193"/>
        <v>1</v>
      </c>
      <c r="S638" s="6" cm="1">
        <f t="array" ref="S638">SUM(_xlfn._xlws.FILTER($G$2:$G$863,_xlfn.MAP($N$2:$N$863,_xlfn.LAMBDA(_xlpm.x,_xlpm.x=$N638))))</f>
        <v>9.0661831368993653E-4</v>
      </c>
      <c r="T638" s="4">
        <f t="shared" si="194"/>
        <v>0.5</v>
      </c>
      <c r="U638" s="4">
        <f t="shared" si="195"/>
        <v>0.3010299956639812</v>
      </c>
      <c r="V638" s="4" t="s">
        <v>909</v>
      </c>
      <c r="W638" s="4" t="s">
        <v>901</v>
      </c>
      <c r="X638" s="2" cm="1">
        <f t="array" ref="X638">SUM(_xlfn._xlws.FILTER($E$2:$E$863,_xlfn.MAP($V$2:$V$863,_xlfn.LAMBDA(_xlpm.x,_xlpm.x=$V638))))</f>
        <v>473</v>
      </c>
      <c r="Y638" s="11">
        <f t="shared" si="196"/>
        <v>2.1141649048625794E-3</v>
      </c>
      <c r="Z638" s="2" cm="1">
        <f t="array" ref="Z638">SUM(_xlfn._xlws.FILTER($E$2:$E$863,_xlfn.MAP($W$2:$W$863,_xlfn.LAMBDA(_xlpm.x,_xlpm.x=$W638))))</f>
        <v>184</v>
      </c>
      <c r="AA638" s="11">
        <f t="shared" si="197"/>
        <v>5.434782608695652E-3</v>
      </c>
      <c r="AB638" s="11">
        <f t="shared" si="198"/>
        <v>-0.41004331772827507</v>
      </c>
      <c r="AC638" s="2"/>
      <c r="AH638" s="2"/>
      <c r="AI638" s="2"/>
    </row>
    <row r="639" spans="1:35">
      <c r="A639" s="1" t="str">
        <f t="shared" si="182"/>
        <v>~ple~ : [pl]</v>
      </c>
      <c r="B639" s="1">
        <f t="shared" si="201"/>
        <v>0</v>
      </c>
      <c r="C639" s="1">
        <f t="shared" si="201"/>
        <v>0</v>
      </c>
      <c r="D639" s="1">
        <f t="shared" si="201"/>
        <v>0</v>
      </c>
      <c r="E639" s="7">
        <v>1</v>
      </c>
      <c r="F639" s="9" t="s">
        <v>115</v>
      </c>
      <c r="G639" s="4">
        <f t="shared" si="183"/>
        <v>4.5330915684496827E-4</v>
      </c>
      <c r="H639" s="4" t="str">
        <f t="shared" si="184"/>
        <v>pl</v>
      </c>
      <c r="I639" s="4" t="str">
        <f t="shared" si="185"/>
        <v>ple</v>
      </c>
      <c r="J639" s="10">
        <f t="shared" si="186"/>
        <v>2</v>
      </c>
      <c r="K639" s="10">
        <f t="shared" si="187"/>
        <v>3</v>
      </c>
      <c r="L639" s="10">
        <f t="shared" si="188"/>
        <v>3</v>
      </c>
      <c r="M639" s="1" t="str">
        <f t="shared" si="189"/>
        <v>~ple~</v>
      </c>
      <c r="N639" s="1" t="str">
        <f t="shared" si="190"/>
        <v>[pl]</v>
      </c>
      <c r="O639" s="4">
        <f t="shared" si="191"/>
        <v>0.14027395824968311</v>
      </c>
      <c r="P639" s="4">
        <f t="shared" si="192"/>
        <v>0.66666666666666663</v>
      </c>
      <c r="Q639" s="3" cm="1">
        <f t="array" ref="Q639">SUM(_xlfn._xlws.FILTER($G$2:$G$863,_xlfn.MAP($M$2:$M$863,_xlfn.LAMBDA(_xlpm.x,_xlpm.x=$M639))))</f>
        <v>4.5330915684496827E-4</v>
      </c>
      <c r="R639" s="4">
        <f t="shared" si="193"/>
        <v>1</v>
      </c>
      <c r="S639" s="6" cm="1">
        <f t="array" ref="S639">SUM(_xlfn._xlws.FILTER($G$2:$G$863,_xlfn.MAP($N$2:$N$863,_xlfn.LAMBDA(_xlpm.x,_xlpm.x=$N639))))</f>
        <v>9.0661831368993653E-4</v>
      </c>
      <c r="T639" s="4">
        <f t="shared" si="194"/>
        <v>0.5</v>
      </c>
      <c r="U639" s="4">
        <f t="shared" si="195"/>
        <v>0.3010299956639812</v>
      </c>
      <c r="V639" s="4" t="s">
        <v>909</v>
      </c>
      <c r="W639" s="4" t="s">
        <v>890</v>
      </c>
      <c r="X639" s="2" cm="1">
        <f t="array" ref="X639">SUM(_xlfn._xlws.FILTER($E$2:$E$863,_xlfn.MAP($V$2:$V$863,_xlfn.LAMBDA(_xlpm.x,_xlpm.x=$V639))))</f>
        <v>473</v>
      </c>
      <c r="Y639" s="11">
        <f t="shared" si="196"/>
        <v>2.1141649048625794E-3</v>
      </c>
      <c r="Z639" s="2" cm="1">
        <f t="array" ref="Z639">SUM(_xlfn._xlws.FILTER($E$2:$E$863,_xlfn.MAP($W$2:$W$863,_xlfn.LAMBDA(_xlpm.x,_xlpm.x=$W639))))</f>
        <v>245</v>
      </c>
      <c r="AA639" s="11">
        <f t="shared" si="197"/>
        <v>4.0816326530612249E-3</v>
      </c>
      <c r="AB639" s="11">
        <f t="shared" si="198"/>
        <v>-0.28569505637327913</v>
      </c>
      <c r="AC639" s="2"/>
      <c r="AH639" s="2"/>
      <c r="AI639" s="2"/>
    </row>
    <row r="640" spans="1:35">
      <c r="A640" s="1" t="str">
        <f t="shared" si="182"/>
        <v>~pen~ : [pn]</v>
      </c>
      <c r="B640" s="1">
        <f t="shared" si="201"/>
        <v>0</v>
      </c>
      <c r="C640" s="1">
        <f t="shared" si="201"/>
        <v>0</v>
      </c>
      <c r="D640" s="1">
        <f t="shared" si="201"/>
        <v>0</v>
      </c>
      <c r="E640" s="7">
        <v>1</v>
      </c>
      <c r="F640" s="9" t="s">
        <v>119</v>
      </c>
      <c r="G640" s="4">
        <f t="shared" si="183"/>
        <v>4.5330915684496827E-4</v>
      </c>
      <c r="H640" s="4" t="str">
        <f t="shared" si="184"/>
        <v>pn</v>
      </c>
      <c r="I640" s="4" t="str">
        <f t="shared" si="185"/>
        <v>pen</v>
      </c>
      <c r="J640" s="10">
        <f t="shared" si="186"/>
        <v>2</v>
      </c>
      <c r="K640" s="10">
        <f t="shared" si="187"/>
        <v>3</v>
      </c>
      <c r="L640" s="10">
        <f t="shared" si="188"/>
        <v>3</v>
      </c>
      <c r="M640" s="1" t="str">
        <f t="shared" si="189"/>
        <v>~pen~</v>
      </c>
      <c r="N640" s="1" t="str">
        <f t="shared" si="190"/>
        <v>[pn]</v>
      </c>
      <c r="O640" s="4">
        <f t="shared" si="191"/>
        <v>0.14027395824968311</v>
      </c>
      <c r="P640" s="4">
        <f t="shared" si="192"/>
        <v>0.66666666666666663</v>
      </c>
      <c r="Q640" s="3" cm="1">
        <f t="array" ref="Q640">SUM(_xlfn._xlws.FILTER($G$2:$G$863,_xlfn.MAP($M$2:$M$863,_xlfn.LAMBDA(_xlpm.x,_xlpm.x=$M640))))</f>
        <v>4.5330915684496827E-4</v>
      </c>
      <c r="R640" s="4">
        <f t="shared" si="193"/>
        <v>1</v>
      </c>
      <c r="S640" s="6" cm="1">
        <f t="array" ref="S640">SUM(_xlfn._xlws.FILTER($G$2:$G$863,_xlfn.MAP($N$2:$N$863,_xlfn.LAMBDA(_xlpm.x,_xlpm.x=$N640))))</f>
        <v>9.0661831368993653E-4</v>
      </c>
      <c r="T640" s="4">
        <f t="shared" si="194"/>
        <v>0.5</v>
      </c>
      <c r="U640" s="4">
        <f t="shared" si="195"/>
        <v>0.3010299956639812</v>
      </c>
      <c r="V640" s="4" t="s">
        <v>919</v>
      </c>
      <c r="W640" s="4" t="s">
        <v>891</v>
      </c>
      <c r="X640" s="2" cm="1">
        <f t="array" ref="X640">SUM(_xlfn._xlws.FILTER($E$2:$E$863,_xlfn.MAP($V$2:$V$863,_xlfn.LAMBDA(_xlpm.x,_xlpm.x=$V640))))</f>
        <v>20</v>
      </c>
      <c r="Y640" s="11">
        <f t="shared" si="196"/>
        <v>0.05</v>
      </c>
      <c r="Z640" s="2" cm="1">
        <f t="array" ref="Z640">SUM(_xlfn._xlws.FILTER($E$2:$E$863,_xlfn.MAP($W$2:$W$863,_xlfn.LAMBDA(_xlpm.x,_xlpm.x=$W640))))</f>
        <v>163</v>
      </c>
      <c r="AA640" s="11">
        <f t="shared" si="197"/>
        <v>6.1349693251533744E-3</v>
      </c>
      <c r="AB640" s="11">
        <f t="shared" si="198"/>
        <v>0.91115760873997664</v>
      </c>
      <c r="AC640" s="2"/>
      <c r="AH640" s="2"/>
      <c r="AI640" s="2"/>
    </row>
    <row r="641" spans="1:35">
      <c r="A641" s="1" t="str">
        <f t="shared" si="182"/>
        <v>~soo~ : [su]</v>
      </c>
      <c r="B641" s="1">
        <f t="shared" si="201"/>
        <v>0</v>
      </c>
      <c r="C641" s="1">
        <f t="shared" si="201"/>
        <v>0</v>
      </c>
      <c r="D641" s="1">
        <f t="shared" si="201"/>
        <v>0</v>
      </c>
      <c r="E641" s="7">
        <v>1</v>
      </c>
      <c r="F641" s="9" t="s">
        <v>144</v>
      </c>
      <c r="G641" s="4">
        <f t="shared" si="183"/>
        <v>4.5330915684496827E-4</v>
      </c>
      <c r="H641" s="1" t="str">
        <f t="shared" si="184"/>
        <v>su</v>
      </c>
      <c r="I641" s="1" t="str">
        <f t="shared" si="185"/>
        <v>soo</v>
      </c>
      <c r="J641" s="10">
        <f t="shared" si="186"/>
        <v>2</v>
      </c>
      <c r="K641" s="10">
        <f t="shared" si="187"/>
        <v>3</v>
      </c>
      <c r="L641" s="10">
        <f t="shared" si="188"/>
        <v>3</v>
      </c>
      <c r="M641" s="1" t="str">
        <f t="shared" si="189"/>
        <v>~soo~</v>
      </c>
      <c r="N641" s="1" t="str">
        <f t="shared" si="190"/>
        <v>[su]</v>
      </c>
      <c r="O641" s="4">
        <f t="shared" si="191"/>
        <v>0.14027395824968311</v>
      </c>
      <c r="P641" s="4">
        <f t="shared" si="192"/>
        <v>0.66666666666666663</v>
      </c>
      <c r="Q641" s="3" cm="1">
        <f t="array" ref="Q641">SUM(_xlfn._xlws.FILTER($G$2:$G$863,_xlfn.MAP($M$2:$M$863,_xlfn.LAMBDA(_xlpm.x,_xlpm.x=$M641))))</f>
        <v>4.5330915684496827E-4</v>
      </c>
      <c r="R641" s="4">
        <f t="shared" si="193"/>
        <v>1</v>
      </c>
      <c r="S641" s="6" cm="1">
        <f t="array" ref="S641">SUM(_xlfn._xlws.FILTER($G$2:$G$863,_xlfn.MAP($N$2:$N$863,_xlfn.LAMBDA(_xlpm.x,_xlpm.x=$N641))))</f>
        <v>9.0661831368993653E-4</v>
      </c>
      <c r="T641" s="4">
        <f t="shared" si="194"/>
        <v>0.5</v>
      </c>
      <c r="U641" s="4">
        <f t="shared" si="195"/>
        <v>0.3010299956639812</v>
      </c>
      <c r="V641" s="4" t="s">
        <v>908</v>
      </c>
      <c r="W641" s="4" t="s">
        <v>892</v>
      </c>
      <c r="X641" s="2" cm="1">
        <f t="array" ref="X641">SUM(_xlfn._xlws.FILTER($E$2:$E$863,_xlfn.MAP($V$2:$V$863,_xlfn.LAMBDA(_xlpm.x,_xlpm.x=$V641))))</f>
        <v>562</v>
      </c>
      <c r="Y641" s="11">
        <f t="shared" si="196"/>
        <v>1.7793594306049821E-3</v>
      </c>
      <c r="Z641" s="2" cm="1">
        <f t="array" ref="Z641">SUM(_xlfn._xlws.FILTER($E$2:$E$863,_xlfn.MAP($W$2:$W$863,_xlfn.LAMBDA(_xlpm.x,_xlpm.x=$W641))))</f>
        <v>110</v>
      </c>
      <c r="AA641" s="11">
        <f t="shared" si="197"/>
        <v>9.0909090909090905E-3</v>
      </c>
      <c r="AB641" s="11">
        <f t="shared" si="198"/>
        <v>-0.70834363041083603</v>
      </c>
      <c r="AC641" s="2"/>
      <c r="AH641" s="2"/>
      <c r="AI641" s="2"/>
    </row>
    <row r="642" spans="1:35">
      <c r="A642" s="1" t="str">
        <f t="shared" ref="A642:A705" si="202">_xlfn.LET(_xlpm.sep," : ",CONCATENATE(M642,_xlpm.sep,N642))</f>
        <v>~sui~ : [su]</v>
      </c>
      <c r="B642" s="1">
        <f t="shared" ref="B642:D661" si="203">_xlfn.LET(_xlpm.d,$F642,_xlpm.k,_xlfn.CONCAT(LEFT(TRIM(B$1),1),"*"),COUNTIF(_xlpm.d,_xlpm.k))</f>
        <v>0</v>
      </c>
      <c r="C642" s="1">
        <f t="shared" si="203"/>
        <v>0</v>
      </c>
      <c r="D642" s="1">
        <f t="shared" si="203"/>
        <v>0</v>
      </c>
      <c r="E642" s="7">
        <v>1</v>
      </c>
      <c r="F642" s="9" t="s">
        <v>145</v>
      </c>
      <c r="G642" s="4">
        <f t="shared" ref="G642:G705" si="204">E642/freq.sum.r6e</f>
        <v>4.5330915684496827E-4</v>
      </c>
      <c r="H642" s="4" t="str">
        <f t="shared" ref="H642:H705" si="205">_xlfn.LET(_xlpm.sep,":",_xlpm.w,$F642,LEFT(_xlpm.w,FIND(_xlpm.sep,_xlpm.w)-1))</f>
        <v>su</v>
      </c>
      <c r="I642" s="4" t="str">
        <f t="shared" ref="I642:I705" si="206">_xlfn.LET(_xlpm.sep,":",_xlpm.w,$F642,RIGHT(_xlpm.w,LEN(_xlpm.w)-FIND(_xlpm.sep,_xlpm.w)))</f>
        <v>sui</v>
      </c>
      <c r="J642" s="10">
        <f t="shared" ref="J642:J705" si="207">_xlfn.LET(_xlpm.w,H642,LEN(_xlpm.w))</f>
        <v>2</v>
      </c>
      <c r="K642" s="10">
        <f t="shared" ref="K642:K705" si="208">_xlfn.LET(_xlpm.w,I642,LEN(_xlpm.w))</f>
        <v>3</v>
      </c>
      <c r="L642" s="10">
        <f t="shared" ref="L642:L705" si="209">_xlfn.LET(_xlpm.a,J642,_xlpm.b,K642,MAX(_xlpm.a,_xlpm.b))</f>
        <v>3</v>
      </c>
      <c r="M642" s="1" t="str">
        <f t="shared" ref="M642:M705" si="210">_xlfn.LET(_xlpm.sep,":",_xlpm.w,$F642,_xlfn.CONCAT("~",RIGHT(_xlpm.w,LEN(_xlpm.w)-FIND(_xlpm.sep,_xlpm.w)),"~"))</f>
        <v>~sui~</v>
      </c>
      <c r="N642" s="1" t="str">
        <f t="shared" ref="N642:N705" si="211">_xlfn.LET(_xlpm.sep,":",_xlpm.w,$F642,_xlfn.CONCAT("[",LEFT(_xlpm.w,FIND(_xlpm.sep,_xlpm.w)-1),"]"))</f>
        <v>[su]</v>
      </c>
      <c r="O642" s="4">
        <f t="shared" ref="O642:O705" si="212">_xlfn.LET(_xlpm.freq,E642,_xlpm.size,L642+1,_xlpm.F,P642,LOG(1+_xlpm.freq)*LOG(1+_xlpm.size)*_xlpm.F)</f>
        <v>0.14027395824968311</v>
      </c>
      <c r="P642" s="4">
        <f t="shared" ref="P642:P705" si="213">_xlfn.LET(_xlpm.a,T642,_xlpm.b,R642,2*_xlpm.a*_xlpm.b/(_xlpm.a+_xlpm.b))</f>
        <v>0.66666666666666663</v>
      </c>
      <c r="Q642" s="3" cm="1">
        <f t="array" ref="Q642">SUM(_xlfn._xlws.FILTER($G$2:$G$863,_xlfn.MAP($M$2:$M$863,_xlfn.LAMBDA(_xlpm.x,_xlpm.x=$M642))))</f>
        <v>4.5330915684496827E-4</v>
      </c>
      <c r="R642" s="4">
        <f t="shared" ref="R642:R705" si="214">$G642/Q642</f>
        <v>1</v>
      </c>
      <c r="S642" s="6" cm="1">
        <f t="array" ref="S642">SUM(_xlfn._xlws.FILTER($G$2:$G$863,_xlfn.MAP($N$2:$N$863,_xlfn.LAMBDA(_xlpm.x,_xlpm.x=$N642))))</f>
        <v>9.0661831368993653E-4</v>
      </c>
      <c r="T642" s="4">
        <f t="shared" ref="T642:T705" si="215">$G642/S642</f>
        <v>0.5</v>
      </c>
      <c r="U642" s="4">
        <f t="shared" ref="U642:U705" si="216">_xlfn.LET(_xlpm.p,R642,_xlpm.q,T642,LOG(_xlpm.p/_xlpm.q))</f>
        <v>0.3010299956639812</v>
      </c>
      <c r="V642" s="4" t="s">
        <v>900</v>
      </c>
      <c r="W642" s="4" t="s">
        <v>902</v>
      </c>
      <c r="X642" s="2" cm="1">
        <f t="array" ref="X642">SUM(_xlfn._xlws.FILTER($E$2:$E$863,_xlfn.MAP($V$2:$V$863,_xlfn.LAMBDA(_xlpm.x,_xlpm.x=$V642))))</f>
        <v>247</v>
      </c>
      <c r="Y642" s="11">
        <f t="shared" ref="Y642:Y705" si="217">$E642/X642</f>
        <v>4.048582995951417E-3</v>
      </c>
      <c r="Z642" s="2" cm="1">
        <f t="array" ref="Z642">SUM(_xlfn._xlws.FILTER($E$2:$E$863,_xlfn.MAP($W$2:$W$863,_xlfn.LAMBDA(_xlpm.x,_xlpm.x=$W642))))</f>
        <v>127</v>
      </c>
      <c r="AA642" s="11">
        <f t="shared" ref="AA642:AA705" si="218">$E642/Z642</f>
        <v>7.874015748031496E-3</v>
      </c>
      <c r="AB642" s="11">
        <f t="shared" ref="AB642:AB705" si="219">_xlfn.LET(_xlpm.a,Y642,_xlpm.b,AA642,LOG(_xlpm.a/_xlpm.b))</f>
        <v>-0.28889323230370889</v>
      </c>
      <c r="AC642" s="2"/>
      <c r="AH642" s="2"/>
      <c r="AI642" s="2"/>
    </row>
    <row r="643" spans="1:35">
      <c r="A643" s="1" t="str">
        <f t="shared" si="202"/>
        <v>~che~ : [tʃɛ]</v>
      </c>
      <c r="B643" s="1">
        <f t="shared" si="203"/>
        <v>0</v>
      </c>
      <c r="C643" s="1">
        <f t="shared" si="203"/>
        <v>0</v>
      </c>
      <c r="D643" s="1">
        <f t="shared" si="203"/>
        <v>0</v>
      </c>
      <c r="E643" s="7">
        <v>1</v>
      </c>
      <c r="F643" s="9" t="s">
        <v>361</v>
      </c>
      <c r="G643" s="4">
        <f t="shared" si="204"/>
        <v>4.5330915684496827E-4</v>
      </c>
      <c r="H643" s="4" t="str">
        <f t="shared" si="205"/>
        <v>tʃɛ</v>
      </c>
      <c r="I643" s="4" t="str">
        <f t="shared" si="206"/>
        <v>che</v>
      </c>
      <c r="J643" s="10">
        <f t="shared" si="207"/>
        <v>3</v>
      </c>
      <c r="K643" s="10">
        <f t="shared" si="208"/>
        <v>3</v>
      </c>
      <c r="L643" s="10">
        <f t="shared" si="209"/>
        <v>3</v>
      </c>
      <c r="M643" s="1" t="str">
        <f t="shared" si="210"/>
        <v>~che~</v>
      </c>
      <c r="N643" s="1" t="str">
        <f t="shared" si="211"/>
        <v>[tʃɛ]</v>
      </c>
      <c r="O643" s="4">
        <f t="shared" si="212"/>
        <v>0.14027395824968311</v>
      </c>
      <c r="P643" s="4">
        <f t="shared" si="213"/>
        <v>0.66666666666666663</v>
      </c>
      <c r="Q643" s="3" cm="1">
        <f t="array" ref="Q643">SUM(_xlfn._xlws.FILTER($G$2:$G$863,_xlfn.MAP($M$2:$M$863,_xlfn.LAMBDA(_xlpm.x,_xlpm.x=$M643))))</f>
        <v>4.5330915684496827E-4</v>
      </c>
      <c r="R643" s="4">
        <f t="shared" si="214"/>
        <v>1</v>
      </c>
      <c r="S643" s="6" cm="1">
        <f t="array" ref="S643">SUM(_xlfn._xlws.FILTER($G$2:$G$863,_xlfn.MAP($N$2:$N$863,_xlfn.LAMBDA(_xlpm.x,_xlpm.x=$N643))))</f>
        <v>9.0661831368993653E-4</v>
      </c>
      <c r="T643" s="4">
        <f t="shared" si="215"/>
        <v>0.5</v>
      </c>
      <c r="U643" s="4">
        <f t="shared" si="216"/>
        <v>0.3010299956639812</v>
      </c>
      <c r="V643" s="4" t="s">
        <v>900</v>
      </c>
      <c r="W643" s="4" t="s">
        <v>901</v>
      </c>
      <c r="X643" s="2" cm="1">
        <f t="array" ref="X643">SUM(_xlfn._xlws.FILTER($E$2:$E$863,_xlfn.MAP($V$2:$V$863,_xlfn.LAMBDA(_xlpm.x,_xlpm.x=$V643))))</f>
        <v>247</v>
      </c>
      <c r="Y643" s="11">
        <f t="shared" si="217"/>
        <v>4.048582995951417E-3</v>
      </c>
      <c r="Z643" s="2" cm="1">
        <f t="array" ref="Z643">SUM(_xlfn._xlws.FILTER($E$2:$E$863,_xlfn.MAP($W$2:$W$863,_xlfn.LAMBDA(_xlpm.x,_xlpm.x=$W643))))</f>
        <v>184</v>
      </c>
      <c r="AA643" s="11">
        <f t="shared" si="218"/>
        <v>5.434782608695652E-3</v>
      </c>
      <c r="AB643" s="11">
        <f t="shared" si="219"/>
        <v>-0.12787913025012926</v>
      </c>
      <c r="AC643" s="2"/>
      <c r="AH643" s="2"/>
      <c r="AI643" s="2"/>
    </row>
    <row r="644" spans="1:35">
      <c r="A644" s="1" t="str">
        <f t="shared" si="202"/>
        <v>~sio~ : [ʒə]</v>
      </c>
      <c r="B644" s="1">
        <f t="shared" si="203"/>
        <v>0</v>
      </c>
      <c r="C644" s="1">
        <f t="shared" si="203"/>
        <v>0</v>
      </c>
      <c r="D644" s="1">
        <f t="shared" si="203"/>
        <v>0</v>
      </c>
      <c r="E644" s="7">
        <v>1</v>
      </c>
      <c r="F644" s="9" t="s">
        <v>215</v>
      </c>
      <c r="G644" s="4">
        <f t="shared" si="204"/>
        <v>4.5330915684496827E-4</v>
      </c>
      <c r="H644" s="4" t="str">
        <f t="shared" si="205"/>
        <v>ʒə</v>
      </c>
      <c r="I644" s="4" t="str">
        <f t="shared" si="206"/>
        <v>sio</v>
      </c>
      <c r="J644" s="10">
        <f t="shared" si="207"/>
        <v>2</v>
      </c>
      <c r="K644" s="10">
        <f t="shared" si="208"/>
        <v>3</v>
      </c>
      <c r="L644" s="10">
        <f t="shared" si="209"/>
        <v>3</v>
      </c>
      <c r="M644" s="1" t="str">
        <f t="shared" si="210"/>
        <v>~sio~</v>
      </c>
      <c r="N644" s="1" t="str">
        <f t="shared" si="211"/>
        <v>[ʒə]</v>
      </c>
      <c r="O644" s="4">
        <f t="shared" si="212"/>
        <v>0.14027395824968311</v>
      </c>
      <c r="P644" s="4">
        <f t="shared" si="213"/>
        <v>0.66666666666666663</v>
      </c>
      <c r="Q644" s="3" cm="1">
        <f t="array" ref="Q644">SUM(_xlfn._xlws.FILTER($G$2:$G$863,_xlfn.MAP($M$2:$M$863,_xlfn.LAMBDA(_xlpm.x,_xlpm.x=$M644))))</f>
        <v>4.5330915684496827E-4</v>
      </c>
      <c r="R644" s="4">
        <f t="shared" si="214"/>
        <v>1</v>
      </c>
      <c r="S644" s="6" cm="1">
        <f t="array" ref="S644">SUM(_xlfn._xlws.FILTER($G$2:$G$863,_xlfn.MAP($N$2:$N$863,_xlfn.LAMBDA(_xlpm.x,_xlpm.x=$N644))))</f>
        <v>9.0661831368993653E-4</v>
      </c>
      <c r="T644" s="4">
        <f t="shared" si="215"/>
        <v>0.5</v>
      </c>
      <c r="U644" s="4">
        <f t="shared" si="216"/>
        <v>0.3010299956639812</v>
      </c>
      <c r="V644" s="4" t="s">
        <v>909</v>
      </c>
      <c r="W644" s="4" t="s">
        <v>890</v>
      </c>
      <c r="X644" s="2" cm="1">
        <f t="array" ref="X644">SUM(_xlfn._xlws.FILTER($E$2:$E$863,_xlfn.MAP($V$2:$V$863,_xlfn.LAMBDA(_xlpm.x,_xlpm.x=$V644))))</f>
        <v>473</v>
      </c>
      <c r="Y644" s="11">
        <f t="shared" si="217"/>
        <v>2.1141649048625794E-3</v>
      </c>
      <c r="Z644" s="2" cm="1">
        <f t="array" ref="Z644">SUM(_xlfn._xlws.FILTER($E$2:$E$863,_xlfn.MAP($W$2:$W$863,_xlfn.LAMBDA(_xlpm.x,_xlpm.x=$W644))))</f>
        <v>245</v>
      </c>
      <c r="AA644" s="11">
        <f t="shared" si="218"/>
        <v>4.0816326530612249E-3</v>
      </c>
      <c r="AB644" s="11">
        <f t="shared" si="219"/>
        <v>-0.28569505637327913</v>
      </c>
      <c r="AC644" s="2"/>
      <c r="AH644" s="2"/>
      <c r="AI644" s="2"/>
    </row>
    <row r="645" spans="1:35">
      <c r="A645" s="1" t="str">
        <f t="shared" si="202"/>
        <v>~dry~ : [dɹaɪ]</v>
      </c>
      <c r="B645" s="1">
        <f t="shared" si="203"/>
        <v>0</v>
      </c>
      <c r="C645" s="1">
        <f t="shared" si="203"/>
        <v>0</v>
      </c>
      <c r="D645" s="1">
        <f t="shared" si="203"/>
        <v>0</v>
      </c>
      <c r="E645" s="7">
        <v>1</v>
      </c>
      <c r="F645" s="9" t="s">
        <v>493</v>
      </c>
      <c r="G645" s="4">
        <f t="shared" si="204"/>
        <v>4.5330915684496827E-4</v>
      </c>
      <c r="H645" s="4" t="str">
        <f t="shared" si="205"/>
        <v>dɹaɪ</v>
      </c>
      <c r="I645" s="4" t="str">
        <f t="shared" si="206"/>
        <v>dry</v>
      </c>
      <c r="J645" s="10">
        <f t="shared" si="207"/>
        <v>4</v>
      </c>
      <c r="K645" s="10">
        <f t="shared" si="208"/>
        <v>3</v>
      </c>
      <c r="L645" s="10">
        <f t="shared" si="209"/>
        <v>4</v>
      </c>
      <c r="M645" s="1" t="str">
        <f t="shared" si="210"/>
        <v>~dry~</v>
      </c>
      <c r="N645" s="1" t="str">
        <f t="shared" si="211"/>
        <v>[dɹaɪ]</v>
      </c>
      <c r="O645" s="4">
        <f t="shared" si="212"/>
        <v>0.15616457835260653</v>
      </c>
      <c r="P645" s="4">
        <f t="shared" si="213"/>
        <v>0.66666666666666663</v>
      </c>
      <c r="Q645" s="3" cm="1">
        <f t="array" ref="Q645">SUM(_xlfn._xlws.FILTER($G$2:$G$863,_xlfn.MAP($M$2:$M$863,_xlfn.LAMBDA(_xlpm.x,_xlpm.x=$M645))))</f>
        <v>4.5330915684496827E-4</v>
      </c>
      <c r="R645" s="4">
        <f t="shared" si="214"/>
        <v>1</v>
      </c>
      <c r="S645" s="6" cm="1">
        <f t="array" ref="S645">SUM(_xlfn._xlws.FILTER($G$2:$G$863,_xlfn.MAP($N$2:$N$863,_xlfn.LAMBDA(_xlpm.x,_xlpm.x=$N645))))</f>
        <v>9.0661831368993653E-4</v>
      </c>
      <c r="T645" s="4">
        <f t="shared" si="215"/>
        <v>0.5</v>
      </c>
      <c r="U645" s="4">
        <f t="shared" si="216"/>
        <v>0.3010299956639812</v>
      </c>
      <c r="V645" s="4" t="s">
        <v>907</v>
      </c>
      <c r="W645" s="4" t="s">
        <v>902</v>
      </c>
      <c r="X645" s="2" cm="1">
        <f t="array" ref="X645">SUM(_xlfn._xlws.FILTER($E$2:$E$863,_xlfn.MAP($V$2:$V$863,_xlfn.LAMBDA(_xlpm.x,_xlpm.x=$V645))))</f>
        <v>341</v>
      </c>
      <c r="Y645" s="11">
        <f t="shared" si="217"/>
        <v>2.9325513196480938E-3</v>
      </c>
      <c r="Z645" s="2" cm="1">
        <f t="array" ref="Z645">SUM(_xlfn._xlws.FILTER($E$2:$E$863,_xlfn.MAP($W$2:$W$863,_xlfn.LAMBDA(_xlpm.x,_xlpm.x=$W645))))</f>
        <v>127</v>
      </c>
      <c r="AA645" s="11">
        <f t="shared" si="218"/>
        <v>7.874015748031496E-3</v>
      </c>
      <c r="AB645" s="11">
        <f t="shared" si="219"/>
        <v>-0.42895065803654087</v>
      </c>
      <c r="AC645" s="2"/>
      <c r="AH645" s="2"/>
      <c r="AI645" s="2"/>
    </row>
    <row r="646" spans="1:35">
      <c r="A646" s="1" t="str">
        <f t="shared" si="202"/>
        <v>~joi~ : [dʒɔɪ]</v>
      </c>
      <c r="B646" s="1">
        <f t="shared" si="203"/>
        <v>0</v>
      </c>
      <c r="C646" s="1">
        <f t="shared" si="203"/>
        <v>0</v>
      </c>
      <c r="D646" s="1">
        <f t="shared" si="203"/>
        <v>0</v>
      </c>
      <c r="E646" s="7">
        <v>1</v>
      </c>
      <c r="F646" s="9" t="s">
        <v>345</v>
      </c>
      <c r="G646" s="4">
        <f t="shared" si="204"/>
        <v>4.5330915684496827E-4</v>
      </c>
      <c r="H646" s="4" t="str">
        <f t="shared" si="205"/>
        <v>dʒɔɪ</v>
      </c>
      <c r="I646" s="4" t="str">
        <f t="shared" si="206"/>
        <v>joi</v>
      </c>
      <c r="J646" s="10">
        <f t="shared" si="207"/>
        <v>4</v>
      </c>
      <c r="K646" s="10">
        <f t="shared" si="208"/>
        <v>3</v>
      </c>
      <c r="L646" s="10">
        <f t="shared" si="209"/>
        <v>4</v>
      </c>
      <c r="M646" s="1" t="str">
        <f t="shared" si="210"/>
        <v>~joi~</v>
      </c>
      <c r="N646" s="1" t="str">
        <f t="shared" si="211"/>
        <v>[dʒɔɪ]</v>
      </c>
      <c r="O646" s="4">
        <f t="shared" si="212"/>
        <v>0.15616457835260653</v>
      </c>
      <c r="P646" s="4">
        <f t="shared" si="213"/>
        <v>0.66666666666666663</v>
      </c>
      <c r="Q646" s="3" cm="1">
        <f t="array" ref="Q646">SUM(_xlfn._xlws.FILTER($G$2:$G$863,_xlfn.MAP($M$2:$M$863,_xlfn.LAMBDA(_xlpm.x,_xlpm.x=$M646))))</f>
        <v>4.5330915684496827E-4</v>
      </c>
      <c r="R646" s="4">
        <f t="shared" si="214"/>
        <v>1</v>
      </c>
      <c r="S646" s="6" cm="1">
        <f t="array" ref="S646">SUM(_xlfn._xlws.FILTER($G$2:$G$863,_xlfn.MAP($N$2:$N$863,_xlfn.LAMBDA(_xlpm.x,_xlpm.x=$N646))))</f>
        <v>9.0661831368993653E-4</v>
      </c>
      <c r="T646" s="4">
        <f t="shared" si="215"/>
        <v>0.5</v>
      </c>
      <c r="U646" s="4">
        <f t="shared" si="216"/>
        <v>0.3010299956639812</v>
      </c>
      <c r="V646" s="4" t="s">
        <v>909</v>
      </c>
      <c r="W646" s="4" t="s">
        <v>897</v>
      </c>
      <c r="X646" s="2" cm="1">
        <f t="array" ref="X646">SUM(_xlfn._xlws.FILTER($E$2:$E$863,_xlfn.MAP($V$2:$V$863,_xlfn.LAMBDA(_xlpm.x,_xlpm.x=$V646))))</f>
        <v>473</v>
      </c>
      <c r="Y646" s="11">
        <f t="shared" si="217"/>
        <v>2.1141649048625794E-3</v>
      </c>
      <c r="Z646" s="2" cm="1">
        <f t="array" ref="Z646">SUM(_xlfn._xlws.FILTER($E$2:$E$863,_xlfn.MAP($W$2:$W$863,_xlfn.LAMBDA(_xlpm.x,_xlpm.x=$W646))))</f>
        <v>111</v>
      </c>
      <c r="AA646" s="11">
        <f t="shared" si="218"/>
        <v>9.0090090090090089E-3</v>
      </c>
      <c r="AB646" s="11">
        <f t="shared" si="219"/>
        <v>-0.62953816195115408</v>
      </c>
      <c r="AC646" s="2"/>
      <c r="AH646" s="2"/>
      <c r="AI646" s="2"/>
    </row>
    <row r="647" spans="1:35">
      <c r="A647" s="1" t="str">
        <f t="shared" si="202"/>
        <v>~joy~ : [dʒɔɪ]</v>
      </c>
      <c r="B647" s="1">
        <f t="shared" si="203"/>
        <v>0</v>
      </c>
      <c r="C647" s="1">
        <f t="shared" si="203"/>
        <v>0</v>
      </c>
      <c r="D647" s="1">
        <f t="shared" si="203"/>
        <v>0</v>
      </c>
      <c r="E647" s="7">
        <v>1</v>
      </c>
      <c r="F647" s="9" t="s">
        <v>495</v>
      </c>
      <c r="G647" s="4">
        <f t="shared" si="204"/>
        <v>4.5330915684496827E-4</v>
      </c>
      <c r="H647" s="4" t="str">
        <f t="shared" si="205"/>
        <v>dʒɔɪ</v>
      </c>
      <c r="I647" s="4" t="str">
        <f t="shared" si="206"/>
        <v>joy</v>
      </c>
      <c r="J647" s="10">
        <f t="shared" si="207"/>
        <v>4</v>
      </c>
      <c r="K647" s="10">
        <f t="shared" si="208"/>
        <v>3</v>
      </c>
      <c r="L647" s="10">
        <f t="shared" si="209"/>
        <v>4</v>
      </c>
      <c r="M647" s="1" t="str">
        <f t="shared" si="210"/>
        <v>~joy~</v>
      </c>
      <c r="N647" s="1" t="str">
        <f t="shared" si="211"/>
        <v>[dʒɔɪ]</v>
      </c>
      <c r="O647" s="4">
        <f t="shared" si="212"/>
        <v>0.15616457835260653</v>
      </c>
      <c r="P647" s="4">
        <f t="shared" si="213"/>
        <v>0.66666666666666663</v>
      </c>
      <c r="Q647" s="3" cm="1">
        <f t="array" ref="Q647">SUM(_xlfn._xlws.FILTER($G$2:$G$863,_xlfn.MAP($M$2:$M$863,_xlfn.LAMBDA(_xlpm.x,_xlpm.x=$M647))))</f>
        <v>4.5330915684496827E-4</v>
      </c>
      <c r="R647" s="4">
        <f t="shared" si="214"/>
        <v>1</v>
      </c>
      <c r="S647" s="6" cm="1">
        <f t="array" ref="S647">SUM(_xlfn._xlws.FILTER($G$2:$G$863,_xlfn.MAP($N$2:$N$863,_xlfn.LAMBDA(_xlpm.x,_xlpm.x=$N647))))</f>
        <v>9.0661831368993653E-4</v>
      </c>
      <c r="T647" s="4">
        <f t="shared" si="215"/>
        <v>0.5</v>
      </c>
      <c r="U647" s="4">
        <f t="shared" si="216"/>
        <v>0.3010299956639812</v>
      </c>
      <c r="V647" s="4" t="s">
        <v>907</v>
      </c>
      <c r="W647" s="4" t="s">
        <v>900</v>
      </c>
      <c r="X647" s="2" cm="1">
        <f t="array" ref="X647">SUM(_xlfn._xlws.FILTER($E$2:$E$863,_xlfn.MAP($V$2:$V$863,_xlfn.LAMBDA(_xlpm.x,_xlpm.x=$V647))))</f>
        <v>341</v>
      </c>
      <c r="Y647" s="11">
        <f t="shared" si="217"/>
        <v>2.9325513196480938E-3</v>
      </c>
      <c r="Z647" s="2" cm="1">
        <f t="array" ref="Z647">SUM(_xlfn._xlws.FILTER($E$2:$E$863,_xlfn.MAP($W$2:$W$863,_xlfn.LAMBDA(_xlpm.x,_xlpm.x=$W647))))</f>
        <v>78</v>
      </c>
      <c r="AA647" s="11">
        <f t="shared" si="218"/>
        <v>1.282051282051282E-2</v>
      </c>
      <c r="AB647" s="11">
        <f t="shared" si="219"/>
        <v>-0.64065977630201731</v>
      </c>
      <c r="AC647" s="2"/>
      <c r="AH647" s="2"/>
      <c r="AI647" s="2"/>
    </row>
    <row r="648" spans="1:35">
      <c r="A648" s="1" t="str">
        <f t="shared" si="202"/>
        <v>~ngi~ : [ndʒə]</v>
      </c>
      <c r="B648" s="1">
        <f t="shared" si="203"/>
        <v>0</v>
      </c>
      <c r="C648" s="1">
        <f t="shared" si="203"/>
        <v>0</v>
      </c>
      <c r="D648" s="1">
        <f t="shared" si="203"/>
        <v>1</v>
      </c>
      <c r="E648" s="7">
        <v>1</v>
      </c>
      <c r="F648" s="9" t="s">
        <v>608</v>
      </c>
      <c r="G648" s="4">
        <f t="shared" si="204"/>
        <v>4.5330915684496827E-4</v>
      </c>
      <c r="H648" s="4" t="str">
        <f t="shared" si="205"/>
        <v>ndʒə</v>
      </c>
      <c r="I648" s="4" t="str">
        <f t="shared" si="206"/>
        <v>ngi</v>
      </c>
      <c r="J648" s="10">
        <f t="shared" si="207"/>
        <v>4</v>
      </c>
      <c r="K648" s="10">
        <f t="shared" si="208"/>
        <v>3</v>
      </c>
      <c r="L648" s="10">
        <f t="shared" si="209"/>
        <v>4</v>
      </c>
      <c r="M648" s="1" t="str">
        <f t="shared" si="210"/>
        <v>~ngi~</v>
      </c>
      <c r="N648" s="1" t="str">
        <f t="shared" si="211"/>
        <v>[ndʒə]</v>
      </c>
      <c r="O648" s="4">
        <f t="shared" si="212"/>
        <v>0.15616457835260653</v>
      </c>
      <c r="P648" s="4">
        <f t="shared" si="213"/>
        <v>0.66666666666666663</v>
      </c>
      <c r="Q648" s="3" cm="1">
        <f t="array" ref="Q648">SUM(_xlfn._xlws.FILTER($G$2:$G$863,_xlfn.MAP($M$2:$M$863,_xlfn.LAMBDA(_xlpm.x,_xlpm.x=$M648))))</f>
        <v>4.5330915684496827E-4</v>
      </c>
      <c r="R648" s="4">
        <f t="shared" si="214"/>
        <v>1</v>
      </c>
      <c r="S648" s="6" cm="1">
        <f t="array" ref="S648">SUM(_xlfn._xlws.FILTER($G$2:$G$863,_xlfn.MAP($N$2:$N$863,_xlfn.LAMBDA(_xlpm.x,_xlpm.x=$N648))))</f>
        <v>9.0661831368993653E-4</v>
      </c>
      <c r="T648" s="4">
        <f t="shared" si="215"/>
        <v>0.5</v>
      </c>
      <c r="U648" s="4">
        <f t="shared" si="216"/>
        <v>0.3010299956639812</v>
      </c>
      <c r="V648" s="4" t="s">
        <v>899</v>
      </c>
      <c r="W648" s="4" t="s">
        <v>899</v>
      </c>
      <c r="X648" s="2" cm="1">
        <f t="array" ref="X648">SUM(_xlfn._xlws.FILTER($E$2:$E$863,_xlfn.MAP($V$2:$V$863,_xlfn.LAMBDA(_xlpm.x,_xlpm.x=$V648))))</f>
        <v>359</v>
      </c>
      <c r="Y648" s="11">
        <f t="shared" si="217"/>
        <v>2.7855153203342618E-3</v>
      </c>
      <c r="Z648" s="2" cm="1">
        <f t="array" ref="Z648">SUM(_xlfn._xlws.FILTER($E$2:$E$863,_xlfn.MAP($W$2:$W$863,_xlfn.LAMBDA(_xlpm.x,_xlpm.x=$W648))))</f>
        <v>104</v>
      </c>
      <c r="AA648" s="11">
        <f t="shared" si="218"/>
        <v>9.6153846153846159E-3</v>
      </c>
      <c r="AB648" s="11">
        <f t="shared" si="219"/>
        <v>-0.53806110927953876</v>
      </c>
      <c r="AC648" s="2"/>
      <c r="AH648" s="2"/>
      <c r="AI648" s="2"/>
    </row>
    <row r="649" spans="1:35">
      <c r="A649" s="1" t="str">
        <f t="shared" si="202"/>
        <v>~nde~ : [ndə]</v>
      </c>
      <c r="B649" s="1">
        <f t="shared" si="203"/>
        <v>0</v>
      </c>
      <c r="C649" s="1">
        <f t="shared" si="203"/>
        <v>0</v>
      </c>
      <c r="D649" s="1">
        <f t="shared" si="203"/>
        <v>1</v>
      </c>
      <c r="E649" s="7">
        <v>2</v>
      </c>
      <c r="F649" s="9" t="s">
        <v>203</v>
      </c>
      <c r="G649" s="4">
        <f t="shared" si="204"/>
        <v>9.0661831368993653E-4</v>
      </c>
      <c r="H649" s="1" t="str">
        <f t="shared" si="205"/>
        <v>ndə</v>
      </c>
      <c r="I649" s="1" t="str">
        <f t="shared" si="206"/>
        <v>nde</v>
      </c>
      <c r="J649" s="10">
        <f t="shared" si="207"/>
        <v>3</v>
      </c>
      <c r="K649" s="10">
        <f t="shared" si="208"/>
        <v>3</v>
      </c>
      <c r="L649" s="10">
        <f t="shared" si="209"/>
        <v>3</v>
      </c>
      <c r="M649" s="1" t="str">
        <f t="shared" si="210"/>
        <v>~nde~</v>
      </c>
      <c r="N649" s="1" t="str">
        <f t="shared" si="211"/>
        <v>[ndə]</v>
      </c>
      <c r="O649" s="4">
        <f t="shared" si="212"/>
        <v>0.22232896365347279</v>
      </c>
      <c r="P649" s="4">
        <f t="shared" si="213"/>
        <v>0.66666666666666663</v>
      </c>
      <c r="Q649" s="3" cm="1">
        <f t="array" ref="Q649">SUM(_xlfn._xlws.FILTER($G$2:$G$863,_xlfn.MAP($M$2:$M$863,_xlfn.LAMBDA(_xlpm.x,_xlpm.x=$M649))))</f>
        <v>9.0661831368993653E-4</v>
      </c>
      <c r="R649" s="4">
        <f t="shared" si="214"/>
        <v>1</v>
      </c>
      <c r="S649" s="6" cm="1">
        <f t="array" ref="S649">SUM(_xlfn._xlws.FILTER($G$2:$G$863,_xlfn.MAP($N$2:$N$863,_xlfn.LAMBDA(_xlpm.x,_xlpm.x=$N649))))</f>
        <v>1.8132366273798731E-3</v>
      </c>
      <c r="T649" s="4">
        <f t="shared" si="215"/>
        <v>0.5</v>
      </c>
      <c r="U649" s="4">
        <f t="shared" si="216"/>
        <v>0.3010299956639812</v>
      </c>
      <c r="V649" s="4" t="s">
        <v>908</v>
      </c>
      <c r="W649" s="4" t="s">
        <v>893</v>
      </c>
      <c r="X649" s="2" cm="1">
        <f t="array" ref="X649">SUM(_xlfn._xlws.FILTER($E$2:$E$863,_xlfn.MAP($V$2:$V$863,_xlfn.LAMBDA(_xlpm.x,_xlpm.x=$V649))))</f>
        <v>562</v>
      </c>
      <c r="Y649" s="11">
        <f t="shared" si="217"/>
        <v>3.5587188612099642E-3</v>
      </c>
      <c r="Z649" s="2" cm="1">
        <f t="array" ref="Z649">SUM(_xlfn._xlws.FILTER($E$2:$E$863,_xlfn.MAP($W$2:$W$863,_xlfn.LAMBDA(_xlpm.x,_xlpm.x=$W649))))</f>
        <v>228</v>
      </c>
      <c r="AA649" s="11">
        <f t="shared" si="218"/>
        <v>8.771929824561403E-3</v>
      </c>
      <c r="AB649" s="11">
        <f t="shared" si="219"/>
        <v>-0.39180146856860726</v>
      </c>
      <c r="AC649" s="2"/>
      <c r="AH649" s="2"/>
      <c r="AI649" s="2"/>
    </row>
    <row r="650" spans="1:35">
      <c r="A650" s="1" t="str">
        <f t="shared" si="202"/>
        <v>~rre~ : [ɹə]</v>
      </c>
      <c r="B650" s="1">
        <f t="shared" si="203"/>
        <v>1</v>
      </c>
      <c r="C650" s="1">
        <f t="shared" si="203"/>
        <v>0</v>
      </c>
      <c r="D650" s="1">
        <f t="shared" si="203"/>
        <v>0</v>
      </c>
      <c r="E650" s="7">
        <v>1</v>
      </c>
      <c r="F650" s="9" t="s">
        <v>699</v>
      </c>
      <c r="G650" s="4">
        <f t="shared" si="204"/>
        <v>4.5330915684496827E-4</v>
      </c>
      <c r="H650" s="4" t="str">
        <f t="shared" si="205"/>
        <v>ɹə</v>
      </c>
      <c r="I650" s="4" t="str">
        <f t="shared" si="206"/>
        <v>rre</v>
      </c>
      <c r="J650" s="10">
        <f t="shared" si="207"/>
        <v>2</v>
      </c>
      <c r="K650" s="10">
        <f t="shared" si="208"/>
        <v>3</v>
      </c>
      <c r="L650" s="10">
        <f t="shared" si="209"/>
        <v>3</v>
      </c>
      <c r="M650" s="1" t="str">
        <f t="shared" si="210"/>
        <v>~rre~</v>
      </c>
      <c r="N650" s="1" t="str">
        <f t="shared" si="211"/>
        <v>[ɹə]</v>
      </c>
      <c r="O650" s="4">
        <f t="shared" si="212"/>
        <v>4.2082187474904942E-2</v>
      </c>
      <c r="P650" s="4">
        <f t="shared" si="213"/>
        <v>0.2</v>
      </c>
      <c r="Q650" s="3" cm="1">
        <f t="array" ref="Q650">SUM(_xlfn._xlws.FILTER($G$2:$G$863,_xlfn.MAP($M$2:$M$863,_xlfn.LAMBDA(_xlpm.x,_xlpm.x=$M650))))</f>
        <v>1.3599274705349048E-3</v>
      </c>
      <c r="R650" s="4">
        <f t="shared" si="214"/>
        <v>0.33333333333333331</v>
      </c>
      <c r="S650" s="6" cm="1">
        <f t="array" ref="S650">SUM(_xlfn._xlws.FILTER($G$2:$G$863,_xlfn.MAP($N$2:$N$863,_xlfn.LAMBDA(_xlpm.x,_xlpm.x=$N650))))</f>
        <v>3.1731640979147779E-3</v>
      </c>
      <c r="T650" s="4">
        <f t="shared" si="215"/>
        <v>0.14285714285714285</v>
      </c>
      <c r="U650" s="4">
        <f t="shared" si="216"/>
        <v>0.36797678529459443</v>
      </c>
      <c r="V650" s="4" t="s">
        <v>908</v>
      </c>
      <c r="W650" s="4" t="s">
        <v>897</v>
      </c>
      <c r="X650" s="2" cm="1">
        <f t="array" ref="X650">SUM(_xlfn._xlws.FILTER($E$2:$E$863,_xlfn.MAP($V$2:$V$863,_xlfn.LAMBDA(_xlpm.x,_xlpm.x=$V650))))</f>
        <v>562</v>
      </c>
      <c r="Y650" s="11">
        <f t="shared" si="217"/>
        <v>1.7793594306049821E-3</v>
      </c>
      <c r="Z650" s="2" cm="1">
        <f t="array" ref="Z650">SUM(_xlfn._xlws.FILTER($E$2:$E$863,_xlfn.MAP($W$2:$W$863,_xlfn.LAMBDA(_xlpm.x,_xlpm.x=$W650))))</f>
        <v>111</v>
      </c>
      <c r="AA650" s="11">
        <f t="shared" si="218"/>
        <v>9.0090090090090089E-3</v>
      </c>
      <c r="AB650" s="11">
        <f t="shared" si="219"/>
        <v>-0.7044133367824037</v>
      </c>
      <c r="AC650" s="2"/>
      <c r="AH650" s="2"/>
      <c r="AI650" s="2"/>
    </row>
    <row r="651" spans="1:35">
      <c r="A651" s="1" t="str">
        <f t="shared" si="202"/>
        <v>~see~ : [si]</v>
      </c>
      <c r="B651" s="1">
        <f t="shared" si="203"/>
        <v>0</v>
      </c>
      <c r="C651" s="1">
        <f t="shared" si="203"/>
        <v>0</v>
      </c>
      <c r="D651" s="1">
        <f t="shared" si="203"/>
        <v>0</v>
      </c>
      <c r="E651" s="7">
        <v>3</v>
      </c>
      <c r="F651" s="9" t="s">
        <v>132</v>
      </c>
      <c r="G651" s="4">
        <f t="shared" si="204"/>
        <v>1.3599274705349048E-3</v>
      </c>
      <c r="H651" s="4" t="str">
        <f t="shared" si="205"/>
        <v>si</v>
      </c>
      <c r="I651" s="4" t="str">
        <f t="shared" si="206"/>
        <v>see</v>
      </c>
      <c r="J651" s="10">
        <f t="shared" si="207"/>
        <v>2</v>
      </c>
      <c r="K651" s="10">
        <f t="shared" si="208"/>
        <v>3</v>
      </c>
      <c r="L651" s="10">
        <f t="shared" si="209"/>
        <v>3</v>
      </c>
      <c r="M651" s="1" t="str">
        <f t="shared" si="210"/>
        <v>~see~</v>
      </c>
      <c r="N651" s="1" t="str">
        <f t="shared" si="211"/>
        <v>[si]</v>
      </c>
      <c r="O651" s="4">
        <f t="shared" si="212"/>
        <v>0.2524931248494296</v>
      </c>
      <c r="P651" s="4">
        <f t="shared" si="213"/>
        <v>0.6</v>
      </c>
      <c r="Q651" s="3" cm="1">
        <f t="array" ref="Q651">SUM(_xlfn._xlws.FILTER($G$2:$G$863,_xlfn.MAP($M$2:$M$863,_xlfn.LAMBDA(_xlpm.x,_xlpm.x=$M651))))</f>
        <v>1.3599274705349048E-3</v>
      </c>
      <c r="R651" s="4">
        <f t="shared" si="214"/>
        <v>1</v>
      </c>
      <c r="S651" s="6" cm="1">
        <f t="array" ref="S651">SUM(_xlfn._xlws.FILTER($G$2:$G$863,_xlfn.MAP($N$2:$N$863,_xlfn.LAMBDA(_xlpm.x,_xlpm.x=$N651))))</f>
        <v>3.1731640979147779E-3</v>
      </c>
      <c r="T651" s="4">
        <f t="shared" si="215"/>
        <v>0.42857142857142855</v>
      </c>
      <c r="U651" s="4">
        <f t="shared" si="216"/>
        <v>0.36797678529459443</v>
      </c>
      <c r="V651" s="4" t="s">
        <v>908</v>
      </c>
      <c r="W651" s="4" t="s">
        <v>890</v>
      </c>
      <c r="X651" s="2" cm="1">
        <f t="array" ref="X651">SUM(_xlfn._xlws.FILTER($E$2:$E$863,_xlfn.MAP($V$2:$V$863,_xlfn.LAMBDA(_xlpm.x,_xlpm.x=$V651))))</f>
        <v>562</v>
      </c>
      <c r="Y651" s="11">
        <f t="shared" si="217"/>
        <v>5.3380782918149468E-3</v>
      </c>
      <c r="Z651" s="2" cm="1">
        <f t="array" ref="Z651">SUM(_xlfn._xlws.FILTER($E$2:$E$863,_xlfn.MAP($W$2:$W$863,_xlfn.LAMBDA(_xlpm.x,_xlpm.x=$W651))))</f>
        <v>245</v>
      </c>
      <c r="AA651" s="11">
        <f t="shared" si="218"/>
        <v>1.2244897959183673E-2</v>
      </c>
      <c r="AB651" s="11">
        <f t="shared" si="219"/>
        <v>-0.36057023120452858</v>
      </c>
      <c r="AC651" s="2"/>
      <c r="AH651" s="2"/>
      <c r="AI651" s="2"/>
    </row>
    <row r="652" spans="1:35">
      <c r="A652" s="1" t="str">
        <f t="shared" si="202"/>
        <v>~bea~ : [bɛ]</v>
      </c>
      <c r="B652" s="1">
        <f t="shared" si="203"/>
        <v>0</v>
      </c>
      <c r="C652" s="1">
        <f t="shared" si="203"/>
        <v>0</v>
      </c>
      <c r="D652" s="1">
        <f t="shared" si="203"/>
        <v>0</v>
      </c>
      <c r="E652" s="7">
        <v>1</v>
      </c>
      <c r="F652" s="9" t="s">
        <v>755</v>
      </c>
      <c r="G652" s="4">
        <f t="shared" si="204"/>
        <v>4.5330915684496827E-4</v>
      </c>
      <c r="H652" s="4" t="str">
        <f t="shared" si="205"/>
        <v>bɛ</v>
      </c>
      <c r="I652" s="4" t="str">
        <f t="shared" si="206"/>
        <v>bea</v>
      </c>
      <c r="J652" s="10">
        <f t="shared" si="207"/>
        <v>2</v>
      </c>
      <c r="K652" s="10">
        <f t="shared" si="208"/>
        <v>3</v>
      </c>
      <c r="L652" s="10">
        <f t="shared" si="209"/>
        <v>3</v>
      </c>
      <c r="M652" s="1" t="str">
        <f t="shared" si="210"/>
        <v>~bea~</v>
      </c>
      <c r="N652" s="1" t="str">
        <f t="shared" si="211"/>
        <v>[bɛ]</v>
      </c>
      <c r="O652" s="4">
        <f t="shared" si="212"/>
        <v>6.011741067843563E-2</v>
      </c>
      <c r="P652" s="4">
        <f t="shared" si="213"/>
        <v>0.28571428571428575</v>
      </c>
      <c r="Q652" s="3" cm="1">
        <f t="array" ref="Q652">SUM(_xlfn._xlws.FILTER($G$2:$G$863,_xlfn.MAP($M$2:$M$863,_xlfn.LAMBDA(_xlpm.x,_xlpm.x=$M652))))</f>
        <v>9.0661831368993653E-4</v>
      </c>
      <c r="R652" s="4">
        <f t="shared" si="214"/>
        <v>0.5</v>
      </c>
      <c r="S652" s="6" cm="1">
        <f t="array" ref="S652">SUM(_xlfn._xlws.FILTER($G$2:$G$863,_xlfn.MAP($N$2:$N$863,_xlfn.LAMBDA(_xlpm.x,_xlpm.x=$N652))))</f>
        <v>2.2665457842248413E-3</v>
      </c>
      <c r="T652" s="4">
        <f t="shared" si="215"/>
        <v>0.2</v>
      </c>
      <c r="U652" s="4">
        <f t="shared" si="216"/>
        <v>0.3979400086720376</v>
      </c>
      <c r="V652" s="4" t="s">
        <v>907</v>
      </c>
      <c r="W652" s="4" t="s">
        <v>904</v>
      </c>
      <c r="X652" s="2" cm="1">
        <f t="array" ref="X652">SUM(_xlfn._xlws.FILTER($E$2:$E$863,_xlfn.MAP($V$2:$V$863,_xlfn.LAMBDA(_xlpm.x,_xlpm.x=$V652))))</f>
        <v>341</v>
      </c>
      <c r="Y652" s="11">
        <f t="shared" si="217"/>
        <v>2.9325513196480938E-3</v>
      </c>
      <c r="Z652" s="2" cm="1">
        <f t="array" ref="Z652">SUM(_xlfn._xlws.FILTER($E$2:$E$863,_xlfn.MAP($W$2:$W$863,_xlfn.LAMBDA(_xlpm.x,_xlpm.x=$W652))))</f>
        <v>45</v>
      </c>
      <c r="AA652" s="11">
        <f t="shared" si="218"/>
        <v>2.2222222222222223E-2</v>
      </c>
      <c r="AB652" s="11">
        <f t="shared" si="219"/>
        <v>-0.87954186521715405</v>
      </c>
      <c r="AC652" s="2"/>
      <c r="AH652" s="2"/>
      <c r="AI652" s="2"/>
    </row>
    <row r="653" spans="1:35">
      <c r="A653" s="1" t="str">
        <f t="shared" si="202"/>
        <v>~sai~ : [seɪ]</v>
      </c>
      <c r="B653" s="1">
        <f t="shared" si="203"/>
        <v>0</v>
      </c>
      <c r="C653" s="1">
        <f t="shared" si="203"/>
        <v>0</v>
      </c>
      <c r="D653" s="1">
        <f t="shared" si="203"/>
        <v>0</v>
      </c>
      <c r="E653" s="7">
        <v>1</v>
      </c>
      <c r="F653" s="9" t="s">
        <v>680</v>
      </c>
      <c r="G653" s="4">
        <f t="shared" si="204"/>
        <v>4.5330915684496827E-4</v>
      </c>
      <c r="H653" s="4" t="str">
        <f t="shared" si="205"/>
        <v>seɪ</v>
      </c>
      <c r="I653" s="4" t="str">
        <f t="shared" si="206"/>
        <v>sai</v>
      </c>
      <c r="J653" s="10">
        <f t="shared" si="207"/>
        <v>3</v>
      </c>
      <c r="K653" s="10">
        <f t="shared" si="208"/>
        <v>3</v>
      </c>
      <c r="L653" s="10">
        <f t="shared" si="209"/>
        <v>3</v>
      </c>
      <c r="M653" s="1" t="str">
        <f t="shared" si="210"/>
        <v>~sai~</v>
      </c>
      <c r="N653" s="1" t="str">
        <f t="shared" si="211"/>
        <v>[seɪ]</v>
      </c>
      <c r="O653" s="4">
        <f t="shared" si="212"/>
        <v>6.011741067843563E-2</v>
      </c>
      <c r="P653" s="4">
        <f t="shared" si="213"/>
        <v>0.28571428571428575</v>
      </c>
      <c r="Q653" s="3" cm="1">
        <f t="array" ref="Q653">SUM(_xlfn._xlws.FILTER($G$2:$G$863,_xlfn.MAP($M$2:$M$863,_xlfn.LAMBDA(_xlpm.x,_xlpm.x=$M653))))</f>
        <v>9.0661831368993653E-4</v>
      </c>
      <c r="R653" s="4">
        <f t="shared" si="214"/>
        <v>0.5</v>
      </c>
      <c r="S653" s="6" cm="1">
        <f t="array" ref="S653">SUM(_xlfn._xlws.FILTER($G$2:$G$863,_xlfn.MAP($N$2:$N$863,_xlfn.LAMBDA(_xlpm.x,_xlpm.x=$N653))))</f>
        <v>2.2665457842248413E-3</v>
      </c>
      <c r="T653" s="4">
        <f t="shared" si="215"/>
        <v>0.2</v>
      </c>
      <c r="U653" s="4">
        <f t="shared" si="216"/>
        <v>0.3979400086720376</v>
      </c>
      <c r="V653" s="4" t="s">
        <v>900</v>
      </c>
      <c r="W653" s="4" t="s">
        <v>900</v>
      </c>
      <c r="X653" s="2" cm="1">
        <f t="array" ref="X653">SUM(_xlfn._xlws.FILTER($E$2:$E$863,_xlfn.MAP($V$2:$V$863,_xlfn.LAMBDA(_xlpm.x,_xlpm.x=$V653))))</f>
        <v>247</v>
      </c>
      <c r="Y653" s="11">
        <f t="shared" si="217"/>
        <v>4.048582995951417E-3</v>
      </c>
      <c r="Z653" s="2" cm="1">
        <f t="array" ref="Z653">SUM(_xlfn._xlws.FILTER($E$2:$E$863,_xlfn.MAP($W$2:$W$863,_xlfn.LAMBDA(_xlpm.x,_xlpm.x=$W653))))</f>
        <v>78</v>
      </c>
      <c r="AA653" s="11">
        <f t="shared" si="218"/>
        <v>1.282051282051282E-2</v>
      </c>
      <c r="AB653" s="11">
        <f t="shared" si="219"/>
        <v>-0.50060235056918523</v>
      </c>
      <c r="AC653" s="2"/>
      <c r="AH653" s="2"/>
      <c r="AI653" s="2"/>
    </row>
    <row r="654" spans="1:35">
      <c r="A654" s="1" t="str">
        <f t="shared" si="202"/>
        <v>~gai~ : [ɡɛ]</v>
      </c>
      <c r="B654" s="1">
        <f t="shared" si="203"/>
        <v>0</v>
      </c>
      <c r="C654" s="1">
        <f t="shared" si="203"/>
        <v>0</v>
      </c>
      <c r="D654" s="1">
        <f t="shared" si="203"/>
        <v>0</v>
      </c>
      <c r="E654" s="7">
        <v>2</v>
      </c>
      <c r="F654" s="9" t="s">
        <v>648</v>
      </c>
      <c r="G654" s="4">
        <f t="shared" si="204"/>
        <v>9.0661831368993653E-4</v>
      </c>
      <c r="H654" s="4" t="str">
        <f t="shared" si="205"/>
        <v>ɡɛ</v>
      </c>
      <c r="I654" s="4" t="str">
        <f t="shared" si="206"/>
        <v>gai</v>
      </c>
      <c r="J654" s="10">
        <f t="shared" si="207"/>
        <v>2</v>
      </c>
      <c r="K654" s="10">
        <f t="shared" si="208"/>
        <v>3</v>
      </c>
      <c r="L654" s="10">
        <f t="shared" si="209"/>
        <v>3</v>
      </c>
      <c r="M654" s="1" t="str">
        <f t="shared" si="210"/>
        <v>~gai~</v>
      </c>
      <c r="N654" s="1" t="str">
        <f t="shared" si="211"/>
        <v>[ɡɛ]</v>
      </c>
      <c r="O654" s="4">
        <f t="shared" si="212"/>
        <v>0.19056768313154815</v>
      </c>
      <c r="P654" s="4">
        <f t="shared" si="213"/>
        <v>0.57142857142857151</v>
      </c>
      <c r="Q654" s="3" cm="1">
        <f t="array" ref="Q654">SUM(_xlfn._xlws.FILTER($G$2:$G$863,_xlfn.MAP($M$2:$M$863,_xlfn.LAMBDA(_xlpm.x,_xlpm.x=$M654))))</f>
        <v>9.0661831368993653E-4</v>
      </c>
      <c r="R654" s="4">
        <f t="shared" si="214"/>
        <v>1</v>
      </c>
      <c r="S654" s="6" cm="1">
        <f t="array" ref="S654">SUM(_xlfn._xlws.FILTER($G$2:$G$863,_xlfn.MAP($N$2:$N$863,_xlfn.LAMBDA(_xlpm.x,_xlpm.x=$N654))))</f>
        <v>2.2665457842248413E-3</v>
      </c>
      <c r="T654" s="4">
        <f t="shared" si="215"/>
        <v>0.4</v>
      </c>
      <c r="U654" s="4">
        <f t="shared" si="216"/>
        <v>0.3979400086720376</v>
      </c>
      <c r="V654" s="4" t="s">
        <v>909</v>
      </c>
      <c r="W654" s="4" t="s">
        <v>893</v>
      </c>
      <c r="X654" s="2" cm="1">
        <f t="array" ref="X654">SUM(_xlfn._xlws.FILTER($E$2:$E$863,_xlfn.MAP($V$2:$V$863,_xlfn.LAMBDA(_xlpm.x,_xlpm.x=$V654))))</f>
        <v>473</v>
      </c>
      <c r="Y654" s="11">
        <f t="shared" si="217"/>
        <v>4.2283298097251587E-3</v>
      </c>
      <c r="Z654" s="2" cm="1">
        <f t="array" ref="Z654">SUM(_xlfn._xlws.FILTER($E$2:$E$863,_xlfn.MAP($W$2:$W$863,_xlfn.LAMBDA(_xlpm.x,_xlpm.x=$W654))))</f>
        <v>228</v>
      </c>
      <c r="AA654" s="11">
        <f t="shared" si="218"/>
        <v>8.771929824561403E-3</v>
      </c>
      <c r="AB654" s="11">
        <f t="shared" si="219"/>
        <v>-0.3169262937373577</v>
      </c>
      <c r="AC654" s="2"/>
      <c r="AH654" s="2"/>
      <c r="AI654" s="2"/>
    </row>
    <row r="655" spans="1:35">
      <c r="A655" s="1" t="str">
        <f t="shared" si="202"/>
        <v>~rea~ : [ɹɛ]</v>
      </c>
      <c r="B655" s="1">
        <f t="shared" si="203"/>
        <v>1</v>
      </c>
      <c r="C655" s="1">
        <f t="shared" si="203"/>
        <v>0</v>
      </c>
      <c r="D655" s="1">
        <f t="shared" si="203"/>
        <v>0</v>
      </c>
      <c r="E655" s="7">
        <v>2</v>
      </c>
      <c r="F655" s="9" t="s">
        <v>808</v>
      </c>
      <c r="G655" s="4">
        <f t="shared" si="204"/>
        <v>9.0661831368993653E-4</v>
      </c>
      <c r="H655" s="4" t="str">
        <f t="shared" si="205"/>
        <v>ɹɛ</v>
      </c>
      <c r="I655" s="4" t="str">
        <f t="shared" si="206"/>
        <v>rea</v>
      </c>
      <c r="J655" s="10">
        <f t="shared" si="207"/>
        <v>2</v>
      </c>
      <c r="K655" s="10">
        <f t="shared" si="208"/>
        <v>3</v>
      </c>
      <c r="L655" s="10">
        <f t="shared" si="209"/>
        <v>3</v>
      </c>
      <c r="M655" s="1" t="str">
        <f t="shared" si="210"/>
        <v>~rea~</v>
      </c>
      <c r="N655" s="1" t="str">
        <f t="shared" si="211"/>
        <v>[ɹɛ]</v>
      </c>
      <c r="O655" s="4">
        <f t="shared" si="212"/>
        <v>8.8931585461389115E-2</v>
      </c>
      <c r="P655" s="4">
        <f t="shared" si="213"/>
        <v>0.26666666666666666</v>
      </c>
      <c r="Q655" s="3" cm="1">
        <f t="array" ref="Q655">SUM(_xlfn._xlws.FILTER($G$2:$G$863,_xlfn.MAP($M$2:$M$863,_xlfn.LAMBDA(_xlpm.x,_xlpm.x=$M655))))</f>
        <v>1.8132366273798731E-3</v>
      </c>
      <c r="R655" s="4">
        <f t="shared" si="214"/>
        <v>0.5</v>
      </c>
      <c r="S655" s="6" cm="1">
        <f t="array" ref="S655">SUM(_xlfn._xlws.FILTER($G$2:$G$863,_xlfn.MAP($N$2:$N$863,_xlfn.LAMBDA(_xlpm.x,_xlpm.x=$N655))))</f>
        <v>4.9864007252946509E-3</v>
      </c>
      <c r="T655" s="4">
        <f t="shared" si="215"/>
        <v>0.18181818181818182</v>
      </c>
      <c r="U655" s="4">
        <f t="shared" si="216"/>
        <v>0.43933269383026263</v>
      </c>
      <c r="V655" s="4" t="s">
        <v>909</v>
      </c>
      <c r="W655" s="4" t="s">
        <v>893</v>
      </c>
      <c r="X655" s="2" cm="1">
        <f t="array" ref="X655">SUM(_xlfn._xlws.FILTER($E$2:$E$863,_xlfn.MAP($V$2:$V$863,_xlfn.LAMBDA(_xlpm.x,_xlpm.x=$V655))))</f>
        <v>473</v>
      </c>
      <c r="Y655" s="11">
        <f t="shared" si="217"/>
        <v>4.2283298097251587E-3</v>
      </c>
      <c r="Z655" s="2" cm="1">
        <f t="array" ref="Z655">SUM(_xlfn._xlws.FILTER($E$2:$E$863,_xlfn.MAP($W$2:$W$863,_xlfn.LAMBDA(_xlpm.x,_xlpm.x=$W655))))</f>
        <v>228</v>
      </c>
      <c r="AA655" s="11">
        <f t="shared" si="218"/>
        <v>8.771929824561403E-3</v>
      </c>
      <c r="AB655" s="11">
        <f t="shared" si="219"/>
        <v>-0.3169262937373577</v>
      </c>
      <c r="AC655" s="2"/>
      <c r="AH655" s="2"/>
      <c r="AI655" s="2"/>
    </row>
    <row r="656" spans="1:35">
      <c r="A656" s="1" t="str">
        <f t="shared" si="202"/>
        <v>~lea~ : [lɛ]</v>
      </c>
      <c r="B656" s="1">
        <f t="shared" si="203"/>
        <v>0</v>
      </c>
      <c r="C656" s="1">
        <f t="shared" si="203"/>
        <v>0</v>
      </c>
      <c r="D656" s="1">
        <f t="shared" si="203"/>
        <v>0</v>
      </c>
      <c r="E656" s="7">
        <v>1</v>
      </c>
      <c r="F656" s="9" t="s">
        <v>790</v>
      </c>
      <c r="G656" s="4">
        <f t="shared" si="204"/>
        <v>4.5330915684496827E-4</v>
      </c>
      <c r="H656" s="4" t="str">
        <f t="shared" si="205"/>
        <v>lɛ</v>
      </c>
      <c r="I656" s="4" t="str">
        <f t="shared" si="206"/>
        <v>lea</v>
      </c>
      <c r="J656" s="10">
        <f t="shared" si="207"/>
        <v>2</v>
      </c>
      <c r="K656" s="10">
        <f t="shared" si="208"/>
        <v>3</v>
      </c>
      <c r="L656" s="10">
        <f t="shared" si="209"/>
        <v>3</v>
      </c>
      <c r="M656" s="1" t="str">
        <f t="shared" si="210"/>
        <v>~lea~</v>
      </c>
      <c r="N656" s="1" t="str">
        <f t="shared" si="211"/>
        <v>[lɛ]</v>
      </c>
      <c r="O656" s="4">
        <f t="shared" si="212"/>
        <v>2.6301367171815585E-2</v>
      </c>
      <c r="P656" s="4">
        <f t="shared" si="213"/>
        <v>0.125</v>
      </c>
      <c r="Q656" s="3" cm="1">
        <f t="array" ref="Q656">SUM(_xlfn._xlws.FILTER($G$2:$G$863,_xlfn.MAP($M$2:$M$863,_xlfn.LAMBDA(_xlpm.x,_xlpm.x=$M656))))</f>
        <v>1.8132366273798731E-3</v>
      </c>
      <c r="R656" s="4">
        <f t="shared" si="214"/>
        <v>0.25</v>
      </c>
      <c r="S656" s="6" cm="1">
        <f t="array" ref="S656">SUM(_xlfn._xlws.FILTER($G$2:$G$863,_xlfn.MAP($N$2:$N$863,_xlfn.LAMBDA(_xlpm.x,_xlpm.x=$N656))))</f>
        <v>5.4397098821396192E-3</v>
      </c>
      <c r="T656" s="4">
        <f t="shared" si="215"/>
        <v>8.3333333333333329E-2</v>
      </c>
      <c r="U656" s="4">
        <f t="shared" si="216"/>
        <v>0.47712125471966244</v>
      </c>
      <c r="V656" s="4" t="s">
        <v>920</v>
      </c>
      <c r="W656" s="4" t="s">
        <v>890</v>
      </c>
      <c r="X656" s="2" cm="1">
        <f t="array" ref="X656">SUM(_xlfn._xlws.FILTER($E$2:$E$863,_xlfn.MAP($V$2:$V$863,_xlfn.LAMBDA(_xlpm.x,_xlpm.x=$V656))))</f>
        <v>1</v>
      </c>
      <c r="Y656" s="11">
        <f t="shared" si="217"/>
        <v>1</v>
      </c>
      <c r="Z656" s="2" cm="1">
        <f t="array" ref="Z656">SUM(_xlfn._xlws.FILTER($E$2:$E$863,_xlfn.MAP($W$2:$W$863,_xlfn.LAMBDA(_xlpm.x,_xlpm.x=$W656))))</f>
        <v>245</v>
      </c>
      <c r="AA656" s="11">
        <f t="shared" si="218"/>
        <v>4.0816326530612249E-3</v>
      </c>
      <c r="AB656" s="11">
        <f t="shared" si="219"/>
        <v>2.3891660843645326</v>
      </c>
      <c r="AC656" s="2"/>
      <c r="AH656" s="2"/>
      <c r="AI656" s="2"/>
    </row>
    <row r="657" spans="1:35">
      <c r="A657" s="1" t="str">
        <f t="shared" si="202"/>
        <v>~lie~ : [laɪ]</v>
      </c>
      <c r="B657" s="1">
        <f t="shared" si="203"/>
        <v>0</v>
      </c>
      <c r="C657" s="1">
        <f t="shared" si="203"/>
        <v>0</v>
      </c>
      <c r="D657" s="1">
        <f t="shared" si="203"/>
        <v>0</v>
      </c>
      <c r="E657" s="7">
        <v>1</v>
      </c>
      <c r="F657" s="9" t="s">
        <v>832</v>
      </c>
      <c r="G657" s="4">
        <f t="shared" si="204"/>
        <v>4.5330915684496827E-4</v>
      </c>
      <c r="H657" s="4" t="str">
        <f t="shared" si="205"/>
        <v>laɪ</v>
      </c>
      <c r="I657" s="4" t="str">
        <f t="shared" si="206"/>
        <v>lie</v>
      </c>
      <c r="J657" s="10">
        <f t="shared" si="207"/>
        <v>3</v>
      </c>
      <c r="K657" s="10">
        <f t="shared" si="208"/>
        <v>3</v>
      </c>
      <c r="L657" s="10">
        <f t="shared" si="209"/>
        <v>3</v>
      </c>
      <c r="M657" s="1" t="str">
        <f t="shared" si="210"/>
        <v>~lie~</v>
      </c>
      <c r="N657" s="1" t="str">
        <f t="shared" si="211"/>
        <v>[laɪ]</v>
      </c>
      <c r="O657" s="4">
        <f t="shared" si="212"/>
        <v>5.260273434363117E-2</v>
      </c>
      <c r="P657" s="4">
        <f t="shared" si="213"/>
        <v>0.25</v>
      </c>
      <c r="Q657" s="3" cm="1">
        <f t="array" ref="Q657">SUM(_xlfn._xlws.FILTER($G$2:$G$863,_xlfn.MAP($M$2:$M$863,_xlfn.LAMBDA(_xlpm.x,_xlpm.x=$M657))))</f>
        <v>9.0661831368993653E-4</v>
      </c>
      <c r="R657" s="4">
        <f t="shared" si="214"/>
        <v>0.5</v>
      </c>
      <c r="S657" s="6" cm="1">
        <f t="array" ref="S657">SUM(_xlfn._xlws.FILTER($G$2:$G$863,_xlfn.MAP($N$2:$N$863,_xlfn.LAMBDA(_xlpm.x,_xlpm.x=$N657))))</f>
        <v>2.7198549410698096E-3</v>
      </c>
      <c r="T657" s="4">
        <f t="shared" si="215"/>
        <v>0.16666666666666666</v>
      </c>
      <c r="U657" s="4">
        <f t="shared" si="216"/>
        <v>0.47712125471966244</v>
      </c>
      <c r="V657" s="4" t="s">
        <v>900</v>
      </c>
      <c r="W657" s="4" t="s">
        <v>905</v>
      </c>
      <c r="X657" s="2" cm="1">
        <f t="array" ref="X657">SUM(_xlfn._xlws.FILTER($E$2:$E$863,_xlfn.MAP($V$2:$V$863,_xlfn.LAMBDA(_xlpm.x,_xlpm.x=$V657))))</f>
        <v>247</v>
      </c>
      <c r="Y657" s="11">
        <f t="shared" si="217"/>
        <v>4.048582995951417E-3</v>
      </c>
      <c r="Z657" s="2" cm="1">
        <f t="array" ref="Z657">SUM(_xlfn._xlws.FILTER($E$2:$E$863,_xlfn.MAP($W$2:$W$863,_xlfn.LAMBDA(_xlpm.x,_xlpm.x=$W657))))</f>
        <v>55</v>
      </c>
      <c r="AA657" s="11">
        <f t="shared" si="218"/>
        <v>1.8181818181818181E-2</v>
      </c>
      <c r="AB657" s="11">
        <f t="shared" si="219"/>
        <v>-0.65233426376542181</v>
      </c>
      <c r="AC657" s="2"/>
      <c r="AH657" s="2"/>
      <c r="AI657" s="2"/>
    </row>
    <row r="658" spans="1:35">
      <c r="A658" s="1" t="str">
        <f t="shared" si="202"/>
        <v>~wro~ : [ɹoʊ]</v>
      </c>
      <c r="B658" s="1">
        <f t="shared" si="203"/>
        <v>1</v>
      </c>
      <c r="C658" s="1">
        <f t="shared" si="203"/>
        <v>0</v>
      </c>
      <c r="D658" s="1">
        <f t="shared" si="203"/>
        <v>0</v>
      </c>
      <c r="E658" s="7">
        <v>1</v>
      </c>
      <c r="F658" s="9" t="s">
        <v>798</v>
      </c>
      <c r="G658" s="4">
        <f t="shared" si="204"/>
        <v>4.5330915684496827E-4</v>
      </c>
      <c r="H658" s="4" t="str">
        <f t="shared" si="205"/>
        <v>ɹoʊ</v>
      </c>
      <c r="I658" s="4" t="str">
        <f t="shared" si="206"/>
        <v>wro</v>
      </c>
      <c r="J658" s="10">
        <f t="shared" si="207"/>
        <v>3</v>
      </c>
      <c r="K658" s="10">
        <f t="shared" si="208"/>
        <v>3</v>
      </c>
      <c r="L658" s="10">
        <f t="shared" si="209"/>
        <v>3</v>
      </c>
      <c r="M658" s="1" t="str">
        <f t="shared" si="210"/>
        <v>~wro~</v>
      </c>
      <c r="N658" s="1" t="str">
        <f t="shared" si="211"/>
        <v>[ɹoʊ]</v>
      </c>
      <c r="O658" s="4">
        <f t="shared" si="212"/>
        <v>5.260273434363117E-2</v>
      </c>
      <c r="P658" s="4">
        <f t="shared" si="213"/>
        <v>0.25</v>
      </c>
      <c r="Q658" s="3" cm="1">
        <f t="array" ref="Q658">SUM(_xlfn._xlws.FILTER($G$2:$G$863,_xlfn.MAP($M$2:$M$863,_xlfn.LAMBDA(_xlpm.x,_xlpm.x=$M658))))</f>
        <v>9.0661831368993653E-4</v>
      </c>
      <c r="R658" s="4">
        <f t="shared" si="214"/>
        <v>0.5</v>
      </c>
      <c r="S658" s="6" cm="1">
        <f t="array" ref="S658">SUM(_xlfn._xlws.FILTER($G$2:$G$863,_xlfn.MAP($N$2:$N$863,_xlfn.LAMBDA(_xlpm.x,_xlpm.x=$N658))))</f>
        <v>2.7198549410698096E-3</v>
      </c>
      <c r="T658" s="4">
        <f t="shared" si="215"/>
        <v>0.16666666666666666</v>
      </c>
      <c r="U658" s="4">
        <f t="shared" si="216"/>
        <v>0.47712125471966244</v>
      </c>
      <c r="V658" s="4" t="s">
        <v>899</v>
      </c>
      <c r="W658" s="4" t="s">
        <v>890</v>
      </c>
      <c r="X658" s="2" cm="1">
        <f t="array" ref="X658">SUM(_xlfn._xlws.FILTER($E$2:$E$863,_xlfn.MAP($V$2:$V$863,_xlfn.LAMBDA(_xlpm.x,_xlpm.x=$V658))))</f>
        <v>359</v>
      </c>
      <c r="Y658" s="11">
        <f t="shared" si="217"/>
        <v>2.7855153203342618E-3</v>
      </c>
      <c r="Z658" s="2" cm="1">
        <f t="array" ref="Z658">SUM(_xlfn._xlws.FILTER($E$2:$E$863,_xlfn.MAP($W$2:$W$863,_xlfn.LAMBDA(_xlpm.x,_xlpm.x=$W658))))</f>
        <v>245</v>
      </c>
      <c r="AA658" s="11">
        <f t="shared" si="218"/>
        <v>4.0816326530612249E-3</v>
      </c>
      <c r="AB658" s="11">
        <f t="shared" si="219"/>
        <v>-0.16592836421378673</v>
      </c>
      <c r="AC658" s="2"/>
      <c r="AH658" s="2"/>
      <c r="AI658" s="2"/>
    </row>
    <row r="659" spans="1:35">
      <c r="A659" s="1" t="str">
        <f t="shared" si="202"/>
        <v>~dee~ : [di]</v>
      </c>
      <c r="B659" s="1">
        <f t="shared" si="203"/>
        <v>0</v>
      </c>
      <c r="C659" s="1">
        <f t="shared" si="203"/>
        <v>0</v>
      </c>
      <c r="D659" s="1">
        <f t="shared" si="203"/>
        <v>0</v>
      </c>
      <c r="E659" s="7">
        <v>1</v>
      </c>
      <c r="F659" s="9" t="s">
        <v>22</v>
      </c>
      <c r="G659" s="4">
        <f t="shared" si="204"/>
        <v>4.5330915684496827E-4</v>
      </c>
      <c r="H659" s="4" t="str">
        <f t="shared" si="205"/>
        <v>di</v>
      </c>
      <c r="I659" s="4" t="str">
        <f t="shared" si="206"/>
        <v>dee</v>
      </c>
      <c r="J659" s="10">
        <f t="shared" si="207"/>
        <v>2</v>
      </c>
      <c r="K659" s="10">
        <f t="shared" si="208"/>
        <v>3</v>
      </c>
      <c r="L659" s="10">
        <f t="shared" si="209"/>
        <v>3</v>
      </c>
      <c r="M659" s="1" t="str">
        <f t="shared" si="210"/>
        <v>~dee~</v>
      </c>
      <c r="N659" s="1" t="str">
        <f t="shared" si="211"/>
        <v>[di]</v>
      </c>
      <c r="O659" s="4">
        <f t="shared" si="212"/>
        <v>0.10520546868726234</v>
      </c>
      <c r="P659" s="4">
        <f t="shared" si="213"/>
        <v>0.5</v>
      </c>
      <c r="Q659" s="3" cm="1">
        <f t="array" ref="Q659">SUM(_xlfn._xlws.FILTER($G$2:$G$863,_xlfn.MAP($M$2:$M$863,_xlfn.LAMBDA(_xlpm.x,_xlpm.x=$M659))))</f>
        <v>4.5330915684496827E-4</v>
      </c>
      <c r="R659" s="4">
        <f t="shared" si="214"/>
        <v>1</v>
      </c>
      <c r="S659" s="6" cm="1">
        <f t="array" ref="S659">SUM(_xlfn._xlws.FILTER($G$2:$G$863,_xlfn.MAP($N$2:$N$863,_xlfn.LAMBDA(_xlpm.x,_xlpm.x=$N659))))</f>
        <v>1.3599274705349048E-3</v>
      </c>
      <c r="T659" s="4">
        <f t="shared" si="215"/>
        <v>0.33333333333333331</v>
      </c>
      <c r="U659" s="4">
        <f t="shared" si="216"/>
        <v>0.47712125471966244</v>
      </c>
      <c r="V659" s="4" t="s">
        <v>900</v>
      </c>
      <c r="W659" s="4" t="s">
        <v>905</v>
      </c>
      <c r="X659" s="2" cm="1">
        <f t="array" ref="X659">SUM(_xlfn._xlws.FILTER($E$2:$E$863,_xlfn.MAP($V$2:$V$863,_xlfn.LAMBDA(_xlpm.x,_xlpm.x=$V659))))</f>
        <v>247</v>
      </c>
      <c r="Y659" s="11">
        <f t="shared" si="217"/>
        <v>4.048582995951417E-3</v>
      </c>
      <c r="Z659" s="2" cm="1">
        <f t="array" ref="Z659">SUM(_xlfn._xlws.FILTER($E$2:$E$863,_xlfn.MAP($W$2:$W$863,_xlfn.LAMBDA(_xlpm.x,_xlpm.x=$W659))))</f>
        <v>55</v>
      </c>
      <c r="AA659" s="11">
        <f t="shared" si="218"/>
        <v>1.8181818181818181E-2</v>
      </c>
      <c r="AB659" s="11">
        <f t="shared" si="219"/>
        <v>-0.65233426376542181</v>
      </c>
      <c r="AC659" s="2"/>
      <c r="AH659" s="2"/>
      <c r="AI659" s="2"/>
    </row>
    <row r="660" spans="1:35">
      <c r="A660" s="1" t="str">
        <f t="shared" si="202"/>
        <v>~fai~ : [fɛ]</v>
      </c>
      <c r="B660" s="1">
        <f t="shared" si="203"/>
        <v>0</v>
      </c>
      <c r="C660" s="1">
        <f t="shared" si="203"/>
        <v>0</v>
      </c>
      <c r="D660" s="1">
        <f t="shared" si="203"/>
        <v>0</v>
      </c>
      <c r="E660" s="7">
        <v>1</v>
      </c>
      <c r="F660" s="9" t="s">
        <v>771</v>
      </c>
      <c r="G660" s="4">
        <f t="shared" si="204"/>
        <v>4.5330915684496827E-4</v>
      </c>
      <c r="H660" s="4" t="str">
        <f t="shared" si="205"/>
        <v>fɛ</v>
      </c>
      <c r="I660" s="4" t="str">
        <f t="shared" si="206"/>
        <v>fai</v>
      </c>
      <c r="J660" s="10">
        <f t="shared" si="207"/>
        <v>2</v>
      </c>
      <c r="K660" s="10">
        <f t="shared" si="208"/>
        <v>3</v>
      </c>
      <c r="L660" s="10">
        <f t="shared" si="209"/>
        <v>3</v>
      </c>
      <c r="M660" s="1" t="str">
        <f t="shared" si="210"/>
        <v>~fai~</v>
      </c>
      <c r="N660" s="1" t="str">
        <f t="shared" si="211"/>
        <v>[fɛ]</v>
      </c>
      <c r="O660" s="4">
        <f t="shared" si="212"/>
        <v>0.10520546868726234</v>
      </c>
      <c r="P660" s="4">
        <f t="shared" si="213"/>
        <v>0.5</v>
      </c>
      <c r="Q660" s="3" cm="1">
        <f t="array" ref="Q660">SUM(_xlfn._xlws.FILTER($G$2:$G$863,_xlfn.MAP($M$2:$M$863,_xlfn.LAMBDA(_xlpm.x,_xlpm.x=$M660))))</f>
        <v>4.5330915684496827E-4</v>
      </c>
      <c r="R660" s="4">
        <f t="shared" si="214"/>
        <v>1</v>
      </c>
      <c r="S660" s="6" cm="1">
        <f t="array" ref="S660">SUM(_xlfn._xlws.FILTER($G$2:$G$863,_xlfn.MAP($N$2:$N$863,_xlfn.LAMBDA(_xlpm.x,_xlpm.x=$N660))))</f>
        <v>1.3599274705349048E-3</v>
      </c>
      <c r="T660" s="4">
        <f t="shared" si="215"/>
        <v>0.33333333333333331</v>
      </c>
      <c r="U660" s="4">
        <f t="shared" si="216"/>
        <v>0.47712125471966244</v>
      </c>
      <c r="V660" s="4" t="s">
        <v>908</v>
      </c>
      <c r="W660" s="4" t="s">
        <v>890</v>
      </c>
      <c r="X660" s="2" cm="1">
        <f t="array" ref="X660">SUM(_xlfn._xlws.FILTER($E$2:$E$863,_xlfn.MAP($V$2:$V$863,_xlfn.LAMBDA(_xlpm.x,_xlpm.x=$V660))))</f>
        <v>562</v>
      </c>
      <c r="Y660" s="11">
        <f t="shared" si="217"/>
        <v>1.7793594306049821E-3</v>
      </c>
      <c r="Z660" s="2" cm="1">
        <f t="array" ref="Z660">SUM(_xlfn._xlws.FILTER($E$2:$E$863,_xlfn.MAP($W$2:$W$863,_xlfn.LAMBDA(_xlpm.x,_xlpm.x=$W660))))</f>
        <v>245</v>
      </c>
      <c r="AA660" s="11">
        <f t="shared" si="218"/>
        <v>4.0816326530612249E-3</v>
      </c>
      <c r="AB660" s="11">
        <f t="shared" si="219"/>
        <v>-0.36057023120452869</v>
      </c>
      <c r="AC660" s="2"/>
      <c r="AH660" s="2"/>
      <c r="AI660" s="2"/>
    </row>
    <row r="661" spans="1:35">
      <c r="A661" s="1" t="str">
        <f t="shared" si="202"/>
        <v>~cto~ : [ktə]</v>
      </c>
      <c r="B661" s="1">
        <f t="shared" si="203"/>
        <v>0</v>
      </c>
      <c r="C661" s="1">
        <f t="shared" si="203"/>
        <v>0</v>
      </c>
      <c r="D661" s="1">
        <f t="shared" si="203"/>
        <v>0</v>
      </c>
      <c r="E661" s="7">
        <v>1</v>
      </c>
      <c r="F661" s="9" t="s">
        <v>206</v>
      </c>
      <c r="G661" s="4">
        <f t="shared" si="204"/>
        <v>4.5330915684496827E-4</v>
      </c>
      <c r="H661" s="4" t="str">
        <f t="shared" si="205"/>
        <v>ktə</v>
      </c>
      <c r="I661" s="4" t="str">
        <f t="shared" si="206"/>
        <v>cto</v>
      </c>
      <c r="J661" s="10">
        <f t="shared" si="207"/>
        <v>3</v>
      </c>
      <c r="K661" s="10">
        <f t="shared" si="208"/>
        <v>3</v>
      </c>
      <c r="L661" s="10">
        <f t="shared" si="209"/>
        <v>3</v>
      </c>
      <c r="M661" s="1" t="str">
        <f t="shared" si="210"/>
        <v>~cto~</v>
      </c>
      <c r="N661" s="1" t="str">
        <f t="shared" si="211"/>
        <v>[ktə]</v>
      </c>
      <c r="O661" s="4">
        <f t="shared" si="212"/>
        <v>0.10520546868726234</v>
      </c>
      <c r="P661" s="4">
        <f t="shared" si="213"/>
        <v>0.5</v>
      </c>
      <c r="Q661" s="3" cm="1">
        <f t="array" ref="Q661">SUM(_xlfn._xlws.FILTER($G$2:$G$863,_xlfn.MAP($M$2:$M$863,_xlfn.LAMBDA(_xlpm.x,_xlpm.x=$M661))))</f>
        <v>4.5330915684496827E-4</v>
      </c>
      <c r="R661" s="4">
        <f t="shared" si="214"/>
        <v>1</v>
      </c>
      <c r="S661" s="6" cm="1">
        <f t="array" ref="S661">SUM(_xlfn._xlws.FILTER($G$2:$G$863,_xlfn.MAP($N$2:$N$863,_xlfn.LAMBDA(_xlpm.x,_xlpm.x=$N661))))</f>
        <v>1.3599274705349048E-3</v>
      </c>
      <c r="T661" s="4">
        <f t="shared" si="215"/>
        <v>0.33333333333333331</v>
      </c>
      <c r="U661" s="4">
        <f t="shared" si="216"/>
        <v>0.47712125471966244</v>
      </c>
      <c r="V661" s="4" t="s">
        <v>914</v>
      </c>
      <c r="W661" s="4" t="s">
        <v>908</v>
      </c>
      <c r="X661" s="2" cm="1">
        <f t="array" ref="X661">SUM(_xlfn._xlws.FILTER($E$2:$E$863,_xlfn.MAP($V$2:$V$863,_xlfn.LAMBDA(_xlpm.x,_xlpm.x=$V661))))</f>
        <v>11</v>
      </c>
      <c r="Y661" s="11">
        <f t="shared" si="217"/>
        <v>9.0909090909090912E-2</v>
      </c>
      <c r="Z661" s="2" cm="1">
        <f t="array" ref="Z661">SUM(_xlfn._xlws.FILTER($E$2:$E$863,_xlfn.MAP($W$2:$W$863,_xlfn.LAMBDA(_xlpm.x,_xlpm.x=$W661))))</f>
        <v>7</v>
      </c>
      <c r="AA661" s="11">
        <f t="shared" si="218"/>
        <v>0.14285714285714285</v>
      </c>
      <c r="AB661" s="11">
        <f t="shared" si="219"/>
        <v>-0.19629464514396813</v>
      </c>
      <c r="AC661" s="2"/>
      <c r="AH661" s="2"/>
      <c r="AI661" s="2"/>
    </row>
    <row r="662" spans="1:35">
      <c r="A662" s="1" t="str">
        <f t="shared" si="202"/>
        <v>~nty~ : [ntɪ]</v>
      </c>
      <c r="B662" s="1">
        <f t="shared" ref="B662:D681" si="220">_xlfn.LET(_xlpm.d,$F662,_xlpm.k,_xlfn.CONCAT(LEFT(TRIM(B$1),1),"*"),COUNTIF(_xlpm.d,_xlpm.k))</f>
        <v>0</v>
      </c>
      <c r="C662" s="1">
        <f t="shared" si="220"/>
        <v>0</v>
      </c>
      <c r="D662" s="1">
        <f t="shared" si="220"/>
        <v>1</v>
      </c>
      <c r="E662" s="7">
        <v>1</v>
      </c>
      <c r="F662" s="9" t="s">
        <v>536</v>
      </c>
      <c r="G662" s="4">
        <f t="shared" si="204"/>
        <v>4.5330915684496827E-4</v>
      </c>
      <c r="H662" s="4" t="str">
        <f t="shared" si="205"/>
        <v>ntɪ</v>
      </c>
      <c r="I662" s="4" t="str">
        <f t="shared" si="206"/>
        <v>nty</v>
      </c>
      <c r="J662" s="10">
        <f t="shared" si="207"/>
        <v>3</v>
      </c>
      <c r="K662" s="10">
        <f t="shared" si="208"/>
        <v>3</v>
      </c>
      <c r="L662" s="10">
        <f t="shared" si="209"/>
        <v>3</v>
      </c>
      <c r="M662" s="1" t="str">
        <f t="shared" si="210"/>
        <v>~nty~</v>
      </c>
      <c r="N662" s="1" t="str">
        <f t="shared" si="211"/>
        <v>[ntɪ]</v>
      </c>
      <c r="O662" s="4">
        <f t="shared" si="212"/>
        <v>0.10520546868726234</v>
      </c>
      <c r="P662" s="4">
        <f t="shared" si="213"/>
        <v>0.5</v>
      </c>
      <c r="Q662" s="3" cm="1">
        <f t="array" ref="Q662">SUM(_xlfn._xlws.FILTER($G$2:$G$863,_xlfn.MAP($M$2:$M$863,_xlfn.LAMBDA(_xlpm.x,_xlpm.x=$M662))))</f>
        <v>4.5330915684496827E-4</v>
      </c>
      <c r="R662" s="4">
        <f t="shared" si="214"/>
        <v>1</v>
      </c>
      <c r="S662" s="6" cm="1">
        <f t="array" ref="S662">SUM(_xlfn._xlws.FILTER($G$2:$G$863,_xlfn.MAP($N$2:$N$863,_xlfn.LAMBDA(_xlpm.x,_xlpm.x=$N662))))</f>
        <v>1.3599274705349048E-3</v>
      </c>
      <c r="T662" s="4">
        <f t="shared" si="215"/>
        <v>0.33333333333333331</v>
      </c>
      <c r="U662" s="4">
        <f t="shared" si="216"/>
        <v>0.47712125471966244</v>
      </c>
      <c r="V662" s="4" t="s">
        <v>907</v>
      </c>
      <c r="W662" s="4" t="s">
        <v>902</v>
      </c>
      <c r="X662" s="2" cm="1">
        <f t="array" ref="X662">SUM(_xlfn._xlws.FILTER($E$2:$E$863,_xlfn.MAP($V$2:$V$863,_xlfn.LAMBDA(_xlpm.x,_xlpm.x=$V662))))</f>
        <v>341</v>
      </c>
      <c r="Y662" s="11">
        <f t="shared" si="217"/>
        <v>2.9325513196480938E-3</v>
      </c>
      <c r="Z662" s="2" cm="1">
        <f t="array" ref="Z662">SUM(_xlfn._xlws.FILTER($E$2:$E$863,_xlfn.MAP($W$2:$W$863,_xlfn.LAMBDA(_xlpm.x,_xlpm.x=$W662))))</f>
        <v>127</v>
      </c>
      <c r="AA662" s="11">
        <f t="shared" si="218"/>
        <v>7.874015748031496E-3</v>
      </c>
      <c r="AB662" s="11">
        <f t="shared" si="219"/>
        <v>-0.42895065803654087</v>
      </c>
      <c r="AC662" s="2"/>
      <c r="AH662" s="2"/>
      <c r="AI662" s="2"/>
    </row>
    <row r="663" spans="1:35">
      <c r="A663" s="1" t="str">
        <f t="shared" si="202"/>
        <v>~new~ : [nu]</v>
      </c>
      <c r="B663" s="1">
        <f t="shared" si="220"/>
        <v>0</v>
      </c>
      <c r="C663" s="1">
        <f t="shared" si="220"/>
        <v>0</v>
      </c>
      <c r="D663" s="1">
        <f t="shared" si="220"/>
        <v>1</v>
      </c>
      <c r="E663" s="7">
        <v>1</v>
      </c>
      <c r="F663" s="9" t="s">
        <v>105</v>
      </c>
      <c r="G663" s="4">
        <f t="shared" si="204"/>
        <v>4.5330915684496827E-4</v>
      </c>
      <c r="H663" s="4" t="str">
        <f t="shared" si="205"/>
        <v>nu</v>
      </c>
      <c r="I663" s="4" t="str">
        <f t="shared" si="206"/>
        <v>new</v>
      </c>
      <c r="J663" s="10">
        <f t="shared" si="207"/>
        <v>2</v>
      </c>
      <c r="K663" s="10">
        <f t="shared" si="208"/>
        <v>3</v>
      </c>
      <c r="L663" s="10">
        <f t="shared" si="209"/>
        <v>3</v>
      </c>
      <c r="M663" s="1" t="str">
        <f t="shared" si="210"/>
        <v>~new~</v>
      </c>
      <c r="N663" s="1" t="str">
        <f t="shared" si="211"/>
        <v>[nu]</v>
      </c>
      <c r="O663" s="4">
        <f t="shared" si="212"/>
        <v>0.10520546868726234</v>
      </c>
      <c r="P663" s="4">
        <f t="shared" si="213"/>
        <v>0.5</v>
      </c>
      <c r="Q663" s="3" cm="1">
        <f t="array" ref="Q663">SUM(_xlfn._xlws.FILTER($G$2:$G$863,_xlfn.MAP($M$2:$M$863,_xlfn.LAMBDA(_xlpm.x,_xlpm.x=$M663))))</f>
        <v>4.5330915684496827E-4</v>
      </c>
      <c r="R663" s="4">
        <f t="shared" si="214"/>
        <v>1</v>
      </c>
      <c r="S663" s="6" cm="1">
        <f t="array" ref="S663">SUM(_xlfn._xlws.FILTER($G$2:$G$863,_xlfn.MAP($N$2:$N$863,_xlfn.LAMBDA(_xlpm.x,_xlpm.x=$N663))))</f>
        <v>1.3599274705349048E-3</v>
      </c>
      <c r="T663" s="4">
        <f t="shared" si="215"/>
        <v>0.33333333333333331</v>
      </c>
      <c r="U663" s="4">
        <f t="shared" si="216"/>
        <v>0.47712125471966244</v>
      </c>
      <c r="V663" s="4" t="s">
        <v>889</v>
      </c>
      <c r="W663" s="4" t="s">
        <v>903</v>
      </c>
      <c r="X663" s="2" cm="1">
        <f t="array" ref="X663">SUM(_xlfn._xlws.FILTER($E$2:$E$863,_xlfn.MAP($V$2:$V$863,_xlfn.LAMBDA(_xlpm.x,_xlpm.x=$V663))))</f>
        <v>52</v>
      </c>
      <c r="Y663" s="11">
        <f t="shared" si="217"/>
        <v>1.9230769230769232E-2</v>
      </c>
      <c r="Z663" s="2" cm="1">
        <f t="array" ref="Z663">SUM(_xlfn._xlws.FILTER($E$2:$E$863,_xlfn.MAP($W$2:$W$863,_xlfn.LAMBDA(_xlpm.x,_xlpm.x=$W663))))</f>
        <v>32</v>
      </c>
      <c r="AA663" s="11">
        <f t="shared" si="218"/>
        <v>3.125E-2</v>
      </c>
      <c r="AB663" s="11">
        <f t="shared" si="219"/>
        <v>-0.21085336531489315</v>
      </c>
      <c r="AC663" s="2"/>
      <c r="AH663" s="2"/>
      <c r="AI663" s="2"/>
    </row>
    <row r="664" spans="1:35">
      <c r="A664" s="1" t="str">
        <f t="shared" si="202"/>
        <v>~noo~ : [nu]</v>
      </c>
      <c r="B664" s="1">
        <f t="shared" si="220"/>
        <v>0</v>
      </c>
      <c r="C664" s="1">
        <f t="shared" si="220"/>
        <v>0</v>
      </c>
      <c r="D664" s="1">
        <f t="shared" si="220"/>
        <v>1</v>
      </c>
      <c r="E664" s="7">
        <v>1</v>
      </c>
      <c r="F664" s="9" t="s">
        <v>106</v>
      </c>
      <c r="G664" s="4">
        <f t="shared" si="204"/>
        <v>4.5330915684496827E-4</v>
      </c>
      <c r="H664" s="4" t="str">
        <f t="shared" si="205"/>
        <v>nu</v>
      </c>
      <c r="I664" s="4" t="str">
        <f t="shared" si="206"/>
        <v>noo</v>
      </c>
      <c r="J664" s="10">
        <f t="shared" si="207"/>
        <v>2</v>
      </c>
      <c r="K664" s="10">
        <f t="shared" si="208"/>
        <v>3</v>
      </c>
      <c r="L664" s="10">
        <f t="shared" si="209"/>
        <v>3</v>
      </c>
      <c r="M664" s="1" t="str">
        <f t="shared" si="210"/>
        <v>~noo~</v>
      </c>
      <c r="N664" s="1" t="str">
        <f t="shared" si="211"/>
        <v>[nu]</v>
      </c>
      <c r="O664" s="4">
        <f t="shared" si="212"/>
        <v>0.10520546868726234</v>
      </c>
      <c r="P664" s="4">
        <f t="shared" si="213"/>
        <v>0.5</v>
      </c>
      <c r="Q664" s="3" cm="1">
        <f t="array" ref="Q664">SUM(_xlfn._xlws.FILTER($G$2:$G$863,_xlfn.MAP($M$2:$M$863,_xlfn.LAMBDA(_xlpm.x,_xlpm.x=$M664))))</f>
        <v>4.5330915684496827E-4</v>
      </c>
      <c r="R664" s="4">
        <f t="shared" si="214"/>
        <v>1</v>
      </c>
      <c r="S664" s="6" cm="1">
        <f t="array" ref="S664">SUM(_xlfn._xlws.FILTER($G$2:$G$863,_xlfn.MAP($N$2:$N$863,_xlfn.LAMBDA(_xlpm.x,_xlpm.x=$N664))))</f>
        <v>1.3599274705349048E-3</v>
      </c>
      <c r="T664" s="4">
        <f t="shared" si="215"/>
        <v>0.33333333333333331</v>
      </c>
      <c r="U664" s="4">
        <f t="shared" si="216"/>
        <v>0.47712125471966244</v>
      </c>
      <c r="V664" s="4" t="s">
        <v>889</v>
      </c>
      <c r="W664" s="4" t="s">
        <v>901</v>
      </c>
      <c r="X664" s="2" cm="1">
        <f t="array" ref="X664">SUM(_xlfn._xlws.FILTER($E$2:$E$863,_xlfn.MAP($V$2:$V$863,_xlfn.LAMBDA(_xlpm.x,_xlpm.x=$V664))))</f>
        <v>52</v>
      </c>
      <c r="Y664" s="11">
        <f t="shared" si="217"/>
        <v>1.9230769230769232E-2</v>
      </c>
      <c r="Z664" s="2" cm="1">
        <f t="array" ref="Z664">SUM(_xlfn._xlws.FILTER($E$2:$E$863,_xlfn.MAP($W$2:$W$863,_xlfn.LAMBDA(_xlpm.x,_xlpm.x=$W664))))</f>
        <v>184</v>
      </c>
      <c r="AA664" s="11">
        <f t="shared" si="218"/>
        <v>5.434782608695652E-3</v>
      </c>
      <c r="AB664" s="11">
        <f t="shared" si="219"/>
        <v>0.54881447937473737</v>
      </c>
      <c r="AC664" s="2"/>
      <c r="AH664" s="2"/>
      <c r="AI664" s="2"/>
    </row>
    <row r="665" spans="1:35">
      <c r="A665" s="1" t="str">
        <f t="shared" si="202"/>
        <v>~pea~ : [pi]</v>
      </c>
      <c r="B665" s="1">
        <f t="shared" si="220"/>
        <v>0</v>
      </c>
      <c r="C665" s="1">
        <f t="shared" si="220"/>
        <v>0</v>
      </c>
      <c r="D665" s="1">
        <f t="shared" si="220"/>
        <v>0</v>
      </c>
      <c r="E665" s="7">
        <v>1</v>
      </c>
      <c r="F665" s="9" t="s">
        <v>112</v>
      </c>
      <c r="G665" s="4">
        <f t="shared" si="204"/>
        <v>4.5330915684496827E-4</v>
      </c>
      <c r="H665" s="4" t="str">
        <f t="shared" si="205"/>
        <v>pi</v>
      </c>
      <c r="I665" s="4" t="str">
        <f t="shared" si="206"/>
        <v>pea</v>
      </c>
      <c r="J665" s="10">
        <f t="shared" si="207"/>
        <v>2</v>
      </c>
      <c r="K665" s="10">
        <f t="shared" si="208"/>
        <v>3</v>
      </c>
      <c r="L665" s="10">
        <f t="shared" si="209"/>
        <v>3</v>
      </c>
      <c r="M665" s="1" t="str">
        <f t="shared" si="210"/>
        <v>~pea~</v>
      </c>
      <c r="N665" s="1" t="str">
        <f t="shared" si="211"/>
        <v>[pi]</v>
      </c>
      <c r="O665" s="4">
        <f t="shared" si="212"/>
        <v>0.10520546868726234</v>
      </c>
      <c r="P665" s="4">
        <f t="shared" si="213"/>
        <v>0.5</v>
      </c>
      <c r="Q665" s="3" cm="1">
        <f t="array" ref="Q665">SUM(_xlfn._xlws.FILTER($G$2:$G$863,_xlfn.MAP($M$2:$M$863,_xlfn.LAMBDA(_xlpm.x,_xlpm.x=$M665))))</f>
        <v>4.5330915684496827E-4</v>
      </c>
      <c r="R665" s="4">
        <f t="shared" si="214"/>
        <v>1</v>
      </c>
      <c r="S665" s="6" cm="1">
        <f t="array" ref="S665">SUM(_xlfn._xlws.FILTER($G$2:$G$863,_xlfn.MAP($N$2:$N$863,_xlfn.LAMBDA(_xlpm.x,_xlpm.x=$N665))))</f>
        <v>1.3599274705349048E-3</v>
      </c>
      <c r="T665" s="4">
        <f t="shared" si="215"/>
        <v>0.33333333333333331</v>
      </c>
      <c r="U665" s="4">
        <f t="shared" si="216"/>
        <v>0.47712125471966244</v>
      </c>
      <c r="V665" s="4" t="s">
        <v>899</v>
      </c>
      <c r="W665" s="4" t="s">
        <v>891</v>
      </c>
      <c r="X665" s="2" cm="1">
        <f t="array" ref="X665">SUM(_xlfn._xlws.FILTER($E$2:$E$863,_xlfn.MAP($V$2:$V$863,_xlfn.LAMBDA(_xlpm.x,_xlpm.x=$V665))))</f>
        <v>359</v>
      </c>
      <c r="Y665" s="11">
        <f t="shared" si="217"/>
        <v>2.7855153203342618E-3</v>
      </c>
      <c r="Z665" s="2" cm="1">
        <f t="array" ref="Z665">SUM(_xlfn._xlws.FILTER($E$2:$E$863,_xlfn.MAP($W$2:$W$863,_xlfn.LAMBDA(_xlpm.x,_xlpm.x=$W665))))</f>
        <v>163</v>
      </c>
      <c r="AA665" s="11">
        <f t="shared" si="218"/>
        <v>6.1349693251533744E-3</v>
      </c>
      <c r="AB665" s="11">
        <f t="shared" si="219"/>
        <v>-0.34290684417436135</v>
      </c>
      <c r="AC665" s="2"/>
      <c r="AH665" s="2"/>
      <c r="AI665" s="2"/>
    </row>
    <row r="666" spans="1:35">
      <c r="A666" s="1" t="str">
        <f t="shared" si="202"/>
        <v>~peo~ : [pi]</v>
      </c>
      <c r="B666" s="1">
        <f t="shared" si="220"/>
        <v>0</v>
      </c>
      <c r="C666" s="1">
        <f t="shared" si="220"/>
        <v>0</v>
      </c>
      <c r="D666" s="1">
        <f t="shared" si="220"/>
        <v>0</v>
      </c>
      <c r="E666" s="7">
        <v>1</v>
      </c>
      <c r="F666" s="9" t="s">
        <v>113</v>
      </c>
      <c r="G666" s="4">
        <f t="shared" si="204"/>
        <v>4.5330915684496827E-4</v>
      </c>
      <c r="H666" s="4" t="str">
        <f t="shared" si="205"/>
        <v>pi</v>
      </c>
      <c r="I666" s="4" t="str">
        <f t="shared" si="206"/>
        <v>peo</v>
      </c>
      <c r="J666" s="10">
        <f t="shared" si="207"/>
        <v>2</v>
      </c>
      <c r="K666" s="10">
        <f t="shared" si="208"/>
        <v>3</v>
      </c>
      <c r="L666" s="10">
        <f t="shared" si="209"/>
        <v>3</v>
      </c>
      <c r="M666" s="1" t="str">
        <f t="shared" si="210"/>
        <v>~peo~</v>
      </c>
      <c r="N666" s="1" t="str">
        <f t="shared" si="211"/>
        <v>[pi]</v>
      </c>
      <c r="O666" s="4">
        <f t="shared" si="212"/>
        <v>0.10520546868726234</v>
      </c>
      <c r="P666" s="4">
        <f t="shared" si="213"/>
        <v>0.5</v>
      </c>
      <c r="Q666" s="3" cm="1">
        <f t="array" ref="Q666">SUM(_xlfn._xlws.FILTER($G$2:$G$863,_xlfn.MAP($M$2:$M$863,_xlfn.LAMBDA(_xlpm.x,_xlpm.x=$M666))))</f>
        <v>4.5330915684496827E-4</v>
      </c>
      <c r="R666" s="4">
        <f t="shared" si="214"/>
        <v>1</v>
      </c>
      <c r="S666" s="6" cm="1">
        <f t="array" ref="S666">SUM(_xlfn._xlws.FILTER($G$2:$G$863,_xlfn.MAP($N$2:$N$863,_xlfn.LAMBDA(_xlpm.x,_xlpm.x=$N666))))</f>
        <v>1.3599274705349048E-3</v>
      </c>
      <c r="T666" s="4">
        <f t="shared" si="215"/>
        <v>0.33333333333333331</v>
      </c>
      <c r="U666" s="4">
        <f t="shared" si="216"/>
        <v>0.47712125471966244</v>
      </c>
      <c r="V666" s="4"/>
      <c r="W666" s="4"/>
      <c r="X666" s="2" cm="1">
        <f t="array" ref="X666">SUM(_xlfn._xlws.FILTER($E$2:$E$863,_xlfn.MAP($V$2:$V$863,_xlfn.LAMBDA(_xlpm.x,_xlpm.x=$V666))))</f>
        <v>44</v>
      </c>
      <c r="Y666" s="11">
        <f t="shared" si="217"/>
        <v>2.2727272727272728E-2</v>
      </c>
      <c r="Z666" s="2" cm="1">
        <f t="array" ref="Z666">SUM(_xlfn._xlws.FILTER($E$2:$E$863,_xlfn.MAP($W$2:$W$863,_xlfn.LAMBDA(_xlpm.x,_xlpm.x=$W666))))</f>
        <v>108</v>
      </c>
      <c r="AA666" s="11">
        <f t="shared" si="218"/>
        <v>9.2592592592592587E-3</v>
      </c>
      <c r="AB666" s="11">
        <f t="shared" si="219"/>
        <v>0.38997107900076228</v>
      </c>
      <c r="AC666" s="2"/>
      <c r="AH666" s="2"/>
      <c r="AI666" s="2"/>
    </row>
    <row r="667" spans="1:35">
      <c r="A667" s="1" t="str">
        <f t="shared" si="202"/>
        <v>~pie~ : [pi]</v>
      </c>
      <c r="B667" s="1">
        <f t="shared" si="220"/>
        <v>0</v>
      </c>
      <c r="C667" s="1">
        <f t="shared" si="220"/>
        <v>0</v>
      </c>
      <c r="D667" s="1">
        <f t="shared" si="220"/>
        <v>0</v>
      </c>
      <c r="E667" s="7">
        <v>1</v>
      </c>
      <c r="F667" s="9" t="s">
        <v>114</v>
      </c>
      <c r="G667" s="4">
        <f t="shared" si="204"/>
        <v>4.5330915684496827E-4</v>
      </c>
      <c r="H667" s="4" t="str">
        <f t="shared" si="205"/>
        <v>pi</v>
      </c>
      <c r="I667" s="4" t="str">
        <f t="shared" si="206"/>
        <v>pie</v>
      </c>
      <c r="J667" s="10">
        <f t="shared" si="207"/>
        <v>2</v>
      </c>
      <c r="K667" s="10">
        <f t="shared" si="208"/>
        <v>3</v>
      </c>
      <c r="L667" s="10">
        <f t="shared" si="209"/>
        <v>3</v>
      </c>
      <c r="M667" s="1" t="str">
        <f t="shared" si="210"/>
        <v>~pie~</v>
      </c>
      <c r="N667" s="1" t="str">
        <f t="shared" si="211"/>
        <v>[pi]</v>
      </c>
      <c r="O667" s="4">
        <f t="shared" si="212"/>
        <v>0.10520546868726234</v>
      </c>
      <c r="P667" s="4">
        <f t="shared" si="213"/>
        <v>0.5</v>
      </c>
      <c r="Q667" s="3" cm="1">
        <f t="array" ref="Q667">SUM(_xlfn._xlws.FILTER($G$2:$G$863,_xlfn.MAP($M$2:$M$863,_xlfn.LAMBDA(_xlpm.x,_xlpm.x=$M667))))</f>
        <v>4.5330915684496827E-4</v>
      </c>
      <c r="R667" s="4">
        <f t="shared" si="214"/>
        <v>1</v>
      </c>
      <c r="S667" s="6" cm="1">
        <f t="array" ref="S667">SUM(_xlfn._xlws.FILTER($G$2:$G$863,_xlfn.MAP($N$2:$N$863,_xlfn.LAMBDA(_xlpm.x,_xlpm.x=$N667))))</f>
        <v>1.3599274705349048E-3</v>
      </c>
      <c r="T667" s="4">
        <f t="shared" si="215"/>
        <v>0.33333333333333331</v>
      </c>
      <c r="U667" s="4">
        <f t="shared" si="216"/>
        <v>0.47712125471966244</v>
      </c>
      <c r="V667" s="4" t="s">
        <v>907</v>
      </c>
      <c r="W667" s="4" t="s">
        <v>894</v>
      </c>
      <c r="X667" s="2" cm="1">
        <f t="array" ref="X667">SUM(_xlfn._xlws.FILTER($E$2:$E$863,_xlfn.MAP($V$2:$V$863,_xlfn.LAMBDA(_xlpm.x,_xlpm.x=$V667))))</f>
        <v>341</v>
      </c>
      <c r="Y667" s="11">
        <f t="shared" si="217"/>
        <v>2.9325513196480938E-3</v>
      </c>
      <c r="Z667" s="2" cm="1">
        <f t="array" ref="Z667">SUM(_xlfn._xlws.FILTER($E$2:$E$863,_xlfn.MAP($W$2:$W$863,_xlfn.LAMBDA(_xlpm.x,_xlpm.x=$W667))))</f>
        <v>288</v>
      </c>
      <c r="AA667" s="11">
        <f t="shared" si="218"/>
        <v>3.472222222222222E-3</v>
      </c>
      <c r="AB667" s="11">
        <f t="shared" si="219"/>
        <v>-7.3361891233266863E-2</v>
      </c>
      <c r="AC667" s="2"/>
      <c r="AH667" s="2"/>
      <c r="AI667" s="2"/>
    </row>
    <row r="668" spans="1:35">
      <c r="A668" s="1" t="str">
        <f t="shared" si="202"/>
        <v>~saw~ : [sɔ]</v>
      </c>
      <c r="B668" s="1">
        <f t="shared" si="220"/>
        <v>0</v>
      </c>
      <c r="C668" s="1">
        <f t="shared" si="220"/>
        <v>0</v>
      </c>
      <c r="D668" s="1">
        <f t="shared" si="220"/>
        <v>0</v>
      </c>
      <c r="E668" s="7">
        <v>1</v>
      </c>
      <c r="F668" s="9" t="s">
        <v>799</v>
      </c>
      <c r="G668" s="4">
        <f t="shared" si="204"/>
        <v>4.5330915684496827E-4</v>
      </c>
      <c r="H668" s="4" t="str">
        <f t="shared" si="205"/>
        <v>sɔ</v>
      </c>
      <c r="I668" s="4" t="str">
        <f t="shared" si="206"/>
        <v>saw</v>
      </c>
      <c r="J668" s="10">
        <f t="shared" si="207"/>
        <v>2</v>
      </c>
      <c r="K668" s="10">
        <f t="shared" si="208"/>
        <v>3</v>
      </c>
      <c r="L668" s="10">
        <f t="shared" si="209"/>
        <v>3</v>
      </c>
      <c r="M668" s="1" t="str">
        <f t="shared" si="210"/>
        <v>~saw~</v>
      </c>
      <c r="N668" s="1" t="str">
        <f t="shared" si="211"/>
        <v>[sɔ]</v>
      </c>
      <c r="O668" s="4">
        <f t="shared" si="212"/>
        <v>0.10520546868726234</v>
      </c>
      <c r="P668" s="4">
        <f t="shared" si="213"/>
        <v>0.5</v>
      </c>
      <c r="Q668" s="3" cm="1">
        <f t="array" ref="Q668">SUM(_xlfn._xlws.FILTER($G$2:$G$863,_xlfn.MAP($M$2:$M$863,_xlfn.LAMBDA(_xlpm.x,_xlpm.x=$M668))))</f>
        <v>4.5330915684496827E-4</v>
      </c>
      <c r="R668" s="4">
        <f t="shared" si="214"/>
        <v>1</v>
      </c>
      <c r="S668" s="6" cm="1">
        <f t="array" ref="S668">SUM(_xlfn._xlws.FILTER($G$2:$G$863,_xlfn.MAP($N$2:$N$863,_xlfn.LAMBDA(_xlpm.x,_xlpm.x=$N668))))</f>
        <v>1.3599274705349048E-3</v>
      </c>
      <c r="T668" s="4">
        <f t="shared" si="215"/>
        <v>0.33333333333333331</v>
      </c>
      <c r="U668" s="4">
        <f t="shared" si="216"/>
        <v>0.47712125471966244</v>
      </c>
      <c r="V668" s="4" t="s">
        <v>909</v>
      </c>
      <c r="W668" s="4" t="s">
        <v>893</v>
      </c>
      <c r="X668" s="2" cm="1">
        <f t="array" ref="X668">SUM(_xlfn._xlws.FILTER($E$2:$E$863,_xlfn.MAP($V$2:$V$863,_xlfn.LAMBDA(_xlpm.x,_xlpm.x=$V668))))</f>
        <v>473</v>
      </c>
      <c r="Y668" s="11">
        <f t="shared" si="217"/>
        <v>2.1141649048625794E-3</v>
      </c>
      <c r="Z668" s="2" cm="1">
        <f t="array" ref="Z668">SUM(_xlfn._xlws.FILTER($E$2:$E$863,_xlfn.MAP($W$2:$W$863,_xlfn.LAMBDA(_xlpm.x,_xlpm.x=$W668))))</f>
        <v>228</v>
      </c>
      <c r="AA668" s="11">
        <f t="shared" si="218"/>
        <v>4.3859649122807015E-3</v>
      </c>
      <c r="AB668" s="11">
        <f t="shared" si="219"/>
        <v>-0.3169262937373577</v>
      </c>
      <c r="AC668" s="2"/>
      <c r="AH668" s="2"/>
      <c r="AI668" s="2"/>
    </row>
    <row r="669" spans="1:35">
      <c r="A669" s="1" t="str">
        <f t="shared" si="202"/>
        <v>~tai~ : [teɪ]</v>
      </c>
      <c r="B669" s="1">
        <f t="shared" si="220"/>
        <v>0</v>
      </c>
      <c r="C669" s="1">
        <f t="shared" si="220"/>
        <v>0</v>
      </c>
      <c r="D669" s="1">
        <f t="shared" si="220"/>
        <v>0</v>
      </c>
      <c r="E669" s="7">
        <v>1</v>
      </c>
      <c r="F669" s="9" t="s">
        <v>568</v>
      </c>
      <c r="G669" s="4">
        <f t="shared" si="204"/>
        <v>4.5330915684496827E-4</v>
      </c>
      <c r="H669" s="4" t="str">
        <f t="shared" si="205"/>
        <v>teɪ</v>
      </c>
      <c r="I669" s="4" t="str">
        <f t="shared" si="206"/>
        <v>tai</v>
      </c>
      <c r="J669" s="10">
        <f t="shared" si="207"/>
        <v>3</v>
      </c>
      <c r="K669" s="10">
        <f t="shared" si="208"/>
        <v>3</v>
      </c>
      <c r="L669" s="10">
        <f t="shared" si="209"/>
        <v>3</v>
      </c>
      <c r="M669" s="1" t="str">
        <f t="shared" si="210"/>
        <v>~tai~</v>
      </c>
      <c r="N669" s="1" t="str">
        <f t="shared" si="211"/>
        <v>[teɪ]</v>
      </c>
      <c r="O669" s="4">
        <f t="shared" si="212"/>
        <v>0.10520546868726234</v>
      </c>
      <c r="P669" s="4">
        <f t="shared" si="213"/>
        <v>0.5</v>
      </c>
      <c r="Q669" s="3" cm="1">
        <f t="array" ref="Q669">SUM(_xlfn._xlws.FILTER($G$2:$G$863,_xlfn.MAP($M$2:$M$863,_xlfn.LAMBDA(_xlpm.x,_xlpm.x=$M669))))</f>
        <v>4.5330915684496827E-4</v>
      </c>
      <c r="R669" s="4">
        <f t="shared" si="214"/>
        <v>1</v>
      </c>
      <c r="S669" s="6" cm="1">
        <f t="array" ref="S669">SUM(_xlfn._xlws.FILTER($G$2:$G$863,_xlfn.MAP($N$2:$N$863,_xlfn.LAMBDA(_xlpm.x,_xlpm.x=$N669))))</f>
        <v>1.3599274705349048E-3</v>
      </c>
      <c r="T669" s="4">
        <f t="shared" si="215"/>
        <v>0.33333333333333331</v>
      </c>
      <c r="U669" s="4">
        <f t="shared" si="216"/>
        <v>0.47712125471966244</v>
      </c>
      <c r="V669" s="4" t="s">
        <v>909</v>
      </c>
      <c r="W669" s="4" t="s">
        <v>893</v>
      </c>
      <c r="X669" s="2" cm="1">
        <f t="array" ref="X669">SUM(_xlfn._xlws.FILTER($E$2:$E$863,_xlfn.MAP($V$2:$V$863,_xlfn.LAMBDA(_xlpm.x,_xlpm.x=$V669))))</f>
        <v>473</v>
      </c>
      <c r="Y669" s="11">
        <f t="shared" si="217"/>
        <v>2.1141649048625794E-3</v>
      </c>
      <c r="Z669" s="2" cm="1">
        <f t="array" ref="Z669">SUM(_xlfn._xlws.FILTER($E$2:$E$863,_xlfn.MAP($W$2:$W$863,_xlfn.LAMBDA(_xlpm.x,_xlpm.x=$W669))))</f>
        <v>228</v>
      </c>
      <c r="AA669" s="11">
        <f t="shared" si="218"/>
        <v>4.3859649122807015E-3</v>
      </c>
      <c r="AB669" s="11">
        <f t="shared" si="219"/>
        <v>-0.3169262937373577</v>
      </c>
      <c r="AC669" s="2"/>
      <c r="AH669" s="2"/>
      <c r="AI669" s="2"/>
    </row>
    <row r="670" spans="1:35">
      <c r="A670" s="1" t="str">
        <f t="shared" si="202"/>
        <v>~wee~ : [wi]</v>
      </c>
      <c r="B670" s="1">
        <f t="shared" si="220"/>
        <v>0</v>
      </c>
      <c r="C670" s="1">
        <f t="shared" si="220"/>
        <v>0</v>
      </c>
      <c r="D670" s="1">
        <f t="shared" si="220"/>
        <v>0</v>
      </c>
      <c r="E670" s="7">
        <v>1</v>
      </c>
      <c r="F670" s="9" t="s">
        <v>163</v>
      </c>
      <c r="G670" s="4">
        <f t="shared" si="204"/>
        <v>4.5330915684496827E-4</v>
      </c>
      <c r="H670" s="1" t="str">
        <f t="shared" si="205"/>
        <v>wi</v>
      </c>
      <c r="I670" s="1" t="str">
        <f t="shared" si="206"/>
        <v>wee</v>
      </c>
      <c r="J670" s="10">
        <f t="shared" si="207"/>
        <v>2</v>
      </c>
      <c r="K670" s="10">
        <f t="shared" si="208"/>
        <v>3</v>
      </c>
      <c r="L670" s="10">
        <f t="shared" si="209"/>
        <v>3</v>
      </c>
      <c r="M670" s="1" t="str">
        <f t="shared" si="210"/>
        <v>~wee~</v>
      </c>
      <c r="N670" s="1" t="str">
        <f t="shared" si="211"/>
        <v>[wi]</v>
      </c>
      <c r="O670" s="4">
        <f t="shared" si="212"/>
        <v>0.10520546868726234</v>
      </c>
      <c r="P670" s="4">
        <f t="shared" si="213"/>
        <v>0.5</v>
      </c>
      <c r="Q670" s="3" cm="1">
        <f t="array" ref="Q670">SUM(_xlfn._xlws.FILTER($G$2:$G$863,_xlfn.MAP($M$2:$M$863,_xlfn.LAMBDA(_xlpm.x,_xlpm.x=$M670))))</f>
        <v>4.5330915684496827E-4</v>
      </c>
      <c r="R670" s="4">
        <f t="shared" si="214"/>
        <v>1</v>
      </c>
      <c r="S670" s="6" cm="1">
        <f t="array" ref="S670">SUM(_xlfn._xlws.FILTER($G$2:$G$863,_xlfn.MAP($N$2:$N$863,_xlfn.LAMBDA(_xlpm.x,_xlpm.x=$N670))))</f>
        <v>1.3599274705349048E-3</v>
      </c>
      <c r="T670" s="4">
        <f t="shared" si="215"/>
        <v>0.33333333333333331</v>
      </c>
      <c r="U670" s="4">
        <f t="shared" si="216"/>
        <v>0.47712125471966244</v>
      </c>
      <c r="V670" s="4" t="s">
        <v>899</v>
      </c>
      <c r="W670" s="4" t="s">
        <v>895</v>
      </c>
      <c r="X670" s="2" cm="1">
        <f t="array" ref="X670">SUM(_xlfn._xlws.FILTER($E$2:$E$863,_xlfn.MAP($V$2:$V$863,_xlfn.LAMBDA(_xlpm.x,_xlpm.x=$V670))))</f>
        <v>359</v>
      </c>
      <c r="Y670" s="11">
        <f t="shared" si="217"/>
        <v>2.7855153203342618E-3</v>
      </c>
      <c r="Z670" s="2" cm="1">
        <f t="array" ref="Z670">SUM(_xlfn._xlws.FILTER($E$2:$E$863,_xlfn.MAP($W$2:$W$863,_xlfn.LAMBDA(_xlpm.x,_xlpm.x=$W670))))</f>
        <v>150</v>
      </c>
      <c r="AA670" s="11">
        <f t="shared" si="218"/>
        <v>6.6666666666666671E-3</v>
      </c>
      <c r="AB670" s="11">
        <f t="shared" si="219"/>
        <v>-0.37900318952263795</v>
      </c>
      <c r="AC670" s="2"/>
      <c r="AH670" s="2"/>
      <c r="AI670" s="2"/>
    </row>
    <row r="671" spans="1:35">
      <c r="A671" s="1" t="str">
        <f t="shared" si="202"/>
        <v>~woo~ : [wʊ]</v>
      </c>
      <c r="B671" s="1">
        <f t="shared" si="220"/>
        <v>0</v>
      </c>
      <c r="C671" s="1">
        <f t="shared" si="220"/>
        <v>0</v>
      </c>
      <c r="D671" s="1">
        <f t="shared" si="220"/>
        <v>0</v>
      </c>
      <c r="E671" s="7">
        <v>1</v>
      </c>
      <c r="F671" s="9" t="s">
        <v>254</v>
      </c>
      <c r="G671" s="4">
        <f t="shared" si="204"/>
        <v>4.5330915684496827E-4</v>
      </c>
      <c r="H671" s="1" t="str">
        <f t="shared" si="205"/>
        <v>wʊ</v>
      </c>
      <c r="I671" s="1" t="str">
        <f t="shared" si="206"/>
        <v>woo</v>
      </c>
      <c r="J671" s="10">
        <f t="shared" si="207"/>
        <v>2</v>
      </c>
      <c r="K671" s="10">
        <f t="shared" si="208"/>
        <v>3</v>
      </c>
      <c r="L671" s="10">
        <f t="shared" si="209"/>
        <v>3</v>
      </c>
      <c r="M671" s="1" t="str">
        <f t="shared" si="210"/>
        <v>~woo~</v>
      </c>
      <c r="N671" s="1" t="str">
        <f t="shared" si="211"/>
        <v>[wʊ]</v>
      </c>
      <c r="O671" s="4">
        <f t="shared" si="212"/>
        <v>0.10520546868726234</v>
      </c>
      <c r="P671" s="4">
        <f t="shared" si="213"/>
        <v>0.5</v>
      </c>
      <c r="Q671" s="3" cm="1">
        <f t="array" ref="Q671">SUM(_xlfn._xlws.FILTER($G$2:$G$863,_xlfn.MAP($M$2:$M$863,_xlfn.LAMBDA(_xlpm.x,_xlpm.x=$M671))))</f>
        <v>4.5330915684496827E-4</v>
      </c>
      <c r="R671" s="4">
        <f t="shared" si="214"/>
        <v>1</v>
      </c>
      <c r="S671" s="6" cm="1">
        <f t="array" ref="S671">SUM(_xlfn._xlws.FILTER($G$2:$G$863,_xlfn.MAP($N$2:$N$863,_xlfn.LAMBDA(_xlpm.x,_xlpm.x=$N671))))</f>
        <v>1.3599274705349048E-3</v>
      </c>
      <c r="T671" s="4">
        <f t="shared" si="215"/>
        <v>0.33333333333333331</v>
      </c>
      <c r="U671" s="4">
        <f t="shared" si="216"/>
        <v>0.47712125471966244</v>
      </c>
      <c r="V671" s="4" t="s">
        <v>899</v>
      </c>
      <c r="W671" s="4" t="s">
        <v>899</v>
      </c>
      <c r="X671" s="2" cm="1">
        <f t="array" ref="X671">SUM(_xlfn._xlws.FILTER($E$2:$E$863,_xlfn.MAP($V$2:$V$863,_xlfn.LAMBDA(_xlpm.x,_xlpm.x=$V671))))</f>
        <v>359</v>
      </c>
      <c r="Y671" s="11">
        <f t="shared" si="217"/>
        <v>2.7855153203342618E-3</v>
      </c>
      <c r="Z671" s="2" cm="1">
        <f t="array" ref="Z671">SUM(_xlfn._xlws.FILTER($E$2:$E$863,_xlfn.MAP($W$2:$W$863,_xlfn.LAMBDA(_xlpm.x,_xlpm.x=$W671))))</f>
        <v>104</v>
      </c>
      <c r="AA671" s="11">
        <f t="shared" si="218"/>
        <v>9.6153846153846159E-3</v>
      </c>
      <c r="AB671" s="11">
        <f t="shared" si="219"/>
        <v>-0.53806110927953876</v>
      </c>
      <c r="AC671" s="2"/>
      <c r="AH671" s="2"/>
      <c r="AI671" s="2"/>
    </row>
    <row r="672" spans="1:35">
      <c r="A672" s="1" t="str">
        <f t="shared" si="202"/>
        <v>~wou~ : [wʊ]</v>
      </c>
      <c r="B672" s="1">
        <f t="shared" si="220"/>
        <v>0</v>
      </c>
      <c r="C672" s="1">
        <f t="shared" si="220"/>
        <v>0</v>
      </c>
      <c r="D672" s="1">
        <f t="shared" si="220"/>
        <v>0</v>
      </c>
      <c r="E672" s="7">
        <v>1</v>
      </c>
      <c r="F672" s="9" t="s">
        <v>779</v>
      </c>
      <c r="G672" s="4">
        <f t="shared" si="204"/>
        <v>4.5330915684496827E-4</v>
      </c>
      <c r="H672" s="4" t="str">
        <f t="shared" si="205"/>
        <v>wʊ</v>
      </c>
      <c r="I672" s="4" t="str">
        <f t="shared" si="206"/>
        <v>wou</v>
      </c>
      <c r="J672" s="10">
        <f t="shared" si="207"/>
        <v>2</v>
      </c>
      <c r="K672" s="10">
        <f t="shared" si="208"/>
        <v>3</v>
      </c>
      <c r="L672" s="10">
        <f t="shared" si="209"/>
        <v>3</v>
      </c>
      <c r="M672" s="1" t="str">
        <f t="shared" si="210"/>
        <v>~wou~</v>
      </c>
      <c r="N672" s="1" t="str">
        <f t="shared" si="211"/>
        <v>[wʊ]</v>
      </c>
      <c r="O672" s="4">
        <f t="shared" si="212"/>
        <v>0.10520546868726234</v>
      </c>
      <c r="P672" s="4">
        <f t="shared" si="213"/>
        <v>0.5</v>
      </c>
      <c r="Q672" s="3" cm="1">
        <f t="array" ref="Q672">SUM(_xlfn._xlws.FILTER($G$2:$G$863,_xlfn.MAP($M$2:$M$863,_xlfn.LAMBDA(_xlpm.x,_xlpm.x=$M672))))</f>
        <v>4.5330915684496827E-4</v>
      </c>
      <c r="R672" s="4">
        <f t="shared" si="214"/>
        <v>1</v>
      </c>
      <c r="S672" s="6" cm="1">
        <f t="array" ref="S672">SUM(_xlfn._xlws.FILTER($G$2:$G$863,_xlfn.MAP($N$2:$N$863,_xlfn.LAMBDA(_xlpm.x,_xlpm.x=$N672))))</f>
        <v>1.3599274705349048E-3</v>
      </c>
      <c r="T672" s="4">
        <f t="shared" si="215"/>
        <v>0.33333333333333331</v>
      </c>
      <c r="U672" s="4">
        <f t="shared" si="216"/>
        <v>0.47712125471966244</v>
      </c>
      <c r="V672" s="4" t="s">
        <v>899</v>
      </c>
      <c r="W672" s="4" t="s">
        <v>891</v>
      </c>
      <c r="X672" s="2" cm="1">
        <f t="array" ref="X672">SUM(_xlfn._xlws.FILTER($E$2:$E$863,_xlfn.MAP($V$2:$V$863,_xlfn.LAMBDA(_xlpm.x,_xlpm.x=$V672))))</f>
        <v>359</v>
      </c>
      <c r="Y672" s="11">
        <f t="shared" si="217"/>
        <v>2.7855153203342618E-3</v>
      </c>
      <c r="Z672" s="2" cm="1">
        <f t="array" ref="Z672">SUM(_xlfn._xlws.FILTER($E$2:$E$863,_xlfn.MAP($W$2:$W$863,_xlfn.LAMBDA(_xlpm.x,_xlpm.x=$W672))))</f>
        <v>163</v>
      </c>
      <c r="AA672" s="11">
        <f t="shared" si="218"/>
        <v>6.1349693251533744E-3</v>
      </c>
      <c r="AB672" s="11">
        <f t="shared" si="219"/>
        <v>-0.34290684417436135</v>
      </c>
      <c r="AC672" s="2"/>
      <c r="AH672" s="2"/>
      <c r="AI672" s="2"/>
    </row>
    <row r="673" spans="1:35">
      <c r="A673" s="1" t="str">
        <f t="shared" si="202"/>
        <v>~rce~ : [ɹs]</v>
      </c>
      <c r="B673" s="1">
        <f t="shared" si="220"/>
        <v>1</v>
      </c>
      <c r="C673" s="1">
        <f t="shared" si="220"/>
        <v>0</v>
      </c>
      <c r="D673" s="1">
        <f t="shared" si="220"/>
        <v>0</v>
      </c>
      <c r="E673" s="7">
        <v>1</v>
      </c>
      <c r="F673" s="9" t="s">
        <v>347</v>
      </c>
      <c r="G673" s="4">
        <f t="shared" si="204"/>
        <v>4.5330915684496827E-4</v>
      </c>
      <c r="H673" s="4" t="str">
        <f t="shared" si="205"/>
        <v>ɹs</v>
      </c>
      <c r="I673" s="4" t="str">
        <f t="shared" si="206"/>
        <v>rce</v>
      </c>
      <c r="J673" s="10">
        <f t="shared" si="207"/>
        <v>2</v>
      </c>
      <c r="K673" s="10">
        <f t="shared" si="208"/>
        <v>3</v>
      </c>
      <c r="L673" s="10">
        <f t="shared" si="209"/>
        <v>3</v>
      </c>
      <c r="M673" s="1" t="str">
        <f t="shared" si="210"/>
        <v>~rce~</v>
      </c>
      <c r="N673" s="1" t="str">
        <f t="shared" si="211"/>
        <v>[ɹs]</v>
      </c>
      <c r="O673" s="4">
        <f t="shared" si="212"/>
        <v>0.10520546868726234</v>
      </c>
      <c r="P673" s="4">
        <f t="shared" si="213"/>
        <v>0.5</v>
      </c>
      <c r="Q673" s="3" cm="1">
        <f t="array" ref="Q673">SUM(_xlfn._xlws.FILTER($G$2:$G$863,_xlfn.MAP($M$2:$M$863,_xlfn.LAMBDA(_xlpm.x,_xlpm.x=$M673))))</f>
        <v>4.5330915684496827E-4</v>
      </c>
      <c r="R673" s="4">
        <f t="shared" si="214"/>
        <v>1</v>
      </c>
      <c r="S673" s="6" cm="1">
        <f t="array" ref="S673">SUM(_xlfn._xlws.FILTER($G$2:$G$863,_xlfn.MAP($N$2:$N$863,_xlfn.LAMBDA(_xlpm.x,_xlpm.x=$N673))))</f>
        <v>1.3599274705349048E-3</v>
      </c>
      <c r="T673" s="4">
        <f t="shared" si="215"/>
        <v>0.33333333333333331</v>
      </c>
      <c r="U673" s="4">
        <f t="shared" si="216"/>
        <v>0.47712125471966244</v>
      </c>
      <c r="V673" s="4" t="s">
        <v>912</v>
      </c>
      <c r="W673" s="4" t="s">
        <v>897</v>
      </c>
      <c r="X673" s="2" cm="1">
        <f t="array" ref="X673">SUM(_xlfn._xlws.FILTER($E$2:$E$863,_xlfn.MAP($V$2:$V$863,_xlfn.LAMBDA(_xlpm.x,_xlpm.x=$V673))))</f>
        <v>24</v>
      </c>
      <c r="Y673" s="11">
        <f t="shared" si="217"/>
        <v>4.1666666666666664E-2</v>
      </c>
      <c r="Z673" s="2" cm="1">
        <f t="array" ref="Z673">SUM(_xlfn._xlws.FILTER($E$2:$E$863,_xlfn.MAP($W$2:$W$863,_xlfn.LAMBDA(_xlpm.x,_xlpm.x=$W673))))</f>
        <v>111</v>
      </c>
      <c r="AA673" s="11">
        <f t="shared" si="218"/>
        <v>9.0090090090090089E-3</v>
      </c>
      <c r="AB673" s="11">
        <f t="shared" si="219"/>
        <v>0.66511173707505145</v>
      </c>
      <c r="AC673" s="2"/>
      <c r="AH673" s="2"/>
      <c r="AI673" s="2"/>
    </row>
    <row r="674" spans="1:35">
      <c r="A674" s="1" t="str">
        <f t="shared" si="202"/>
        <v>~rti~ : [ɹtɪ]</v>
      </c>
      <c r="B674" s="1">
        <f t="shared" si="220"/>
        <v>1</v>
      </c>
      <c r="C674" s="1">
        <f t="shared" si="220"/>
        <v>0</v>
      </c>
      <c r="D674" s="1">
        <f t="shared" si="220"/>
        <v>0</v>
      </c>
      <c r="E674" s="7">
        <v>1</v>
      </c>
      <c r="F674" s="9" t="s">
        <v>362</v>
      </c>
      <c r="G674" s="4">
        <f t="shared" si="204"/>
        <v>4.5330915684496827E-4</v>
      </c>
      <c r="H674" s="4" t="str">
        <f t="shared" si="205"/>
        <v>ɹtɪ</v>
      </c>
      <c r="I674" s="4" t="str">
        <f t="shared" si="206"/>
        <v>rti</v>
      </c>
      <c r="J674" s="10">
        <f t="shared" si="207"/>
        <v>3</v>
      </c>
      <c r="K674" s="10">
        <f t="shared" si="208"/>
        <v>3</v>
      </c>
      <c r="L674" s="10">
        <f t="shared" si="209"/>
        <v>3</v>
      </c>
      <c r="M674" s="1" t="str">
        <f t="shared" si="210"/>
        <v>~rti~</v>
      </c>
      <c r="N674" s="1" t="str">
        <f t="shared" si="211"/>
        <v>[ɹtɪ]</v>
      </c>
      <c r="O674" s="4">
        <f t="shared" si="212"/>
        <v>0.10520546868726234</v>
      </c>
      <c r="P674" s="4">
        <f t="shared" si="213"/>
        <v>0.5</v>
      </c>
      <c r="Q674" s="3" cm="1">
        <f t="array" ref="Q674">SUM(_xlfn._xlws.FILTER($G$2:$G$863,_xlfn.MAP($M$2:$M$863,_xlfn.LAMBDA(_xlpm.x,_xlpm.x=$M674))))</f>
        <v>4.5330915684496827E-4</v>
      </c>
      <c r="R674" s="4">
        <f t="shared" si="214"/>
        <v>1</v>
      </c>
      <c r="S674" s="6" cm="1">
        <f t="array" ref="S674">SUM(_xlfn._xlws.FILTER($G$2:$G$863,_xlfn.MAP($N$2:$N$863,_xlfn.LAMBDA(_xlpm.x,_xlpm.x=$N674))))</f>
        <v>1.3599274705349048E-3</v>
      </c>
      <c r="T674" s="4">
        <f t="shared" si="215"/>
        <v>0.33333333333333331</v>
      </c>
      <c r="U674" s="4">
        <f t="shared" si="216"/>
        <v>0.47712125471966244</v>
      </c>
      <c r="V674" s="4" t="s">
        <v>908</v>
      </c>
      <c r="W674" s="4" t="s">
        <v>892</v>
      </c>
      <c r="X674" s="2" cm="1">
        <f t="array" ref="X674">SUM(_xlfn._xlws.FILTER($E$2:$E$863,_xlfn.MAP($V$2:$V$863,_xlfn.LAMBDA(_xlpm.x,_xlpm.x=$V674))))</f>
        <v>562</v>
      </c>
      <c r="Y674" s="11">
        <f t="shared" si="217"/>
        <v>1.7793594306049821E-3</v>
      </c>
      <c r="Z674" s="2" cm="1">
        <f t="array" ref="Z674">SUM(_xlfn._xlws.FILTER($E$2:$E$863,_xlfn.MAP($W$2:$W$863,_xlfn.LAMBDA(_xlpm.x,_xlpm.x=$W674))))</f>
        <v>110</v>
      </c>
      <c r="AA674" s="11">
        <f t="shared" si="218"/>
        <v>9.0909090909090905E-3</v>
      </c>
      <c r="AB674" s="11">
        <f t="shared" si="219"/>
        <v>-0.70834363041083603</v>
      </c>
      <c r="AC674" s="2"/>
      <c r="AH674" s="2"/>
      <c r="AI674" s="2"/>
    </row>
    <row r="675" spans="1:35">
      <c r="A675" s="1" t="str">
        <f t="shared" si="202"/>
        <v>~rai~ : [ɹeɪ]</v>
      </c>
      <c r="B675" s="1">
        <f t="shared" si="220"/>
        <v>1</v>
      </c>
      <c r="C675" s="1">
        <f t="shared" si="220"/>
        <v>0</v>
      </c>
      <c r="D675" s="1">
        <f t="shared" si="220"/>
        <v>0</v>
      </c>
      <c r="E675" s="7">
        <v>3</v>
      </c>
      <c r="F675" s="9" t="s">
        <v>539</v>
      </c>
      <c r="G675" s="4">
        <f t="shared" si="204"/>
        <v>1.3599274705349048E-3</v>
      </c>
      <c r="H675" s="4" t="str">
        <f t="shared" si="205"/>
        <v>ɹeɪ</v>
      </c>
      <c r="I675" s="4" t="str">
        <f t="shared" si="206"/>
        <v>rai</v>
      </c>
      <c r="J675" s="10">
        <f t="shared" si="207"/>
        <v>3</v>
      </c>
      <c r="K675" s="10">
        <f t="shared" si="208"/>
        <v>3</v>
      </c>
      <c r="L675" s="10">
        <f t="shared" si="209"/>
        <v>3</v>
      </c>
      <c r="M675" s="1" t="str">
        <f t="shared" si="210"/>
        <v>~rai~</v>
      </c>
      <c r="N675" s="1" t="str">
        <f t="shared" si="211"/>
        <v>[ɹeɪ]</v>
      </c>
      <c r="O675" s="4">
        <f t="shared" si="212"/>
        <v>0.21041093737452468</v>
      </c>
      <c r="P675" s="4">
        <f t="shared" si="213"/>
        <v>0.5</v>
      </c>
      <c r="Q675" s="3" cm="1">
        <f t="array" ref="Q675">SUM(_xlfn._xlws.FILTER($G$2:$G$863,_xlfn.MAP($M$2:$M$863,_xlfn.LAMBDA(_xlpm.x,_xlpm.x=$M675))))</f>
        <v>1.3599274705349048E-3</v>
      </c>
      <c r="R675" s="4">
        <f t="shared" si="214"/>
        <v>1</v>
      </c>
      <c r="S675" s="6" cm="1">
        <f t="array" ref="S675">SUM(_xlfn._xlws.FILTER($G$2:$G$863,_xlfn.MAP($N$2:$N$863,_xlfn.LAMBDA(_xlpm.x,_xlpm.x=$N675))))</f>
        <v>4.0797824116047144E-3</v>
      </c>
      <c r="T675" s="4">
        <f t="shared" si="215"/>
        <v>0.33333333333333331</v>
      </c>
      <c r="U675" s="4">
        <f t="shared" si="216"/>
        <v>0.47712125471966244</v>
      </c>
      <c r="V675" s="4" t="s">
        <v>916</v>
      </c>
      <c r="W675" s="4" t="s">
        <v>905</v>
      </c>
      <c r="X675" s="2" cm="1">
        <f t="array" ref="X675">SUM(_xlfn._xlws.FILTER($E$2:$E$863,_xlfn.MAP($V$2:$V$863,_xlfn.LAMBDA(_xlpm.x,_xlpm.x=$V675))))</f>
        <v>14</v>
      </c>
      <c r="Y675" s="11">
        <f t="shared" si="217"/>
        <v>0.21428571428571427</v>
      </c>
      <c r="Z675" s="2" cm="1">
        <f t="array" ref="Z675">SUM(_xlfn._xlws.FILTER($E$2:$E$863,_xlfn.MAP($W$2:$W$863,_xlfn.LAMBDA(_xlpm.x,_xlpm.x=$W675))))</f>
        <v>55</v>
      </c>
      <c r="AA675" s="11">
        <f t="shared" si="218"/>
        <v>5.4545454545454543E-2</v>
      </c>
      <c r="AB675" s="11">
        <f t="shared" si="219"/>
        <v>0.59423465381600582</v>
      </c>
      <c r="AC675" s="2"/>
      <c r="AH675" s="2"/>
      <c r="AI675" s="2"/>
    </row>
    <row r="676" spans="1:35">
      <c r="A676" s="1" t="str">
        <f t="shared" si="202"/>
        <v>~tte~ : [tə]</v>
      </c>
      <c r="B676" s="1">
        <f t="shared" si="220"/>
        <v>0</v>
      </c>
      <c r="C676" s="1">
        <f t="shared" si="220"/>
        <v>0</v>
      </c>
      <c r="D676" s="1">
        <f t="shared" si="220"/>
        <v>0</v>
      </c>
      <c r="E676" s="7">
        <v>5</v>
      </c>
      <c r="F676" s="9" t="s">
        <v>532</v>
      </c>
      <c r="G676" s="4">
        <f t="shared" si="204"/>
        <v>2.2665457842248413E-3</v>
      </c>
      <c r="H676" s="4" t="str">
        <f t="shared" si="205"/>
        <v>tə</v>
      </c>
      <c r="I676" s="4" t="str">
        <f t="shared" si="206"/>
        <v>tte</v>
      </c>
      <c r="J676" s="10">
        <f t="shared" si="207"/>
        <v>2</v>
      </c>
      <c r="K676" s="10">
        <f t="shared" si="208"/>
        <v>3</v>
      </c>
      <c r="L676" s="10">
        <f t="shared" si="209"/>
        <v>3</v>
      </c>
      <c r="M676" s="1" t="str">
        <f t="shared" si="210"/>
        <v>~tte~</v>
      </c>
      <c r="N676" s="1" t="str">
        <f t="shared" si="211"/>
        <v>[tə]</v>
      </c>
      <c r="O676" s="4">
        <f t="shared" si="212"/>
        <v>0.25900208707368277</v>
      </c>
      <c r="P676" s="4">
        <f t="shared" si="213"/>
        <v>0.47619047619047616</v>
      </c>
      <c r="Q676" s="3" cm="1">
        <f t="array" ref="Q676">SUM(_xlfn._xlws.FILTER($G$2:$G$863,_xlfn.MAP($M$2:$M$863,_xlfn.LAMBDA(_xlpm.x,_xlpm.x=$M676))))</f>
        <v>2.2665457842248413E-3</v>
      </c>
      <c r="R676" s="4">
        <f t="shared" si="214"/>
        <v>1</v>
      </c>
      <c r="S676" s="6" cm="1">
        <f t="array" ref="S676">SUM(_xlfn._xlws.FILTER($G$2:$G$863,_xlfn.MAP($N$2:$N$863,_xlfn.LAMBDA(_xlpm.x,_xlpm.x=$N676))))</f>
        <v>7.2529465095194923E-3</v>
      </c>
      <c r="T676" s="4">
        <f t="shared" si="215"/>
        <v>0.3125</v>
      </c>
      <c r="U676" s="4">
        <f t="shared" si="216"/>
        <v>0.50514997831990605</v>
      </c>
      <c r="V676" s="4" t="s">
        <v>899</v>
      </c>
      <c r="W676" s="4" t="s">
        <v>891</v>
      </c>
      <c r="X676" s="2" cm="1">
        <f t="array" ref="X676">SUM(_xlfn._xlws.FILTER($E$2:$E$863,_xlfn.MAP($V$2:$V$863,_xlfn.LAMBDA(_xlpm.x,_xlpm.x=$V676))))</f>
        <v>359</v>
      </c>
      <c r="Y676" s="11">
        <f t="shared" si="217"/>
        <v>1.3927576601671309E-2</v>
      </c>
      <c r="Z676" s="2" cm="1">
        <f t="array" ref="Z676">SUM(_xlfn._xlws.FILTER($E$2:$E$863,_xlfn.MAP($W$2:$W$863,_xlfn.LAMBDA(_xlpm.x,_xlpm.x=$W676))))</f>
        <v>163</v>
      </c>
      <c r="AA676" s="11">
        <f t="shared" si="218"/>
        <v>3.0674846625766871E-2</v>
      </c>
      <c r="AB676" s="11">
        <f t="shared" si="219"/>
        <v>-0.34290684417436135</v>
      </c>
      <c r="AC676" s="2"/>
      <c r="AH676" s="2"/>
      <c r="AI676" s="2"/>
    </row>
    <row r="677" spans="1:35">
      <c r="A677" s="1" t="str">
        <f t="shared" si="202"/>
        <v>~tch~ : [tʃ]</v>
      </c>
      <c r="B677" s="1">
        <f t="shared" si="220"/>
        <v>0</v>
      </c>
      <c r="C677" s="1">
        <f t="shared" si="220"/>
        <v>0</v>
      </c>
      <c r="D677" s="1">
        <f t="shared" si="220"/>
        <v>0</v>
      </c>
      <c r="E677" s="7">
        <v>4</v>
      </c>
      <c r="F677" s="9" t="s">
        <v>378</v>
      </c>
      <c r="G677" s="4">
        <f t="shared" si="204"/>
        <v>1.8132366273798731E-3</v>
      </c>
      <c r="H677" s="1" t="str">
        <f t="shared" si="205"/>
        <v>tʃ</v>
      </c>
      <c r="I677" s="1" t="str">
        <f t="shared" si="206"/>
        <v>tch</v>
      </c>
      <c r="J677" s="10">
        <f t="shared" si="207"/>
        <v>2</v>
      </c>
      <c r="K677" s="10">
        <f t="shared" si="208"/>
        <v>3</v>
      </c>
      <c r="L677" s="10">
        <f t="shared" si="209"/>
        <v>3</v>
      </c>
      <c r="M677" s="1" t="str">
        <f t="shared" si="210"/>
        <v>~tch~</v>
      </c>
      <c r="N677" s="1" t="str">
        <f t="shared" si="211"/>
        <v>[tʃ]</v>
      </c>
      <c r="O677" s="4">
        <f t="shared" si="212"/>
        <v>0.21713736309399745</v>
      </c>
      <c r="P677" s="4">
        <f t="shared" si="213"/>
        <v>0.44444444444444448</v>
      </c>
      <c r="Q677" s="3" cm="1">
        <f t="array" ref="Q677">SUM(_xlfn._xlws.FILTER($G$2:$G$863,_xlfn.MAP($M$2:$M$863,_xlfn.LAMBDA(_xlpm.x,_xlpm.x=$M677))))</f>
        <v>1.8132366273798731E-3</v>
      </c>
      <c r="R677" s="4">
        <f t="shared" si="214"/>
        <v>1</v>
      </c>
      <c r="S677" s="6" cm="1">
        <f t="array" ref="S677">SUM(_xlfn._xlws.FILTER($G$2:$G$863,_xlfn.MAP($N$2:$N$863,_xlfn.LAMBDA(_xlpm.x,_xlpm.x=$N677))))</f>
        <v>6.3463281958295557E-3</v>
      </c>
      <c r="T677" s="4">
        <f t="shared" si="215"/>
        <v>0.2857142857142857</v>
      </c>
      <c r="U677" s="4">
        <f t="shared" si="216"/>
        <v>0.54406804435027567</v>
      </c>
      <c r="V677" s="4" t="s">
        <v>899</v>
      </c>
      <c r="W677" s="4" t="s">
        <v>895</v>
      </c>
      <c r="X677" s="2" cm="1">
        <f t="array" ref="X677">SUM(_xlfn._xlws.FILTER($E$2:$E$863,_xlfn.MAP($V$2:$V$863,_xlfn.LAMBDA(_xlpm.x,_xlpm.x=$V677))))</f>
        <v>359</v>
      </c>
      <c r="Y677" s="11">
        <f t="shared" si="217"/>
        <v>1.1142061281337047E-2</v>
      </c>
      <c r="Z677" s="2" cm="1">
        <f t="array" ref="Z677">SUM(_xlfn._xlws.FILTER($E$2:$E$863,_xlfn.MAP($W$2:$W$863,_xlfn.LAMBDA(_xlpm.x,_xlpm.x=$W677))))</f>
        <v>150</v>
      </c>
      <c r="AA677" s="11">
        <f t="shared" si="218"/>
        <v>2.6666666666666668E-2</v>
      </c>
      <c r="AB677" s="11">
        <f t="shared" si="219"/>
        <v>-0.37900318952263795</v>
      </c>
      <c r="AC677" s="2"/>
      <c r="AH677" s="2"/>
      <c r="AI677" s="2"/>
    </row>
    <row r="678" spans="1:35">
      <c r="A678" s="1" t="str">
        <f t="shared" si="202"/>
        <v>~rre~ : [ɹɛ]</v>
      </c>
      <c r="B678" s="1">
        <f t="shared" si="220"/>
        <v>1</v>
      </c>
      <c r="C678" s="1">
        <f t="shared" si="220"/>
        <v>0</v>
      </c>
      <c r="D678" s="1">
        <f t="shared" si="220"/>
        <v>0</v>
      </c>
      <c r="E678" s="7">
        <v>2</v>
      </c>
      <c r="F678" s="9" t="s">
        <v>717</v>
      </c>
      <c r="G678" s="4">
        <f t="shared" si="204"/>
        <v>9.0661831368993653E-4</v>
      </c>
      <c r="H678" s="4" t="str">
        <f t="shared" si="205"/>
        <v>ɹɛ</v>
      </c>
      <c r="I678" s="4" t="str">
        <f t="shared" si="206"/>
        <v>rre</v>
      </c>
      <c r="J678" s="10">
        <f t="shared" si="207"/>
        <v>2</v>
      </c>
      <c r="K678" s="10">
        <f t="shared" si="208"/>
        <v>3</v>
      </c>
      <c r="L678" s="10">
        <f t="shared" si="209"/>
        <v>3</v>
      </c>
      <c r="M678" s="1" t="str">
        <f t="shared" si="210"/>
        <v>~rre~</v>
      </c>
      <c r="N678" s="1" t="str">
        <f t="shared" si="211"/>
        <v>[ɹɛ]</v>
      </c>
      <c r="O678" s="4">
        <f t="shared" si="212"/>
        <v>9.5283841565774074E-2</v>
      </c>
      <c r="P678" s="4">
        <f t="shared" si="213"/>
        <v>0.28571428571428575</v>
      </c>
      <c r="Q678" s="3" cm="1">
        <f t="array" ref="Q678">SUM(_xlfn._xlws.FILTER($G$2:$G$863,_xlfn.MAP($M$2:$M$863,_xlfn.LAMBDA(_xlpm.x,_xlpm.x=$M678))))</f>
        <v>1.3599274705349048E-3</v>
      </c>
      <c r="R678" s="4">
        <f t="shared" si="214"/>
        <v>0.66666666666666663</v>
      </c>
      <c r="S678" s="6" cm="1">
        <f t="array" ref="S678">SUM(_xlfn._xlws.FILTER($G$2:$G$863,_xlfn.MAP($N$2:$N$863,_xlfn.LAMBDA(_xlpm.x,_xlpm.x=$N678))))</f>
        <v>4.9864007252946509E-3</v>
      </c>
      <c r="T678" s="4">
        <f t="shared" si="215"/>
        <v>0.18181818181818182</v>
      </c>
      <c r="U678" s="4">
        <f t="shared" si="216"/>
        <v>0.56427143043856254</v>
      </c>
      <c r="V678" s="4" t="s">
        <v>908</v>
      </c>
      <c r="W678" s="4" t="s">
        <v>893</v>
      </c>
      <c r="X678" s="2" cm="1">
        <f t="array" ref="X678">SUM(_xlfn._xlws.FILTER($E$2:$E$863,_xlfn.MAP($V$2:$V$863,_xlfn.LAMBDA(_xlpm.x,_xlpm.x=$V678))))</f>
        <v>562</v>
      </c>
      <c r="Y678" s="11">
        <f t="shared" si="217"/>
        <v>3.5587188612099642E-3</v>
      </c>
      <c r="Z678" s="2" cm="1">
        <f t="array" ref="Z678">SUM(_xlfn._xlws.FILTER($E$2:$E$863,_xlfn.MAP($W$2:$W$863,_xlfn.LAMBDA(_xlpm.x,_xlpm.x=$W678))))</f>
        <v>228</v>
      </c>
      <c r="AA678" s="11">
        <f t="shared" si="218"/>
        <v>8.771929824561403E-3</v>
      </c>
      <c r="AB678" s="11">
        <f t="shared" si="219"/>
        <v>-0.39180146856860726</v>
      </c>
      <c r="AC678" s="2"/>
      <c r="AH678" s="2"/>
      <c r="AI678" s="2"/>
    </row>
    <row r="679" spans="1:35">
      <c r="A679" s="1" t="str">
        <f t="shared" si="202"/>
        <v>~mou~ : [mə]</v>
      </c>
      <c r="B679" s="1">
        <f t="shared" si="220"/>
        <v>0</v>
      </c>
      <c r="C679" s="1">
        <f t="shared" si="220"/>
        <v>1</v>
      </c>
      <c r="D679" s="1">
        <f t="shared" si="220"/>
        <v>0</v>
      </c>
      <c r="E679" s="7">
        <v>1</v>
      </c>
      <c r="F679" s="9" t="s">
        <v>848</v>
      </c>
      <c r="G679" s="4">
        <f t="shared" si="204"/>
        <v>4.5330915684496827E-4</v>
      </c>
      <c r="H679" s="4" t="str">
        <f t="shared" si="205"/>
        <v>mə</v>
      </c>
      <c r="I679" s="4" t="str">
        <f t="shared" si="206"/>
        <v>mou</v>
      </c>
      <c r="J679" s="10">
        <f t="shared" si="207"/>
        <v>2</v>
      </c>
      <c r="K679" s="10">
        <f t="shared" si="208"/>
        <v>3</v>
      </c>
      <c r="L679" s="10">
        <f t="shared" si="209"/>
        <v>3</v>
      </c>
      <c r="M679" s="1" t="str">
        <f t="shared" si="210"/>
        <v>~mou~</v>
      </c>
      <c r="N679" s="1" t="str">
        <f t="shared" si="211"/>
        <v>[mə]</v>
      </c>
      <c r="O679" s="4">
        <f t="shared" si="212"/>
        <v>2.2148519723634179E-2</v>
      </c>
      <c r="P679" s="4">
        <f t="shared" si="213"/>
        <v>0.10526315789473685</v>
      </c>
      <c r="Q679" s="3" cm="1">
        <f t="array" ref="Q679">SUM(_xlfn._xlws.FILTER($G$2:$G$863,_xlfn.MAP($M$2:$M$863,_xlfn.LAMBDA(_xlpm.x,_xlpm.x=$M679))))</f>
        <v>1.8132366273798731E-3</v>
      </c>
      <c r="R679" s="4">
        <f t="shared" si="214"/>
        <v>0.25</v>
      </c>
      <c r="S679" s="6" cm="1">
        <f t="array" ref="S679">SUM(_xlfn._xlws.FILTER($G$2:$G$863,_xlfn.MAP($N$2:$N$863,_xlfn.LAMBDA(_xlpm.x,_xlpm.x=$N679))))</f>
        <v>6.799637352674524E-3</v>
      </c>
      <c r="T679" s="4">
        <f t="shared" si="215"/>
        <v>6.6666666666666666E-2</v>
      </c>
      <c r="U679" s="4">
        <f t="shared" si="216"/>
        <v>0.57403126772771884</v>
      </c>
      <c r="V679" s="4" t="s">
        <v>899</v>
      </c>
      <c r="W679" s="4" t="s">
        <v>895</v>
      </c>
      <c r="X679" s="2" cm="1">
        <f t="array" ref="X679">SUM(_xlfn._xlws.FILTER($E$2:$E$863,_xlfn.MAP($V$2:$V$863,_xlfn.LAMBDA(_xlpm.x,_xlpm.x=$V679))))</f>
        <v>359</v>
      </c>
      <c r="Y679" s="11">
        <f t="shared" si="217"/>
        <v>2.7855153203342618E-3</v>
      </c>
      <c r="Z679" s="2" cm="1">
        <f t="array" ref="Z679">SUM(_xlfn._xlws.FILTER($E$2:$E$863,_xlfn.MAP($W$2:$W$863,_xlfn.LAMBDA(_xlpm.x,_xlpm.x=$W679))))</f>
        <v>150</v>
      </c>
      <c r="AA679" s="11">
        <f t="shared" si="218"/>
        <v>6.6666666666666671E-3</v>
      </c>
      <c r="AB679" s="11">
        <f t="shared" si="219"/>
        <v>-0.37900318952263795</v>
      </c>
      <c r="AC679" s="2"/>
      <c r="AH679" s="2"/>
      <c r="AI679" s="2"/>
    </row>
    <row r="680" spans="1:35">
      <c r="A680" s="1" t="str">
        <f t="shared" si="202"/>
        <v>~fou~ : [fɔ]</v>
      </c>
      <c r="B680" s="1">
        <f t="shared" si="220"/>
        <v>0</v>
      </c>
      <c r="C680" s="1">
        <f t="shared" si="220"/>
        <v>0</v>
      </c>
      <c r="D680" s="1">
        <f t="shared" si="220"/>
        <v>0</v>
      </c>
      <c r="E680" s="7">
        <v>1</v>
      </c>
      <c r="F680" s="9" t="s">
        <v>778</v>
      </c>
      <c r="G680" s="4">
        <f t="shared" si="204"/>
        <v>4.5330915684496827E-4</v>
      </c>
      <c r="H680" s="1" t="str">
        <f t="shared" si="205"/>
        <v>fɔ</v>
      </c>
      <c r="I680" s="1" t="str">
        <f t="shared" si="206"/>
        <v>fou</v>
      </c>
      <c r="J680" s="10">
        <f t="shared" si="207"/>
        <v>2</v>
      </c>
      <c r="K680" s="10">
        <f t="shared" si="208"/>
        <v>3</v>
      </c>
      <c r="L680" s="10">
        <f t="shared" si="209"/>
        <v>3</v>
      </c>
      <c r="M680" s="1" t="str">
        <f t="shared" si="210"/>
        <v>~fou~</v>
      </c>
      <c r="N680" s="1" t="str">
        <f t="shared" si="211"/>
        <v>[fɔ]</v>
      </c>
      <c r="O680" s="4">
        <f t="shared" si="212"/>
        <v>4.2082187474904942E-2</v>
      </c>
      <c r="P680" s="4">
        <f t="shared" si="213"/>
        <v>0.2</v>
      </c>
      <c r="Q680" s="3" cm="1">
        <f t="array" ref="Q680">SUM(_xlfn._xlws.FILTER($G$2:$G$863,_xlfn.MAP($M$2:$M$863,_xlfn.LAMBDA(_xlpm.x,_xlpm.x=$M680))))</f>
        <v>9.0661831368993653E-4</v>
      </c>
      <c r="R680" s="4">
        <f t="shared" si="214"/>
        <v>0.5</v>
      </c>
      <c r="S680" s="6" cm="1">
        <f t="array" ref="S680">SUM(_xlfn._xlws.FILTER($G$2:$G$863,_xlfn.MAP($N$2:$N$863,_xlfn.LAMBDA(_xlpm.x,_xlpm.x=$N680))))</f>
        <v>3.6264732547597461E-3</v>
      </c>
      <c r="T680" s="4">
        <f t="shared" si="215"/>
        <v>0.125</v>
      </c>
      <c r="U680" s="4">
        <f t="shared" si="216"/>
        <v>0.6020599913279624</v>
      </c>
      <c r="V680" s="4"/>
      <c r="W680" s="4"/>
      <c r="X680" s="2" cm="1">
        <f t="array" ref="X680">SUM(_xlfn._xlws.FILTER($E$2:$E$863,_xlfn.MAP($V$2:$V$863,_xlfn.LAMBDA(_xlpm.x,_xlpm.x=$V680))))</f>
        <v>44</v>
      </c>
      <c r="Y680" s="11">
        <f t="shared" si="217"/>
        <v>2.2727272727272728E-2</v>
      </c>
      <c r="Z680" s="2" cm="1">
        <f t="array" ref="Z680">SUM(_xlfn._xlws.FILTER($E$2:$E$863,_xlfn.MAP($W$2:$W$863,_xlfn.LAMBDA(_xlpm.x,_xlpm.x=$W680))))</f>
        <v>108</v>
      </c>
      <c r="AA680" s="11">
        <f t="shared" si="218"/>
        <v>9.2592592592592587E-3</v>
      </c>
      <c r="AB680" s="11">
        <f t="shared" si="219"/>
        <v>0.38997107900076228</v>
      </c>
      <c r="AC680" s="2"/>
      <c r="AH680" s="2"/>
      <c r="AI680" s="2"/>
    </row>
    <row r="681" spans="1:35">
      <c r="A681" s="1" t="str">
        <f t="shared" si="202"/>
        <v>~why~ : [waɪ]</v>
      </c>
      <c r="B681" s="1">
        <f t="shared" si="220"/>
        <v>0</v>
      </c>
      <c r="C681" s="1">
        <f t="shared" si="220"/>
        <v>0</v>
      </c>
      <c r="D681" s="1">
        <f t="shared" si="220"/>
        <v>0</v>
      </c>
      <c r="E681" s="7">
        <v>1</v>
      </c>
      <c r="F681" s="9" t="s">
        <v>815</v>
      </c>
      <c r="G681" s="4">
        <f t="shared" si="204"/>
        <v>4.5330915684496827E-4</v>
      </c>
      <c r="H681" s="4" t="str">
        <f t="shared" si="205"/>
        <v>waɪ</v>
      </c>
      <c r="I681" s="4" t="str">
        <f t="shared" si="206"/>
        <v>why</v>
      </c>
      <c r="J681" s="10">
        <f t="shared" si="207"/>
        <v>3</v>
      </c>
      <c r="K681" s="10">
        <f t="shared" si="208"/>
        <v>3</v>
      </c>
      <c r="L681" s="10">
        <f t="shared" si="209"/>
        <v>3</v>
      </c>
      <c r="M681" s="1" t="str">
        <f t="shared" si="210"/>
        <v>~why~</v>
      </c>
      <c r="N681" s="1" t="str">
        <f t="shared" si="211"/>
        <v>[waɪ]</v>
      </c>
      <c r="O681" s="4">
        <f t="shared" si="212"/>
        <v>4.2082187474904942E-2</v>
      </c>
      <c r="P681" s="4">
        <f t="shared" si="213"/>
        <v>0.2</v>
      </c>
      <c r="Q681" s="3" cm="1">
        <f t="array" ref="Q681">SUM(_xlfn._xlws.FILTER($G$2:$G$863,_xlfn.MAP($M$2:$M$863,_xlfn.LAMBDA(_xlpm.x,_xlpm.x=$M681))))</f>
        <v>9.0661831368993653E-4</v>
      </c>
      <c r="R681" s="4">
        <f t="shared" si="214"/>
        <v>0.5</v>
      </c>
      <c r="S681" s="6" cm="1">
        <f t="array" ref="S681">SUM(_xlfn._xlws.FILTER($G$2:$G$863,_xlfn.MAP($N$2:$N$863,_xlfn.LAMBDA(_xlpm.x,_xlpm.x=$N681))))</f>
        <v>3.6264732547597461E-3</v>
      </c>
      <c r="T681" s="4">
        <f t="shared" si="215"/>
        <v>0.125</v>
      </c>
      <c r="U681" s="4">
        <f t="shared" si="216"/>
        <v>0.6020599913279624</v>
      </c>
      <c r="V681" s="4" t="s">
        <v>900</v>
      </c>
      <c r="W681" s="4" t="s">
        <v>901</v>
      </c>
      <c r="X681" s="2" cm="1">
        <f t="array" ref="X681">SUM(_xlfn._xlws.FILTER($E$2:$E$863,_xlfn.MAP($V$2:$V$863,_xlfn.LAMBDA(_xlpm.x,_xlpm.x=$V681))))</f>
        <v>247</v>
      </c>
      <c r="Y681" s="11">
        <f t="shared" si="217"/>
        <v>4.048582995951417E-3</v>
      </c>
      <c r="Z681" s="2" cm="1">
        <f t="array" ref="Z681">SUM(_xlfn._xlws.FILTER($E$2:$E$863,_xlfn.MAP($W$2:$W$863,_xlfn.LAMBDA(_xlpm.x,_xlpm.x=$W681))))</f>
        <v>184</v>
      </c>
      <c r="AA681" s="11">
        <f t="shared" si="218"/>
        <v>5.434782608695652E-3</v>
      </c>
      <c r="AB681" s="11">
        <f t="shared" si="219"/>
        <v>-0.12787913025012926</v>
      </c>
      <c r="AC681" s="2"/>
      <c r="AH681" s="2"/>
      <c r="AI681" s="2"/>
    </row>
    <row r="682" spans="1:35">
      <c r="A682" s="1" t="str">
        <f t="shared" si="202"/>
        <v>~doe~ : [dʌ]</v>
      </c>
      <c r="B682" s="1">
        <f t="shared" ref="B682:D701" si="221">_xlfn.LET(_xlpm.d,$F682,_xlpm.k,_xlfn.CONCAT(LEFT(TRIM(B$1),1),"*"),COUNTIF(_xlpm.d,_xlpm.k))</f>
        <v>0</v>
      </c>
      <c r="C682" s="1">
        <f t="shared" si="221"/>
        <v>0</v>
      </c>
      <c r="D682" s="1">
        <f t="shared" si="221"/>
        <v>0</v>
      </c>
      <c r="E682" s="7">
        <v>1</v>
      </c>
      <c r="F682" s="9" t="s">
        <v>781</v>
      </c>
      <c r="G682" s="4">
        <f t="shared" si="204"/>
        <v>4.5330915684496827E-4</v>
      </c>
      <c r="H682" s="4" t="str">
        <f t="shared" si="205"/>
        <v>dʌ</v>
      </c>
      <c r="I682" s="4" t="str">
        <f t="shared" si="206"/>
        <v>doe</v>
      </c>
      <c r="J682" s="10">
        <f t="shared" si="207"/>
        <v>2</v>
      </c>
      <c r="K682" s="10">
        <f t="shared" si="208"/>
        <v>3</v>
      </c>
      <c r="L682" s="10">
        <f t="shared" si="209"/>
        <v>3</v>
      </c>
      <c r="M682" s="1" t="str">
        <f t="shared" si="210"/>
        <v>~doe~</v>
      </c>
      <c r="N682" s="1" t="str">
        <f t="shared" si="211"/>
        <v>[dʌ]</v>
      </c>
      <c r="O682" s="4">
        <f t="shared" si="212"/>
        <v>8.4164374949809884E-2</v>
      </c>
      <c r="P682" s="4">
        <f t="shared" si="213"/>
        <v>0.4</v>
      </c>
      <c r="Q682" s="3" cm="1">
        <f t="array" ref="Q682">SUM(_xlfn._xlws.FILTER($G$2:$G$863,_xlfn.MAP($M$2:$M$863,_xlfn.LAMBDA(_xlpm.x,_xlpm.x=$M682))))</f>
        <v>4.5330915684496827E-4</v>
      </c>
      <c r="R682" s="4">
        <f t="shared" si="214"/>
        <v>1</v>
      </c>
      <c r="S682" s="6" cm="1">
        <f t="array" ref="S682">SUM(_xlfn._xlws.FILTER($G$2:$G$863,_xlfn.MAP($N$2:$N$863,_xlfn.LAMBDA(_xlpm.x,_xlpm.x=$N682))))</f>
        <v>1.8132366273798731E-3</v>
      </c>
      <c r="T682" s="4">
        <f t="shared" si="215"/>
        <v>0.25</v>
      </c>
      <c r="U682" s="4">
        <f t="shared" si="216"/>
        <v>0.6020599913279624</v>
      </c>
      <c r="V682" s="4" t="s">
        <v>908</v>
      </c>
      <c r="W682" s="4" t="s">
        <v>896</v>
      </c>
      <c r="X682" s="2" cm="1">
        <f t="array" ref="X682">SUM(_xlfn._xlws.FILTER($E$2:$E$863,_xlfn.MAP($V$2:$V$863,_xlfn.LAMBDA(_xlpm.x,_xlpm.x=$V682))))</f>
        <v>562</v>
      </c>
      <c r="Y682" s="11">
        <f t="shared" si="217"/>
        <v>1.7793594306049821E-3</v>
      </c>
      <c r="Z682" s="2" cm="1">
        <f t="array" ref="Z682">SUM(_xlfn._xlws.FILTER($E$2:$E$863,_xlfn.MAP($W$2:$W$863,_xlfn.LAMBDA(_xlpm.x,_xlpm.x=$W682))))</f>
        <v>85</v>
      </c>
      <c r="AA682" s="11">
        <f t="shared" si="218"/>
        <v>1.1764705882352941E-2</v>
      </c>
      <c r="AB682" s="11">
        <f t="shared" si="219"/>
        <v>-0.82031738985476843</v>
      </c>
      <c r="AC682" s="2"/>
      <c r="AH682" s="2"/>
      <c r="AI682" s="2"/>
    </row>
    <row r="683" spans="1:35">
      <c r="A683" s="1" t="str">
        <f t="shared" si="202"/>
        <v>~dou~ : [dʌ]</v>
      </c>
      <c r="B683" s="1">
        <f t="shared" si="221"/>
        <v>0</v>
      </c>
      <c r="C683" s="1">
        <f t="shared" si="221"/>
        <v>0</v>
      </c>
      <c r="D683" s="1">
        <f t="shared" si="221"/>
        <v>0</v>
      </c>
      <c r="E683" s="7">
        <v>1</v>
      </c>
      <c r="F683" s="9" t="s">
        <v>811</v>
      </c>
      <c r="G683" s="4">
        <f t="shared" si="204"/>
        <v>4.5330915684496827E-4</v>
      </c>
      <c r="H683" s="4" t="str">
        <f t="shared" si="205"/>
        <v>dʌ</v>
      </c>
      <c r="I683" s="4" t="str">
        <f t="shared" si="206"/>
        <v>dou</v>
      </c>
      <c r="J683" s="10">
        <f t="shared" si="207"/>
        <v>2</v>
      </c>
      <c r="K683" s="10">
        <f t="shared" si="208"/>
        <v>3</v>
      </c>
      <c r="L683" s="10">
        <f t="shared" si="209"/>
        <v>3</v>
      </c>
      <c r="M683" s="1" t="str">
        <f t="shared" si="210"/>
        <v>~dou~</v>
      </c>
      <c r="N683" s="1" t="str">
        <f t="shared" si="211"/>
        <v>[dʌ]</v>
      </c>
      <c r="O683" s="4">
        <f t="shared" si="212"/>
        <v>8.4164374949809884E-2</v>
      </c>
      <c r="P683" s="4">
        <f t="shared" si="213"/>
        <v>0.4</v>
      </c>
      <c r="Q683" s="3" cm="1">
        <f t="array" ref="Q683">SUM(_xlfn._xlws.FILTER($G$2:$G$863,_xlfn.MAP($M$2:$M$863,_xlfn.LAMBDA(_xlpm.x,_xlpm.x=$M683))))</f>
        <v>4.5330915684496827E-4</v>
      </c>
      <c r="R683" s="4">
        <f t="shared" si="214"/>
        <v>1</v>
      </c>
      <c r="S683" s="6" cm="1">
        <f t="array" ref="S683">SUM(_xlfn._xlws.FILTER($G$2:$G$863,_xlfn.MAP($N$2:$N$863,_xlfn.LAMBDA(_xlpm.x,_xlpm.x=$N683))))</f>
        <v>1.8132366273798731E-3</v>
      </c>
      <c r="T683" s="4">
        <f t="shared" si="215"/>
        <v>0.25</v>
      </c>
      <c r="U683" s="4">
        <f t="shared" si="216"/>
        <v>0.6020599913279624</v>
      </c>
      <c r="V683" s="4" t="s">
        <v>908</v>
      </c>
      <c r="W683" s="4" t="s">
        <v>894</v>
      </c>
      <c r="X683" s="2" cm="1">
        <f t="array" ref="X683">SUM(_xlfn._xlws.FILTER($E$2:$E$863,_xlfn.MAP($V$2:$V$863,_xlfn.LAMBDA(_xlpm.x,_xlpm.x=$V683))))</f>
        <v>562</v>
      </c>
      <c r="Y683" s="11">
        <f t="shared" si="217"/>
        <v>1.7793594306049821E-3</v>
      </c>
      <c r="Z683" s="2" cm="1">
        <f t="array" ref="Z683">SUM(_xlfn._xlws.FILTER($E$2:$E$863,_xlfn.MAP($W$2:$W$863,_xlfn.LAMBDA(_xlpm.x,_xlpm.x=$W683))))</f>
        <v>288</v>
      </c>
      <c r="AA683" s="11">
        <f t="shared" si="218"/>
        <v>3.472222222222222E-3</v>
      </c>
      <c r="AB683" s="11">
        <f t="shared" si="219"/>
        <v>-0.2903438278098302</v>
      </c>
      <c r="AC683" s="2"/>
      <c r="AH683" s="2"/>
      <c r="AI683" s="2"/>
    </row>
    <row r="684" spans="1:35">
      <c r="A684" s="1" t="str">
        <f t="shared" si="202"/>
        <v>~gge~ : [dʒɛ]</v>
      </c>
      <c r="B684" s="1">
        <f t="shared" si="221"/>
        <v>0</v>
      </c>
      <c r="C684" s="1">
        <f t="shared" si="221"/>
        <v>0</v>
      </c>
      <c r="D684" s="1">
        <f t="shared" si="221"/>
        <v>0</v>
      </c>
      <c r="E684" s="7">
        <v>1</v>
      </c>
      <c r="F684" s="9" t="s">
        <v>696</v>
      </c>
      <c r="G684" s="4">
        <f t="shared" si="204"/>
        <v>4.5330915684496827E-4</v>
      </c>
      <c r="H684" s="4" t="str">
        <f t="shared" si="205"/>
        <v>dʒɛ</v>
      </c>
      <c r="I684" s="4" t="str">
        <f t="shared" si="206"/>
        <v>gge</v>
      </c>
      <c r="J684" s="10">
        <f t="shared" si="207"/>
        <v>3</v>
      </c>
      <c r="K684" s="10">
        <f t="shared" si="208"/>
        <v>3</v>
      </c>
      <c r="L684" s="10">
        <f t="shared" si="209"/>
        <v>3</v>
      </c>
      <c r="M684" s="1" t="str">
        <f t="shared" si="210"/>
        <v>~gge~</v>
      </c>
      <c r="N684" s="1" t="str">
        <f t="shared" si="211"/>
        <v>[dʒɛ]</v>
      </c>
      <c r="O684" s="4">
        <f t="shared" si="212"/>
        <v>8.4164374949809884E-2</v>
      </c>
      <c r="P684" s="4">
        <f t="shared" si="213"/>
        <v>0.4</v>
      </c>
      <c r="Q684" s="3" cm="1">
        <f t="array" ref="Q684">SUM(_xlfn._xlws.FILTER($G$2:$G$863,_xlfn.MAP($M$2:$M$863,_xlfn.LAMBDA(_xlpm.x,_xlpm.x=$M684))))</f>
        <v>4.5330915684496827E-4</v>
      </c>
      <c r="R684" s="4">
        <f t="shared" si="214"/>
        <v>1</v>
      </c>
      <c r="S684" s="6" cm="1">
        <f t="array" ref="S684">SUM(_xlfn._xlws.FILTER($G$2:$G$863,_xlfn.MAP($N$2:$N$863,_xlfn.LAMBDA(_xlpm.x,_xlpm.x=$N684))))</f>
        <v>1.8132366273798731E-3</v>
      </c>
      <c r="T684" s="4">
        <f t="shared" si="215"/>
        <v>0.25</v>
      </c>
      <c r="U684" s="4">
        <f t="shared" si="216"/>
        <v>0.6020599913279624</v>
      </c>
      <c r="V684" s="4" t="s">
        <v>921</v>
      </c>
      <c r="W684" s="4" t="s">
        <v>900</v>
      </c>
      <c r="X684" s="2" cm="1">
        <f t="array" ref="X684">SUM(_xlfn._xlws.FILTER($E$2:$E$863,_xlfn.MAP($V$2:$V$863,_xlfn.LAMBDA(_xlpm.x,_xlpm.x=$V684))))</f>
        <v>6</v>
      </c>
      <c r="Y684" s="11">
        <f t="shared" si="217"/>
        <v>0.16666666666666666</v>
      </c>
      <c r="Z684" s="2" cm="1">
        <f t="array" ref="Z684">SUM(_xlfn._xlws.FILTER($E$2:$E$863,_xlfn.MAP($W$2:$W$863,_xlfn.LAMBDA(_xlpm.x,_xlpm.x=$W684))))</f>
        <v>78</v>
      </c>
      <c r="AA684" s="11">
        <f t="shared" si="218"/>
        <v>1.282051282051282E-2</v>
      </c>
      <c r="AB684" s="11">
        <f t="shared" si="219"/>
        <v>1.1139433523068367</v>
      </c>
      <c r="AC684" s="2"/>
      <c r="AH684" s="2"/>
      <c r="AI684" s="2"/>
    </row>
    <row r="685" spans="1:35">
      <c r="A685" s="1" t="str">
        <f t="shared" si="202"/>
        <v>~gio~ : [dʒə]</v>
      </c>
      <c r="B685" s="1">
        <f t="shared" si="221"/>
        <v>0</v>
      </c>
      <c r="C685" s="1">
        <f t="shared" si="221"/>
        <v>0</v>
      </c>
      <c r="D685" s="1">
        <f t="shared" si="221"/>
        <v>0</v>
      </c>
      <c r="E685" s="7">
        <v>1</v>
      </c>
      <c r="F685" s="9" t="s">
        <v>718</v>
      </c>
      <c r="G685" s="4">
        <f t="shared" si="204"/>
        <v>4.5330915684496827E-4</v>
      </c>
      <c r="H685" s="1" t="str">
        <f t="shared" si="205"/>
        <v>dʒə</v>
      </c>
      <c r="I685" s="1" t="str">
        <f t="shared" si="206"/>
        <v>gio</v>
      </c>
      <c r="J685" s="10">
        <f t="shared" si="207"/>
        <v>3</v>
      </c>
      <c r="K685" s="10">
        <f t="shared" si="208"/>
        <v>3</v>
      </c>
      <c r="L685" s="10">
        <f t="shared" si="209"/>
        <v>3</v>
      </c>
      <c r="M685" s="1" t="str">
        <f t="shared" si="210"/>
        <v>~gio~</v>
      </c>
      <c r="N685" s="1" t="str">
        <f t="shared" si="211"/>
        <v>[dʒə]</v>
      </c>
      <c r="O685" s="4">
        <f t="shared" si="212"/>
        <v>8.4164374949809884E-2</v>
      </c>
      <c r="P685" s="4">
        <f t="shared" si="213"/>
        <v>0.4</v>
      </c>
      <c r="Q685" s="3" cm="1">
        <f t="array" ref="Q685">SUM(_xlfn._xlws.FILTER($G$2:$G$863,_xlfn.MAP($M$2:$M$863,_xlfn.LAMBDA(_xlpm.x,_xlpm.x=$M685))))</f>
        <v>4.5330915684496827E-4</v>
      </c>
      <c r="R685" s="4">
        <f t="shared" si="214"/>
        <v>1</v>
      </c>
      <c r="S685" s="6" cm="1">
        <f t="array" ref="S685">SUM(_xlfn._xlws.FILTER($G$2:$G$863,_xlfn.MAP($N$2:$N$863,_xlfn.LAMBDA(_xlpm.x,_xlpm.x=$N685))))</f>
        <v>1.8132366273798731E-3</v>
      </c>
      <c r="T685" s="4">
        <f t="shared" si="215"/>
        <v>0.25</v>
      </c>
      <c r="U685" s="4">
        <f t="shared" si="216"/>
        <v>0.6020599913279624</v>
      </c>
      <c r="V685" s="4" t="s">
        <v>899</v>
      </c>
      <c r="W685" s="4" t="s">
        <v>899</v>
      </c>
      <c r="X685" s="2" cm="1">
        <f t="array" ref="X685">SUM(_xlfn._xlws.FILTER($E$2:$E$863,_xlfn.MAP($V$2:$V$863,_xlfn.LAMBDA(_xlpm.x,_xlpm.x=$V685))))</f>
        <v>359</v>
      </c>
      <c r="Y685" s="11">
        <f t="shared" si="217"/>
        <v>2.7855153203342618E-3</v>
      </c>
      <c r="Z685" s="2" cm="1">
        <f t="array" ref="Z685">SUM(_xlfn._xlws.FILTER($E$2:$E$863,_xlfn.MAP($W$2:$W$863,_xlfn.LAMBDA(_xlpm.x,_xlpm.x=$W685))))</f>
        <v>104</v>
      </c>
      <c r="AA685" s="11">
        <f t="shared" si="218"/>
        <v>9.6153846153846159E-3</v>
      </c>
      <c r="AB685" s="11">
        <f t="shared" si="219"/>
        <v>-0.53806110927953876</v>
      </c>
      <c r="AC685" s="2"/>
      <c r="AH685" s="2"/>
      <c r="AI685" s="2"/>
    </row>
    <row r="686" spans="1:35">
      <c r="A686" s="1" t="str">
        <f t="shared" si="202"/>
        <v>~fie~ : [fi]</v>
      </c>
      <c r="B686" s="1">
        <f t="shared" si="221"/>
        <v>0</v>
      </c>
      <c r="C686" s="1">
        <f t="shared" si="221"/>
        <v>0</v>
      </c>
      <c r="D686" s="1">
        <f t="shared" si="221"/>
        <v>0</v>
      </c>
      <c r="E686" s="7">
        <v>1</v>
      </c>
      <c r="F686" s="9" t="s">
        <v>33</v>
      </c>
      <c r="G686" s="4">
        <f t="shared" si="204"/>
        <v>4.5330915684496827E-4</v>
      </c>
      <c r="H686" s="4" t="str">
        <f t="shared" si="205"/>
        <v>fi</v>
      </c>
      <c r="I686" s="4" t="str">
        <f t="shared" si="206"/>
        <v>fie</v>
      </c>
      <c r="J686" s="10">
        <f t="shared" si="207"/>
        <v>2</v>
      </c>
      <c r="K686" s="10">
        <f t="shared" si="208"/>
        <v>3</v>
      </c>
      <c r="L686" s="10">
        <f t="shared" si="209"/>
        <v>3</v>
      </c>
      <c r="M686" s="1" t="str">
        <f t="shared" si="210"/>
        <v>~fie~</v>
      </c>
      <c r="N686" s="1" t="str">
        <f t="shared" si="211"/>
        <v>[fi]</v>
      </c>
      <c r="O686" s="4">
        <f t="shared" si="212"/>
        <v>8.4164374949809884E-2</v>
      </c>
      <c r="P686" s="4">
        <f t="shared" si="213"/>
        <v>0.4</v>
      </c>
      <c r="Q686" s="3" cm="1">
        <f t="array" ref="Q686">SUM(_xlfn._xlws.FILTER($G$2:$G$863,_xlfn.MAP($M$2:$M$863,_xlfn.LAMBDA(_xlpm.x,_xlpm.x=$M686))))</f>
        <v>4.5330915684496827E-4</v>
      </c>
      <c r="R686" s="4">
        <f t="shared" si="214"/>
        <v>1</v>
      </c>
      <c r="S686" s="6" cm="1">
        <f t="array" ref="S686">SUM(_xlfn._xlws.FILTER($G$2:$G$863,_xlfn.MAP($N$2:$N$863,_xlfn.LAMBDA(_xlpm.x,_xlpm.x=$N686))))</f>
        <v>1.8132366273798731E-3</v>
      </c>
      <c r="T686" s="4">
        <f t="shared" si="215"/>
        <v>0.25</v>
      </c>
      <c r="U686" s="4">
        <f t="shared" si="216"/>
        <v>0.6020599913279624</v>
      </c>
      <c r="V686" s="4" t="s">
        <v>900</v>
      </c>
      <c r="W686" s="4" t="s">
        <v>890</v>
      </c>
      <c r="X686" s="2" cm="1">
        <f t="array" ref="X686">SUM(_xlfn._xlws.FILTER($E$2:$E$863,_xlfn.MAP($V$2:$V$863,_xlfn.LAMBDA(_xlpm.x,_xlpm.x=$V686))))</f>
        <v>247</v>
      </c>
      <c r="Y686" s="11">
        <f t="shared" si="217"/>
        <v>4.048582995951417E-3</v>
      </c>
      <c r="Z686" s="2" cm="1">
        <f t="array" ref="Z686">SUM(_xlfn._xlws.FILTER($E$2:$E$863,_xlfn.MAP($W$2:$W$863,_xlfn.LAMBDA(_xlpm.x,_xlpm.x=$W686))))</f>
        <v>245</v>
      </c>
      <c r="AA686" s="11">
        <f t="shared" si="218"/>
        <v>4.0816326530612249E-3</v>
      </c>
      <c r="AB686" s="11">
        <f t="shared" si="219"/>
        <v>-3.5308688951332982E-3</v>
      </c>
      <c r="AC686" s="2"/>
      <c r="AH686" s="2"/>
      <c r="AI686" s="2"/>
    </row>
    <row r="687" spans="1:35">
      <c r="A687" s="1" t="str">
        <f t="shared" si="202"/>
        <v>~lay~ : [leɪ]</v>
      </c>
      <c r="B687" s="1">
        <f t="shared" si="221"/>
        <v>0</v>
      </c>
      <c r="C687" s="1">
        <f t="shared" si="221"/>
        <v>0</v>
      </c>
      <c r="D687" s="1">
        <f t="shared" si="221"/>
        <v>0</v>
      </c>
      <c r="E687" s="7">
        <v>1</v>
      </c>
      <c r="F687" s="9" t="s">
        <v>664</v>
      </c>
      <c r="G687" s="4">
        <f t="shared" si="204"/>
        <v>4.5330915684496827E-4</v>
      </c>
      <c r="H687" s="4" t="str">
        <f t="shared" si="205"/>
        <v>leɪ</v>
      </c>
      <c r="I687" s="4" t="str">
        <f t="shared" si="206"/>
        <v>lay</v>
      </c>
      <c r="J687" s="10">
        <f t="shared" si="207"/>
        <v>3</v>
      </c>
      <c r="K687" s="10">
        <f t="shared" si="208"/>
        <v>3</v>
      </c>
      <c r="L687" s="10">
        <f t="shared" si="209"/>
        <v>3</v>
      </c>
      <c r="M687" s="1" t="str">
        <f t="shared" si="210"/>
        <v>~lay~</v>
      </c>
      <c r="N687" s="1" t="str">
        <f t="shared" si="211"/>
        <v>[leɪ]</v>
      </c>
      <c r="O687" s="4">
        <f t="shared" si="212"/>
        <v>8.4164374949809884E-2</v>
      </c>
      <c r="P687" s="4">
        <f t="shared" si="213"/>
        <v>0.4</v>
      </c>
      <c r="Q687" s="3" cm="1">
        <f t="array" ref="Q687">SUM(_xlfn._xlws.FILTER($G$2:$G$863,_xlfn.MAP($M$2:$M$863,_xlfn.LAMBDA(_xlpm.x,_xlpm.x=$M687))))</f>
        <v>4.5330915684496827E-4</v>
      </c>
      <c r="R687" s="4">
        <f t="shared" si="214"/>
        <v>1</v>
      </c>
      <c r="S687" s="6" cm="1">
        <f t="array" ref="S687">SUM(_xlfn._xlws.FILTER($G$2:$G$863,_xlfn.MAP($N$2:$N$863,_xlfn.LAMBDA(_xlpm.x,_xlpm.x=$N687))))</f>
        <v>1.8132366273798731E-3</v>
      </c>
      <c r="T687" s="4">
        <f t="shared" si="215"/>
        <v>0.25</v>
      </c>
      <c r="U687" s="4">
        <f t="shared" si="216"/>
        <v>0.6020599913279624</v>
      </c>
      <c r="V687" s="4" t="s">
        <v>900</v>
      </c>
      <c r="W687" s="4" t="s">
        <v>905</v>
      </c>
      <c r="X687" s="2" cm="1">
        <f t="array" ref="X687">SUM(_xlfn._xlws.FILTER($E$2:$E$863,_xlfn.MAP($V$2:$V$863,_xlfn.LAMBDA(_xlpm.x,_xlpm.x=$V687))))</f>
        <v>247</v>
      </c>
      <c r="Y687" s="11">
        <f t="shared" si="217"/>
        <v>4.048582995951417E-3</v>
      </c>
      <c r="Z687" s="2" cm="1">
        <f t="array" ref="Z687">SUM(_xlfn._xlws.FILTER($E$2:$E$863,_xlfn.MAP($W$2:$W$863,_xlfn.LAMBDA(_xlpm.x,_xlpm.x=$W687))))</f>
        <v>55</v>
      </c>
      <c r="AA687" s="11">
        <f t="shared" si="218"/>
        <v>1.8181818181818181E-2</v>
      </c>
      <c r="AB687" s="11">
        <f t="shared" si="219"/>
        <v>-0.65233426376542181</v>
      </c>
      <c r="AC687" s="2"/>
      <c r="AH687" s="2"/>
      <c r="AI687" s="2"/>
    </row>
    <row r="688" spans="1:35">
      <c r="A688" s="1" t="str">
        <f t="shared" si="202"/>
        <v>~law~ : [lɔ]</v>
      </c>
      <c r="B688" s="1">
        <f t="shared" si="221"/>
        <v>0</v>
      </c>
      <c r="C688" s="1">
        <f t="shared" si="221"/>
        <v>0</v>
      </c>
      <c r="D688" s="1">
        <f t="shared" si="221"/>
        <v>0</v>
      </c>
      <c r="E688" s="7">
        <v>1</v>
      </c>
      <c r="F688" s="9" t="s">
        <v>670</v>
      </c>
      <c r="G688" s="4">
        <f t="shared" si="204"/>
        <v>4.5330915684496827E-4</v>
      </c>
      <c r="H688" s="4" t="str">
        <f t="shared" si="205"/>
        <v>lɔ</v>
      </c>
      <c r="I688" s="4" t="str">
        <f t="shared" si="206"/>
        <v>law</v>
      </c>
      <c r="J688" s="10">
        <f t="shared" si="207"/>
        <v>2</v>
      </c>
      <c r="K688" s="10">
        <f t="shared" si="208"/>
        <v>3</v>
      </c>
      <c r="L688" s="10">
        <f t="shared" si="209"/>
        <v>3</v>
      </c>
      <c r="M688" s="1" t="str">
        <f t="shared" si="210"/>
        <v>~law~</v>
      </c>
      <c r="N688" s="1" t="str">
        <f t="shared" si="211"/>
        <v>[lɔ]</v>
      </c>
      <c r="O688" s="4">
        <f t="shared" si="212"/>
        <v>8.4164374949809884E-2</v>
      </c>
      <c r="P688" s="4">
        <f t="shared" si="213"/>
        <v>0.4</v>
      </c>
      <c r="Q688" s="3" cm="1">
        <f t="array" ref="Q688">SUM(_xlfn._xlws.FILTER($G$2:$G$863,_xlfn.MAP($M$2:$M$863,_xlfn.LAMBDA(_xlpm.x,_xlpm.x=$M688))))</f>
        <v>4.5330915684496827E-4</v>
      </c>
      <c r="R688" s="4">
        <f t="shared" si="214"/>
        <v>1</v>
      </c>
      <c r="S688" s="6" cm="1">
        <f t="array" ref="S688">SUM(_xlfn._xlws.FILTER($G$2:$G$863,_xlfn.MAP($N$2:$N$863,_xlfn.LAMBDA(_xlpm.x,_xlpm.x=$N688))))</f>
        <v>1.8132366273798731E-3</v>
      </c>
      <c r="T688" s="4">
        <f t="shared" si="215"/>
        <v>0.25</v>
      </c>
      <c r="U688" s="4">
        <f t="shared" si="216"/>
        <v>0.6020599913279624</v>
      </c>
      <c r="V688" s="4" t="s">
        <v>899</v>
      </c>
      <c r="W688" s="4" t="s">
        <v>891</v>
      </c>
      <c r="X688" s="2" cm="1">
        <f t="array" ref="X688">SUM(_xlfn._xlws.FILTER($E$2:$E$863,_xlfn.MAP($V$2:$V$863,_xlfn.LAMBDA(_xlpm.x,_xlpm.x=$V688))))</f>
        <v>359</v>
      </c>
      <c r="Y688" s="11">
        <f t="shared" si="217"/>
        <v>2.7855153203342618E-3</v>
      </c>
      <c r="Z688" s="2" cm="1">
        <f t="array" ref="Z688">SUM(_xlfn._xlws.FILTER($E$2:$E$863,_xlfn.MAP($W$2:$W$863,_xlfn.LAMBDA(_xlpm.x,_xlpm.x=$W688))))</f>
        <v>163</v>
      </c>
      <c r="AA688" s="11">
        <f t="shared" si="218"/>
        <v>6.1349693251533744E-3</v>
      </c>
      <c r="AB688" s="11">
        <f t="shared" si="219"/>
        <v>-0.34290684417436135</v>
      </c>
      <c r="AC688" s="2"/>
      <c r="AH688" s="2"/>
      <c r="AI688" s="2"/>
    </row>
    <row r="689" spans="1:35">
      <c r="A689" s="1" t="str">
        <f t="shared" si="202"/>
        <v>~mee~ : [mi]</v>
      </c>
      <c r="B689" s="1">
        <f t="shared" si="221"/>
        <v>0</v>
      </c>
      <c r="C689" s="1">
        <f t="shared" si="221"/>
        <v>1</v>
      </c>
      <c r="D689" s="1">
        <f t="shared" si="221"/>
        <v>0</v>
      </c>
      <c r="E689" s="7">
        <v>1</v>
      </c>
      <c r="F689" s="9" t="s">
        <v>83</v>
      </c>
      <c r="G689" s="4">
        <f t="shared" si="204"/>
        <v>4.5330915684496827E-4</v>
      </c>
      <c r="H689" s="4" t="str">
        <f t="shared" si="205"/>
        <v>mi</v>
      </c>
      <c r="I689" s="4" t="str">
        <f t="shared" si="206"/>
        <v>mee</v>
      </c>
      <c r="J689" s="10">
        <f t="shared" si="207"/>
        <v>2</v>
      </c>
      <c r="K689" s="10">
        <f t="shared" si="208"/>
        <v>3</v>
      </c>
      <c r="L689" s="10">
        <f t="shared" si="209"/>
        <v>3</v>
      </c>
      <c r="M689" s="1" t="str">
        <f t="shared" si="210"/>
        <v>~mee~</v>
      </c>
      <c r="N689" s="1" t="str">
        <f t="shared" si="211"/>
        <v>[mi]</v>
      </c>
      <c r="O689" s="4">
        <f t="shared" si="212"/>
        <v>8.4164374949809884E-2</v>
      </c>
      <c r="P689" s="4">
        <f t="shared" si="213"/>
        <v>0.4</v>
      </c>
      <c r="Q689" s="3" cm="1">
        <f t="array" ref="Q689">SUM(_xlfn._xlws.FILTER($G$2:$G$863,_xlfn.MAP($M$2:$M$863,_xlfn.LAMBDA(_xlpm.x,_xlpm.x=$M689))))</f>
        <v>4.5330915684496827E-4</v>
      </c>
      <c r="R689" s="4">
        <f t="shared" si="214"/>
        <v>1</v>
      </c>
      <c r="S689" s="6" cm="1">
        <f t="array" ref="S689">SUM(_xlfn._xlws.FILTER($G$2:$G$863,_xlfn.MAP($N$2:$N$863,_xlfn.LAMBDA(_xlpm.x,_xlpm.x=$N689))))</f>
        <v>1.8132366273798731E-3</v>
      </c>
      <c r="T689" s="4">
        <f t="shared" si="215"/>
        <v>0.25</v>
      </c>
      <c r="U689" s="4">
        <f t="shared" si="216"/>
        <v>0.6020599913279624</v>
      </c>
      <c r="V689" s="4" t="s">
        <v>907</v>
      </c>
      <c r="W689" s="4" t="s">
        <v>904</v>
      </c>
      <c r="X689" s="2" cm="1">
        <f t="array" ref="X689">SUM(_xlfn._xlws.FILTER($E$2:$E$863,_xlfn.MAP($V$2:$V$863,_xlfn.LAMBDA(_xlpm.x,_xlpm.x=$V689))))</f>
        <v>341</v>
      </c>
      <c r="Y689" s="11">
        <f t="shared" si="217"/>
        <v>2.9325513196480938E-3</v>
      </c>
      <c r="Z689" s="2" cm="1">
        <f t="array" ref="Z689">SUM(_xlfn._xlws.FILTER($E$2:$E$863,_xlfn.MAP($W$2:$W$863,_xlfn.LAMBDA(_xlpm.x,_xlpm.x=$W689))))</f>
        <v>45</v>
      </c>
      <c r="AA689" s="11">
        <f t="shared" si="218"/>
        <v>2.2222222222222223E-2</v>
      </c>
      <c r="AB689" s="11">
        <f t="shared" si="219"/>
        <v>-0.87954186521715405</v>
      </c>
      <c r="AC689" s="2"/>
      <c r="AH689" s="2"/>
      <c r="AI689" s="2"/>
    </row>
    <row r="690" spans="1:35">
      <c r="A690" s="1" t="str">
        <f t="shared" si="202"/>
        <v>~ndu~ : [ndə]</v>
      </c>
      <c r="B690" s="1">
        <f t="shared" si="221"/>
        <v>0</v>
      </c>
      <c r="C690" s="1">
        <f t="shared" si="221"/>
        <v>0</v>
      </c>
      <c r="D690" s="1">
        <f t="shared" si="221"/>
        <v>1</v>
      </c>
      <c r="E690" s="7">
        <v>1</v>
      </c>
      <c r="F690" s="9" t="s">
        <v>765</v>
      </c>
      <c r="G690" s="4">
        <f t="shared" si="204"/>
        <v>4.5330915684496827E-4</v>
      </c>
      <c r="H690" s="4" t="str">
        <f t="shared" si="205"/>
        <v>ndə</v>
      </c>
      <c r="I690" s="4" t="str">
        <f t="shared" si="206"/>
        <v>ndu</v>
      </c>
      <c r="J690" s="10">
        <f t="shared" si="207"/>
        <v>3</v>
      </c>
      <c r="K690" s="10">
        <f t="shared" si="208"/>
        <v>3</v>
      </c>
      <c r="L690" s="10">
        <f t="shared" si="209"/>
        <v>3</v>
      </c>
      <c r="M690" s="1" t="str">
        <f t="shared" si="210"/>
        <v>~ndu~</v>
      </c>
      <c r="N690" s="1" t="str">
        <f t="shared" si="211"/>
        <v>[ndə]</v>
      </c>
      <c r="O690" s="4">
        <f t="shared" si="212"/>
        <v>8.4164374949809884E-2</v>
      </c>
      <c r="P690" s="4">
        <f t="shared" si="213"/>
        <v>0.4</v>
      </c>
      <c r="Q690" s="3" cm="1">
        <f t="array" ref="Q690">SUM(_xlfn._xlws.FILTER($G$2:$G$863,_xlfn.MAP($M$2:$M$863,_xlfn.LAMBDA(_xlpm.x,_xlpm.x=$M690))))</f>
        <v>4.5330915684496827E-4</v>
      </c>
      <c r="R690" s="4">
        <f t="shared" si="214"/>
        <v>1</v>
      </c>
      <c r="S690" s="6" cm="1">
        <f t="array" ref="S690">SUM(_xlfn._xlws.FILTER($G$2:$G$863,_xlfn.MAP($N$2:$N$863,_xlfn.LAMBDA(_xlpm.x,_xlpm.x=$N690))))</f>
        <v>1.8132366273798731E-3</v>
      </c>
      <c r="T690" s="4">
        <f t="shared" si="215"/>
        <v>0.25</v>
      </c>
      <c r="U690" s="4">
        <f t="shared" si="216"/>
        <v>0.6020599913279624</v>
      </c>
      <c r="V690" s="4" t="s">
        <v>900</v>
      </c>
      <c r="W690" s="4" t="s">
        <v>900</v>
      </c>
      <c r="X690" s="2" cm="1">
        <f t="array" ref="X690">SUM(_xlfn._xlws.FILTER($E$2:$E$863,_xlfn.MAP($V$2:$V$863,_xlfn.LAMBDA(_xlpm.x,_xlpm.x=$V690))))</f>
        <v>247</v>
      </c>
      <c r="Y690" s="11">
        <f t="shared" si="217"/>
        <v>4.048582995951417E-3</v>
      </c>
      <c r="Z690" s="2" cm="1">
        <f t="array" ref="Z690">SUM(_xlfn._xlws.FILTER($E$2:$E$863,_xlfn.MAP($W$2:$W$863,_xlfn.LAMBDA(_xlpm.x,_xlpm.x=$W690))))</f>
        <v>78</v>
      </c>
      <c r="AA690" s="11">
        <f t="shared" si="218"/>
        <v>1.282051282051282E-2</v>
      </c>
      <c r="AB690" s="11">
        <f t="shared" si="219"/>
        <v>-0.50060235056918523</v>
      </c>
      <c r="AC690" s="2"/>
      <c r="AH690" s="2"/>
      <c r="AI690" s="2"/>
    </row>
    <row r="691" spans="1:35">
      <c r="A691" s="1" t="str">
        <f t="shared" si="202"/>
        <v>~nei~ : [neɪ]</v>
      </c>
      <c r="B691" s="1">
        <f t="shared" si="221"/>
        <v>0</v>
      </c>
      <c r="C691" s="1">
        <f t="shared" si="221"/>
        <v>0</v>
      </c>
      <c r="D691" s="1">
        <f t="shared" si="221"/>
        <v>1</v>
      </c>
      <c r="E691" s="7">
        <v>1</v>
      </c>
      <c r="F691" s="9" t="s">
        <v>861</v>
      </c>
      <c r="G691" s="4">
        <f t="shared" si="204"/>
        <v>4.5330915684496827E-4</v>
      </c>
      <c r="H691" s="4" t="str">
        <f t="shared" si="205"/>
        <v>neɪ</v>
      </c>
      <c r="I691" s="4" t="str">
        <f t="shared" si="206"/>
        <v>nei</v>
      </c>
      <c r="J691" s="10">
        <f t="shared" si="207"/>
        <v>3</v>
      </c>
      <c r="K691" s="10">
        <f t="shared" si="208"/>
        <v>3</v>
      </c>
      <c r="L691" s="10">
        <f t="shared" si="209"/>
        <v>3</v>
      </c>
      <c r="M691" s="1" t="str">
        <f t="shared" si="210"/>
        <v>~nei~</v>
      </c>
      <c r="N691" s="1" t="str">
        <f t="shared" si="211"/>
        <v>[neɪ]</v>
      </c>
      <c r="O691" s="4">
        <f t="shared" si="212"/>
        <v>8.4164374949809884E-2</v>
      </c>
      <c r="P691" s="4">
        <f t="shared" si="213"/>
        <v>0.4</v>
      </c>
      <c r="Q691" s="3" cm="1">
        <f t="array" ref="Q691">SUM(_xlfn._xlws.FILTER($G$2:$G$863,_xlfn.MAP($M$2:$M$863,_xlfn.LAMBDA(_xlpm.x,_xlpm.x=$M691))))</f>
        <v>4.5330915684496827E-4</v>
      </c>
      <c r="R691" s="4">
        <f t="shared" si="214"/>
        <v>1</v>
      </c>
      <c r="S691" s="6" cm="1">
        <f t="array" ref="S691">SUM(_xlfn._xlws.FILTER($G$2:$G$863,_xlfn.MAP($N$2:$N$863,_xlfn.LAMBDA(_xlpm.x,_xlpm.x=$N691))))</f>
        <v>1.8132366273798731E-3</v>
      </c>
      <c r="T691" s="4">
        <f t="shared" si="215"/>
        <v>0.25</v>
      </c>
      <c r="U691" s="4">
        <f t="shared" si="216"/>
        <v>0.6020599913279624</v>
      </c>
      <c r="V691" s="4" t="s">
        <v>889</v>
      </c>
      <c r="W691" s="4" t="s">
        <v>908</v>
      </c>
      <c r="X691" s="2" cm="1">
        <f t="array" ref="X691">SUM(_xlfn._xlws.FILTER($E$2:$E$863,_xlfn.MAP($V$2:$V$863,_xlfn.LAMBDA(_xlpm.x,_xlpm.x=$V691))))</f>
        <v>52</v>
      </c>
      <c r="Y691" s="11">
        <f t="shared" si="217"/>
        <v>1.9230769230769232E-2</v>
      </c>
      <c r="Z691" s="2" cm="1">
        <f t="array" ref="Z691">SUM(_xlfn._xlws.FILTER($E$2:$E$863,_xlfn.MAP($W$2:$W$863,_xlfn.LAMBDA(_xlpm.x,_xlpm.x=$W691))))</f>
        <v>7</v>
      </c>
      <c r="AA691" s="11">
        <f t="shared" si="218"/>
        <v>0.14285714285714285</v>
      </c>
      <c r="AB691" s="11">
        <f t="shared" si="219"/>
        <v>-0.8709053036205423</v>
      </c>
      <c r="AC691" s="2"/>
      <c r="AH691" s="2"/>
      <c r="AI691" s="2"/>
    </row>
    <row r="692" spans="1:35">
      <c r="A692" s="1" t="str">
        <f t="shared" si="202"/>
        <v>~pay~ : [peɪ]</v>
      </c>
      <c r="B692" s="1">
        <f t="shared" si="221"/>
        <v>0</v>
      </c>
      <c r="C692" s="1">
        <f t="shared" si="221"/>
        <v>0</v>
      </c>
      <c r="D692" s="1">
        <f t="shared" si="221"/>
        <v>0</v>
      </c>
      <c r="E692" s="7">
        <v>1</v>
      </c>
      <c r="F692" s="9" t="s">
        <v>398</v>
      </c>
      <c r="G692" s="4">
        <f t="shared" si="204"/>
        <v>4.5330915684496827E-4</v>
      </c>
      <c r="H692" s="4" t="str">
        <f t="shared" si="205"/>
        <v>peɪ</v>
      </c>
      <c r="I692" s="4" t="str">
        <f t="shared" si="206"/>
        <v>pay</v>
      </c>
      <c r="J692" s="10">
        <f t="shared" si="207"/>
        <v>3</v>
      </c>
      <c r="K692" s="10">
        <f t="shared" si="208"/>
        <v>3</v>
      </c>
      <c r="L692" s="10">
        <f t="shared" si="209"/>
        <v>3</v>
      </c>
      <c r="M692" s="1" t="str">
        <f t="shared" si="210"/>
        <v>~pay~</v>
      </c>
      <c r="N692" s="1" t="str">
        <f t="shared" si="211"/>
        <v>[peɪ]</v>
      </c>
      <c r="O692" s="4">
        <f t="shared" si="212"/>
        <v>8.4164374949809884E-2</v>
      </c>
      <c r="P692" s="4">
        <f t="shared" si="213"/>
        <v>0.4</v>
      </c>
      <c r="Q692" s="3" cm="1">
        <f t="array" ref="Q692">SUM(_xlfn._xlws.FILTER($G$2:$G$863,_xlfn.MAP($M$2:$M$863,_xlfn.LAMBDA(_xlpm.x,_xlpm.x=$M692))))</f>
        <v>4.5330915684496827E-4</v>
      </c>
      <c r="R692" s="4">
        <f t="shared" si="214"/>
        <v>1</v>
      </c>
      <c r="S692" s="6" cm="1">
        <f t="array" ref="S692">SUM(_xlfn._xlws.FILTER($G$2:$G$863,_xlfn.MAP($N$2:$N$863,_xlfn.LAMBDA(_xlpm.x,_xlpm.x=$N692))))</f>
        <v>1.8132366273798731E-3</v>
      </c>
      <c r="T692" s="4">
        <f t="shared" si="215"/>
        <v>0.25</v>
      </c>
      <c r="U692" s="4">
        <f t="shared" si="216"/>
        <v>0.6020599913279624</v>
      </c>
      <c r="V692" s="4" t="s">
        <v>907</v>
      </c>
      <c r="W692" s="4" t="s">
        <v>894</v>
      </c>
      <c r="X692" s="2" cm="1">
        <f t="array" ref="X692">SUM(_xlfn._xlws.FILTER($E$2:$E$863,_xlfn.MAP($V$2:$V$863,_xlfn.LAMBDA(_xlpm.x,_xlpm.x=$V692))))</f>
        <v>341</v>
      </c>
      <c r="Y692" s="11">
        <f t="shared" si="217"/>
        <v>2.9325513196480938E-3</v>
      </c>
      <c r="Z692" s="2" cm="1">
        <f t="array" ref="Z692">SUM(_xlfn._xlws.FILTER($E$2:$E$863,_xlfn.MAP($W$2:$W$863,_xlfn.LAMBDA(_xlpm.x,_xlpm.x=$W692))))</f>
        <v>288</v>
      </c>
      <c r="AA692" s="11">
        <f t="shared" si="218"/>
        <v>3.472222222222222E-3</v>
      </c>
      <c r="AB692" s="11">
        <f t="shared" si="219"/>
        <v>-7.3361891233266863E-2</v>
      </c>
      <c r="AC692" s="2"/>
      <c r="AH692" s="2"/>
      <c r="AI692" s="2"/>
    </row>
    <row r="693" spans="1:35">
      <c r="A693" s="1" t="str">
        <f t="shared" si="202"/>
        <v>~pri~ : [pɹɪ]</v>
      </c>
      <c r="B693" s="1">
        <f t="shared" si="221"/>
        <v>0</v>
      </c>
      <c r="C693" s="1">
        <f t="shared" si="221"/>
        <v>0</v>
      </c>
      <c r="D693" s="1">
        <f t="shared" si="221"/>
        <v>0</v>
      </c>
      <c r="E693" s="7">
        <v>1</v>
      </c>
      <c r="F693" s="9" t="s">
        <v>365</v>
      </c>
      <c r="G693" s="4">
        <f t="shared" si="204"/>
        <v>4.5330915684496827E-4</v>
      </c>
      <c r="H693" s="4" t="str">
        <f t="shared" si="205"/>
        <v>pɹɪ</v>
      </c>
      <c r="I693" s="4" t="str">
        <f t="shared" si="206"/>
        <v>pri</v>
      </c>
      <c r="J693" s="10">
        <f t="shared" si="207"/>
        <v>3</v>
      </c>
      <c r="K693" s="10">
        <f t="shared" si="208"/>
        <v>3</v>
      </c>
      <c r="L693" s="10">
        <f t="shared" si="209"/>
        <v>3</v>
      </c>
      <c r="M693" s="1" t="str">
        <f t="shared" si="210"/>
        <v>~pri~</v>
      </c>
      <c r="N693" s="1" t="str">
        <f t="shared" si="211"/>
        <v>[pɹɪ]</v>
      </c>
      <c r="O693" s="4">
        <f t="shared" si="212"/>
        <v>8.4164374949809884E-2</v>
      </c>
      <c r="P693" s="4">
        <f t="shared" si="213"/>
        <v>0.4</v>
      </c>
      <c r="Q693" s="3" cm="1">
        <f t="array" ref="Q693">SUM(_xlfn._xlws.FILTER($G$2:$G$863,_xlfn.MAP($M$2:$M$863,_xlfn.LAMBDA(_xlpm.x,_xlpm.x=$M693))))</f>
        <v>4.5330915684496827E-4</v>
      </c>
      <c r="R693" s="4">
        <f t="shared" si="214"/>
        <v>1</v>
      </c>
      <c r="S693" s="6" cm="1">
        <f t="array" ref="S693">SUM(_xlfn._xlws.FILTER($G$2:$G$863,_xlfn.MAP($N$2:$N$863,_xlfn.LAMBDA(_xlpm.x,_xlpm.x=$N693))))</f>
        <v>1.8132366273798731E-3</v>
      </c>
      <c r="T693" s="4">
        <f t="shared" si="215"/>
        <v>0.25</v>
      </c>
      <c r="U693" s="4">
        <f t="shared" si="216"/>
        <v>0.6020599913279624</v>
      </c>
      <c r="V693" s="4" t="s">
        <v>908</v>
      </c>
      <c r="W693" s="4" t="s">
        <v>897</v>
      </c>
      <c r="X693" s="2" cm="1">
        <f t="array" ref="X693">SUM(_xlfn._xlws.FILTER($E$2:$E$863,_xlfn.MAP($V$2:$V$863,_xlfn.LAMBDA(_xlpm.x,_xlpm.x=$V693))))</f>
        <v>562</v>
      </c>
      <c r="Y693" s="11">
        <f t="shared" si="217"/>
        <v>1.7793594306049821E-3</v>
      </c>
      <c r="Z693" s="2" cm="1">
        <f t="array" ref="Z693">SUM(_xlfn._xlws.FILTER($E$2:$E$863,_xlfn.MAP($W$2:$W$863,_xlfn.LAMBDA(_xlpm.x,_xlpm.x=$W693))))</f>
        <v>111</v>
      </c>
      <c r="AA693" s="11">
        <f t="shared" si="218"/>
        <v>9.0090090090090089E-3</v>
      </c>
      <c r="AB693" s="11">
        <f t="shared" si="219"/>
        <v>-0.7044133367824037</v>
      </c>
      <c r="AC693" s="2"/>
      <c r="AH693" s="2"/>
      <c r="AI693" s="2"/>
    </row>
    <row r="694" spans="1:35">
      <c r="A694" s="1" t="str">
        <f t="shared" si="202"/>
        <v>~tty~ : [tɪ]</v>
      </c>
      <c r="B694" s="1">
        <f t="shared" si="221"/>
        <v>0</v>
      </c>
      <c r="C694" s="1">
        <f t="shared" si="221"/>
        <v>0</v>
      </c>
      <c r="D694" s="1">
        <f t="shared" si="221"/>
        <v>0</v>
      </c>
      <c r="E694" s="7">
        <v>1</v>
      </c>
      <c r="F694" s="9" t="s">
        <v>849</v>
      </c>
      <c r="G694" s="4">
        <f t="shared" si="204"/>
        <v>4.5330915684496827E-4</v>
      </c>
      <c r="H694" s="4" t="str">
        <f t="shared" si="205"/>
        <v>tɪ</v>
      </c>
      <c r="I694" s="4" t="str">
        <f t="shared" si="206"/>
        <v>tty</v>
      </c>
      <c r="J694" s="10">
        <f t="shared" si="207"/>
        <v>2</v>
      </c>
      <c r="K694" s="10">
        <f t="shared" si="208"/>
        <v>3</v>
      </c>
      <c r="L694" s="10">
        <f t="shared" si="209"/>
        <v>3</v>
      </c>
      <c r="M694" s="1" t="str">
        <f t="shared" si="210"/>
        <v>~tty~</v>
      </c>
      <c r="N694" s="1" t="str">
        <f t="shared" si="211"/>
        <v>[tɪ]</v>
      </c>
      <c r="O694" s="4">
        <f t="shared" si="212"/>
        <v>8.4164374949809884E-2</v>
      </c>
      <c r="P694" s="4">
        <f t="shared" si="213"/>
        <v>0.4</v>
      </c>
      <c r="Q694" s="3" cm="1">
        <f t="array" ref="Q694">SUM(_xlfn._xlws.FILTER($G$2:$G$863,_xlfn.MAP($M$2:$M$863,_xlfn.LAMBDA(_xlpm.x,_xlpm.x=$M694))))</f>
        <v>4.5330915684496827E-4</v>
      </c>
      <c r="R694" s="4">
        <f t="shared" si="214"/>
        <v>1</v>
      </c>
      <c r="S694" s="6" cm="1">
        <f t="array" ref="S694">SUM(_xlfn._xlws.FILTER($G$2:$G$863,_xlfn.MAP($N$2:$N$863,_xlfn.LAMBDA(_xlpm.x,_xlpm.x=$N694))))</f>
        <v>1.8132366273798731E-3</v>
      </c>
      <c r="T694" s="4">
        <f t="shared" si="215"/>
        <v>0.25</v>
      </c>
      <c r="U694" s="4">
        <f t="shared" si="216"/>
        <v>0.6020599913279624</v>
      </c>
      <c r="V694" s="4" t="s">
        <v>899</v>
      </c>
      <c r="W694" s="4" t="s">
        <v>891</v>
      </c>
      <c r="X694" s="2" cm="1">
        <f t="array" ref="X694">SUM(_xlfn._xlws.FILTER($E$2:$E$863,_xlfn.MAP($V$2:$V$863,_xlfn.LAMBDA(_xlpm.x,_xlpm.x=$V694))))</f>
        <v>359</v>
      </c>
      <c r="Y694" s="11">
        <f t="shared" si="217"/>
        <v>2.7855153203342618E-3</v>
      </c>
      <c r="Z694" s="2" cm="1">
        <f t="array" ref="Z694">SUM(_xlfn._xlws.FILTER($E$2:$E$863,_xlfn.MAP($W$2:$W$863,_xlfn.LAMBDA(_xlpm.x,_xlpm.x=$W694))))</f>
        <v>163</v>
      </c>
      <c r="AA694" s="11">
        <f t="shared" si="218"/>
        <v>6.1349693251533744E-3</v>
      </c>
      <c r="AB694" s="11">
        <f t="shared" si="219"/>
        <v>-0.34290684417436135</v>
      </c>
      <c r="AC694" s="2"/>
      <c r="AH694" s="2"/>
      <c r="AI694" s="2"/>
    </row>
    <row r="695" spans="1:35">
      <c r="A695" s="1" t="str">
        <f t="shared" si="202"/>
        <v>~wai~ : [weɪ]</v>
      </c>
      <c r="B695" s="1">
        <f t="shared" si="221"/>
        <v>0</v>
      </c>
      <c r="C695" s="1">
        <f t="shared" si="221"/>
        <v>0</v>
      </c>
      <c r="D695" s="1">
        <f t="shared" si="221"/>
        <v>0</v>
      </c>
      <c r="E695" s="7">
        <v>1</v>
      </c>
      <c r="F695" s="9" t="s">
        <v>537</v>
      </c>
      <c r="G695" s="4">
        <f t="shared" si="204"/>
        <v>4.5330915684496827E-4</v>
      </c>
      <c r="H695" s="4" t="str">
        <f t="shared" si="205"/>
        <v>weɪ</v>
      </c>
      <c r="I695" s="4" t="str">
        <f t="shared" si="206"/>
        <v>wai</v>
      </c>
      <c r="J695" s="10">
        <f t="shared" si="207"/>
        <v>3</v>
      </c>
      <c r="K695" s="10">
        <f t="shared" si="208"/>
        <v>3</v>
      </c>
      <c r="L695" s="10">
        <f t="shared" si="209"/>
        <v>3</v>
      </c>
      <c r="M695" s="1" t="str">
        <f t="shared" si="210"/>
        <v>~wai~</v>
      </c>
      <c r="N695" s="1" t="str">
        <f t="shared" si="211"/>
        <v>[weɪ]</v>
      </c>
      <c r="O695" s="4">
        <f t="shared" si="212"/>
        <v>8.4164374949809884E-2</v>
      </c>
      <c r="P695" s="4">
        <f t="shared" si="213"/>
        <v>0.4</v>
      </c>
      <c r="Q695" s="3" cm="1">
        <f t="array" ref="Q695">SUM(_xlfn._xlws.FILTER($G$2:$G$863,_xlfn.MAP($M$2:$M$863,_xlfn.LAMBDA(_xlpm.x,_xlpm.x=$M695))))</f>
        <v>4.5330915684496827E-4</v>
      </c>
      <c r="R695" s="4">
        <f t="shared" si="214"/>
        <v>1</v>
      </c>
      <c r="S695" s="6" cm="1">
        <f t="array" ref="S695">SUM(_xlfn._xlws.FILTER($G$2:$G$863,_xlfn.MAP($N$2:$N$863,_xlfn.LAMBDA(_xlpm.x,_xlpm.x=$N695))))</f>
        <v>1.8132366273798731E-3</v>
      </c>
      <c r="T695" s="4">
        <f t="shared" si="215"/>
        <v>0.25</v>
      </c>
      <c r="U695" s="4">
        <f t="shared" si="216"/>
        <v>0.6020599913279624</v>
      </c>
      <c r="V695" s="4" t="s">
        <v>907</v>
      </c>
      <c r="W695" s="4" t="s">
        <v>902</v>
      </c>
      <c r="X695" s="2" cm="1">
        <f t="array" ref="X695">SUM(_xlfn._xlws.FILTER($E$2:$E$863,_xlfn.MAP($V$2:$V$863,_xlfn.LAMBDA(_xlpm.x,_xlpm.x=$V695))))</f>
        <v>341</v>
      </c>
      <c r="Y695" s="11">
        <f t="shared" si="217"/>
        <v>2.9325513196480938E-3</v>
      </c>
      <c r="Z695" s="2" cm="1">
        <f t="array" ref="Z695">SUM(_xlfn._xlws.FILTER($E$2:$E$863,_xlfn.MAP($W$2:$W$863,_xlfn.LAMBDA(_xlpm.x,_xlpm.x=$W695))))</f>
        <v>127</v>
      </c>
      <c r="AA695" s="11">
        <f t="shared" si="218"/>
        <v>7.874015748031496E-3</v>
      </c>
      <c r="AB695" s="11">
        <f t="shared" si="219"/>
        <v>-0.42895065803654087</v>
      </c>
      <c r="AC695" s="2"/>
      <c r="AH695" s="2"/>
      <c r="AI695" s="2"/>
    </row>
    <row r="696" spans="1:35">
      <c r="A696" s="1" t="str">
        <f t="shared" si="202"/>
        <v>~way~ : [weɪ]</v>
      </c>
      <c r="B696" s="1">
        <f t="shared" si="221"/>
        <v>0</v>
      </c>
      <c r="C696" s="1">
        <f t="shared" si="221"/>
        <v>0</v>
      </c>
      <c r="D696" s="1">
        <f t="shared" si="221"/>
        <v>0</v>
      </c>
      <c r="E696" s="7">
        <v>1</v>
      </c>
      <c r="F696" s="9" t="s">
        <v>316</v>
      </c>
      <c r="G696" s="4">
        <f t="shared" si="204"/>
        <v>4.5330915684496827E-4</v>
      </c>
      <c r="H696" s="4" t="str">
        <f t="shared" si="205"/>
        <v>weɪ</v>
      </c>
      <c r="I696" s="4" t="str">
        <f t="shared" si="206"/>
        <v>way</v>
      </c>
      <c r="J696" s="10">
        <f t="shared" si="207"/>
        <v>3</v>
      </c>
      <c r="K696" s="10">
        <f t="shared" si="208"/>
        <v>3</v>
      </c>
      <c r="L696" s="10">
        <f t="shared" si="209"/>
        <v>3</v>
      </c>
      <c r="M696" s="1" t="str">
        <f t="shared" si="210"/>
        <v>~way~</v>
      </c>
      <c r="N696" s="1" t="str">
        <f t="shared" si="211"/>
        <v>[weɪ]</v>
      </c>
      <c r="O696" s="4">
        <f t="shared" si="212"/>
        <v>8.4164374949809884E-2</v>
      </c>
      <c r="P696" s="4">
        <f t="shared" si="213"/>
        <v>0.4</v>
      </c>
      <c r="Q696" s="3" cm="1">
        <f t="array" ref="Q696">SUM(_xlfn._xlws.FILTER($G$2:$G$863,_xlfn.MAP($M$2:$M$863,_xlfn.LAMBDA(_xlpm.x,_xlpm.x=$M696))))</f>
        <v>4.5330915684496827E-4</v>
      </c>
      <c r="R696" s="4">
        <f t="shared" si="214"/>
        <v>1</v>
      </c>
      <c r="S696" s="6" cm="1">
        <f t="array" ref="S696">SUM(_xlfn._xlws.FILTER($G$2:$G$863,_xlfn.MAP($N$2:$N$863,_xlfn.LAMBDA(_xlpm.x,_xlpm.x=$N696))))</f>
        <v>1.8132366273798731E-3</v>
      </c>
      <c r="T696" s="4">
        <f t="shared" si="215"/>
        <v>0.25</v>
      </c>
      <c r="U696" s="4">
        <f t="shared" si="216"/>
        <v>0.6020599913279624</v>
      </c>
      <c r="V696" s="4" t="s">
        <v>908</v>
      </c>
      <c r="W696" s="4" t="s">
        <v>894</v>
      </c>
      <c r="X696" s="2" cm="1">
        <f t="array" ref="X696">SUM(_xlfn._xlws.FILTER($E$2:$E$863,_xlfn.MAP($V$2:$V$863,_xlfn.LAMBDA(_xlpm.x,_xlpm.x=$V696))))</f>
        <v>562</v>
      </c>
      <c r="Y696" s="11">
        <f t="shared" si="217"/>
        <v>1.7793594306049821E-3</v>
      </c>
      <c r="Z696" s="2" cm="1">
        <f t="array" ref="Z696">SUM(_xlfn._xlws.FILTER($E$2:$E$863,_xlfn.MAP($W$2:$W$863,_xlfn.LAMBDA(_xlpm.x,_xlpm.x=$W696))))</f>
        <v>288</v>
      </c>
      <c r="AA696" s="11">
        <f t="shared" si="218"/>
        <v>3.472222222222222E-3</v>
      </c>
      <c r="AB696" s="11">
        <f t="shared" si="219"/>
        <v>-0.2903438278098302</v>
      </c>
      <c r="AC696" s="2"/>
      <c r="AH696" s="2"/>
      <c r="AI696" s="2"/>
    </row>
    <row r="697" spans="1:35">
      <c r="A697" s="1" t="str">
        <f t="shared" si="202"/>
        <v>~wei~ : [weɪ]</v>
      </c>
      <c r="B697" s="1">
        <f t="shared" si="221"/>
        <v>0</v>
      </c>
      <c r="C697" s="1">
        <f t="shared" si="221"/>
        <v>0</v>
      </c>
      <c r="D697" s="1">
        <f t="shared" si="221"/>
        <v>0</v>
      </c>
      <c r="E697" s="7">
        <v>1</v>
      </c>
      <c r="F697" s="9" t="s">
        <v>863</v>
      </c>
      <c r="G697" s="4">
        <f t="shared" si="204"/>
        <v>4.5330915684496827E-4</v>
      </c>
      <c r="H697" s="1" t="str">
        <f t="shared" si="205"/>
        <v>weɪ</v>
      </c>
      <c r="I697" s="1" t="str">
        <f t="shared" si="206"/>
        <v>wei</v>
      </c>
      <c r="J697" s="10">
        <f t="shared" si="207"/>
        <v>3</v>
      </c>
      <c r="K697" s="10">
        <f t="shared" si="208"/>
        <v>3</v>
      </c>
      <c r="L697" s="10">
        <f t="shared" si="209"/>
        <v>3</v>
      </c>
      <c r="M697" s="1" t="str">
        <f t="shared" si="210"/>
        <v>~wei~</v>
      </c>
      <c r="N697" s="1" t="str">
        <f t="shared" si="211"/>
        <v>[weɪ]</v>
      </c>
      <c r="O697" s="4">
        <f t="shared" si="212"/>
        <v>8.4164374949809884E-2</v>
      </c>
      <c r="P697" s="4">
        <f t="shared" si="213"/>
        <v>0.4</v>
      </c>
      <c r="Q697" s="3" cm="1">
        <f t="array" ref="Q697">SUM(_xlfn._xlws.FILTER($G$2:$G$863,_xlfn.MAP($M$2:$M$863,_xlfn.LAMBDA(_xlpm.x,_xlpm.x=$M697))))</f>
        <v>4.5330915684496827E-4</v>
      </c>
      <c r="R697" s="4">
        <f t="shared" si="214"/>
        <v>1</v>
      </c>
      <c r="S697" s="6" cm="1">
        <f t="array" ref="S697">SUM(_xlfn._xlws.FILTER($G$2:$G$863,_xlfn.MAP($N$2:$N$863,_xlfn.LAMBDA(_xlpm.x,_xlpm.x=$N697))))</f>
        <v>1.8132366273798731E-3</v>
      </c>
      <c r="T697" s="4">
        <f t="shared" si="215"/>
        <v>0.25</v>
      </c>
      <c r="U697" s="4">
        <f t="shared" si="216"/>
        <v>0.6020599913279624</v>
      </c>
      <c r="V697" s="4" t="s">
        <v>907</v>
      </c>
      <c r="W697" s="4" t="s">
        <v>894</v>
      </c>
      <c r="X697" s="2" cm="1">
        <f t="array" ref="X697">SUM(_xlfn._xlws.FILTER($E$2:$E$863,_xlfn.MAP($V$2:$V$863,_xlfn.LAMBDA(_xlpm.x,_xlpm.x=$V697))))</f>
        <v>341</v>
      </c>
      <c r="Y697" s="11">
        <f t="shared" si="217"/>
        <v>2.9325513196480938E-3</v>
      </c>
      <c r="Z697" s="2" cm="1">
        <f t="array" ref="Z697">SUM(_xlfn._xlws.FILTER($E$2:$E$863,_xlfn.MAP($W$2:$W$863,_xlfn.LAMBDA(_xlpm.x,_xlpm.x=$W697))))</f>
        <v>288</v>
      </c>
      <c r="AA697" s="11">
        <f t="shared" si="218"/>
        <v>3.472222222222222E-3</v>
      </c>
      <c r="AB697" s="11">
        <f t="shared" si="219"/>
        <v>-7.3361891233266863E-2</v>
      </c>
      <c r="AC697" s="2"/>
      <c r="AH697" s="2"/>
      <c r="AI697" s="2"/>
    </row>
    <row r="698" spans="1:35">
      <c r="A698" s="1" t="str">
        <f t="shared" si="202"/>
        <v>~nse~ : [ns]</v>
      </c>
      <c r="B698" s="1">
        <f t="shared" si="221"/>
        <v>0</v>
      </c>
      <c r="C698" s="1">
        <f t="shared" si="221"/>
        <v>0</v>
      </c>
      <c r="D698" s="1">
        <f t="shared" si="221"/>
        <v>1</v>
      </c>
      <c r="E698" s="7">
        <v>1</v>
      </c>
      <c r="F698" s="9" t="s">
        <v>99</v>
      </c>
      <c r="G698" s="4">
        <f t="shared" si="204"/>
        <v>4.5330915684496827E-4</v>
      </c>
      <c r="H698" s="4" t="str">
        <f t="shared" si="205"/>
        <v>ns</v>
      </c>
      <c r="I698" s="4" t="str">
        <f t="shared" si="206"/>
        <v>nse</v>
      </c>
      <c r="J698" s="10">
        <f t="shared" si="207"/>
        <v>2</v>
      </c>
      <c r="K698" s="10">
        <f t="shared" si="208"/>
        <v>3</v>
      </c>
      <c r="L698" s="10">
        <f t="shared" si="209"/>
        <v>3</v>
      </c>
      <c r="M698" s="1" t="str">
        <f t="shared" si="210"/>
        <v>~nse~</v>
      </c>
      <c r="N698" s="1" t="str">
        <f t="shared" si="211"/>
        <v>[ns]</v>
      </c>
      <c r="O698" s="4">
        <f t="shared" si="212"/>
        <v>3.8256534068095392E-2</v>
      </c>
      <c r="P698" s="4">
        <f t="shared" si="213"/>
        <v>0.1818181818181818</v>
      </c>
      <c r="Q698" s="3" cm="1">
        <f t="array" ref="Q698">SUM(_xlfn._xlws.FILTER($G$2:$G$863,_xlfn.MAP($M$2:$M$863,_xlfn.LAMBDA(_xlpm.x,_xlpm.x=$M698))))</f>
        <v>9.0661831368993653E-4</v>
      </c>
      <c r="R698" s="4">
        <f t="shared" si="214"/>
        <v>0.5</v>
      </c>
      <c r="S698" s="6" cm="1">
        <f t="array" ref="S698">SUM(_xlfn._xlws.FILTER($G$2:$G$863,_xlfn.MAP($N$2:$N$863,_xlfn.LAMBDA(_xlpm.x,_xlpm.x=$N698))))</f>
        <v>4.0797824116047144E-3</v>
      </c>
      <c r="T698" s="4">
        <f t="shared" si="215"/>
        <v>0.1111111111111111</v>
      </c>
      <c r="U698" s="4">
        <f t="shared" si="216"/>
        <v>0.65321251377534373</v>
      </c>
      <c r="V698" s="4" t="s">
        <v>908</v>
      </c>
      <c r="W698" s="4" t="s">
        <v>894</v>
      </c>
      <c r="X698" s="2" cm="1">
        <f t="array" ref="X698">SUM(_xlfn._xlws.FILTER($E$2:$E$863,_xlfn.MAP($V$2:$V$863,_xlfn.LAMBDA(_xlpm.x,_xlpm.x=$V698))))</f>
        <v>562</v>
      </c>
      <c r="Y698" s="11">
        <f t="shared" si="217"/>
        <v>1.7793594306049821E-3</v>
      </c>
      <c r="Z698" s="2" cm="1">
        <f t="array" ref="Z698">SUM(_xlfn._xlws.FILTER($E$2:$E$863,_xlfn.MAP($W$2:$W$863,_xlfn.LAMBDA(_xlpm.x,_xlpm.x=$W698))))</f>
        <v>288</v>
      </c>
      <c r="AA698" s="11">
        <f t="shared" si="218"/>
        <v>3.472222222222222E-3</v>
      </c>
      <c r="AB698" s="11">
        <f t="shared" si="219"/>
        <v>-0.2903438278098302</v>
      </c>
      <c r="AC698" s="2"/>
      <c r="AH698" s="2"/>
      <c r="AI698" s="2"/>
    </row>
    <row r="699" spans="1:35">
      <c r="A699" s="1" t="str">
        <f t="shared" si="202"/>
        <v>~ppo~ : [pə]</v>
      </c>
      <c r="B699" s="1">
        <f t="shared" si="221"/>
        <v>0</v>
      </c>
      <c r="C699" s="1">
        <f t="shared" si="221"/>
        <v>0</v>
      </c>
      <c r="D699" s="1">
        <f t="shared" si="221"/>
        <v>0</v>
      </c>
      <c r="E699" s="7">
        <v>1</v>
      </c>
      <c r="F699" s="9" t="s">
        <v>772</v>
      </c>
      <c r="G699" s="4">
        <f t="shared" si="204"/>
        <v>4.5330915684496827E-4</v>
      </c>
      <c r="H699" s="4" t="str">
        <f t="shared" si="205"/>
        <v>pə</v>
      </c>
      <c r="I699" s="4" t="str">
        <f t="shared" si="206"/>
        <v>ppo</v>
      </c>
      <c r="J699" s="10">
        <f t="shared" si="207"/>
        <v>2</v>
      </c>
      <c r="K699" s="10">
        <f t="shared" si="208"/>
        <v>3</v>
      </c>
      <c r="L699" s="10">
        <f t="shared" si="209"/>
        <v>3</v>
      </c>
      <c r="M699" s="1" t="str">
        <f t="shared" si="210"/>
        <v>~ppo~</v>
      </c>
      <c r="N699" s="1" t="str">
        <f t="shared" si="211"/>
        <v>[pə]</v>
      </c>
      <c r="O699" s="4">
        <f t="shared" si="212"/>
        <v>3.8256534068095392E-2</v>
      </c>
      <c r="P699" s="4">
        <f t="shared" si="213"/>
        <v>0.1818181818181818</v>
      </c>
      <c r="Q699" s="3" cm="1">
        <f t="array" ref="Q699">SUM(_xlfn._xlws.FILTER($G$2:$G$863,_xlfn.MAP($M$2:$M$863,_xlfn.LAMBDA(_xlpm.x,_xlpm.x=$M699))))</f>
        <v>9.0661831368993653E-4</v>
      </c>
      <c r="R699" s="4">
        <f t="shared" si="214"/>
        <v>0.5</v>
      </c>
      <c r="S699" s="6" cm="1">
        <f t="array" ref="S699">SUM(_xlfn._xlws.FILTER($G$2:$G$863,_xlfn.MAP($N$2:$N$863,_xlfn.LAMBDA(_xlpm.x,_xlpm.x=$N699))))</f>
        <v>4.0797824116047144E-3</v>
      </c>
      <c r="T699" s="4">
        <f t="shared" si="215"/>
        <v>0.1111111111111111</v>
      </c>
      <c r="U699" s="4">
        <f t="shared" si="216"/>
        <v>0.65321251377534373</v>
      </c>
      <c r="V699" s="4"/>
      <c r="W699" s="4"/>
      <c r="X699" s="2" cm="1">
        <f t="array" ref="X699">SUM(_xlfn._xlws.FILTER($E$2:$E$863,_xlfn.MAP($V$2:$V$863,_xlfn.LAMBDA(_xlpm.x,_xlpm.x=$V699))))</f>
        <v>44</v>
      </c>
      <c r="Y699" s="11">
        <f t="shared" si="217"/>
        <v>2.2727272727272728E-2</v>
      </c>
      <c r="Z699" s="2" cm="1">
        <f t="array" ref="Z699">SUM(_xlfn._xlws.FILTER($E$2:$E$863,_xlfn.MAP($W$2:$W$863,_xlfn.LAMBDA(_xlpm.x,_xlpm.x=$W699))))</f>
        <v>108</v>
      </c>
      <c r="AA699" s="11">
        <f t="shared" si="218"/>
        <v>9.2592592592592587E-3</v>
      </c>
      <c r="AB699" s="11">
        <f t="shared" si="219"/>
        <v>0.38997107900076228</v>
      </c>
      <c r="AC699" s="2"/>
      <c r="AH699" s="2"/>
      <c r="AI699" s="2"/>
    </row>
    <row r="700" spans="1:35">
      <c r="A700" s="1" t="str">
        <f t="shared" si="202"/>
        <v>~wea~ : [wɛ]</v>
      </c>
      <c r="B700" s="1">
        <f t="shared" si="221"/>
        <v>0</v>
      </c>
      <c r="C700" s="1">
        <f t="shared" si="221"/>
        <v>0</v>
      </c>
      <c r="D700" s="1">
        <f t="shared" si="221"/>
        <v>0</v>
      </c>
      <c r="E700" s="7">
        <v>2</v>
      </c>
      <c r="F700" s="9" t="s">
        <v>611</v>
      </c>
      <c r="G700" s="4">
        <f t="shared" si="204"/>
        <v>9.0661831368993653E-4</v>
      </c>
      <c r="H700" s="4" t="str">
        <f t="shared" si="205"/>
        <v>wɛ</v>
      </c>
      <c r="I700" s="4" t="str">
        <f t="shared" si="206"/>
        <v>wea</v>
      </c>
      <c r="J700" s="10">
        <f t="shared" si="207"/>
        <v>2</v>
      </c>
      <c r="K700" s="10">
        <f t="shared" si="208"/>
        <v>3</v>
      </c>
      <c r="L700" s="10">
        <f t="shared" si="209"/>
        <v>3</v>
      </c>
      <c r="M700" s="1" t="str">
        <f t="shared" si="210"/>
        <v>~wea~</v>
      </c>
      <c r="N700" s="1" t="str">
        <f t="shared" si="211"/>
        <v>[wɛ]</v>
      </c>
      <c r="O700" s="4">
        <f t="shared" si="212"/>
        <v>0.12127034381098516</v>
      </c>
      <c r="P700" s="4">
        <f t="shared" si="213"/>
        <v>0.36363636363636359</v>
      </c>
      <c r="Q700" s="3" cm="1">
        <f t="array" ref="Q700">SUM(_xlfn._xlws.FILTER($G$2:$G$863,_xlfn.MAP($M$2:$M$863,_xlfn.LAMBDA(_xlpm.x,_xlpm.x=$M700))))</f>
        <v>9.0661831368993653E-4</v>
      </c>
      <c r="R700" s="4">
        <f t="shared" si="214"/>
        <v>1</v>
      </c>
      <c r="S700" s="6" cm="1">
        <f t="array" ref="S700">SUM(_xlfn._xlws.FILTER($G$2:$G$863,_xlfn.MAP($N$2:$N$863,_xlfn.LAMBDA(_xlpm.x,_xlpm.x=$N700))))</f>
        <v>4.0797824116047144E-3</v>
      </c>
      <c r="T700" s="4">
        <f t="shared" si="215"/>
        <v>0.22222222222222221</v>
      </c>
      <c r="U700" s="4">
        <f t="shared" si="216"/>
        <v>0.65321251377534373</v>
      </c>
      <c r="V700" s="4" t="s">
        <v>909</v>
      </c>
      <c r="W700" s="4"/>
      <c r="X700" s="2" cm="1">
        <f t="array" ref="X700">SUM(_xlfn._xlws.FILTER($E$2:$E$863,_xlfn.MAP($V$2:$V$863,_xlfn.LAMBDA(_xlpm.x,_xlpm.x=$V700))))</f>
        <v>473</v>
      </c>
      <c r="Y700" s="11">
        <f t="shared" si="217"/>
        <v>4.2283298097251587E-3</v>
      </c>
      <c r="Z700" s="2" cm="1">
        <f t="array" ref="Z700">SUM(_xlfn._xlws.FILTER($E$2:$E$863,_xlfn.MAP($W$2:$W$863,_xlfn.LAMBDA(_xlpm.x,_xlpm.x=$W700))))</f>
        <v>108</v>
      </c>
      <c r="AA700" s="11">
        <f t="shared" si="218"/>
        <v>1.8518518518518517E-2</v>
      </c>
      <c r="AB700" s="11">
        <f t="shared" si="219"/>
        <v>-0.6414373852508618</v>
      </c>
      <c r="AC700" s="2"/>
      <c r="AH700" s="2"/>
      <c r="AI700" s="2"/>
    </row>
    <row r="701" spans="1:35">
      <c r="A701" s="1" t="str">
        <f t="shared" si="202"/>
        <v>~cia~ : [ʃə]</v>
      </c>
      <c r="B701" s="1">
        <f t="shared" si="221"/>
        <v>0</v>
      </c>
      <c r="C701" s="1">
        <f t="shared" si="221"/>
        <v>0</v>
      </c>
      <c r="D701" s="1">
        <f t="shared" si="221"/>
        <v>0</v>
      </c>
      <c r="E701" s="7">
        <v>2</v>
      </c>
      <c r="F701" s="9" t="s">
        <v>628</v>
      </c>
      <c r="G701" s="4">
        <f t="shared" si="204"/>
        <v>9.0661831368993653E-4</v>
      </c>
      <c r="H701" s="4" t="str">
        <f t="shared" si="205"/>
        <v>ʃə</v>
      </c>
      <c r="I701" s="4" t="str">
        <f t="shared" si="206"/>
        <v>cia</v>
      </c>
      <c r="J701" s="10">
        <f t="shared" si="207"/>
        <v>2</v>
      </c>
      <c r="K701" s="10">
        <f t="shared" si="208"/>
        <v>3</v>
      </c>
      <c r="L701" s="10">
        <f t="shared" si="209"/>
        <v>3</v>
      </c>
      <c r="M701" s="1" t="str">
        <f t="shared" si="210"/>
        <v>~cia~</v>
      </c>
      <c r="N701" s="1" t="str">
        <f t="shared" si="211"/>
        <v>[ʃə]</v>
      </c>
      <c r="O701" s="4">
        <f t="shared" si="212"/>
        <v>0.12127034381098516</v>
      </c>
      <c r="P701" s="4">
        <f t="shared" si="213"/>
        <v>0.36363636363636359</v>
      </c>
      <c r="Q701" s="3" cm="1">
        <f t="array" ref="Q701">SUM(_xlfn._xlws.FILTER($G$2:$G$863,_xlfn.MAP($M$2:$M$863,_xlfn.LAMBDA(_xlpm.x,_xlpm.x=$M701))))</f>
        <v>9.0661831368993653E-4</v>
      </c>
      <c r="R701" s="4">
        <f t="shared" si="214"/>
        <v>1</v>
      </c>
      <c r="S701" s="6" cm="1">
        <f t="array" ref="S701">SUM(_xlfn._xlws.FILTER($G$2:$G$863,_xlfn.MAP($N$2:$N$863,_xlfn.LAMBDA(_xlpm.x,_xlpm.x=$N701))))</f>
        <v>4.0797824116047144E-3</v>
      </c>
      <c r="T701" s="4">
        <f t="shared" si="215"/>
        <v>0.22222222222222221</v>
      </c>
      <c r="U701" s="4">
        <f t="shared" si="216"/>
        <v>0.65321251377534373</v>
      </c>
      <c r="V701" s="4" t="s">
        <v>900</v>
      </c>
      <c r="W701" s="4" t="s">
        <v>902</v>
      </c>
      <c r="X701" s="2" cm="1">
        <f t="array" ref="X701">SUM(_xlfn._xlws.FILTER($E$2:$E$863,_xlfn.MAP($V$2:$V$863,_xlfn.LAMBDA(_xlpm.x,_xlpm.x=$V701))))</f>
        <v>247</v>
      </c>
      <c r="Y701" s="11">
        <f t="shared" si="217"/>
        <v>8.0971659919028341E-3</v>
      </c>
      <c r="Z701" s="2" cm="1">
        <f t="array" ref="Z701">SUM(_xlfn._xlws.FILTER($E$2:$E$863,_xlfn.MAP($W$2:$W$863,_xlfn.LAMBDA(_xlpm.x,_xlpm.x=$W701))))</f>
        <v>127</v>
      </c>
      <c r="AA701" s="11">
        <f t="shared" si="218"/>
        <v>1.5748031496062992E-2</v>
      </c>
      <c r="AB701" s="11">
        <f t="shared" si="219"/>
        <v>-0.28889323230370889</v>
      </c>
      <c r="AC701" s="2"/>
      <c r="AH701" s="2"/>
      <c r="AI701" s="2"/>
    </row>
    <row r="702" spans="1:35">
      <c r="A702" s="1" t="str">
        <f t="shared" si="202"/>
        <v>~dea~ : [dɪ]</v>
      </c>
      <c r="B702" s="1">
        <f t="shared" ref="B702:D721" si="222">_xlfn.LET(_xlpm.d,$F702,_xlpm.k,_xlfn.CONCAT(LEFT(TRIM(B$1),1),"*"),COUNTIF(_xlpm.d,_xlpm.k))</f>
        <v>0</v>
      </c>
      <c r="C702" s="1">
        <f t="shared" si="222"/>
        <v>0</v>
      </c>
      <c r="D702" s="1">
        <f t="shared" si="222"/>
        <v>0</v>
      </c>
      <c r="E702" s="7">
        <v>1</v>
      </c>
      <c r="F702" s="9" t="s">
        <v>853</v>
      </c>
      <c r="G702" s="4">
        <f t="shared" si="204"/>
        <v>4.5330915684496827E-4</v>
      </c>
      <c r="H702" s="4" t="str">
        <f t="shared" si="205"/>
        <v>dɪ</v>
      </c>
      <c r="I702" s="4" t="str">
        <f t="shared" si="206"/>
        <v>dea</v>
      </c>
      <c r="J702" s="10">
        <f t="shared" si="207"/>
        <v>2</v>
      </c>
      <c r="K702" s="10">
        <f t="shared" si="208"/>
        <v>3</v>
      </c>
      <c r="L702" s="10">
        <f t="shared" si="209"/>
        <v>3</v>
      </c>
      <c r="M702" s="1" t="str">
        <f t="shared" si="210"/>
        <v>~dea~</v>
      </c>
      <c r="N702" s="1" t="str">
        <f t="shared" si="211"/>
        <v>[dɪ]</v>
      </c>
      <c r="O702" s="4">
        <f t="shared" si="212"/>
        <v>1.7534244781210392E-2</v>
      </c>
      <c r="P702" s="4">
        <f t="shared" si="213"/>
        <v>8.3333333333333343E-2</v>
      </c>
      <c r="Q702" s="3" cm="1">
        <f t="array" ref="Q702">SUM(_xlfn._xlws.FILTER($G$2:$G$863,_xlfn.MAP($M$2:$M$863,_xlfn.LAMBDA(_xlpm.x,_xlpm.x=$M702))))</f>
        <v>1.8132366273798731E-3</v>
      </c>
      <c r="R702" s="4">
        <f t="shared" si="214"/>
        <v>0.25</v>
      </c>
      <c r="S702" s="6" cm="1">
        <f t="array" ref="S702">SUM(_xlfn._xlws.FILTER($G$2:$G$863,_xlfn.MAP($N$2:$N$863,_xlfn.LAMBDA(_xlpm.x,_xlpm.x=$N702))))</f>
        <v>9.0661831368993653E-3</v>
      </c>
      <c r="T702" s="4">
        <f t="shared" si="215"/>
        <v>0.05</v>
      </c>
      <c r="U702" s="4">
        <f t="shared" si="216"/>
        <v>0.69897000433601886</v>
      </c>
      <c r="V702" s="4" t="s">
        <v>907</v>
      </c>
      <c r="W702" s="4" t="s">
        <v>904</v>
      </c>
      <c r="X702" s="2" cm="1">
        <f t="array" ref="X702">SUM(_xlfn._xlws.FILTER($E$2:$E$863,_xlfn.MAP($V$2:$V$863,_xlfn.LAMBDA(_xlpm.x,_xlpm.x=$V702))))</f>
        <v>341</v>
      </c>
      <c r="Y702" s="11">
        <f t="shared" si="217"/>
        <v>2.9325513196480938E-3</v>
      </c>
      <c r="Z702" s="2" cm="1">
        <f t="array" ref="Z702">SUM(_xlfn._xlws.FILTER($E$2:$E$863,_xlfn.MAP($W$2:$W$863,_xlfn.LAMBDA(_xlpm.x,_xlpm.x=$W702))))</f>
        <v>45</v>
      </c>
      <c r="AA702" s="11">
        <f t="shared" si="218"/>
        <v>2.2222222222222223E-2</v>
      </c>
      <c r="AB702" s="11">
        <f t="shared" si="219"/>
        <v>-0.87954186521715405</v>
      </c>
      <c r="AC702" s="2"/>
      <c r="AH702" s="2"/>
      <c r="AI702" s="2"/>
    </row>
    <row r="703" spans="1:35">
      <c r="A703" s="1" t="str">
        <f t="shared" si="202"/>
        <v>~sla~ : [lə]</v>
      </c>
      <c r="B703" s="1">
        <f t="shared" si="222"/>
        <v>0</v>
      </c>
      <c r="C703" s="1">
        <f t="shared" si="222"/>
        <v>0</v>
      </c>
      <c r="D703" s="1">
        <f t="shared" si="222"/>
        <v>0</v>
      </c>
      <c r="E703" s="7">
        <v>1</v>
      </c>
      <c r="F703" s="9" t="s">
        <v>860</v>
      </c>
      <c r="G703" s="4">
        <f t="shared" si="204"/>
        <v>4.5330915684496827E-4</v>
      </c>
      <c r="H703" s="4" t="str">
        <f t="shared" si="205"/>
        <v>lə</v>
      </c>
      <c r="I703" s="4" t="str">
        <f t="shared" si="206"/>
        <v>sla</v>
      </c>
      <c r="J703" s="10">
        <f t="shared" si="207"/>
        <v>2</v>
      </c>
      <c r="K703" s="10">
        <f t="shared" si="208"/>
        <v>3</v>
      </c>
      <c r="L703" s="10">
        <f t="shared" si="209"/>
        <v>3</v>
      </c>
      <c r="M703" s="1" t="str">
        <f t="shared" si="210"/>
        <v>~sla~</v>
      </c>
      <c r="N703" s="1" t="str">
        <f t="shared" si="211"/>
        <v>[lə]</v>
      </c>
      <c r="O703" s="4">
        <f t="shared" si="212"/>
        <v>3.5068489562420785E-2</v>
      </c>
      <c r="P703" s="4">
        <f t="shared" si="213"/>
        <v>0.16666666666666669</v>
      </c>
      <c r="Q703" s="3" cm="1">
        <f t="array" ref="Q703">SUM(_xlfn._xlws.FILTER($G$2:$G$863,_xlfn.MAP($M$2:$M$863,_xlfn.LAMBDA(_xlpm.x,_xlpm.x=$M703))))</f>
        <v>9.0661831368993653E-4</v>
      </c>
      <c r="R703" s="4">
        <f t="shared" si="214"/>
        <v>0.5</v>
      </c>
      <c r="S703" s="6" cm="1">
        <f t="array" ref="S703">SUM(_xlfn._xlws.FILTER($G$2:$G$863,_xlfn.MAP($N$2:$N$863,_xlfn.LAMBDA(_xlpm.x,_xlpm.x=$N703))))</f>
        <v>4.5330915684496827E-3</v>
      </c>
      <c r="T703" s="4">
        <f t="shared" si="215"/>
        <v>0.1</v>
      </c>
      <c r="U703" s="4">
        <f t="shared" si="216"/>
        <v>0.69897000433601886</v>
      </c>
      <c r="V703" s="4" t="s">
        <v>909</v>
      </c>
      <c r="W703" s="4" t="s">
        <v>893</v>
      </c>
      <c r="X703" s="2" cm="1">
        <f t="array" ref="X703">SUM(_xlfn._xlws.FILTER($E$2:$E$863,_xlfn.MAP($V$2:$V$863,_xlfn.LAMBDA(_xlpm.x,_xlpm.x=$V703))))</f>
        <v>473</v>
      </c>
      <c r="Y703" s="11">
        <f t="shared" si="217"/>
        <v>2.1141649048625794E-3</v>
      </c>
      <c r="Z703" s="2" cm="1">
        <f t="array" ref="Z703">SUM(_xlfn._xlws.FILTER($E$2:$E$863,_xlfn.MAP($W$2:$W$863,_xlfn.LAMBDA(_xlpm.x,_xlpm.x=$W703))))</f>
        <v>228</v>
      </c>
      <c r="AA703" s="11">
        <f t="shared" si="218"/>
        <v>4.3859649122807015E-3</v>
      </c>
      <c r="AB703" s="11">
        <f t="shared" si="219"/>
        <v>-0.3169262937373577</v>
      </c>
      <c r="AC703" s="2"/>
      <c r="AH703" s="2"/>
      <c r="AI703" s="2"/>
    </row>
    <row r="704" spans="1:35">
      <c r="A704" s="1" t="str">
        <f t="shared" si="202"/>
        <v>~hai~ : [hɛ]</v>
      </c>
      <c r="B704" s="1">
        <f t="shared" si="222"/>
        <v>0</v>
      </c>
      <c r="C704" s="1">
        <f t="shared" si="222"/>
        <v>0</v>
      </c>
      <c r="D704" s="1">
        <f t="shared" si="222"/>
        <v>0</v>
      </c>
      <c r="E704" s="7">
        <v>1</v>
      </c>
      <c r="F704" s="9" t="s">
        <v>599</v>
      </c>
      <c r="G704" s="4">
        <f t="shared" si="204"/>
        <v>4.5330915684496827E-4</v>
      </c>
      <c r="H704" s="4" t="str">
        <f t="shared" si="205"/>
        <v>hɛ</v>
      </c>
      <c r="I704" s="4" t="str">
        <f t="shared" si="206"/>
        <v>hai</v>
      </c>
      <c r="J704" s="10">
        <f t="shared" si="207"/>
        <v>2</v>
      </c>
      <c r="K704" s="10">
        <f t="shared" si="208"/>
        <v>3</v>
      </c>
      <c r="L704" s="10">
        <f t="shared" si="209"/>
        <v>3</v>
      </c>
      <c r="M704" s="1" t="str">
        <f t="shared" si="210"/>
        <v>~hai~</v>
      </c>
      <c r="N704" s="1" t="str">
        <f t="shared" si="211"/>
        <v>[hɛ]</v>
      </c>
      <c r="O704" s="4">
        <f t="shared" si="212"/>
        <v>7.013697912484157E-2</v>
      </c>
      <c r="P704" s="4">
        <f t="shared" si="213"/>
        <v>0.33333333333333337</v>
      </c>
      <c r="Q704" s="3" cm="1">
        <f t="array" ref="Q704">SUM(_xlfn._xlws.FILTER($G$2:$G$863,_xlfn.MAP($M$2:$M$863,_xlfn.LAMBDA(_xlpm.x,_xlpm.x=$M704))))</f>
        <v>4.5330915684496827E-4</v>
      </c>
      <c r="R704" s="4">
        <f t="shared" si="214"/>
        <v>1</v>
      </c>
      <c r="S704" s="6" cm="1">
        <f t="array" ref="S704">SUM(_xlfn._xlws.FILTER($G$2:$G$863,_xlfn.MAP($N$2:$N$863,_xlfn.LAMBDA(_xlpm.x,_xlpm.x=$N704))))</f>
        <v>2.2665457842248413E-3</v>
      </c>
      <c r="T704" s="4">
        <f t="shared" si="215"/>
        <v>0.2</v>
      </c>
      <c r="U704" s="4">
        <f t="shared" si="216"/>
        <v>0.69897000433601886</v>
      </c>
      <c r="V704" s="4" t="s">
        <v>899</v>
      </c>
      <c r="W704" s="4" t="s">
        <v>895</v>
      </c>
      <c r="X704" s="2" cm="1">
        <f t="array" ref="X704">SUM(_xlfn._xlws.FILTER($E$2:$E$863,_xlfn.MAP($V$2:$V$863,_xlfn.LAMBDA(_xlpm.x,_xlpm.x=$V704))))</f>
        <v>359</v>
      </c>
      <c r="Y704" s="11">
        <f t="shared" si="217"/>
        <v>2.7855153203342618E-3</v>
      </c>
      <c r="Z704" s="2" cm="1">
        <f t="array" ref="Z704">SUM(_xlfn._xlws.FILTER($E$2:$E$863,_xlfn.MAP($W$2:$W$863,_xlfn.LAMBDA(_xlpm.x,_xlpm.x=$W704))))</f>
        <v>150</v>
      </c>
      <c r="AA704" s="11">
        <f t="shared" si="218"/>
        <v>6.6666666666666671E-3</v>
      </c>
      <c r="AB704" s="11">
        <f t="shared" si="219"/>
        <v>-0.37900318952263795</v>
      </c>
      <c r="AC704" s="2"/>
      <c r="AH704" s="2"/>
      <c r="AI704" s="2"/>
    </row>
    <row r="705" spans="1:35">
      <c r="A705" s="1" t="str">
        <f t="shared" si="202"/>
        <v>~mai~ : [meɪ]</v>
      </c>
      <c r="B705" s="1">
        <f t="shared" si="222"/>
        <v>0</v>
      </c>
      <c r="C705" s="1">
        <f t="shared" si="222"/>
        <v>1</v>
      </c>
      <c r="D705" s="1">
        <f t="shared" si="222"/>
        <v>0</v>
      </c>
      <c r="E705" s="7">
        <v>1</v>
      </c>
      <c r="F705" s="9" t="s">
        <v>414</v>
      </c>
      <c r="G705" s="4">
        <f t="shared" si="204"/>
        <v>4.5330915684496827E-4</v>
      </c>
      <c r="H705" s="1" t="str">
        <f t="shared" si="205"/>
        <v>meɪ</v>
      </c>
      <c r="I705" s="1" t="str">
        <f t="shared" si="206"/>
        <v>mai</v>
      </c>
      <c r="J705" s="10">
        <f t="shared" si="207"/>
        <v>3</v>
      </c>
      <c r="K705" s="10">
        <f t="shared" si="208"/>
        <v>3</v>
      </c>
      <c r="L705" s="10">
        <f t="shared" si="209"/>
        <v>3</v>
      </c>
      <c r="M705" s="1" t="str">
        <f t="shared" si="210"/>
        <v>~mai~</v>
      </c>
      <c r="N705" s="1" t="str">
        <f t="shared" si="211"/>
        <v>[meɪ]</v>
      </c>
      <c r="O705" s="4">
        <f t="shared" si="212"/>
        <v>7.013697912484157E-2</v>
      </c>
      <c r="P705" s="4">
        <f t="shared" si="213"/>
        <v>0.33333333333333337</v>
      </c>
      <c r="Q705" s="3" cm="1">
        <f t="array" ref="Q705">SUM(_xlfn._xlws.FILTER($G$2:$G$863,_xlfn.MAP($M$2:$M$863,_xlfn.LAMBDA(_xlpm.x,_xlpm.x=$M705))))</f>
        <v>4.5330915684496827E-4</v>
      </c>
      <c r="R705" s="4">
        <f t="shared" si="214"/>
        <v>1</v>
      </c>
      <c r="S705" s="6" cm="1">
        <f t="array" ref="S705">SUM(_xlfn._xlws.FILTER($G$2:$G$863,_xlfn.MAP($N$2:$N$863,_xlfn.LAMBDA(_xlpm.x,_xlpm.x=$N705))))</f>
        <v>2.2665457842248413E-3</v>
      </c>
      <c r="T705" s="4">
        <f t="shared" si="215"/>
        <v>0.2</v>
      </c>
      <c r="U705" s="4">
        <f t="shared" si="216"/>
        <v>0.69897000433601886</v>
      </c>
      <c r="V705" s="4" t="s">
        <v>908</v>
      </c>
      <c r="W705" s="4" t="s">
        <v>894</v>
      </c>
      <c r="X705" s="2" cm="1">
        <f t="array" ref="X705">SUM(_xlfn._xlws.FILTER($E$2:$E$863,_xlfn.MAP($V$2:$V$863,_xlfn.LAMBDA(_xlpm.x,_xlpm.x=$V705))))</f>
        <v>562</v>
      </c>
      <c r="Y705" s="11">
        <f t="shared" si="217"/>
        <v>1.7793594306049821E-3</v>
      </c>
      <c r="Z705" s="2" cm="1">
        <f t="array" ref="Z705">SUM(_xlfn._xlws.FILTER($E$2:$E$863,_xlfn.MAP($W$2:$W$863,_xlfn.LAMBDA(_xlpm.x,_xlpm.x=$W705))))</f>
        <v>288</v>
      </c>
      <c r="AA705" s="11">
        <f t="shared" si="218"/>
        <v>3.472222222222222E-3</v>
      </c>
      <c r="AB705" s="11">
        <f t="shared" si="219"/>
        <v>-0.2903438278098302</v>
      </c>
      <c r="AC705" s="2"/>
      <c r="AH705" s="2"/>
      <c r="AI705" s="2"/>
    </row>
    <row r="706" spans="1:35">
      <c r="A706" s="1" t="str">
        <f t="shared" ref="A706:A769" si="223">_xlfn.LET(_xlpm.sep," : ",CONCATENATE(M706,_xlpm.sep,N706))</f>
        <v>~may~ : [meɪ]</v>
      </c>
      <c r="B706" s="1">
        <f t="shared" si="222"/>
        <v>0</v>
      </c>
      <c r="C706" s="1">
        <f t="shared" si="222"/>
        <v>1</v>
      </c>
      <c r="D706" s="1">
        <f t="shared" si="222"/>
        <v>0</v>
      </c>
      <c r="E706" s="7">
        <v>1</v>
      </c>
      <c r="F706" s="9" t="s">
        <v>697</v>
      </c>
      <c r="G706" s="4">
        <f t="shared" ref="G706:G769" si="224">E706/freq.sum.r6e</f>
        <v>4.5330915684496827E-4</v>
      </c>
      <c r="H706" s="4" t="str">
        <f t="shared" ref="H706:H769" si="225">_xlfn.LET(_xlpm.sep,":",_xlpm.w,$F706,LEFT(_xlpm.w,FIND(_xlpm.sep,_xlpm.w)-1))</f>
        <v>meɪ</v>
      </c>
      <c r="I706" s="4" t="str">
        <f t="shared" ref="I706:I769" si="226">_xlfn.LET(_xlpm.sep,":",_xlpm.w,$F706,RIGHT(_xlpm.w,LEN(_xlpm.w)-FIND(_xlpm.sep,_xlpm.w)))</f>
        <v>may</v>
      </c>
      <c r="J706" s="10">
        <f t="shared" ref="J706:J769" si="227">_xlfn.LET(_xlpm.w,H706,LEN(_xlpm.w))</f>
        <v>3</v>
      </c>
      <c r="K706" s="10">
        <f t="shared" ref="K706:K769" si="228">_xlfn.LET(_xlpm.w,I706,LEN(_xlpm.w))</f>
        <v>3</v>
      </c>
      <c r="L706" s="10">
        <f t="shared" ref="L706:L769" si="229">_xlfn.LET(_xlpm.a,J706,_xlpm.b,K706,MAX(_xlpm.a,_xlpm.b))</f>
        <v>3</v>
      </c>
      <c r="M706" s="1" t="str">
        <f t="shared" ref="M706:M769" si="230">_xlfn.LET(_xlpm.sep,":",_xlpm.w,$F706,_xlfn.CONCAT("~",RIGHT(_xlpm.w,LEN(_xlpm.w)-FIND(_xlpm.sep,_xlpm.w)),"~"))</f>
        <v>~may~</v>
      </c>
      <c r="N706" s="1" t="str">
        <f t="shared" ref="N706:N769" si="231">_xlfn.LET(_xlpm.sep,":",_xlpm.w,$F706,_xlfn.CONCAT("[",LEFT(_xlpm.w,FIND(_xlpm.sep,_xlpm.w)-1),"]"))</f>
        <v>[meɪ]</v>
      </c>
      <c r="O706" s="4">
        <f t="shared" ref="O706:O769" si="232">_xlfn.LET(_xlpm.freq,E706,_xlpm.size,L706+1,_xlpm.F,P706,LOG(1+_xlpm.freq)*LOG(1+_xlpm.size)*_xlpm.F)</f>
        <v>7.013697912484157E-2</v>
      </c>
      <c r="P706" s="4">
        <f t="shared" ref="P706:P769" si="233">_xlfn.LET(_xlpm.a,T706,_xlpm.b,R706,2*_xlpm.a*_xlpm.b/(_xlpm.a+_xlpm.b))</f>
        <v>0.33333333333333337</v>
      </c>
      <c r="Q706" s="3" cm="1">
        <f t="array" ref="Q706">SUM(_xlfn._xlws.FILTER($G$2:$G$863,_xlfn.MAP($M$2:$M$863,_xlfn.LAMBDA(_xlpm.x,_xlpm.x=$M706))))</f>
        <v>4.5330915684496827E-4</v>
      </c>
      <c r="R706" s="4">
        <f t="shared" ref="R706:R769" si="234">$G706/Q706</f>
        <v>1</v>
      </c>
      <c r="S706" s="6" cm="1">
        <f t="array" ref="S706">SUM(_xlfn._xlws.FILTER($G$2:$G$863,_xlfn.MAP($N$2:$N$863,_xlfn.LAMBDA(_xlpm.x,_xlpm.x=$N706))))</f>
        <v>2.2665457842248413E-3</v>
      </c>
      <c r="T706" s="4">
        <f t="shared" ref="T706:T769" si="235">$G706/S706</f>
        <v>0.2</v>
      </c>
      <c r="U706" s="4">
        <f t="shared" ref="U706:U769" si="236">_xlfn.LET(_xlpm.p,R706,_xlpm.q,T706,LOG(_xlpm.p/_xlpm.q))</f>
        <v>0.69897000433601886</v>
      </c>
      <c r="V706" s="4" t="s">
        <v>908</v>
      </c>
      <c r="W706" s="4" t="s">
        <v>897</v>
      </c>
      <c r="X706" s="2" cm="1">
        <f t="array" ref="X706">SUM(_xlfn._xlws.FILTER($E$2:$E$863,_xlfn.MAP($V$2:$V$863,_xlfn.LAMBDA(_xlpm.x,_xlpm.x=$V706))))</f>
        <v>562</v>
      </c>
      <c r="Y706" s="11">
        <f t="shared" ref="Y706:Y769" si="237">$E706/X706</f>
        <v>1.7793594306049821E-3</v>
      </c>
      <c r="Z706" s="2" cm="1">
        <f t="array" ref="Z706">SUM(_xlfn._xlws.FILTER($E$2:$E$863,_xlfn.MAP($W$2:$W$863,_xlfn.LAMBDA(_xlpm.x,_xlpm.x=$W706))))</f>
        <v>111</v>
      </c>
      <c r="AA706" s="11">
        <f t="shared" ref="AA706:AA769" si="238">$E706/Z706</f>
        <v>9.0090090090090089E-3</v>
      </c>
      <c r="AB706" s="11">
        <f t="shared" ref="AB706:AB769" si="239">_xlfn.LET(_xlpm.a,Y706,_xlpm.b,AA706,LOG(_xlpm.a/_xlpm.b))</f>
        <v>-0.7044133367824037</v>
      </c>
      <c r="AC706" s="2"/>
      <c r="AH706" s="2"/>
      <c r="AI706" s="2"/>
    </row>
    <row r="707" spans="1:35">
      <c r="A707" s="1" t="str">
        <f t="shared" si="223"/>
        <v>~say~ : [seɪ]</v>
      </c>
      <c r="B707" s="1">
        <f t="shared" si="222"/>
        <v>0</v>
      </c>
      <c r="C707" s="1">
        <f t="shared" si="222"/>
        <v>0</v>
      </c>
      <c r="D707" s="1">
        <f t="shared" si="222"/>
        <v>0</v>
      </c>
      <c r="E707" s="7">
        <v>1</v>
      </c>
      <c r="F707" s="9" t="s">
        <v>681</v>
      </c>
      <c r="G707" s="4">
        <f t="shared" si="224"/>
        <v>4.5330915684496827E-4</v>
      </c>
      <c r="H707" s="4" t="str">
        <f t="shared" si="225"/>
        <v>seɪ</v>
      </c>
      <c r="I707" s="4" t="str">
        <f t="shared" si="226"/>
        <v>say</v>
      </c>
      <c r="J707" s="10">
        <f t="shared" si="227"/>
        <v>3</v>
      </c>
      <c r="K707" s="10">
        <f t="shared" si="228"/>
        <v>3</v>
      </c>
      <c r="L707" s="10">
        <f t="shared" si="229"/>
        <v>3</v>
      </c>
      <c r="M707" s="1" t="str">
        <f t="shared" si="230"/>
        <v>~say~</v>
      </c>
      <c r="N707" s="1" t="str">
        <f t="shared" si="231"/>
        <v>[seɪ]</v>
      </c>
      <c r="O707" s="4">
        <f t="shared" si="232"/>
        <v>7.013697912484157E-2</v>
      </c>
      <c r="P707" s="4">
        <f t="shared" si="233"/>
        <v>0.33333333333333337</v>
      </c>
      <c r="Q707" s="3" cm="1">
        <f t="array" ref="Q707">SUM(_xlfn._xlws.FILTER($G$2:$G$863,_xlfn.MAP($M$2:$M$863,_xlfn.LAMBDA(_xlpm.x,_xlpm.x=$M707))))</f>
        <v>4.5330915684496827E-4</v>
      </c>
      <c r="R707" s="4">
        <f t="shared" si="234"/>
        <v>1</v>
      </c>
      <c r="S707" s="6" cm="1">
        <f t="array" ref="S707">SUM(_xlfn._xlws.FILTER($G$2:$G$863,_xlfn.MAP($N$2:$N$863,_xlfn.LAMBDA(_xlpm.x,_xlpm.x=$N707))))</f>
        <v>2.2665457842248413E-3</v>
      </c>
      <c r="T707" s="4">
        <f t="shared" si="235"/>
        <v>0.2</v>
      </c>
      <c r="U707" s="4">
        <f t="shared" si="236"/>
        <v>0.69897000433601886</v>
      </c>
      <c r="V707" s="4" t="s">
        <v>911</v>
      </c>
      <c r="W707" s="4" t="s">
        <v>899</v>
      </c>
      <c r="X707" s="2" cm="1">
        <f t="array" ref="X707">SUM(_xlfn._xlws.FILTER($E$2:$E$863,_xlfn.MAP($V$2:$V$863,_xlfn.LAMBDA(_xlpm.x,_xlpm.x=$V707))))</f>
        <v>15</v>
      </c>
      <c r="Y707" s="11">
        <f t="shared" si="237"/>
        <v>6.6666666666666666E-2</v>
      </c>
      <c r="Z707" s="2" cm="1">
        <f t="array" ref="Z707">SUM(_xlfn._xlws.FILTER($E$2:$E$863,_xlfn.MAP($W$2:$W$863,_xlfn.LAMBDA(_xlpm.x,_xlpm.x=$W707))))</f>
        <v>104</v>
      </c>
      <c r="AA707" s="11">
        <f t="shared" si="238"/>
        <v>9.6153846153846159E-3</v>
      </c>
      <c r="AB707" s="11">
        <f t="shared" si="239"/>
        <v>0.84094208024309902</v>
      </c>
      <c r="AC707" s="2"/>
      <c r="AH707" s="2"/>
      <c r="AI707" s="2"/>
    </row>
    <row r="708" spans="1:35">
      <c r="A708" s="1" t="str">
        <f t="shared" si="223"/>
        <v>~tie~ : [taɪ]</v>
      </c>
      <c r="B708" s="1">
        <f t="shared" si="222"/>
        <v>0</v>
      </c>
      <c r="C708" s="1">
        <f t="shared" si="222"/>
        <v>0</v>
      </c>
      <c r="D708" s="1">
        <f t="shared" si="222"/>
        <v>0</v>
      </c>
      <c r="E708" s="7">
        <v>1</v>
      </c>
      <c r="F708" s="9" t="s">
        <v>822</v>
      </c>
      <c r="G708" s="4">
        <f t="shared" si="224"/>
        <v>4.5330915684496827E-4</v>
      </c>
      <c r="H708" s="4" t="str">
        <f t="shared" si="225"/>
        <v>taɪ</v>
      </c>
      <c r="I708" s="4" t="str">
        <f t="shared" si="226"/>
        <v>tie</v>
      </c>
      <c r="J708" s="10">
        <f t="shared" si="227"/>
        <v>3</v>
      </c>
      <c r="K708" s="10">
        <f t="shared" si="228"/>
        <v>3</v>
      </c>
      <c r="L708" s="10">
        <f t="shared" si="229"/>
        <v>3</v>
      </c>
      <c r="M708" s="1" t="str">
        <f t="shared" si="230"/>
        <v>~tie~</v>
      </c>
      <c r="N708" s="1" t="str">
        <f t="shared" si="231"/>
        <v>[taɪ]</v>
      </c>
      <c r="O708" s="4">
        <f t="shared" si="232"/>
        <v>7.013697912484157E-2</v>
      </c>
      <c r="P708" s="4">
        <f t="shared" si="233"/>
        <v>0.33333333333333337</v>
      </c>
      <c r="Q708" s="3" cm="1">
        <f t="array" ref="Q708">SUM(_xlfn._xlws.FILTER($G$2:$G$863,_xlfn.MAP($M$2:$M$863,_xlfn.LAMBDA(_xlpm.x,_xlpm.x=$M708))))</f>
        <v>4.5330915684496827E-4</v>
      </c>
      <c r="R708" s="4">
        <f t="shared" si="234"/>
        <v>1</v>
      </c>
      <c r="S708" s="6" cm="1">
        <f t="array" ref="S708">SUM(_xlfn._xlws.FILTER($G$2:$G$863,_xlfn.MAP($N$2:$N$863,_xlfn.LAMBDA(_xlpm.x,_xlpm.x=$N708))))</f>
        <v>2.2665457842248413E-3</v>
      </c>
      <c r="T708" s="4">
        <f t="shared" si="235"/>
        <v>0.2</v>
      </c>
      <c r="U708" s="4">
        <f t="shared" si="236"/>
        <v>0.69897000433601886</v>
      </c>
      <c r="V708" s="4" t="s">
        <v>909</v>
      </c>
      <c r="W708" s="4" t="s">
        <v>890</v>
      </c>
      <c r="X708" s="2" cm="1">
        <f t="array" ref="X708">SUM(_xlfn._xlws.FILTER($E$2:$E$863,_xlfn.MAP($V$2:$V$863,_xlfn.LAMBDA(_xlpm.x,_xlpm.x=$V708))))</f>
        <v>473</v>
      </c>
      <c r="Y708" s="11">
        <f t="shared" si="237"/>
        <v>2.1141649048625794E-3</v>
      </c>
      <c r="Z708" s="2" cm="1">
        <f t="array" ref="Z708">SUM(_xlfn._xlws.FILTER($E$2:$E$863,_xlfn.MAP($W$2:$W$863,_xlfn.LAMBDA(_xlpm.x,_xlpm.x=$W708))))</f>
        <v>245</v>
      </c>
      <c r="AA708" s="11">
        <f t="shared" si="238"/>
        <v>4.0816326530612249E-3</v>
      </c>
      <c r="AB708" s="11">
        <f t="shared" si="239"/>
        <v>-0.28569505637327913</v>
      </c>
      <c r="AC708" s="2"/>
      <c r="AH708" s="2"/>
      <c r="AI708" s="2"/>
    </row>
    <row r="709" spans="1:35">
      <c r="A709" s="1" t="str">
        <f t="shared" si="223"/>
        <v>~two~ : [tu]</v>
      </c>
      <c r="B709" s="1">
        <f t="shared" si="222"/>
        <v>0</v>
      </c>
      <c r="C709" s="1">
        <f t="shared" si="222"/>
        <v>0</v>
      </c>
      <c r="D709" s="1">
        <f t="shared" si="222"/>
        <v>0</v>
      </c>
      <c r="E709" s="7">
        <v>1</v>
      </c>
      <c r="F709" s="9" t="s">
        <v>155</v>
      </c>
      <c r="G709" s="4">
        <f t="shared" si="224"/>
        <v>4.5330915684496827E-4</v>
      </c>
      <c r="H709" s="4" t="str">
        <f t="shared" si="225"/>
        <v>tu</v>
      </c>
      <c r="I709" s="4" t="str">
        <f t="shared" si="226"/>
        <v>two</v>
      </c>
      <c r="J709" s="10">
        <f t="shared" si="227"/>
        <v>2</v>
      </c>
      <c r="K709" s="10">
        <f t="shared" si="228"/>
        <v>3</v>
      </c>
      <c r="L709" s="10">
        <f t="shared" si="229"/>
        <v>3</v>
      </c>
      <c r="M709" s="1" t="str">
        <f t="shared" si="230"/>
        <v>~two~</v>
      </c>
      <c r="N709" s="1" t="str">
        <f t="shared" si="231"/>
        <v>[tu]</v>
      </c>
      <c r="O709" s="4">
        <f t="shared" si="232"/>
        <v>7.013697912484157E-2</v>
      </c>
      <c r="P709" s="4">
        <f t="shared" si="233"/>
        <v>0.33333333333333337</v>
      </c>
      <c r="Q709" s="3" cm="1">
        <f t="array" ref="Q709">SUM(_xlfn._xlws.FILTER($G$2:$G$863,_xlfn.MAP($M$2:$M$863,_xlfn.LAMBDA(_xlpm.x,_xlpm.x=$M709))))</f>
        <v>4.5330915684496827E-4</v>
      </c>
      <c r="R709" s="4">
        <f t="shared" si="234"/>
        <v>1</v>
      </c>
      <c r="S709" s="6" cm="1">
        <f t="array" ref="S709">SUM(_xlfn._xlws.FILTER($G$2:$G$863,_xlfn.MAP($N$2:$N$863,_xlfn.LAMBDA(_xlpm.x,_xlpm.x=$N709))))</f>
        <v>2.2665457842248413E-3</v>
      </c>
      <c r="T709" s="4">
        <f t="shared" si="235"/>
        <v>0.2</v>
      </c>
      <c r="U709" s="4">
        <f t="shared" si="236"/>
        <v>0.69897000433601886</v>
      </c>
      <c r="V709" s="4" t="s">
        <v>912</v>
      </c>
      <c r="W709" s="4" t="s">
        <v>899</v>
      </c>
      <c r="X709" s="2" cm="1">
        <f t="array" ref="X709">SUM(_xlfn._xlws.FILTER($E$2:$E$863,_xlfn.MAP($V$2:$V$863,_xlfn.LAMBDA(_xlpm.x,_xlpm.x=$V709))))</f>
        <v>24</v>
      </c>
      <c r="Y709" s="11">
        <f t="shared" si="237"/>
        <v>4.1666666666666664E-2</v>
      </c>
      <c r="Z709" s="2" cm="1">
        <f t="array" ref="Z709">SUM(_xlfn._xlws.FILTER($E$2:$E$863,_xlfn.MAP($W$2:$W$863,_xlfn.LAMBDA(_xlpm.x,_xlpm.x=$W709))))</f>
        <v>104</v>
      </c>
      <c r="AA709" s="11">
        <f t="shared" si="238"/>
        <v>9.6153846153846159E-3</v>
      </c>
      <c r="AB709" s="11">
        <f t="shared" si="239"/>
        <v>0.63682209758717434</v>
      </c>
      <c r="AC709" s="2"/>
      <c r="AH709" s="2"/>
      <c r="AI709" s="2"/>
    </row>
    <row r="710" spans="1:35">
      <c r="A710" s="1" t="str">
        <f t="shared" si="223"/>
        <v>~rri~ : [ɹaɪ]</v>
      </c>
      <c r="B710" s="1">
        <f t="shared" si="222"/>
        <v>1</v>
      </c>
      <c r="C710" s="1">
        <f t="shared" si="222"/>
        <v>0</v>
      </c>
      <c r="D710" s="1">
        <f t="shared" si="222"/>
        <v>0</v>
      </c>
      <c r="E710" s="7">
        <v>1</v>
      </c>
      <c r="F710" s="9" t="s">
        <v>752</v>
      </c>
      <c r="G710" s="4">
        <f t="shared" si="224"/>
        <v>4.5330915684496827E-4</v>
      </c>
      <c r="H710" s="1" t="str">
        <f t="shared" si="225"/>
        <v>ɹaɪ</v>
      </c>
      <c r="I710" s="1" t="str">
        <f t="shared" si="226"/>
        <v>rri</v>
      </c>
      <c r="J710" s="10">
        <f t="shared" si="227"/>
        <v>3</v>
      </c>
      <c r="K710" s="10">
        <f t="shared" si="228"/>
        <v>3</v>
      </c>
      <c r="L710" s="10">
        <f t="shared" si="229"/>
        <v>3</v>
      </c>
      <c r="M710" s="1" t="str">
        <f t="shared" si="230"/>
        <v>~rri~</v>
      </c>
      <c r="N710" s="1" t="str">
        <f t="shared" si="231"/>
        <v>[ɹaɪ]</v>
      </c>
      <c r="O710" s="4">
        <f t="shared" si="232"/>
        <v>7.013697912484157E-2</v>
      </c>
      <c r="P710" s="4">
        <f t="shared" si="233"/>
        <v>0.33333333333333337</v>
      </c>
      <c r="Q710" s="3" cm="1">
        <f t="array" ref="Q710">SUM(_xlfn._xlws.FILTER($G$2:$G$863,_xlfn.MAP($M$2:$M$863,_xlfn.LAMBDA(_xlpm.x,_xlpm.x=$M710))))</f>
        <v>4.5330915684496827E-4</v>
      </c>
      <c r="R710" s="4">
        <f t="shared" si="234"/>
        <v>1</v>
      </c>
      <c r="S710" s="6" cm="1">
        <f t="array" ref="S710">SUM(_xlfn._xlws.FILTER($G$2:$G$863,_xlfn.MAP($N$2:$N$863,_xlfn.LAMBDA(_xlpm.x,_xlpm.x=$N710))))</f>
        <v>2.2665457842248413E-3</v>
      </c>
      <c r="T710" s="4">
        <f t="shared" si="235"/>
        <v>0.2</v>
      </c>
      <c r="U710" s="4">
        <f t="shared" si="236"/>
        <v>0.69897000433601886</v>
      </c>
      <c r="V710" s="4" t="s">
        <v>908</v>
      </c>
      <c r="W710" s="4" t="s">
        <v>896</v>
      </c>
      <c r="X710" s="2" cm="1">
        <f t="array" ref="X710">SUM(_xlfn._xlws.FILTER($E$2:$E$863,_xlfn.MAP($V$2:$V$863,_xlfn.LAMBDA(_xlpm.x,_xlpm.x=$V710))))</f>
        <v>562</v>
      </c>
      <c r="Y710" s="11">
        <f t="shared" si="237"/>
        <v>1.7793594306049821E-3</v>
      </c>
      <c r="Z710" s="2" cm="1">
        <f t="array" ref="Z710">SUM(_xlfn._xlws.FILTER($E$2:$E$863,_xlfn.MAP($W$2:$W$863,_xlfn.LAMBDA(_xlpm.x,_xlpm.x=$W710))))</f>
        <v>85</v>
      </c>
      <c r="AA710" s="11">
        <f t="shared" si="238"/>
        <v>1.1764705882352941E-2</v>
      </c>
      <c r="AB710" s="11">
        <f t="shared" si="239"/>
        <v>-0.82031738985476843</v>
      </c>
      <c r="AC710" s="2"/>
      <c r="AH710" s="2"/>
      <c r="AI710" s="2"/>
    </row>
    <row r="711" spans="1:35">
      <c r="A711" s="1" t="str">
        <f t="shared" si="223"/>
        <v>~gue~ : [ɡɛ]</v>
      </c>
      <c r="B711" s="1">
        <f t="shared" si="222"/>
        <v>0</v>
      </c>
      <c r="C711" s="1">
        <f t="shared" si="222"/>
        <v>0</v>
      </c>
      <c r="D711" s="1">
        <f t="shared" si="222"/>
        <v>0</v>
      </c>
      <c r="E711" s="7">
        <v>1</v>
      </c>
      <c r="F711" s="9" t="s">
        <v>662</v>
      </c>
      <c r="G711" s="4">
        <f t="shared" si="224"/>
        <v>4.5330915684496827E-4</v>
      </c>
      <c r="H711" s="4" t="str">
        <f t="shared" si="225"/>
        <v>ɡɛ</v>
      </c>
      <c r="I711" s="4" t="str">
        <f t="shared" si="226"/>
        <v>gue</v>
      </c>
      <c r="J711" s="10">
        <f t="shared" si="227"/>
        <v>2</v>
      </c>
      <c r="K711" s="10">
        <f t="shared" si="228"/>
        <v>3</v>
      </c>
      <c r="L711" s="10">
        <f t="shared" si="229"/>
        <v>3</v>
      </c>
      <c r="M711" s="1" t="str">
        <f t="shared" si="230"/>
        <v>~gue~</v>
      </c>
      <c r="N711" s="1" t="str">
        <f t="shared" si="231"/>
        <v>[ɡɛ]</v>
      </c>
      <c r="O711" s="4">
        <f t="shared" si="232"/>
        <v>7.013697912484157E-2</v>
      </c>
      <c r="P711" s="4">
        <f t="shared" si="233"/>
        <v>0.33333333333333337</v>
      </c>
      <c r="Q711" s="3" cm="1">
        <f t="array" ref="Q711">SUM(_xlfn._xlws.FILTER($G$2:$G$863,_xlfn.MAP($M$2:$M$863,_xlfn.LAMBDA(_xlpm.x,_xlpm.x=$M711))))</f>
        <v>4.5330915684496827E-4</v>
      </c>
      <c r="R711" s="4">
        <f t="shared" si="234"/>
        <v>1</v>
      </c>
      <c r="S711" s="6" cm="1">
        <f t="array" ref="S711">SUM(_xlfn._xlws.FILTER($G$2:$G$863,_xlfn.MAP($N$2:$N$863,_xlfn.LAMBDA(_xlpm.x,_xlpm.x=$N711))))</f>
        <v>2.2665457842248413E-3</v>
      </c>
      <c r="T711" s="4">
        <f t="shared" si="235"/>
        <v>0.2</v>
      </c>
      <c r="U711" s="4">
        <f t="shared" si="236"/>
        <v>0.69897000433601886</v>
      </c>
      <c r="V711" s="4" t="s">
        <v>909</v>
      </c>
      <c r="W711" s="4" t="s">
        <v>890</v>
      </c>
      <c r="X711" s="2" cm="1">
        <f t="array" ref="X711">SUM(_xlfn._xlws.FILTER($E$2:$E$863,_xlfn.MAP($V$2:$V$863,_xlfn.LAMBDA(_xlpm.x,_xlpm.x=$V711))))</f>
        <v>473</v>
      </c>
      <c r="Y711" s="11">
        <f t="shared" si="237"/>
        <v>2.1141649048625794E-3</v>
      </c>
      <c r="Z711" s="2" cm="1">
        <f t="array" ref="Z711">SUM(_xlfn._xlws.FILTER($E$2:$E$863,_xlfn.MAP($W$2:$W$863,_xlfn.LAMBDA(_xlpm.x,_xlpm.x=$W711))))</f>
        <v>245</v>
      </c>
      <c r="AA711" s="11">
        <f t="shared" si="238"/>
        <v>4.0816326530612249E-3</v>
      </c>
      <c r="AB711" s="11">
        <f t="shared" si="239"/>
        <v>-0.28569505637327913</v>
      </c>
      <c r="AC711" s="2"/>
      <c r="AH711" s="2"/>
      <c r="AI711" s="2"/>
    </row>
    <row r="712" spans="1:35">
      <c r="A712" s="1" t="str">
        <f t="shared" si="223"/>
        <v>~lla~ : [lə]</v>
      </c>
      <c r="B712" s="1">
        <f t="shared" si="222"/>
        <v>0</v>
      </c>
      <c r="C712" s="1">
        <f t="shared" si="222"/>
        <v>0</v>
      </c>
      <c r="D712" s="1">
        <f t="shared" si="222"/>
        <v>0</v>
      </c>
      <c r="E712" s="7">
        <v>2</v>
      </c>
      <c r="F712" s="9" t="s">
        <v>597</v>
      </c>
      <c r="G712" s="4">
        <f t="shared" si="224"/>
        <v>9.0661831368993653E-4</v>
      </c>
      <c r="H712" s="1" t="str">
        <f t="shared" si="225"/>
        <v>lə</v>
      </c>
      <c r="I712" s="1" t="str">
        <f t="shared" si="226"/>
        <v>lla</v>
      </c>
      <c r="J712" s="10">
        <f t="shared" si="227"/>
        <v>2</v>
      </c>
      <c r="K712" s="10">
        <f t="shared" si="228"/>
        <v>3</v>
      </c>
      <c r="L712" s="10">
        <f t="shared" si="229"/>
        <v>3</v>
      </c>
      <c r="M712" s="1" t="str">
        <f t="shared" si="230"/>
        <v>~lla~</v>
      </c>
      <c r="N712" s="1" t="str">
        <f t="shared" si="231"/>
        <v>[lə]</v>
      </c>
      <c r="O712" s="4">
        <f t="shared" si="232"/>
        <v>0.11116448182673641</v>
      </c>
      <c r="P712" s="4">
        <f t="shared" si="233"/>
        <v>0.33333333333333337</v>
      </c>
      <c r="Q712" s="3" cm="1">
        <f t="array" ref="Q712">SUM(_xlfn._xlws.FILTER($G$2:$G$863,_xlfn.MAP($M$2:$M$863,_xlfn.LAMBDA(_xlpm.x,_xlpm.x=$M712))))</f>
        <v>9.0661831368993653E-4</v>
      </c>
      <c r="R712" s="4">
        <f t="shared" si="234"/>
        <v>1</v>
      </c>
      <c r="S712" s="6" cm="1">
        <f t="array" ref="S712">SUM(_xlfn._xlws.FILTER($G$2:$G$863,_xlfn.MAP($N$2:$N$863,_xlfn.LAMBDA(_xlpm.x,_xlpm.x=$N712))))</f>
        <v>4.5330915684496827E-3</v>
      </c>
      <c r="T712" s="4">
        <f t="shared" si="235"/>
        <v>0.2</v>
      </c>
      <c r="U712" s="4">
        <f t="shared" si="236"/>
        <v>0.69897000433601886</v>
      </c>
      <c r="V712" s="4" t="s">
        <v>914</v>
      </c>
      <c r="W712" s="4" t="s">
        <v>907</v>
      </c>
      <c r="X712" s="2" cm="1">
        <f t="array" ref="X712">SUM(_xlfn._xlws.FILTER($E$2:$E$863,_xlfn.MAP($V$2:$V$863,_xlfn.LAMBDA(_xlpm.x,_xlpm.x=$V712))))</f>
        <v>11</v>
      </c>
      <c r="Y712" s="11">
        <f t="shared" si="237"/>
        <v>0.18181818181818182</v>
      </c>
      <c r="Z712" s="2" cm="1">
        <f t="array" ref="Z712">SUM(_xlfn._xlws.FILTER($E$2:$E$863,_xlfn.MAP($W$2:$W$863,_xlfn.LAMBDA(_xlpm.x,_xlpm.x=$W712))))</f>
        <v>3</v>
      </c>
      <c r="AA712" s="11">
        <f t="shared" si="238"/>
        <v>0.66666666666666663</v>
      </c>
      <c r="AB712" s="11">
        <f t="shared" si="239"/>
        <v>-0.56427143043856254</v>
      </c>
      <c r="AC712" s="2"/>
      <c r="AH712" s="2"/>
      <c r="AI712" s="2"/>
    </row>
    <row r="713" spans="1:35">
      <c r="A713" s="1" t="str">
        <f t="shared" si="223"/>
        <v>~eye~ : [aɪ]</v>
      </c>
      <c r="B713" s="1">
        <f t="shared" si="222"/>
        <v>0</v>
      </c>
      <c r="C713" s="1">
        <f t="shared" si="222"/>
        <v>0</v>
      </c>
      <c r="D713" s="1">
        <f t="shared" si="222"/>
        <v>0</v>
      </c>
      <c r="E713" s="7">
        <v>1</v>
      </c>
      <c r="F713" s="9" t="s">
        <v>644</v>
      </c>
      <c r="G713" s="4">
        <f t="shared" si="224"/>
        <v>4.5330915684496827E-4</v>
      </c>
      <c r="H713" s="1" t="str">
        <f t="shared" si="225"/>
        <v>aɪ</v>
      </c>
      <c r="I713" s="1" t="str">
        <f t="shared" si="226"/>
        <v>eye</v>
      </c>
      <c r="J713" s="10">
        <f t="shared" si="227"/>
        <v>2</v>
      </c>
      <c r="K713" s="10">
        <f t="shared" si="228"/>
        <v>3</v>
      </c>
      <c r="L713" s="10">
        <f t="shared" si="229"/>
        <v>3</v>
      </c>
      <c r="M713" s="1" t="str">
        <f t="shared" si="230"/>
        <v>~eye~</v>
      </c>
      <c r="N713" s="1" t="str">
        <f t="shared" si="231"/>
        <v>[aɪ]</v>
      </c>
      <c r="O713" s="4">
        <f t="shared" si="232"/>
        <v>6.0117410678435623E-2</v>
      </c>
      <c r="P713" s="4">
        <f t="shared" si="233"/>
        <v>0.2857142857142857</v>
      </c>
      <c r="Q713" s="3" cm="1">
        <f t="array" ref="Q713">SUM(_xlfn._xlws.FILTER($G$2:$G$863,_xlfn.MAP($M$2:$M$863,_xlfn.LAMBDA(_xlpm.x,_xlpm.x=$M713))))</f>
        <v>4.5330915684496827E-4</v>
      </c>
      <c r="R713" s="4">
        <f t="shared" si="234"/>
        <v>1</v>
      </c>
      <c r="S713" s="6" cm="1">
        <f t="array" ref="S713">SUM(_xlfn._xlws.FILTER($G$2:$G$863,_xlfn.MAP($N$2:$N$863,_xlfn.LAMBDA(_xlpm.x,_xlpm.x=$N713))))</f>
        <v>2.7198549410698096E-3</v>
      </c>
      <c r="T713" s="4">
        <f t="shared" si="235"/>
        <v>0.16666666666666666</v>
      </c>
      <c r="U713" s="4">
        <f t="shared" si="236"/>
        <v>0.77815125038364363</v>
      </c>
      <c r="V713" s="4" t="s">
        <v>907</v>
      </c>
      <c r="W713" s="4" t="s">
        <v>908</v>
      </c>
      <c r="X713" s="2" cm="1">
        <f t="array" ref="X713">SUM(_xlfn._xlws.FILTER($E$2:$E$863,_xlfn.MAP($V$2:$V$863,_xlfn.LAMBDA(_xlpm.x,_xlpm.x=$V713))))</f>
        <v>341</v>
      </c>
      <c r="Y713" s="11">
        <f t="shared" si="237"/>
        <v>2.9325513196480938E-3</v>
      </c>
      <c r="Z713" s="2" cm="1">
        <f t="array" ref="Z713">SUM(_xlfn._xlws.FILTER($E$2:$E$863,_xlfn.MAP($W$2:$W$863,_xlfn.LAMBDA(_xlpm.x,_xlpm.x=$W713))))</f>
        <v>7</v>
      </c>
      <c r="AA713" s="11">
        <f t="shared" si="238"/>
        <v>0.14285714285714285</v>
      </c>
      <c r="AB713" s="11">
        <f t="shared" si="239"/>
        <v>-1.6876563389782409</v>
      </c>
      <c r="AC713" s="2"/>
      <c r="AH713" s="2"/>
      <c r="AI713" s="2"/>
    </row>
    <row r="714" spans="1:35">
      <c r="A714" s="1" t="str">
        <f t="shared" si="223"/>
        <v>~dge~ : [dʒ]</v>
      </c>
      <c r="B714" s="1">
        <f t="shared" si="222"/>
        <v>0</v>
      </c>
      <c r="C714" s="1">
        <f t="shared" si="222"/>
        <v>0</v>
      </c>
      <c r="D714" s="1">
        <f t="shared" si="222"/>
        <v>0</v>
      </c>
      <c r="E714" s="7">
        <v>1</v>
      </c>
      <c r="F714" s="9" t="s">
        <v>490</v>
      </c>
      <c r="G714" s="4">
        <f t="shared" si="224"/>
        <v>4.5330915684496827E-4</v>
      </c>
      <c r="H714" s="4" t="str">
        <f t="shared" si="225"/>
        <v>dʒ</v>
      </c>
      <c r="I714" s="4" t="str">
        <f t="shared" si="226"/>
        <v>dge</v>
      </c>
      <c r="J714" s="10">
        <f t="shared" si="227"/>
        <v>2</v>
      </c>
      <c r="K714" s="10">
        <f t="shared" si="228"/>
        <v>3</v>
      </c>
      <c r="L714" s="10">
        <f t="shared" si="229"/>
        <v>3</v>
      </c>
      <c r="M714" s="1" t="str">
        <f t="shared" si="230"/>
        <v>~dge~</v>
      </c>
      <c r="N714" s="1" t="str">
        <f t="shared" si="231"/>
        <v>[dʒ]</v>
      </c>
      <c r="O714" s="4">
        <f t="shared" si="232"/>
        <v>6.0117410678435623E-2</v>
      </c>
      <c r="P714" s="4">
        <f t="shared" si="233"/>
        <v>0.2857142857142857</v>
      </c>
      <c r="Q714" s="3" cm="1">
        <f t="array" ref="Q714">SUM(_xlfn._xlws.FILTER($G$2:$G$863,_xlfn.MAP($M$2:$M$863,_xlfn.LAMBDA(_xlpm.x,_xlpm.x=$M714))))</f>
        <v>4.5330915684496827E-4</v>
      </c>
      <c r="R714" s="4">
        <f t="shared" si="234"/>
        <v>1</v>
      </c>
      <c r="S714" s="6" cm="1">
        <f t="array" ref="S714">SUM(_xlfn._xlws.FILTER($G$2:$G$863,_xlfn.MAP($N$2:$N$863,_xlfn.LAMBDA(_xlpm.x,_xlpm.x=$N714))))</f>
        <v>2.7198549410698096E-3</v>
      </c>
      <c r="T714" s="4">
        <f t="shared" si="235"/>
        <v>0.16666666666666666</v>
      </c>
      <c r="U714" s="4">
        <f t="shared" si="236"/>
        <v>0.77815125038364363</v>
      </c>
      <c r="V714" s="4" t="s">
        <v>908</v>
      </c>
      <c r="W714" s="4" t="s">
        <v>897</v>
      </c>
      <c r="X714" s="2" cm="1">
        <f t="array" ref="X714">SUM(_xlfn._xlws.FILTER($E$2:$E$863,_xlfn.MAP($V$2:$V$863,_xlfn.LAMBDA(_xlpm.x,_xlpm.x=$V714))))</f>
        <v>562</v>
      </c>
      <c r="Y714" s="11">
        <f t="shared" si="237"/>
        <v>1.7793594306049821E-3</v>
      </c>
      <c r="Z714" s="2" cm="1">
        <f t="array" ref="Z714">SUM(_xlfn._xlws.FILTER($E$2:$E$863,_xlfn.MAP($W$2:$W$863,_xlfn.LAMBDA(_xlpm.x,_xlpm.x=$W714))))</f>
        <v>111</v>
      </c>
      <c r="AA714" s="11">
        <f t="shared" si="238"/>
        <v>9.0090090090090089E-3</v>
      </c>
      <c r="AB714" s="11">
        <f t="shared" si="239"/>
        <v>-0.7044133367824037</v>
      </c>
      <c r="AC714" s="2"/>
      <c r="AH714" s="2"/>
      <c r="AI714" s="2"/>
    </row>
    <row r="715" spans="1:35">
      <c r="A715" s="1" t="str">
        <f t="shared" si="223"/>
        <v>~roa~ : [ɹoʊ]</v>
      </c>
      <c r="B715" s="1">
        <f t="shared" si="222"/>
        <v>1</v>
      </c>
      <c r="C715" s="1">
        <f t="shared" si="222"/>
        <v>0</v>
      </c>
      <c r="D715" s="1">
        <f t="shared" si="222"/>
        <v>0</v>
      </c>
      <c r="E715" s="7">
        <v>1</v>
      </c>
      <c r="F715" s="9" t="s">
        <v>572</v>
      </c>
      <c r="G715" s="4">
        <f t="shared" si="224"/>
        <v>4.5330915684496827E-4</v>
      </c>
      <c r="H715" s="4" t="str">
        <f t="shared" si="225"/>
        <v>ɹoʊ</v>
      </c>
      <c r="I715" s="4" t="str">
        <f t="shared" si="226"/>
        <v>roa</v>
      </c>
      <c r="J715" s="10">
        <f t="shared" si="227"/>
        <v>3</v>
      </c>
      <c r="K715" s="10">
        <f t="shared" si="228"/>
        <v>3</v>
      </c>
      <c r="L715" s="10">
        <f t="shared" si="229"/>
        <v>3</v>
      </c>
      <c r="M715" s="1" t="str">
        <f t="shared" si="230"/>
        <v>~roa~</v>
      </c>
      <c r="N715" s="1" t="str">
        <f t="shared" si="231"/>
        <v>[ɹoʊ]</v>
      </c>
      <c r="O715" s="4">
        <f t="shared" si="232"/>
        <v>6.0117410678435623E-2</v>
      </c>
      <c r="P715" s="4">
        <f t="shared" si="233"/>
        <v>0.2857142857142857</v>
      </c>
      <c r="Q715" s="3" cm="1">
        <f t="array" ref="Q715">SUM(_xlfn._xlws.FILTER($G$2:$G$863,_xlfn.MAP($M$2:$M$863,_xlfn.LAMBDA(_xlpm.x,_xlpm.x=$M715))))</f>
        <v>4.5330915684496827E-4</v>
      </c>
      <c r="R715" s="4">
        <f t="shared" si="234"/>
        <v>1</v>
      </c>
      <c r="S715" s="6" cm="1">
        <f t="array" ref="S715">SUM(_xlfn._xlws.FILTER($G$2:$G$863,_xlfn.MAP($N$2:$N$863,_xlfn.LAMBDA(_xlpm.x,_xlpm.x=$N715))))</f>
        <v>2.7198549410698096E-3</v>
      </c>
      <c r="T715" s="4">
        <f t="shared" si="235"/>
        <v>0.16666666666666666</v>
      </c>
      <c r="U715" s="4">
        <f t="shared" si="236"/>
        <v>0.77815125038364363</v>
      </c>
      <c r="V715" s="4" t="s">
        <v>907</v>
      </c>
      <c r="W715" s="4" t="s">
        <v>902</v>
      </c>
      <c r="X715" s="2" cm="1">
        <f t="array" ref="X715">SUM(_xlfn._xlws.FILTER($E$2:$E$863,_xlfn.MAP($V$2:$V$863,_xlfn.LAMBDA(_xlpm.x,_xlpm.x=$V715))))</f>
        <v>341</v>
      </c>
      <c r="Y715" s="11">
        <f t="shared" si="237"/>
        <v>2.9325513196480938E-3</v>
      </c>
      <c r="Z715" s="2" cm="1">
        <f t="array" ref="Z715">SUM(_xlfn._xlws.FILTER($E$2:$E$863,_xlfn.MAP($W$2:$W$863,_xlfn.LAMBDA(_xlpm.x,_xlpm.x=$W715))))</f>
        <v>127</v>
      </c>
      <c r="AA715" s="11">
        <f t="shared" si="238"/>
        <v>7.874015748031496E-3</v>
      </c>
      <c r="AB715" s="11">
        <f t="shared" si="239"/>
        <v>-0.42895065803654087</v>
      </c>
      <c r="AC715" s="2"/>
      <c r="AH715" s="2"/>
      <c r="AI715" s="2"/>
    </row>
    <row r="716" spans="1:35">
      <c r="A716" s="1" t="str">
        <f t="shared" si="223"/>
        <v>~row~ : [ɹoʊ]</v>
      </c>
      <c r="B716" s="1">
        <f t="shared" si="222"/>
        <v>1</v>
      </c>
      <c r="C716" s="1">
        <f t="shared" si="222"/>
        <v>0</v>
      </c>
      <c r="D716" s="1">
        <f t="shared" si="222"/>
        <v>0</v>
      </c>
      <c r="E716" s="7">
        <v>1</v>
      </c>
      <c r="F716" s="9" t="s">
        <v>789</v>
      </c>
      <c r="G716" s="4">
        <f t="shared" si="224"/>
        <v>4.5330915684496827E-4</v>
      </c>
      <c r="H716" s="4" t="str">
        <f t="shared" si="225"/>
        <v>ɹoʊ</v>
      </c>
      <c r="I716" s="4" t="str">
        <f t="shared" si="226"/>
        <v>row</v>
      </c>
      <c r="J716" s="10">
        <f t="shared" si="227"/>
        <v>3</v>
      </c>
      <c r="K716" s="10">
        <f t="shared" si="228"/>
        <v>3</v>
      </c>
      <c r="L716" s="10">
        <f t="shared" si="229"/>
        <v>3</v>
      </c>
      <c r="M716" s="1" t="str">
        <f t="shared" si="230"/>
        <v>~row~</v>
      </c>
      <c r="N716" s="1" t="str">
        <f t="shared" si="231"/>
        <v>[ɹoʊ]</v>
      </c>
      <c r="O716" s="4">
        <f t="shared" si="232"/>
        <v>6.0117410678435623E-2</v>
      </c>
      <c r="P716" s="4">
        <f t="shared" si="233"/>
        <v>0.2857142857142857</v>
      </c>
      <c r="Q716" s="3" cm="1">
        <f t="array" ref="Q716">SUM(_xlfn._xlws.FILTER($G$2:$G$863,_xlfn.MAP($M$2:$M$863,_xlfn.LAMBDA(_xlpm.x,_xlpm.x=$M716))))</f>
        <v>4.5330915684496827E-4</v>
      </c>
      <c r="R716" s="4">
        <f t="shared" si="234"/>
        <v>1</v>
      </c>
      <c r="S716" s="6" cm="1">
        <f t="array" ref="S716">SUM(_xlfn._xlws.FILTER($G$2:$G$863,_xlfn.MAP($N$2:$N$863,_xlfn.LAMBDA(_xlpm.x,_xlpm.x=$N716))))</f>
        <v>2.7198549410698096E-3</v>
      </c>
      <c r="T716" s="4">
        <f t="shared" si="235"/>
        <v>0.16666666666666666</v>
      </c>
      <c r="U716" s="4">
        <f t="shared" si="236"/>
        <v>0.77815125038364363</v>
      </c>
      <c r="V716" s="4" t="s">
        <v>899</v>
      </c>
      <c r="W716" s="4" t="s">
        <v>891</v>
      </c>
      <c r="X716" s="2" cm="1">
        <f t="array" ref="X716">SUM(_xlfn._xlws.FILTER($E$2:$E$863,_xlfn.MAP($V$2:$V$863,_xlfn.LAMBDA(_xlpm.x,_xlpm.x=$V716))))</f>
        <v>359</v>
      </c>
      <c r="Y716" s="11">
        <f t="shared" si="237"/>
        <v>2.7855153203342618E-3</v>
      </c>
      <c r="Z716" s="2" cm="1">
        <f t="array" ref="Z716">SUM(_xlfn._xlws.FILTER($E$2:$E$863,_xlfn.MAP($W$2:$W$863,_xlfn.LAMBDA(_xlpm.x,_xlpm.x=$W716))))</f>
        <v>163</v>
      </c>
      <c r="AA716" s="11">
        <f t="shared" si="238"/>
        <v>6.1349693251533744E-3</v>
      </c>
      <c r="AB716" s="11">
        <f t="shared" si="239"/>
        <v>-0.34290684417436135</v>
      </c>
      <c r="AC716" s="2"/>
      <c r="AH716" s="2"/>
      <c r="AI716" s="2"/>
    </row>
    <row r="717" spans="1:35">
      <c r="A717" s="1" t="str">
        <f t="shared" si="223"/>
        <v>~ght~ : [t]</v>
      </c>
      <c r="B717" s="1">
        <f t="shared" si="222"/>
        <v>0</v>
      </c>
      <c r="C717" s="1">
        <f t="shared" si="222"/>
        <v>0</v>
      </c>
      <c r="D717" s="1">
        <f t="shared" si="222"/>
        <v>0</v>
      </c>
      <c r="E717" s="7">
        <v>12</v>
      </c>
      <c r="F717" s="9" t="s">
        <v>862</v>
      </c>
      <c r="G717" s="4">
        <f t="shared" si="224"/>
        <v>5.4397098821396192E-3</v>
      </c>
      <c r="H717" s="4" t="str">
        <f t="shared" si="225"/>
        <v>t</v>
      </c>
      <c r="I717" s="4" t="str">
        <f t="shared" si="226"/>
        <v>ght</v>
      </c>
      <c r="J717" s="10">
        <f t="shared" si="227"/>
        <v>1</v>
      </c>
      <c r="K717" s="10">
        <f t="shared" si="228"/>
        <v>3</v>
      </c>
      <c r="L717" s="10">
        <f t="shared" si="229"/>
        <v>3</v>
      </c>
      <c r="M717" s="1" t="str">
        <f t="shared" si="230"/>
        <v>~ght~</v>
      </c>
      <c r="N717" s="1" t="str">
        <f t="shared" si="231"/>
        <v>[t]</v>
      </c>
      <c r="O717" s="4">
        <f t="shared" si="232"/>
        <v>0.20763013061119706</v>
      </c>
      <c r="P717" s="4">
        <f t="shared" si="233"/>
        <v>0.26666666666666666</v>
      </c>
      <c r="Q717" s="3" cm="1">
        <f t="array" ref="Q717">SUM(_xlfn._xlws.FILTER($G$2:$G$863,_xlfn.MAP($M$2:$M$863,_xlfn.LAMBDA(_xlpm.x,_xlpm.x=$M717))))</f>
        <v>5.4397098821396192E-3</v>
      </c>
      <c r="R717" s="4">
        <f t="shared" si="234"/>
        <v>1</v>
      </c>
      <c r="S717" s="6" cm="1">
        <f t="array" ref="S717">SUM(_xlfn._xlws.FILTER($G$2:$G$863,_xlfn.MAP($N$2:$N$863,_xlfn.LAMBDA(_xlpm.x,_xlpm.x=$N717))))</f>
        <v>3.5358114233907528E-2</v>
      </c>
      <c r="T717" s="4">
        <f t="shared" si="235"/>
        <v>0.15384615384615383</v>
      </c>
      <c r="U717" s="4">
        <f t="shared" si="236"/>
        <v>0.81291335664285558</v>
      </c>
      <c r="V717" s="4" t="s">
        <v>908</v>
      </c>
      <c r="W717" s="4" t="s">
        <v>897</v>
      </c>
      <c r="X717" s="2" cm="1">
        <f t="array" ref="X717">SUM(_xlfn._xlws.FILTER($E$2:$E$863,_xlfn.MAP($V$2:$V$863,_xlfn.LAMBDA(_xlpm.x,_xlpm.x=$V717))))</f>
        <v>562</v>
      </c>
      <c r="Y717" s="11">
        <f t="shared" si="237"/>
        <v>2.1352313167259787E-2</v>
      </c>
      <c r="Z717" s="2" cm="1">
        <f t="array" ref="Z717">SUM(_xlfn._xlws.FILTER($E$2:$E$863,_xlfn.MAP($W$2:$W$863,_xlfn.LAMBDA(_xlpm.x,_xlpm.x=$W717))))</f>
        <v>111</v>
      </c>
      <c r="AA717" s="11">
        <f t="shared" si="238"/>
        <v>0.10810810810810811</v>
      </c>
      <c r="AB717" s="11">
        <f t="shared" si="239"/>
        <v>-0.7044133367824037</v>
      </c>
      <c r="AC717" s="2"/>
      <c r="AH717" s="2"/>
      <c r="AI717" s="2"/>
    </row>
    <row r="718" spans="1:35">
      <c r="A718" s="1" t="str">
        <f t="shared" si="223"/>
        <v>~dde~ : [də]</v>
      </c>
      <c r="B718" s="1">
        <f t="shared" si="222"/>
        <v>0</v>
      </c>
      <c r="C718" s="1">
        <f t="shared" si="222"/>
        <v>0</v>
      </c>
      <c r="D718" s="1">
        <f t="shared" si="222"/>
        <v>0</v>
      </c>
      <c r="E718" s="7">
        <v>1</v>
      </c>
      <c r="F718" s="9" t="s">
        <v>694</v>
      </c>
      <c r="G718" s="4">
        <f t="shared" si="224"/>
        <v>4.5330915684496827E-4</v>
      </c>
      <c r="H718" s="4" t="str">
        <f t="shared" si="225"/>
        <v>də</v>
      </c>
      <c r="I718" s="4" t="str">
        <f t="shared" si="226"/>
        <v>dde</v>
      </c>
      <c r="J718" s="10">
        <f t="shared" si="227"/>
        <v>2</v>
      </c>
      <c r="K718" s="10">
        <f t="shared" si="228"/>
        <v>3</v>
      </c>
      <c r="L718" s="10">
        <f t="shared" si="229"/>
        <v>3</v>
      </c>
      <c r="M718" s="1" t="str">
        <f t="shared" si="230"/>
        <v>~dde~</v>
      </c>
      <c r="N718" s="1" t="str">
        <f t="shared" si="231"/>
        <v>[də]</v>
      </c>
      <c r="O718" s="4">
        <f t="shared" si="232"/>
        <v>5.260273434363117E-2</v>
      </c>
      <c r="P718" s="4">
        <f t="shared" si="233"/>
        <v>0.25</v>
      </c>
      <c r="Q718" s="3" cm="1">
        <f t="array" ref="Q718">SUM(_xlfn._xlws.FILTER($G$2:$G$863,_xlfn.MAP($M$2:$M$863,_xlfn.LAMBDA(_xlpm.x,_xlpm.x=$M718))))</f>
        <v>4.5330915684496827E-4</v>
      </c>
      <c r="R718" s="4">
        <f t="shared" si="234"/>
        <v>1</v>
      </c>
      <c r="S718" s="6" cm="1">
        <f t="array" ref="S718">SUM(_xlfn._xlws.FILTER($G$2:$G$863,_xlfn.MAP($N$2:$N$863,_xlfn.LAMBDA(_xlpm.x,_xlpm.x=$N718))))</f>
        <v>3.1731640979147779E-3</v>
      </c>
      <c r="T718" s="4">
        <f t="shared" si="235"/>
        <v>0.14285714285714285</v>
      </c>
      <c r="U718" s="4">
        <f t="shared" si="236"/>
        <v>0.84509804001425681</v>
      </c>
      <c r="V718" s="4"/>
      <c r="W718" s="4"/>
      <c r="X718" s="2" cm="1">
        <f t="array" ref="X718">SUM(_xlfn._xlws.FILTER($E$2:$E$863,_xlfn.MAP($V$2:$V$863,_xlfn.LAMBDA(_xlpm.x,_xlpm.x=$V718))))</f>
        <v>44</v>
      </c>
      <c r="Y718" s="11">
        <f t="shared" si="237"/>
        <v>2.2727272727272728E-2</v>
      </c>
      <c r="Z718" s="2" cm="1">
        <f t="array" ref="Z718">SUM(_xlfn._xlws.FILTER($E$2:$E$863,_xlfn.MAP($W$2:$W$863,_xlfn.LAMBDA(_xlpm.x,_xlpm.x=$W718))))</f>
        <v>108</v>
      </c>
      <c r="AA718" s="11">
        <f t="shared" si="238"/>
        <v>9.2592592592592587E-3</v>
      </c>
      <c r="AB718" s="11">
        <f t="shared" si="239"/>
        <v>0.38997107900076228</v>
      </c>
      <c r="AC718" s="2"/>
      <c r="AH718" s="2"/>
      <c r="AI718" s="2"/>
    </row>
    <row r="719" spans="1:35">
      <c r="A719" s="1" t="str">
        <f t="shared" si="223"/>
        <v>~fea~ : [fɪ]</v>
      </c>
      <c r="B719" s="1">
        <f t="shared" si="222"/>
        <v>0</v>
      </c>
      <c r="C719" s="1">
        <f t="shared" si="222"/>
        <v>0</v>
      </c>
      <c r="D719" s="1">
        <f t="shared" si="222"/>
        <v>0</v>
      </c>
      <c r="E719" s="7">
        <v>1</v>
      </c>
      <c r="F719" s="9" t="s">
        <v>830</v>
      </c>
      <c r="G719" s="4">
        <f t="shared" si="224"/>
        <v>4.5330915684496827E-4</v>
      </c>
      <c r="H719" s="1" t="str">
        <f t="shared" si="225"/>
        <v>fɪ</v>
      </c>
      <c r="I719" s="1" t="str">
        <f t="shared" si="226"/>
        <v>fea</v>
      </c>
      <c r="J719" s="10">
        <f t="shared" si="227"/>
        <v>2</v>
      </c>
      <c r="K719" s="10">
        <f t="shared" si="228"/>
        <v>3</v>
      </c>
      <c r="L719" s="10">
        <f t="shared" si="229"/>
        <v>3</v>
      </c>
      <c r="M719" s="1" t="str">
        <f t="shared" si="230"/>
        <v>~fea~</v>
      </c>
      <c r="N719" s="1" t="str">
        <f t="shared" si="231"/>
        <v>[fɪ]</v>
      </c>
      <c r="O719" s="4">
        <f t="shared" si="232"/>
        <v>5.260273434363117E-2</v>
      </c>
      <c r="P719" s="4">
        <f t="shared" si="233"/>
        <v>0.25</v>
      </c>
      <c r="Q719" s="3" cm="1">
        <f t="array" ref="Q719">SUM(_xlfn._xlws.FILTER($G$2:$G$863,_xlfn.MAP($M$2:$M$863,_xlfn.LAMBDA(_xlpm.x,_xlpm.x=$M719))))</f>
        <v>4.5330915684496827E-4</v>
      </c>
      <c r="R719" s="4">
        <f t="shared" si="234"/>
        <v>1</v>
      </c>
      <c r="S719" s="6" cm="1">
        <f t="array" ref="S719">SUM(_xlfn._xlws.FILTER($G$2:$G$863,_xlfn.MAP($N$2:$N$863,_xlfn.LAMBDA(_xlpm.x,_xlpm.x=$N719))))</f>
        <v>3.1731640979147779E-3</v>
      </c>
      <c r="T719" s="4">
        <f t="shared" si="235"/>
        <v>0.14285714285714285</v>
      </c>
      <c r="U719" s="4">
        <f t="shared" si="236"/>
        <v>0.84509804001425681</v>
      </c>
      <c r="V719" s="4" t="s">
        <v>908</v>
      </c>
      <c r="W719" s="4" t="s">
        <v>894</v>
      </c>
      <c r="X719" s="2" cm="1">
        <f t="array" ref="X719">SUM(_xlfn._xlws.FILTER($E$2:$E$863,_xlfn.MAP($V$2:$V$863,_xlfn.LAMBDA(_xlpm.x,_xlpm.x=$V719))))</f>
        <v>562</v>
      </c>
      <c r="Y719" s="11">
        <f t="shared" si="237"/>
        <v>1.7793594306049821E-3</v>
      </c>
      <c r="Z719" s="2" cm="1">
        <f t="array" ref="Z719">SUM(_xlfn._xlws.FILTER($E$2:$E$863,_xlfn.MAP($W$2:$W$863,_xlfn.LAMBDA(_xlpm.x,_xlpm.x=$W719))))</f>
        <v>288</v>
      </c>
      <c r="AA719" s="11">
        <f t="shared" si="238"/>
        <v>3.472222222222222E-3</v>
      </c>
      <c r="AB719" s="11">
        <f t="shared" si="239"/>
        <v>-0.2903438278098302</v>
      </c>
      <c r="AC719" s="2"/>
      <c r="AH719" s="2"/>
      <c r="AI719" s="2"/>
    </row>
    <row r="720" spans="1:35">
      <c r="A720" s="1" t="str">
        <f t="shared" si="223"/>
        <v>~ney~ : [nɪ]</v>
      </c>
      <c r="B720" s="1">
        <f t="shared" si="222"/>
        <v>0</v>
      </c>
      <c r="C720" s="1">
        <f t="shared" si="222"/>
        <v>0</v>
      </c>
      <c r="D720" s="1">
        <f t="shared" si="222"/>
        <v>1</v>
      </c>
      <c r="E720" s="7">
        <v>1</v>
      </c>
      <c r="F720" s="9" t="s">
        <v>761</v>
      </c>
      <c r="G720" s="4">
        <f t="shared" si="224"/>
        <v>4.5330915684496827E-4</v>
      </c>
      <c r="H720" s="4" t="str">
        <f t="shared" si="225"/>
        <v>nɪ</v>
      </c>
      <c r="I720" s="4" t="str">
        <f t="shared" si="226"/>
        <v>ney</v>
      </c>
      <c r="J720" s="10">
        <f t="shared" si="227"/>
        <v>2</v>
      </c>
      <c r="K720" s="10">
        <f t="shared" si="228"/>
        <v>3</v>
      </c>
      <c r="L720" s="10">
        <f t="shared" si="229"/>
        <v>3</v>
      </c>
      <c r="M720" s="1" t="str">
        <f t="shared" si="230"/>
        <v>~ney~</v>
      </c>
      <c r="N720" s="1" t="str">
        <f t="shared" si="231"/>
        <v>[nɪ]</v>
      </c>
      <c r="O720" s="4">
        <f t="shared" si="232"/>
        <v>5.260273434363117E-2</v>
      </c>
      <c r="P720" s="4">
        <f t="shared" si="233"/>
        <v>0.25</v>
      </c>
      <c r="Q720" s="3" cm="1">
        <f t="array" ref="Q720">SUM(_xlfn._xlws.FILTER($G$2:$G$863,_xlfn.MAP($M$2:$M$863,_xlfn.LAMBDA(_xlpm.x,_xlpm.x=$M720))))</f>
        <v>4.5330915684496827E-4</v>
      </c>
      <c r="R720" s="4">
        <f t="shared" si="234"/>
        <v>1</v>
      </c>
      <c r="S720" s="6" cm="1">
        <f t="array" ref="S720">SUM(_xlfn._xlws.FILTER($G$2:$G$863,_xlfn.MAP($N$2:$N$863,_xlfn.LAMBDA(_xlpm.x,_xlpm.x=$N720))))</f>
        <v>3.1731640979147779E-3</v>
      </c>
      <c r="T720" s="4">
        <f t="shared" si="235"/>
        <v>0.14285714285714285</v>
      </c>
      <c r="U720" s="4">
        <f t="shared" si="236"/>
        <v>0.84509804001425681</v>
      </c>
      <c r="V720" s="4" t="s">
        <v>915</v>
      </c>
      <c r="W720" s="4" t="s">
        <v>896</v>
      </c>
      <c r="X720" s="2" cm="1">
        <f t="array" ref="X720">SUM(_xlfn._xlws.FILTER($E$2:$E$863,_xlfn.MAP($V$2:$V$863,_xlfn.LAMBDA(_xlpm.x,_xlpm.x=$V720))))</f>
        <v>12</v>
      </c>
      <c r="Y720" s="11">
        <f t="shared" si="237"/>
        <v>8.3333333333333329E-2</v>
      </c>
      <c r="Z720" s="2" cm="1">
        <f t="array" ref="Z720">SUM(_xlfn._xlws.FILTER($E$2:$E$863,_xlfn.MAP($W$2:$W$863,_xlfn.LAMBDA(_xlpm.x,_xlpm.x=$W720))))</f>
        <v>85</v>
      </c>
      <c r="AA720" s="11">
        <f t="shared" si="238"/>
        <v>1.1764705882352941E-2</v>
      </c>
      <c r="AB720" s="11">
        <f t="shared" si="239"/>
        <v>0.85023767966666786</v>
      </c>
      <c r="AC720" s="2"/>
      <c r="AH720" s="2"/>
      <c r="AI720" s="2"/>
    </row>
    <row r="721" spans="1:35">
      <c r="A721" s="1" t="str">
        <f t="shared" si="223"/>
        <v>~nne~ : [nɛ]</v>
      </c>
      <c r="B721" s="1">
        <f t="shared" si="222"/>
        <v>0</v>
      </c>
      <c r="C721" s="1">
        <f t="shared" si="222"/>
        <v>0</v>
      </c>
      <c r="D721" s="1">
        <f t="shared" si="222"/>
        <v>1</v>
      </c>
      <c r="E721" s="7">
        <v>1</v>
      </c>
      <c r="F721" s="9" t="s">
        <v>637</v>
      </c>
      <c r="G721" s="4">
        <f t="shared" si="224"/>
        <v>4.5330915684496827E-4</v>
      </c>
      <c r="H721" s="1" t="str">
        <f t="shared" si="225"/>
        <v>nɛ</v>
      </c>
      <c r="I721" s="1" t="str">
        <f t="shared" si="226"/>
        <v>nne</v>
      </c>
      <c r="J721" s="10">
        <f t="shared" si="227"/>
        <v>2</v>
      </c>
      <c r="K721" s="10">
        <f t="shared" si="228"/>
        <v>3</v>
      </c>
      <c r="L721" s="10">
        <f t="shared" si="229"/>
        <v>3</v>
      </c>
      <c r="M721" s="1" t="str">
        <f t="shared" si="230"/>
        <v>~nne~</v>
      </c>
      <c r="N721" s="1" t="str">
        <f t="shared" si="231"/>
        <v>[nɛ]</v>
      </c>
      <c r="O721" s="4">
        <f t="shared" si="232"/>
        <v>5.260273434363117E-2</v>
      </c>
      <c r="P721" s="4">
        <f t="shared" si="233"/>
        <v>0.25</v>
      </c>
      <c r="Q721" s="3" cm="1">
        <f t="array" ref="Q721">SUM(_xlfn._xlws.FILTER($G$2:$G$863,_xlfn.MAP($M$2:$M$863,_xlfn.LAMBDA(_xlpm.x,_xlpm.x=$M721))))</f>
        <v>4.5330915684496827E-4</v>
      </c>
      <c r="R721" s="4">
        <f t="shared" si="234"/>
        <v>1</v>
      </c>
      <c r="S721" s="6" cm="1">
        <f t="array" ref="S721">SUM(_xlfn._xlws.FILTER($G$2:$G$863,_xlfn.MAP($N$2:$N$863,_xlfn.LAMBDA(_xlpm.x,_xlpm.x=$N721))))</f>
        <v>3.1731640979147779E-3</v>
      </c>
      <c r="T721" s="4">
        <f t="shared" si="235"/>
        <v>0.14285714285714285</v>
      </c>
      <c r="U721" s="4">
        <f t="shared" si="236"/>
        <v>0.84509804001425681</v>
      </c>
      <c r="V721" s="4" t="s">
        <v>909</v>
      </c>
      <c r="W721" s="4" t="s">
        <v>890</v>
      </c>
      <c r="X721" s="2" cm="1">
        <f t="array" ref="X721">SUM(_xlfn._xlws.FILTER($E$2:$E$863,_xlfn.MAP($V$2:$V$863,_xlfn.LAMBDA(_xlpm.x,_xlpm.x=$V721))))</f>
        <v>473</v>
      </c>
      <c r="Y721" s="11">
        <f t="shared" si="237"/>
        <v>2.1141649048625794E-3</v>
      </c>
      <c r="Z721" s="2" cm="1">
        <f t="array" ref="Z721">SUM(_xlfn._xlws.FILTER($E$2:$E$863,_xlfn.MAP($W$2:$W$863,_xlfn.LAMBDA(_xlpm.x,_xlpm.x=$W721))))</f>
        <v>245</v>
      </c>
      <c r="AA721" s="11">
        <f t="shared" si="238"/>
        <v>4.0816326530612249E-3</v>
      </c>
      <c r="AB721" s="11">
        <f t="shared" si="239"/>
        <v>-0.28569505637327913</v>
      </c>
      <c r="AC721" s="2"/>
      <c r="AH721" s="2"/>
      <c r="AI721" s="2"/>
    </row>
    <row r="722" spans="1:35">
      <c r="A722" s="1" t="str">
        <f t="shared" si="223"/>
        <v>~ppy~ : [pɪ]</v>
      </c>
      <c r="B722" s="1">
        <f t="shared" ref="B722:D741" si="240">_xlfn.LET(_xlpm.d,$F722,_xlpm.k,_xlfn.CONCAT(LEFT(TRIM(B$1),1),"*"),COUNTIF(_xlpm.d,_xlpm.k))</f>
        <v>0</v>
      </c>
      <c r="C722" s="1">
        <f t="shared" si="240"/>
        <v>0</v>
      </c>
      <c r="D722" s="1">
        <f t="shared" si="240"/>
        <v>0</v>
      </c>
      <c r="E722" s="7">
        <v>1</v>
      </c>
      <c r="F722" s="9" t="s">
        <v>828</v>
      </c>
      <c r="G722" s="4">
        <f t="shared" si="224"/>
        <v>4.5330915684496827E-4</v>
      </c>
      <c r="H722" s="4" t="str">
        <f t="shared" si="225"/>
        <v>pɪ</v>
      </c>
      <c r="I722" s="4" t="str">
        <f t="shared" si="226"/>
        <v>ppy</v>
      </c>
      <c r="J722" s="10">
        <f t="shared" si="227"/>
        <v>2</v>
      </c>
      <c r="K722" s="10">
        <f t="shared" si="228"/>
        <v>3</v>
      </c>
      <c r="L722" s="10">
        <f t="shared" si="229"/>
        <v>3</v>
      </c>
      <c r="M722" s="1" t="str">
        <f t="shared" si="230"/>
        <v>~ppy~</v>
      </c>
      <c r="N722" s="1" t="str">
        <f t="shared" si="231"/>
        <v>[pɪ]</v>
      </c>
      <c r="O722" s="4">
        <f t="shared" si="232"/>
        <v>5.260273434363117E-2</v>
      </c>
      <c r="P722" s="4">
        <f t="shared" si="233"/>
        <v>0.25</v>
      </c>
      <c r="Q722" s="3" cm="1">
        <f t="array" ref="Q722">SUM(_xlfn._xlws.FILTER($G$2:$G$863,_xlfn.MAP($M$2:$M$863,_xlfn.LAMBDA(_xlpm.x,_xlpm.x=$M722))))</f>
        <v>4.5330915684496827E-4</v>
      </c>
      <c r="R722" s="4">
        <f t="shared" si="234"/>
        <v>1</v>
      </c>
      <c r="S722" s="6" cm="1">
        <f t="array" ref="S722">SUM(_xlfn._xlws.FILTER($G$2:$G$863,_xlfn.MAP($N$2:$N$863,_xlfn.LAMBDA(_xlpm.x,_xlpm.x=$N722))))</f>
        <v>3.1731640979147779E-3</v>
      </c>
      <c r="T722" s="4">
        <f t="shared" si="235"/>
        <v>0.14285714285714285</v>
      </c>
      <c r="U722" s="4">
        <f t="shared" si="236"/>
        <v>0.84509804001425681</v>
      </c>
      <c r="V722" s="4" t="s">
        <v>900</v>
      </c>
      <c r="W722" s="4" t="s">
        <v>900</v>
      </c>
      <c r="X722" s="2" cm="1">
        <f t="array" ref="X722">SUM(_xlfn._xlws.FILTER($E$2:$E$863,_xlfn.MAP($V$2:$V$863,_xlfn.LAMBDA(_xlpm.x,_xlpm.x=$V722))))</f>
        <v>247</v>
      </c>
      <c r="Y722" s="11">
        <f t="shared" si="237"/>
        <v>4.048582995951417E-3</v>
      </c>
      <c r="Z722" s="2" cm="1">
        <f t="array" ref="Z722">SUM(_xlfn._xlws.FILTER($E$2:$E$863,_xlfn.MAP($W$2:$W$863,_xlfn.LAMBDA(_xlpm.x,_xlpm.x=$W722))))</f>
        <v>78</v>
      </c>
      <c r="AA722" s="11">
        <f t="shared" si="238"/>
        <v>1.282051282051282E-2</v>
      </c>
      <c r="AB722" s="11">
        <f t="shared" si="239"/>
        <v>-0.50060235056918523</v>
      </c>
      <c r="AC722" s="2"/>
      <c r="AH722" s="2"/>
      <c r="AI722" s="2"/>
    </row>
    <row r="723" spans="1:35">
      <c r="A723" s="1" t="str">
        <f t="shared" si="223"/>
        <v>~sci~ : [saɪ]</v>
      </c>
      <c r="B723" s="1">
        <f t="shared" si="240"/>
        <v>0</v>
      </c>
      <c r="C723" s="1">
        <f t="shared" si="240"/>
        <v>0</v>
      </c>
      <c r="D723" s="1">
        <f t="shared" si="240"/>
        <v>0</v>
      </c>
      <c r="E723" s="7">
        <v>1</v>
      </c>
      <c r="F723" s="9" t="s">
        <v>564</v>
      </c>
      <c r="G723" s="4">
        <f t="shared" si="224"/>
        <v>4.5330915684496827E-4</v>
      </c>
      <c r="H723" s="4" t="str">
        <f t="shared" si="225"/>
        <v>saɪ</v>
      </c>
      <c r="I723" s="4" t="str">
        <f t="shared" si="226"/>
        <v>sci</v>
      </c>
      <c r="J723" s="10">
        <f t="shared" si="227"/>
        <v>3</v>
      </c>
      <c r="K723" s="10">
        <f t="shared" si="228"/>
        <v>3</v>
      </c>
      <c r="L723" s="10">
        <f t="shared" si="229"/>
        <v>3</v>
      </c>
      <c r="M723" s="1" t="str">
        <f t="shared" si="230"/>
        <v>~sci~</v>
      </c>
      <c r="N723" s="1" t="str">
        <f t="shared" si="231"/>
        <v>[saɪ]</v>
      </c>
      <c r="O723" s="4">
        <f t="shared" si="232"/>
        <v>5.260273434363117E-2</v>
      </c>
      <c r="P723" s="4">
        <f t="shared" si="233"/>
        <v>0.25</v>
      </c>
      <c r="Q723" s="3" cm="1">
        <f t="array" ref="Q723">SUM(_xlfn._xlws.FILTER($G$2:$G$863,_xlfn.MAP($M$2:$M$863,_xlfn.LAMBDA(_xlpm.x,_xlpm.x=$M723))))</f>
        <v>4.5330915684496827E-4</v>
      </c>
      <c r="R723" s="4">
        <f t="shared" si="234"/>
        <v>1</v>
      </c>
      <c r="S723" s="6" cm="1">
        <f t="array" ref="S723">SUM(_xlfn._xlws.FILTER($G$2:$G$863,_xlfn.MAP($N$2:$N$863,_xlfn.LAMBDA(_xlpm.x,_xlpm.x=$N723))))</f>
        <v>3.1731640979147779E-3</v>
      </c>
      <c r="T723" s="4">
        <f t="shared" si="235"/>
        <v>0.14285714285714285</v>
      </c>
      <c r="U723" s="4">
        <f t="shared" si="236"/>
        <v>0.84509804001425681</v>
      </c>
      <c r="V723" s="4" t="s">
        <v>907</v>
      </c>
      <c r="W723" s="4" t="s">
        <v>904</v>
      </c>
      <c r="X723" s="2" cm="1">
        <f t="array" ref="X723">SUM(_xlfn._xlws.FILTER($E$2:$E$863,_xlfn.MAP($V$2:$V$863,_xlfn.LAMBDA(_xlpm.x,_xlpm.x=$V723))))</f>
        <v>341</v>
      </c>
      <c r="Y723" s="11">
        <f t="shared" si="237"/>
        <v>2.9325513196480938E-3</v>
      </c>
      <c r="Z723" s="2" cm="1">
        <f t="array" ref="Z723">SUM(_xlfn._xlws.FILTER($E$2:$E$863,_xlfn.MAP($W$2:$W$863,_xlfn.LAMBDA(_xlpm.x,_xlpm.x=$W723))))</f>
        <v>45</v>
      </c>
      <c r="AA723" s="11">
        <f t="shared" si="238"/>
        <v>2.2222222222222223E-2</v>
      </c>
      <c r="AB723" s="11">
        <f t="shared" si="239"/>
        <v>-0.87954186521715405</v>
      </c>
      <c r="AC723" s="2"/>
      <c r="AH723" s="2"/>
      <c r="AI723" s="2"/>
    </row>
    <row r="724" spans="1:35">
      <c r="A724" s="1" t="str">
        <f t="shared" si="223"/>
        <v>~cei~ : [si]</v>
      </c>
      <c r="B724" s="1">
        <f t="shared" si="240"/>
        <v>0</v>
      </c>
      <c r="C724" s="1">
        <f t="shared" si="240"/>
        <v>0</v>
      </c>
      <c r="D724" s="1">
        <f t="shared" si="240"/>
        <v>0</v>
      </c>
      <c r="E724" s="7">
        <v>1</v>
      </c>
      <c r="F724" s="9" t="s">
        <v>130</v>
      </c>
      <c r="G724" s="4">
        <f t="shared" si="224"/>
        <v>4.5330915684496827E-4</v>
      </c>
      <c r="H724" s="4" t="str">
        <f t="shared" si="225"/>
        <v>si</v>
      </c>
      <c r="I724" s="4" t="str">
        <f t="shared" si="226"/>
        <v>cei</v>
      </c>
      <c r="J724" s="10">
        <f t="shared" si="227"/>
        <v>2</v>
      </c>
      <c r="K724" s="10">
        <f t="shared" si="228"/>
        <v>3</v>
      </c>
      <c r="L724" s="10">
        <f t="shared" si="229"/>
        <v>3</v>
      </c>
      <c r="M724" s="1" t="str">
        <f t="shared" si="230"/>
        <v>~cei~</v>
      </c>
      <c r="N724" s="1" t="str">
        <f t="shared" si="231"/>
        <v>[si]</v>
      </c>
      <c r="O724" s="4">
        <f t="shared" si="232"/>
        <v>5.260273434363117E-2</v>
      </c>
      <c r="P724" s="4">
        <f t="shared" si="233"/>
        <v>0.25</v>
      </c>
      <c r="Q724" s="3" cm="1">
        <f t="array" ref="Q724">SUM(_xlfn._xlws.FILTER($G$2:$G$863,_xlfn.MAP($M$2:$M$863,_xlfn.LAMBDA(_xlpm.x,_xlpm.x=$M724))))</f>
        <v>4.5330915684496827E-4</v>
      </c>
      <c r="R724" s="4">
        <f t="shared" si="234"/>
        <v>1</v>
      </c>
      <c r="S724" s="6" cm="1">
        <f t="array" ref="S724">SUM(_xlfn._xlws.FILTER($G$2:$G$863,_xlfn.MAP($N$2:$N$863,_xlfn.LAMBDA(_xlpm.x,_xlpm.x=$N724))))</f>
        <v>3.1731640979147779E-3</v>
      </c>
      <c r="T724" s="4">
        <f t="shared" si="235"/>
        <v>0.14285714285714285</v>
      </c>
      <c r="U724" s="4">
        <f t="shared" si="236"/>
        <v>0.84509804001425681</v>
      </c>
      <c r="V724" s="4" t="s">
        <v>909</v>
      </c>
      <c r="W724" s="4" t="s">
        <v>890</v>
      </c>
      <c r="X724" s="2" cm="1">
        <f t="array" ref="X724">SUM(_xlfn._xlws.FILTER($E$2:$E$863,_xlfn.MAP($V$2:$V$863,_xlfn.LAMBDA(_xlpm.x,_xlpm.x=$V724))))</f>
        <v>473</v>
      </c>
      <c r="Y724" s="11">
        <f t="shared" si="237"/>
        <v>2.1141649048625794E-3</v>
      </c>
      <c r="Z724" s="2" cm="1">
        <f t="array" ref="Z724">SUM(_xlfn._xlws.FILTER($E$2:$E$863,_xlfn.MAP($W$2:$W$863,_xlfn.LAMBDA(_xlpm.x,_xlpm.x=$W724))))</f>
        <v>245</v>
      </c>
      <c r="AA724" s="11">
        <f t="shared" si="238"/>
        <v>4.0816326530612249E-3</v>
      </c>
      <c r="AB724" s="11">
        <f t="shared" si="239"/>
        <v>-0.28569505637327913</v>
      </c>
      <c r="AC724" s="2"/>
      <c r="AH724" s="2"/>
      <c r="AI724" s="2"/>
    </row>
    <row r="725" spans="1:35">
      <c r="A725" s="1" t="str">
        <f t="shared" si="223"/>
        <v>~tto~ : [tə]</v>
      </c>
      <c r="B725" s="1">
        <f t="shared" si="240"/>
        <v>0</v>
      </c>
      <c r="C725" s="1">
        <f t="shared" si="240"/>
        <v>0</v>
      </c>
      <c r="D725" s="1">
        <f t="shared" si="240"/>
        <v>0</v>
      </c>
      <c r="E725" s="7">
        <v>2</v>
      </c>
      <c r="F725" s="9" t="s">
        <v>803</v>
      </c>
      <c r="G725" s="4">
        <f t="shared" si="224"/>
        <v>9.0661831368993653E-4</v>
      </c>
      <c r="H725" s="4" t="str">
        <f t="shared" si="225"/>
        <v>tə</v>
      </c>
      <c r="I725" s="4" t="str">
        <f t="shared" si="226"/>
        <v>tto</v>
      </c>
      <c r="J725" s="10">
        <f t="shared" si="227"/>
        <v>2</v>
      </c>
      <c r="K725" s="10">
        <f t="shared" si="228"/>
        <v>3</v>
      </c>
      <c r="L725" s="10">
        <f t="shared" si="229"/>
        <v>3</v>
      </c>
      <c r="M725" s="1" t="str">
        <f t="shared" si="230"/>
        <v>~tto~</v>
      </c>
      <c r="N725" s="1" t="str">
        <f t="shared" si="231"/>
        <v>[tə]</v>
      </c>
      <c r="O725" s="4">
        <f t="shared" si="232"/>
        <v>7.4109654551157603E-2</v>
      </c>
      <c r="P725" s="4">
        <f t="shared" si="233"/>
        <v>0.22222222222222221</v>
      </c>
      <c r="Q725" s="3" cm="1">
        <f t="array" ref="Q725">SUM(_xlfn._xlws.FILTER($G$2:$G$863,_xlfn.MAP($M$2:$M$863,_xlfn.LAMBDA(_xlpm.x,_xlpm.x=$M725))))</f>
        <v>9.0661831368993653E-4</v>
      </c>
      <c r="R725" s="4">
        <f t="shared" si="234"/>
        <v>1</v>
      </c>
      <c r="S725" s="6" cm="1">
        <f t="array" ref="S725">SUM(_xlfn._xlws.FILTER($G$2:$G$863,_xlfn.MAP($N$2:$N$863,_xlfn.LAMBDA(_xlpm.x,_xlpm.x=$N725))))</f>
        <v>7.2529465095194923E-3</v>
      </c>
      <c r="T725" s="4">
        <f t="shared" si="235"/>
        <v>0.125</v>
      </c>
      <c r="U725" s="4">
        <f t="shared" si="236"/>
        <v>0.90308998699194354</v>
      </c>
      <c r="V725" s="4" t="s">
        <v>899</v>
      </c>
      <c r="W725" s="4" t="s">
        <v>891</v>
      </c>
      <c r="X725" s="2" cm="1">
        <f t="array" ref="X725">SUM(_xlfn._xlws.FILTER($E$2:$E$863,_xlfn.MAP($V$2:$V$863,_xlfn.LAMBDA(_xlpm.x,_xlpm.x=$V725))))</f>
        <v>359</v>
      </c>
      <c r="Y725" s="11">
        <f t="shared" si="237"/>
        <v>5.5710306406685237E-3</v>
      </c>
      <c r="Z725" s="2" cm="1">
        <f t="array" ref="Z725">SUM(_xlfn._xlws.FILTER($E$2:$E$863,_xlfn.MAP($W$2:$W$863,_xlfn.LAMBDA(_xlpm.x,_xlpm.x=$W725))))</f>
        <v>163</v>
      </c>
      <c r="AA725" s="11">
        <f t="shared" si="238"/>
        <v>1.2269938650306749E-2</v>
      </c>
      <c r="AB725" s="11">
        <f t="shared" si="239"/>
        <v>-0.34290684417436135</v>
      </c>
      <c r="AC725" s="2"/>
      <c r="AH725" s="2"/>
      <c r="AI725" s="2"/>
    </row>
    <row r="726" spans="1:35">
      <c r="A726" s="1" t="str">
        <f t="shared" si="223"/>
        <v>~cau~ : [kɑ]</v>
      </c>
      <c r="B726" s="1">
        <f t="shared" si="240"/>
        <v>0</v>
      </c>
      <c r="C726" s="1">
        <f t="shared" si="240"/>
        <v>0</v>
      </c>
      <c r="D726" s="1">
        <f t="shared" si="240"/>
        <v>0</v>
      </c>
      <c r="E726" s="7">
        <v>1</v>
      </c>
      <c r="F726" s="9" t="s">
        <v>817</v>
      </c>
      <c r="G726" s="4">
        <f t="shared" si="224"/>
        <v>4.5330915684496827E-4</v>
      </c>
      <c r="H726" s="1" t="str">
        <f t="shared" si="225"/>
        <v>kɑ</v>
      </c>
      <c r="I726" s="1" t="str">
        <f t="shared" si="226"/>
        <v>cau</v>
      </c>
      <c r="J726" s="10">
        <f t="shared" si="227"/>
        <v>2</v>
      </c>
      <c r="K726" s="10">
        <f t="shared" si="228"/>
        <v>3</v>
      </c>
      <c r="L726" s="10">
        <f t="shared" si="229"/>
        <v>3</v>
      </c>
      <c r="M726" s="1" t="str">
        <f t="shared" si="230"/>
        <v>~cau~</v>
      </c>
      <c r="N726" s="1" t="str">
        <f t="shared" si="231"/>
        <v>[kɑ]</v>
      </c>
      <c r="O726" s="4">
        <f t="shared" si="232"/>
        <v>4.2082187474904935E-2</v>
      </c>
      <c r="P726" s="4">
        <f t="shared" si="233"/>
        <v>0.19999999999999998</v>
      </c>
      <c r="Q726" s="3" cm="1">
        <f t="array" ref="Q726">SUM(_xlfn._xlws.FILTER($G$2:$G$863,_xlfn.MAP($M$2:$M$863,_xlfn.LAMBDA(_xlpm.x,_xlpm.x=$M726))))</f>
        <v>4.5330915684496827E-4</v>
      </c>
      <c r="R726" s="4">
        <f t="shared" si="234"/>
        <v>1</v>
      </c>
      <c r="S726" s="6" cm="1">
        <f t="array" ref="S726">SUM(_xlfn._xlws.FILTER($G$2:$G$863,_xlfn.MAP($N$2:$N$863,_xlfn.LAMBDA(_xlpm.x,_xlpm.x=$N726))))</f>
        <v>4.0797824116047144E-3</v>
      </c>
      <c r="T726" s="4">
        <f t="shared" si="235"/>
        <v>0.1111111111111111</v>
      </c>
      <c r="U726" s="4">
        <f t="shared" si="236"/>
        <v>0.95424250943932487</v>
      </c>
      <c r="V726" s="4" t="s">
        <v>908</v>
      </c>
      <c r="W726" s="4" t="s">
        <v>894</v>
      </c>
      <c r="X726" s="2" cm="1">
        <f t="array" ref="X726">SUM(_xlfn._xlws.FILTER($E$2:$E$863,_xlfn.MAP($V$2:$V$863,_xlfn.LAMBDA(_xlpm.x,_xlpm.x=$V726))))</f>
        <v>562</v>
      </c>
      <c r="Y726" s="11">
        <f t="shared" si="237"/>
        <v>1.7793594306049821E-3</v>
      </c>
      <c r="Z726" s="2" cm="1">
        <f t="array" ref="Z726">SUM(_xlfn._xlws.FILTER($E$2:$E$863,_xlfn.MAP($W$2:$W$863,_xlfn.LAMBDA(_xlpm.x,_xlpm.x=$W726))))</f>
        <v>288</v>
      </c>
      <c r="AA726" s="11">
        <f t="shared" si="238"/>
        <v>3.472222222222222E-3</v>
      </c>
      <c r="AB726" s="11">
        <f t="shared" si="239"/>
        <v>-0.2903438278098302</v>
      </c>
      <c r="AC726" s="2"/>
      <c r="AH726" s="2"/>
      <c r="AI726" s="2"/>
    </row>
    <row r="727" spans="1:35">
      <c r="A727" s="1" t="str">
        <f t="shared" si="223"/>
        <v>~lli~ : [lɪ]</v>
      </c>
      <c r="B727" s="1">
        <f t="shared" si="240"/>
        <v>0</v>
      </c>
      <c r="C727" s="1">
        <f t="shared" si="240"/>
        <v>0</v>
      </c>
      <c r="D727" s="1">
        <f t="shared" si="240"/>
        <v>0</v>
      </c>
      <c r="E727" s="7">
        <v>1</v>
      </c>
      <c r="F727" s="9" t="s">
        <v>650</v>
      </c>
      <c r="G727" s="4">
        <f t="shared" si="224"/>
        <v>4.5330915684496827E-4</v>
      </c>
      <c r="H727" s="1" t="str">
        <f t="shared" si="225"/>
        <v>lɪ</v>
      </c>
      <c r="I727" s="1" t="str">
        <f t="shared" si="226"/>
        <v>lli</v>
      </c>
      <c r="J727" s="10">
        <f t="shared" si="227"/>
        <v>2</v>
      </c>
      <c r="K727" s="10">
        <f t="shared" si="228"/>
        <v>3</v>
      </c>
      <c r="L727" s="10">
        <f t="shared" si="229"/>
        <v>3</v>
      </c>
      <c r="M727" s="1" t="str">
        <f t="shared" si="230"/>
        <v>~lli~</v>
      </c>
      <c r="N727" s="1" t="str">
        <f t="shared" si="231"/>
        <v>[lɪ]</v>
      </c>
      <c r="O727" s="4">
        <f t="shared" si="232"/>
        <v>4.2082187474904935E-2</v>
      </c>
      <c r="P727" s="4">
        <f t="shared" si="233"/>
        <v>0.19999999999999998</v>
      </c>
      <c r="Q727" s="3" cm="1">
        <f t="array" ref="Q727">SUM(_xlfn._xlws.FILTER($G$2:$G$863,_xlfn.MAP($M$2:$M$863,_xlfn.LAMBDA(_xlpm.x,_xlpm.x=$M727))))</f>
        <v>4.5330915684496827E-4</v>
      </c>
      <c r="R727" s="4">
        <f t="shared" si="234"/>
        <v>1</v>
      </c>
      <c r="S727" s="6" cm="1">
        <f t="array" ref="S727">SUM(_xlfn._xlws.FILTER($G$2:$G$863,_xlfn.MAP($N$2:$N$863,_xlfn.LAMBDA(_xlpm.x,_xlpm.x=$N727))))</f>
        <v>4.0797824116047144E-3</v>
      </c>
      <c r="T727" s="4">
        <f t="shared" si="235"/>
        <v>0.1111111111111111</v>
      </c>
      <c r="U727" s="4">
        <f t="shared" si="236"/>
        <v>0.95424250943932487</v>
      </c>
      <c r="V727" s="4" t="s">
        <v>922</v>
      </c>
      <c r="W727" s="4" t="s">
        <v>893</v>
      </c>
      <c r="X727" s="2" cm="1">
        <f t="array" ref="X727">SUM(_xlfn._xlws.FILTER($E$2:$E$863,_xlfn.MAP($V$2:$V$863,_xlfn.LAMBDA(_xlpm.x,_xlpm.x=$V727))))</f>
        <v>4</v>
      </c>
      <c r="Y727" s="11">
        <f t="shared" si="237"/>
        <v>0.25</v>
      </c>
      <c r="Z727" s="2" cm="1">
        <f t="array" ref="Z727">SUM(_xlfn._xlws.FILTER($E$2:$E$863,_xlfn.MAP($W$2:$W$863,_xlfn.LAMBDA(_xlpm.x,_xlpm.x=$W727))))</f>
        <v>228</v>
      </c>
      <c r="AA727" s="11">
        <f t="shared" si="238"/>
        <v>4.3859649122807015E-3</v>
      </c>
      <c r="AB727" s="11">
        <f t="shared" si="239"/>
        <v>1.7558748556724915</v>
      </c>
      <c r="AC727" s="2"/>
      <c r="AH727" s="2"/>
      <c r="AI727" s="2"/>
    </row>
    <row r="728" spans="1:35">
      <c r="A728" s="1" t="str">
        <f t="shared" si="223"/>
        <v>~lly~ : [lɪ]</v>
      </c>
      <c r="B728" s="1">
        <f t="shared" si="240"/>
        <v>0</v>
      </c>
      <c r="C728" s="1">
        <f t="shared" si="240"/>
        <v>0</v>
      </c>
      <c r="D728" s="1">
        <f t="shared" si="240"/>
        <v>0</v>
      </c>
      <c r="E728" s="7">
        <v>1</v>
      </c>
      <c r="F728" s="9" t="s">
        <v>405</v>
      </c>
      <c r="G728" s="4">
        <f t="shared" si="224"/>
        <v>4.5330915684496827E-4</v>
      </c>
      <c r="H728" s="4" t="str">
        <f t="shared" si="225"/>
        <v>lɪ</v>
      </c>
      <c r="I728" s="4" t="str">
        <f t="shared" si="226"/>
        <v>lly</v>
      </c>
      <c r="J728" s="10">
        <f t="shared" si="227"/>
        <v>2</v>
      </c>
      <c r="K728" s="10">
        <f t="shared" si="228"/>
        <v>3</v>
      </c>
      <c r="L728" s="10">
        <f t="shared" si="229"/>
        <v>3</v>
      </c>
      <c r="M728" s="1" t="str">
        <f t="shared" si="230"/>
        <v>~lly~</v>
      </c>
      <c r="N728" s="1" t="str">
        <f t="shared" si="231"/>
        <v>[lɪ]</v>
      </c>
      <c r="O728" s="4">
        <f t="shared" si="232"/>
        <v>4.2082187474904935E-2</v>
      </c>
      <c r="P728" s="4">
        <f t="shared" si="233"/>
        <v>0.19999999999999998</v>
      </c>
      <c r="Q728" s="3" cm="1">
        <f t="array" ref="Q728">SUM(_xlfn._xlws.FILTER($G$2:$G$863,_xlfn.MAP($M$2:$M$863,_xlfn.LAMBDA(_xlpm.x,_xlpm.x=$M728))))</f>
        <v>4.5330915684496827E-4</v>
      </c>
      <c r="R728" s="4">
        <f t="shared" si="234"/>
        <v>1</v>
      </c>
      <c r="S728" s="6" cm="1">
        <f t="array" ref="S728">SUM(_xlfn._xlws.FILTER($G$2:$G$863,_xlfn.MAP($N$2:$N$863,_xlfn.LAMBDA(_xlpm.x,_xlpm.x=$N728))))</f>
        <v>4.0797824116047144E-3</v>
      </c>
      <c r="T728" s="4">
        <f t="shared" si="235"/>
        <v>0.1111111111111111</v>
      </c>
      <c r="U728" s="4">
        <f t="shared" si="236"/>
        <v>0.95424250943932487</v>
      </c>
      <c r="V728" s="4" t="s">
        <v>924</v>
      </c>
      <c r="W728" s="4" t="s">
        <v>896</v>
      </c>
      <c r="X728" s="2" cm="1">
        <f t="array" ref="X728">SUM(_xlfn._xlws.FILTER($E$2:$E$863,_xlfn.MAP($V$2:$V$863,_xlfn.LAMBDA(_xlpm.x,_xlpm.x=$V728))))</f>
        <v>2</v>
      </c>
      <c r="Y728" s="11">
        <f t="shared" si="237"/>
        <v>0.5</v>
      </c>
      <c r="Z728" s="2" cm="1">
        <f t="array" ref="Z728">SUM(_xlfn._xlws.FILTER($E$2:$E$863,_xlfn.MAP($W$2:$W$863,_xlfn.LAMBDA(_xlpm.x,_xlpm.x=$W728))))</f>
        <v>85</v>
      </c>
      <c r="AA728" s="11">
        <f t="shared" si="238"/>
        <v>1.1764705882352941E-2</v>
      </c>
      <c r="AB728" s="11">
        <f t="shared" si="239"/>
        <v>1.6283889300503116</v>
      </c>
      <c r="AC728" s="2"/>
      <c r="AH728" s="2"/>
      <c r="AI728" s="2"/>
    </row>
    <row r="729" spans="1:35">
      <c r="A729" s="1" t="str">
        <f t="shared" si="223"/>
        <v>~rra~ : [ɹeɪ]</v>
      </c>
      <c r="B729" s="1">
        <f t="shared" si="240"/>
        <v>1</v>
      </c>
      <c r="C729" s="1">
        <f t="shared" si="240"/>
        <v>0</v>
      </c>
      <c r="D729" s="1">
        <f t="shared" si="240"/>
        <v>0</v>
      </c>
      <c r="E729" s="7">
        <v>1</v>
      </c>
      <c r="F729" s="9" t="s">
        <v>763</v>
      </c>
      <c r="G729" s="4">
        <f t="shared" si="224"/>
        <v>4.5330915684496827E-4</v>
      </c>
      <c r="H729" s="4" t="str">
        <f t="shared" si="225"/>
        <v>ɹeɪ</v>
      </c>
      <c r="I729" s="4" t="str">
        <f t="shared" si="226"/>
        <v>rra</v>
      </c>
      <c r="J729" s="10">
        <f t="shared" si="227"/>
        <v>3</v>
      </c>
      <c r="K729" s="10">
        <f t="shared" si="228"/>
        <v>3</v>
      </c>
      <c r="L729" s="10">
        <f t="shared" si="229"/>
        <v>3</v>
      </c>
      <c r="M729" s="1" t="str">
        <f t="shared" si="230"/>
        <v>~rra~</v>
      </c>
      <c r="N729" s="1" t="str">
        <f t="shared" si="231"/>
        <v>[ɹeɪ]</v>
      </c>
      <c r="O729" s="4">
        <f t="shared" si="232"/>
        <v>4.2082187474904935E-2</v>
      </c>
      <c r="P729" s="4">
        <f t="shared" si="233"/>
        <v>0.19999999999999998</v>
      </c>
      <c r="Q729" s="3" cm="1">
        <f t="array" ref="Q729">SUM(_xlfn._xlws.FILTER($G$2:$G$863,_xlfn.MAP($M$2:$M$863,_xlfn.LAMBDA(_xlpm.x,_xlpm.x=$M729))))</f>
        <v>4.5330915684496827E-4</v>
      </c>
      <c r="R729" s="4">
        <f t="shared" si="234"/>
        <v>1</v>
      </c>
      <c r="S729" s="6" cm="1">
        <f t="array" ref="S729">SUM(_xlfn._xlws.FILTER($G$2:$G$863,_xlfn.MAP($N$2:$N$863,_xlfn.LAMBDA(_xlpm.x,_xlpm.x=$N729))))</f>
        <v>4.0797824116047144E-3</v>
      </c>
      <c r="T729" s="4">
        <f t="shared" si="235"/>
        <v>0.1111111111111111</v>
      </c>
      <c r="U729" s="4">
        <f t="shared" si="236"/>
        <v>0.95424250943932487</v>
      </c>
      <c r="V729" s="4" t="s">
        <v>889</v>
      </c>
      <c r="W729" s="4" t="s">
        <v>902</v>
      </c>
      <c r="X729" s="2" cm="1">
        <f t="array" ref="X729">SUM(_xlfn._xlws.FILTER($E$2:$E$863,_xlfn.MAP($V$2:$V$863,_xlfn.LAMBDA(_xlpm.x,_xlpm.x=$V729))))</f>
        <v>52</v>
      </c>
      <c r="Y729" s="11">
        <f t="shared" si="237"/>
        <v>1.9230769230769232E-2</v>
      </c>
      <c r="Z729" s="2" cm="1">
        <f t="array" ref="Z729">SUM(_xlfn._xlws.FILTER($E$2:$E$863,_xlfn.MAP($W$2:$W$863,_xlfn.LAMBDA(_xlpm.x,_xlpm.x=$W729))))</f>
        <v>127</v>
      </c>
      <c r="AA729" s="11">
        <f t="shared" si="238"/>
        <v>7.874015748031496E-3</v>
      </c>
      <c r="AB729" s="11">
        <f t="shared" si="239"/>
        <v>0.38780037732115774</v>
      </c>
      <c r="AC729" s="2"/>
      <c r="AH729" s="2"/>
      <c r="AI729" s="2"/>
    </row>
    <row r="730" spans="1:35">
      <c r="A730" s="1" t="str">
        <f t="shared" si="223"/>
        <v>~cea~ : [ʃə]</v>
      </c>
      <c r="B730" s="1">
        <f t="shared" si="240"/>
        <v>0</v>
      </c>
      <c r="C730" s="1">
        <f t="shared" si="240"/>
        <v>0</v>
      </c>
      <c r="D730" s="1">
        <f t="shared" si="240"/>
        <v>0</v>
      </c>
      <c r="E730" s="7">
        <v>1</v>
      </c>
      <c r="F730" s="9" t="s">
        <v>851</v>
      </c>
      <c r="G730" s="4">
        <f t="shared" si="224"/>
        <v>4.5330915684496827E-4</v>
      </c>
      <c r="H730" s="4" t="str">
        <f t="shared" si="225"/>
        <v>ʃə</v>
      </c>
      <c r="I730" s="4" t="str">
        <f t="shared" si="226"/>
        <v>cea</v>
      </c>
      <c r="J730" s="10">
        <f t="shared" si="227"/>
        <v>2</v>
      </c>
      <c r="K730" s="10">
        <f t="shared" si="228"/>
        <v>3</v>
      </c>
      <c r="L730" s="10">
        <f t="shared" si="229"/>
        <v>3</v>
      </c>
      <c r="M730" s="1" t="str">
        <f t="shared" si="230"/>
        <v>~cea~</v>
      </c>
      <c r="N730" s="1" t="str">
        <f t="shared" si="231"/>
        <v>[ʃə]</v>
      </c>
      <c r="O730" s="4">
        <f t="shared" si="232"/>
        <v>4.2082187474904935E-2</v>
      </c>
      <c r="P730" s="4">
        <f t="shared" si="233"/>
        <v>0.19999999999999998</v>
      </c>
      <c r="Q730" s="3" cm="1">
        <f t="array" ref="Q730">SUM(_xlfn._xlws.FILTER($G$2:$G$863,_xlfn.MAP($M$2:$M$863,_xlfn.LAMBDA(_xlpm.x,_xlpm.x=$M730))))</f>
        <v>4.5330915684496827E-4</v>
      </c>
      <c r="R730" s="4">
        <f t="shared" si="234"/>
        <v>1</v>
      </c>
      <c r="S730" s="6" cm="1">
        <f t="array" ref="S730">SUM(_xlfn._xlws.FILTER($G$2:$G$863,_xlfn.MAP($N$2:$N$863,_xlfn.LAMBDA(_xlpm.x,_xlpm.x=$N730))))</f>
        <v>4.0797824116047144E-3</v>
      </c>
      <c r="T730" s="4">
        <f t="shared" si="235"/>
        <v>0.1111111111111111</v>
      </c>
      <c r="U730" s="4">
        <f t="shared" si="236"/>
        <v>0.95424250943932487</v>
      </c>
      <c r="V730" s="4" t="s">
        <v>907</v>
      </c>
      <c r="W730" s="4" t="s">
        <v>890</v>
      </c>
      <c r="X730" s="2" cm="1">
        <f t="array" ref="X730">SUM(_xlfn._xlws.FILTER($E$2:$E$863,_xlfn.MAP($V$2:$V$863,_xlfn.LAMBDA(_xlpm.x,_xlpm.x=$V730))))</f>
        <v>341</v>
      </c>
      <c r="Y730" s="11">
        <f t="shared" si="237"/>
        <v>2.9325513196480938E-3</v>
      </c>
      <c r="Z730" s="2" cm="1">
        <f t="array" ref="Z730">SUM(_xlfn._xlws.FILTER($E$2:$E$863,_xlfn.MAP($W$2:$W$863,_xlfn.LAMBDA(_xlpm.x,_xlpm.x=$W730))))</f>
        <v>245</v>
      </c>
      <c r="AA730" s="11">
        <f t="shared" si="238"/>
        <v>4.0816326530612249E-3</v>
      </c>
      <c r="AB730" s="11">
        <f t="shared" si="239"/>
        <v>-0.1435882946279653</v>
      </c>
      <c r="AC730" s="2"/>
      <c r="AH730" s="2"/>
      <c r="AI730" s="2"/>
    </row>
    <row r="731" spans="1:35">
      <c r="A731" s="1" t="str">
        <f t="shared" si="223"/>
        <v>~wri~ : [ɹɪ]</v>
      </c>
      <c r="B731" s="1">
        <f t="shared" si="240"/>
        <v>1</v>
      </c>
      <c r="C731" s="1">
        <f t="shared" si="240"/>
        <v>0</v>
      </c>
      <c r="D731" s="1">
        <f t="shared" si="240"/>
        <v>0</v>
      </c>
      <c r="E731" s="7">
        <v>2</v>
      </c>
      <c r="F731" s="9" t="s">
        <v>829</v>
      </c>
      <c r="G731" s="4">
        <f t="shared" si="224"/>
        <v>9.0661831368993653E-4</v>
      </c>
      <c r="H731" s="4" t="str">
        <f t="shared" si="225"/>
        <v>ɹɪ</v>
      </c>
      <c r="I731" s="4" t="str">
        <f t="shared" si="226"/>
        <v>wri</v>
      </c>
      <c r="J731" s="10">
        <f t="shared" si="227"/>
        <v>2</v>
      </c>
      <c r="K731" s="10">
        <f t="shared" si="228"/>
        <v>3</v>
      </c>
      <c r="L731" s="10">
        <f t="shared" si="229"/>
        <v>3</v>
      </c>
      <c r="M731" s="1" t="str">
        <f t="shared" si="230"/>
        <v>~wri~</v>
      </c>
      <c r="N731" s="1" t="str">
        <f t="shared" si="231"/>
        <v>[ɹɪ]</v>
      </c>
      <c r="O731" s="4">
        <f t="shared" si="232"/>
        <v>4.3031412320026996E-2</v>
      </c>
      <c r="P731" s="4">
        <f t="shared" si="233"/>
        <v>0.12903225806451613</v>
      </c>
      <c r="Q731" s="3" cm="1">
        <f t="array" ref="Q731">SUM(_xlfn._xlws.FILTER($G$2:$G$863,_xlfn.MAP($M$2:$M$863,_xlfn.LAMBDA(_xlpm.x,_xlpm.x=$M731))))</f>
        <v>1.3599274705349048E-3</v>
      </c>
      <c r="R731" s="4">
        <f t="shared" si="234"/>
        <v>0.66666666666666663</v>
      </c>
      <c r="S731" s="6" cm="1">
        <f t="array" ref="S731">SUM(_xlfn._xlws.FILTER($G$2:$G$863,_xlfn.MAP($N$2:$N$863,_xlfn.LAMBDA(_xlpm.x,_xlpm.x=$N731))))</f>
        <v>1.2692656391659111E-2</v>
      </c>
      <c r="T731" s="4">
        <f t="shared" si="235"/>
        <v>7.1428571428571425E-2</v>
      </c>
      <c r="U731" s="4">
        <f t="shared" si="236"/>
        <v>0.97003677662255683</v>
      </c>
      <c r="V731" s="4" t="s">
        <v>908</v>
      </c>
      <c r="W731" s="4" t="s">
        <v>896</v>
      </c>
      <c r="X731" s="2" cm="1">
        <f t="array" ref="X731">SUM(_xlfn._xlws.FILTER($E$2:$E$863,_xlfn.MAP($V$2:$V$863,_xlfn.LAMBDA(_xlpm.x,_xlpm.x=$V731))))</f>
        <v>562</v>
      </c>
      <c r="Y731" s="11">
        <f t="shared" si="237"/>
        <v>3.5587188612099642E-3</v>
      </c>
      <c r="Z731" s="2" cm="1">
        <f t="array" ref="Z731">SUM(_xlfn._xlws.FILTER($E$2:$E$863,_xlfn.MAP($W$2:$W$863,_xlfn.LAMBDA(_xlpm.x,_xlpm.x=$W731))))</f>
        <v>85</v>
      </c>
      <c r="AA731" s="11">
        <f t="shared" si="238"/>
        <v>2.3529411764705882E-2</v>
      </c>
      <c r="AB731" s="11">
        <f t="shared" si="239"/>
        <v>-0.82031738985476843</v>
      </c>
      <c r="AC731" s="2"/>
      <c r="AH731" s="2"/>
      <c r="AI731" s="2"/>
    </row>
    <row r="732" spans="1:35">
      <c r="A732" s="1" t="str">
        <f t="shared" si="223"/>
        <v>~sai~ : [sɛ]</v>
      </c>
      <c r="B732" s="1">
        <f t="shared" si="240"/>
        <v>0</v>
      </c>
      <c r="C732" s="1">
        <f t="shared" si="240"/>
        <v>0</v>
      </c>
      <c r="D732" s="1">
        <f t="shared" si="240"/>
        <v>0</v>
      </c>
      <c r="E732" s="7">
        <v>1</v>
      </c>
      <c r="F732" s="9" t="s">
        <v>842</v>
      </c>
      <c r="G732" s="4">
        <f t="shared" si="224"/>
        <v>4.5330915684496827E-4</v>
      </c>
      <c r="H732" s="1" t="str">
        <f t="shared" si="225"/>
        <v>sɛ</v>
      </c>
      <c r="I732" s="1" t="str">
        <f t="shared" si="226"/>
        <v>sai</v>
      </c>
      <c r="J732" s="10">
        <f t="shared" si="227"/>
        <v>2</v>
      </c>
      <c r="K732" s="10">
        <f t="shared" si="228"/>
        <v>3</v>
      </c>
      <c r="L732" s="10">
        <f t="shared" si="229"/>
        <v>3</v>
      </c>
      <c r="M732" s="1" t="str">
        <f t="shared" si="230"/>
        <v>~sai~</v>
      </c>
      <c r="N732" s="1" t="str">
        <f t="shared" si="231"/>
        <v>[sɛ]</v>
      </c>
      <c r="O732" s="4">
        <f t="shared" si="232"/>
        <v>1.91282670340477E-2</v>
      </c>
      <c r="P732" s="4">
        <f t="shared" si="233"/>
        <v>9.0909090909090912E-2</v>
      </c>
      <c r="Q732" s="3" cm="1">
        <f t="array" ref="Q732">SUM(_xlfn._xlws.FILTER($G$2:$G$863,_xlfn.MAP($M$2:$M$863,_xlfn.LAMBDA(_xlpm.x,_xlpm.x=$M732))))</f>
        <v>9.0661831368993653E-4</v>
      </c>
      <c r="R732" s="4">
        <f t="shared" si="234"/>
        <v>0.5</v>
      </c>
      <c r="S732" s="6" cm="1">
        <f t="array" ref="S732">SUM(_xlfn._xlws.FILTER($G$2:$G$863,_xlfn.MAP($N$2:$N$863,_xlfn.LAMBDA(_xlpm.x,_xlpm.x=$N732))))</f>
        <v>9.0661831368993653E-3</v>
      </c>
      <c r="T732" s="4">
        <f t="shared" si="235"/>
        <v>0.05</v>
      </c>
      <c r="U732" s="4">
        <f t="shared" si="236"/>
        <v>1</v>
      </c>
      <c r="V732" s="4" t="s">
        <v>909</v>
      </c>
      <c r="W732" s="4" t="s">
        <v>891</v>
      </c>
      <c r="X732" s="2" cm="1">
        <f t="array" ref="X732">SUM(_xlfn._xlws.FILTER($E$2:$E$863,_xlfn.MAP($V$2:$V$863,_xlfn.LAMBDA(_xlpm.x,_xlpm.x=$V732))))</f>
        <v>473</v>
      </c>
      <c r="Y732" s="11">
        <f t="shared" si="237"/>
        <v>2.1141649048625794E-3</v>
      </c>
      <c r="Z732" s="2" cm="1">
        <f t="array" ref="Z732">SUM(_xlfn._xlws.FILTER($E$2:$E$863,_xlfn.MAP($W$2:$W$863,_xlfn.LAMBDA(_xlpm.x,_xlpm.x=$W732))))</f>
        <v>163</v>
      </c>
      <c r="AA732" s="11">
        <f t="shared" si="238"/>
        <v>6.1349693251533744E-3</v>
      </c>
      <c r="AB732" s="11">
        <f t="shared" si="239"/>
        <v>-0.46267353633385372</v>
      </c>
      <c r="AC732" s="2"/>
      <c r="AH732" s="2"/>
      <c r="AI732" s="2"/>
    </row>
    <row r="733" spans="1:35">
      <c r="A733" s="1" t="str">
        <f t="shared" si="223"/>
        <v>~bee~ : [bɪ]</v>
      </c>
      <c r="B733" s="1">
        <f t="shared" si="240"/>
        <v>0</v>
      </c>
      <c r="C733" s="1">
        <f t="shared" si="240"/>
        <v>0</v>
      </c>
      <c r="D733" s="1">
        <f t="shared" si="240"/>
        <v>0</v>
      </c>
      <c r="E733" s="7">
        <v>1</v>
      </c>
      <c r="F733" s="9" t="s">
        <v>800</v>
      </c>
      <c r="G733" s="4">
        <f t="shared" si="224"/>
        <v>4.5330915684496827E-4</v>
      </c>
      <c r="H733" s="4" t="str">
        <f t="shared" si="225"/>
        <v>bɪ</v>
      </c>
      <c r="I733" s="4" t="str">
        <f t="shared" si="226"/>
        <v>bee</v>
      </c>
      <c r="J733" s="10">
        <f t="shared" si="227"/>
        <v>2</v>
      </c>
      <c r="K733" s="10">
        <f t="shared" si="228"/>
        <v>3</v>
      </c>
      <c r="L733" s="10">
        <f t="shared" si="229"/>
        <v>3</v>
      </c>
      <c r="M733" s="1" t="str">
        <f t="shared" si="230"/>
        <v>~bee~</v>
      </c>
      <c r="N733" s="1" t="str">
        <f t="shared" si="231"/>
        <v>[bɪ]</v>
      </c>
      <c r="O733" s="4">
        <f t="shared" si="232"/>
        <v>3.237091344223457E-2</v>
      </c>
      <c r="P733" s="4">
        <f t="shared" si="233"/>
        <v>0.15384615384615385</v>
      </c>
      <c r="Q733" s="3" cm="1">
        <f t="array" ref="Q733">SUM(_xlfn._xlws.FILTER($G$2:$G$863,_xlfn.MAP($M$2:$M$863,_xlfn.LAMBDA(_xlpm.x,_xlpm.x=$M733))))</f>
        <v>4.5330915684496827E-4</v>
      </c>
      <c r="R733" s="4">
        <f t="shared" si="234"/>
        <v>1</v>
      </c>
      <c r="S733" s="6" cm="1">
        <f t="array" ref="S733">SUM(_xlfn._xlws.FILTER($G$2:$G$863,_xlfn.MAP($N$2:$N$863,_xlfn.LAMBDA(_xlpm.x,_xlpm.x=$N733))))</f>
        <v>5.4397098821396192E-3</v>
      </c>
      <c r="T733" s="4">
        <f t="shared" si="235"/>
        <v>8.3333333333333329E-2</v>
      </c>
      <c r="U733" s="4">
        <f t="shared" si="236"/>
        <v>1.0791812460476249</v>
      </c>
      <c r="V733" s="4" t="s">
        <v>900</v>
      </c>
      <c r="W733" s="4" t="s">
        <v>905</v>
      </c>
      <c r="X733" s="2" cm="1">
        <f t="array" ref="X733">SUM(_xlfn._xlws.FILTER($E$2:$E$863,_xlfn.MAP($V$2:$V$863,_xlfn.LAMBDA(_xlpm.x,_xlpm.x=$V733))))</f>
        <v>247</v>
      </c>
      <c r="Y733" s="11">
        <f t="shared" si="237"/>
        <v>4.048582995951417E-3</v>
      </c>
      <c r="Z733" s="2" cm="1">
        <f t="array" ref="Z733">SUM(_xlfn._xlws.FILTER($E$2:$E$863,_xlfn.MAP($W$2:$W$863,_xlfn.LAMBDA(_xlpm.x,_xlpm.x=$W733))))</f>
        <v>55</v>
      </c>
      <c r="AA733" s="11">
        <f t="shared" si="238"/>
        <v>1.8181818181818181E-2</v>
      </c>
      <c r="AB733" s="11">
        <f t="shared" si="239"/>
        <v>-0.65233426376542181</v>
      </c>
      <c r="AC733" s="2"/>
      <c r="AH733" s="2"/>
      <c r="AI733" s="2"/>
    </row>
    <row r="734" spans="1:35">
      <c r="A734" s="1" t="str">
        <f t="shared" si="223"/>
        <v>~bui~ : [bɪ]</v>
      </c>
      <c r="B734" s="1">
        <f t="shared" si="240"/>
        <v>0</v>
      </c>
      <c r="C734" s="1">
        <f t="shared" si="240"/>
        <v>0</v>
      </c>
      <c r="D734" s="1">
        <f t="shared" si="240"/>
        <v>0</v>
      </c>
      <c r="E734" s="7">
        <v>1</v>
      </c>
      <c r="F734" s="9" t="s">
        <v>746</v>
      </c>
      <c r="G734" s="4">
        <f t="shared" si="224"/>
        <v>4.5330915684496827E-4</v>
      </c>
      <c r="H734" s="4" t="str">
        <f t="shared" si="225"/>
        <v>bɪ</v>
      </c>
      <c r="I734" s="4" t="str">
        <f t="shared" si="226"/>
        <v>bui</v>
      </c>
      <c r="J734" s="10">
        <f t="shared" si="227"/>
        <v>2</v>
      </c>
      <c r="K734" s="10">
        <f t="shared" si="228"/>
        <v>3</v>
      </c>
      <c r="L734" s="10">
        <f t="shared" si="229"/>
        <v>3</v>
      </c>
      <c r="M734" s="1" t="str">
        <f t="shared" si="230"/>
        <v>~bui~</v>
      </c>
      <c r="N734" s="1" t="str">
        <f t="shared" si="231"/>
        <v>[bɪ]</v>
      </c>
      <c r="O734" s="4">
        <f t="shared" si="232"/>
        <v>3.237091344223457E-2</v>
      </c>
      <c r="P734" s="4">
        <f t="shared" si="233"/>
        <v>0.15384615384615385</v>
      </c>
      <c r="Q734" s="3" cm="1">
        <f t="array" ref="Q734">SUM(_xlfn._xlws.FILTER($G$2:$G$863,_xlfn.MAP($M$2:$M$863,_xlfn.LAMBDA(_xlpm.x,_xlpm.x=$M734))))</f>
        <v>4.5330915684496827E-4</v>
      </c>
      <c r="R734" s="4">
        <f t="shared" si="234"/>
        <v>1</v>
      </c>
      <c r="S734" s="6" cm="1">
        <f t="array" ref="S734">SUM(_xlfn._xlws.FILTER($G$2:$G$863,_xlfn.MAP($N$2:$N$863,_xlfn.LAMBDA(_xlpm.x,_xlpm.x=$N734))))</f>
        <v>5.4397098821396192E-3</v>
      </c>
      <c r="T734" s="4">
        <f t="shared" si="235"/>
        <v>8.3333333333333329E-2</v>
      </c>
      <c r="U734" s="4">
        <f t="shared" si="236"/>
        <v>1.0791812460476249</v>
      </c>
      <c r="V734" s="4" t="s">
        <v>899</v>
      </c>
      <c r="W734" s="4" t="s">
        <v>895</v>
      </c>
      <c r="X734" s="2" cm="1">
        <f t="array" ref="X734">SUM(_xlfn._xlws.FILTER($E$2:$E$863,_xlfn.MAP($V$2:$V$863,_xlfn.LAMBDA(_xlpm.x,_xlpm.x=$V734))))</f>
        <v>359</v>
      </c>
      <c r="Y734" s="11">
        <f t="shared" si="237"/>
        <v>2.7855153203342618E-3</v>
      </c>
      <c r="Z734" s="2" cm="1">
        <f t="array" ref="Z734">SUM(_xlfn._xlws.FILTER($E$2:$E$863,_xlfn.MAP($W$2:$W$863,_xlfn.LAMBDA(_xlpm.x,_xlpm.x=$W734))))</f>
        <v>150</v>
      </c>
      <c r="AA734" s="11">
        <f t="shared" si="238"/>
        <v>6.6666666666666671E-3</v>
      </c>
      <c r="AB734" s="11">
        <f t="shared" si="239"/>
        <v>-0.37900318952263795</v>
      </c>
      <c r="AC734" s="2"/>
      <c r="AH734" s="2"/>
      <c r="AI734" s="2"/>
    </row>
    <row r="735" spans="1:35">
      <c r="A735" s="1" t="str">
        <f t="shared" si="223"/>
        <v>~lle~ : [lɛ]</v>
      </c>
      <c r="B735" s="1">
        <f t="shared" si="240"/>
        <v>0</v>
      </c>
      <c r="C735" s="1">
        <f t="shared" si="240"/>
        <v>0</v>
      </c>
      <c r="D735" s="1">
        <f t="shared" si="240"/>
        <v>0</v>
      </c>
      <c r="E735" s="7">
        <v>1</v>
      </c>
      <c r="F735" s="9" t="s">
        <v>665</v>
      </c>
      <c r="G735" s="4">
        <f t="shared" si="224"/>
        <v>4.5330915684496827E-4</v>
      </c>
      <c r="H735" s="1" t="str">
        <f t="shared" si="225"/>
        <v>lɛ</v>
      </c>
      <c r="I735" s="1" t="str">
        <f t="shared" si="226"/>
        <v>lle</v>
      </c>
      <c r="J735" s="10">
        <f t="shared" si="227"/>
        <v>2</v>
      </c>
      <c r="K735" s="10">
        <f t="shared" si="228"/>
        <v>3</v>
      </c>
      <c r="L735" s="10">
        <f t="shared" si="229"/>
        <v>3</v>
      </c>
      <c r="M735" s="1" t="str">
        <f t="shared" si="230"/>
        <v>~lle~</v>
      </c>
      <c r="N735" s="1" t="str">
        <f t="shared" si="231"/>
        <v>[lɛ]</v>
      </c>
      <c r="O735" s="4">
        <f t="shared" si="232"/>
        <v>3.237091344223457E-2</v>
      </c>
      <c r="P735" s="4">
        <f t="shared" si="233"/>
        <v>0.15384615384615385</v>
      </c>
      <c r="Q735" s="3" cm="1">
        <f t="array" ref="Q735">SUM(_xlfn._xlws.FILTER($G$2:$G$863,_xlfn.MAP($M$2:$M$863,_xlfn.LAMBDA(_xlpm.x,_xlpm.x=$M735))))</f>
        <v>4.5330915684496827E-4</v>
      </c>
      <c r="R735" s="4">
        <f t="shared" si="234"/>
        <v>1</v>
      </c>
      <c r="S735" s="6" cm="1">
        <f t="array" ref="S735">SUM(_xlfn._xlws.FILTER($G$2:$G$863,_xlfn.MAP($N$2:$N$863,_xlfn.LAMBDA(_xlpm.x,_xlpm.x=$N735))))</f>
        <v>5.4397098821396192E-3</v>
      </c>
      <c r="T735" s="4">
        <f t="shared" si="235"/>
        <v>8.3333333333333329E-2</v>
      </c>
      <c r="U735" s="4">
        <f t="shared" si="236"/>
        <v>1.0791812460476249</v>
      </c>
      <c r="V735" s="4" t="s">
        <v>900</v>
      </c>
      <c r="W735" s="4" t="s">
        <v>905</v>
      </c>
      <c r="X735" s="2" cm="1">
        <f t="array" ref="X735">SUM(_xlfn._xlws.FILTER($E$2:$E$863,_xlfn.MAP($V$2:$V$863,_xlfn.LAMBDA(_xlpm.x,_xlpm.x=$V735))))</f>
        <v>247</v>
      </c>
      <c r="Y735" s="11">
        <f t="shared" si="237"/>
        <v>4.048582995951417E-3</v>
      </c>
      <c r="Z735" s="2" cm="1">
        <f t="array" ref="Z735">SUM(_xlfn._xlws.FILTER($E$2:$E$863,_xlfn.MAP($W$2:$W$863,_xlfn.LAMBDA(_xlpm.x,_xlpm.x=$W735))))</f>
        <v>55</v>
      </c>
      <c r="AA735" s="11">
        <f t="shared" si="238"/>
        <v>1.8181818181818181E-2</v>
      </c>
      <c r="AB735" s="11">
        <f t="shared" si="239"/>
        <v>-0.65233426376542181</v>
      </c>
      <c r="AC735" s="2"/>
      <c r="AH735" s="2"/>
      <c r="AI735" s="2"/>
    </row>
    <row r="736" spans="1:35">
      <c r="A736" s="1" t="str">
        <f t="shared" si="223"/>
        <v>~ssi~ : [sə]</v>
      </c>
      <c r="B736" s="1">
        <f t="shared" si="240"/>
        <v>0</v>
      </c>
      <c r="C736" s="1">
        <f t="shared" si="240"/>
        <v>0</v>
      </c>
      <c r="D736" s="1">
        <f t="shared" si="240"/>
        <v>0</v>
      </c>
      <c r="E736" s="7">
        <v>1</v>
      </c>
      <c r="F736" s="9" t="s">
        <v>622</v>
      </c>
      <c r="G736" s="4">
        <f t="shared" si="224"/>
        <v>4.5330915684496827E-4</v>
      </c>
      <c r="H736" s="4" t="str">
        <f t="shared" si="225"/>
        <v>sə</v>
      </c>
      <c r="I736" s="4" t="str">
        <f t="shared" si="226"/>
        <v>ssi</v>
      </c>
      <c r="J736" s="10">
        <f t="shared" si="227"/>
        <v>2</v>
      </c>
      <c r="K736" s="10">
        <f t="shared" si="228"/>
        <v>3</v>
      </c>
      <c r="L736" s="10">
        <f t="shared" si="229"/>
        <v>3</v>
      </c>
      <c r="M736" s="1" t="str">
        <f t="shared" si="230"/>
        <v>~ssi~</v>
      </c>
      <c r="N736" s="1" t="str">
        <f t="shared" si="231"/>
        <v>[sə]</v>
      </c>
      <c r="O736" s="4">
        <f t="shared" si="232"/>
        <v>3.237091344223457E-2</v>
      </c>
      <c r="P736" s="4">
        <f t="shared" si="233"/>
        <v>0.15384615384615385</v>
      </c>
      <c r="Q736" s="3" cm="1">
        <f t="array" ref="Q736">SUM(_xlfn._xlws.FILTER($G$2:$G$863,_xlfn.MAP($M$2:$M$863,_xlfn.LAMBDA(_xlpm.x,_xlpm.x=$M736))))</f>
        <v>4.5330915684496827E-4</v>
      </c>
      <c r="R736" s="4">
        <f t="shared" si="234"/>
        <v>1</v>
      </c>
      <c r="S736" s="6" cm="1">
        <f t="array" ref="S736">SUM(_xlfn._xlws.FILTER($G$2:$G$863,_xlfn.MAP($N$2:$N$863,_xlfn.LAMBDA(_xlpm.x,_xlpm.x=$N736))))</f>
        <v>5.4397098821396192E-3</v>
      </c>
      <c r="T736" s="4">
        <f t="shared" si="235"/>
        <v>8.3333333333333329E-2</v>
      </c>
      <c r="U736" s="4">
        <f t="shared" si="236"/>
        <v>1.0791812460476249</v>
      </c>
      <c r="V736" s="4" t="s">
        <v>908</v>
      </c>
      <c r="W736" s="4" t="s">
        <v>892</v>
      </c>
      <c r="X736" s="2" cm="1">
        <f t="array" ref="X736">SUM(_xlfn._xlws.FILTER($E$2:$E$863,_xlfn.MAP($V$2:$V$863,_xlfn.LAMBDA(_xlpm.x,_xlpm.x=$V736))))</f>
        <v>562</v>
      </c>
      <c r="Y736" s="11">
        <f t="shared" si="237"/>
        <v>1.7793594306049821E-3</v>
      </c>
      <c r="Z736" s="2" cm="1">
        <f t="array" ref="Z736">SUM(_xlfn._xlws.FILTER($E$2:$E$863,_xlfn.MAP($W$2:$W$863,_xlfn.LAMBDA(_xlpm.x,_xlpm.x=$W736))))</f>
        <v>110</v>
      </c>
      <c r="AA736" s="11">
        <f t="shared" si="238"/>
        <v>9.0909090909090905E-3</v>
      </c>
      <c r="AB736" s="11">
        <f t="shared" si="239"/>
        <v>-0.70834363041083603</v>
      </c>
      <c r="AC736" s="2"/>
      <c r="AH736" s="2"/>
      <c r="AI736" s="2"/>
    </row>
    <row r="737" spans="1:35">
      <c r="A737" s="1" t="str">
        <f t="shared" si="223"/>
        <v>~rry~ : [ɹɪ]</v>
      </c>
      <c r="B737" s="1">
        <f t="shared" si="240"/>
        <v>1</v>
      </c>
      <c r="C737" s="1">
        <f t="shared" si="240"/>
        <v>0</v>
      </c>
      <c r="D737" s="1">
        <f t="shared" si="240"/>
        <v>0</v>
      </c>
      <c r="E737" s="7">
        <v>2</v>
      </c>
      <c r="F737" s="9" t="s">
        <v>653</v>
      </c>
      <c r="G737" s="4">
        <f t="shared" si="224"/>
        <v>9.0661831368993653E-4</v>
      </c>
      <c r="H737" s="1" t="str">
        <f t="shared" si="225"/>
        <v>ɹɪ</v>
      </c>
      <c r="I737" s="1" t="str">
        <f t="shared" si="226"/>
        <v>rry</v>
      </c>
      <c r="J737" s="10">
        <f t="shared" si="227"/>
        <v>2</v>
      </c>
      <c r="K737" s="10">
        <f t="shared" si="228"/>
        <v>3</v>
      </c>
      <c r="L737" s="10">
        <f t="shared" si="229"/>
        <v>3</v>
      </c>
      <c r="M737" s="1" t="str">
        <f t="shared" si="230"/>
        <v>~rry~</v>
      </c>
      <c r="N737" s="1" t="str">
        <f t="shared" si="231"/>
        <v>[ɹɪ]</v>
      </c>
      <c r="O737" s="4">
        <f t="shared" si="232"/>
        <v>4.4465792730694557E-2</v>
      </c>
      <c r="P737" s="4">
        <f t="shared" si="233"/>
        <v>0.13333333333333333</v>
      </c>
      <c r="Q737" s="3" cm="1">
        <f t="array" ref="Q737">SUM(_xlfn._xlws.FILTER($G$2:$G$863,_xlfn.MAP($M$2:$M$863,_xlfn.LAMBDA(_xlpm.x,_xlpm.x=$M737))))</f>
        <v>9.0661831368993653E-4</v>
      </c>
      <c r="R737" s="4">
        <f t="shared" si="234"/>
        <v>1</v>
      </c>
      <c r="S737" s="6" cm="1">
        <f t="array" ref="S737">SUM(_xlfn._xlws.FILTER($G$2:$G$863,_xlfn.MAP($N$2:$N$863,_xlfn.LAMBDA(_xlpm.x,_xlpm.x=$N737))))</f>
        <v>1.2692656391659111E-2</v>
      </c>
      <c r="T737" s="4">
        <f t="shared" si="235"/>
        <v>7.1428571428571425E-2</v>
      </c>
      <c r="U737" s="4">
        <f t="shared" si="236"/>
        <v>1.146128035678238</v>
      </c>
      <c r="V737" s="4" t="s">
        <v>889</v>
      </c>
      <c r="W737" s="4" t="s">
        <v>900</v>
      </c>
      <c r="X737" s="2" cm="1">
        <f t="array" ref="X737">SUM(_xlfn._xlws.FILTER($E$2:$E$863,_xlfn.MAP($V$2:$V$863,_xlfn.LAMBDA(_xlpm.x,_xlpm.x=$V737))))</f>
        <v>52</v>
      </c>
      <c r="Y737" s="11">
        <f t="shared" si="237"/>
        <v>3.8461538461538464E-2</v>
      </c>
      <c r="Z737" s="2" cm="1">
        <f t="array" ref="Z737">SUM(_xlfn._xlws.FILTER($E$2:$E$863,_xlfn.MAP($W$2:$W$863,_xlfn.LAMBDA(_xlpm.x,_xlpm.x=$W737))))</f>
        <v>78</v>
      </c>
      <c r="AA737" s="11">
        <f t="shared" si="238"/>
        <v>2.564102564102564E-2</v>
      </c>
      <c r="AB737" s="11">
        <f t="shared" si="239"/>
        <v>0.17609125905568129</v>
      </c>
      <c r="AC737" s="2"/>
      <c r="AH737" s="2"/>
      <c r="AI737" s="2"/>
    </row>
    <row r="738" spans="1:35">
      <c r="A738" s="1" t="str">
        <f t="shared" si="223"/>
        <v>~mme~ : [mə]</v>
      </c>
      <c r="B738" s="1">
        <f t="shared" si="240"/>
        <v>0</v>
      </c>
      <c r="C738" s="1">
        <f t="shared" si="240"/>
        <v>1</v>
      </c>
      <c r="D738" s="1">
        <f t="shared" si="240"/>
        <v>0</v>
      </c>
      <c r="E738" s="7">
        <v>1</v>
      </c>
      <c r="F738" s="9" t="s">
        <v>750</v>
      </c>
      <c r="G738" s="4">
        <f t="shared" si="224"/>
        <v>4.5330915684496827E-4</v>
      </c>
      <c r="H738" s="4" t="str">
        <f t="shared" si="225"/>
        <v>mə</v>
      </c>
      <c r="I738" s="4" t="str">
        <f t="shared" si="226"/>
        <v>mme</v>
      </c>
      <c r="J738" s="10">
        <f t="shared" si="227"/>
        <v>2</v>
      </c>
      <c r="K738" s="10">
        <f t="shared" si="228"/>
        <v>3</v>
      </c>
      <c r="L738" s="10">
        <f t="shared" si="229"/>
        <v>3</v>
      </c>
      <c r="M738" s="1" t="str">
        <f t="shared" si="230"/>
        <v>~mme~</v>
      </c>
      <c r="N738" s="1" t="str">
        <f t="shared" si="231"/>
        <v>[mə]</v>
      </c>
      <c r="O738" s="4">
        <f t="shared" si="232"/>
        <v>2.6301367171815585E-2</v>
      </c>
      <c r="P738" s="4">
        <f t="shared" si="233"/>
        <v>0.125</v>
      </c>
      <c r="Q738" s="3" cm="1">
        <f t="array" ref="Q738">SUM(_xlfn._xlws.FILTER($G$2:$G$863,_xlfn.MAP($M$2:$M$863,_xlfn.LAMBDA(_xlpm.x,_xlpm.x=$M738))))</f>
        <v>4.5330915684496827E-4</v>
      </c>
      <c r="R738" s="4">
        <f t="shared" si="234"/>
        <v>1</v>
      </c>
      <c r="S738" s="6" cm="1">
        <f t="array" ref="S738">SUM(_xlfn._xlws.FILTER($G$2:$G$863,_xlfn.MAP($N$2:$N$863,_xlfn.LAMBDA(_xlpm.x,_xlpm.x=$N738))))</f>
        <v>6.799637352674524E-3</v>
      </c>
      <c r="T738" s="4">
        <f t="shared" si="235"/>
        <v>6.6666666666666666E-2</v>
      </c>
      <c r="U738" s="4">
        <f t="shared" si="236"/>
        <v>1.1760912590556813</v>
      </c>
      <c r="V738" s="4" t="s">
        <v>909</v>
      </c>
      <c r="W738" s="4" t="s">
        <v>897</v>
      </c>
      <c r="X738" s="2" cm="1">
        <f t="array" ref="X738">SUM(_xlfn._xlws.FILTER($E$2:$E$863,_xlfn.MAP($V$2:$V$863,_xlfn.LAMBDA(_xlpm.x,_xlpm.x=$V738))))</f>
        <v>473</v>
      </c>
      <c r="Y738" s="11">
        <f t="shared" si="237"/>
        <v>2.1141649048625794E-3</v>
      </c>
      <c r="Z738" s="2" cm="1">
        <f t="array" ref="Z738">SUM(_xlfn._xlws.FILTER($E$2:$E$863,_xlfn.MAP($W$2:$W$863,_xlfn.LAMBDA(_xlpm.x,_xlpm.x=$W738))))</f>
        <v>111</v>
      </c>
      <c r="AA738" s="11">
        <f t="shared" si="238"/>
        <v>9.0090090090090089E-3</v>
      </c>
      <c r="AB738" s="11">
        <f t="shared" si="239"/>
        <v>-0.62953816195115408</v>
      </c>
      <c r="AC738" s="2"/>
      <c r="AH738" s="2"/>
      <c r="AI738" s="2"/>
    </row>
    <row r="739" spans="1:35">
      <c r="A739" s="1" t="str">
        <f t="shared" si="223"/>
        <v>~mmo~ : [mə]</v>
      </c>
      <c r="B739" s="1">
        <f t="shared" si="240"/>
        <v>0</v>
      </c>
      <c r="C739" s="1">
        <f t="shared" si="240"/>
        <v>1</v>
      </c>
      <c r="D739" s="1">
        <f t="shared" si="240"/>
        <v>0</v>
      </c>
      <c r="E739" s="7">
        <v>1</v>
      </c>
      <c r="F739" s="9" t="s">
        <v>846</v>
      </c>
      <c r="G739" s="4">
        <f t="shared" si="224"/>
        <v>4.5330915684496827E-4</v>
      </c>
      <c r="H739" s="4" t="str">
        <f t="shared" si="225"/>
        <v>mə</v>
      </c>
      <c r="I739" s="4" t="str">
        <f t="shared" si="226"/>
        <v>mmo</v>
      </c>
      <c r="J739" s="10">
        <f t="shared" si="227"/>
        <v>2</v>
      </c>
      <c r="K739" s="10">
        <f t="shared" si="228"/>
        <v>3</v>
      </c>
      <c r="L739" s="10">
        <f t="shared" si="229"/>
        <v>3</v>
      </c>
      <c r="M739" s="1" t="str">
        <f t="shared" si="230"/>
        <v>~mmo~</v>
      </c>
      <c r="N739" s="1" t="str">
        <f t="shared" si="231"/>
        <v>[mə]</v>
      </c>
      <c r="O739" s="4">
        <f t="shared" si="232"/>
        <v>2.6301367171815585E-2</v>
      </c>
      <c r="P739" s="4">
        <f t="shared" si="233"/>
        <v>0.125</v>
      </c>
      <c r="Q739" s="3" cm="1">
        <f t="array" ref="Q739">SUM(_xlfn._xlws.FILTER($G$2:$G$863,_xlfn.MAP($M$2:$M$863,_xlfn.LAMBDA(_xlpm.x,_xlpm.x=$M739))))</f>
        <v>4.5330915684496827E-4</v>
      </c>
      <c r="R739" s="4">
        <f t="shared" si="234"/>
        <v>1</v>
      </c>
      <c r="S739" s="6" cm="1">
        <f t="array" ref="S739">SUM(_xlfn._xlws.FILTER($G$2:$G$863,_xlfn.MAP($N$2:$N$863,_xlfn.LAMBDA(_xlpm.x,_xlpm.x=$N739))))</f>
        <v>6.799637352674524E-3</v>
      </c>
      <c r="T739" s="4">
        <f t="shared" si="235"/>
        <v>6.6666666666666666E-2</v>
      </c>
      <c r="U739" s="4">
        <f t="shared" si="236"/>
        <v>1.1760912590556813</v>
      </c>
      <c r="V739" s="4" t="s">
        <v>907</v>
      </c>
      <c r="W739" s="4" t="s">
        <v>894</v>
      </c>
      <c r="X739" s="2" cm="1">
        <f t="array" ref="X739">SUM(_xlfn._xlws.FILTER($E$2:$E$863,_xlfn.MAP($V$2:$V$863,_xlfn.LAMBDA(_xlpm.x,_xlpm.x=$V739))))</f>
        <v>341</v>
      </c>
      <c r="Y739" s="11">
        <f t="shared" si="237"/>
        <v>2.9325513196480938E-3</v>
      </c>
      <c r="Z739" s="2" cm="1">
        <f t="array" ref="Z739">SUM(_xlfn._xlws.FILTER($E$2:$E$863,_xlfn.MAP($W$2:$W$863,_xlfn.LAMBDA(_xlpm.x,_xlpm.x=$W739))))</f>
        <v>288</v>
      </c>
      <c r="AA739" s="11">
        <f t="shared" si="238"/>
        <v>3.472222222222222E-3</v>
      </c>
      <c r="AB739" s="11">
        <f t="shared" si="239"/>
        <v>-7.3361891233266863E-2</v>
      </c>
      <c r="AC739" s="2"/>
      <c r="AH739" s="2"/>
      <c r="AI739" s="2"/>
    </row>
    <row r="740" spans="1:35">
      <c r="A740" s="1" t="str">
        <f t="shared" si="223"/>
        <v>~ssa~ : [sɛ]</v>
      </c>
      <c r="B740" s="1">
        <f t="shared" si="240"/>
        <v>0</v>
      </c>
      <c r="C740" s="1">
        <f t="shared" si="240"/>
        <v>0</v>
      </c>
      <c r="D740" s="1">
        <f t="shared" si="240"/>
        <v>0</v>
      </c>
      <c r="E740" s="7">
        <v>1</v>
      </c>
      <c r="F740" s="9" t="s">
        <v>843</v>
      </c>
      <c r="G740" s="4">
        <f t="shared" si="224"/>
        <v>4.5330915684496827E-4</v>
      </c>
      <c r="H740" s="1" t="str">
        <f t="shared" si="225"/>
        <v>sɛ</v>
      </c>
      <c r="I740" s="1" t="str">
        <f t="shared" si="226"/>
        <v>ssa</v>
      </c>
      <c r="J740" s="10">
        <f t="shared" si="227"/>
        <v>2</v>
      </c>
      <c r="K740" s="10">
        <f t="shared" si="228"/>
        <v>3</v>
      </c>
      <c r="L740" s="10">
        <f t="shared" si="229"/>
        <v>3</v>
      </c>
      <c r="M740" s="1" t="str">
        <f t="shared" si="230"/>
        <v>~ssa~</v>
      </c>
      <c r="N740" s="1" t="str">
        <f t="shared" si="231"/>
        <v>[sɛ]</v>
      </c>
      <c r="O740" s="4">
        <f t="shared" si="232"/>
        <v>2.0039136892811872E-2</v>
      </c>
      <c r="P740" s="4">
        <f t="shared" si="233"/>
        <v>9.5238095238095233E-2</v>
      </c>
      <c r="Q740" s="3" cm="1">
        <f t="array" ref="Q740">SUM(_xlfn._xlws.FILTER($G$2:$G$863,_xlfn.MAP($M$2:$M$863,_xlfn.LAMBDA(_xlpm.x,_xlpm.x=$M740))))</f>
        <v>4.5330915684496827E-4</v>
      </c>
      <c r="R740" s="4">
        <f t="shared" si="234"/>
        <v>1</v>
      </c>
      <c r="S740" s="6" cm="1">
        <f t="array" ref="S740">SUM(_xlfn._xlws.FILTER($G$2:$G$863,_xlfn.MAP($N$2:$N$863,_xlfn.LAMBDA(_xlpm.x,_xlpm.x=$N740))))</f>
        <v>9.0661831368993653E-3</v>
      </c>
      <c r="T740" s="4">
        <f t="shared" si="235"/>
        <v>0.05</v>
      </c>
      <c r="U740" s="4">
        <f t="shared" si="236"/>
        <v>1.3010299956639813</v>
      </c>
      <c r="V740" s="4" t="s">
        <v>908</v>
      </c>
      <c r="W740" s="4" t="s">
        <v>892</v>
      </c>
      <c r="X740" s="2" cm="1">
        <f t="array" ref="X740">SUM(_xlfn._xlws.FILTER($E$2:$E$863,_xlfn.MAP($V$2:$V$863,_xlfn.LAMBDA(_xlpm.x,_xlpm.x=$V740))))</f>
        <v>562</v>
      </c>
      <c r="Y740" s="11">
        <f t="shared" si="237"/>
        <v>1.7793594306049821E-3</v>
      </c>
      <c r="Z740" s="2" cm="1">
        <f t="array" ref="Z740">SUM(_xlfn._xlws.FILTER($E$2:$E$863,_xlfn.MAP($W$2:$W$863,_xlfn.LAMBDA(_xlpm.x,_xlpm.x=$W740))))</f>
        <v>110</v>
      </c>
      <c r="AA740" s="11">
        <f t="shared" si="238"/>
        <v>9.0909090909090905E-3</v>
      </c>
      <c r="AB740" s="11">
        <f t="shared" si="239"/>
        <v>-0.70834363041083603</v>
      </c>
      <c r="AC740" s="2"/>
      <c r="AH740" s="2"/>
      <c r="AI740" s="2"/>
    </row>
    <row r="741" spans="1:35">
      <c r="A741" s="1" t="str">
        <f t="shared" si="223"/>
        <v>~mple~ : [mpli]</v>
      </c>
      <c r="B741" s="1">
        <f t="shared" si="240"/>
        <v>0</v>
      </c>
      <c r="C741" s="1">
        <f t="shared" si="240"/>
        <v>1</v>
      </c>
      <c r="D741" s="1">
        <f t="shared" si="240"/>
        <v>0</v>
      </c>
      <c r="E741" s="7">
        <v>1</v>
      </c>
      <c r="F741" s="9" t="s">
        <v>86</v>
      </c>
      <c r="G741" s="4">
        <f t="shared" si="224"/>
        <v>4.5330915684496827E-4</v>
      </c>
      <c r="H741" s="4" t="str">
        <f t="shared" si="225"/>
        <v>mpli</v>
      </c>
      <c r="I741" s="4" t="str">
        <f t="shared" si="226"/>
        <v>mple</v>
      </c>
      <c r="J741" s="10">
        <f t="shared" si="227"/>
        <v>4</v>
      </c>
      <c r="K741" s="10">
        <f t="shared" si="228"/>
        <v>4</v>
      </c>
      <c r="L741" s="10">
        <f t="shared" si="229"/>
        <v>4</v>
      </c>
      <c r="M741" s="1" t="str">
        <f t="shared" si="230"/>
        <v>~mple~</v>
      </c>
      <c r="N741" s="1" t="str">
        <f t="shared" si="231"/>
        <v>[mpli]</v>
      </c>
      <c r="O741" s="4">
        <f t="shared" si="232"/>
        <v>0.1171234337644549</v>
      </c>
      <c r="P741" s="4">
        <f t="shared" si="233"/>
        <v>0.5</v>
      </c>
      <c r="Q741" s="3" cm="1">
        <f t="array" ref="Q741">SUM(_xlfn._xlws.FILTER($G$2:$G$863,_xlfn.MAP($M$2:$M$863,_xlfn.LAMBDA(_xlpm.x,_xlpm.x=$M741))))</f>
        <v>1.3599274705349048E-3</v>
      </c>
      <c r="R741" s="4">
        <f t="shared" si="234"/>
        <v>0.33333333333333331</v>
      </c>
      <c r="S741" s="6" cm="1">
        <f t="array" ref="S741">SUM(_xlfn._xlws.FILTER($G$2:$G$863,_xlfn.MAP($N$2:$N$863,_xlfn.LAMBDA(_xlpm.x,_xlpm.x=$N741))))</f>
        <v>4.5330915684496827E-4</v>
      </c>
      <c r="T741" s="4">
        <f t="shared" si="235"/>
        <v>1</v>
      </c>
      <c r="U741" s="4">
        <f t="shared" si="236"/>
        <v>-0.47712125471966244</v>
      </c>
      <c r="V741" s="4" t="s">
        <v>899</v>
      </c>
      <c r="W741" s="4" t="s">
        <v>895</v>
      </c>
      <c r="X741" s="2" cm="1">
        <f t="array" ref="X741">SUM(_xlfn._xlws.FILTER($E$2:$E$863,_xlfn.MAP($V$2:$V$863,_xlfn.LAMBDA(_xlpm.x,_xlpm.x=$V741))))</f>
        <v>359</v>
      </c>
      <c r="Y741" s="11">
        <f t="shared" si="237"/>
        <v>2.7855153203342618E-3</v>
      </c>
      <c r="Z741" s="2" cm="1">
        <f t="array" ref="Z741">SUM(_xlfn._xlws.FILTER($E$2:$E$863,_xlfn.MAP($W$2:$W$863,_xlfn.LAMBDA(_xlpm.x,_xlpm.x=$W741))))</f>
        <v>150</v>
      </c>
      <c r="AA741" s="11">
        <f t="shared" si="238"/>
        <v>6.6666666666666671E-3</v>
      </c>
      <c r="AB741" s="11">
        <f t="shared" si="239"/>
        <v>-0.37900318952263795</v>
      </c>
      <c r="AC741" s="2"/>
      <c r="AH741" s="2"/>
      <c r="AI741" s="2"/>
    </row>
    <row r="742" spans="1:35">
      <c r="A742" s="1" t="str">
        <f t="shared" si="223"/>
        <v>~shou~ : [ʃaʊ]</v>
      </c>
      <c r="B742" s="1">
        <f t="shared" ref="B742:D761" si="241">_xlfn.LET(_xlpm.d,$F742,_xlpm.k,_xlfn.CONCAT(LEFT(TRIM(B$1),1),"*"),COUNTIF(_xlpm.d,_xlpm.k))</f>
        <v>0</v>
      </c>
      <c r="C742" s="1">
        <f t="shared" si="241"/>
        <v>0</v>
      </c>
      <c r="D742" s="1">
        <f t="shared" si="241"/>
        <v>0</v>
      </c>
      <c r="E742" s="7">
        <v>1</v>
      </c>
      <c r="F742" s="9" t="s">
        <v>642</v>
      </c>
      <c r="G742" s="4">
        <f t="shared" si="224"/>
        <v>4.5330915684496827E-4</v>
      </c>
      <c r="H742" s="4" t="str">
        <f t="shared" si="225"/>
        <v>ʃaʊ</v>
      </c>
      <c r="I742" s="4" t="str">
        <f t="shared" si="226"/>
        <v>shou</v>
      </c>
      <c r="J742" s="10">
        <f t="shared" si="227"/>
        <v>3</v>
      </c>
      <c r="K742" s="10">
        <f t="shared" si="228"/>
        <v>4</v>
      </c>
      <c r="L742" s="10">
        <f t="shared" si="229"/>
        <v>4</v>
      </c>
      <c r="M742" s="1" t="str">
        <f t="shared" si="230"/>
        <v>~shou~</v>
      </c>
      <c r="N742" s="1" t="str">
        <f t="shared" si="231"/>
        <v>[ʃaʊ]</v>
      </c>
      <c r="O742" s="4">
        <f t="shared" si="232"/>
        <v>0.1171234337644549</v>
      </c>
      <c r="P742" s="4">
        <f t="shared" si="233"/>
        <v>0.5</v>
      </c>
      <c r="Q742" s="3" cm="1">
        <f t="array" ref="Q742">SUM(_xlfn._xlws.FILTER($G$2:$G$863,_xlfn.MAP($M$2:$M$863,_xlfn.LAMBDA(_xlpm.x,_xlpm.x=$M742))))</f>
        <v>1.3599274705349048E-3</v>
      </c>
      <c r="R742" s="4">
        <f t="shared" si="234"/>
        <v>0.33333333333333331</v>
      </c>
      <c r="S742" s="6" cm="1">
        <f t="array" ref="S742">SUM(_xlfn._xlws.FILTER($G$2:$G$863,_xlfn.MAP($N$2:$N$863,_xlfn.LAMBDA(_xlpm.x,_xlpm.x=$N742))))</f>
        <v>4.5330915684496827E-4</v>
      </c>
      <c r="T742" s="4">
        <f t="shared" si="235"/>
        <v>1</v>
      </c>
      <c r="U742" s="4">
        <f t="shared" si="236"/>
        <v>-0.47712125471966244</v>
      </c>
      <c r="V742" s="4" t="s">
        <v>909</v>
      </c>
      <c r="W742" s="4" t="s">
        <v>890</v>
      </c>
      <c r="X742" s="2" cm="1">
        <f t="array" ref="X742">SUM(_xlfn._xlws.FILTER($E$2:$E$863,_xlfn.MAP($V$2:$V$863,_xlfn.LAMBDA(_xlpm.x,_xlpm.x=$V742))))</f>
        <v>473</v>
      </c>
      <c r="Y742" s="11">
        <f t="shared" si="237"/>
        <v>2.1141649048625794E-3</v>
      </c>
      <c r="Z742" s="2" cm="1">
        <f t="array" ref="Z742">SUM(_xlfn._xlws.FILTER($E$2:$E$863,_xlfn.MAP($W$2:$W$863,_xlfn.LAMBDA(_xlpm.x,_xlpm.x=$W742))))</f>
        <v>245</v>
      </c>
      <c r="AA742" s="11">
        <f t="shared" si="238"/>
        <v>4.0816326530612249E-3</v>
      </c>
      <c r="AB742" s="11">
        <f t="shared" si="239"/>
        <v>-0.28569505637327913</v>
      </c>
      <c r="AC742" s="2"/>
      <c r="AH742" s="2"/>
      <c r="AI742" s="2"/>
    </row>
    <row r="743" spans="1:35">
      <c r="A743" s="1" t="str">
        <f t="shared" si="223"/>
        <v>~thou~ : [θaʊ]</v>
      </c>
      <c r="B743" s="1">
        <f t="shared" si="241"/>
        <v>0</v>
      </c>
      <c r="C743" s="1">
        <f t="shared" si="241"/>
        <v>0</v>
      </c>
      <c r="D743" s="1">
        <f t="shared" si="241"/>
        <v>0</v>
      </c>
      <c r="E743" s="7">
        <v>1</v>
      </c>
      <c r="F743" s="9" t="s">
        <v>214</v>
      </c>
      <c r="G743" s="4">
        <f t="shared" si="224"/>
        <v>4.5330915684496827E-4</v>
      </c>
      <c r="H743" s="4" t="str">
        <f t="shared" si="225"/>
        <v>θaʊ</v>
      </c>
      <c r="I743" s="4" t="str">
        <f t="shared" si="226"/>
        <v>thou</v>
      </c>
      <c r="J743" s="10">
        <f t="shared" si="227"/>
        <v>3</v>
      </c>
      <c r="K743" s="10">
        <f t="shared" si="228"/>
        <v>4</v>
      </c>
      <c r="L743" s="10">
        <f t="shared" si="229"/>
        <v>4</v>
      </c>
      <c r="M743" s="1" t="str">
        <f t="shared" si="230"/>
        <v>~thou~</v>
      </c>
      <c r="N743" s="1" t="str">
        <f t="shared" si="231"/>
        <v>[θaʊ]</v>
      </c>
      <c r="O743" s="4">
        <f t="shared" si="232"/>
        <v>0.1171234337644549</v>
      </c>
      <c r="P743" s="4">
        <f t="shared" si="233"/>
        <v>0.5</v>
      </c>
      <c r="Q743" s="3" cm="1">
        <f t="array" ref="Q743">SUM(_xlfn._xlws.FILTER($G$2:$G$863,_xlfn.MAP($M$2:$M$863,_xlfn.LAMBDA(_xlpm.x,_xlpm.x=$M743))))</f>
        <v>1.3599274705349048E-3</v>
      </c>
      <c r="R743" s="4">
        <f t="shared" si="234"/>
        <v>0.33333333333333331</v>
      </c>
      <c r="S743" s="6" cm="1">
        <f t="array" ref="S743">SUM(_xlfn._xlws.FILTER($G$2:$G$863,_xlfn.MAP($N$2:$N$863,_xlfn.LAMBDA(_xlpm.x,_xlpm.x=$N743))))</f>
        <v>4.5330915684496827E-4</v>
      </c>
      <c r="T743" s="4">
        <f t="shared" si="235"/>
        <v>1</v>
      </c>
      <c r="U743" s="4">
        <f t="shared" si="236"/>
        <v>-0.47712125471966244</v>
      </c>
      <c r="V743" s="4" t="s">
        <v>909</v>
      </c>
      <c r="W743" s="4" t="s">
        <v>893</v>
      </c>
      <c r="X743" s="2" cm="1">
        <f t="array" ref="X743">SUM(_xlfn._xlws.FILTER($E$2:$E$863,_xlfn.MAP($V$2:$V$863,_xlfn.LAMBDA(_xlpm.x,_xlpm.x=$V743))))</f>
        <v>473</v>
      </c>
      <c r="Y743" s="11">
        <f t="shared" si="237"/>
        <v>2.1141649048625794E-3</v>
      </c>
      <c r="Z743" s="2" cm="1">
        <f t="array" ref="Z743">SUM(_xlfn._xlws.FILTER($E$2:$E$863,_xlfn.MAP($W$2:$W$863,_xlfn.LAMBDA(_xlpm.x,_xlpm.x=$W743))))</f>
        <v>228</v>
      </c>
      <c r="AA743" s="11">
        <f t="shared" si="238"/>
        <v>4.3859649122807015E-3</v>
      </c>
      <c r="AB743" s="11">
        <f t="shared" si="239"/>
        <v>-0.3169262937373577</v>
      </c>
      <c r="AC743" s="2"/>
      <c r="AH743" s="2"/>
      <c r="AI743" s="2"/>
    </row>
    <row r="744" spans="1:35">
      <c r="A744" s="1" t="str">
        <f t="shared" si="223"/>
        <v>~thou~ : [θɔ]</v>
      </c>
      <c r="B744" s="1">
        <f t="shared" si="241"/>
        <v>0</v>
      </c>
      <c r="C744" s="1">
        <f t="shared" si="241"/>
        <v>0</v>
      </c>
      <c r="D744" s="1">
        <f t="shared" si="241"/>
        <v>0</v>
      </c>
      <c r="E744" s="7">
        <v>1</v>
      </c>
      <c r="F744" s="9" t="s">
        <v>865</v>
      </c>
      <c r="G744" s="4">
        <f t="shared" si="224"/>
        <v>4.5330915684496827E-4</v>
      </c>
      <c r="H744" s="4" t="str">
        <f t="shared" si="225"/>
        <v>θɔ</v>
      </c>
      <c r="I744" s="4" t="str">
        <f t="shared" si="226"/>
        <v>thou</v>
      </c>
      <c r="J744" s="10">
        <f t="shared" si="227"/>
        <v>2</v>
      </c>
      <c r="K744" s="10">
        <f t="shared" si="228"/>
        <v>4</v>
      </c>
      <c r="L744" s="10">
        <f t="shared" si="229"/>
        <v>4</v>
      </c>
      <c r="M744" s="1" t="str">
        <f t="shared" si="230"/>
        <v>~thou~</v>
      </c>
      <c r="N744" s="1" t="str">
        <f t="shared" si="231"/>
        <v>[θɔ]</v>
      </c>
      <c r="O744" s="4">
        <f t="shared" si="232"/>
        <v>0.1171234337644549</v>
      </c>
      <c r="P744" s="4">
        <f t="shared" si="233"/>
        <v>0.5</v>
      </c>
      <c r="Q744" s="3" cm="1">
        <f t="array" ref="Q744">SUM(_xlfn._xlws.FILTER($G$2:$G$863,_xlfn.MAP($M$2:$M$863,_xlfn.LAMBDA(_xlpm.x,_xlpm.x=$M744))))</f>
        <v>1.3599274705349048E-3</v>
      </c>
      <c r="R744" s="4">
        <f t="shared" si="234"/>
        <v>0.33333333333333331</v>
      </c>
      <c r="S744" s="6" cm="1">
        <f t="array" ref="S744">SUM(_xlfn._xlws.FILTER($G$2:$G$863,_xlfn.MAP($N$2:$N$863,_xlfn.LAMBDA(_xlpm.x,_xlpm.x=$N744))))</f>
        <v>4.5330915684496827E-4</v>
      </c>
      <c r="T744" s="4">
        <f t="shared" si="235"/>
        <v>1</v>
      </c>
      <c r="U744" s="4">
        <f t="shared" si="236"/>
        <v>-0.47712125471966244</v>
      </c>
      <c r="V744" s="4" t="s">
        <v>900</v>
      </c>
      <c r="W744" s="4" t="s">
        <v>901</v>
      </c>
      <c r="X744" s="2" cm="1">
        <f t="array" ref="X744">SUM(_xlfn._xlws.FILTER($E$2:$E$863,_xlfn.MAP($V$2:$V$863,_xlfn.LAMBDA(_xlpm.x,_xlpm.x=$V744))))</f>
        <v>247</v>
      </c>
      <c r="Y744" s="11">
        <f t="shared" si="237"/>
        <v>4.048582995951417E-3</v>
      </c>
      <c r="Z744" s="2" cm="1">
        <f t="array" ref="Z744">SUM(_xlfn._xlws.FILTER($E$2:$E$863,_xlfn.MAP($W$2:$W$863,_xlfn.LAMBDA(_xlpm.x,_xlpm.x=$W744))))</f>
        <v>184</v>
      </c>
      <c r="AA744" s="11">
        <f t="shared" si="238"/>
        <v>5.434782608695652E-3</v>
      </c>
      <c r="AB744" s="11">
        <f t="shared" si="239"/>
        <v>-0.12787913025012926</v>
      </c>
      <c r="AC744" s="2"/>
      <c r="AH744" s="2"/>
      <c r="AI744" s="2"/>
    </row>
    <row r="745" spans="1:35">
      <c r="A745" s="1" t="str">
        <f t="shared" si="223"/>
        <v>~brea~ : [bɹeɪ]</v>
      </c>
      <c r="B745" s="1">
        <f t="shared" si="241"/>
        <v>0</v>
      </c>
      <c r="C745" s="1">
        <f t="shared" si="241"/>
        <v>0</v>
      </c>
      <c r="D745" s="1">
        <f t="shared" si="241"/>
        <v>0</v>
      </c>
      <c r="E745" s="7">
        <v>1</v>
      </c>
      <c r="F745" s="9" t="s">
        <v>748</v>
      </c>
      <c r="G745" s="4">
        <f t="shared" si="224"/>
        <v>4.5330915684496827E-4</v>
      </c>
      <c r="H745" s="4" t="str">
        <f t="shared" si="225"/>
        <v>bɹeɪ</v>
      </c>
      <c r="I745" s="4" t="str">
        <f t="shared" si="226"/>
        <v>brea</v>
      </c>
      <c r="J745" s="10">
        <f t="shared" si="227"/>
        <v>4</v>
      </c>
      <c r="K745" s="10">
        <f t="shared" si="228"/>
        <v>4</v>
      </c>
      <c r="L745" s="10">
        <f t="shared" si="229"/>
        <v>4</v>
      </c>
      <c r="M745" s="1" t="str">
        <f t="shared" si="230"/>
        <v>~brea~</v>
      </c>
      <c r="N745" s="1" t="str">
        <f t="shared" si="231"/>
        <v>[bɹeɪ]</v>
      </c>
      <c r="O745" s="4">
        <f t="shared" si="232"/>
        <v>0.15616457835260653</v>
      </c>
      <c r="P745" s="4">
        <f t="shared" si="233"/>
        <v>0.66666666666666663</v>
      </c>
      <c r="Q745" s="3" cm="1">
        <f t="array" ref="Q745">SUM(_xlfn._xlws.FILTER($G$2:$G$863,_xlfn.MAP($M$2:$M$863,_xlfn.LAMBDA(_xlpm.x,_xlpm.x=$M745))))</f>
        <v>9.0661831368993653E-4</v>
      </c>
      <c r="R745" s="4">
        <f t="shared" si="234"/>
        <v>0.5</v>
      </c>
      <c r="S745" s="6" cm="1">
        <f t="array" ref="S745">SUM(_xlfn._xlws.FILTER($G$2:$G$863,_xlfn.MAP($N$2:$N$863,_xlfn.LAMBDA(_xlpm.x,_xlpm.x=$N745))))</f>
        <v>4.5330915684496827E-4</v>
      </c>
      <c r="T745" s="4">
        <f t="shared" si="235"/>
        <v>1</v>
      </c>
      <c r="U745" s="4">
        <f t="shared" si="236"/>
        <v>-0.3010299956639812</v>
      </c>
      <c r="V745" s="4" t="s">
        <v>899</v>
      </c>
      <c r="W745" s="4" t="s">
        <v>895</v>
      </c>
      <c r="X745" s="2" cm="1">
        <f t="array" ref="X745">SUM(_xlfn._xlws.FILTER($E$2:$E$863,_xlfn.MAP($V$2:$V$863,_xlfn.LAMBDA(_xlpm.x,_xlpm.x=$V745))))</f>
        <v>359</v>
      </c>
      <c r="Y745" s="11">
        <f t="shared" si="237"/>
        <v>2.7855153203342618E-3</v>
      </c>
      <c r="Z745" s="2" cm="1">
        <f t="array" ref="Z745">SUM(_xlfn._xlws.FILTER($E$2:$E$863,_xlfn.MAP($W$2:$W$863,_xlfn.LAMBDA(_xlpm.x,_xlpm.x=$W745))))</f>
        <v>150</v>
      </c>
      <c r="AA745" s="11">
        <f t="shared" si="238"/>
        <v>6.6666666666666671E-3</v>
      </c>
      <c r="AB745" s="11">
        <f t="shared" si="239"/>
        <v>-0.37900318952263795</v>
      </c>
      <c r="AC745" s="2"/>
      <c r="AH745" s="2"/>
      <c r="AI745" s="2"/>
    </row>
    <row r="746" spans="1:35">
      <c r="A746" s="1" t="str">
        <f t="shared" si="223"/>
        <v>~brea~ : [bɹɛ]</v>
      </c>
      <c r="B746" s="1">
        <f t="shared" si="241"/>
        <v>0</v>
      </c>
      <c r="C746" s="1">
        <f t="shared" si="241"/>
        <v>0</v>
      </c>
      <c r="D746" s="1">
        <f t="shared" si="241"/>
        <v>0</v>
      </c>
      <c r="E746" s="7">
        <v>1</v>
      </c>
      <c r="F746" s="9" t="s">
        <v>285</v>
      </c>
      <c r="G746" s="4">
        <f t="shared" si="224"/>
        <v>4.5330915684496827E-4</v>
      </c>
      <c r="H746" s="1" t="str">
        <f t="shared" si="225"/>
        <v>bɹɛ</v>
      </c>
      <c r="I746" s="1" t="str">
        <f t="shared" si="226"/>
        <v>brea</v>
      </c>
      <c r="J746" s="10">
        <f t="shared" si="227"/>
        <v>3</v>
      </c>
      <c r="K746" s="10">
        <f t="shared" si="228"/>
        <v>4</v>
      </c>
      <c r="L746" s="10">
        <f t="shared" si="229"/>
        <v>4</v>
      </c>
      <c r="M746" s="1" t="str">
        <f t="shared" si="230"/>
        <v>~brea~</v>
      </c>
      <c r="N746" s="1" t="str">
        <f t="shared" si="231"/>
        <v>[bɹɛ]</v>
      </c>
      <c r="O746" s="4">
        <f t="shared" si="232"/>
        <v>0.15616457835260653</v>
      </c>
      <c r="P746" s="4">
        <f t="shared" si="233"/>
        <v>0.66666666666666663</v>
      </c>
      <c r="Q746" s="3" cm="1">
        <f t="array" ref="Q746">SUM(_xlfn._xlws.FILTER($G$2:$G$863,_xlfn.MAP($M$2:$M$863,_xlfn.LAMBDA(_xlpm.x,_xlpm.x=$M746))))</f>
        <v>9.0661831368993653E-4</v>
      </c>
      <c r="R746" s="4">
        <f t="shared" si="234"/>
        <v>0.5</v>
      </c>
      <c r="S746" s="6" cm="1">
        <f t="array" ref="S746">SUM(_xlfn._xlws.FILTER($G$2:$G$863,_xlfn.MAP($N$2:$N$863,_xlfn.LAMBDA(_xlpm.x,_xlpm.x=$N746))))</f>
        <v>4.5330915684496827E-4</v>
      </c>
      <c r="T746" s="4">
        <f t="shared" si="235"/>
        <v>1</v>
      </c>
      <c r="U746" s="4">
        <f t="shared" si="236"/>
        <v>-0.3010299956639812</v>
      </c>
      <c r="V746" s="4" t="s">
        <v>907</v>
      </c>
      <c r="W746" s="4" t="s">
        <v>896</v>
      </c>
      <c r="X746" s="2" cm="1">
        <f t="array" ref="X746">SUM(_xlfn._xlws.FILTER($E$2:$E$863,_xlfn.MAP($V$2:$V$863,_xlfn.LAMBDA(_xlpm.x,_xlpm.x=$V746))))</f>
        <v>341</v>
      </c>
      <c r="Y746" s="11">
        <f t="shared" si="237"/>
        <v>2.9325513196480938E-3</v>
      </c>
      <c r="Z746" s="2" cm="1">
        <f t="array" ref="Z746">SUM(_xlfn._xlws.FILTER($E$2:$E$863,_xlfn.MAP($W$2:$W$863,_xlfn.LAMBDA(_xlpm.x,_xlpm.x=$W746))))</f>
        <v>85</v>
      </c>
      <c r="AA746" s="11">
        <f t="shared" si="238"/>
        <v>1.1764705882352941E-2</v>
      </c>
      <c r="AB746" s="11">
        <f t="shared" si="239"/>
        <v>-0.60333545327820504</v>
      </c>
      <c r="AC746" s="2"/>
      <c r="AH746" s="2"/>
      <c r="AI746" s="2"/>
    </row>
    <row r="747" spans="1:35">
      <c r="A747" s="1" t="str">
        <f t="shared" si="223"/>
        <v>~clea~ : [kli]</v>
      </c>
      <c r="B747" s="1">
        <f t="shared" si="241"/>
        <v>0</v>
      </c>
      <c r="C747" s="1">
        <f t="shared" si="241"/>
        <v>0</v>
      </c>
      <c r="D747" s="1">
        <f t="shared" si="241"/>
        <v>0</v>
      </c>
      <c r="E747" s="7">
        <v>1</v>
      </c>
      <c r="F747" s="9" t="s">
        <v>55</v>
      </c>
      <c r="G747" s="4">
        <f t="shared" si="224"/>
        <v>4.5330915684496827E-4</v>
      </c>
      <c r="H747" s="4" t="str">
        <f t="shared" si="225"/>
        <v>kli</v>
      </c>
      <c r="I747" s="4" t="str">
        <f t="shared" si="226"/>
        <v>clea</v>
      </c>
      <c r="J747" s="10">
        <f t="shared" si="227"/>
        <v>3</v>
      </c>
      <c r="K747" s="10">
        <f t="shared" si="228"/>
        <v>4</v>
      </c>
      <c r="L747" s="10">
        <f t="shared" si="229"/>
        <v>4</v>
      </c>
      <c r="M747" s="1" t="str">
        <f t="shared" si="230"/>
        <v>~clea~</v>
      </c>
      <c r="N747" s="1" t="str">
        <f t="shared" si="231"/>
        <v>[kli]</v>
      </c>
      <c r="O747" s="4">
        <f t="shared" si="232"/>
        <v>0.15616457835260653</v>
      </c>
      <c r="P747" s="4">
        <f t="shared" si="233"/>
        <v>0.66666666666666663</v>
      </c>
      <c r="Q747" s="3" cm="1">
        <f t="array" ref="Q747">SUM(_xlfn._xlws.FILTER($G$2:$G$863,_xlfn.MAP($M$2:$M$863,_xlfn.LAMBDA(_xlpm.x,_xlpm.x=$M747))))</f>
        <v>9.0661831368993653E-4</v>
      </c>
      <c r="R747" s="4">
        <f t="shared" si="234"/>
        <v>0.5</v>
      </c>
      <c r="S747" s="6" cm="1">
        <f t="array" ref="S747">SUM(_xlfn._xlws.FILTER($G$2:$G$863,_xlfn.MAP($N$2:$N$863,_xlfn.LAMBDA(_xlpm.x,_xlpm.x=$N747))))</f>
        <v>4.5330915684496827E-4</v>
      </c>
      <c r="T747" s="4">
        <f t="shared" si="235"/>
        <v>1</v>
      </c>
      <c r="U747" s="4">
        <f t="shared" si="236"/>
        <v>-0.3010299956639812</v>
      </c>
      <c r="V747" s="4" t="s">
        <v>907</v>
      </c>
      <c r="W747" s="4" t="s">
        <v>900</v>
      </c>
      <c r="X747" s="2" cm="1">
        <f t="array" ref="X747">SUM(_xlfn._xlws.FILTER($E$2:$E$863,_xlfn.MAP($V$2:$V$863,_xlfn.LAMBDA(_xlpm.x,_xlpm.x=$V747))))</f>
        <v>341</v>
      </c>
      <c r="Y747" s="11">
        <f t="shared" si="237"/>
        <v>2.9325513196480938E-3</v>
      </c>
      <c r="Z747" s="2" cm="1">
        <f t="array" ref="Z747">SUM(_xlfn._xlws.FILTER($E$2:$E$863,_xlfn.MAP($W$2:$W$863,_xlfn.LAMBDA(_xlpm.x,_xlpm.x=$W747))))</f>
        <v>78</v>
      </c>
      <c r="AA747" s="11">
        <f t="shared" si="238"/>
        <v>1.282051282051282E-2</v>
      </c>
      <c r="AB747" s="11">
        <f t="shared" si="239"/>
        <v>-0.64065977630201731</v>
      </c>
      <c r="AC747" s="2"/>
      <c r="AH747" s="2"/>
      <c r="AI747" s="2"/>
    </row>
    <row r="748" spans="1:35">
      <c r="A748" s="1" t="str">
        <f t="shared" si="223"/>
        <v>~clea~ : [klɪ]</v>
      </c>
      <c r="B748" s="1">
        <f t="shared" si="241"/>
        <v>0</v>
      </c>
      <c r="C748" s="1">
        <f t="shared" si="241"/>
        <v>0</v>
      </c>
      <c r="D748" s="1">
        <f t="shared" si="241"/>
        <v>0</v>
      </c>
      <c r="E748" s="7">
        <v>1</v>
      </c>
      <c r="F748" s="9" t="s">
        <v>695</v>
      </c>
      <c r="G748" s="4">
        <f t="shared" si="224"/>
        <v>4.5330915684496827E-4</v>
      </c>
      <c r="H748" s="4" t="str">
        <f t="shared" si="225"/>
        <v>klɪ</v>
      </c>
      <c r="I748" s="4" t="str">
        <f t="shared" si="226"/>
        <v>clea</v>
      </c>
      <c r="J748" s="10">
        <f t="shared" si="227"/>
        <v>3</v>
      </c>
      <c r="K748" s="10">
        <f t="shared" si="228"/>
        <v>4</v>
      </c>
      <c r="L748" s="10">
        <f t="shared" si="229"/>
        <v>4</v>
      </c>
      <c r="M748" s="1" t="str">
        <f t="shared" si="230"/>
        <v>~clea~</v>
      </c>
      <c r="N748" s="1" t="str">
        <f t="shared" si="231"/>
        <v>[klɪ]</v>
      </c>
      <c r="O748" s="4">
        <f t="shared" si="232"/>
        <v>0.15616457835260653</v>
      </c>
      <c r="P748" s="4">
        <f t="shared" si="233"/>
        <v>0.66666666666666663</v>
      </c>
      <c r="Q748" s="3" cm="1">
        <f t="array" ref="Q748">SUM(_xlfn._xlws.FILTER($G$2:$G$863,_xlfn.MAP($M$2:$M$863,_xlfn.LAMBDA(_xlpm.x,_xlpm.x=$M748))))</f>
        <v>9.0661831368993653E-4</v>
      </c>
      <c r="R748" s="4">
        <f t="shared" si="234"/>
        <v>0.5</v>
      </c>
      <c r="S748" s="6" cm="1">
        <f t="array" ref="S748">SUM(_xlfn._xlws.FILTER($G$2:$G$863,_xlfn.MAP($N$2:$N$863,_xlfn.LAMBDA(_xlpm.x,_xlpm.x=$N748))))</f>
        <v>4.5330915684496827E-4</v>
      </c>
      <c r="T748" s="4">
        <f t="shared" si="235"/>
        <v>1</v>
      </c>
      <c r="U748" s="4">
        <f t="shared" si="236"/>
        <v>-0.3010299956639812</v>
      </c>
      <c r="V748" s="4" t="s">
        <v>909</v>
      </c>
      <c r="W748" s="4" t="s">
        <v>899</v>
      </c>
      <c r="X748" s="2" cm="1">
        <f t="array" ref="X748">SUM(_xlfn._xlws.FILTER($E$2:$E$863,_xlfn.MAP($V$2:$V$863,_xlfn.LAMBDA(_xlpm.x,_xlpm.x=$V748))))</f>
        <v>473</v>
      </c>
      <c r="Y748" s="11">
        <f t="shared" si="237"/>
        <v>2.1141649048625794E-3</v>
      </c>
      <c r="Z748" s="2" cm="1">
        <f t="array" ref="Z748">SUM(_xlfn._xlws.FILTER($E$2:$E$863,_xlfn.MAP($W$2:$W$863,_xlfn.LAMBDA(_xlpm.x,_xlpm.x=$W748))))</f>
        <v>104</v>
      </c>
      <c r="AA748" s="11">
        <f t="shared" si="238"/>
        <v>9.6153846153846159E-3</v>
      </c>
      <c r="AB748" s="11">
        <f t="shared" si="239"/>
        <v>-0.65782780143903119</v>
      </c>
      <c r="AC748" s="2"/>
      <c r="AH748" s="2"/>
      <c r="AI748" s="2"/>
    </row>
    <row r="749" spans="1:35">
      <c r="A749" s="1" t="str">
        <f t="shared" si="223"/>
        <v>~ntai~ : [nteɪ]</v>
      </c>
      <c r="B749" s="1">
        <f t="shared" si="241"/>
        <v>0</v>
      </c>
      <c r="C749" s="1">
        <f t="shared" si="241"/>
        <v>0</v>
      </c>
      <c r="D749" s="1">
        <f t="shared" si="241"/>
        <v>1</v>
      </c>
      <c r="E749" s="7">
        <v>1</v>
      </c>
      <c r="F749" s="9" t="s">
        <v>357</v>
      </c>
      <c r="G749" s="4">
        <f t="shared" si="224"/>
        <v>4.5330915684496827E-4</v>
      </c>
      <c r="H749" s="4" t="str">
        <f t="shared" si="225"/>
        <v>nteɪ</v>
      </c>
      <c r="I749" s="4" t="str">
        <f t="shared" si="226"/>
        <v>ntai</v>
      </c>
      <c r="J749" s="10">
        <f t="shared" si="227"/>
        <v>4</v>
      </c>
      <c r="K749" s="10">
        <f t="shared" si="228"/>
        <v>4</v>
      </c>
      <c r="L749" s="10">
        <f t="shared" si="229"/>
        <v>4</v>
      </c>
      <c r="M749" s="1" t="str">
        <f t="shared" si="230"/>
        <v>~ntai~</v>
      </c>
      <c r="N749" s="1" t="str">
        <f t="shared" si="231"/>
        <v>[nteɪ]</v>
      </c>
      <c r="O749" s="4">
        <f t="shared" si="232"/>
        <v>0.15616457835260653</v>
      </c>
      <c r="P749" s="4">
        <f t="shared" si="233"/>
        <v>0.66666666666666663</v>
      </c>
      <c r="Q749" s="3" cm="1">
        <f t="array" ref="Q749">SUM(_xlfn._xlws.FILTER($G$2:$G$863,_xlfn.MAP($M$2:$M$863,_xlfn.LAMBDA(_xlpm.x,_xlpm.x=$M749))))</f>
        <v>9.0661831368993653E-4</v>
      </c>
      <c r="R749" s="4">
        <f t="shared" si="234"/>
        <v>0.5</v>
      </c>
      <c r="S749" s="6" cm="1">
        <f t="array" ref="S749">SUM(_xlfn._xlws.FILTER($G$2:$G$863,_xlfn.MAP($N$2:$N$863,_xlfn.LAMBDA(_xlpm.x,_xlpm.x=$N749))))</f>
        <v>4.5330915684496827E-4</v>
      </c>
      <c r="T749" s="4">
        <f t="shared" si="235"/>
        <v>1</v>
      </c>
      <c r="U749" s="4">
        <f t="shared" si="236"/>
        <v>-0.3010299956639812</v>
      </c>
      <c r="V749" s="4" t="s">
        <v>899</v>
      </c>
      <c r="W749" s="4" t="s">
        <v>895</v>
      </c>
      <c r="X749" s="2" cm="1">
        <f t="array" ref="X749">SUM(_xlfn._xlws.FILTER($E$2:$E$863,_xlfn.MAP($V$2:$V$863,_xlfn.LAMBDA(_xlpm.x,_xlpm.x=$V749))))</f>
        <v>359</v>
      </c>
      <c r="Y749" s="11">
        <f t="shared" si="237"/>
        <v>2.7855153203342618E-3</v>
      </c>
      <c r="Z749" s="2" cm="1">
        <f t="array" ref="Z749">SUM(_xlfn._xlws.FILTER($E$2:$E$863,_xlfn.MAP($W$2:$W$863,_xlfn.LAMBDA(_xlpm.x,_xlpm.x=$W749))))</f>
        <v>150</v>
      </c>
      <c r="AA749" s="11">
        <f t="shared" si="238"/>
        <v>6.6666666666666671E-3</v>
      </c>
      <c r="AB749" s="11">
        <f t="shared" si="239"/>
        <v>-0.37900318952263795</v>
      </c>
      <c r="AC749" s="2"/>
      <c r="AH749" s="2"/>
      <c r="AI749" s="2"/>
    </row>
    <row r="750" spans="1:35">
      <c r="A750" s="1" t="str">
        <f t="shared" si="223"/>
        <v>~ntai~ : [ntɛ]</v>
      </c>
      <c r="B750" s="1">
        <f t="shared" si="241"/>
        <v>0</v>
      </c>
      <c r="C750" s="1">
        <f t="shared" si="241"/>
        <v>0</v>
      </c>
      <c r="D750" s="1">
        <f t="shared" si="241"/>
        <v>1</v>
      </c>
      <c r="E750" s="7">
        <v>1</v>
      </c>
      <c r="F750" s="9" t="s">
        <v>767</v>
      </c>
      <c r="G750" s="4">
        <f t="shared" si="224"/>
        <v>4.5330915684496827E-4</v>
      </c>
      <c r="H750" s="4" t="str">
        <f t="shared" si="225"/>
        <v>ntɛ</v>
      </c>
      <c r="I750" s="4" t="str">
        <f t="shared" si="226"/>
        <v>ntai</v>
      </c>
      <c r="J750" s="10">
        <f t="shared" si="227"/>
        <v>3</v>
      </c>
      <c r="K750" s="10">
        <f t="shared" si="228"/>
        <v>4</v>
      </c>
      <c r="L750" s="10">
        <f t="shared" si="229"/>
        <v>4</v>
      </c>
      <c r="M750" s="1" t="str">
        <f t="shared" si="230"/>
        <v>~ntai~</v>
      </c>
      <c r="N750" s="1" t="str">
        <f t="shared" si="231"/>
        <v>[ntɛ]</v>
      </c>
      <c r="O750" s="4">
        <f t="shared" si="232"/>
        <v>0.15616457835260653</v>
      </c>
      <c r="P750" s="4">
        <f t="shared" si="233"/>
        <v>0.66666666666666663</v>
      </c>
      <c r="Q750" s="3" cm="1">
        <f t="array" ref="Q750">SUM(_xlfn._xlws.FILTER($G$2:$G$863,_xlfn.MAP($M$2:$M$863,_xlfn.LAMBDA(_xlpm.x,_xlpm.x=$M750))))</f>
        <v>9.0661831368993653E-4</v>
      </c>
      <c r="R750" s="4">
        <f t="shared" si="234"/>
        <v>0.5</v>
      </c>
      <c r="S750" s="6" cm="1">
        <f t="array" ref="S750">SUM(_xlfn._xlws.FILTER($G$2:$G$863,_xlfn.MAP($N$2:$N$863,_xlfn.LAMBDA(_xlpm.x,_xlpm.x=$N750))))</f>
        <v>4.5330915684496827E-4</v>
      </c>
      <c r="T750" s="4">
        <f t="shared" si="235"/>
        <v>1</v>
      </c>
      <c r="U750" s="4">
        <f t="shared" si="236"/>
        <v>-0.3010299956639812</v>
      </c>
      <c r="V750" s="4" t="s">
        <v>907</v>
      </c>
      <c r="W750" s="4" t="s">
        <v>894</v>
      </c>
      <c r="X750" s="2" cm="1">
        <f t="array" ref="X750">SUM(_xlfn._xlws.FILTER($E$2:$E$863,_xlfn.MAP($V$2:$V$863,_xlfn.LAMBDA(_xlpm.x,_xlpm.x=$V750))))</f>
        <v>341</v>
      </c>
      <c r="Y750" s="11">
        <f t="shared" si="237"/>
        <v>2.9325513196480938E-3</v>
      </c>
      <c r="Z750" s="2" cm="1">
        <f t="array" ref="Z750">SUM(_xlfn._xlws.FILTER($E$2:$E$863,_xlfn.MAP($W$2:$W$863,_xlfn.LAMBDA(_xlpm.x,_xlpm.x=$W750))))</f>
        <v>288</v>
      </c>
      <c r="AA750" s="11">
        <f t="shared" si="238"/>
        <v>3.472222222222222E-3</v>
      </c>
      <c r="AB750" s="11">
        <f t="shared" si="239"/>
        <v>-7.3361891233266863E-2</v>
      </c>
      <c r="AC750" s="2"/>
      <c r="AH750" s="2"/>
      <c r="AI750" s="2"/>
    </row>
    <row r="751" spans="1:35">
      <c r="A751" s="1" t="str">
        <f t="shared" si="223"/>
        <v>~grou~ : [ɡɹaʊ]</v>
      </c>
      <c r="B751" s="1">
        <f t="shared" si="241"/>
        <v>0</v>
      </c>
      <c r="C751" s="1">
        <f t="shared" si="241"/>
        <v>0</v>
      </c>
      <c r="D751" s="1">
        <f t="shared" si="241"/>
        <v>0</v>
      </c>
      <c r="E751" s="7">
        <v>1</v>
      </c>
      <c r="F751" s="9" t="s">
        <v>349</v>
      </c>
      <c r="G751" s="4">
        <f t="shared" si="224"/>
        <v>4.5330915684496827E-4</v>
      </c>
      <c r="H751" s="4" t="str">
        <f t="shared" si="225"/>
        <v>ɡɹaʊ</v>
      </c>
      <c r="I751" s="4" t="str">
        <f t="shared" si="226"/>
        <v>grou</v>
      </c>
      <c r="J751" s="10">
        <f t="shared" si="227"/>
        <v>4</v>
      </c>
      <c r="K751" s="10">
        <f t="shared" si="228"/>
        <v>4</v>
      </c>
      <c r="L751" s="10">
        <f t="shared" si="229"/>
        <v>4</v>
      </c>
      <c r="M751" s="1" t="str">
        <f t="shared" si="230"/>
        <v>~grou~</v>
      </c>
      <c r="N751" s="1" t="str">
        <f t="shared" si="231"/>
        <v>[ɡɹaʊ]</v>
      </c>
      <c r="O751" s="4">
        <f t="shared" si="232"/>
        <v>0.15616457835260653</v>
      </c>
      <c r="P751" s="4">
        <f t="shared" si="233"/>
        <v>0.66666666666666663</v>
      </c>
      <c r="Q751" s="3" cm="1">
        <f t="array" ref="Q751">SUM(_xlfn._xlws.FILTER($G$2:$G$863,_xlfn.MAP($M$2:$M$863,_xlfn.LAMBDA(_xlpm.x,_xlpm.x=$M751))))</f>
        <v>9.0661831368993653E-4</v>
      </c>
      <c r="R751" s="4">
        <f t="shared" si="234"/>
        <v>0.5</v>
      </c>
      <c r="S751" s="6" cm="1">
        <f t="array" ref="S751">SUM(_xlfn._xlws.FILTER($G$2:$G$863,_xlfn.MAP($N$2:$N$863,_xlfn.LAMBDA(_xlpm.x,_xlpm.x=$N751))))</f>
        <v>4.5330915684496827E-4</v>
      </c>
      <c r="T751" s="4">
        <f t="shared" si="235"/>
        <v>1</v>
      </c>
      <c r="U751" s="4">
        <f t="shared" si="236"/>
        <v>-0.3010299956639812</v>
      </c>
      <c r="V751" s="4"/>
      <c r="W751" s="4"/>
      <c r="X751" s="2" cm="1">
        <f t="array" ref="X751">SUM(_xlfn._xlws.FILTER($E$2:$E$863,_xlfn.MAP($V$2:$V$863,_xlfn.LAMBDA(_xlpm.x,_xlpm.x=$V751))))</f>
        <v>44</v>
      </c>
      <c r="Y751" s="11">
        <f t="shared" si="237"/>
        <v>2.2727272727272728E-2</v>
      </c>
      <c r="Z751" s="2" cm="1">
        <f t="array" ref="Z751">SUM(_xlfn._xlws.FILTER($E$2:$E$863,_xlfn.MAP($W$2:$W$863,_xlfn.LAMBDA(_xlpm.x,_xlpm.x=$W751))))</f>
        <v>108</v>
      </c>
      <c r="AA751" s="11">
        <f t="shared" si="238"/>
        <v>9.2592592592592587E-3</v>
      </c>
      <c r="AB751" s="11">
        <f t="shared" si="239"/>
        <v>0.38997107900076228</v>
      </c>
      <c r="AC751" s="2"/>
      <c r="AH751" s="2"/>
      <c r="AI751" s="2"/>
    </row>
    <row r="752" spans="1:35">
      <c r="A752" s="1" t="str">
        <f t="shared" si="223"/>
        <v>~llow~ : [laʊ]</v>
      </c>
      <c r="B752" s="1">
        <f t="shared" si="241"/>
        <v>0</v>
      </c>
      <c r="C752" s="1">
        <f t="shared" si="241"/>
        <v>0</v>
      </c>
      <c r="D752" s="1">
        <f t="shared" si="241"/>
        <v>0</v>
      </c>
      <c r="E752" s="7">
        <v>1</v>
      </c>
      <c r="F752" s="9" t="s">
        <v>452</v>
      </c>
      <c r="G752" s="4">
        <f t="shared" si="224"/>
        <v>4.5330915684496827E-4</v>
      </c>
      <c r="H752" s="4" t="str">
        <f t="shared" si="225"/>
        <v>laʊ</v>
      </c>
      <c r="I752" s="4" t="str">
        <f t="shared" si="226"/>
        <v>llow</v>
      </c>
      <c r="J752" s="10">
        <f t="shared" si="227"/>
        <v>3</v>
      </c>
      <c r="K752" s="10">
        <f t="shared" si="228"/>
        <v>4</v>
      </c>
      <c r="L752" s="10">
        <f t="shared" si="229"/>
        <v>4</v>
      </c>
      <c r="M752" s="1" t="str">
        <f t="shared" si="230"/>
        <v>~llow~</v>
      </c>
      <c r="N752" s="1" t="str">
        <f t="shared" si="231"/>
        <v>[laʊ]</v>
      </c>
      <c r="O752" s="4">
        <f t="shared" si="232"/>
        <v>9.3698747011563929E-2</v>
      </c>
      <c r="P752" s="4">
        <f t="shared" si="233"/>
        <v>0.4</v>
      </c>
      <c r="Q752" s="3" cm="1">
        <f t="array" ref="Q752">SUM(_xlfn._xlws.FILTER($G$2:$G$863,_xlfn.MAP($M$2:$M$863,_xlfn.LAMBDA(_xlpm.x,_xlpm.x=$M752))))</f>
        <v>1.3599274705349048E-3</v>
      </c>
      <c r="R752" s="4">
        <f t="shared" si="234"/>
        <v>0.33333333333333331</v>
      </c>
      <c r="S752" s="6" cm="1">
        <f t="array" ref="S752">SUM(_xlfn._xlws.FILTER($G$2:$G$863,_xlfn.MAP($N$2:$N$863,_xlfn.LAMBDA(_xlpm.x,_xlpm.x=$N752))))</f>
        <v>9.0661831368993653E-4</v>
      </c>
      <c r="T752" s="4">
        <f t="shared" si="235"/>
        <v>0.5</v>
      </c>
      <c r="U752" s="4">
        <f t="shared" si="236"/>
        <v>-0.17609125905568127</v>
      </c>
      <c r="V752" s="4" t="s">
        <v>908</v>
      </c>
      <c r="W752" s="4" t="s">
        <v>892</v>
      </c>
      <c r="X752" s="2" cm="1">
        <f t="array" ref="X752">SUM(_xlfn._xlws.FILTER($E$2:$E$863,_xlfn.MAP($V$2:$V$863,_xlfn.LAMBDA(_xlpm.x,_xlpm.x=$V752))))</f>
        <v>562</v>
      </c>
      <c r="Y752" s="11">
        <f t="shared" si="237"/>
        <v>1.7793594306049821E-3</v>
      </c>
      <c r="Z752" s="2" cm="1">
        <f t="array" ref="Z752">SUM(_xlfn._xlws.FILTER($E$2:$E$863,_xlfn.MAP($W$2:$W$863,_xlfn.LAMBDA(_xlpm.x,_xlpm.x=$W752))))</f>
        <v>110</v>
      </c>
      <c r="AA752" s="11">
        <f t="shared" si="238"/>
        <v>9.0909090909090905E-3</v>
      </c>
      <c r="AB752" s="11">
        <f t="shared" si="239"/>
        <v>-0.70834363041083603</v>
      </c>
      <c r="AC752" s="2"/>
      <c r="AH752" s="2"/>
      <c r="AI752" s="2"/>
    </row>
    <row r="753" spans="1:35">
      <c r="A753" s="1" t="str">
        <f t="shared" si="223"/>
        <v>~thou~ : [ðoʊ]</v>
      </c>
      <c r="B753" s="1">
        <f t="shared" si="241"/>
        <v>0</v>
      </c>
      <c r="C753" s="1">
        <f t="shared" si="241"/>
        <v>0</v>
      </c>
      <c r="D753" s="1">
        <f t="shared" si="241"/>
        <v>0</v>
      </c>
      <c r="E753" s="7">
        <v>1</v>
      </c>
      <c r="F753" s="9" t="s">
        <v>864</v>
      </c>
      <c r="G753" s="4">
        <f t="shared" si="224"/>
        <v>4.5330915684496827E-4</v>
      </c>
      <c r="H753" s="4" t="str">
        <f t="shared" si="225"/>
        <v>ðoʊ</v>
      </c>
      <c r="I753" s="4" t="str">
        <f t="shared" si="226"/>
        <v>thou</v>
      </c>
      <c r="J753" s="10">
        <f t="shared" si="227"/>
        <v>3</v>
      </c>
      <c r="K753" s="10">
        <f t="shared" si="228"/>
        <v>4</v>
      </c>
      <c r="L753" s="10">
        <f t="shared" si="229"/>
        <v>4</v>
      </c>
      <c r="M753" s="1" t="str">
        <f t="shared" si="230"/>
        <v>~thou~</v>
      </c>
      <c r="N753" s="1" t="str">
        <f t="shared" si="231"/>
        <v>[ðoʊ]</v>
      </c>
      <c r="O753" s="4">
        <f t="shared" si="232"/>
        <v>9.3698747011563929E-2</v>
      </c>
      <c r="P753" s="4">
        <f t="shared" si="233"/>
        <v>0.4</v>
      </c>
      <c r="Q753" s="3" cm="1">
        <f t="array" ref="Q753">SUM(_xlfn._xlws.FILTER($G$2:$G$863,_xlfn.MAP($M$2:$M$863,_xlfn.LAMBDA(_xlpm.x,_xlpm.x=$M753))))</f>
        <v>1.3599274705349048E-3</v>
      </c>
      <c r="R753" s="4">
        <f t="shared" si="234"/>
        <v>0.33333333333333331</v>
      </c>
      <c r="S753" s="6" cm="1">
        <f t="array" ref="S753">SUM(_xlfn._xlws.FILTER($G$2:$G$863,_xlfn.MAP($N$2:$N$863,_xlfn.LAMBDA(_xlpm.x,_xlpm.x=$N753))))</f>
        <v>9.0661831368993653E-4</v>
      </c>
      <c r="T753" s="4">
        <f t="shared" si="235"/>
        <v>0.5</v>
      </c>
      <c r="U753" s="4">
        <f t="shared" si="236"/>
        <v>-0.17609125905568127</v>
      </c>
      <c r="V753" s="4" t="s">
        <v>909</v>
      </c>
      <c r="W753" s="4" t="s">
        <v>893</v>
      </c>
      <c r="X753" s="2" cm="1">
        <f t="array" ref="X753">SUM(_xlfn._xlws.FILTER($E$2:$E$863,_xlfn.MAP($V$2:$V$863,_xlfn.LAMBDA(_xlpm.x,_xlpm.x=$V753))))</f>
        <v>473</v>
      </c>
      <c r="Y753" s="11">
        <f t="shared" si="237"/>
        <v>2.1141649048625794E-3</v>
      </c>
      <c r="Z753" s="2" cm="1">
        <f t="array" ref="Z753">SUM(_xlfn._xlws.FILTER($E$2:$E$863,_xlfn.MAP($W$2:$W$863,_xlfn.LAMBDA(_xlpm.x,_xlpm.x=$W753))))</f>
        <v>228</v>
      </c>
      <c r="AA753" s="11">
        <f t="shared" si="238"/>
        <v>4.3859649122807015E-3</v>
      </c>
      <c r="AB753" s="11">
        <f t="shared" si="239"/>
        <v>-0.3169262937373577</v>
      </c>
      <c r="AC753" s="2"/>
      <c r="AH753" s="2"/>
      <c r="AI753" s="2"/>
    </row>
    <row r="754" spans="1:35">
      <c r="A754" s="1" t="str">
        <f t="shared" si="223"/>
        <v>~shou~ : [ʃoʊ]</v>
      </c>
      <c r="B754" s="1">
        <f t="shared" si="241"/>
        <v>0</v>
      </c>
      <c r="C754" s="1">
        <f t="shared" si="241"/>
        <v>0</v>
      </c>
      <c r="D754" s="1">
        <f t="shared" si="241"/>
        <v>0</v>
      </c>
      <c r="E754" s="7">
        <v>1</v>
      </c>
      <c r="F754" s="9" t="s">
        <v>734</v>
      </c>
      <c r="G754" s="4">
        <f t="shared" si="224"/>
        <v>4.5330915684496827E-4</v>
      </c>
      <c r="H754" s="4" t="str">
        <f t="shared" si="225"/>
        <v>ʃoʊ</v>
      </c>
      <c r="I754" s="4" t="str">
        <f t="shared" si="226"/>
        <v>shou</v>
      </c>
      <c r="J754" s="10">
        <f t="shared" si="227"/>
        <v>3</v>
      </c>
      <c r="K754" s="10">
        <f t="shared" si="228"/>
        <v>4</v>
      </c>
      <c r="L754" s="10">
        <f t="shared" si="229"/>
        <v>4</v>
      </c>
      <c r="M754" s="1" t="str">
        <f t="shared" si="230"/>
        <v>~shou~</v>
      </c>
      <c r="N754" s="1" t="str">
        <f t="shared" si="231"/>
        <v>[ʃoʊ]</v>
      </c>
      <c r="O754" s="4">
        <f t="shared" si="232"/>
        <v>9.3698747011563929E-2</v>
      </c>
      <c r="P754" s="4">
        <f t="shared" si="233"/>
        <v>0.4</v>
      </c>
      <c r="Q754" s="3" cm="1">
        <f t="array" ref="Q754">SUM(_xlfn._xlws.FILTER($G$2:$G$863,_xlfn.MAP($M$2:$M$863,_xlfn.LAMBDA(_xlpm.x,_xlpm.x=$M754))))</f>
        <v>1.3599274705349048E-3</v>
      </c>
      <c r="R754" s="4">
        <f t="shared" si="234"/>
        <v>0.33333333333333331</v>
      </c>
      <c r="S754" s="6" cm="1">
        <f t="array" ref="S754">SUM(_xlfn._xlws.FILTER($G$2:$G$863,_xlfn.MAP($N$2:$N$863,_xlfn.LAMBDA(_xlpm.x,_xlpm.x=$N754))))</f>
        <v>9.0661831368993653E-4</v>
      </c>
      <c r="T754" s="4">
        <f t="shared" si="235"/>
        <v>0.5</v>
      </c>
      <c r="U754" s="4">
        <f t="shared" si="236"/>
        <v>-0.17609125905568127</v>
      </c>
      <c r="V754" s="4" t="s">
        <v>889</v>
      </c>
      <c r="W754" s="4" t="s">
        <v>903</v>
      </c>
      <c r="X754" s="2" cm="1">
        <f t="array" ref="X754">SUM(_xlfn._xlws.FILTER($E$2:$E$863,_xlfn.MAP($V$2:$V$863,_xlfn.LAMBDA(_xlpm.x,_xlpm.x=$V754))))</f>
        <v>52</v>
      </c>
      <c r="Y754" s="11">
        <f t="shared" si="237"/>
        <v>1.9230769230769232E-2</v>
      </c>
      <c r="Z754" s="2" cm="1">
        <f t="array" ref="Z754">SUM(_xlfn._xlws.FILTER($E$2:$E$863,_xlfn.MAP($W$2:$W$863,_xlfn.LAMBDA(_xlpm.x,_xlpm.x=$W754))))</f>
        <v>32</v>
      </c>
      <c r="AA754" s="11">
        <f t="shared" si="238"/>
        <v>3.125E-2</v>
      </c>
      <c r="AB754" s="11">
        <f t="shared" si="239"/>
        <v>-0.21085336531489315</v>
      </c>
      <c r="AC754" s="2"/>
      <c r="AH754" s="2"/>
      <c r="AI754" s="2"/>
    </row>
    <row r="755" spans="1:35">
      <c r="A755" s="1" t="str">
        <f t="shared" si="223"/>
        <v>~llow~ : [ləʊ]</v>
      </c>
      <c r="B755" s="1">
        <f t="shared" si="241"/>
        <v>0</v>
      </c>
      <c r="C755" s="1">
        <f t="shared" si="241"/>
        <v>0</v>
      </c>
      <c r="D755" s="1">
        <f t="shared" si="241"/>
        <v>0</v>
      </c>
      <c r="E755" s="7">
        <v>2</v>
      </c>
      <c r="F755" s="9" t="s">
        <v>221</v>
      </c>
      <c r="G755" s="4">
        <f t="shared" si="224"/>
        <v>9.0661831368993653E-4</v>
      </c>
      <c r="H755" s="4" t="str">
        <f t="shared" si="225"/>
        <v>ləʊ</v>
      </c>
      <c r="I755" s="4" t="str">
        <f t="shared" si="226"/>
        <v>llow</v>
      </c>
      <c r="J755" s="10">
        <f t="shared" si="227"/>
        <v>3</v>
      </c>
      <c r="K755" s="10">
        <f t="shared" si="228"/>
        <v>4</v>
      </c>
      <c r="L755" s="10">
        <f t="shared" si="229"/>
        <v>4</v>
      </c>
      <c r="M755" s="1" t="str">
        <f t="shared" si="230"/>
        <v>~llow~</v>
      </c>
      <c r="N755" s="1" t="str">
        <f t="shared" si="231"/>
        <v>[ləʊ]</v>
      </c>
      <c r="O755" s="4">
        <f t="shared" si="232"/>
        <v>0.29701800075577461</v>
      </c>
      <c r="P755" s="4">
        <f t="shared" si="233"/>
        <v>0.8</v>
      </c>
      <c r="Q755" s="3" cm="1">
        <f t="array" ref="Q755">SUM(_xlfn._xlws.FILTER($G$2:$G$863,_xlfn.MAP($M$2:$M$863,_xlfn.LAMBDA(_xlpm.x,_xlpm.x=$M755))))</f>
        <v>1.3599274705349048E-3</v>
      </c>
      <c r="R755" s="4">
        <f t="shared" si="234"/>
        <v>0.66666666666666663</v>
      </c>
      <c r="S755" s="6" cm="1">
        <f t="array" ref="S755">SUM(_xlfn._xlws.FILTER($G$2:$G$863,_xlfn.MAP($N$2:$N$863,_xlfn.LAMBDA(_xlpm.x,_xlpm.x=$N755))))</f>
        <v>9.0661831368993653E-4</v>
      </c>
      <c r="T755" s="4">
        <f t="shared" si="235"/>
        <v>1</v>
      </c>
      <c r="U755" s="4">
        <f t="shared" si="236"/>
        <v>-0.17609125905568127</v>
      </c>
      <c r="V755" s="4" t="s">
        <v>908</v>
      </c>
      <c r="W755" s="4" t="s">
        <v>892</v>
      </c>
      <c r="X755" s="2" cm="1">
        <f t="array" ref="X755">SUM(_xlfn._xlws.FILTER($E$2:$E$863,_xlfn.MAP($V$2:$V$863,_xlfn.LAMBDA(_xlpm.x,_xlpm.x=$V755))))</f>
        <v>562</v>
      </c>
      <c r="Y755" s="11">
        <f t="shared" si="237"/>
        <v>3.5587188612099642E-3</v>
      </c>
      <c r="Z755" s="2" cm="1">
        <f t="array" ref="Z755">SUM(_xlfn._xlws.FILTER($E$2:$E$863,_xlfn.MAP($W$2:$W$863,_xlfn.LAMBDA(_xlpm.x,_xlpm.x=$W755))))</f>
        <v>110</v>
      </c>
      <c r="AA755" s="11">
        <f t="shared" si="238"/>
        <v>1.8181818181818181E-2</v>
      </c>
      <c r="AB755" s="11">
        <f t="shared" si="239"/>
        <v>-0.70834363041083603</v>
      </c>
      <c r="AC755" s="2"/>
      <c r="AH755" s="2"/>
      <c r="AI755" s="2"/>
    </row>
    <row r="756" spans="1:35">
      <c r="A756" s="1" t="str">
        <f t="shared" si="223"/>
        <v>~mple~ : [mpl]</v>
      </c>
      <c r="B756" s="1">
        <f t="shared" si="241"/>
        <v>0</v>
      </c>
      <c r="C756" s="1">
        <f t="shared" si="241"/>
        <v>1</v>
      </c>
      <c r="D756" s="1">
        <f t="shared" si="241"/>
        <v>0</v>
      </c>
      <c r="E756" s="7">
        <v>2</v>
      </c>
      <c r="F756" s="9" t="s">
        <v>85</v>
      </c>
      <c r="G756" s="4">
        <f t="shared" si="224"/>
        <v>9.0661831368993653E-4</v>
      </c>
      <c r="H756" s="1" t="str">
        <f t="shared" si="225"/>
        <v>mpl</v>
      </c>
      <c r="I756" s="1" t="str">
        <f t="shared" si="226"/>
        <v>mple</v>
      </c>
      <c r="J756" s="10">
        <f t="shared" si="227"/>
        <v>3</v>
      </c>
      <c r="K756" s="10">
        <f t="shared" si="228"/>
        <v>4</v>
      </c>
      <c r="L756" s="10">
        <f t="shared" si="229"/>
        <v>4</v>
      </c>
      <c r="M756" s="1" t="str">
        <f t="shared" si="230"/>
        <v>~mple~</v>
      </c>
      <c r="N756" s="1" t="str">
        <f t="shared" si="231"/>
        <v>[mpl]</v>
      </c>
      <c r="O756" s="4">
        <f t="shared" si="232"/>
        <v>0.29701800075577461</v>
      </c>
      <c r="P756" s="4">
        <f t="shared" si="233"/>
        <v>0.8</v>
      </c>
      <c r="Q756" s="3" cm="1">
        <f t="array" ref="Q756">SUM(_xlfn._xlws.FILTER($G$2:$G$863,_xlfn.MAP($M$2:$M$863,_xlfn.LAMBDA(_xlpm.x,_xlpm.x=$M756))))</f>
        <v>1.3599274705349048E-3</v>
      </c>
      <c r="R756" s="4">
        <f t="shared" si="234"/>
        <v>0.66666666666666663</v>
      </c>
      <c r="S756" s="6" cm="1">
        <f t="array" ref="S756">SUM(_xlfn._xlws.FILTER($G$2:$G$863,_xlfn.MAP($N$2:$N$863,_xlfn.LAMBDA(_xlpm.x,_xlpm.x=$N756))))</f>
        <v>9.0661831368993653E-4</v>
      </c>
      <c r="T756" s="4">
        <f t="shared" si="235"/>
        <v>1</v>
      </c>
      <c r="U756" s="4">
        <f t="shared" si="236"/>
        <v>-0.17609125905568127</v>
      </c>
      <c r="V756" s="4" t="s">
        <v>899</v>
      </c>
      <c r="W756" s="4" t="s">
        <v>899</v>
      </c>
      <c r="X756" s="2" cm="1">
        <f t="array" ref="X756">SUM(_xlfn._xlws.FILTER($E$2:$E$863,_xlfn.MAP($V$2:$V$863,_xlfn.LAMBDA(_xlpm.x,_xlpm.x=$V756))))</f>
        <v>359</v>
      </c>
      <c r="Y756" s="11">
        <f t="shared" si="237"/>
        <v>5.5710306406685237E-3</v>
      </c>
      <c r="Z756" s="2" cm="1">
        <f t="array" ref="Z756">SUM(_xlfn._xlws.FILTER($E$2:$E$863,_xlfn.MAP($W$2:$W$863,_xlfn.LAMBDA(_xlpm.x,_xlpm.x=$W756))))</f>
        <v>104</v>
      </c>
      <c r="AA756" s="11">
        <f t="shared" si="238"/>
        <v>1.9230769230769232E-2</v>
      </c>
      <c r="AB756" s="11">
        <f t="shared" si="239"/>
        <v>-0.53806110927953876</v>
      </c>
      <c r="AC756" s="2"/>
      <c r="AH756" s="2"/>
      <c r="AI756" s="2"/>
    </row>
    <row r="757" spans="1:35">
      <c r="A757" s="1" t="str">
        <f t="shared" si="223"/>
        <v>~shou~ : [ʃʊ]</v>
      </c>
      <c r="B757" s="1">
        <f t="shared" si="241"/>
        <v>0</v>
      </c>
      <c r="C757" s="1">
        <f t="shared" si="241"/>
        <v>0</v>
      </c>
      <c r="D757" s="1">
        <f t="shared" si="241"/>
        <v>0</v>
      </c>
      <c r="E757" s="7">
        <v>1</v>
      </c>
      <c r="F757" s="9" t="s">
        <v>676</v>
      </c>
      <c r="G757" s="4">
        <f t="shared" si="224"/>
        <v>4.5330915684496827E-4</v>
      </c>
      <c r="H757" s="4" t="str">
        <f t="shared" si="225"/>
        <v>ʃʊ</v>
      </c>
      <c r="I757" s="4" t="str">
        <f t="shared" si="226"/>
        <v>shou</v>
      </c>
      <c r="J757" s="10">
        <f t="shared" si="227"/>
        <v>2</v>
      </c>
      <c r="K757" s="10">
        <f t="shared" si="228"/>
        <v>4</v>
      </c>
      <c r="L757" s="10">
        <f t="shared" si="229"/>
        <v>4</v>
      </c>
      <c r="M757" s="1" t="str">
        <f t="shared" si="230"/>
        <v>~shou~</v>
      </c>
      <c r="N757" s="1" t="str">
        <f t="shared" si="231"/>
        <v>[ʃʊ]</v>
      </c>
      <c r="O757" s="4">
        <f t="shared" si="232"/>
        <v>7.8082289176303263E-2</v>
      </c>
      <c r="P757" s="4">
        <f t="shared" si="233"/>
        <v>0.33333333333333331</v>
      </c>
      <c r="Q757" s="3" cm="1">
        <f t="array" ref="Q757">SUM(_xlfn._xlws.FILTER($G$2:$G$863,_xlfn.MAP($M$2:$M$863,_xlfn.LAMBDA(_xlpm.x,_xlpm.x=$M757))))</f>
        <v>1.3599274705349048E-3</v>
      </c>
      <c r="R757" s="4">
        <f t="shared" si="234"/>
        <v>0.33333333333333331</v>
      </c>
      <c r="S757" s="6" cm="1">
        <f t="array" ref="S757">SUM(_xlfn._xlws.FILTER($G$2:$G$863,_xlfn.MAP($N$2:$N$863,_xlfn.LAMBDA(_xlpm.x,_xlpm.x=$N757))))</f>
        <v>1.3599274705349048E-3</v>
      </c>
      <c r="T757" s="4">
        <f t="shared" si="235"/>
        <v>0.33333333333333331</v>
      </c>
      <c r="U757" s="4">
        <f t="shared" si="236"/>
        <v>0</v>
      </c>
      <c r="V757" s="4" t="s">
        <v>899</v>
      </c>
      <c r="W757" s="4" t="s">
        <v>891</v>
      </c>
      <c r="X757" s="2" cm="1">
        <f t="array" ref="X757">SUM(_xlfn._xlws.FILTER($E$2:$E$863,_xlfn.MAP($V$2:$V$863,_xlfn.LAMBDA(_xlpm.x,_xlpm.x=$V757))))</f>
        <v>359</v>
      </c>
      <c r="Y757" s="11">
        <f t="shared" si="237"/>
        <v>2.7855153203342618E-3</v>
      </c>
      <c r="Z757" s="2" cm="1">
        <f t="array" ref="Z757">SUM(_xlfn._xlws.FILTER($E$2:$E$863,_xlfn.MAP($W$2:$W$863,_xlfn.LAMBDA(_xlpm.x,_xlpm.x=$W757))))</f>
        <v>163</v>
      </c>
      <c r="AA757" s="11">
        <f t="shared" si="238"/>
        <v>6.1349693251533744E-3</v>
      </c>
      <c r="AB757" s="11">
        <f t="shared" si="239"/>
        <v>-0.34290684417436135</v>
      </c>
      <c r="AC757" s="2"/>
      <c r="AH757" s="2"/>
      <c r="AI757" s="2"/>
    </row>
    <row r="758" spans="1:35">
      <c r="A758" s="1" t="str">
        <f t="shared" si="223"/>
        <v>~grou~ : [ɡɹu]</v>
      </c>
      <c r="B758" s="1">
        <f t="shared" si="241"/>
        <v>0</v>
      </c>
      <c r="C758" s="1">
        <f t="shared" si="241"/>
        <v>0</v>
      </c>
      <c r="D758" s="1">
        <f t="shared" si="241"/>
        <v>0</v>
      </c>
      <c r="E758" s="7">
        <v>1</v>
      </c>
      <c r="F758" s="9" t="s">
        <v>394</v>
      </c>
      <c r="G758" s="4">
        <f t="shared" si="224"/>
        <v>4.5330915684496827E-4</v>
      </c>
      <c r="H758" s="1" t="str">
        <f t="shared" si="225"/>
        <v>ɡɹu</v>
      </c>
      <c r="I758" s="1" t="str">
        <f t="shared" si="226"/>
        <v>grou</v>
      </c>
      <c r="J758" s="10">
        <f t="shared" si="227"/>
        <v>3</v>
      </c>
      <c r="K758" s="10">
        <f t="shared" si="228"/>
        <v>4</v>
      </c>
      <c r="L758" s="10">
        <f t="shared" si="229"/>
        <v>4</v>
      </c>
      <c r="M758" s="1" t="str">
        <f t="shared" si="230"/>
        <v>~grou~</v>
      </c>
      <c r="N758" s="1" t="str">
        <f t="shared" si="231"/>
        <v>[ɡɹu]</v>
      </c>
      <c r="O758" s="4">
        <f t="shared" si="232"/>
        <v>0.1171234337644549</v>
      </c>
      <c r="P758" s="4">
        <f t="shared" si="233"/>
        <v>0.5</v>
      </c>
      <c r="Q758" s="3" cm="1">
        <f t="array" ref="Q758">SUM(_xlfn._xlws.FILTER($G$2:$G$863,_xlfn.MAP($M$2:$M$863,_xlfn.LAMBDA(_xlpm.x,_xlpm.x=$M758))))</f>
        <v>9.0661831368993653E-4</v>
      </c>
      <c r="R758" s="4">
        <f t="shared" si="234"/>
        <v>0.5</v>
      </c>
      <c r="S758" s="6" cm="1">
        <f t="array" ref="S758">SUM(_xlfn._xlws.FILTER($G$2:$G$863,_xlfn.MAP($N$2:$N$863,_xlfn.LAMBDA(_xlpm.x,_xlpm.x=$N758))))</f>
        <v>9.0661831368993653E-4</v>
      </c>
      <c r="T758" s="4">
        <f t="shared" si="235"/>
        <v>0.5</v>
      </c>
      <c r="U758" s="4">
        <f t="shared" si="236"/>
        <v>0</v>
      </c>
      <c r="V758" s="4" t="s">
        <v>907</v>
      </c>
      <c r="W758" s="4" t="s">
        <v>891</v>
      </c>
      <c r="X758" s="2" cm="1">
        <f t="array" ref="X758">SUM(_xlfn._xlws.FILTER($E$2:$E$863,_xlfn.MAP($V$2:$V$863,_xlfn.LAMBDA(_xlpm.x,_xlpm.x=$V758))))</f>
        <v>341</v>
      </c>
      <c r="Y758" s="11">
        <f t="shared" si="237"/>
        <v>2.9325513196480938E-3</v>
      </c>
      <c r="Z758" s="2" cm="1">
        <f t="array" ref="Z758">SUM(_xlfn._xlws.FILTER($E$2:$E$863,_xlfn.MAP($W$2:$W$863,_xlfn.LAMBDA(_xlpm.x,_xlpm.x=$W758))))</f>
        <v>163</v>
      </c>
      <c r="AA758" s="11">
        <f t="shared" si="238"/>
        <v>6.1349693251533744E-3</v>
      </c>
      <c r="AB758" s="11">
        <f t="shared" si="239"/>
        <v>-0.32056677458853994</v>
      </c>
      <c r="AC758" s="2"/>
      <c r="AH758" s="2"/>
      <c r="AI758" s="2"/>
    </row>
    <row r="759" spans="1:35">
      <c r="A759" s="1" t="str">
        <f t="shared" si="223"/>
        <v>~blow~ : [bloʊ]</v>
      </c>
      <c r="B759" s="1">
        <f t="shared" si="241"/>
        <v>0</v>
      </c>
      <c r="C759" s="1">
        <f t="shared" si="241"/>
        <v>0</v>
      </c>
      <c r="D759" s="1">
        <f t="shared" si="241"/>
        <v>0</v>
      </c>
      <c r="E759" s="7">
        <v>1</v>
      </c>
      <c r="F759" s="9" t="s">
        <v>417</v>
      </c>
      <c r="G759" s="4">
        <f t="shared" si="224"/>
        <v>4.5330915684496827E-4</v>
      </c>
      <c r="H759" s="4" t="str">
        <f t="shared" si="225"/>
        <v>bloʊ</v>
      </c>
      <c r="I759" s="4" t="str">
        <f t="shared" si="226"/>
        <v>blow</v>
      </c>
      <c r="J759" s="10">
        <f t="shared" si="227"/>
        <v>4</v>
      </c>
      <c r="K759" s="10">
        <f t="shared" si="228"/>
        <v>4</v>
      </c>
      <c r="L759" s="10">
        <f t="shared" si="229"/>
        <v>4</v>
      </c>
      <c r="M759" s="1" t="str">
        <f t="shared" si="230"/>
        <v>~blow~</v>
      </c>
      <c r="N759" s="1" t="str">
        <f t="shared" si="231"/>
        <v>[bloʊ]</v>
      </c>
      <c r="O759" s="4">
        <f t="shared" si="232"/>
        <v>0.2342468675289098</v>
      </c>
      <c r="P759" s="4">
        <f t="shared" si="233"/>
        <v>1</v>
      </c>
      <c r="Q759" s="3" cm="1">
        <f t="array" ref="Q759">SUM(_xlfn._xlws.FILTER($G$2:$G$863,_xlfn.MAP($M$2:$M$863,_xlfn.LAMBDA(_xlpm.x,_xlpm.x=$M759))))</f>
        <v>4.5330915684496827E-4</v>
      </c>
      <c r="R759" s="4">
        <f t="shared" si="234"/>
        <v>1</v>
      </c>
      <c r="S759" s="6" cm="1">
        <f t="array" ref="S759">SUM(_xlfn._xlws.FILTER($G$2:$G$863,_xlfn.MAP($N$2:$N$863,_xlfn.LAMBDA(_xlpm.x,_xlpm.x=$N759))))</f>
        <v>4.5330915684496827E-4</v>
      </c>
      <c r="T759" s="4">
        <f t="shared" si="235"/>
        <v>1</v>
      </c>
      <c r="U759" s="4">
        <f t="shared" si="236"/>
        <v>0</v>
      </c>
      <c r="V759" s="4" t="s">
        <v>909</v>
      </c>
      <c r="W759" s="4" t="s">
        <v>901</v>
      </c>
      <c r="X759" s="2" cm="1">
        <f t="array" ref="X759">SUM(_xlfn._xlws.FILTER($E$2:$E$863,_xlfn.MAP($V$2:$V$863,_xlfn.LAMBDA(_xlpm.x,_xlpm.x=$V759))))</f>
        <v>473</v>
      </c>
      <c r="Y759" s="11">
        <f t="shared" si="237"/>
        <v>2.1141649048625794E-3</v>
      </c>
      <c r="Z759" s="2" cm="1">
        <f t="array" ref="Z759">SUM(_xlfn._xlws.FILTER($E$2:$E$863,_xlfn.MAP($W$2:$W$863,_xlfn.LAMBDA(_xlpm.x,_xlpm.x=$W759))))</f>
        <v>184</v>
      </c>
      <c r="AA759" s="11">
        <f t="shared" si="238"/>
        <v>5.434782608695652E-3</v>
      </c>
      <c r="AB759" s="11">
        <f t="shared" si="239"/>
        <v>-0.41004331772827507</v>
      </c>
      <c r="AC759" s="2"/>
      <c r="AH759" s="2"/>
      <c r="AI759" s="2"/>
    </row>
    <row r="760" spans="1:35">
      <c r="A760" s="1" t="str">
        <f t="shared" si="223"/>
        <v>~blue~ : [blu]</v>
      </c>
      <c r="B760" s="1">
        <f t="shared" si="241"/>
        <v>0</v>
      </c>
      <c r="C760" s="1">
        <f t="shared" si="241"/>
        <v>0</v>
      </c>
      <c r="D760" s="1">
        <f t="shared" si="241"/>
        <v>0</v>
      </c>
      <c r="E760" s="7">
        <v>1</v>
      </c>
      <c r="F760" s="9" t="s">
        <v>12</v>
      </c>
      <c r="G760" s="4">
        <f t="shared" si="224"/>
        <v>4.5330915684496827E-4</v>
      </c>
      <c r="H760" s="4" t="str">
        <f t="shared" si="225"/>
        <v>blu</v>
      </c>
      <c r="I760" s="4" t="str">
        <f t="shared" si="226"/>
        <v>blue</v>
      </c>
      <c r="J760" s="10">
        <f t="shared" si="227"/>
        <v>3</v>
      </c>
      <c r="K760" s="10">
        <f t="shared" si="228"/>
        <v>4</v>
      </c>
      <c r="L760" s="10">
        <f t="shared" si="229"/>
        <v>4</v>
      </c>
      <c r="M760" s="1" t="str">
        <f t="shared" si="230"/>
        <v>~blue~</v>
      </c>
      <c r="N760" s="1" t="str">
        <f t="shared" si="231"/>
        <v>[blu]</v>
      </c>
      <c r="O760" s="4">
        <f t="shared" si="232"/>
        <v>0.2342468675289098</v>
      </c>
      <c r="P760" s="4">
        <f t="shared" si="233"/>
        <v>1</v>
      </c>
      <c r="Q760" s="3" cm="1">
        <f t="array" ref="Q760">SUM(_xlfn._xlws.FILTER($G$2:$G$863,_xlfn.MAP($M$2:$M$863,_xlfn.LAMBDA(_xlpm.x,_xlpm.x=$M760))))</f>
        <v>4.5330915684496827E-4</v>
      </c>
      <c r="R760" s="4">
        <f t="shared" si="234"/>
        <v>1</v>
      </c>
      <c r="S760" s="6" cm="1">
        <f t="array" ref="S760">SUM(_xlfn._xlws.FILTER($G$2:$G$863,_xlfn.MAP($N$2:$N$863,_xlfn.LAMBDA(_xlpm.x,_xlpm.x=$N760))))</f>
        <v>4.5330915684496827E-4</v>
      </c>
      <c r="T760" s="4">
        <f t="shared" si="235"/>
        <v>1</v>
      </c>
      <c r="U760" s="4">
        <f t="shared" si="236"/>
        <v>0</v>
      </c>
      <c r="V760" s="4" t="s">
        <v>909</v>
      </c>
      <c r="W760" s="4" t="s">
        <v>906</v>
      </c>
      <c r="X760" s="2" cm="1">
        <f t="array" ref="X760">SUM(_xlfn._xlws.FILTER($E$2:$E$863,_xlfn.MAP($V$2:$V$863,_xlfn.LAMBDA(_xlpm.x,_xlpm.x=$V760))))</f>
        <v>473</v>
      </c>
      <c r="Y760" s="11">
        <f t="shared" si="237"/>
        <v>2.1141649048625794E-3</v>
      </c>
      <c r="Z760" s="2" cm="1">
        <f t="array" ref="Z760">SUM(_xlfn._xlws.FILTER($E$2:$E$863,_xlfn.MAP($W$2:$W$863,_xlfn.LAMBDA(_xlpm.x,_xlpm.x=$W760))))</f>
        <v>25</v>
      </c>
      <c r="AA760" s="11">
        <f t="shared" si="238"/>
        <v>0.04</v>
      </c>
      <c r="AB760" s="11">
        <f t="shared" si="239"/>
        <v>-1.2769211320657738</v>
      </c>
      <c r="AC760" s="2"/>
      <c r="AH760" s="2"/>
      <c r="AI760" s="2"/>
    </row>
    <row r="761" spans="1:35">
      <c r="A761" s="1" t="str">
        <f t="shared" si="223"/>
        <v>~bloo~ : [blʌ]</v>
      </c>
      <c r="B761" s="1">
        <f t="shared" si="241"/>
        <v>0</v>
      </c>
      <c r="C761" s="1">
        <f t="shared" si="241"/>
        <v>0</v>
      </c>
      <c r="D761" s="1">
        <f t="shared" si="241"/>
        <v>0</v>
      </c>
      <c r="E761" s="7">
        <v>1</v>
      </c>
      <c r="F761" s="9" t="s">
        <v>416</v>
      </c>
      <c r="G761" s="4">
        <f t="shared" si="224"/>
        <v>4.5330915684496827E-4</v>
      </c>
      <c r="H761" s="4" t="str">
        <f t="shared" si="225"/>
        <v>blʌ</v>
      </c>
      <c r="I761" s="4" t="str">
        <f t="shared" si="226"/>
        <v>bloo</v>
      </c>
      <c r="J761" s="10">
        <f t="shared" si="227"/>
        <v>3</v>
      </c>
      <c r="K761" s="10">
        <f t="shared" si="228"/>
        <v>4</v>
      </c>
      <c r="L761" s="10">
        <f t="shared" si="229"/>
        <v>4</v>
      </c>
      <c r="M761" s="1" t="str">
        <f t="shared" si="230"/>
        <v>~bloo~</v>
      </c>
      <c r="N761" s="1" t="str">
        <f t="shared" si="231"/>
        <v>[blʌ]</v>
      </c>
      <c r="O761" s="4">
        <f t="shared" si="232"/>
        <v>0.2342468675289098</v>
      </c>
      <c r="P761" s="4">
        <f t="shared" si="233"/>
        <v>1</v>
      </c>
      <c r="Q761" s="3" cm="1">
        <f t="array" ref="Q761">SUM(_xlfn._xlws.FILTER($G$2:$G$863,_xlfn.MAP($M$2:$M$863,_xlfn.LAMBDA(_xlpm.x,_xlpm.x=$M761))))</f>
        <v>4.5330915684496827E-4</v>
      </c>
      <c r="R761" s="4">
        <f t="shared" si="234"/>
        <v>1</v>
      </c>
      <c r="S761" s="6" cm="1">
        <f t="array" ref="S761">SUM(_xlfn._xlws.FILTER($G$2:$G$863,_xlfn.MAP($N$2:$N$863,_xlfn.LAMBDA(_xlpm.x,_xlpm.x=$N761))))</f>
        <v>4.5330915684496827E-4</v>
      </c>
      <c r="T761" s="4">
        <f t="shared" si="235"/>
        <v>1</v>
      </c>
      <c r="U761" s="4">
        <f t="shared" si="236"/>
        <v>0</v>
      </c>
      <c r="V761" s="4" t="s">
        <v>909</v>
      </c>
      <c r="W761" s="4" t="s">
        <v>901</v>
      </c>
      <c r="X761" s="2" cm="1">
        <f t="array" ref="X761">SUM(_xlfn._xlws.FILTER($E$2:$E$863,_xlfn.MAP($V$2:$V$863,_xlfn.LAMBDA(_xlpm.x,_xlpm.x=$V761))))</f>
        <v>473</v>
      </c>
      <c r="Y761" s="11">
        <f t="shared" si="237"/>
        <v>2.1141649048625794E-3</v>
      </c>
      <c r="Z761" s="2" cm="1">
        <f t="array" ref="Z761">SUM(_xlfn._xlws.FILTER($E$2:$E$863,_xlfn.MAP($W$2:$W$863,_xlfn.LAMBDA(_xlpm.x,_xlpm.x=$W761))))</f>
        <v>184</v>
      </c>
      <c r="AA761" s="11">
        <f t="shared" si="238"/>
        <v>5.434782608695652E-3</v>
      </c>
      <c r="AB761" s="11">
        <f t="shared" si="239"/>
        <v>-0.41004331772827507</v>
      </c>
      <c r="AC761" s="2"/>
      <c r="AH761" s="2"/>
      <c r="AI761" s="2"/>
    </row>
    <row r="762" spans="1:35">
      <c r="A762" s="1" t="str">
        <f t="shared" si="223"/>
        <v>~beau~ : [byu]</v>
      </c>
      <c r="B762" s="1">
        <f t="shared" ref="B762:D781" si="242">_xlfn.LET(_xlpm.d,$F762,_xlpm.k,_xlfn.CONCAT(LEFT(TRIM(B$1),1),"*"),COUNTIF(_xlpm.d,_xlpm.k))</f>
        <v>0</v>
      </c>
      <c r="C762" s="1">
        <f t="shared" si="242"/>
        <v>0</v>
      </c>
      <c r="D762" s="1">
        <f t="shared" si="242"/>
        <v>0</v>
      </c>
      <c r="E762" s="7">
        <v>1</v>
      </c>
      <c r="F762" s="9" t="s">
        <v>14</v>
      </c>
      <c r="G762" s="4">
        <f t="shared" si="224"/>
        <v>4.5330915684496827E-4</v>
      </c>
      <c r="H762" s="4" t="str">
        <f t="shared" si="225"/>
        <v>byu</v>
      </c>
      <c r="I762" s="4" t="str">
        <f t="shared" si="226"/>
        <v>beau</v>
      </c>
      <c r="J762" s="10">
        <f t="shared" si="227"/>
        <v>3</v>
      </c>
      <c r="K762" s="10">
        <f t="shared" si="228"/>
        <v>4</v>
      </c>
      <c r="L762" s="10">
        <f t="shared" si="229"/>
        <v>4</v>
      </c>
      <c r="M762" s="1" t="str">
        <f t="shared" si="230"/>
        <v>~beau~</v>
      </c>
      <c r="N762" s="1" t="str">
        <f t="shared" si="231"/>
        <v>[byu]</v>
      </c>
      <c r="O762" s="4">
        <f t="shared" si="232"/>
        <v>0.2342468675289098</v>
      </c>
      <c r="P762" s="4">
        <f t="shared" si="233"/>
        <v>1</v>
      </c>
      <c r="Q762" s="3" cm="1">
        <f t="array" ref="Q762">SUM(_xlfn._xlws.FILTER($G$2:$G$863,_xlfn.MAP($M$2:$M$863,_xlfn.LAMBDA(_xlpm.x,_xlpm.x=$M762))))</f>
        <v>4.5330915684496827E-4</v>
      </c>
      <c r="R762" s="4">
        <f t="shared" si="234"/>
        <v>1</v>
      </c>
      <c r="S762" s="6" cm="1">
        <f t="array" ref="S762">SUM(_xlfn._xlws.FILTER($G$2:$G$863,_xlfn.MAP($N$2:$N$863,_xlfn.LAMBDA(_xlpm.x,_xlpm.x=$N762))))</f>
        <v>4.5330915684496827E-4</v>
      </c>
      <c r="T762" s="4">
        <f t="shared" si="235"/>
        <v>1</v>
      </c>
      <c r="U762" s="4">
        <f t="shared" si="236"/>
        <v>0</v>
      </c>
      <c r="V762" s="4" t="s">
        <v>909</v>
      </c>
      <c r="W762" s="4" t="s">
        <v>901</v>
      </c>
      <c r="X762" s="2" cm="1">
        <f t="array" ref="X762">SUM(_xlfn._xlws.FILTER($E$2:$E$863,_xlfn.MAP($V$2:$V$863,_xlfn.LAMBDA(_xlpm.x,_xlpm.x=$V762))))</f>
        <v>473</v>
      </c>
      <c r="Y762" s="11">
        <f t="shared" si="237"/>
        <v>2.1141649048625794E-3</v>
      </c>
      <c r="Z762" s="2" cm="1">
        <f t="array" ref="Z762">SUM(_xlfn._xlws.FILTER($E$2:$E$863,_xlfn.MAP($W$2:$W$863,_xlfn.LAMBDA(_xlpm.x,_xlpm.x=$W762))))</f>
        <v>184</v>
      </c>
      <c r="AA762" s="11">
        <f t="shared" si="238"/>
        <v>5.434782608695652E-3</v>
      </c>
      <c r="AB762" s="11">
        <f t="shared" si="239"/>
        <v>-0.41004331772827507</v>
      </c>
      <c r="AC762" s="2"/>
      <c r="AH762" s="2"/>
      <c r="AI762" s="2"/>
    </row>
    <row r="763" spans="1:35">
      <c r="A763" s="1" t="str">
        <f t="shared" si="223"/>
        <v>~brow~ : [bɹaʊ]</v>
      </c>
      <c r="B763" s="1">
        <f t="shared" si="242"/>
        <v>0</v>
      </c>
      <c r="C763" s="1">
        <f t="shared" si="242"/>
        <v>0</v>
      </c>
      <c r="D763" s="1">
        <f t="shared" si="242"/>
        <v>0</v>
      </c>
      <c r="E763" s="7">
        <v>1</v>
      </c>
      <c r="F763" s="9" t="s">
        <v>309</v>
      </c>
      <c r="G763" s="4">
        <f t="shared" si="224"/>
        <v>4.5330915684496827E-4</v>
      </c>
      <c r="H763" s="1" t="str">
        <f t="shared" si="225"/>
        <v>bɹaʊ</v>
      </c>
      <c r="I763" s="1" t="str">
        <f t="shared" si="226"/>
        <v>brow</v>
      </c>
      <c r="J763" s="10">
        <f t="shared" si="227"/>
        <v>4</v>
      </c>
      <c r="K763" s="10">
        <f t="shared" si="228"/>
        <v>4</v>
      </c>
      <c r="L763" s="10">
        <f t="shared" si="229"/>
        <v>4</v>
      </c>
      <c r="M763" s="1" t="str">
        <f t="shared" si="230"/>
        <v>~brow~</v>
      </c>
      <c r="N763" s="1" t="str">
        <f t="shared" si="231"/>
        <v>[bɹaʊ]</v>
      </c>
      <c r="O763" s="4">
        <f t="shared" si="232"/>
        <v>0.2342468675289098</v>
      </c>
      <c r="P763" s="4">
        <f t="shared" si="233"/>
        <v>1</v>
      </c>
      <c r="Q763" s="3" cm="1">
        <f t="array" ref="Q763">SUM(_xlfn._xlws.FILTER($G$2:$G$863,_xlfn.MAP($M$2:$M$863,_xlfn.LAMBDA(_xlpm.x,_xlpm.x=$M763))))</f>
        <v>4.5330915684496827E-4</v>
      </c>
      <c r="R763" s="4">
        <f t="shared" si="234"/>
        <v>1</v>
      </c>
      <c r="S763" s="6" cm="1">
        <f t="array" ref="S763">SUM(_xlfn._xlws.FILTER($G$2:$G$863,_xlfn.MAP($N$2:$N$863,_xlfn.LAMBDA(_xlpm.x,_xlpm.x=$N763))))</f>
        <v>4.5330915684496827E-4</v>
      </c>
      <c r="T763" s="4">
        <f t="shared" si="235"/>
        <v>1</v>
      </c>
      <c r="U763" s="4">
        <f t="shared" si="236"/>
        <v>0</v>
      </c>
      <c r="V763" s="4" t="s">
        <v>899</v>
      </c>
      <c r="W763" s="4" t="s">
        <v>895</v>
      </c>
      <c r="X763" s="2" cm="1">
        <f t="array" ref="X763">SUM(_xlfn._xlws.FILTER($E$2:$E$863,_xlfn.MAP($V$2:$V$863,_xlfn.LAMBDA(_xlpm.x,_xlpm.x=$V763))))</f>
        <v>359</v>
      </c>
      <c r="Y763" s="11">
        <f t="shared" si="237"/>
        <v>2.7855153203342618E-3</v>
      </c>
      <c r="Z763" s="2" cm="1">
        <f t="array" ref="Z763">SUM(_xlfn._xlws.FILTER($E$2:$E$863,_xlfn.MAP($W$2:$W$863,_xlfn.LAMBDA(_xlpm.x,_xlpm.x=$W763))))</f>
        <v>150</v>
      </c>
      <c r="AA763" s="11">
        <f t="shared" si="238"/>
        <v>6.6666666666666671E-3</v>
      </c>
      <c r="AB763" s="11">
        <f t="shared" si="239"/>
        <v>-0.37900318952263795</v>
      </c>
      <c r="AC763" s="2"/>
      <c r="AH763" s="2"/>
      <c r="AI763" s="2"/>
    </row>
    <row r="764" spans="1:35">
      <c r="A764" s="1" t="str">
        <f t="shared" si="223"/>
        <v>~ddle~ : [dl]</v>
      </c>
      <c r="B764" s="1">
        <f t="shared" si="242"/>
        <v>0</v>
      </c>
      <c r="C764" s="1">
        <f t="shared" si="242"/>
        <v>0</v>
      </c>
      <c r="D764" s="1">
        <f t="shared" si="242"/>
        <v>0</v>
      </c>
      <c r="E764" s="7">
        <v>1</v>
      </c>
      <c r="F764" s="9" t="s">
        <v>23</v>
      </c>
      <c r="G764" s="4">
        <f t="shared" si="224"/>
        <v>4.5330915684496827E-4</v>
      </c>
      <c r="H764" s="4" t="str">
        <f t="shared" si="225"/>
        <v>dl</v>
      </c>
      <c r="I764" s="4" t="str">
        <f t="shared" si="226"/>
        <v>ddle</v>
      </c>
      <c r="J764" s="10">
        <f t="shared" si="227"/>
        <v>2</v>
      </c>
      <c r="K764" s="10">
        <f t="shared" si="228"/>
        <v>4</v>
      </c>
      <c r="L764" s="10">
        <f t="shared" si="229"/>
        <v>4</v>
      </c>
      <c r="M764" s="1" t="str">
        <f t="shared" si="230"/>
        <v>~ddle~</v>
      </c>
      <c r="N764" s="1" t="str">
        <f t="shared" si="231"/>
        <v>[dl]</v>
      </c>
      <c r="O764" s="4">
        <f t="shared" si="232"/>
        <v>0.2342468675289098</v>
      </c>
      <c r="P764" s="4">
        <f t="shared" si="233"/>
        <v>1</v>
      </c>
      <c r="Q764" s="3" cm="1">
        <f t="array" ref="Q764">SUM(_xlfn._xlws.FILTER($G$2:$G$863,_xlfn.MAP($M$2:$M$863,_xlfn.LAMBDA(_xlpm.x,_xlpm.x=$M764))))</f>
        <v>4.5330915684496827E-4</v>
      </c>
      <c r="R764" s="4">
        <f t="shared" si="234"/>
        <v>1</v>
      </c>
      <c r="S764" s="6" cm="1">
        <f t="array" ref="S764">SUM(_xlfn._xlws.FILTER($G$2:$G$863,_xlfn.MAP($N$2:$N$863,_xlfn.LAMBDA(_xlpm.x,_xlpm.x=$N764))))</f>
        <v>4.5330915684496827E-4</v>
      </c>
      <c r="T764" s="4">
        <f t="shared" si="235"/>
        <v>1</v>
      </c>
      <c r="U764" s="4">
        <f t="shared" si="236"/>
        <v>0</v>
      </c>
      <c r="V764" s="4" t="s">
        <v>907</v>
      </c>
      <c r="W764" s="4" t="s">
        <v>898</v>
      </c>
      <c r="X764" s="2" cm="1">
        <f t="array" ref="X764">SUM(_xlfn._xlws.FILTER($E$2:$E$863,_xlfn.MAP($V$2:$V$863,_xlfn.LAMBDA(_xlpm.x,_xlpm.x=$V764))))</f>
        <v>341</v>
      </c>
      <c r="Y764" s="11">
        <f t="shared" si="237"/>
        <v>2.9325513196480938E-3</v>
      </c>
      <c r="Z764" s="2" cm="1">
        <f t="array" ref="Z764">SUM(_xlfn._xlws.FILTER($E$2:$E$863,_xlfn.MAP($W$2:$W$863,_xlfn.LAMBDA(_xlpm.x,_xlpm.x=$W764))))</f>
        <v>56</v>
      </c>
      <c r="AA764" s="11">
        <f t="shared" si="238"/>
        <v>1.7857142857142856E-2</v>
      </c>
      <c r="AB764" s="11">
        <f t="shared" si="239"/>
        <v>-0.78456635198629721</v>
      </c>
      <c r="AC764" s="2"/>
      <c r="AH764" s="2"/>
      <c r="AI764" s="2"/>
    </row>
    <row r="765" spans="1:35">
      <c r="A765" s="1" t="str">
        <f t="shared" si="223"/>
        <v>~drea~ : [dɹi]</v>
      </c>
      <c r="B765" s="1">
        <f t="shared" si="242"/>
        <v>0</v>
      </c>
      <c r="C765" s="1">
        <f t="shared" si="242"/>
        <v>0</v>
      </c>
      <c r="D765" s="1">
        <f t="shared" si="242"/>
        <v>0</v>
      </c>
      <c r="E765" s="7">
        <v>1</v>
      </c>
      <c r="F765" s="9" t="s">
        <v>419</v>
      </c>
      <c r="G765" s="4">
        <f t="shared" si="224"/>
        <v>4.5330915684496827E-4</v>
      </c>
      <c r="H765" s="1" t="str">
        <f t="shared" si="225"/>
        <v>dɹi</v>
      </c>
      <c r="I765" s="1" t="str">
        <f t="shared" si="226"/>
        <v>drea</v>
      </c>
      <c r="J765" s="10">
        <f t="shared" si="227"/>
        <v>3</v>
      </c>
      <c r="K765" s="10">
        <f t="shared" si="228"/>
        <v>4</v>
      </c>
      <c r="L765" s="10">
        <f t="shared" si="229"/>
        <v>4</v>
      </c>
      <c r="M765" s="1" t="str">
        <f t="shared" si="230"/>
        <v>~drea~</v>
      </c>
      <c r="N765" s="1" t="str">
        <f t="shared" si="231"/>
        <v>[dɹi]</v>
      </c>
      <c r="O765" s="4">
        <f t="shared" si="232"/>
        <v>0.2342468675289098</v>
      </c>
      <c r="P765" s="4">
        <f t="shared" si="233"/>
        <v>1</v>
      </c>
      <c r="Q765" s="3" cm="1">
        <f t="array" ref="Q765">SUM(_xlfn._xlws.FILTER($G$2:$G$863,_xlfn.MAP($M$2:$M$863,_xlfn.LAMBDA(_xlpm.x,_xlpm.x=$M765))))</f>
        <v>4.5330915684496827E-4</v>
      </c>
      <c r="R765" s="4">
        <f t="shared" si="234"/>
        <v>1</v>
      </c>
      <c r="S765" s="6" cm="1">
        <f t="array" ref="S765">SUM(_xlfn._xlws.FILTER($G$2:$G$863,_xlfn.MAP($N$2:$N$863,_xlfn.LAMBDA(_xlpm.x,_xlpm.x=$N765))))</f>
        <v>4.5330915684496827E-4</v>
      </c>
      <c r="T765" s="4">
        <f t="shared" si="235"/>
        <v>1</v>
      </c>
      <c r="U765" s="4">
        <f t="shared" si="236"/>
        <v>0</v>
      </c>
      <c r="V765" s="4" t="s">
        <v>909</v>
      </c>
      <c r="W765" s="4" t="s">
        <v>897</v>
      </c>
      <c r="X765" s="2" cm="1">
        <f t="array" ref="X765">SUM(_xlfn._xlws.FILTER($E$2:$E$863,_xlfn.MAP($V$2:$V$863,_xlfn.LAMBDA(_xlpm.x,_xlpm.x=$V765))))</f>
        <v>473</v>
      </c>
      <c r="Y765" s="11">
        <f t="shared" si="237"/>
        <v>2.1141649048625794E-3</v>
      </c>
      <c r="Z765" s="2" cm="1">
        <f t="array" ref="Z765">SUM(_xlfn._xlws.FILTER($E$2:$E$863,_xlfn.MAP($W$2:$W$863,_xlfn.LAMBDA(_xlpm.x,_xlpm.x=$W765))))</f>
        <v>111</v>
      </c>
      <c r="AA765" s="11">
        <f t="shared" si="238"/>
        <v>9.0090090090090089E-3</v>
      </c>
      <c r="AB765" s="11">
        <f t="shared" si="239"/>
        <v>-0.62953816195115408</v>
      </c>
      <c r="AC765" s="2"/>
      <c r="AH765" s="2"/>
      <c r="AI765" s="2"/>
    </row>
    <row r="766" spans="1:35">
      <c r="A766" s="1" t="str">
        <f t="shared" si="223"/>
        <v>~draw~ : [dɹɔ]</v>
      </c>
      <c r="B766" s="1">
        <f t="shared" si="242"/>
        <v>0</v>
      </c>
      <c r="C766" s="1">
        <f t="shared" si="242"/>
        <v>0</v>
      </c>
      <c r="D766" s="1">
        <f t="shared" si="242"/>
        <v>0</v>
      </c>
      <c r="E766" s="7">
        <v>1</v>
      </c>
      <c r="F766" s="9" t="s">
        <v>248</v>
      </c>
      <c r="G766" s="4">
        <f t="shared" si="224"/>
        <v>4.5330915684496827E-4</v>
      </c>
      <c r="H766" s="1" t="str">
        <f t="shared" si="225"/>
        <v>dɹɔ</v>
      </c>
      <c r="I766" s="1" t="str">
        <f t="shared" si="226"/>
        <v>draw</v>
      </c>
      <c r="J766" s="10">
        <f t="shared" si="227"/>
        <v>3</v>
      </c>
      <c r="K766" s="10">
        <f t="shared" si="228"/>
        <v>4</v>
      </c>
      <c r="L766" s="10">
        <f t="shared" si="229"/>
        <v>4</v>
      </c>
      <c r="M766" s="1" t="str">
        <f t="shared" si="230"/>
        <v>~draw~</v>
      </c>
      <c r="N766" s="1" t="str">
        <f t="shared" si="231"/>
        <v>[dɹɔ]</v>
      </c>
      <c r="O766" s="4">
        <f t="shared" si="232"/>
        <v>0.2342468675289098</v>
      </c>
      <c r="P766" s="4">
        <f t="shared" si="233"/>
        <v>1</v>
      </c>
      <c r="Q766" s="3" cm="1">
        <f t="array" ref="Q766">SUM(_xlfn._xlws.FILTER($G$2:$G$863,_xlfn.MAP($M$2:$M$863,_xlfn.LAMBDA(_xlpm.x,_xlpm.x=$M766))))</f>
        <v>4.5330915684496827E-4</v>
      </c>
      <c r="R766" s="4">
        <f t="shared" si="234"/>
        <v>1</v>
      </c>
      <c r="S766" s="6" cm="1">
        <f t="array" ref="S766">SUM(_xlfn._xlws.FILTER($G$2:$G$863,_xlfn.MAP($N$2:$N$863,_xlfn.LAMBDA(_xlpm.x,_xlpm.x=$N766))))</f>
        <v>4.5330915684496827E-4</v>
      </c>
      <c r="T766" s="4">
        <f t="shared" si="235"/>
        <v>1</v>
      </c>
      <c r="U766" s="4">
        <f t="shared" si="236"/>
        <v>0</v>
      </c>
      <c r="V766" s="4" t="s">
        <v>909</v>
      </c>
      <c r="W766" s="4" t="s">
        <v>901</v>
      </c>
      <c r="X766" s="2" cm="1">
        <f t="array" ref="X766">SUM(_xlfn._xlws.FILTER($E$2:$E$863,_xlfn.MAP($V$2:$V$863,_xlfn.LAMBDA(_xlpm.x,_xlpm.x=$V766))))</f>
        <v>473</v>
      </c>
      <c r="Y766" s="11">
        <f t="shared" si="237"/>
        <v>2.1141649048625794E-3</v>
      </c>
      <c r="Z766" s="2" cm="1">
        <f t="array" ref="Z766">SUM(_xlfn._xlws.FILTER($E$2:$E$863,_xlfn.MAP($W$2:$W$863,_xlfn.LAMBDA(_xlpm.x,_xlpm.x=$W766))))</f>
        <v>184</v>
      </c>
      <c r="AA766" s="11">
        <f t="shared" si="238"/>
        <v>5.434782608695652E-3</v>
      </c>
      <c r="AB766" s="11">
        <f t="shared" si="239"/>
        <v>-0.41004331772827507</v>
      </c>
      <c r="AC766" s="2"/>
      <c r="AH766" s="2"/>
      <c r="AI766" s="2"/>
    </row>
    <row r="767" spans="1:35">
      <c r="A767" s="1" t="str">
        <f t="shared" si="223"/>
        <v>~flow~ : [floʊ]</v>
      </c>
      <c r="B767" s="1">
        <f t="shared" si="242"/>
        <v>0</v>
      </c>
      <c r="C767" s="1">
        <f t="shared" si="242"/>
        <v>0</v>
      </c>
      <c r="D767" s="1">
        <f t="shared" si="242"/>
        <v>0</v>
      </c>
      <c r="E767" s="7">
        <v>1</v>
      </c>
      <c r="F767" s="9" t="s">
        <v>458</v>
      </c>
      <c r="G767" s="4">
        <f t="shared" si="224"/>
        <v>4.5330915684496827E-4</v>
      </c>
      <c r="H767" s="4" t="str">
        <f t="shared" si="225"/>
        <v>floʊ</v>
      </c>
      <c r="I767" s="4" t="str">
        <f t="shared" si="226"/>
        <v>flow</v>
      </c>
      <c r="J767" s="10">
        <f t="shared" si="227"/>
        <v>4</v>
      </c>
      <c r="K767" s="10">
        <f t="shared" si="228"/>
        <v>4</v>
      </c>
      <c r="L767" s="10">
        <f t="shared" si="229"/>
        <v>4</v>
      </c>
      <c r="M767" s="1" t="str">
        <f t="shared" si="230"/>
        <v>~flow~</v>
      </c>
      <c r="N767" s="1" t="str">
        <f t="shared" si="231"/>
        <v>[floʊ]</v>
      </c>
      <c r="O767" s="4">
        <f t="shared" si="232"/>
        <v>0.2342468675289098</v>
      </c>
      <c r="P767" s="4">
        <f t="shared" si="233"/>
        <v>1</v>
      </c>
      <c r="Q767" s="3" cm="1">
        <f t="array" ref="Q767">SUM(_xlfn._xlws.FILTER($G$2:$G$863,_xlfn.MAP($M$2:$M$863,_xlfn.LAMBDA(_xlpm.x,_xlpm.x=$M767))))</f>
        <v>4.5330915684496827E-4</v>
      </c>
      <c r="R767" s="4">
        <f t="shared" si="234"/>
        <v>1</v>
      </c>
      <c r="S767" s="6" cm="1">
        <f t="array" ref="S767">SUM(_xlfn._xlws.FILTER($G$2:$G$863,_xlfn.MAP($N$2:$N$863,_xlfn.LAMBDA(_xlpm.x,_xlpm.x=$N767))))</f>
        <v>4.5330915684496827E-4</v>
      </c>
      <c r="T767" s="4">
        <f t="shared" si="235"/>
        <v>1</v>
      </c>
      <c r="U767" s="4">
        <f t="shared" si="236"/>
        <v>0</v>
      </c>
      <c r="V767" s="4" t="s">
        <v>915</v>
      </c>
      <c r="W767" s="4" t="s">
        <v>897</v>
      </c>
      <c r="X767" s="2" cm="1">
        <f t="array" ref="X767">SUM(_xlfn._xlws.FILTER($E$2:$E$863,_xlfn.MAP($V$2:$V$863,_xlfn.LAMBDA(_xlpm.x,_xlpm.x=$V767))))</f>
        <v>12</v>
      </c>
      <c r="Y767" s="11">
        <f t="shared" si="237"/>
        <v>8.3333333333333329E-2</v>
      </c>
      <c r="Z767" s="2" cm="1">
        <f t="array" ref="Z767">SUM(_xlfn._xlws.FILTER($E$2:$E$863,_xlfn.MAP($W$2:$W$863,_xlfn.LAMBDA(_xlpm.x,_xlpm.x=$W767))))</f>
        <v>111</v>
      </c>
      <c r="AA767" s="11">
        <f t="shared" si="238"/>
        <v>9.0090090090090089E-3</v>
      </c>
      <c r="AB767" s="11">
        <f t="shared" si="239"/>
        <v>0.96614173273903259</v>
      </c>
      <c r="AC767" s="2"/>
      <c r="AH767" s="2"/>
      <c r="AI767" s="2"/>
    </row>
    <row r="768" spans="1:35">
      <c r="A768" s="1" t="str">
        <f t="shared" si="223"/>
        <v>~floo~ : [flɔ]</v>
      </c>
      <c r="B768" s="1">
        <f t="shared" si="242"/>
        <v>0</v>
      </c>
      <c r="C768" s="1">
        <f t="shared" si="242"/>
        <v>0</v>
      </c>
      <c r="D768" s="1">
        <f t="shared" si="242"/>
        <v>0</v>
      </c>
      <c r="E768" s="7">
        <v>1</v>
      </c>
      <c r="F768" s="9" t="s">
        <v>590</v>
      </c>
      <c r="G768" s="4">
        <f t="shared" si="224"/>
        <v>4.5330915684496827E-4</v>
      </c>
      <c r="H768" s="1" t="str">
        <f t="shared" si="225"/>
        <v>flɔ</v>
      </c>
      <c r="I768" s="1" t="str">
        <f t="shared" si="226"/>
        <v>floo</v>
      </c>
      <c r="J768" s="10">
        <f t="shared" si="227"/>
        <v>3</v>
      </c>
      <c r="K768" s="10">
        <f t="shared" si="228"/>
        <v>4</v>
      </c>
      <c r="L768" s="10">
        <f t="shared" si="229"/>
        <v>4</v>
      </c>
      <c r="M768" s="1" t="str">
        <f t="shared" si="230"/>
        <v>~floo~</v>
      </c>
      <c r="N768" s="1" t="str">
        <f t="shared" si="231"/>
        <v>[flɔ]</v>
      </c>
      <c r="O768" s="4">
        <f t="shared" si="232"/>
        <v>0.2342468675289098</v>
      </c>
      <c r="P768" s="4">
        <f t="shared" si="233"/>
        <v>1</v>
      </c>
      <c r="Q768" s="3" cm="1">
        <f t="array" ref="Q768">SUM(_xlfn._xlws.FILTER($G$2:$G$863,_xlfn.MAP($M$2:$M$863,_xlfn.LAMBDA(_xlpm.x,_xlpm.x=$M768))))</f>
        <v>4.5330915684496827E-4</v>
      </c>
      <c r="R768" s="4">
        <f t="shared" si="234"/>
        <v>1</v>
      </c>
      <c r="S768" s="6" cm="1">
        <f t="array" ref="S768">SUM(_xlfn._xlws.FILTER($G$2:$G$863,_xlfn.MAP($N$2:$N$863,_xlfn.LAMBDA(_xlpm.x,_xlpm.x=$N768))))</f>
        <v>4.5330915684496827E-4</v>
      </c>
      <c r="T768" s="4">
        <f t="shared" si="235"/>
        <v>1</v>
      </c>
      <c r="U768" s="4">
        <f t="shared" si="236"/>
        <v>0</v>
      </c>
      <c r="V768" s="4" t="s">
        <v>909</v>
      </c>
      <c r="W768" s="4" t="s">
        <v>893</v>
      </c>
      <c r="X768" s="2" cm="1">
        <f t="array" ref="X768">SUM(_xlfn._xlws.FILTER($E$2:$E$863,_xlfn.MAP($V$2:$V$863,_xlfn.LAMBDA(_xlpm.x,_xlpm.x=$V768))))</f>
        <v>473</v>
      </c>
      <c r="Y768" s="11">
        <f t="shared" si="237"/>
        <v>2.1141649048625794E-3</v>
      </c>
      <c r="Z768" s="2" cm="1">
        <f t="array" ref="Z768">SUM(_xlfn._xlws.FILTER($E$2:$E$863,_xlfn.MAP($W$2:$W$863,_xlfn.LAMBDA(_xlpm.x,_xlpm.x=$W768))))</f>
        <v>228</v>
      </c>
      <c r="AA768" s="11">
        <f t="shared" si="238"/>
        <v>4.3859649122807015E-3</v>
      </c>
      <c r="AB768" s="11">
        <f t="shared" si="239"/>
        <v>-0.3169262937373577</v>
      </c>
      <c r="AC768" s="2"/>
      <c r="AH768" s="2"/>
      <c r="AI768" s="2"/>
    </row>
    <row r="769" spans="1:35">
      <c r="A769" s="1" t="str">
        <f t="shared" si="223"/>
        <v>~ften~ : [fn]</v>
      </c>
      <c r="B769" s="1">
        <f t="shared" si="242"/>
        <v>0</v>
      </c>
      <c r="C769" s="1">
        <f t="shared" si="242"/>
        <v>0</v>
      </c>
      <c r="D769" s="1">
        <f t="shared" si="242"/>
        <v>0</v>
      </c>
      <c r="E769" s="7">
        <v>1</v>
      </c>
      <c r="F769" s="9" t="s">
        <v>35</v>
      </c>
      <c r="G769" s="4">
        <f t="shared" si="224"/>
        <v>4.5330915684496827E-4</v>
      </c>
      <c r="H769" s="4" t="str">
        <f t="shared" si="225"/>
        <v>fn</v>
      </c>
      <c r="I769" s="4" t="str">
        <f t="shared" si="226"/>
        <v>ften</v>
      </c>
      <c r="J769" s="10">
        <f t="shared" si="227"/>
        <v>2</v>
      </c>
      <c r="K769" s="10">
        <f t="shared" si="228"/>
        <v>4</v>
      </c>
      <c r="L769" s="10">
        <f t="shared" si="229"/>
        <v>4</v>
      </c>
      <c r="M769" s="1" t="str">
        <f t="shared" si="230"/>
        <v>~ften~</v>
      </c>
      <c r="N769" s="1" t="str">
        <f t="shared" si="231"/>
        <v>[fn]</v>
      </c>
      <c r="O769" s="4">
        <f t="shared" si="232"/>
        <v>0.2342468675289098</v>
      </c>
      <c r="P769" s="4">
        <f t="shared" si="233"/>
        <v>1</v>
      </c>
      <c r="Q769" s="3" cm="1">
        <f t="array" ref="Q769">SUM(_xlfn._xlws.FILTER($G$2:$G$863,_xlfn.MAP($M$2:$M$863,_xlfn.LAMBDA(_xlpm.x,_xlpm.x=$M769))))</f>
        <v>4.5330915684496827E-4</v>
      </c>
      <c r="R769" s="4">
        <f t="shared" si="234"/>
        <v>1</v>
      </c>
      <c r="S769" s="6" cm="1">
        <f t="array" ref="S769">SUM(_xlfn._xlws.FILTER($G$2:$G$863,_xlfn.MAP($N$2:$N$863,_xlfn.LAMBDA(_xlpm.x,_xlpm.x=$N769))))</f>
        <v>4.5330915684496827E-4</v>
      </c>
      <c r="T769" s="4">
        <f t="shared" si="235"/>
        <v>1</v>
      </c>
      <c r="U769" s="4">
        <f t="shared" si="236"/>
        <v>0</v>
      </c>
      <c r="V769" s="4" t="s">
        <v>900</v>
      </c>
      <c r="W769" s="4" t="s">
        <v>900</v>
      </c>
      <c r="X769" s="2" cm="1">
        <f t="array" ref="X769">SUM(_xlfn._xlws.FILTER($E$2:$E$863,_xlfn.MAP($V$2:$V$863,_xlfn.LAMBDA(_xlpm.x,_xlpm.x=$V769))))</f>
        <v>247</v>
      </c>
      <c r="Y769" s="11">
        <f t="shared" si="237"/>
        <v>4.048582995951417E-3</v>
      </c>
      <c r="Z769" s="2" cm="1">
        <f t="array" ref="Z769">SUM(_xlfn._xlws.FILTER($E$2:$E$863,_xlfn.MAP($W$2:$W$863,_xlfn.LAMBDA(_xlpm.x,_xlpm.x=$W769))))</f>
        <v>78</v>
      </c>
      <c r="AA769" s="11">
        <f t="shared" si="238"/>
        <v>1.282051282051282E-2</v>
      </c>
      <c r="AB769" s="11">
        <f t="shared" si="239"/>
        <v>-0.50060235056918523</v>
      </c>
      <c r="AC769" s="2"/>
      <c r="AH769" s="2"/>
      <c r="AI769" s="2"/>
    </row>
    <row r="770" spans="1:35">
      <c r="A770" s="1" t="str">
        <f t="shared" ref="A770:A833" si="243">_xlfn.LET(_xlpm.sep," : ",CONCATENATE(M770,_xlpm.sep,N770))</f>
        <v>~free~ : [fɹi]</v>
      </c>
      <c r="B770" s="1">
        <f t="shared" si="242"/>
        <v>0</v>
      </c>
      <c r="C770" s="1">
        <f t="shared" si="242"/>
        <v>0</v>
      </c>
      <c r="D770" s="1">
        <f t="shared" si="242"/>
        <v>0</v>
      </c>
      <c r="E770" s="7">
        <v>1</v>
      </c>
      <c r="F770" s="9" t="s">
        <v>294</v>
      </c>
      <c r="G770" s="4">
        <f t="shared" ref="G770:G833" si="244">E770/freq.sum.r6e</f>
        <v>4.5330915684496827E-4</v>
      </c>
      <c r="H770" s="4" t="str">
        <f t="shared" ref="H770:H833" si="245">_xlfn.LET(_xlpm.sep,":",_xlpm.w,$F770,LEFT(_xlpm.w,FIND(_xlpm.sep,_xlpm.w)-1))</f>
        <v>fɹi</v>
      </c>
      <c r="I770" s="4" t="str">
        <f t="shared" ref="I770:I833" si="246">_xlfn.LET(_xlpm.sep,":",_xlpm.w,$F770,RIGHT(_xlpm.w,LEN(_xlpm.w)-FIND(_xlpm.sep,_xlpm.w)))</f>
        <v>free</v>
      </c>
      <c r="J770" s="10">
        <f t="shared" ref="J770:J833" si="247">_xlfn.LET(_xlpm.w,H770,LEN(_xlpm.w))</f>
        <v>3</v>
      </c>
      <c r="K770" s="10">
        <f t="shared" ref="K770:K833" si="248">_xlfn.LET(_xlpm.w,I770,LEN(_xlpm.w))</f>
        <v>4</v>
      </c>
      <c r="L770" s="10">
        <f t="shared" ref="L770:L833" si="249">_xlfn.LET(_xlpm.a,J770,_xlpm.b,K770,MAX(_xlpm.a,_xlpm.b))</f>
        <v>4</v>
      </c>
      <c r="M770" s="1" t="str">
        <f t="shared" ref="M770:M833" si="250">_xlfn.LET(_xlpm.sep,":",_xlpm.w,$F770,_xlfn.CONCAT("~",RIGHT(_xlpm.w,LEN(_xlpm.w)-FIND(_xlpm.sep,_xlpm.w)),"~"))</f>
        <v>~free~</v>
      </c>
      <c r="N770" s="1" t="str">
        <f t="shared" ref="N770:N833" si="251">_xlfn.LET(_xlpm.sep,":",_xlpm.w,$F770,_xlfn.CONCAT("[",LEFT(_xlpm.w,FIND(_xlpm.sep,_xlpm.w)-1),"]"))</f>
        <v>[fɹi]</v>
      </c>
      <c r="O770" s="4">
        <f t="shared" ref="O770:O833" si="252">_xlfn.LET(_xlpm.freq,E770,_xlpm.size,L770+1,_xlpm.F,P770,LOG(1+_xlpm.freq)*LOG(1+_xlpm.size)*_xlpm.F)</f>
        <v>0.2342468675289098</v>
      </c>
      <c r="P770" s="4">
        <f t="shared" ref="P770:P833" si="253">_xlfn.LET(_xlpm.a,T770,_xlpm.b,R770,2*_xlpm.a*_xlpm.b/(_xlpm.a+_xlpm.b))</f>
        <v>1</v>
      </c>
      <c r="Q770" s="3" cm="1">
        <f t="array" ref="Q770">SUM(_xlfn._xlws.FILTER($G$2:$G$863,_xlfn.MAP($M$2:$M$863,_xlfn.LAMBDA(_xlpm.x,_xlpm.x=$M770))))</f>
        <v>4.5330915684496827E-4</v>
      </c>
      <c r="R770" s="4">
        <f t="shared" ref="R770:R833" si="254">$G770/Q770</f>
        <v>1</v>
      </c>
      <c r="S770" s="6" cm="1">
        <f t="array" ref="S770">SUM(_xlfn._xlws.FILTER($G$2:$G$863,_xlfn.MAP($N$2:$N$863,_xlfn.LAMBDA(_xlpm.x,_xlpm.x=$N770))))</f>
        <v>4.5330915684496827E-4</v>
      </c>
      <c r="T770" s="4">
        <f t="shared" ref="T770:T833" si="255">$G770/S770</f>
        <v>1</v>
      </c>
      <c r="U770" s="4">
        <f t="shared" ref="U770:U833" si="256">_xlfn.LET(_xlpm.p,R770,_xlpm.q,T770,LOG(_xlpm.p/_xlpm.q))</f>
        <v>0</v>
      </c>
      <c r="V770" s="4" t="s">
        <v>908</v>
      </c>
      <c r="W770" s="4" t="s">
        <v>896</v>
      </c>
      <c r="X770" s="2" cm="1">
        <f t="array" ref="X770">SUM(_xlfn._xlws.FILTER($E$2:$E$863,_xlfn.MAP($V$2:$V$863,_xlfn.LAMBDA(_xlpm.x,_xlpm.x=$V770))))</f>
        <v>562</v>
      </c>
      <c r="Y770" s="11">
        <f t="shared" ref="Y770:Y833" si="257">$E770/X770</f>
        <v>1.7793594306049821E-3</v>
      </c>
      <c r="Z770" s="2" cm="1">
        <f t="array" ref="Z770">SUM(_xlfn._xlws.FILTER($E$2:$E$863,_xlfn.MAP($W$2:$W$863,_xlfn.LAMBDA(_xlpm.x,_xlpm.x=$W770))))</f>
        <v>85</v>
      </c>
      <c r="AA770" s="11">
        <f t="shared" ref="AA770:AA833" si="258">$E770/Z770</f>
        <v>1.1764705882352941E-2</v>
      </c>
      <c r="AB770" s="11">
        <f t="shared" ref="AB770:AB833" si="259">_xlfn.LET(_xlpm.a,Y770,_xlpm.b,AA770,LOG(_xlpm.a/_xlpm.b))</f>
        <v>-0.82031738985476843</v>
      </c>
      <c r="AC770" s="2"/>
      <c r="AH770" s="2"/>
      <c r="AI770" s="2"/>
    </row>
    <row r="771" spans="1:35">
      <c r="A771" s="1" t="str">
        <f t="shared" si="243"/>
        <v>~frui~ : [fɹu]</v>
      </c>
      <c r="B771" s="1">
        <f t="shared" si="242"/>
        <v>0</v>
      </c>
      <c r="C771" s="1">
        <f t="shared" si="242"/>
        <v>0</v>
      </c>
      <c r="D771" s="1">
        <f t="shared" si="242"/>
        <v>0</v>
      </c>
      <c r="E771" s="7">
        <v>1</v>
      </c>
      <c r="F771" s="9" t="s">
        <v>310</v>
      </c>
      <c r="G771" s="4">
        <f t="shared" si="244"/>
        <v>4.5330915684496827E-4</v>
      </c>
      <c r="H771" s="4" t="str">
        <f t="shared" si="245"/>
        <v>fɹu</v>
      </c>
      <c r="I771" s="4" t="str">
        <f t="shared" si="246"/>
        <v>frui</v>
      </c>
      <c r="J771" s="10">
        <f t="shared" si="247"/>
        <v>3</v>
      </c>
      <c r="K771" s="10">
        <f t="shared" si="248"/>
        <v>4</v>
      </c>
      <c r="L771" s="10">
        <f t="shared" si="249"/>
        <v>4</v>
      </c>
      <c r="M771" s="1" t="str">
        <f t="shared" si="250"/>
        <v>~frui~</v>
      </c>
      <c r="N771" s="1" t="str">
        <f t="shared" si="251"/>
        <v>[fɹu]</v>
      </c>
      <c r="O771" s="4">
        <f t="shared" si="252"/>
        <v>0.2342468675289098</v>
      </c>
      <c r="P771" s="4">
        <f t="shared" si="253"/>
        <v>1</v>
      </c>
      <c r="Q771" s="3" cm="1">
        <f t="array" ref="Q771">SUM(_xlfn._xlws.FILTER($G$2:$G$863,_xlfn.MAP($M$2:$M$863,_xlfn.LAMBDA(_xlpm.x,_xlpm.x=$M771))))</f>
        <v>4.5330915684496827E-4</v>
      </c>
      <c r="R771" s="4">
        <f t="shared" si="254"/>
        <v>1</v>
      </c>
      <c r="S771" s="6" cm="1">
        <f t="array" ref="S771">SUM(_xlfn._xlws.FILTER($G$2:$G$863,_xlfn.MAP($N$2:$N$863,_xlfn.LAMBDA(_xlpm.x,_xlpm.x=$N771))))</f>
        <v>4.5330915684496827E-4</v>
      </c>
      <c r="T771" s="4">
        <f t="shared" si="255"/>
        <v>1</v>
      </c>
      <c r="U771" s="4">
        <f t="shared" si="256"/>
        <v>0</v>
      </c>
      <c r="V771" s="4" t="s">
        <v>899</v>
      </c>
      <c r="W771" s="4" t="s">
        <v>895</v>
      </c>
      <c r="X771" s="2" cm="1">
        <f t="array" ref="X771">SUM(_xlfn._xlws.FILTER($E$2:$E$863,_xlfn.MAP($V$2:$V$863,_xlfn.LAMBDA(_xlpm.x,_xlpm.x=$V771))))</f>
        <v>359</v>
      </c>
      <c r="Y771" s="11">
        <f t="shared" si="257"/>
        <v>2.7855153203342618E-3</v>
      </c>
      <c r="Z771" s="2" cm="1">
        <f t="array" ref="Z771">SUM(_xlfn._xlws.FILTER($E$2:$E$863,_xlfn.MAP($W$2:$W$863,_xlfn.LAMBDA(_xlpm.x,_xlpm.x=$W771))))</f>
        <v>150</v>
      </c>
      <c r="AA771" s="11">
        <f t="shared" si="258"/>
        <v>6.6666666666666671E-3</v>
      </c>
      <c r="AB771" s="11">
        <f t="shared" si="259"/>
        <v>-0.37900318952263795</v>
      </c>
      <c r="AC771" s="2"/>
      <c r="AH771" s="2"/>
      <c r="AI771" s="2"/>
    </row>
    <row r="772" spans="1:35">
      <c r="A772" s="1" t="str">
        <f t="shared" si="243"/>
        <v>~clou~ : [klaʊ]</v>
      </c>
      <c r="B772" s="1">
        <f t="shared" si="242"/>
        <v>0</v>
      </c>
      <c r="C772" s="1">
        <f t="shared" si="242"/>
        <v>0</v>
      </c>
      <c r="D772" s="1">
        <f t="shared" si="242"/>
        <v>0</v>
      </c>
      <c r="E772" s="7">
        <v>1</v>
      </c>
      <c r="F772" s="9" t="s">
        <v>418</v>
      </c>
      <c r="G772" s="4">
        <f t="shared" si="244"/>
        <v>4.5330915684496827E-4</v>
      </c>
      <c r="H772" s="4" t="str">
        <f t="shared" si="245"/>
        <v>klaʊ</v>
      </c>
      <c r="I772" s="4" t="str">
        <f t="shared" si="246"/>
        <v>clou</v>
      </c>
      <c r="J772" s="10">
        <f t="shared" si="247"/>
        <v>4</v>
      </c>
      <c r="K772" s="10">
        <f t="shared" si="248"/>
        <v>4</v>
      </c>
      <c r="L772" s="10">
        <f t="shared" si="249"/>
        <v>4</v>
      </c>
      <c r="M772" s="1" t="str">
        <f t="shared" si="250"/>
        <v>~clou~</v>
      </c>
      <c r="N772" s="1" t="str">
        <f t="shared" si="251"/>
        <v>[klaʊ]</v>
      </c>
      <c r="O772" s="4">
        <f t="shared" si="252"/>
        <v>0.2342468675289098</v>
      </c>
      <c r="P772" s="4">
        <f t="shared" si="253"/>
        <v>1</v>
      </c>
      <c r="Q772" s="3" cm="1">
        <f t="array" ref="Q772">SUM(_xlfn._xlws.FILTER($G$2:$G$863,_xlfn.MAP($M$2:$M$863,_xlfn.LAMBDA(_xlpm.x,_xlpm.x=$M772))))</f>
        <v>4.5330915684496827E-4</v>
      </c>
      <c r="R772" s="4">
        <f t="shared" si="254"/>
        <v>1</v>
      </c>
      <c r="S772" s="6" cm="1">
        <f t="array" ref="S772">SUM(_xlfn._xlws.FILTER($G$2:$G$863,_xlfn.MAP($N$2:$N$863,_xlfn.LAMBDA(_xlpm.x,_xlpm.x=$N772))))</f>
        <v>4.5330915684496827E-4</v>
      </c>
      <c r="T772" s="4">
        <f t="shared" si="255"/>
        <v>1</v>
      </c>
      <c r="U772" s="4">
        <f t="shared" si="256"/>
        <v>0</v>
      </c>
      <c r="V772" s="4" t="s">
        <v>899</v>
      </c>
      <c r="W772" s="4" t="s">
        <v>899</v>
      </c>
      <c r="X772" s="2" cm="1">
        <f t="array" ref="X772">SUM(_xlfn._xlws.FILTER($E$2:$E$863,_xlfn.MAP($V$2:$V$863,_xlfn.LAMBDA(_xlpm.x,_xlpm.x=$V772))))</f>
        <v>359</v>
      </c>
      <c r="Y772" s="11">
        <f t="shared" si="257"/>
        <v>2.7855153203342618E-3</v>
      </c>
      <c r="Z772" s="2" cm="1">
        <f t="array" ref="Z772">SUM(_xlfn._xlws.FILTER($E$2:$E$863,_xlfn.MAP($W$2:$W$863,_xlfn.LAMBDA(_xlpm.x,_xlpm.x=$W772))))</f>
        <v>104</v>
      </c>
      <c r="AA772" s="11">
        <f t="shared" si="258"/>
        <v>9.6153846153846159E-3</v>
      </c>
      <c r="AB772" s="11">
        <f t="shared" si="259"/>
        <v>-0.53806110927953876</v>
      </c>
      <c r="AC772" s="2"/>
      <c r="AH772" s="2"/>
      <c r="AI772" s="2"/>
    </row>
    <row r="773" spans="1:35">
      <c r="A773" s="1" t="str">
        <f t="shared" si="243"/>
        <v>~clai~ : [kleɪ]</v>
      </c>
      <c r="B773" s="1">
        <f t="shared" si="242"/>
        <v>0</v>
      </c>
      <c r="C773" s="1">
        <f t="shared" si="242"/>
        <v>0</v>
      </c>
      <c r="D773" s="1">
        <f t="shared" si="242"/>
        <v>0</v>
      </c>
      <c r="E773" s="7">
        <v>1</v>
      </c>
      <c r="F773" s="9" t="s">
        <v>538</v>
      </c>
      <c r="G773" s="4">
        <f t="shared" si="244"/>
        <v>4.5330915684496827E-4</v>
      </c>
      <c r="H773" s="4" t="str">
        <f t="shared" si="245"/>
        <v>kleɪ</v>
      </c>
      <c r="I773" s="4" t="str">
        <f t="shared" si="246"/>
        <v>clai</v>
      </c>
      <c r="J773" s="10">
        <f t="shared" si="247"/>
        <v>4</v>
      </c>
      <c r="K773" s="10">
        <f t="shared" si="248"/>
        <v>4</v>
      </c>
      <c r="L773" s="10">
        <f t="shared" si="249"/>
        <v>4</v>
      </c>
      <c r="M773" s="1" t="str">
        <f t="shared" si="250"/>
        <v>~clai~</v>
      </c>
      <c r="N773" s="1" t="str">
        <f t="shared" si="251"/>
        <v>[kleɪ]</v>
      </c>
      <c r="O773" s="4">
        <f t="shared" si="252"/>
        <v>0.2342468675289098</v>
      </c>
      <c r="P773" s="4">
        <f t="shared" si="253"/>
        <v>1</v>
      </c>
      <c r="Q773" s="3" cm="1">
        <f t="array" ref="Q773">SUM(_xlfn._xlws.FILTER($G$2:$G$863,_xlfn.MAP($M$2:$M$863,_xlfn.LAMBDA(_xlpm.x,_xlpm.x=$M773))))</f>
        <v>4.5330915684496827E-4</v>
      </c>
      <c r="R773" s="4">
        <f t="shared" si="254"/>
        <v>1</v>
      </c>
      <c r="S773" s="6" cm="1">
        <f t="array" ref="S773">SUM(_xlfn._xlws.FILTER($G$2:$G$863,_xlfn.MAP($N$2:$N$863,_xlfn.LAMBDA(_xlpm.x,_xlpm.x=$N773))))</f>
        <v>4.5330915684496827E-4</v>
      </c>
      <c r="T773" s="4">
        <f t="shared" si="255"/>
        <v>1</v>
      </c>
      <c r="U773" s="4">
        <f t="shared" si="256"/>
        <v>0</v>
      </c>
      <c r="V773" s="4" t="s">
        <v>908</v>
      </c>
      <c r="W773" s="4" t="s">
        <v>894</v>
      </c>
      <c r="X773" s="2" cm="1">
        <f t="array" ref="X773">SUM(_xlfn._xlws.FILTER($E$2:$E$863,_xlfn.MAP($V$2:$V$863,_xlfn.LAMBDA(_xlpm.x,_xlpm.x=$V773))))</f>
        <v>562</v>
      </c>
      <c r="Y773" s="11">
        <f t="shared" si="257"/>
        <v>1.7793594306049821E-3</v>
      </c>
      <c r="Z773" s="2" cm="1">
        <f t="array" ref="Z773">SUM(_xlfn._xlws.FILTER($E$2:$E$863,_xlfn.MAP($W$2:$W$863,_xlfn.LAMBDA(_xlpm.x,_xlpm.x=$W773))))</f>
        <v>288</v>
      </c>
      <c r="AA773" s="11">
        <f t="shared" si="258"/>
        <v>3.472222222222222E-3</v>
      </c>
      <c r="AB773" s="11">
        <f t="shared" si="259"/>
        <v>-0.2903438278098302</v>
      </c>
      <c r="AC773" s="2"/>
      <c r="AH773" s="2"/>
      <c r="AI773" s="2"/>
    </row>
    <row r="774" spans="1:35">
      <c r="A774" s="1" t="str">
        <f t="shared" si="243"/>
        <v>~ctri~ : [ktɹɪ]</v>
      </c>
      <c r="B774" s="1">
        <f t="shared" si="242"/>
        <v>0</v>
      </c>
      <c r="C774" s="1">
        <f t="shared" si="242"/>
        <v>0</v>
      </c>
      <c r="D774" s="1">
        <f t="shared" si="242"/>
        <v>0</v>
      </c>
      <c r="E774" s="7">
        <v>1</v>
      </c>
      <c r="F774" s="9" t="s">
        <v>289</v>
      </c>
      <c r="G774" s="4">
        <f t="shared" si="244"/>
        <v>4.5330915684496827E-4</v>
      </c>
      <c r="H774" s="4" t="str">
        <f t="shared" si="245"/>
        <v>ktɹɪ</v>
      </c>
      <c r="I774" s="4" t="str">
        <f t="shared" si="246"/>
        <v>ctri</v>
      </c>
      <c r="J774" s="10">
        <f t="shared" si="247"/>
        <v>4</v>
      </c>
      <c r="K774" s="10">
        <f t="shared" si="248"/>
        <v>4</v>
      </c>
      <c r="L774" s="10">
        <f t="shared" si="249"/>
        <v>4</v>
      </c>
      <c r="M774" s="1" t="str">
        <f t="shared" si="250"/>
        <v>~ctri~</v>
      </c>
      <c r="N774" s="1" t="str">
        <f t="shared" si="251"/>
        <v>[ktɹɪ]</v>
      </c>
      <c r="O774" s="4">
        <f t="shared" si="252"/>
        <v>0.2342468675289098</v>
      </c>
      <c r="P774" s="4">
        <f t="shared" si="253"/>
        <v>1</v>
      </c>
      <c r="Q774" s="3" cm="1">
        <f t="array" ref="Q774">SUM(_xlfn._xlws.FILTER($G$2:$G$863,_xlfn.MAP($M$2:$M$863,_xlfn.LAMBDA(_xlpm.x,_xlpm.x=$M774))))</f>
        <v>4.5330915684496827E-4</v>
      </c>
      <c r="R774" s="4">
        <f t="shared" si="254"/>
        <v>1</v>
      </c>
      <c r="S774" s="6" cm="1">
        <f t="array" ref="S774">SUM(_xlfn._xlws.FILTER($G$2:$G$863,_xlfn.MAP($N$2:$N$863,_xlfn.LAMBDA(_xlpm.x,_xlpm.x=$N774))))</f>
        <v>4.5330915684496827E-4</v>
      </c>
      <c r="T774" s="4">
        <f t="shared" si="255"/>
        <v>1</v>
      </c>
      <c r="U774" s="4">
        <f t="shared" si="256"/>
        <v>0</v>
      </c>
      <c r="V774" s="4" t="s">
        <v>900</v>
      </c>
      <c r="W774" s="4" t="s">
        <v>905</v>
      </c>
      <c r="X774" s="2" cm="1">
        <f t="array" ref="X774">SUM(_xlfn._xlws.FILTER($E$2:$E$863,_xlfn.MAP($V$2:$V$863,_xlfn.LAMBDA(_xlpm.x,_xlpm.x=$V774))))</f>
        <v>247</v>
      </c>
      <c r="Y774" s="11">
        <f t="shared" si="257"/>
        <v>4.048582995951417E-3</v>
      </c>
      <c r="Z774" s="2" cm="1">
        <f t="array" ref="Z774">SUM(_xlfn._xlws.FILTER($E$2:$E$863,_xlfn.MAP($W$2:$W$863,_xlfn.LAMBDA(_xlpm.x,_xlpm.x=$W774))))</f>
        <v>55</v>
      </c>
      <c r="AA774" s="11">
        <f t="shared" si="258"/>
        <v>1.8181818181818181E-2</v>
      </c>
      <c r="AB774" s="11">
        <f t="shared" si="259"/>
        <v>-0.65233426376542181</v>
      </c>
      <c r="AC774" s="2"/>
      <c r="AH774" s="2"/>
      <c r="AI774" s="2"/>
    </row>
    <row r="775" spans="1:35">
      <c r="A775" s="1" t="str">
        <f t="shared" si="243"/>
        <v>~crow~ : [kɹaʊ]</v>
      </c>
      <c r="B775" s="1">
        <f t="shared" si="242"/>
        <v>0</v>
      </c>
      <c r="C775" s="1">
        <f t="shared" si="242"/>
        <v>0</v>
      </c>
      <c r="D775" s="1">
        <f t="shared" si="242"/>
        <v>0</v>
      </c>
      <c r="E775" s="7">
        <v>1</v>
      </c>
      <c r="F775" s="9" t="s">
        <v>356</v>
      </c>
      <c r="G775" s="4">
        <f t="shared" si="244"/>
        <v>4.5330915684496827E-4</v>
      </c>
      <c r="H775" s="1" t="str">
        <f t="shared" si="245"/>
        <v>kɹaʊ</v>
      </c>
      <c r="I775" s="1" t="str">
        <f t="shared" si="246"/>
        <v>crow</v>
      </c>
      <c r="J775" s="10">
        <f t="shared" si="247"/>
        <v>4</v>
      </c>
      <c r="K775" s="10">
        <f t="shared" si="248"/>
        <v>4</v>
      </c>
      <c r="L775" s="10">
        <f t="shared" si="249"/>
        <v>4</v>
      </c>
      <c r="M775" s="1" t="str">
        <f t="shared" si="250"/>
        <v>~crow~</v>
      </c>
      <c r="N775" s="1" t="str">
        <f t="shared" si="251"/>
        <v>[kɹaʊ]</v>
      </c>
      <c r="O775" s="4">
        <f t="shared" si="252"/>
        <v>0.2342468675289098</v>
      </c>
      <c r="P775" s="4">
        <f t="shared" si="253"/>
        <v>1</v>
      </c>
      <c r="Q775" s="3" cm="1">
        <f t="array" ref="Q775">SUM(_xlfn._xlws.FILTER($G$2:$G$863,_xlfn.MAP($M$2:$M$863,_xlfn.LAMBDA(_xlpm.x,_xlpm.x=$M775))))</f>
        <v>4.5330915684496827E-4</v>
      </c>
      <c r="R775" s="4">
        <f t="shared" si="254"/>
        <v>1</v>
      </c>
      <c r="S775" s="6" cm="1">
        <f t="array" ref="S775">SUM(_xlfn._xlws.FILTER($G$2:$G$863,_xlfn.MAP($N$2:$N$863,_xlfn.LAMBDA(_xlpm.x,_xlpm.x=$N775))))</f>
        <v>4.5330915684496827E-4</v>
      </c>
      <c r="T775" s="4">
        <f t="shared" si="255"/>
        <v>1</v>
      </c>
      <c r="U775" s="4">
        <f t="shared" si="256"/>
        <v>0</v>
      </c>
      <c r="V775" s="4" t="s">
        <v>899</v>
      </c>
      <c r="W775" s="4" t="s">
        <v>895</v>
      </c>
      <c r="X775" s="2" cm="1">
        <f t="array" ref="X775">SUM(_xlfn._xlws.FILTER($E$2:$E$863,_xlfn.MAP($V$2:$V$863,_xlfn.LAMBDA(_xlpm.x,_xlpm.x=$V775))))</f>
        <v>359</v>
      </c>
      <c r="Y775" s="11">
        <f t="shared" si="257"/>
        <v>2.7855153203342618E-3</v>
      </c>
      <c r="Z775" s="2" cm="1">
        <f t="array" ref="Z775">SUM(_xlfn._xlws.FILTER($E$2:$E$863,_xlfn.MAP($W$2:$W$863,_xlfn.LAMBDA(_xlpm.x,_xlpm.x=$W775))))</f>
        <v>150</v>
      </c>
      <c r="AA775" s="11">
        <f t="shared" si="258"/>
        <v>6.6666666666666671E-3</v>
      </c>
      <c r="AB775" s="11">
        <f t="shared" si="259"/>
        <v>-0.37900318952263795</v>
      </c>
      <c r="AC775" s="2"/>
      <c r="AH775" s="2"/>
      <c r="AI775" s="2"/>
    </row>
    <row r="776" spans="1:35">
      <c r="A776" s="1" t="str">
        <f t="shared" si="243"/>
        <v>~ldie~ : [ldʒə]</v>
      </c>
      <c r="B776" s="1">
        <f t="shared" si="242"/>
        <v>0</v>
      </c>
      <c r="C776" s="1">
        <f t="shared" si="242"/>
        <v>0</v>
      </c>
      <c r="D776" s="1">
        <f t="shared" si="242"/>
        <v>0</v>
      </c>
      <c r="E776" s="7">
        <v>1</v>
      </c>
      <c r="F776" s="9" t="s">
        <v>420</v>
      </c>
      <c r="G776" s="4">
        <f t="shared" si="244"/>
        <v>4.5330915684496827E-4</v>
      </c>
      <c r="H776" s="4" t="str">
        <f t="shared" si="245"/>
        <v>ldʒə</v>
      </c>
      <c r="I776" s="4" t="str">
        <f t="shared" si="246"/>
        <v>ldie</v>
      </c>
      <c r="J776" s="10">
        <f t="shared" si="247"/>
        <v>4</v>
      </c>
      <c r="K776" s="10">
        <f t="shared" si="248"/>
        <v>4</v>
      </c>
      <c r="L776" s="10">
        <f t="shared" si="249"/>
        <v>4</v>
      </c>
      <c r="M776" s="1" t="str">
        <f t="shared" si="250"/>
        <v>~ldie~</v>
      </c>
      <c r="N776" s="1" t="str">
        <f t="shared" si="251"/>
        <v>[ldʒə]</v>
      </c>
      <c r="O776" s="4">
        <f t="shared" si="252"/>
        <v>0.2342468675289098</v>
      </c>
      <c r="P776" s="4">
        <f t="shared" si="253"/>
        <v>1</v>
      </c>
      <c r="Q776" s="3" cm="1">
        <f t="array" ref="Q776">SUM(_xlfn._xlws.FILTER($G$2:$G$863,_xlfn.MAP($M$2:$M$863,_xlfn.LAMBDA(_xlpm.x,_xlpm.x=$M776))))</f>
        <v>4.5330915684496827E-4</v>
      </c>
      <c r="R776" s="4">
        <f t="shared" si="254"/>
        <v>1</v>
      </c>
      <c r="S776" s="6" cm="1">
        <f t="array" ref="S776">SUM(_xlfn._xlws.FILTER($G$2:$G$863,_xlfn.MAP($N$2:$N$863,_xlfn.LAMBDA(_xlpm.x,_xlpm.x=$N776))))</f>
        <v>4.5330915684496827E-4</v>
      </c>
      <c r="T776" s="4">
        <f t="shared" si="255"/>
        <v>1</v>
      </c>
      <c r="U776" s="4">
        <f t="shared" si="256"/>
        <v>0</v>
      </c>
      <c r="V776" s="4" t="s">
        <v>907</v>
      </c>
      <c r="W776" s="4" t="s">
        <v>896</v>
      </c>
      <c r="X776" s="2" cm="1">
        <f t="array" ref="X776">SUM(_xlfn._xlws.FILTER($E$2:$E$863,_xlfn.MAP($V$2:$V$863,_xlfn.LAMBDA(_xlpm.x,_xlpm.x=$V776))))</f>
        <v>341</v>
      </c>
      <c r="Y776" s="11">
        <f t="shared" si="257"/>
        <v>2.9325513196480938E-3</v>
      </c>
      <c r="Z776" s="2" cm="1">
        <f t="array" ref="Z776">SUM(_xlfn._xlws.FILTER($E$2:$E$863,_xlfn.MAP($W$2:$W$863,_xlfn.LAMBDA(_xlpm.x,_xlpm.x=$W776))))</f>
        <v>85</v>
      </c>
      <c r="AA776" s="11">
        <f t="shared" si="258"/>
        <v>1.1764705882352941E-2</v>
      </c>
      <c r="AB776" s="11">
        <f t="shared" si="259"/>
        <v>-0.60333545327820504</v>
      </c>
      <c r="AC776" s="2"/>
      <c r="AH776" s="2"/>
      <c r="AI776" s="2"/>
    </row>
    <row r="777" spans="1:35">
      <c r="A777" s="1" t="str">
        <f t="shared" si="243"/>
        <v>~ldre~ : [ldɹɛ]</v>
      </c>
      <c r="B777" s="1">
        <f t="shared" si="242"/>
        <v>0</v>
      </c>
      <c r="C777" s="1">
        <f t="shared" si="242"/>
        <v>0</v>
      </c>
      <c r="D777" s="1">
        <f t="shared" si="242"/>
        <v>0</v>
      </c>
      <c r="E777" s="7">
        <v>1</v>
      </c>
      <c r="F777" s="9" t="s">
        <v>421</v>
      </c>
      <c r="G777" s="4">
        <f t="shared" si="244"/>
        <v>4.5330915684496827E-4</v>
      </c>
      <c r="H777" s="4" t="str">
        <f t="shared" si="245"/>
        <v>ldɹɛ</v>
      </c>
      <c r="I777" s="4" t="str">
        <f t="shared" si="246"/>
        <v>ldre</v>
      </c>
      <c r="J777" s="10">
        <f t="shared" si="247"/>
        <v>4</v>
      </c>
      <c r="K777" s="10">
        <f t="shared" si="248"/>
        <v>4</v>
      </c>
      <c r="L777" s="10">
        <f t="shared" si="249"/>
        <v>4</v>
      </c>
      <c r="M777" s="1" t="str">
        <f t="shared" si="250"/>
        <v>~ldre~</v>
      </c>
      <c r="N777" s="1" t="str">
        <f t="shared" si="251"/>
        <v>[ldɹɛ]</v>
      </c>
      <c r="O777" s="4">
        <f t="shared" si="252"/>
        <v>0.2342468675289098</v>
      </c>
      <c r="P777" s="4">
        <f t="shared" si="253"/>
        <v>1</v>
      </c>
      <c r="Q777" s="3" cm="1">
        <f t="array" ref="Q777">SUM(_xlfn._xlws.FILTER($G$2:$G$863,_xlfn.MAP($M$2:$M$863,_xlfn.LAMBDA(_xlpm.x,_xlpm.x=$M777))))</f>
        <v>4.5330915684496827E-4</v>
      </c>
      <c r="R777" s="4">
        <f t="shared" si="254"/>
        <v>1</v>
      </c>
      <c r="S777" s="6" cm="1">
        <f t="array" ref="S777">SUM(_xlfn._xlws.FILTER($G$2:$G$863,_xlfn.MAP($N$2:$N$863,_xlfn.LAMBDA(_xlpm.x,_xlpm.x=$N777))))</f>
        <v>4.5330915684496827E-4</v>
      </c>
      <c r="T777" s="4">
        <f t="shared" si="255"/>
        <v>1</v>
      </c>
      <c r="U777" s="4">
        <f t="shared" si="256"/>
        <v>0</v>
      </c>
      <c r="V777" s="4" t="s">
        <v>907</v>
      </c>
      <c r="W777" s="4" t="s">
        <v>902</v>
      </c>
      <c r="X777" s="2" cm="1">
        <f t="array" ref="X777">SUM(_xlfn._xlws.FILTER($E$2:$E$863,_xlfn.MAP($V$2:$V$863,_xlfn.LAMBDA(_xlpm.x,_xlpm.x=$V777))))</f>
        <v>341</v>
      </c>
      <c r="Y777" s="11">
        <f t="shared" si="257"/>
        <v>2.9325513196480938E-3</v>
      </c>
      <c r="Z777" s="2" cm="1">
        <f t="array" ref="Z777">SUM(_xlfn._xlws.FILTER($E$2:$E$863,_xlfn.MAP($W$2:$W$863,_xlfn.LAMBDA(_xlpm.x,_xlpm.x=$W777))))</f>
        <v>127</v>
      </c>
      <c r="AA777" s="11">
        <f t="shared" si="258"/>
        <v>7.874015748031496E-3</v>
      </c>
      <c r="AB777" s="11">
        <f t="shared" si="259"/>
        <v>-0.42895065803654087</v>
      </c>
      <c r="AC777" s="2"/>
      <c r="AH777" s="2"/>
      <c r="AI777" s="2"/>
    </row>
    <row r="778" spans="1:35">
      <c r="A778" s="1" t="str">
        <f t="shared" si="243"/>
        <v>~lway~ : [lweɪ]</v>
      </c>
      <c r="B778" s="1">
        <f t="shared" si="242"/>
        <v>0</v>
      </c>
      <c r="C778" s="1">
        <f t="shared" si="242"/>
        <v>0</v>
      </c>
      <c r="D778" s="1">
        <f t="shared" si="242"/>
        <v>0</v>
      </c>
      <c r="E778" s="7">
        <v>1</v>
      </c>
      <c r="F778" s="9" t="s">
        <v>422</v>
      </c>
      <c r="G778" s="4">
        <f t="shared" si="244"/>
        <v>4.5330915684496827E-4</v>
      </c>
      <c r="H778" s="4" t="str">
        <f t="shared" si="245"/>
        <v>lweɪ</v>
      </c>
      <c r="I778" s="4" t="str">
        <f t="shared" si="246"/>
        <v>lway</v>
      </c>
      <c r="J778" s="10">
        <f t="shared" si="247"/>
        <v>4</v>
      </c>
      <c r="K778" s="10">
        <f t="shared" si="248"/>
        <v>4</v>
      </c>
      <c r="L778" s="10">
        <f t="shared" si="249"/>
        <v>4</v>
      </c>
      <c r="M778" s="1" t="str">
        <f t="shared" si="250"/>
        <v>~lway~</v>
      </c>
      <c r="N778" s="1" t="str">
        <f t="shared" si="251"/>
        <v>[lweɪ]</v>
      </c>
      <c r="O778" s="4">
        <f t="shared" si="252"/>
        <v>0.2342468675289098</v>
      </c>
      <c r="P778" s="4">
        <f t="shared" si="253"/>
        <v>1</v>
      </c>
      <c r="Q778" s="3" cm="1">
        <f t="array" ref="Q778">SUM(_xlfn._xlws.FILTER($G$2:$G$863,_xlfn.MAP($M$2:$M$863,_xlfn.LAMBDA(_xlpm.x,_xlpm.x=$M778))))</f>
        <v>4.5330915684496827E-4</v>
      </c>
      <c r="R778" s="4">
        <f t="shared" si="254"/>
        <v>1</v>
      </c>
      <c r="S778" s="6" cm="1">
        <f t="array" ref="S778">SUM(_xlfn._xlws.FILTER($G$2:$G$863,_xlfn.MAP($N$2:$N$863,_xlfn.LAMBDA(_xlpm.x,_xlpm.x=$N778))))</f>
        <v>4.5330915684496827E-4</v>
      </c>
      <c r="T778" s="4">
        <f t="shared" si="255"/>
        <v>1</v>
      </c>
      <c r="U778" s="4">
        <f t="shared" si="256"/>
        <v>0</v>
      </c>
      <c r="V778" s="4" t="s">
        <v>908</v>
      </c>
      <c r="W778" s="4" t="s">
        <v>906</v>
      </c>
      <c r="X778" s="2" cm="1">
        <f t="array" ref="X778">SUM(_xlfn._xlws.FILTER($E$2:$E$863,_xlfn.MAP($V$2:$V$863,_xlfn.LAMBDA(_xlpm.x,_xlpm.x=$V778))))</f>
        <v>562</v>
      </c>
      <c r="Y778" s="11">
        <f t="shared" si="257"/>
        <v>1.7793594306049821E-3</v>
      </c>
      <c r="Z778" s="2" cm="1">
        <f t="array" ref="Z778">SUM(_xlfn._xlws.FILTER($E$2:$E$863,_xlfn.MAP($W$2:$W$863,_xlfn.LAMBDA(_xlpm.x,_xlpm.x=$W778))))</f>
        <v>25</v>
      </c>
      <c r="AA778" s="11">
        <f t="shared" si="258"/>
        <v>0.04</v>
      </c>
      <c r="AB778" s="11">
        <f t="shared" si="259"/>
        <v>-1.3517963068970236</v>
      </c>
      <c r="AC778" s="2"/>
      <c r="AH778" s="2"/>
      <c r="AI778" s="2"/>
    </row>
    <row r="779" spans="1:35">
      <c r="A779" s="1" t="str">
        <f t="shared" si="243"/>
        <v>~ndow~ : [ndəʊ]</v>
      </c>
      <c r="B779" s="1">
        <f t="shared" si="242"/>
        <v>0</v>
      </c>
      <c r="C779" s="1">
        <f t="shared" si="242"/>
        <v>0</v>
      </c>
      <c r="D779" s="1">
        <f t="shared" si="242"/>
        <v>1</v>
      </c>
      <c r="E779" s="7">
        <v>1</v>
      </c>
      <c r="F779" s="9" t="s">
        <v>423</v>
      </c>
      <c r="G779" s="4">
        <f t="shared" si="244"/>
        <v>4.5330915684496827E-4</v>
      </c>
      <c r="H779" s="4" t="str">
        <f t="shared" si="245"/>
        <v>ndəʊ</v>
      </c>
      <c r="I779" s="4" t="str">
        <f t="shared" si="246"/>
        <v>ndow</v>
      </c>
      <c r="J779" s="10">
        <f t="shared" si="247"/>
        <v>4</v>
      </c>
      <c r="K779" s="10">
        <f t="shared" si="248"/>
        <v>4</v>
      </c>
      <c r="L779" s="10">
        <f t="shared" si="249"/>
        <v>4</v>
      </c>
      <c r="M779" s="1" t="str">
        <f t="shared" si="250"/>
        <v>~ndow~</v>
      </c>
      <c r="N779" s="1" t="str">
        <f t="shared" si="251"/>
        <v>[ndəʊ]</v>
      </c>
      <c r="O779" s="4">
        <f t="shared" si="252"/>
        <v>0.2342468675289098</v>
      </c>
      <c r="P779" s="4">
        <f t="shared" si="253"/>
        <v>1</v>
      </c>
      <c r="Q779" s="3" cm="1">
        <f t="array" ref="Q779">SUM(_xlfn._xlws.FILTER($G$2:$G$863,_xlfn.MAP($M$2:$M$863,_xlfn.LAMBDA(_xlpm.x,_xlpm.x=$M779))))</f>
        <v>4.5330915684496827E-4</v>
      </c>
      <c r="R779" s="4">
        <f t="shared" si="254"/>
        <v>1</v>
      </c>
      <c r="S779" s="6" cm="1">
        <f t="array" ref="S779">SUM(_xlfn._xlws.FILTER($G$2:$G$863,_xlfn.MAP($N$2:$N$863,_xlfn.LAMBDA(_xlpm.x,_xlpm.x=$N779))))</f>
        <v>4.5330915684496827E-4</v>
      </c>
      <c r="T779" s="4">
        <f t="shared" si="255"/>
        <v>1</v>
      </c>
      <c r="U779" s="4">
        <f t="shared" si="256"/>
        <v>0</v>
      </c>
      <c r="V779" s="4" t="s">
        <v>911</v>
      </c>
      <c r="W779" s="4" t="s">
        <v>899</v>
      </c>
      <c r="X779" s="2" cm="1">
        <f t="array" ref="X779">SUM(_xlfn._xlws.FILTER($E$2:$E$863,_xlfn.MAP($V$2:$V$863,_xlfn.LAMBDA(_xlpm.x,_xlpm.x=$V779))))</f>
        <v>15</v>
      </c>
      <c r="Y779" s="11">
        <f t="shared" si="257"/>
        <v>6.6666666666666666E-2</v>
      </c>
      <c r="Z779" s="2" cm="1">
        <f t="array" ref="Z779">SUM(_xlfn._xlws.FILTER($E$2:$E$863,_xlfn.MAP($W$2:$W$863,_xlfn.LAMBDA(_xlpm.x,_xlpm.x=$W779))))</f>
        <v>104</v>
      </c>
      <c r="AA779" s="11">
        <f t="shared" si="258"/>
        <v>9.6153846153846159E-3</v>
      </c>
      <c r="AB779" s="11">
        <f t="shared" si="259"/>
        <v>0.84094208024309902</v>
      </c>
      <c r="AC779" s="2"/>
      <c r="AH779" s="2"/>
      <c r="AI779" s="2"/>
    </row>
    <row r="780" spans="1:35">
      <c r="A780" s="1" t="str">
        <f t="shared" si="243"/>
        <v>~ndre~ : [ndɹɛ]</v>
      </c>
      <c r="B780" s="1">
        <f t="shared" si="242"/>
        <v>0</v>
      </c>
      <c r="C780" s="1">
        <f t="shared" si="242"/>
        <v>0</v>
      </c>
      <c r="D780" s="1">
        <f t="shared" si="242"/>
        <v>1</v>
      </c>
      <c r="E780" s="7">
        <v>1</v>
      </c>
      <c r="F780" s="9" t="s">
        <v>249</v>
      </c>
      <c r="G780" s="4">
        <f t="shared" si="244"/>
        <v>4.5330915684496827E-4</v>
      </c>
      <c r="H780" s="4" t="str">
        <f t="shared" si="245"/>
        <v>ndɹɛ</v>
      </c>
      <c r="I780" s="4" t="str">
        <f t="shared" si="246"/>
        <v>ndre</v>
      </c>
      <c r="J780" s="10">
        <f t="shared" si="247"/>
        <v>4</v>
      </c>
      <c r="K780" s="10">
        <f t="shared" si="248"/>
        <v>4</v>
      </c>
      <c r="L780" s="10">
        <f t="shared" si="249"/>
        <v>4</v>
      </c>
      <c r="M780" s="1" t="str">
        <f t="shared" si="250"/>
        <v>~ndre~</v>
      </c>
      <c r="N780" s="1" t="str">
        <f t="shared" si="251"/>
        <v>[ndɹɛ]</v>
      </c>
      <c r="O780" s="4">
        <f t="shared" si="252"/>
        <v>0.2342468675289098</v>
      </c>
      <c r="P780" s="4">
        <f t="shared" si="253"/>
        <v>1</v>
      </c>
      <c r="Q780" s="3" cm="1">
        <f t="array" ref="Q780">SUM(_xlfn._xlws.FILTER($G$2:$G$863,_xlfn.MAP($M$2:$M$863,_xlfn.LAMBDA(_xlpm.x,_xlpm.x=$M780))))</f>
        <v>4.5330915684496827E-4</v>
      </c>
      <c r="R780" s="4">
        <f t="shared" si="254"/>
        <v>1</v>
      </c>
      <c r="S780" s="6" cm="1">
        <f t="array" ref="S780">SUM(_xlfn._xlws.FILTER($G$2:$G$863,_xlfn.MAP($N$2:$N$863,_xlfn.LAMBDA(_xlpm.x,_xlpm.x=$N780))))</f>
        <v>4.5330915684496827E-4</v>
      </c>
      <c r="T780" s="4">
        <f t="shared" si="255"/>
        <v>1</v>
      </c>
      <c r="U780" s="4">
        <f t="shared" si="256"/>
        <v>0</v>
      </c>
      <c r="V780" s="4" t="s">
        <v>907</v>
      </c>
      <c r="W780" s="4" t="s">
        <v>894</v>
      </c>
      <c r="X780" s="2" cm="1">
        <f t="array" ref="X780">SUM(_xlfn._xlws.FILTER($E$2:$E$863,_xlfn.MAP($V$2:$V$863,_xlfn.LAMBDA(_xlpm.x,_xlpm.x=$V780))))</f>
        <v>341</v>
      </c>
      <c r="Y780" s="11">
        <f t="shared" si="257"/>
        <v>2.9325513196480938E-3</v>
      </c>
      <c r="Z780" s="2" cm="1">
        <f t="array" ref="Z780">SUM(_xlfn._xlws.FILTER($E$2:$E$863,_xlfn.MAP($W$2:$W$863,_xlfn.LAMBDA(_xlpm.x,_xlpm.x=$W780))))</f>
        <v>288</v>
      </c>
      <c r="AA780" s="11">
        <f t="shared" si="258"/>
        <v>3.472222222222222E-3</v>
      </c>
      <c r="AB780" s="11">
        <f t="shared" si="259"/>
        <v>-7.3361891233266863E-2</v>
      </c>
      <c r="AC780" s="2"/>
      <c r="AH780" s="2"/>
      <c r="AI780" s="2"/>
    </row>
    <row r="781" spans="1:35">
      <c r="A781" s="1" t="str">
        <f t="shared" si="243"/>
        <v>~nclu~ : [nklu]</v>
      </c>
      <c r="B781" s="1">
        <f t="shared" si="242"/>
        <v>0</v>
      </c>
      <c r="C781" s="1">
        <f t="shared" si="242"/>
        <v>0</v>
      </c>
      <c r="D781" s="1">
        <f t="shared" si="242"/>
        <v>1</v>
      </c>
      <c r="E781" s="7">
        <v>1</v>
      </c>
      <c r="F781" s="9" t="s">
        <v>97</v>
      </c>
      <c r="G781" s="4">
        <f t="shared" si="244"/>
        <v>4.5330915684496827E-4</v>
      </c>
      <c r="H781" s="4" t="str">
        <f t="shared" si="245"/>
        <v>nklu</v>
      </c>
      <c r="I781" s="4" t="str">
        <f t="shared" si="246"/>
        <v>nclu</v>
      </c>
      <c r="J781" s="10">
        <f t="shared" si="247"/>
        <v>4</v>
      </c>
      <c r="K781" s="10">
        <f t="shared" si="248"/>
        <v>4</v>
      </c>
      <c r="L781" s="10">
        <f t="shared" si="249"/>
        <v>4</v>
      </c>
      <c r="M781" s="1" t="str">
        <f t="shared" si="250"/>
        <v>~nclu~</v>
      </c>
      <c r="N781" s="1" t="str">
        <f t="shared" si="251"/>
        <v>[nklu]</v>
      </c>
      <c r="O781" s="4">
        <f t="shared" si="252"/>
        <v>0.2342468675289098</v>
      </c>
      <c r="P781" s="4">
        <f t="shared" si="253"/>
        <v>1</v>
      </c>
      <c r="Q781" s="3" cm="1">
        <f t="array" ref="Q781">SUM(_xlfn._xlws.FILTER($G$2:$G$863,_xlfn.MAP($M$2:$M$863,_xlfn.LAMBDA(_xlpm.x,_xlpm.x=$M781))))</f>
        <v>4.5330915684496827E-4</v>
      </c>
      <c r="R781" s="4">
        <f t="shared" si="254"/>
        <v>1</v>
      </c>
      <c r="S781" s="6" cm="1">
        <f t="array" ref="S781">SUM(_xlfn._xlws.FILTER($G$2:$G$863,_xlfn.MAP($N$2:$N$863,_xlfn.LAMBDA(_xlpm.x,_xlpm.x=$N781))))</f>
        <v>4.5330915684496827E-4</v>
      </c>
      <c r="T781" s="4">
        <f t="shared" si="255"/>
        <v>1</v>
      </c>
      <c r="U781" s="4">
        <f t="shared" si="256"/>
        <v>0</v>
      </c>
      <c r="V781" s="4" t="s">
        <v>908</v>
      </c>
      <c r="W781" s="4" t="s">
        <v>890</v>
      </c>
      <c r="X781" s="2" cm="1">
        <f t="array" ref="X781">SUM(_xlfn._xlws.FILTER($E$2:$E$863,_xlfn.MAP($V$2:$V$863,_xlfn.LAMBDA(_xlpm.x,_xlpm.x=$V781))))</f>
        <v>562</v>
      </c>
      <c r="Y781" s="11">
        <f t="shared" si="257"/>
        <v>1.7793594306049821E-3</v>
      </c>
      <c r="Z781" s="2" cm="1">
        <f t="array" ref="Z781">SUM(_xlfn._xlws.FILTER($E$2:$E$863,_xlfn.MAP($W$2:$W$863,_xlfn.LAMBDA(_xlpm.x,_xlpm.x=$W781))))</f>
        <v>245</v>
      </c>
      <c r="AA781" s="11">
        <f t="shared" si="258"/>
        <v>4.0816326530612249E-3</v>
      </c>
      <c r="AB781" s="11">
        <f t="shared" si="259"/>
        <v>-0.36057023120452869</v>
      </c>
      <c r="AC781" s="2"/>
      <c r="AH781" s="2"/>
      <c r="AI781" s="2"/>
    </row>
    <row r="782" spans="1:35">
      <c r="A782" s="1" t="str">
        <f t="shared" si="243"/>
        <v>~nsta~ : [nstə]</v>
      </c>
      <c r="B782" s="1">
        <f t="shared" ref="B782:D801" si="260">_xlfn.LET(_xlpm.d,$F782,_xlpm.k,_xlfn.CONCAT(LEFT(TRIM(B$1),1),"*"),COUNTIF(_xlpm.d,_xlpm.k))</f>
        <v>0</v>
      </c>
      <c r="C782" s="1">
        <f t="shared" si="260"/>
        <v>0</v>
      </c>
      <c r="D782" s="1">
        <f t="shared" si="260"/>
        <v>1</v>
      </c>
      <c r="E782" s="7">
        <v>1</v>
      </c>
      <c r="F782" s="9" t="s">
        <v>591</v>
      </c>
      <c r="G782" s="4">
        <f t="shared" si="244"/>
        <v>4.5330915684496827E-4</v>
      </c>
      <c r="H782" s="4" t="str">
        <f t="shared" si="245"/>
        <v>nstə</v>
      </c>
      <c r="I782" s="4" t="str">
        <f t="shared" si="246"/>
        <v>nsta</v>
      </c>
      <c r="J782" s="10">
        <f t="shared" si="247"/>
        <v>4</v>
      </c>
      <c r="K782" s="10">
        <f t="shared" si="248"/>
        <v>4</v>
      </c>
      <c r="L782" s="10">
        <f t="shared" si="249"/>
        <v>4</v>
      </c>
      <c r="M782" s="1" t="str">
        <f t="shared" si="250"/>
        <v>~nsta~</v>
      </c>
      <c r="N782" s="1" t="str">
        <f t="shared" si="251"/>
        <v>[nstə]</v>
      </c>
      <c r="O782" s="4">
        <f t="shared" si="252"/>
        <v>0.2342468675289098</v>
      </c>
      <c r="P782" s="4">
        <f t="shared" si="253"/>
        <v>1</v>
      </c>
      <c r="Q782" s="3" cm="1">
        <f t="array" ref="Q782">SUM(_xlfn._xlws.FILTER($G$2:$G$863,_xlfn.MAP($M$2:$M$863,_xlfn.LAMBDA(_xlpm.x,_xlpm.x=$M782))))</f>
        <v>4.5330915684496827E-4</v>
      </c>
      <c r="R782" s="4">
        <f t="shared" si="254"/>
        <v>1</v>
      </c>
      <c r="S782" s="6" cm="1">
        <f t="array" ref="S782">SUM(_xlfn._xlws.FILTER($G$2:$G$863,_xlfn.MAP($N$2:$N$863,_xlfn.LAMBDA(_xlpm.x,_xlpm.x=$N782))))</f>
        <v>4.5330915684496827E-4</v>
      </c>
      <c r="T782" s="4">
        <f t="shared" si="255"/>
        <v>1</v>
      </c>
      <c r="U782" s="4">
        <f t="shared" si="256"/>
        <v>0</v>
      </c>
      <c r="V782" s="4" t="s">
        <v>908</v>
      </c>
      <c r="W782" s="4" t="s">
        <v>897</v>
      </c>
      <c r="X782" s="2" cm="1">
        <f t="array" ref="X782">SUM(_xlfn._xlws.FILTER($E$2:$E$863,_xlfn.MAP($V$2:$V$863,_xlfn.LAMBDA(_xlpm.x,_xlpm.x=$V782))))</f>
        <v>562</v>
      </c>
      <c r="Y782" s="11">
        <f t="shared" si="257"/>
        <v>1.7793594306049821E-3</v>
      </c>
      <c r="Z782" s="2" cm="1">
        <f t="array" ref="Z782">SUM(_xlfn._xlws.FILTER($E$2:$E$863,_xlfn.MAP($W$2:$W$863,_xlfn.LAMBDA(_xlpm.x,_xlpm.x=$W782))))</f>
        <v>111</v>
      </c>
      <c r="AA782" s="11">
        <f t="shared" si="258"/>
        <v>9.0090090090090089E-3</v>
      </c>
      <c r="AB782" s="11">
        <f t="shared" si="259"/>
        <v>-0.7044133367824037</v>
      </c>
      <c r="AC782" s="2"/>
      <c r="AH782" s="2"/>
      <c r="AI782" s="2"/>
    </row>
    <row r="783" spans="1:35">
      <c r="A783" s="1" t="str">
        <f t="shared" si="243"/>
        <v>~ntle~ : [ntl]</v>
      </c>
      <c r="B783" s="1">
        <f t="shared" si="260"/>
        <v>0</v>
      </c>
      <c r="C783" s="1">
        <f t="shared" si="260"/>
        <v>0</v>
      </c>
      <c r="D783" s="1">
        <f t="shared" si="260"/>
        <v>1</v>
      </c>
      <c r="E783" s="7">
        <v>1</v>
      </c>
      <c r="F783" s="9" t="s">
        <v>102</v>
      </c>
      <c r="G783" s="4">
        <f t="shared" si="244"/>
        <v>4.5330915684496827E-4</v>
      </c>
      <c r="H783" s="4" t="str">
        <f t="shared" si="245"/>
        <v>ntl</v>
      </c>
      <c r="I783" s="4" t="str">
        <f t="shared" si="246"/>
        <v>ntle</v>
      </c>
      <c r="J783" s="10">
        <f t="shared" si="247"/>
        <v>3</v>
      </c>
      <c r="K783" s="10">
        <f t="shared" si="248"/>
        <v>4</v>
      </c>
      <c r="L783" s="10">
        <f t="shared" si="249"/>
        <v>4</v>
      </c>
      <c r="M783" s="1" t="str">
        <f t="shared" si="250"/>
        <v>~ntle~</v>
      </c>
      <c r="N783" s="1" t="str">
        <f t="shared" si="251"/>
        <v>[ntl]</v>
      </c>
      <c r="O783" s="4">
        <f t="shared" si="252"/>
        <v>0.2342468675289098</v>
      </c>
      <c r="P783" s="4">
        <f t="shared" si="253"/>
        <v>1</v>
      </c>
      <c r="Q783" s="3" cm="1">
        <f t="array" ref="Q783">SUM(_xlfn._xlws.FILTER($G$2:$G$863,_xlfn.MAP($M$2:$M$863,_xlfn.LAMBDA(_xlpm.x,_xlpm.x=$M783))))</f>
        <v>4.5330915684496827E-4</v>
      </c>
      <c r="R783" s="4">
        <f t="shared" si="254"/>
        <v>1</v>
      </c>
      <c r="S783" s="6" cm="1">
        <f t="array" ref="S783">SUM(_xlfn._xlws.FILTER($G$2:$G$863,_xlfn.MAP($N$2:$N$863,_xlfn.LAMBDA(_xlpm.x,_xlpm.x=$N783))))</f>
        <v>4.5330915684496827E-4</v>
      </c>
      <c r="T783" s="4">
        <f t="shared" si="255"/>
        <v>1</v>
      </c>
      <c r="U783" s="4">
        <f t="shared" si="256"/>
        <v>0</v>
      </c>
      <c r="V783" s="4" t="s">
        <v>899</v>
      </c>
      <c r="W783" s="4" t="s">
        <v>895</v>
      </c>
      <c r="X783" s="2" cm="1">
        <f t="array" ref="X783">SUM(_xlfn._xlws.FILTER($E$2:$E$863,_xlfn.MAP($V$2:$V$863,_xlfn.LAMBDA(_xlpm.x,_xlpm.x=$V783))))</f>
        <v>359</v>
      </c>
      <c r="Y783" s="11">
        <f t="shared" si="257"/>
        <v>2.7855153203342618E-3</v>
      </c>
      <c r="Z783" s="2" cm="1">
        <f t="array" ref="Z783">SUM(_xlfn._xlws.FILTER($E$2:$E$863,_xlfn.MAP($W$2:$W$863,_xlfn.LAMBDA(_xlpm.x,_xlpm.x=$W783))))</f>
        <v>150</v>
      </c>
      <c r="AA783" s="11">
        <f t="shared" si="258"/>
        <v>6.6666666666666671E-3</v>
      </c>
      <c r="AB783" s="11">
        <f t="shared" si="259"/>
        <v>-0.37900318952263795</v>
      </c>
      <c r="AC783" s="2"/>
      <c r="AH783" s="2"/>
      <c r="AI783" s="2"/>
    </row>
    <row r="784" spans="1:35">
      <c r="A784" s="1" t="str">
        <f t="shared" si="243"/>
        <v>~ntry~ : [ntɹɪ]</v>
      </c>
      <c r="B784" s="1">
        <f t="shared" si="260"/>
        <v>0</v>
      </c>
      <c r="C784" s="1">
        <f t="shared" si="260"/>
        <v>0</v>
      </c>
      <c r="D784" s="1">
        <f t="shared" si="260"/>
        <v>1</v>
      </c>
      <c r="E784" s="7">
        <v>1</v>
      </c>
      <c r="F784" s="9" t="s">
        <v>358</v>
      </c>
      <c r="G784" s="4">
        <f t="shared" si="244"/>
        <v>4.5330915684496827E-4</v>
      </c>
      <c r="H784" s="4" t="str">
        <f t="shared" si="245"/>
        <v>ntɹɪ</v>
      </c>
      <c r="I784" s="4" t="str">
        <f t="shared" si="246"/>
        <v>ntry</v>
      </c>
      <c r="J784" s="10">
        <f t="shared" si="247"/>
        <v>4</v>
      </c>
      <c r="K784" s="10">
        <f t="shared" si="248"/>
        <v>4</v>
      </c>
      <c r="L784" s="10">
        <f t="shared" si="249"/>
        <v>4</v>
      </c>
      <c r="M784" s="1" t="str">
        <f t="shared" si="250"/>
        <v>~ntry~</v>
      </c>
      <c r="N784" s="1" t="str">
        <f t="shared" si="251"/>
        <v>[ntɹɪ]</v>
      </c>
      <c r="O784" s="4">
        <f t="shared" si="252"/>
        <v>0.2342468675289098</v>
      </c>
      <c r="P784" s="4">
        <f t="shared" si="253"/>
        <v>1</v>
      </c>
      <c r="Q784" s="3" cm="1">
        <f t="array" ref="Q784">SUM(_xlfn._xlws.FILTER($G$2:$G$863,_xlfn.MAP($M$2:$M$863,_xlfn.LAMBDA(_xlpm.x,_xlpm.x=$M784))))</f>
        <v>4.5330915684496827E-4</v>
      </c>
      <c r="R784" s="4">
        <f t="shared" si="254"/>
        <v>1</v>
      </c>
      <c r="S784" s="6" cm="1">
        <f t="array" ref="S784">SUM(_xlfn._xlws.FILTER($G$2:$G$863,_xlfn.MAP($N$2:$N$863,_xlfn.LAMBDA(_xlpm.x,_xlpm.x=$N784))))</f>
        <v>4.5330915684496827E-4</v>
      </c>
      <c r="T784" s="4">
        <f t="shared" si="255"/>
        <v>1</v>
      </c>
      <c r="U784" s="4">
        <f t="shared" si="256"/>
        <v>0</v>
      </c>
      <c r="V784" s="4" t="s">
        <v>916</v>
      </c>
      <c r="W784" s="4" t="s">
        <v>900</v>
      </c>
      <c r="X784" s="2" cm="1">
        <f t="array" ref="X784">SUM(_xlfn._xlws.FILTER($E$2:$E$863,_xlfn.MAP($V$2:$V$863,_xlfn.LAMBDA(_xlpm.x,_xlpm.x=$V784))))</f>
        <v>14</v>
      </c>
      <c r="Y784" s="11">
        <f t="shared" si="257"/>
        <v>7.1428571428571425E-2</v>
      </c>
      <c r="Z784" s="2" cm="1">
        <f t="array" ref="Z784">SUM(_xlfn._xlws.FILTER($E$2:$E$863,_xlfn.MAP($W$2:$W$863,_xlfn.LAMBDA(_xlpm.x,_xlpm.x=$W784))))</f>
        <v>78</v>
      </c>
      <c r="AA784" s="11">
        <f t="shared" si="258"/>
        <v>1.282051282051282E-2</v>
      </c>
      <c r="AB784" s="11">
        <f t="shared" si="259"/>
        <v>0.7459665670122424</v>
      </c>
      <c r="AC784" s="2"/>
      <c r="AH784" s="2"/>
      <c r="AI784" s="2"/>
    </row>
    <row r="785" spans="1:35">
      <c r="A785" s="1" t="str">
        <f t="shared" si="243"/>
        <v>~plea~ : [pli]</v>
      </c>
      <c r="B785" s="1">
        <f t="shared" si="260"/>
        <v>0</v>
      </c>
      <c r="C785" s="1">
        <f t="shared" si="260"/>
        <v>0</v>
      </c>
      <c r="D785" s="1">
        <f t="shared" si="260"/>
        <v>0</v>
      </c>
      <c r="E785" s="7">
        <v>1</v>
      </c>
      <c r="F785" s="9" t="s">
        <v>117</v>
      </c>
      <c r="G785" s="4">
        <f t="shared" si="244"/>
        <v>4.5330915684496827E-4</v>
      </c>
      <c r="H785" s="4" t="str">
        <f t="shared" si="245"/>
        <v>pli</v>
      </c>
      <c r="I785" s="4" t="str">
        <f t="shared" si="246"/>
        <v>plea</v>
      </c>
      <c r="J785" s="10">
        <f t="shared" si="247"/>
        <v>3</v>
      </c>
      <c r="K785" s="10">
        <f t="shared" si="248"/>
        <v>4</v>
      </c>
      <c r="L785" s="10">
        <f t="shared" si="249"/>
        <v>4</v>
      </c>
      <c r="M785" s="1" t="str">
        <f t="shared" si="250"/>
        <v>~plea~</v>
      </c>
      <c r="N785" s="1" t="str">
        <f t="shared" si="251"/>
        <v>[pli]</v>
      </c>
      <c r="O785" s="4">
        <f t="shared" si="252"/>
        <v>0.2342468675289098</v>
      </c>
      <c r="P785" s="4">
        <f t="shared" si="253"/>
        <v>1</v>
      </c>
      <c r="Q785" s="3" cm="1">
        <f t="array" ref="Q785">SUM(_xlfn._xlws.FILTER($G$2:$G$863,_xlfn.MAP($M$2:$M$863,_xlfn.LAMBDA(_xlpm.x,_xlpm.x=$M785))))</f>
        <v>4.5330915684496827E-4</v>
      </c>
      <c r="R785" s="4">
        <f t="shared" si="254"/>
        <v>1</v>
      </c>
      <c r="S785" s="6" cm="1">
        <f t="array" ref="S785">SUM(_xlfn._xlws.FILTER($G$2:$G$863,_xlfn.MAP($N$2:$N$863,_xlfn.LAMBDA(_xlpm.x,_xlpm.x=$N785))))</f>
        <v>4.5330915684496827E-4</v>
      </c>
      <c r="T785" s="4">
        <f t="shared" si="255"/>
        <v>1</v>
      </c>
      <c r="U785" s="4">
        <f t="shared" si="256"/>
        <v>0</v>
      </c>
      <c r="V785" s="4" t="s">
        <v>889</v>
      </c>
      <c r="W785" s="4" t="s">
        <v>898</v>
      </c>
      <c r="X785" s="2" cm="1">
        <f t="array" ref="X785">SUM(_xlfn._xlws.FILTER($E$2:$E$863,_xlfn.MAP($V$2:$V$863,_xlfn.LAMBDA(_xlpm.x,_xlpm.x=$V785))))</f>
        <v>52</v>
      </c>
      <c r="Y785" s="11">
        <f t="shared" si="257"/>
        <v>1.9230769230769232E-2</v>
      </c>
      <c r="Z785" s="2" cm="1">
        <f t="array" ref="Z785">SUM(_xlfn._xlws.FILTER($E$2:$E$863,_xlfn.MAP($W$2:$W$863,_xlfn.LAMBDA(_xlpm.x,_xlpm.x=$W785))))</f>
        <v>56</v>
      </c>
      <c r="AA785" s="11">
        <f t="shared" si="258"/>
        <v>1.7857142857142856E-2</v>
      </c>
      <c r="AB785" s="11">
        <f t="shared" si="259"/>
        <v>3.2184683371401325E-2</v>
      </c>
      <c r="AC785" s="2"/>
      <c r="AH785" s="2"/>
      <c r="AI785" s="2"/>
    </row>
    <row r="786" spans="1:35">
      <c r="A786" s="1" t="str">
        <f t="shared" si="243"/>
        <v>~ptai~ : [ptɛ]</v>
      </c>
      <c r="B786" s="1">
        <f t="shared" si="260"/>
        <v>0</v>
      </c>
      <c r="C786" s="1">
        <f t="shared" si="260"/>
        <v>0</v>
      </c>
      <c r="D786" s="1">
        <f t="shared" si="260"/>
        <v>0</v>
      </c>
      <c r="E786" s="7">
        <v>1</v>
      </c>
      <c r="F786" s="9" t="s">
        <v>592</v>
      </c>
      <c r="G786" s="4">
        <f t="shared" si="244"/>
        <v>4.5330915684496827E-4</v>
      </c>
      <c r="H786" s="4" t="str">
        <f t="shared" si="245"/>
        <v>ptɛ</v>
      </c>
      <c r="I786" s="4" t="str">
        <f t="shared" si="246"/>
        <v>ptai</v>
      </c>
      <c r="J786" s="10">
        <f t="shared" si="247"/>
        <v>3</v>
      </c>
      <c r="K786" s="10">
        <f t="shared" si="248"/>
        <v>4</v>
      </c>
      <c r="L786" s="10">
        <f t="shared" si="249"/>
        <v>4</v>
      </c>
      <c r="M786" s="1" t="str">
        <f t="shared" si="250"/>
        <v>~ptai~</v>
      </c>
      <c r="N786" s="1" t="str">
        <f t="shared" si="251"/>
        <v>[ptɛ]</v>
      </c>
      <c r="O786" s="4">
        <f t="shared" si="252"/>
        <v>0.2342468675289098</v>
      </c>
      <c r="P786" s="4">
        <f t="shared" si="253"/>
        <v>1</v>
      </c>
      <c r="Q786" s="3" cm="1">
        <f t="array" ref="Q786">SUM(_xlfn._xlws.FILTER($G$2:$G$863,_xlfn.MAP($M$2:$M$863,_xlfn.LAMBDA(_xlpm.x,_xlpm.x=$M786))))</f>
        <v>4.5330915684496827E-4</v>
      </c>
      <c r="R786" s="4">
        <f t="shared" si="254"/>
        <v>1</v>
      </c>
      <c r="S786" s="6" cm="1">
        <f t="array" ref="S786">SUM(_xlfn._xlws.FILTER($G$2:$G$863,_xlfn.MAP($N$2:$N$863,_xlfn.LAMBDA(_xlpm.x,_xlpm.x=$N786))))</f>
        <v>4.5330915684496827E-4</v>
      </c>
      <c r="T786" s="4">
        <f t="shared" si="255"/>
        <v>1</v>
      </c>
      <c r="U786" s="4">
        <f t="shared" si="256"/>
        <v>0</v>
      </c>
      <c r="V786" s="4" t="s">
        <v>922</v>
      </c>
      <c r="W786" s="4" t="s">
        <v>893</v>
      </c>
      <c r="X786" s="2" cm="1">
        <f t="array" ref="X786">SUM(_xlfn._xlws.FILTER($E$2:$E$863,_xlfn.MAP($V$2:$V$863,_xlfn.LAMBDA(_xlpm.x,_xlpm.x=$V786))))</f>
        <v>4</v>
      </c>
      <c r="Y786" s="11">
        <f t="shared" si="257"/>
        <v>0.25</v>
      </c>
      <c r="Z786" s="2" cm="1">
        <f t="array" ref="Z786">SUM(_xlfn._xlws.FILTER($E$2:$E$863,_xlfn.MAP($W$2:$W$863,_xlfn.LAMBDA(_xlpm.x,_xlpm.x=$W786))))</f>
        <v>228</v>
      </c>
      <c r="AA786" s="11">
        <f t="shared" si="258"/>
        <v>4.3859649122807015E-3</v>
      </c>
      <c r="AB786" s="11">
        <f t="shared" si="259"/>
        <v>1.7558748556724915</v>
      </c>
      <c r="AC786" s="2"/>
      <c r="AH786" s="2"/>
      <c r="AI786" s="2"/>
    </row>
    <row r="787" spans="1:35">
      <c r="A787" s="1" t="str">
        <f t="shared" si="243"/>
        <v>~squa~ : [skwɛ]</v>
      </c>
      <c r="B787" s="1">
        <f t="shared" si="260"/>
        <v>0</v>
      </c>
      <c r="C787" s="1">
        <f t="shared" si="260"/>
        <v>0</v>
      </c>
      <c r="D787" s="1">
        <f t="shared" si="260"/>
        <v>0</v>
      </c>
      <c r="E787" s="7">
        <v>1</v>
      </c>
      <c r="F787" s="9" t="s">
        <v>594</v>
      </c>
      <c r="G787" s="4">
        <f t="shared" si="244"/>
        <v>4.5330915684496827E-4</v>
      </c>
      <c r="H787" s="4" t="str">
        <f t="shared" si="245"/>
        <v>skwɛ</v>
      </c>
      <c r="I787" s="4" t="str">
        <f t="shared" si="246"/>
        <v>squa</v>
      </c>
      <c r="J787" s="10">
        <f t="shared" si="247"/>
        <v>4</v>
      </c>
      <c r="K787" s="10">
        <f t="shared" si="248"/>
        <v>4</v>
      </c>
      <c r="L787" s="10">
        <f t="shared" si="249"/>
        <v>4</v>
      </c>
      <c r="M787" s="1" t="str">
        <f t="shared" si="250"/>
        <v>~squa~</v>
      </c>
      <c r="N787" s="1" t="str">
        <f t="shared" si="251"/>
        <v>[skwɛ]</v>
      </c>
      <c r="O787" s="4">
        <f t="shared" si="252"/>
        <v>0.2342468675289098</v>
      </c>
      <c r="P787" s="4">
        <f t="shared" si="253"/>
        <v>1</v>
      </c>
      <c r="Q787" s="3" cm="1">
        <f t="array" ref="Q787">SUM(_xlfn._xlws.FILTER($G$2:$G$863,_xlfn.MAP($M$2:$M$863,_xlfn.LAMBDA(_xlpm.x,_xlpm.x=$M787))))</f>
        <v>4.5330915684496827E-4</v>
      </c>
      <c r="R787" s="4">
        <f t="shared" si="254"/>
        <v>1</v>
      </c>
      <c r="S787" s="6" cm="1">
        <f t="array" ref="S787">SUM(_xlfn._xlws.FILTER($G$2:$G$863,_xlfn.MAP($N$2:$N$863,_xlfn.LAMBDA(_xlpm.x,_xlpm.x=$N787))))</f>
        <v>4.5330915684496827E-4</v>
      </c>
      <c r="T787" s="4">
        <f t="shared" si="255"/>
        <v>1</v>
      </c>
      <c r="U787" s="4">
        <f t="shared" si="256"/>
        <v>0</v>
      </c>
      <c r="V787" s="4" t="s">
        <v>899</v>
      </c>
      <c r="W787" s="4" t="s">
        <v>899</v>
      </c>
      <c r="X787" s="2" cm="1">
        <f t="array" ref="X787">SUM(_xlfn._xlws.FILTER($E$2:$E$863,_xlfn.MAP($V$2:$V$863,_xlfn.LAMBDA(_xlpm.x,_xlpm.x=$V787))))</f>
        <v>359</v>
      </c>
      <c r="Y787" s="11">
        <f t="shared" si="257"/>
        <v>2.7855153203342618E-3</v>
      </c>
      <c r="Z787" s="2" cm="1">
        <f t="array" ref="Z787">SUM(_xlfn._xlws.FILTER($E$2:$E$863,_xlfn.MAP($W$2:$W$863,_xlfn.LAMBDA(_xlpm.x,_xlpm.x=$W787))))</f>
        <v>104</v>
      </c>
      <c r="AA787" s="11">
        <f t="shared" si="258"/>
        <v>9.6153846153846159E-3</v>
      </c>
      <c r="AB787" s="11">
        <f t="shared" si="259"/>
        <v>-0.53806110927953876</v>
      </c>
      <c r="AC787" s="2"/>
      <c r="AH787" s="2"/>
      <c r="AI787" s="2"/>
    </row>
    <row r="788" spans="1:35">
      <c r="A788" s="1" t="str">
        <f t="shared" si="243"/>
        <v>~slee~ : [sli]</v>
      </c>
      <c r="B788" s="1">
        <f t="shared" si="260"/>
        <v>0</v>
      </c>
      <c r="C788" s="1">
        <f t="shared" si="260"/>
        <v>0</v>
      </c>
      <c r="D788" s="1">
        <f t="shared" si="260"/>
        <v>0</v>
      </c>
      <c r="E788" s="7">
        <v>1</v>
      </c>
      <c r="F788" s="9" t="s">
        <v>135</v>
      </c>
      <c r="G788" s="4">
        <f t="shared" si="244"/>
        <v>4.5330915684496827E-4</v>
      </c>
      <c r="H788" s="1" t="str">
        <f t="shared" si="245"/>
        <v>sli</v>
      </c>
      <c r="I788" s="1" t="str">
        <f t="shared" si="246"/>
        <v>slee</v>
      </c>
      <c r="J788" s="10">
        <f t="shared" si="247"/>
        <v>3</v>
      </c>
      <c r="K788" s="10">
        <f t="shared" si="248"/>
        <v>4</v>
      </c>
      <c r="L788" s="10">
        <f t="shared" si="249"/>
        <v>4</v>
      </c>
      <c r="M788" s="1" t="str">
        <f t="shared" si="250"/>
        <v>~slee~</v>
      </c>
      <c r="N788" s="1" t="str">
        <f t="shared" si="251"/>
        <v>[sli]</v>
      </c>
      <c r="O788" s="4">
        <f t="shared" si="252"/>
        <v>0.2342468675289098</v>
      </c>
      <c r="P788" s="4">
        <f t="shared" si="253"/>
        <v>1</v>
      </c>
      <c r="Q788" s="3" cm="1">
        <f t="array" ref="Q788">SUM(_xlfn._xlws.FILTER($G$2:$G$863,_xlfn.MAP($M$2:$M$863,_xlfn.LAMBDA(_xlpm.x,_xlpm.x=$M788))))</f>
        <v>4.5330915684496827E-4</v>
      </c>
      <c r="R788" s="4">
        <f t="shared" si="254"/>
        <v>1</v>
      </c>
      <c r="S788" s="6" cm="1">
        <f t="array" ref="S788">SUM(_xlfn._xlws.FILTER($G$2:$G$863,_xlfn.MAP($N$2:$N$863,_xlfn.LAMBDA(_xlpm.x,_xlpm.x=$N788))))</f>
        <v>4.5330915684496827E-4</v>
      </c>
      <c r="T788" s="4">
        <f t="shared" si="255"/>
        <v>1</v>
      </c>
      <c r="U788" s="4">
        <f t="shared" si="256"/>
        <v>0</v>
      </c>
      <c r="V788" s="4" t="s">
        <v>900</v>
      </c>
      <c r="W788" s="4" t="s">
        <v>900</v>
      </c>
      <c r="X788" s="2" cm="1">
        <f t="array" ref="X788">SUM(_xlfn._xlws.FILTER($E$2:$E$863,_xlfn.MAP($V$2:$V$863,_xlfn.LAMBDA(_xlpm.x,_xlpm.x=$V788))))</f>
        <v>247</v>
      </c>
      <c r="Y788" s="11">
        <f t="shared" si="257"/>
        <v>4.048582995951417E-3</v>
      </c>
      <c r="Z788" s="2" cm="1">
        <f t="array" ref="Z788">SUM(_xlfn._xlws.FILTER($E$2:$E$863,_xlfn.MAP($W$2:$W$863,_xlfn.LAMBDA(_xlpm.x,_xlpm.x=$W788))))</f>
        <v>78</v>
      </c>
      <c r="AA788" s="11">
        <f t="shared" si="258"/>
        <v>1.282051282051282E-2</v>
      </c>
      <c r="AB788" s="11">
        <f t="shared" si="259"/>
        <v>-0.50060235056918523</v>
      </c>
      <c r="AC788" s="2"/>
      <c r="AH788" s="2"/>
      <c r="AI788" s="2"/>
    </row>
    <row r="789" spans="1:35">
      <c r="A789" s="1" t="str">
        <f t="shared" si="243"/>
        <v>~slow~ : [sloʊ]</v>
      </c>
      <c r="B789" s="1">
        <f t="shared" si="260"/>
        <v>0</v>
      </c>
      <c r="C789" s="1">
        <f t="shared" si="260"/>
        <v>0</v>
      </c>
      <c r="D789" s="1">
        <f t="shared" si="260"/>
        <v>0</v>
      </c>
      <c r="E789" s="7">
        <v>1</v>
      </c>
      <c r="F789" s="9" t="s">
        <v>593</v>
      </c>
      <c r="G789" s="4">
        <f t="shared" si="244"/>
        <v>4.5330915684496827E-4</v>
      </c>
      <c r="H789" s="4" t="str">
        <f t="shared" si="245"/>
        <v>sloʊ</v>
      </c>
      <c r="I789" s="4" t="str">
        <f t="shared" si="246"/>
        <v>slow</v>
      </c>
      <c r="J789" s="10">
        <f t="shared" si="247"/>
        <v>4</v>
      </c>
      <c r="K789" s="10">
        <f t="shared" si="248"/>
        <v>4</v>
      </c>
      <c r="L789" s="10">
        <f t="shared" si="249"/>
        <v>4</v>
      </c>
      <c r="M789" s="1" t="str">
        <f t="shared" si="250"/>
        <v>~slow~</v>
      </c>
      <c r="N789" s="1" t="str">
        <f t="shared" si="251"/>
        <v>[sloʊ]</v>
      </c>
      <c r="O789" s="4">
        <f t="shared" si="252"/>
        <v>0.2342468675289098</v>
      </c>
      <c r="P789" s="4">
        <f t="shared" si="253"/>
        <v>1</v>
      </c>
      <c r="Q789" s="3" cm="1">
        <f t="array" ref="Q789">SUM(_xlfn._xlws.FILTER($G$2:$G$863,_xlfn.MAP($M$2:$M$863,_xlfn.LAMBDA(_xlpm.x,_xlpm.x=$M789))))</f>
        <v>4.5330915684496827E-4</v>
      </c>
      <c r="R789" s="4">
        <f t="shared" si="254"/>
        <v>1</v>
      </c>
      <c r="S789" s="6" cm="1">
        <f t="array" ref="S789">SUM(_xlfn._xlws.FILTER($G$2:$G$863,_xlfn.MAP($N$2:$N$863,_xlfn.LAMBDA(_xlpm.x,_xlpm.x=$N789))))</f>
        <v>4.5330915684496827E-4</v>
      </c>
      <c r="T789" s="4">
        <f t="shared" si="255"/>
        <v>1</v>
      </c>
      <c r="U789" s="4">
        <f t="shared" si="256"/>
        <v>0</v>
      </c>
      <c r="V789" s="4" t="s">
        <v>907</v>
      </c>
      <c r="W789" s="4" t="s">
        <v>898</v>
      </c>
      <c r="X789" s="2" cm="1">
        <f t="array" ref="X789">SUM(_xlfn._xlws.FILTER($E$2:$E$863,_xlfn.MAP($V$2:$V$863,_xlfn.LAMBDA(_xlpm.x,_xlpm.x=$V789))))</f>
        <v>341</v>
      </c>
      <c r="Y789" s="11">
        <f t="shared" si="257"/>
        <v>2.9325513196480938E-3</v>
      </c>
      <c r="Z789" s="2" cm="1">
        <f t="array" ref="Z789">SUM(_xlfn._xlws.FILTER($E$2:$E$863,_xlfn.MAP($W$2:$W$863,_xlfn.LAMBDA(_xlpm.x,_xlpm.x=$W789))))</f>
        <v>56</v>
      </c>
      <c r="AA789" s="11">
        <f t="shared" si="258"/>
        <v>1.7857142857142856E-2</v>
      </c>
      <c r="AB789" s="11">
        <f t="shared" si="259"/>
        <v>-0.78456635198629721</v>
      </c>
      <c r="AC789" s="2"/>
      <c r="AH789" s="2"/>
      <c r="AI789" s="2"/>
    </row>
    <row r="790" spans="1:35">
      <c r="A790" s="1" t="str">
        <f t="shared" si="243"/>
        <v>~sten~ : [sn]</v>
      </c>
      <c r="B790" s="1">
        <f t="shared" si="260"/>
        <v>0</v>
      </c>
      <c r="C790" s="1">
        <f t="shared" si="260"/>
        <v>0</v>
      </c>
      <c r="D790" s="1">
        <f t="shared" si="260"/>
        <v>0</v>
      </c>
      <c r="E790" s="7">
        <v>1</v>
      </c>
      <c r="F790" s="9" t="s">
        <v>136</v>
      </c>
      <c r="G790" s="4">
        <f t="shared" si="244"/>
        <v>4.5330915684496827E-4</v>
      </c>
      <c r="H790" s="4" t="str">
        <f t="shared" si="245"/>
        <v>sn</v>
      </c>
      <c r="I790" s="4" t="str">
        <f t="shared" si="246"/>
        <v>sten</v>
      </c>
      <c r="J790" s="10">
        <f t="shared" si="247"/>
        <v>2</v>
      </c>
      <c r="K790" s="10">
        <f t="shared" si="248"/>
        <v>4</v>
      </c>
      <c r="L790" s="10">
        <f t="shared" si="249"/>
        <v>4</v>
      </c>
      <c r="M790" s="1" t="str">
        <f t="shared" si="250"/>
        <v>~sten~</v>
      </c>
      <c r="N790" s="1" t="str">
        <f t="shared" si="251"/>
        <v>[sn]</v>
      </c>
      <c r="O790" s="4">
        <f t="shared" si="252"/>
        <v>0.2342468675289098</v>
      </c>
      <c r="P790" s="4">
        <f t="shared" si="253"/>
        <v>1</v>
      </c>
      <c r="Q790" s="3" cm="1">
        <f t="array" ref="Q790">SUM(_xlfn._xlws.FILTER($G$2:$G$863,_xlfn.MAP($M$2:$M$863,_xlfn.LAMBDA(_xlpm.x,_xlpm.x=$M790))))</f>
        <v>4.5330915684496827E-4</v>
      </c>
      <c r="R790" s="4">
        <f t="shared" si="254"/>
        <v>1</v>
      </c>
      <c r="S790" s="6" cm="1">
        <f t="array" ref="S790">SUM(_xlfn._xlws.FILTER($G$2:$G$863,_xlfn.MAP($N$2:$N$863,_xlfn.LAMBDA(_xlpm.x,_xlpm.x=$N790))))</f>
        <v>4.5330915684496827E-4</v>
      </c>
      <c r="T790" s="4">
        <f t="shared" si="255"/>
        <v>1</v>
      </c>
      <c r="U790" s="4">
        <f t="shared" si="256"/>
        <v>0</v>
      </c>
      <c r="V790" s="4" t="s">
        <v>917</v>
      </c>
      <c r="W790" s="4" t="s">
        <v>897</v>
      </c>
      <c r="X790" s="2" cm="1">
        <f t="array" ref="X790">SUM(_xlfn._xlws.FILTER($E$2:$E$863,_xlfn.MAP($V$2:$V$863,_xlfn.LAMBDA(_xlpm.x,_xlpm.x=$V790))))</f>
        <v>8</v>
      </c>
      <c r="Y790" s="11">
        <f t="shared" si="257"/>
        <v>0.125</v>
      </c>
      <c r="Z790" s="2" cm="1">
        <f t="array" ref="Z790">SUM(_xlfn._xlws.FILTER($E$2:$E$863,_xlfn.MAP($W$2:$W$863,_xlfn.LAMBDA(_xlpm.x,_xlpm.x=$W790))))</f>
        <v>111</v>
      </c>
      <c r="AA790" s="11">
        <f t="shared" si="258"/>
        <v>9.0090090090090089E-3</v>
      </c>
      <c r="AB790" s="11">
        <f t="shared" si="259"/>
        <v>1.1422329917947138</v>
      </c>
      <c r="AC790" s="2"/>
      <c r="AH790" s="2"/>
      <c r="AI790" s="2"/>
    </row>
    <row r="791" spans="1:35">
      <c r="A791" s="1" t="str">
        <f t="shared" si="243"/>
        <v>~snow~ : [snoʊ]</v>
      </c>
      <c r="B791" s="1">
        <f t="shared" si="260"/>
        <v>0</v>
      </c>
      <c r="C791" s="1">
        <f t="shared" si="260"/>
        <v>0</v>
      </c>
      <c r="D791" s="1">
        <f t="shared" si="260"/>
        <v>0</v>
      </c>
      <c r="E791" s="7">
        <v>1</v>
      </c>
      <c r="F791" s="9" t="s">
        <v>313</v>
      </c>
      <c r="G791" s="4">
        <f t="shared" si="244"/>
        <v>4.5330915684496827E-4</v>
      </c>
      <c r="H791" s="4" t="str">
        <f t="shared" si="245"/>
        <v>snoʊ</v>
      </c>
      <c r="I791" s="4" t="str">
        <f t="shared" si="246"/>
        <v>snow</v>
      </c>
      <c r="J791" s="10">
        <f t="shared" si="247"/>
        <v>4</v>
      </c>
      <c r="K791" s="10">
        <f t="shared" si="248"/>
        <v>4</v>
      </c>
      <c r="L791" s="10">
        <f t="shared" si="249"/>
        <v>4</v>
      </c>
      <c r="M791" s="1" t="str">
        <f t="shared" si="250"/>
        <v>~snow~</v>
      </c>
      <c r="N791" s="1" t="str">
        <f t="shared" si="251"/>
        <v>[snoʊ]</v>
      </c>
      <c r="O791" s="4">
        <f t="shared" si="252"/>
        <v>0.2342468675289098</v>
      </c>
      <c r="P791" s="4">
        <f t="shared" si="253"/>
        <v>1</v>
      </c>
      <c r="Q791" s="3" cm="1">
        <f t="array" ref="Q791">SUM(_xlfn._xlws.FILTER($G$2:$G$863,_xlfn.MAP($M$2:$M$863,_xlfn.LAMBDA(_xlpm.x,_xlpm.x=$M791))))</f>
        <v>4.5330915684496827E-4</v>
      </c>
      <c r="R791" s="4">
        <f t="shared" si="254"/>
        <v>1</v>
      </c>
      <c r="S791" s="6" cm="1">
        <f t="array" ref="S791">SUM(_xlfn._xlws.FILTER($G$2:$G$863,_xlfn.MAP($N$2:$N$863,_xlfn.LAMBDA(_xlpm.x,_xlpm.x=$N791))))</f>
        <v>4.5330915684496827E-4</v>
      </c>
      <c r="T791" s="4">
        <f t="shared" si="255"/>
        <v>1</v>
      </c>
      <c r="U791" s="4">
        <f t="shared" si="256"/>
        <v>0</v>
      </c>
      <c r="V791" s="4" t="s">
        <v>916</v>
      </c>
      <c r="W791" s="4" t="s">
        <v>900</v>
      </c>
      <c r="X791" s="2" cm="1">
        <f t="array" ref="X791">SUM(_xlfn._xlws.FILTER($E$2:$E$863,_xlfn.MAP($V$2:$V$863,_xlfn.LAMBDA(_xlpm.x,_xlpm.x=$V791))))</f>
        <v>14</v>
      </c>
      <c r="Y791" s="11">
        <f t="shared" si="257"/>
        <v>7.1428571428571425E-2</v>
      </c>
      <c r="Z791" s="2" cm="1">
        <f t="array" ref="Z791">SUM(_xlfn._xlws.FILTER($E$2:$E$863,_xlfn.MAP($W$2:$W$863,_xlfn.LAMBDA(_xlpm.x,_xlpm.x=$W791))))</f>
        <v>78</v>
      </c>
      <c r="AA791" s="11">
        <f t="shared" si="258"/>
        <v>1.282051282051282E-2</v>
      </c>
      <c r="AB791" s="11">
        <f t="shared" si="259"/>
        <v>0.7459665670122424</v>
      </c>
      <c r="AC791" s="2"/>
      <c r="AH791" s="2"/>
      <c r="AI791" s="2"/>
    </row>
    <row r="792" spans="1:35">
      <c r="A792" s="1" t="str">
        <f t="shared" si="243"/>
        <v>~spri~ : [spɹɪ]</v>
      </c>
      <c r="B792" s="1">
        <f t="shared" si="260"/>
        <v>0</v>
      </c>
      <c r="C792" s="1">
        <f t="shared" si="260"/>
        <v>0</v>
      </c>
      <c r="D792" s="1">
        <f t="shared" si="260"/>
        <v>0</v>
      </c>
      <c r="E792" s="7">
        <v>1</v>
      </c>
      <c r="F792" s="9" t="s">
        <v>359</v>
      </c>
      <c r="G792" s="4">
        <f t="shared" si="244"/>
        <v>4.5330915684496827E-4</v>
      </c>
      <c r="H792" s="4" t="str">
        <f t="shared" si="245"/>
        <v>spɹɪ</v>
      </c>
      <c r="I792" s="4" t="str">
        <f t="shared" si="246"/>
        <v>spri</v>
      </c>
      <c r="J792" s="10">
        <f t="shared" si="247"/>
        <v>4</v>
      </c>
      <c r="K792" s="10">
        <f t="shared" si="248"/>
        <v>4</v>
      </c>
      <c r="L792" s="10">
        <f t="shared" si="249"/>
        <v>4</v>
      </c>
      <c r="M792" s="1" t="str">
        <f t="shared" si="250"/>
        <v>~spri~</v>
      </c>
      <c r="N792" s="1" t="str">
        <f t="shared" si="251"/>
        <v>[spɹɪ]</v>
      </c>
      <c r="O792" s="4">
        <f t="shared" si="252"/>
        <v>0.2342468675289098</v>
      </c>
      <c r="P792" s="4">
        <f t="shared" si="253"/>
        <v>1</v>
      </c>
      <c r="Q792" s="3" cm="1">
        <f t="array" ref="Q792">SUM(_xlfn._xlws.FILTER($G$2:$G$863,_xlfn.MAP($M$2:$M$863,_xlfn.LAMBDA(_xlpm.x,_xlpm.x=$M792))))</f>
        <v>4.5330915684496827E-4</v>
      </c>
      <c r="R792" s="4">
        <f t="shared" si="254"/>
        <v>1</v>
      </c>
      <c r="S792" s="6" cm="1">
        <f t="array" ref="S792">SUM(_xlfn._xlws.FILTER($G$2:$G$863,_xlfn.MAP($N$2:$N$863,_xlfn.LAMBDA(_xlpm.x,_xlpm.x=$N792))))</f>
        <v>4.5330915684496827E-4</v>
      </c>
      <c r="T792" s="4">
        <f t="shared" si="255"/>
        <v>1</v>
      </c>
      <c r="U792" s="4">
        <f t="shared" si="256"/>
        <v>0</v>
      </c>
      <c r="V792" s="4" t="s">
        <v>900</v>
      </c>
      <c r="W792" s="4" t="s">
        <v>900</v>
      </c>
      <c r="X792" s="2" cm="1">
        <f t="array" ref="X792">SUM(_xlfn._xlws.FILTER($E$2:$E$863,_xlfn.MAP($V$2:$V$863,_xlfn.LAMBDA(_xlpm.x,_xlpm.x=$V792))))</f>
        <v>247</v>
      </c>
      <c r="Y792" s="11">
        <f t="shared" si="257"/>
        <v>4.048582995951417E-3</v>
      </c>
      <c r="Z792" s="2" cm="1">
        <f t="array" ref="Z792">SUM(_xlfn._xlws.FILTER($E$2:$E$863,_xlfn.MAP($W$2:$W$863,_xlfn.LAMBDA(_xlpm.x,_xlpm.x=$W792))))</f>
        <v>78</v>
      </c>
      <c r="AA792" s="11">
        <f t="shared" si="258"/>
        <v>1.282051282051282E-2</v>
      </c>
      <c r="AB792" s="11">
        <f t="shared" si="259"/>
        <v>-0.50060235056918523</v>
      </c>
      <c r="AC792" s="2"/>
      <c r="AH792" s="2"/>
      <c r="AI792" s="2"/>
    </row>
    <row r="793" spans="1:35">
      <c r="A793" s="1" t="str">
        <f t="shared" si="243"/>
        <v>~stio~ : [stʃə]</v>
      </c>
      <c r="B793" s="1">
        <f t="shared" si="260"/>
        <v>0</v>
      </c>
      <c r="C793" s="1">
        <f t="shared" si="260"/>
        <v>0</v>
      </c>
      <c r="D793" s="1">
        <f t="shared" si="260"/>
        <v>0</v>
      </c>
      <c r="E793" s="7">
        <v>1</v>
      </c>
      <c r="F793" s="9" t="s">
        <v>291</v>
      </c>
      <c r="G793" s="4">
        <f t="shared" si="244"/>
        <v>4.5330915684496827E-4</v>
      </c>
      <c r="H793" s="4" t="str">
        <f t="shared" si="245"/>
        <v>stʃə</v>
      </c>
      <c r="I793" s="4" t="str">
        <f t="shared" si="246"/>
        <v>stio</v>
      </c>
      <c r="J793" s="10">
        <f t="shared" si="247"/>
        <v>4</v>
      </c>
      <c r="K793" s="10">
        <f t="shared" si="248"/>
        <v>4</v>
      </c>
      <c r="L793" s="10">
        <f t="shared" si="249"/>
        <v>4</v>
      </c>
      <c r="M793" s="1" t="str">
        <f t="shared" si="250"/>
        <v>~stio~</v>
      </c>
      <c r="N793" s="1" t="str">
        <f t="shared" si="251"/>
        <v>[stʃə]</v>
      </c>
      <c r="O793" s="4">
        <f t="shared" si="252"/>
        <v>0.2342468675289098</v>
      </c>
      <c r="P793" s="4">
        <f t="shared" si="253"/>
        <v>1</v>
      </c>
      <c r="Q793" s="3" cm="1">
        <f t="array" ref="Q793">SUM(_xlfn._xlws.FILTER($G$2:$G$863,_xlfn.MAP($M$2:$M$863,_xlfn.LAMBDA(_xlpm.x,_xlpm.x=$M793))))</f>
        <v>4.5330915684496827E-4</v>
      </c>
      <c r="R793" s="4">
        <f t="shared" si="254"/>
        <v>1</v>
      </c>
      <c r="S793" s="6" cm="1">
        <f t="array" ref="S793">SUM(_xlfn._xlws.FILTER($G$2:$G$863,_xlfn.MAP($N$2:$N$863,_xlfn.LAMBDA(_xlpm.x,_xlpm.x=$N793))))</f>
        <v>4.5330915684496827E-4</v>
      </c>
      <c r="T793" s="4">
        <f t="shared" si="255"/>
        <v>1</v>
      </c>
      <c r="U793" s="4">
        <f t="shared" si="256"/>
        <v>0</v>
      </c>
      <c r="V793" s="4" t="s">
        <v>908</v>
      </c>
      <c r="W793" s="4" t="s">
        <v>892</v>
      </c>
      <c r="X793" s="2" cm="1">
        <f t="array" ref="X793">SUM(_xlfn._xlws.FILTER($E$2:$E$863,_xlfn.MAP($V$2:$V$863,_xlfn.LAMBDA(_xlpm.x,_xlpm.x=$V793))))</f>
        <v>562</v>
      </c>
      <c r="Y793" s="11">
        <f t="shared" si="257"/>
        <v>1.7793594306049821E-3</v>
      </c>
      <c r="Z793" s="2" cm="1">
        <f t="array" ref="Z793">SUM(_xlfn._xlws.FILTER($E$2:$E$863,_xlfn.MAP($W$2:$W$863,_xlfn.LAMBDA(_xlpm.x,_xlpm.x=$W793))))</f>
        <v>110</v>
      </c>
      <c r="AA793" s="11">
        <f t="shared" si="258"/>
        <v>9.0909090909090905E-3</v>
      </c>
      <c r="AB793" s="11">
        <f t="shared" si="259"/>
        <v>-0.70834363041083603</v>
      </c>
      <c r="AC793" s="2"/>
      <c r="AH793" s="2"/>
      <c r="AI793" s="2"/>
    </row>
    <row r="794" spans="1:35">
      <c r="A794" s="1" t="str">
        <f t="shared" si="243"/>
        <v>~stre~ : [stɹɛ]</v>
      </c>
      <c r="B794" s="1">
        <f t="shared" si="260"/>
        <v>0</v>
      </c>
      <c r="C794" s="1">
        <f t="shared" si="260"/>
        <v>0</v>
      </c>
      <c r="D794" s="1">
        <f t="shared" si="260"/>
        <v>0</v>
      </c>
      <c r="E794" s="7">
        <v>1</v>
      </c>
      <c r="F794" s="9" t="s">
        <v>250</v>
      </c>
      <c r="G794" s="4">
        <f t="shared" si="244"/>
        <v>4.5330915684496827E-4</v>
      </c>
      <c r="H794" s="4" t="str">
        <f t="shared" si="245"/>
        <v>stɹɛ</v>
      </c>
      <c r="I794" s="4" t="str">
        <f t="shared" si="246"/>
        <v>stre</v>
      </c>
      <c r="J794" s="10">
        <f t="shared" si="247"/>
        <v>4</v>
      </c>
      <c r="K794" s="10">
        <f t="shared" si="248"/>
        <v>4</v>
      </c>
      <c r="L794" s="10">
        <f t="shared" si="249"/>
        <v>4</v>
      </c>
      <c r="M794" s="1" t="str">
        <f t="shared" si="250"/>
        <v>~stre~</v>
      </c>
      <c r="N794" s="1" t="str">
        <f t="shared" si="251"/>
        <v>[stɹɛ]</v>
      </c>
      <c r="O794" s="4">
        <f t="shared" si="252"/>
        <v>0.2342468675289098</v>
      </c>
      <c r="P794" s="4">
        <f t="shared" si="253"/>
        <v>1</v>
      </c>
      <c r="Q794" s="3" cm="1">
        <f t="array" ref="Q794">SUM(_xlfn._xlws.FILTER($G$2:$G$863,_xlfn.MAP($M$2:$M$863,_xlfn.LAMBDA(_xlpm.x,_xlpm.x=$M794))))</f>
        <v>4.5330915684496827E-4</v>
      </c>
      <c r="R794" s="4">
        <f t="shared" si="254"/>
        <v>1</v>
      </c>
      <c r="S794" s="6" cm="1">
        <f t="array" ref="S794">SUM(_xlfn._xlws.FILTER($G$2:$G$863,_xlfn.MAP($N$2:$N$863,_xlfn.LAMBDA(_xlpm.x,_xlpm.x=$N794))))</f>
        <v>4.5330915684496827E-4</v>
      </c>
      <c r="T794" s="4">
        <f t="shared" si="255"/>
        <v>1</v>
      </c>
      <c r="U794" s="4">
        <f t="shared" si="256"/>
        <v>0</v>
      </c>
      <c r="V794" s="4" t="s">
        <v>907</v>
      </c>
      <c r="W794" s="4" t="s">
        <v>896</v>
      </c>
      <c r="X794" s="2" cm="1">
        <f t="array" ref="X794">SUM(_xlfn._xlws.FILTER($E$2:$E$863,_xlfn.MAP($V$2:$V$863,_xlfn.LAMBDA(_xlpm.x,_xlpm.x=$V794))))</f>
        <v>341</v>
      </c>
      <c r="Y794" s="11">
        <f t="shared" si="257"/>
        <v>2.9325513196480938E-3</v>
      </c>
      <c r="Z794" s="2" cm="1">
        <f t="array" ref="Z794">SUM(_xlfn._xlws.FILTER($E$2:$E$863,_xlfn.MAP($W$2:$W$863,_xlfn.LAMBDA(_xlpm.x,_xlpm.x=$W794))))</f>
        <v>85</v>
      </c>
      <c r="AA794" s="11">
        <f t="shared" si="258"/>
        <v>1.1764705882352941E-2</v>
      </c>
      <c r="AB794" s="11">
        <f t="shared" si="259"/>
        <v>-0.60333545327820504</v>
      </c>
      <c r="AC794" s="2"/>
      <c r="AH794" s="2"/>
      <c r="AI794" s="2"/>
    </row>
    <row r="795" spans="1:35">
      <c r="A795" s="1" t="str">
        <f t="shared" si="243"/>
        <v>~stro~ : [stɹɔ]</v>
      </c>
      <c r="B795" s="1">
        <f t="shared" si="260"/>
        <v>0</v>
      </c>
      <c r="C795" s="1">
        <f t="shared" si="260"/>
        <v>0</v>
      </c>
      <c r="D795" s="1">
        <f t="shared" si="260"/>
        <v>0</v>
      </c>
      <c r="E795" s="7">
        <v>1</v>
      </c>
      <c r="F795" s="9" t="s">
        <v>595</v>
      </c>
      <c r="G795" s="4">
        <f t="shared" si="244"/>
        <v>4.5330915684496827E-4</v>
      </c>
      <c r="H795" s="1" t="str">
        <f t="shared" si="245"/>
        <v>stɹɔ</v>
      </c>
      <c r="I795" s="1" t="str">
        <f t="shared" si="246"/>
        <v>stro</v>
      </c>
      <c r="J795" s="10">
        <f t="shared" si="247"/>
        <v>4</v>
      </c>
      <c r="K795" s="10">
        <f t="shared" si="248"/>
        <v>4</v>
      </c>
      <c r="L795" s="10">
        <f t="shared" si="249"/>
        <v>4</v>
      </c>
      <c r="M795" s="1" t="str">
        <f t="shared" si="250"/>
        <v>~stro~</v>
      </c>
      <c r="N795" s="1" t="str">
        <f t="shared" si="251"/>
        <v>[stɹɔ]</v>
      </c>
      <c r="O795" s="4">
        <f t="shared" si="252"/>
        <v>0.2342468675289098</v>
      </c>
      <c r="P795" s="4">
        <f t="shared" si="253"/>
        <v>1</v>
      </c>
      <c r="Q795" s="3" cm="1">
        <f t="array" ref="Q795">SUM(_xlfn._xlws.FILTER($G$2:$G$863,_xlfn.MAP($M$2:$M$863,_xlfn.LAMBDA(_xlpm.x,_xlpm.x=$M795))))</f>
        <v>4.5330915684496827E-4</v>
      </c>
      <c r="R795" s="4">
        <f t="shared" si="254"/>
        <v>1</v>
      </c>
      <c r="S795" s="6" cm="1">
        <f t="array" ref="S795">SUM(_xlfn._xlws.FILTER($G$2:$G$863,_xlfn.MAP($N$2:$N$863,_xlfn.LAMBDA(_xlpm.x,_xlpm.x=$N795))))</f>
        <v>4.5330915684496827E-4</v>
      </c>
      <c r="T795" s="4">
        <f t="shared" si="255"/>
        <v>1</v>
      </c>
      <c r="U795" s="4">
        <f t="shared" si="256"/>
        <v>0</v>
      </c>
      <c r="V795" s="4" t="s">
        <v>908</v>
      </c>
      <c r="W795" s="4" t="s">
        <v>893</v>
      </c>
      <c r="X795" s="2" cm="1">
        <f t="array" ref="X795">SUM(_xlfn._xlws.FILTER($E$2:$E$863,_xlfn.MAP($V$2:$V$863,_xlfn.LAMBDA(_xlpm.x,_xlpm.x=$V795))))</f>
        <v>562</v>
      </c>
      <c r="Y795" s="11">
        <f t="shared" si="257"/>
        <v>1.7793594306049821E-3</v>
      </c>
      <c r="Z795" s="2" cm="1">
        <f t="array" ref="Z795">SUM(_xlfn._xlws.FILTER($E$2:$E$863,_xlfn.MAP($W$2:$W$863,_xlfn.LAMBDA(_xlpm.x,_xlpm.x=$W795))))</f>
        <v>228</v>
      </c>
      <c r="AA795" s="11">
        <f t="shared" si="258"/>
        <v>4.3859649122807015E-3</v>
      </c>
      <c r="AB795" s="11">
        <f t="shared" si="259"/>
        <v>-0.39180146856860726</v>
      </c>
      <c r="AC795" s="2"/>
      <c r="AH795" s="2"/>
      <c r="AI795" s="2"/>
    </row>
    <row r="796" spans="1:35">
      <c r="A796" s="1" t="str">
        <f t="shared" si="243"/>
        <v>~tten~ : [tn]</v>
      </c>
      <c r="B796" s="1">
        <f t="shared" si="260"/>
        <v>0</v>
      </c>
      <c r="C796" s="1">
        <f t="shared" si="260"/>
        <v>0</v>
      </c>
      <c r="D796" s="1">
        <f t="shared" si="260"/>
        <v>0</v>
      </c>
      <c r="E796" s="7">
        <v>1</v>
      </c>
      <c r="F796" s="9" t="s">
        <v>151</v>
      </c>
      <c r="G796" s="4">
        <f t="shared" si="244"/>
        <v>4.5330915684496827E-4</v>
      </c>
      <c r="H796" s="4" t="str">
        <f t="shared" si="245"/>
        <v>tn</v>
      </c>
      <c r="I796" s="4" t="str">
        <f t="shared" si="246"/>
        <v>tten</v>
      </c>
      <c r="J796" s="10">
        <f t="shared" si="247"/>
        <v>2</v>
      </c>
      <c r="K796" s="10">
        <f t="shared" si="248"/>
        <v>4</v>
      </c>
      <c r="L796" s="10">
        <f t="shared" si="249"/>
        <v>4</v>
      </c>
      <c r="M796" s="1" t="str">
        <f t="shared" si="250"/>
        <v>~tten~</v>
      </c>
      <c r="N796" s="1" t="str">
        <f t="shared" si="251"/>
        <v>[tn]</v>
      </c>
      <c r="O796" s="4">
        <f t="shared" si="252"/>
        <v>0.2342468675289098</v>
      </c>
      <c r="P796" s="4">
        <f t="shared" si="253"/>
        <v>1</v>
      </c>
      <c r="Q796" s="3" cm="1">
        <f t="array" ref="Q796">SUM(_xlfn._xlws.FILTER($G$2:$G$863,_xlfn.MAP($M$2:$M$863,_xlfn.LAMBDA(_xlpm.x,_xlpm.x=$M796))))</f>
        <v>4.5330915684496827E-4</v>
      </c>
      <c r="R796" s="4">
        <f t="shared" si="254"/>
        <v>1</v>
      </c>
      <c r="S796" s="6" cm="1">
        <f t="array" ref="S796">SUM(_xlfn._xlws.FILTER($G$2:$G$863,_xlfn.MAP($N$2:$N$863,_xlfn.LAMBDA(_xlpm.x,_xlpm.x=$N796))))</f>
        <v>4.5330915684496827E-4</v>
      </c>
      <c r="T796" s="4">
        <f t="shared" si="255"/>
        <v>1</v>
      </c>
      <c r="U796" s="4">
        <f t="shared" si="256"/>
        <v>0</v>
      </c>
      <c r="V796" s="4" t="s">
        <v>909</v>
      </c>
      <c r="W796" s="4" t="s">
        <v>891</v>
      </c>
      <c r="X796" s="2" cm="1">
        <f t="array" ref="X796">SUM(_xlfn._xlws.FILTER($E$2:$E$863,_xlfn.MAP($V$2:$V$863,_xlfn.LAMBDA(_xlpm.x,_xlpm.x=$V796))))</f>
        <v>473</v>
      </c>
      <c r="Y796" s="11">
        <f t="shared" si="257"/>
        <v>2.1141649048625794E-3</v>
      </c>
      <c r="Z796" s="2" cm="1">
        <f t="array" ref="Z796">SUM(_xlfn._xlws.FILTER($E$2:$E$863,_xlfn.MAP($W$2:$W$863,_xlfn.LAMBDA(_xlpm.x,_xlpm.x=$W796))))</f>
        <v>163</v>
      </c>
      <c r="AA796" s="11">
        <f t="shared" si="258"/>
        <v>6.1349693251533744E-3</v>
      </c>
      <c r="AB796" s="11">
        <f t="shared" si="259"/>
        <v>-0.46267353633385372</v>
      </c>
      <c r="AC796" s="2"/>
      <c r="AH796" s="2"/>
      <c r="AI796" s="2"/>
    </row>
    <row r="797" spans="1:35">
      <c r="A797" s="1" t="str">
        <f t="shared" si="243"/>
        <v>~twee~ : [twi]</v>
      </c>
      <c r="B797" s="1">
        <f t="shared" si="260"/>
        <v>0</v>
      </c>
      <c r="C797" s="1">
        <f t="shared" si="260"/>
        <v>0</v>
      </c>
      <c r="D797" s="1">
        <f t="shared" si="260"/>
        <v>0</v>
      </c>
      <c r="E797" s="7">
        <v>1</v>
      </c>
      <c r="F797" s="9" t="s">
        <v>156</v>
      </c>
      <c r="G797" s="4">
        <f t="shared" si="244"/>
        <v>4.5330915684496827E-4</v>
      </c>
      <c r="H797" s="4" t="str">
        <f t="shared" si="245"/>
        <v>twi</v>
      </c>
      <c r="I797" s="4" t="str">
        <f t="shared" si="246"/>
        <v>twee</v>
      </c>
      <c r="J797" s="10">
        <f t="shared" si="247"/>
        <v>3</v>
      </c>
      <c r="K797" s="10">
        <f t="shared" si="248"/>
        <v>4</v>
      </c>
      <c r="L797" s="10">
        <f t="shared" si="249"/>
        <v>4</v>
      </c>
      <c r="M797" s="1" t="str">
        <f t="shared" si="250"/>
        <v>~twee~</v>
      </c>
      <c r="N797" s="1" t="str">
        <f t="shared" si="251"/>
        <v>[twi]</v>
      </c>
      <c r="O797" s="4">
        <f t="shared" si="252"/>
        <v>0.2342468675289098</v>
      </c>
      <c r="P797" s="4">
        <f t="shared" si="253"/>
        <v>1</v>
      </c>
      <c r="Q797" s="3" cm="1">
        <f t="array" ref="Q797">SUM(_xlfn._xlws.FILTER($G$2:$G$863,_xlfn.MAP($M$2:$M$863,_xlfn.LAMBDA(_xlpm.x,_xlpm.x=$M797))))</f>
        <v>4.5330915684496827E-4</v>
      </c>
      <c r="R797" s="4">
        <f t="shared" si="254"/>
        <v>1</v>
      </c>
      <c r="S797" s="6" cm="1">
        <f t="array" ref="S797">SUM(_xlfn._xlws.FILTER($G$2:$G$863,_xlfn.MAP($N$2:$N$863,_xlfn.LAMBDA(_xlpm.x,_xlpm.x=$N797))))</f>
        <v>4.5330915684496827E-4</v>
      </c>
      <c r="T797" s="4">
        <f t="shared" si="255"/>
        <v>1</v>
      </c>
      <c r="U797" s="4">
        <f t="shared" si="256"/>
        <v>0</v>
      </c>
      <c r="V797" s="4" t="s">
        <v>899</v>
      </c>
      <c r="W797" s="4" t="s">
        <v>895</v>
      </c>
      <c r="X797" s="2" cm="1">
        <f t="array" ref="X797">SUM(_xlfn._xlws.FILTER($E$2:$E$863,_xlfn.MAP($V$2:$V$863,_xlfn.LAMBDA(_xlpm.x,_xlpm.x=$V797))))</f>
        <v>359</v>
      </c>
      <c r="Y797" s="11">
        <f t="shared" si="257"/>
        <v>2.7855153203342618E-3</v>
      </c>
      <c r="Z797" s="2" cm="1">
        <f t="array" ref="Z797">SUM(_xlfn._xlws.FILTER($E$2:$E$863,_xlfn.MAP($W$2:$W$863,_xlfn.LAMBDA(_xlpm.x,_xlpm.x=$W797))))</f>
        <v>150</v>
      </c>
      <c r="AA797" s="11">
        <f t="shared" si="258"/>
        <v>6.6666666666666671E-3</v>
      </c>
      <c r="AB797" s="11">
        <f t="shared" si="259"/>
        <v>-0.37900318952263795</v>
      </c>
      <c r="AC797" s="2"/>
      <c r="AH797" s="2"/>
      <c r="AI797" s="2"/>
    </row>
    <row r="798" spans="1:35">
      <c r="A798" s="1" t="str">
        <f t="shared" si="243"/>
        <v>~chie~ : [tʃi]</v>
      </c>
      <c r="B798" s="1">
        <f t="shared" si="260"/>
        <v>0</v>
      </c>
      <c r="C798" s="1">
        <f t="shared" si="260"/>
        <v>0</v>
      </c>
      <c r="D798" s="1">
        <f t="shared" si="260"/>
        <v>0</v>
      </c>
      <c r="E798" s="7">
        <v>1</v>
      </c>
      <c r="F798" s="9" t="s">
        <v>503</v>
      </c>
      <c r="G798" s="4">
        <f t="shared" si="244"/>
        <v>4.5330915684496827E-4</v>
      </c>
      <c r="H798" s="4" t="str">
        <f t="shared" si="245"/>
        <v>tʃi</v>
      </c>
      <c r="I798" s="4" t="str">
        <f t="shared" si="246"/>
        <v>chie</v>
      </c>
      <c r="J798" s="10">
        <f t="shared" si="247"/>
        <v>3</v>
      </c>
      <c r="K798" s="10">
        <f t="shared" si="248"/>
        <v>4</v>
      </c>
      <c r="L798" s="10">
        <f t="shared" si="249"/>
        <v>4</v>
      </c>
      <c r="M798" s="1" t="str">
        <f t="shared" si="250"/>
        <v>~chie~</v>
      </c>
      <c r="N798" s="1" t="str">
        <f t="shared" si="251"/>
        <v>[tʃi]</v>
      </c>
      <c r="O798" s="4">
        <f t="shared" si="252"/>
        <v>0.2342468675289098</v>
      </c>
      <c r="P798" s="4">
        <f t="shared" si="253"/>
        <v>1</v>
      </c>
      <c r="Q798" s="3" cm="1">
        <f t="array" ref="Q798">SUM(_xlfn._xlws.FILTER($G$2:$G$863,_xlfn.MAP($M$2:$M$863,_xlfn.LAMBDA(_xlpm.x,_xlpm.x=$M798))))</f>
        <v>4.5330915684496827E-4</v>
      </c>
      <c r="R798" s="4">
        <f t="shared" si="254"/>
        <v>1</v>
      </c>
      <c r="S798" s="6" cm="1">
        <f t="array" ref="S798">SUM(_xlfn._xlws.FILTER($G$2:$G$863,_xlfn.MAP($N$2:$N$863,_xlfn.LAMBDA(_xlpm.x,_xlpm.x=$N798))))</f>
        <v>4.5330915684496827E-4</v>
      </c>
      <c r="T798" s="4">
        <f t="shared" si="255"/>
        <v>1</v>
      </c>
      <c r="U798" s="4">
        <f t="shared" si="256"/>
        <v>0</v>
      </c>
      <c r="V798" s="4" t="s">
        <v>916</v>
      </c>
      <c r="W798" s="4" t="s">
        <v>900</v>
      </c>
      <c r="X798" s="2" cm="1">
        <f t="array" ref="X798">SUM(_xlfn._xlws.FILTER($E$2:$E$863,_xlfn.MAP($V$2:$V$863,_xlfn.LAMBDA(_xlpm.x,_xlpm.x=$V798))))</f>
        <v>14</v>
      </c>
      <c r="Y798" s="11">
        <f t="shared" si="257"/>
        <v>7.1428571428571425E-2</v>
      </c>
      <c r="Z798" s="2" cm="1">
        <f t="array" ref="Z798">SUM(_xlfn._xlws.FILTER($E$2:$E$863,_xlfn.MAP($W$2:$W$863,_xlfn.LAMBDA(_xlpm.x,_xlpm.x=$W798))))</f>
        <v>78</v>
      </c>
      <c r="AA798" s="11">
        <f t="shared" si="258"/>
        <v>1.282051282051282E-2</v>
      </c>
      <c r="AB798" s="11">
        <f t="shared" si="259"/>
        <v>0.7459665670122424</v>
      </c>
      <c r="AC798" s="2"/>
      <c r="AH798" s="2"/>
      <c r="AI798" s="2"/>
    </row>
    <row r="799" spans="1:35">
      <c r="A799" s="1" t="str">
        <f t="shared" si="243"/>
        <v>~tree~ : [tɹi]</v>
      </c>
      <c r="B799" s="1">
        <f t="shared" si="260"/>
        <v>0</v>
      </c>
      <c r="C799" s="1">
        <f t="shared" si="260"/>
        <v>0</v>
      </c>
      <c r="D799" s="1">
        <f t="shared" si="260"/>
        <v>0</v>
      </c>
      <c r="E799" s="7">
        <v>1</v>
      </c>
      <c r="F799" s="9" t="s">
        <v>505</v>
      </c>
      <c r="G799" s="4">
        <f t="shared" si="244"/>
        <v>4.5330915684496827E-4</v>
      </c>
      <c r="H799" s="4" t="str">
        <f t="shared" si="245"/>
        <v>tɹi</v>
      </c>
      <c r="I799" s="4" t="str">
        <f t="shared" si="246"/>
        <v>tree</v>
      </c>
      <c r="J799" s="10">
        <f t="shared" si="247"/>
        <v>3</v>
      </c>
      <c r="K799" s="10">
        <f t="shared" si="248"/>
        <v>4</v>
      </c>
      <c r="L799" s="10">
        <f t="shared" si="249"/>
        <v>4</v>
      </c>
      <c r="M799" s="1" t="str">
        <f t="shared" si="250"/>
        <v>~tree~</v>
      </c>
      <c r="N799" s="1" t="str">
        <f t="shared" si="251"/>
        <v>[tɹi]</v>
      </c>
      <c r="O799" s="4">
        <f t="shared" si="252"/>
        <v>0.2342468675289098</v>
      </c>
      <c r="P799" s="4">
        <f t="shared" si="253"/>
        <v>1</v>
      </c>
      <c r="Q799" s="3" cm="1">
        <f t="array" ref="Q799">SUM(_xlfn._xlws.FILTER($G$2:$G$863,_xlfn.MAP($M$2:$M$863,_xlfn.LAMBDA(_xlpm.x,_xlpm.x=$M799))))</f>
        <v>4.5330915684496827E-4</v>
      </c>
      <c r="R799" s="4">
        <f t="shared" si="254"/>
        <v>1</v>
      </c>
      <c r="S799" s="6" cm="1">
        <f t="array" ref="S799">SUM(_xlfn._xlws.FILTER($G$2:$G$863,_xlfn.MAP($N$2:$N$863,_xlfn.LAMBDA(_xlpm.x,_xlpm.x=$N799))))</f>
        <v>4.5330915684496827E-4</v>
      </c>
      <c r="T799" s="4">
        <f t="shared" si="255"/>
        <v>1</v>
      </c>
      <c r="U799" s="4">
        <f t="shared" si="256"/>
        <v>0</v>
      </c>
      <c r="V799" s="4" t="s">
        <v>889</v>
      </c>
      <c r="W799" s="4" t="s">
        <v>903</v>
      </c>
      <c r="X799" s="2" cm="1">
        <f t="array" ref="X799">SUM(_xlfn._xlws.FILTER($E$2:$E$863,_xlfn.MAP($V$2:$V$863,_xlfn.LAMBDA(_xlpm.x,_xlpm.x=$V799))))</f>
        <v>52</v>
      </c>
      <c r="Y799" s="11">
        <f t="shared" si="257"/>
        <v>1.9230769230769232E-2</v>
      </c>
      <c r="Z799" s="2" cm="1">
        <f t="array" ref="Z799">SUM(_xlfn._xlws.FILTER($E$2:$E$863,_xlfn.MAP($W$2:$W$863,_xlfn.LAMBDA(_xlpm.x,_xlpm.x=$W799))))</f>
        <v>32</v>
      </c>
      <c r="AA799" s="11">
        <f t="shared" si="258"/>
        <v>3.125E-2</v>
      </c>
      <c r="AB799" s="11">
        <f t="shared" si="259"/>
        <v>-0.21085336531489315</v>
      </c>
      <c r="AC799" s="2"/>
      <c r="AH799" s="2"/>
      <c r="AI799" s="2"/>
    </row>
    <row r="800" spans="1:35">
      <c r="A800" s="1" t="str">
        <f t="shared" si="243"/>
        <v>~choo~ : [tʃu]</v>
      </c>
      <c r="B800" s="1">
        <f t="shared" si="260"/>
        <v>0</v>
      </c>
      <c r="C800" s="1">
        <f t="shared" si="260"/>
        <v>0</v>
      </c>
      <c r="D800" s="1">
        <f t="shared" si="260"/>
        <v>0</v>
      </c>
      <c r="E800" s="7">
        <v>1</v>
      </c>
      <c r="F800" s="9" t="s">
        <v>406</v>
      </c>
      <c r="G800" s="4">
        <f t="shared" si="244"/>
        <v>4.5330915684496827E-4</v>
      </c>
      <c r="H800" s="4" t="str">
        <f t="shared" si="245"/>
        <v>tʃu</v>
      </c>
      <c r="I800" s="4" t="str">
        <f t="shared" si="246"/>
        <v>choo</v>
      </c>
      <c r="J800" s="10">
        <f t="shared" si="247"/>
        <v>3</v>
      </c>
      <c r="K800" s="10">
        <f t="shared" si="248"/>
        <v>4</v>
      </c>
      <c r="L800" s="10">
        <f t="shared" si="249"/>
        <v>4</v>
      </c>
      <c r="M800" s="1" t="str">
        <f t="shared" si="250"/>
        <v>~choo~</v>
      </c>
      <c r="N800" s="1" t="str">
        <f t="shared" si="251"/>
        <v>[tʃu]</v>
      </c>
      <c r="O800" s="4">
        <f t="shared" si="252"/>
        <v>0.2342468675289098</v>
      </c>
      <c r="P800" s="4">
        <f t="shared" si="253"/>
        <v>1</v>
      </c>
      <c r="Q800" s="3" cm="1">
        <f t="array" ref="Q800">SUM(_xlfn._xlws.FILTER($G$2:$G$863,_xlfn.MAP($M$2:$M$863,_xlfn.LAMBDA(_xlpm.x,_xlpm.x=$M800))))</f>
        <v>4.5330915684496827E-4</v>
      </c>
      <c r="R800" s="4">
        <f t="shared" si="254"/>
        <v>1</v>
      </c>
      <c r="S800" s="6" cm="1">
        <f t="array" ref="S800">SUM(_xlfn._xlws.FILTER($G$2:$G$863,_xlfn.MAP($N$2:$N$863,_xlfn.LAMBDA(_xlpm.x,_xlpm.x=$N800))))</f>
        <v>4.5330915684496827E-4</v>
      </c>
      <c r="T800" s="4">
        <f t="shared" si="255"/>
        <v>1</v>
      </c>
      <c r="U800" s="4">
        <f t="shared" si="256"/>
        <v>0</v>
      </c>
      <c r="V800" s="4" t="s">
        <v>889</v>
      </c>
      <c r="W800" s="4" t="s">
        <v>903</v>
      </c>
      <c r="X800" s="2" cm="1">
        <f t="array" ref="X800">SUM(_xlfn._xlws.FILTER($E$2:$E$863,_xlfn.MAP($V$2:$V$863,_xlfn.LAMBDA(_xlpm.x,_xlpm.x=$V800))))</f>
        <v>52</v>
      </c>
      <c r="Y800" s="11">
        <f t="shared" si="257"/>
        <v>1.9230769230769232E-2</v>
      </c>
      <c r="Z800" s="2" cm="1">
        <f t="array" ref="Z800">SUM(_xlfn._xlws.FILTER($E$2:$E$863,_xlfn.MAP($W$2:$W$863,_xlfn.LAMBDA(_xlpm.x,_xlpm.x=$W800))))</f>
        <v>32</v>
      </c>
      <c r="AA800" s="11">
        <f t="shared" si="258"/>
        <v>3.125E-2</v>
      </c>
      <c r="AB800" s="11">
        <f t="shared" si="259"/>
        <v>-0.21085336531489315</v>
      </c>
      <c r="AC800" s="2"/>
      <c r="AH800" s="2"/>
      <c r="AI800" s="2"/>
    </row>
    <row r="801" spans="1:35">
      <c r="A801" s="1" t="str">
        <f t="shared" si="243"/>
        <v>~true~ : [tɹu]</v>
      </c>
      <c r="B801" s="1">
        <f t="shared" si="260"/>
        <v>0</v>
      </c>
      <c r="C801" s="1">
        <f t="shared" si="260"/>
        <v>0</v>
      </c>
      <c r="D801" s="1">
        <f t="shared" si="260"/>
        <v>0</v>
      </c>
      <c r="E801" s="7">
        <v>1</v>
      </c>
      <c r="F801" s="9" t="s">
        <v>360</v>
      </c>
      <c r="G801" s="4">
        <f t="shared" si="244"/>
        <v>4.5330915684496827E-4</v>
      </c>
      <c r="H801" s="4" t="str">
        <f t="shared" si="245"/>
        <v>tɹu</v>
      </c>
      <c r="I801" s="4" t="str">
        <f t="shared" si="246"/>
        <v>true</v>
      </c>
      <c r="J801" s="10">
        <f t="shared" si="247"/>
        <v>3</v>
      </c>
      <c r="K801" s="10">
        <f t="shared" si="248"/>
        <v>4</v>
      </c>
      <c r="L801" s="10">
        <f t="shared" si="249"/>
        <v>4</v>
      </c>
      <c r="M801" s="1" t="str">
        <f t="shared" si="250"/>
        <v>~true~</v>
      </c>
      <c r="N801" s="1" t="str">
        <f t="shared" si="251"/>
        <v>[tɹu]</v>
      </c>
      <c r="O801" s="4">
        <f t="shared" si="252"/>
        <v>0.2342468675289098</v>
      </c>
      <c r="P801" s="4">
        <f t="shared" si="253"/>
        <v>1</v>
      </c>
      <c r="Q801" s="3" cm="1">
        <f t="array" ref="Q801">SUM(_xlfn._xlws.FILTER($G$2:$G$863,_xlfn.MAP($M$2:$M$863,_xlfn.LAMBDA(_xlpm.x,_xlpm.x=$M801))))</f>
        <v>4.5330915684496827E-4</v>
      </c>
      <c r="R801" s="4">
        <f t="shared" si="254"/>
        <v>1</v>
      </c>
      <c r="S801" s="6" cm="1">
        <f t="array" ref="S801">SUM(_xlfn._xlws.FILTER($G$2:$G$863,_xlfn.MAP($N$2:$N$863,_xlfn.LAMBDA(_xlpm.x,_xlpm.x=$N801))))</f>
        <v>4.5330915684496827E-4</v>
      </c>
      <c r="T801" s="4">
        <f t="shared" si="255"/>
        <v>1</v>
      </c>
      <c r="U801" s="4">
        <f t="shared" si="256"/>
        <v>0</v>
      </c>
      <c r="V801" s="4" t="s">
        <v>889</v>
      </c>
      <c r="W801" s="4" t="s">
        <v>903</v>
      </c>
      <c r="X801" s="2" cm="1">
        <f t="array" ref="X801">SUM(_xlfn._xlws.FILTER($E$2:$E$863,_xlfn.MAP($V$2:$V$863,_xlfn.LAMBDA(_xlpm.x,_xlpm.x=$V801))))</f>
        <v>52</v>
      </c>
      <c r="Y801" s="11">
        <f t="shared" si="257"/>
        <v>1.9230769230769232E-2</v>
      </c>
      <c r="Z801" s="2" cm="1">
        <f t="array" ref="Z801">SUM(_xlfn._xlws.FILTER($E$2:$E$863,_xlfn.MAP($W$2:$W$863,_xlfn.LAMBDA(_xlpm.x,_xlpm.x=$W801))))</f>
        <v>32</v>
      </c>
      <c r="AA801" s="11">
        <f t="shared" si="258"/>
        <v>3.125E-2</v>
      </c>
      <c r="AB801" s="11">
        <f t="shared" si="259"/>
        <v>-0.21085336531489315</v>
      </c>
      <c r="AC801" s="2"/>
      <c r="AH801" s="2"/>
      <c r="AI801" s="2"/>
    </row>
    <row r="802" spans="1:35">
      <c r="A802" s="1" t="str">
        <f t="shared" si="243"/>
        <v>~trou~ : [tɹʌ]</v>
      </c>
      <c r="B802" s="1">
        <f t="shared" ref="B802:D821" si="261">_xlfn.LET(_xlpm.d,$F802,_xlpm.k,_xlfn.CONCAT(LEFT(TRIM(B$1),1),"*"),COUNTIF(_xlpm.d,_xlpm.k))</f>
        <v>0</v>
      </c>
      <c r="C802" s="1">
        <f t="shared" si="261"/>
        <v>0</v>
      </c>
      <c r="D802" s="1">
        <f t="shared" si="261"/>
        <v>0</v>
      </c>
      <c r="E802" s="7">
        <v>1</v>
      </c>
      <c r="F802" s="9" t="s">
        <v>506</v>
      </c>
      <c r="G802" s="4">
        <f t="shared" si="244"/>
        <v>4.5330915684496827E-4</v>
      </c>
      <c r="H802" s="4" t="str">
        <f t="shared" si="245"/>
        <v>tɹʌ</v>
      </c>
      <c r="I802" s="4" t="str">
        <f t="shared" si="246"/>
        <v>trou</v>
      </c>
      <c r="J802" s="10">
        <f t="shared" si="247"/>
        <v>3</v>
      </c>
      <c r="K802" s="10">
        <f t="shared" si="248"/>
        <v>4</v>
      </c>
      <c r="L802" s="10">
        <f t="shared" si="249"/>
        <v>4</v>
      </c>
      <c r="M802" s="1" t="str">
        <f t="shared" si="250"/>
        <v>~trou~</v>
      </c>
      <c r="N802" s="1" t="str">
        <f t="shared" si="251"/>
        <v>[tɹʌ]</v>
      </c>
      <c r="O802" s="4">
        <f t="shared" si="252"/>
        <v>0.2342468675289098</v>
      </c>
      <c r="P802" s="4">
        <f t="shared" si="253"/>
        <v>1</v>
      </c>
      <c r="Q802" s="3" cm="1">
        <f t="array" ref="Q802">SUM(_xlfn._xlws.FILTER($G$2:$G$863,_xlfn.MAP($M$2:$M$863,_xlfn.LAMBDA(_xlpm.x,_xlpm.x=$M802))))</f>
        <v>4.5330915684496827E-4</v>
      </c>
      <c r="R802" s="4">
        <f t="shared" si="254"/>
        <v>1</v>
      </c>
      <c r="S802" s="6" cm="1">
        <f t="array" ref="S802">SUM(_xlfn._xlws.FILTER($G$2:$G$863,_xlfn.MAP($N$2:$N$863,_xlfn.LAMBDA(_xlpm.x,_xlpm.x=$N802))))</f>
        <v>4.5330915684496827E-4</v>
      </c>
      <c r="T802" s="4">
        <f t="shared" si="255"/>
        <v>1</v>
      </c>
      <c r="U802" s="4">
        <f t="shared" si="256"/>
        <v>0</v>
      </c>
      <c r="V802" s="4" t="s">
        <v>900</v>
      </c>
      <c r="W802" s="4" t="s">
        <v>900</v>
      </c>
      <c r="X802" s="2" cm="1">
        <f t="array" ref="X802">SUM(_xlfn._xlws.FILTER($E$2:$E$863,_xlfn.MAP($V$2:$V$863,_xlfn.LAMBDA(_xlpm.x,_xlpm.x=$V802))))</f>
        <v>247</v>
      </c>
      <c r="Y802" s="11">
        <f t="shared" si="257"/>
        <v>4.048582995951417E-3</v>
      </c>
      <c r="Z802" s="2" cm="1">
        <f t="array" ref="Z802">SUM(_xlfn._xlws.FILTER($E$2:$E$863,_xlfn.MAP($W$2:$W$863,_xlfn.LAMBDA(_xlpm.x,_xlpm.x=$W802))))</f>
        <v>78</v>
      </c>
      <c r="AA802" s="11">
        <f t="shared" si="258"/>
        <v>1.282051282051282E-2</v>
      </c>
      <c r="AB802" s="11">
        <f t="shared" si="259"/>
        <v>-0.50060235056918523</v>
      </c>
      <c r="AC802" s="2"/>
      <c r="AH802" s="2"/>
      <c r="AI802" s="2"/>
    </row>
    <row r="803" spans="1:35">
      <c r="A803" s="1" t="str">
        <f t="shared" si="243"/>
        <v>~veni~ : [vnɪ]</v>
      </c>
      <c r="B803" s="1">
        <f t="shared" si="261"/>
        <v>0</v>
      </c>
      <c r="C803" s="1">
        <f t="shared" si="261"/>
        <v>0</v>
      </c>
      <c r="D803" s="1">
        <f t="shared" si="261"/>
        <v>0</v>
      </c>
      <c r="E803" s="7">
        <v>1</v>
      </c>
      <c r="F803" s="9" t="s">
        <v>429</v>
      </c>
      <c r="G803" s="4">
        <f t="shared" si="244"/>
        <v>4.5330915684496827E-4</v>
      </c>
      <c r="H803" s="4" t="str">
        <f t="shared" si="245"/>
        <v>vnɪ</v>
      </c>
      <c r="I803" s="4" t="str">
        <f t="shared" si="246"/>
        <v>veni</v>
      </c>
      <c r="J803" s="10">
        <f t="shared" si="247"/>
        <v>3</v>
      </c>
      <c r="K803" s="10">
        <f t="shared" si="248"/>
        <v>4</v>
      </c>
      <c r="L803" s="10">
        <f t="shared" si="249"/>
        <v>4</v>
      </c>
      <c r="M803" s="1" t="str">
        <f t="shared" si="250"/>
        <v>~veni~</v>
      </c>
      <c r="N803" s="1" t="str">
        <f t="shared" si="251"/>
        <v>[vnɪ]</v>
      </c>
      <c r="O803" s="4">
        <f t="shared" si="252"/>
        <v>0.2342468675289098</v>
      </c>
      <c r="P803" s="4">
        <f t="shared" si="253"/>
        <v>1</v>
      </c>
      <c r="Q803" s="3" cm="1">
        <f t="array" ref="Q803">SUM(_xlfn._xlws.FILTER($G$2:$G$863,_xlfn.MAP($M$2:$M$863,_xlfn.LAMBDA(_xlpm.x,_xlpm.x=$M803))))</f>
        <v>4.5330915684496827E-4</v>
      </c>
      <c r="R803" s="4">
        <f t="shared" si="254"/>
        <v>1</v>
      </c>
      <c r="S803" s="6" cm="1">
        <f t="array" ref="S803">SUM(_xlfn._xlws.FILTER($G$2:$G$863,_xlfn.MAP($N$2:$N$863,_xlfn.LAMBDA(_xlpm.x,_xlpm.x=$N803))))</f>
        <v>4.5330915684496827E-4</v>
      </c>
      <c r="T803" s="4">
        <f t="shared" si="255"/>
        <v>1</v>
      </c>
      <c r="U803" s="4">
        <f t="shared" si="256"/>
        <v>0</v>
      </c>
      <c r="V803" s="4" t="s">
        <v>924</v>
      </c>
      <c r="W803" s="4" t="s">
        <v>898</v>
      </c>
      <c r="X803" s="2" cm="1">
        <f t="array" ref="X803">SUM(_xlfn._xlws.FILTER($E$2:$E$863,_xlfn.MAP($V$2:$V$863,_xlfn.LAMBDA(_xlpm.x,_xlpm.x=$V803))))</f>
        <v>2</v>
      </c>
      <c r="Y803" s="11">
        <f t="shared" si="257"/>
        <v>0.5</v>
      </c>
      <c r="Z803" s="2" cm="1">
        <f t="array" ref="Z803">SUM(_xlfn._xlws.FILTER($E$2:$E$863,_xlfn.MAP($W$2:$W$863,_xlfn.LAMBDA(_xlpm.x,_xlpm.x=$W803))))</f>
        <v>56</v>
      </c>
      <c r="AA803" s="11">
        <f t="shared" si="258"/>
        <v>1.7857142857142856E-2</v>
      </c>
      <c r="AB803" s="11">
        <f t="shared" si="259"/>
        <v>1.4471580313422192</v>
      </c>
      <c r="AC803" s="2"/>
      <c r="AH803" s="2"/>
      <c r="AI803" s="2"/>
    </row>
    <row r="804" spans="1:35">
      <c r="A804" s="1" t="str">
        <f t="shared" si="243"/>
        <v>~view~ : [vyu]</v>
      </c>
      <c r="B804" s="1">
        <f t="shared" si="261"/>
        <v>0</v>
      </c>
      <c r="C804" s="1">
        <f t="shared" si="261"/>
        <v>0</v>
      </c>
      <c r="D804" s="1">
        <f t="shared" si="261"/>
        <v>0</v>
      </c>
      <c r="E804" s="7">
        <v>1</v>
      </c>
      <c r="F804" s="9" t="s">
        <v>160</v>
      </c>
      <c r="G804" s="4">
        <f t="shared" si="244"/>
        <v>4.5330915684496827E-4</v>
      </c>
      <c r="H804" s="4" t="str">
        <f t="shared" si="245"/>
        <v>vyu</v>
      </c>
      <c r="I804" s="4" t="str">
        <f t="shared" si="246"/>
        <v>view</v>
      </c>
      <c r="J804" s="10">
        <f t="shared" si="247"/>
        <v>3</v>
      </c>
      <c r="K804" s="10">
        <f t="shared" si="248"/>
        <v>4</v>
      </c>
      <c r="L804" s="10">
        <f t="shared" si="249"/>
        <v>4</v>
      </c>
      <c r="M804" s="1" t="str">
        <f t="shared" si="250"/>
        <v>~view~</v>
      </c>
      <c r="N804" s="1" t="str">
        <f t="shared" si="251"/>
        <v>[vyu]</v>
      </c>
      <c r="O804" s="4">
        <f t="shared" si="252"/>
        <v>0.2342468675289098</v>
      </c>
      <c r="P804" s="4">
        <f t="shared" si="253"/>
        <v>1</v>
      </c>
      <c r="Q804" s="3" cm="1">
        <f t="array" ref="Q804">SUM(_xlfn._xlws.FILTER($G$2:$G$863,_xlfn.MAP($M$2:$M$863,_xlfn.LAMBDA(_xlpm.x,_xlpm.x=$M804))))</f>
        <v>4.5330915684496827E-4</v>
      </c>
      <c r="R804" s="4">
        <f t="shared" si="254"/>
        <v>1</v>
      </c>
      <c r="S804" s="6" cm="1">
        <f t="array" ref="S804">SUM(_xlfn._xlws.FILTER($G$2:$G$863,_xlfn.MAP($N$2:$N$863,_xlfn.LAMBDA(_xlpm.x,_xlpm.x=$N804))))</f>
        <v>4.5330915684496827E-4</v>
      </c>
      <c r="T804" s="4">
        <f t="shared" si="255"/>
        <v>1</v>
      </c>
      <c r="U804" s="4">
        <f t="shared" si="256"/>
        <v>0</v>
      </c>
      <c r="V804" s="4"/>
      <c r="W804" s="4"/>
      <c r="X804" s="2" cm="1">
        <f t="array" ref="X804">SUM(_xlfn._xlws.FILTER($E$2:$E$863,_xlfn.MAP($V$2:$V$863,_xlfn.LAMBDA(_xlpm.x,_xlpm.x=$V804))))</f>
        <v>44</v>
      </c>
      <c r="Y804" s="11">
        <f t="shared" si="257"/>
        <v>2.2727272727272728E-2</v>
      </c>
      <c r="Z804" s="2" cm="1">
        <f t="array" ref="Z804">SUM(_xlfn._xlws.FILTER($E$2:$E$863,_xlfn.MAP($W$2:$W$863,_xlfn.LAMBDA(_xlpm.x,_xlpm.x=$W804))))</f>
        <v>108</v>
      </c>
      <c r="AA804" s="11">
        <f t="shared" si="258"/>
        <v>9.2592592592592587E-3</v>
      </c>
      <c r="AB804" s="11">
        <f t="shared" si="259"/>
        <v>0.38997107900076228</v>
      </c>
      <c r="AC804" s="2"/>
      <c r="AH804" s="2"/>
      <c r="AI804" s="2"/>
    </row>
    <row r="805" spans="1:35">
      <c r="A805" s="1" t="str">
        <f t="shared" si="243"/>
        <v>~vera~ : [vɹə]</v>
      </c>
      <c r="B805" s="1">
        <f t="shared" si="261"/>
        <v>0</v>
      </c>
      <c r="C805" s="1">
        <f t="shared" si="261"/>
        <v>0</v>
      </c>
      <c r="D805" s="1">
        <f t="shared" si="261"/>
        <v>0</v>
      </c>
      <c r="E805" s="7">
        <v>1</v>
      </c>
      <c r="F805" s="9" t="s">
        <v>430</v>
      </c>
      <c r="G805" s="4">
        <f t="shared" si="244"/>
        <v>4.5330915684496827E-4</v>
      </c>
      <c r="H805" s="4" t="str">
        <f t="shared" si="245"/>
        <v>vɹə</v>
      </c>
      <c r="I805" s="4" t="str">
        <f t="shared" si="246"/>
        <v>vera</v>
      </c>
      <c r="J805" s="10">
        <f t="shared" si="247"/>
        <v>3</v>
      </c>
      <c r="K805" s="10">
        <f t="shared" si="248"/>
        <v>4</v>
      </c>
      <c r="L805" s="10">
        <f t="shared" si="249"/>
        <v>4</v>
      </c>
      <c r="M805" s="1" t="str">
        <f t="shared" si="250"/>
        <v>~vera~</v>
      </c>
      <c r="N805" s="1" t="str">
        <f t="shared" si="251"/>
        <v>[vɹə]</v>
      </c>
      <c r="O805" s="4">
        <f t="shared" si="252"/>
        <v>0.2342468675289098</v>
      </c>
      <c r="P805" s="4">
        <f t="shared" si="253"/>
        <v>1</v>
      </c>
      <c r="Q805" s="3" cm="1">
        <f t="array" ref="Q805">SUM(_xlfn._xlws.FILTER($G$2:$G$863,_xlfn.MAP($M$2:$M$863,_xlfn.LAMBDA(_xlpm.x,_xlpm.x=$M805))))</f>
        <v>4.5330915684496827E-4</v>
      </c>
      <c r="R805" s="4">
        <f t="shared" si="254"/>
        <v>1</v>
      </c>
      <c r="S805" s="6" cm="1">
        <f t="array" ref="S805">SUM(_xlfn._xlws.FILTER($G$2:$G$863,_xlfn.MAP($N$2:$N$863,_xlfn.LAMBDA(_xlpm.x,_xlpm.x=$N805))))</f>
        <v>4.5330915684496827E-4</v>
      </c>
      <c r="T805" s="4">
        <f t="shared" si="255"/>
        <v>1</v>
      </c>
      <c r="U805" s="4">
        <f t="shared" si="256"/>
        <v>0</v>
      </c>
      <c r="V805" s="4"/>
      <c r="W805" s="4" t="s">
        <v>890</v>
      </c>
      <c r="X805" s="2" cm="1">
        <f t="array" ref="X805">SUM(_xlfn._xlws.FILTER($E$2:$E$863,_xlfn.MAP($V$2:$V$863,_xlfn.LAMBDA(_xlpm.x,_xlpm.x=$V805))))</f>
        <v>44</v>
      </c>
      <c r="Y805" s="11">
        <f t="shared" si="257"/>
        <v>2.2727272727272728E-2</v>
      </c>
      <c r="Z805" s="2" cm="1">
        <f t="array" ref="Z805">SUM(_xlfn._xlws.FILTER($E$2:$E$863,_xlfn.MAP($W$2:$W$863,_xlfn.LAMBDA(_xlpm.x,_xlpm.x=$W805))))</f>
        <v>245</v>
      </c>
      <c r="AA805" s="11">
        <f t="shared" si="258"/>
        <v>4.0816326530612249E-3</v>
      </c>
      <c r="AB805" s="11">
        <f t="shared" si="259"/>
        <v>0.74571340787834495</v>
      </c>
      <c r="AC805" s="2"/>
      <c r="AH805" s="2"/>
      <c r="AI805" s="2"/>
    </row>
    <row r="806" spans="1:35">
      <c r="A806" s="1" t="str">
        <f t="shared" si="243"/>
        <v>~very~ : [vɹɪ]</v>
      </c>
      <c r="B806" s="1">
        <f t="shared" si="261"/>
        <v>0</v>
      </c>
      <c r="C806" s="1">
        <f t="shared" si="261"/>
        <v>0</v>
      </c>
      <c r="D806" s="1">
        <f t="shared" si="261"/>
        <v>0</v>
      </c>
      <c r="E806" s="7">
        <v>1</v>
      </c>
      <c r="F806" s="9" t="s">
        <v>201</v>
      </c>
      <c r="G806" s="4">
        <f t="shared" si="244"/>
        <v>4.5330915684496827E-4</v>
      </c>
      <c r="H806" s="4" t="str">
        <f t="shared" si="245"/>
        <v>vɹɪ</v>
      </c>
      <c r="I806" s="4" t="str">
        <f t="shared" si="246"/>
        <v>very</v>
      </c>
      <c r="J806" s="10">
        <f t="shared" si="247"/>
        <v>3</v>
      </c>
      <c r="K806" s="10">
        <f t="shared" si="248"/>
        <v>4</v>
      </c>
      <c r="L806" s="10">
        <f t="shared" si="249"/>
        <v>4</v>
      </c>
      <c r="M806" s="1" t="str">
        <f t="shared" si="250"/>
        <v>~very~</v>
      </c>
      <c r="N806" s="1" t="str">
        <f t="shared" si="251"/>
        <v>[vɹɪ]</v>
      </c>
      <c r="O806" s="4">
        <f t="shared" si="252"/>
        <v>0.2342468675289098</v>
      </c>
      <c r="P806" s="4">
        <f t="shared" si="253"/>
        <v>1</v>
      </c>
      <c r="Q806" s="3" cm="1">
        <f t="array" ref="Q806">SUM(_xlfn._xlws.FILTER($G$2:$G$863,_xlfn.MAP($M$2:$M$863,_xlfn.LAMBDA(_xlpm.x,_xlpm.x=$M806))))</f>
        <v>4.5330915684496827E-4</v>
      </c>
      <c r="R806" s="4">
        <f t="shared" si="254"/>
        <v>1</v>
      </c>
      <c r="S806" s="6" cm="1">
        <f t="array" ref="S806">SUM(_xlfn._xlws.FILTER($G$2:$G$863,_xlfn.MAP($N$2:$N$863,_xlfn.LAMBDA(_xlpm.x,_xlpm.x=$N806))))</f>
        <v>4.5330915684496827E-4</v>
      </c>
      <c r="T806" s="4">
        <f t="shared" si="255"/>
        <v>1</v>
      </c>
      <c r="U806" s="4">
        <f t="shared" si="256"/>
        <v>0</v>
      </c>
      <c r="V806" s="4" t="s">
        <v>908</v>
      </c>
      <c r="W806" s="4" t="s">
        <v>892</v>
      </c>
      <c r="X806" s="2" cm="1">
        <f t="array" ref="X806">SUM(_xlfn._xlws.FILTER($E$2:$E$863,_xlfn.MAP($V$2:$V$863,_xlfn.LAMBDA(_xlpm.x,_xlpm.x=$V806))))</f>
        <v>562</v>
      </c>
      <c r="Y806" s="11">
        <f t="shared" si="257"/>
        <v>1.7793594306049821E-3</v>
      </c>
      <c r="Z806" s="2" cm="1">
        <f t="array" ref="Z806">SUM(_xlfn._xlws.FILTER($E$2:$E$863,_xlfn.MAP($W$2:$W$863,_xlfn.LAMBDA(_xlpm.x,_xlpm.x=$W806))))</f>
        <v>110</v>
      </c>
      <c r="AA806" s="11">
        <f t="shared" si="258"/>
        <v>9.0909090909090905E-3</v>
      </c>
      <c r="AB806" s="11">
        <f t="shared" si="259"/>
        <v>-0.70834363041083603</v>
      </c>
      <c r="AC806" s="2"/>
      <c r="AH806" s="2"/>
      <c r="AI806" s="2"/>
    </row>
    <row r="807" spans="1:35">
      <c r="A807" s="1" t="str">
        <f t="shared" si="243"/>
        <v>~they~ : [ðeɪ]</v>
      </c>
      <c r="B807" s="1">
        <f t="shared" si="261"/>
        <v>0</v>
      </c>
      <c r="C807" s="1">
        <f t="shared" si="261"/>
        <v>0</v>
      </c>
      <c r="D807" s="1">
        <f t="shared" si="261"/>
        <v>0</v>
      </c>
      <c r="E807" s="7">
        <v>1</v>
      </c>
      <c r="F807" s="9" t="s">
        <v>428</v>
      </c>
      <c r="G807" s="4">
        <f t="shared" si="244"/>
        <v>4.5330915684496827E-4</v>
      </c>
      <c r="H807" s="4" t="str">
        <f t="shared" si="245"/>
        <v>ðeɪ</v>
      </c>
      <c r="I807" s="4" t="str">
        <f t="shared" si="246"/>
        <v>they</v>
      </c>
      <c r="J807" s="10">
        <f t="shared" si="247"/>
        <v>3</v>
      </c>
      <c r="K807" s="10">
        <f t="shared" si="248"/>
        <v>4</v>
      </c>
      <c r="L807" s="10">
        <f t="shared" si="249"/>
        <v>4</v>
      </c>
      <c r="M807" s="1" t="str">
        <f t="shared" si="250"/>
        <v>~they~</v>
      </c>
      <c r="N807" s="1" t="str">
        <f t="shared" si="251"/>
        <v>[ðeɪ]</v>
      </c>
      <c r="O807" s="4">
        <f t="shared" si="252"/>
        <v>0.2342468675289098</v>
      </c>
      <c r="P807" s="4">
        <f t="shared" si="253"/>
        <v>1</v>
      </c>
      <c r="Q807" s="3" cm="1">
        <f t="array" ref="Q807">SUM(_xlfn._xlws.FILTER($G$2:$G$863,_xlfn.MAP($M$2:$M$863,_xlfn.LAMBDA(_xlpm.x,_xlpm.x=$M807))))</f>
        <v>4.5330915684496827E-4</v>
      </c>
      <c r="R807" s="4">
        <f t="shared" si="254"/>
        <v>1</v>
      </c>
      <c r="S807" s="6" cm="1">
        <f t="array" ref="S807">SUM(_xlfn._xlws.FILTER($G$2:$G$863,_xlfn.MAP($N$2:$N$863,_xlfn.LAMBDA(_xlpm.x,_xlpm.x=$N807))))</f>
        <v>4.5330915684496827E-4</v>
      </c>
      <c r="T807" s="4">
        <f t="shared" si="255"/>
        <v>1</v>
      </c>
      <c r="U807" s="4">
        <f t="shared" si="256"/>
        <v>0</v>
      </c>
      <c r="V807" s="4" t="s">
        <v>909</v>
      </c>
      <c r="W807" s="4"/>
      <c r="X807" s="2" cm="1">
        <f t="array" ref="X807">SUM(_xlfn._xlws.FILTER($E$2:$E$863,_xlfn.MAP($V$2:$V$863,_xlfn.LAMBDA(_xlpm.x,_xlpm.x=$V807))))</f>
        <v>473</v>
      </c>
      <c r="Y807" s="11">
        <f t="shared" si="257"/>
        <v>2.1141649048625794E-3</v>
      </c>
      <c r="Z807" s="2" cm="1">
        <f t="array" ref="Z807">SUM(_xlfn._xlws.FILTER($E$2:$E$863,_xlfn.MAP($W$2:$W$863,_xlfn.LAMBDA(_xlpm.x,_xlpm.x=$W807))))</f>
        <v>108</v>
      </c>
      <c r="AA807" s="11">
        <f t="shared" si="258"/>
        <v>9.2592592592592587E-3</v>
      </c>
      <c r="AB807" s="11">
        <f t="shared" si="259"/>
        <v>-0.6414373852508618</v>
      </c>
      <c r="AC807" s="2"/>
      <c r="AH807" s="2"/>
      <c r="AI807" s="2"/>
    </row>
    <row r="808" spans="1:35">
      <c r="A808" s="1" t="str">
        <f t="shared" si="243"/>
        <v>~rden~ : [ɹdn]</v>
      </c>
      <c r="B808" s="1">
        <f t="shared" si="261"/>
        <v>1</v>
      </c>
      <c r="C808" s="1">
        <f t="shared" si="261"/>
        <v>0</v>
      </c>
      <c r="D808" s="1">
        <f t="shared" si="261"/>
        <v>0</v>
      </c>
      <c r="E808" s="7">
        <v>1</v>
      </c>
      <c r="F808" s="9" t="s">
        <v>312</v>
      </c>
      <c r="G808" s="4">
        <f t="shared" si="244"/>
        <v>4.5330915684496827E-4</v>
      </c>
      <c r="H808" s="4" t="str">
        <f t="shared" si="245"/>
        <v>ɹdn</v>
      </c>
      <c r="I808" s="4" t="str">
        <f t="shared" si="246"/>
        <v>rden</v>
      </c>
      <c r="J808" s="10">
        <f t="shared" si="247"/>
        <v>3</v>
      </c>
      <c r="K808" s="10">
        <f t="shared" si="248"/>
        <v>4</v>
      </c>
      <c r="L808" s="10">
        <f t="shared" si="249"/>
        <v>4</v>
      </c>
      <c r="M808" s="1" t="str">
        <f t="shared" si="250"/>
        <v>~rden~</v>
      </c>
      <c r="N808" s="1" t="str">
        <f t="shared" si="251"/>
        <v>[ɹdn]</v>
      </c>
      <c r="O808" s="4">
        <f t="shared" si="252"/>
        <v>0.2342468675289098</v>
      </c>
      <c r="P808" s="4">
        <f t="shared" si="253"/>
        <v>1</v>
      </c>
      <c r="Q808" s="3" cm="1">
        <f t="array" ref="Q808">SUM(_xlfn._xlws.FILTER($G$2:$G$863,_xlfn.MAP($M$2:$M$863,_xlfn.LAMBDA(_xlpm.x,_xlpm.x=$M808))))</f>
        <v>4.5330915684496827E-4</v>
      </c>
      <c r="R808" s="4">
        <f t="shared" si="254"/>
        <v>1</v>
      </c>
      <c r="S808" s="6" cm="1">
        <f t="array" ref="S808">SUM(_xlfn._xlws.FILTER($G$2:$G$863,_xlfn.MAP($N$2:$N$863,_xlfn.LAMBDA(_xlpm.x,_xlpm.x=$N808))))</f>
        <v>4.5330915684496827E-4</v>
      </c>
      <c r="T808" s="4">
        <f t="shared" si="255"/>
        <v>1</v>
      </c>
      <c r="U808" s="4">
        <f t="shared" si="256"/>
        <v>0</v>
      </c>
      <c r="V808" s="4" t="s">
        <v>909</v>
      </c>
      <c r="W808" s="4"/>
      <c r="X808" s="2" cm="1">
        <f t="array" ref="X808">SUM(_xlfn._xlws.FILTER($E$2:$E$863,_xlfn.MAP($V$2:$V$863,_xlfn.LAMBDA(_xlpm.x,_xlpm.x=$V808))))</f>
        <v>473</v>
      </c>
      <c r="Y808" s="11">
        <f t="shared" si="257"/>
        <v>2.1141649048625794E-3</v>
      </c>
      <c r="Z808" s="2" cm="1">
        <f t="array" ref="Z808">SUM(_xlfn._xlws.FILTER($E$2:$E$863,_xlfn.MAP($W$2:$W$863,_xlfn.LAMBDA(_xlpm.x,_xlpm.x=$W808))))</f>
        <v>108</v>
      </c>
      <c r="AA808" s="11">
        <f t="shared" si="258"/>
        <v>9.2592592592592587E-3</v>
      </c>
      <c r="AB808" s="11">
        <f t="shared" si="259"/>
        <v>-0.6414373852508618</v>
      </c>
      <c r="AC808" s="2"/>
      <c r="AH808" s="2"/>
      <c r="AI808" s="2"/>
    </row>
    <row r="809" spans="1:35">
      <c r="A809" s="1" t="str">
        <f t="shared" si="243"/>
        <v>~rtai~ : [ɹtə]</v>
      </c>
      <c r="B809" s="1">
        <f t="shared" si="261"/>
        <v>1</v>
      </c>
      <c r="C809" s="1">
        <f t="shared" si="261"/>
        <v>0</v>
      </c>
      <c r="D809" s="1">
        <f t="shared" si="261"/>
        <v>0</v>
      </c>
      <c r="E809" s="7">
        <v>1</v>
      </c>
      <c r="F809" s="9" t="s">
        <v>630</v>
      </c>
      <c r="G809" s="4">
        <f t="shared" si="244"/>
        <v>4.5330915684496827E-4</v>
      </c>
      <c r="H809" s="4" t="str">
        <f t="shared" si="245"/>
        <v>ɹtə</v>
      </c>
      <c r="I809" s="4" t="str">
        <f t="shared" si="246"/>
        <v>rtai</v>
      </c>
      <c r="J809" s="10">
        <f t="shared" si="247"/>
        <v>3</v>
      </c>
      <c r="K809" s="10">
        <f t="shared" si="248"/>
        <v>4</v>
      </c>
      <c r="L809" s="10">
        <f t="shared" si="249"/>
        <v>4</v>
      </c>
      <c r="M809" s="1" t="str">
        <f t="shared" si="250"/>
        <v>~rtai~</v>
      </c>
      <c r="N809" s="1" t="str">
        <f t="shared" si="251"/>
        <v>[ɹtə]</v>
      </c>
      <c r="O809" s="4">
        <f t="shared" si="252"/>
        <v>0.2342468675289098</v>
      </c>
      <c r="P809" s="4">
        <f t="shared" si="253"/>
        <v>1</v>
      </c>
      <c r="Q809" s="3" cm="1">
        <f t="array" ref="Q809">SUM(_xlfn._xlws.FILTER($G$2:$G$863,_xlfn.MAP($M$2:$M$863,_xlfn.LAMBDA(_xlpm.x,_xlpm.x=$M809))))</f>
        <v>4.5330915684496827E-4</v>
      </c>
      <c r="R809" s="4">
        <f t="shared" si="254"/>
        <v>1</v>
      </c>
      <c r="S809" s="6" cm="1">
        <f t="array" ref="S809">SUM(_xlfn._xlws.FILTER($G$2:$G$863,_xlfn.MAP($N$2:$N$863,_xlfn.LAMBDA(_xlpm.x,_xlpm.x=$N809))))</f>
        <v>4.5330915684496827E-4</v>
      </c>
      <c r="T809" s="4">
        <f t="shared" si="255"/>
        <v>1</v>
      </c>
      <c r="U809" s="4">
        <f t="shared" si="256"/>
        <v>0</v>
      </c>
      <c r="V809" s="4" t="s">
        <v>911</v>
      </c>
      <c r="W809" s="4" t="s">
        <v>899</v>
      </c>
      <c r="X809" s="2" cm="1">
        <f t="array" ref="X809">SUM(_xlfn._xlws.FILTER($E$2:$E$863,_xlfn.MAP($V$2:$V$863,_xlfn.LAMBDA(_xlpm.x,_xlpm.x=$V809))))</f>
        <v>15</v>
      </c>
      <c r="Y809" s="11">
        <f t="shared" si="257"/>
        <v>6.6666666666666666E-2</v>
      </c>
      <c r="Z809" s="2" cm="1">
        <f t="array" ref="Z809">SUM(_xlfn._xlws.FILTER($E$2:$E$863,_xlfn.MAP($W$2:$W$863,_xlfn.LAMBDA(_xlpm.x,_xlpm.x=$W809))))</f>
        <v>104</v>
      </c>
      <c r="AA809" s="11">
        <f t="shared" si="258"/>
        <v>9.6153846153846159E-3</v>
      </c>
      <c r="AB809" s="11">
        <f t="shared" si="259"/>
        <v>0.84094208024309902</v>
      </c>
      <c r="AC809" s="2"/>
      <c r="AH809" s="2"/>
      <c r="AI809" s="2"/>
    </row>
    <row r="810" spans="1:35">
      <c r="A810" s="1" t="str">
        <f t="shared" si="243"/>
        <v>~shoe~ : [ʃu]</v>
      </c>
      <c r="B810" s="1">
        <f t="shared" si="261"/>
        <v>0</v>
      </c>
      <c r="C810" s="1">
        <f t="shared" si="261"/>
        <v>0</v>
      </c>
      <c r="D810" s="1">
        <f t="shared" si="261"/>
        <v>0</v>
      </c>
      <c r="E810" s="7">
        <v>1</v>
      </c>
      <c r="F810" s="9" t="s">
        <v>641</v>
      </c>
      <c r="G810" s="4">
        <f t="shared" si="244"/>
        <v>4.5330915684496827E-4</v>
      </c>
      <c r="H810" s="4" t="str">
        <f t="shared" si="245"/>
        <v>ʃu</v>
      </c>
      <c r="I810" s="4" t="str">
        <f t="shared" si="246"/>
        <v>shoe</v>
      </c>
      <c r="J810" s="10">
        <f t="shared" si="247"/>
        <v>2</v>
      </c>
      <c r="K810" s="10">
        <f t="shared" si="248"/>
        <v>4</v>
      </c>
      <c r="L810" s="10">
        <f t="shared" si="249"/>
        <v>4</v>
      </c>
      <c r="M810" s="1" t="str">
        <f t="shared" si="250"/>
        <v>~shoe~</v>
      </c>
      <c r="N810" s="1" t="str">
        <f t="shared" si="251"/>
        <v>[ʃu]</v>
      </c>
      <c r="O810" s="4">
        <f t="shared" si="252"/>
        <v>0.2342468675289098</v>
      </c>
      <c r="P810" s="4">
        <f t="shared" si="253"/>
        <v>1</v>
      </c>
      <c r="Q810" s="3" cm="1">
        <f t="array" ref="Q810">SUM(_xlfn._xlws.FILTER($G$2:$G$863,_xlfn.MAP($M$2:$M$863,_xlfn.LAMBDA(_xlpm.x,_xlpm.x=$M810))))</f>
        <v>4.5330915684496827E-4</v>
      </c>
      <c r="R810" s="4">
        <f t="shared" si="254"/>
        <v>1</v>
      </c>
      <c r="S810" s="6" cm="1">
        <f t="array" ref="S810">SUM(_xlfn._xlws.FILTER($G$2:$G$863,_xlfn.MAP($N$2:$N$863,_xlfn.LAMBDA(_xlpm.x,_xlpm.x=$N810))))</f>
        <v>4.5330915684496827E-4</v>
      </c>
      <c r="T810" s="4">
        <f t="shared" si="255"/>
        <v>1</v>
      </c>
      <c r="U810" s="4">
        <f t="shared" si="256"/>
        <v>0</v>
      </c>
      <c r="V810" s="4" t="s">
        <v>899</v>
      </c>
      <c r="W810" s="4" t="s">
        <v>890</v>
      </c>
      <c r="X810" s="2" cm="1">
        <f t="array" ref="X810">SUM(_xlfn._xlws.FILTER($E$2:$E$863,_xlfn.MAP($V$2:$V$863,_xlfn.LAMBDA(_xlpm.x,_xlpm.x=$V810))))</f>
        <v>359</v>
      </c>
      <c r="Y810" s="11">
        <f t="shared" si="257"/>
        <v>2.7855153203342618E-3</v>
      </c>
      <c r="Z810" s="2" cm="1">
        <f t="array" ref="Z810">SUM(_xlfn._xlws.FILTER($E$2:$E$863,_xlfn.MAP($W$2:$W$863,_xlfn.LAMBDA(_xlpm.x,_xlpm.x=$W810))))</f>
        <v>245</v>
      </c>
      <c r="AA810" s="11">
        <f t="shared" si="258"/>
        <v>4.0816326530612249E-3</v>
      </c>
      <c r="AB810" s="11">
        <f t="shared" si="259"/>
        <v>-0.16592836421378673</v>
      </c>
      <c r="AC810" s="2"/>
      <c r="AH810" s="2"/>
      <c r="AI810" s="2"/>
    </row>
    <row r="811" spans="1:35">
      <c r="A811" s="1" t="str">
        <f t="shared" si="243"/>
        <v>~ngle~ : [ŋɡl]</v>
      </c>
      <c r="B811" s="1">
        <f t="shared" si="261"/>
        <v>0</v>
      </c>
      <c r="C811" s="1">
        <f t="shared" si="261"/>
        <v>0</v>
      </c>
      <c r="D811" s="1">
        <f t="shared" si="261"/>
        <v>0</v>
      </c>
      <c r="E811" s="7">
        <v>1</v>
      </c>
      <c r="F811" s="9" t="s">
        <v>311</v>
      </c>
      <c r="G811" s="4">
        <f t="shared" si="244"/>
        <v>4.5330915684496827E-4</v>
      </c>
      <c r="H811" s="1" t="str">
        <f t="shared" si="245"/>
        <v>ŋɡl</v>
      </c>
      <c r="I811" s="1" t="str">
        <f t="shared" si="246"/>
        <v>ngle</v>
      </c>
      <c r="J811" s="10">
        <f t="shared" si="247"/>
        <v>3</v>
      </c>
      <c r="K811" s="10">
        <f t="shared" si="248"/>
        <v>4</v>
      </c>
      <c r="L811" s="10">
        <f t="shared" si="249"/>
        <v>4</v>
      </c>
      <c r="M811" s="1" t="str">
        <f t="shared" si="250"/>
        <v>~ngle~</v>
      </c>
      <c r="N811" s="1" t="str">
        <f t="shared" si="251"/>
        <v>[ŋɡl]</v>
      </c>
      <c r="O811" s="4">
        <f t="shared" si="252"/>
        <v>0.2342468675289098</v>
      </c>
      <c r="P811" s="4">
        <f t="shared" si="253"/>
        <v>1</v>
      </c>
      <c r="Q811" s="3" cm="1">
        <f t="array" ref="Q811">SUM(_xlfn._xlws.FILTER($G$2:$G$863,_xlfn.MAP($M$2:$M$863,_xlfn.LAMBDA(_xlpm.x,_xlpm.x=$M811))))</f>
        <v>4.5330915684496827E-4</v>
      </c>
      <c r="R811" s="4">
        <f t="shared" si="254"/>
        <v>1</v>
      </c>
      <c r="S811" s="6" cm="1">
        <f t="array" ref="S811">SUM(_xlfn._xlws.FILTER($G$2:$G$863,_xlfn.MAP($N$2:$N$863,_xlfn.LAMBDA(_xlpm.x,_xlpm.x=$N811))))</f>
        <v>4.5330915684496827E-4</v>
      </c>
      <c r="T811" s="4">
        <f t="shared" si="255"/>
        <v>1</v>
      </c>
      <c r="U811" s="4">
        <f t="shared" si="256"/>
        <v>0</v>
      </c>
      <c r="V811" s="4" t="s">
        <v>900</v>
      </c>
      <c r="W811" s="4" t="s">
        <v>893</v>
      </c>
      <c r="X811" s="2" cm="1">
        <f t="array" ref="X811">SUM(_xlfn._xlws.FILTER($E$2:$E$863,_xlfn.MAP($V$2:$V$863,_xlfn.LAMBDA(_xlpm.x,_xlpm.x=$V811))))</f>
        <v>247</v>
      </c>
      <c r="Y811" s="11">
        <f t="shared" si="257"/>
        <v>4.048582995951417E-3</v>
      </c>
      <c r="Z811" s="2" cm="1">
        <f t="array" ref="Z811">SUM(_xlfn._xlws.FILTER($E$2:$E$863,_xlfn.MAP($W$2:$W$863,_xlfn.LAMBDA(_xlpm.x,_xlpm.x=$W811))))</f>
        <v>228</v>
      </c>
      <c r="AA811" s="11">
        <f t="shared" si="258"/>
        <v>4.3859649122807015E-3</v>
      </c>
      <c r="AB811" s="11">
        <f t="shared" si="259"/>
        <v>-3.4762106259211917E-2</v>
      </c>
      <c r="AC811" s="2"/>
      <c r="AH811" s="2"/>
      <c r="AI811" s="2"/>
    </row>
    <row r="812" spans="1:35">
      <c r="A812" s="1" t="str">
        <f t="shared" si="243"/>
        <v>~grow~ : [ɡɹoʊ]</v>
      </c>
      <c r="B812" s="1">
        <f t="shared" si="261"/>
        <v>0</v>
      </c>
      <c r="C812" s="1">
        <f t="shared" si="261"/>
        <v>0</v>
      </c>
      <c r="D812" s="1">
        <f t="shared" si="261"/>
        <v>0</v>
      </c>
      <c r="E812" s="7">
        <v>1</v>
      </c>
      <c r="F812" s="9" t="s">
        <v>290</v>
      </c>
      <c r="G812" s="4">
        <f t="shared" si="244"/>
        <v>4.5330915684496827E-4</v>
      </c>
      <c r="H812" s="4" t="str">
        <f t="shared" si="245"/>
        <v>ɡɹoʊ</v>
      </c>
      <c r="I812" s="4" t="str">
        <f t="shared" si="246"/>
        <v>grow</v>
      </c>
      <c r="J812" s="10">
        <f t="shared" si="247"/>
        <v>4</v>
      </c>
      <c r="K812" s="10">
        <f t="shared" si="248"/>
        <v>4</v>
      </c>
      <c r="L812" s="10">
        <f t="shared" si="249"/>
        <v>4</v>
      </c>
      <c r="M812" s="1" t="str">
        <f t="shared" si="250"/>
        <v>~grow~</v>
      </c>
      <c r="N812" s="1" t="str">
        <f t="shared" si="251"/>
        <v>[ɡɹoʊ]</v>
      </c>
      <c r="O812" s="4">
        <f t="shared" si="252"/>
        <v>0.2342468675289098</v>
      </c>
      <c r="P812" s="4">
        <f t="shared" si="253"/>
        <v>1</v>
      </c>
      <c r="Q812" s="3" cm="1">
        <f t="array" ref="Q812">SUM(_xlfn._xlws.FILTER($G$2:$G$863,_xlfn.MAP($M$2:$M$863,_xlfn.LAMBDA(_xlpm.x,_xlpm.x=$M812))))</f>
        <v>4.5330915684496827E-4</v>
      </c>
      <c r="R812" s="4">
        <f t="shared" si="254"/>
        <v>1</v>
      </c>
      <c r="S812" s="6" cm="1">
        <f t="array" ref="S812">SUM(_xlfn._xlws.FILTER($G$2:$G$863,_xlfn.MAP($N$2:$N$863,_xlfn.LAMBDA(_xlpm.x,_xlpm.x=$N812))))</f>
        <v>4.5330915684496827E-4</v>
      </c>
      <c r="T812" s="4">
        <f t="shared" si="255"/>
        <v>1</v>
      </c>
      <c r="U812" s="4">
        <f t="shared" si="256"/>
        <v>0</v>
      </c>
      <c r="V812" s="4" t="s">
        <v>909</v>
      </c>
      <c r="W812" s="4" t="s">
        <v>890</v>
      </c>
      <c r="X812" s="2" cm="1">
        <f t="array" ref="X812">SUM(_xlfn._xlws.FILTER($E$2:$E$863,_xlfn.MAP($V$2:$V$863,_xlfn.LAMBDA(_xlpm.x,_xlpm.x=$V812))))</f>
        <v>473</v>
      </c>
      <c r="Y812" s="11">
        <f t="shared" si="257"/>
        <v>2.1141649048625794E-3</v>
      </c>
      <c r="Z812" s="2" cm="1">
        <f t="array" ref="Z812">SUM(_xlfn._xlws.FILTER($E$2:$E$863,_xlfn.MAP($W$2:$W$863,_xlfn.LAMBDA(_xlpm.x,_xlpm.x=$W812))))</f>
        <v>245</v>
      </c>
      <c r="AA812" s="11">
        <f t="shared" si="258"/>
        <v>4.0816326530612249E-3</v>
      </c>
      <c r="AB812" s="11">
        <f t="shared" si="259"/>
        <v>-0.28569505637327913</v>
      </c>
      <c r="AC812" s="2"/>
      <c r="AH812" s="2"/>
      <c r="AI812" s="2"/>
    </row>
    <row r="813" spans="1:35">
      <c r="A813" s="1" t="str">
        <f t="shared" si="243"/>
        <v>~ngua~ : [ŋɡwə]</v>
      </c>
      <c r="B813" s="1">
        <f t="shared" si="261"/>
        <v>0</v>
      </c>
      <c r="C813" s="1">
        <f t="shared" si="261"/>
        <v>0</v>
      </c>
      <c r="D813" s="1">
        <f t="shared" si="261"/>
        <v>0</v>
      </c>
      <c r="E813" s="7">
        <v>1</v>
      </c>
      <c r="F813" s="9" t="s">
        <v>424</v>
      </c>
      <c r="G813" s="4">
        <f t="shared" si="244"/>
        <v>4.5330915684496827E-4</v>
      </c>
      <c r="H813" s="4" t="str">
        <f t="shared" si="245"/>
        <v>ŋɡwə</v>
      </c>
      <c r="I813" s="4" t="str">
        <f t="shared" si="246"/>
        <v>ngua</v>
      </c>
      <c r="J813" s="10">
        <f t="shared" si="247"/>
        <v>4</v>
      </c>
      <c r="K813" s="10">
        <f t="shared" si="248"/>
        <v>4</v>
      </c>
      <c r="L813" s="10">
        <f t="shared" si="249"/>
        <v>4</v>
      </c>
      <c r="M813" s="1" t="str">
        <f t="shared" si="250"/>
        <v>~ngua~</v>
      </c>
      <c r="N813" s="1" t="str">
        <f t="shared" si="251"/>
        <v>[ŋɡwə]</v>
      </c>
      <c r="O813" s="4">
        <f t="shared" si="252"/>
        <v>0.2342468675289098</v>
      </c>
      <c r="P813" s="4">
        <f t="shared" si="253"/>
        <v>1</v>
      </c>
      <c r="Q813" s="3" cm="1">
        <f t="array" ref="Q813">SUM(_xlfn._xlws.FILTER($G$2:$G$863,_xlfn.MAP($M$2:$M$863,_xlfn.LAMBDA(_xlpm.x,_xlpm.x=$M813))))</f>
        <v>4.5330915684496827E-4</v>
      </c>
      <c r="R813" s="4">
        <f t="shared" si="254"/>
        <v>1</v>
      </c>
      <c r="S813" s="6" cm="1">
        <f t="array" ref="S813">SUM(_xlfn._xlws.FILTER($G$2:$G$863,_xlfn.MAP($N$2:$N$863,_xlfn.LAMBDA(_xlpm.x,_xlpm.x=$N813))))</f>
        <v>4.5330915684496827E-4</v>
      </c>
      <c r="T813" s="4">
        <f t="shared" si="255"/>
        <v>1</v>
      </c>
      <c r="U813" s="4">
        <f t="shared" si="256"/>
        <v>0</v>
      </c>
      <c r="V813" s="4"/>
      <c r="W813" s="4"/>
      <c r="X813" s="2" cm="1">
        <f t="array" ref="X813">SUM(_xlfn._xlws.FILTER($E$2:$E$863,_xlfn.MAP($V$2:$V$863,_xlfn.LAMBDA(_xlpm.x,_xlpm.x=$V813))))</f>
        <v>44</v>
      </c>
      <c r="Y813" s="11">
        <f t="shared" si="257"/>
        <v>2.2727272727272728E-2</v>
      </c>
      <c r="Z813" s="2" cm="1">
        <f t="array" ref="Z813">SUM(_xlfn._xlws.FILTER($E$2:$E$863,_xlfn.MAP($W$2:$W$863,_xlfn.LAMBDA(_xlpm.x,_xlpm.x=$W813))))</f>
        <v>108</v>
      </c>
      <c r="AA813" s="11">
        <f t="shared" si="258"/>
        <v>9.2592592592592587E-3</v>
      </c>
      <c r="AB813" s="11">
        <f t="shared" si="259"/>
        <v>0.38997107900076228</v>
      </c>
      <c r="AC813" s="2"/>
      <c r="AH813" s="2"/>
      <c r="AI813" s="2"/>
    </row>
    <row r="814" spans="1:35">
      <c r="A814" s="1" t="str">
        <f t="shared" si="243"/>
        <v>~ntro~ : [ntɹoʊ]</v>
      </c>
      <c r="B814" s="1">
        <f t="shared" si="261"/>
        <v>0</v>
      </c>
      <c r="C814" s="1">
        <f t="shared" si="261"/>
        <v>0</v>
      </c>
      <c r="D814" s="1">
        <f t="shared" si="261"/>
        <v>1</v>
      </c>
      <c r="E814" s="7">
        <v>1</v>
      </c>
      <c r="F814" s="9" t="s">
        <v>459</v>
      </c>
      <c r="G814" s="4">
        <f t="shared" si="244"/>
        <v>4.5330915684496827E-4</v>
      </c>
      <c r="H814" s="4" t="str">
        <f t="shared" si="245"/>
        <v>ntɹoʊ</v>
      </c>
      <c r="I814" s="4" t="str">
        <f t="shared" si="246"/>
        <v>ntro</v>
      </c>
      <c r="J814" s="10">
        <f t="shared" si="247"/>
        <v>5</v>
      </c>
      <c r="K814" s="10">
        <f t="shared" si="248"/>
        <v>4</v>
      </c>
      <c r="L814" s="10">
        <f t="shared" si="249"/>
        <v>5</v>
      </c>
      <c r="M814" s="1" t="str">
        <f t="shared" si="250"/>
        <v>~ntro~</v>
      </c>
      <c r="N814" s="1" t="str">
        <f t="shared" si="251"/>
        <v>[ntɹoʊ]</v>
      </c>
      <c r="O814" s="4">
        <f t="shared" si="252"/>
        <v>0.25439985932113074</v>
      </c>
      <c r="P814" s="4">
        <f t="shared" si="253"/>
        <v>1</v>
      </c>
      <c r="Q814" s="3" cm="1">
        <f t="array" ref="Q814">SUM(_xlfn._xlws.FILTER($G$2:$G$863,_xlfn.MAP($M$2:$M$863,_xlfn.LAMBDA(_xlpm.x,_xlpm.x=$M814))))</f>
        <v>4.5330915684496827E-4</v>
      </c>
      <c r="R814" s="4">
        <f t="shared" si="254"/>
        <v>1</v>
      </c>
      <c r="S814" s="6" cm="1">
        <f t="array" ref="S814">SUM(_xlfn._xlws.FILTER($G$2:$G$863,_xlfn.MAP($N$2:$N$863,_xlfn.LAMBDA(_xlpm.x,_xlpm.x=$N814))))</f>
        <v>4.5330915684496827E-4</v>
      </c>
      <c r="T814" s="4">
        <f t="shared" si="255"/>
        <v>1</v>
      </c>
      <c r="U814" s="4">
        <f t="shared" si="256"/>
        <v>0</v>
      </c>
      <c r="V814" s="4" t="s">
        <v>907</v>
      </c>
      <c r="W814" s="4" t="s">
        <v>902</v>
      </c>
      <c r="X814" s="2" cm="1">
        <f t="array" ref="X814">SUM(_xlfn._xlws.FILTER($E$2:$E$863,_xlfn.MAP($V$2:$V$863,_xlfn.LAMBDA(_xlpm.x,_xlpm.x=$V814))))</f>
        <v>341</v>
      </c>
      <c r="Y814" s="11">
        <f t="shared" si="257"/>
        <v>2.9325513196480938E-3</v>
      </c>
      <c r="Z814" s="2" cm="1">
        <f t="array" ref="Z814">SUM(_xlfn._xlws.FILTER($E$2:$E$863,_xlfn.MAP($W$2:$W$863,_xlfn.LAMBDA(_xlpm.x,_xlpm.x=$W814))))</f>
        <v>127</v>
      </c>
      <c r="AA814" s="11">
        <f t="shared" si="258"/>
        <v>7.874015748031496E-3</v>
      </c>
      <c r="AB814" s="11">
        <f t="shared" si="259"/>
        <v>-0.42895065803654087</v>
      </c>
      <c r="AC814" s="2"/>
      <c r="AH814" s="2"/>
      <c r="AI814" s="2"/>
    </row>
    <row r="815" spans="1:35">
      <c r="A815" s="1" t="str">
        <f t="shared" si="243"/>
        <v>~scri~ : [skɹaɪ]</v>
      </c>
      <c r="B815" s="1">
        <f t="shared" si="261"/>
        <v>0</v>
      </c>
      <c r="C815" s="1">
        <f t="shared" si="261"/>
        <v>0</v>
      </c>
      <c r="D815" s="1">
        <f t="shared" si="261"/>
        <v>0</v>
      </c>
      <c r="E815" s="7">
        <v>1</v>
      </c>
      <c r="F815" s="9" t="s">
        <v>460</v>
      </c>
      <c r="G815" s="4">
        <f t="shared" si="244"/>
        <v>4.5330915684496827E-4</v>
      </c>
      <c r="H815" s="4" t="str">
        <f t="shared" si="245"/>
        <v>skɹaɪ</v>
      </c>
      <c r="I815" s="4" t="str">
        <f t="shared" si="246"/>
        <v>scri</v>
      </c>
      <c r="J815" s="10">
        <f t="shared" si="247"/>
        <v>5</v>
      </c>
      <c r="K815" s="10">
        <f t="shared" si="248"/>
        <v>4</v>
      </c>
      <c r="L815" s="10">
        <f t="shared" si="249"/>
        <v>5</v>
      </c>
      <c r="M815" s="1" t="str">
        <f t="shared" si="250"/>
        <v>~scri~</v>
      </c>
      <c r="N815" s="1" t="str">
        <f t="shared" si="251"/>
        <v>[skɹaɪ]</v>
      </c>
      <c r="O815" s="4">
        <f t="shared" si="252"/>
        <v>0.25439985932113074</v>
      </c>
      <c r="P815" s="4">
        <f t="shared" si="253"/>
        <v>1</v>
      </c>
      <c r="Q815" s="3" cm="1">
        <f t="array" ref="Q815">SUM(_xlfn._xlws.FILTER($G$2:$G$863,_xlfn.MAP($M$2:$M$863,_xlfn.LAMBDA(_xlpm.x,_xlpm.x=$M815))))</f>
        <v>4.5330915684496827E-4</v>
      </c>
      <c r="R815" s="4">
        <f t="shared" si="254"/>
        <v>1</v>
      </c>
      <c r="S815" s="6" cm="1">
        <f t="array" ref="S815">SUM(_xlfn._xlws.FILTER($G$2:$G$863,_xlfn.MAP($N$2:$N$863,_xlfn.LAMBDA(_xlpm.x,_xlpm.x=$N815))))</f>
        <v>4.5330915684496827E-4</v>
      </c>
      <c r="T815" s="4">
        <f t="shared" si="255"/>
        <v>1</v>
      </c>
      <c r="U815" s="4">
        <f t="shared" si="256"/>
        <v>0</v>
      </c>
      <c r="V815" s="4" t="s">
        <v>899</v>
      </c>
      <c r="W815" s="4" t="s">
        <v>890</v>
      </c>
      <c r="X815" s="2" cm="1">
        <f t="array" ref="X815">SUM(_xlfn._xlws.FILTER($E$2:$E$863,_xlfn.MAP($V$2:$V$863,_xlfn.LAMBDA(_xlpm.x,_xlpm.x=$V815))))</f>
        <v>359</v>
      </c>
      <c r="Y815" s="11">
        <f t="shared" si="257"/>
        <v>2.7855153203342618E-3</v>
      </c>
      <c r="Z815" s="2" cm="1">
        <f t="array" ref="Z815">SUM(_xlfn._xlws.FILTER($E$2:$E$863,_xlfn.MAP($W$2:$W$863,_xlfn.LAMBDA(_xlpm.x,_xlpm.x=$W815))))</f>
        <v>245</v>
      </c>
      <c r="AA815" s="11">
        <f t="shared" si="258"/>
        <v>4.0816326530612249E-3</v>
      </c>
      <c r="AB815" s="11">
        <f t="shared" si="259"/>
        <v>-0.16592836421378673</v>
      </c>
      <c r="AC815" s="2"/>
      <c r="AH815" s="2"/>
      <c r="AI815" s="2"/>
    </row>
    <row r="816" spans="1:35">
      <c r="A816" s="1" t="str">
        <f t="shared" si="243"/>
        <v>~rpri~ : [ɹpɹaɪ]</v>
      </c>
      <c r="B816" s="1">
        <f t="shared" si="261"/>
        <v>1</v>
      </c>
      <c r="C816" s="1">
        <f t="shared" si="261"/>
        <v>0</v>
      </c>
      <c r="D816" s="1">
        <f t="shared" si="261"/>
        <v>0</v>
      </c>
      <c r="E816" s="7">
        <v>1</v>
      </c>
      <c r="F816" s="9" t="s">
        <v>425</v>
      </c>
      <c r="G816" s="4">
        <f t="shared" si="244"/>
        <v>4.5330915684496827E-4</v>
      </c>
      <c r="H816" s="1" t="str">
        <f t="shared" si="245"/>
        <v>ɹpɹaɪ</v>
      </c>
      <c r="I816" s="1" t="str">
        <f t="shared" si="246"/>
        <v>rpri</v>
      </c>
      <c r="J816" s="10">
        <f t="shared" si="247"/>
        <v>5</v>
      </c>
      <c r="K816" s="10">
        <f t="shared" si="248"/>
        <v>4</v>
      </c>
      <c r="L816" s="10">
        <f t="shared" si="249"/>
        <v>5</v>
      </c>
      <c r="M816" s="1" t="str">
        <f t="shared" si="250"/>
        <v>~rpri~</v>
      </c>
      <c r="N816" s="1" t="str">
        <f t="shared" si="251"/>
        <v>[ɹpɹaɪ]</v>
      </c>
      <c r="O816" s="4">
        <f t="shared" si="252"/>
        <v>0.25439985932113074</v>
      </c>
      <c r="P816" s="4">
        <f t="shared" si="253"/>
        <v>1</v>
      </c>
      <c r="Q816" s="3" cm="1">
        <f t="array" ref="Q816">SUM(_xlfn._xlws.FILTER($G$2:$G$863,_xlfn.MAP($M$2:$M$863,_xlfn.LAMBDA(_xlpm.x,_xlpm.x=$M816))))</f>
        <v>4.5330915684496827E-4</v>
      </c>
      <c r="R816" s="4">
        <f t="shared" si="254"/>
        <v>1</v>
      </c>
      <c r="S816" s="6" cm="1">
        <f t="array" ref="S816">SUM(_xlfn._xlws.FILTER($G$2:$G$863,_xlfn.MAP($N$2:$N$863,_xlfn.LAMBDA(_xlpm.x,_xlpm.x=$N816))))</f>
        <v>4.5330915684496827E-4</v>
      </c>
      <c r="T816" s="4">
        <f t="shared" si="255"/>
        <v>1</v>
      </c>
      <c r="U816" s="4">
        <f t="shared" si="256"/>
        <v>0</v>
      </c>
      <c r="V816" s="4" t="s">
        <v>909</v>
      </c>
      <c r="W816" s="4" t="s">
        <v>890</v>
      </c>
      <c r="X816" s="2" cm="1">
        <f t="array" ref="X816">SUM(_xlfn._xlws.FILTER($E$2:$E$863,_xlfn.MAP($V$2:$V$863,_xlfn.LAMBDA(_xlpm.x,_xlpm.x=$V816))))</f>
        <v>473</v>
      </c>
      <c r="Y816" s="11">
        <f t="shared" si="257"/>
        <v>2.1141649048625794E-3</v>
      </c>
      <c r="Z816" s="2" cm="1">
        <f t="array" ref="Z816">SUM(_xlfn._xlws.FILTER($E$2:$E$863,_xlfn.MAP($W$2:$W$863,_xlfn.LAMBDA(_xlpm.x,_xlpm.x=$W816))))</f>
        <v>245</v>
      </c>
      <c r="AA816" s="11">
        <f t="shared" si="258"/>
        <v>4.0816326530612249E-3</v>
      </c>
      <c r="AB816" s="11">
        <f t="shared" si="259"/>
        <v>-0.28569505637327913</v>
      </c>
      <c r="AC816" s="2"/>
      <c r="AH816" s="2"/>
      <c r="AI816" s="2"/>
    </row>
    <row r="817" spans="1:35">
      <c r="A817" s="1" t="str">
        <f t="shared" si="243"/>
        <v>~ctio~ : [kʃə]</v>
      </c>
      <c r="B817" s="1">
        <f t="shared" si="261"/>
        <v>0</v>
      </c>
      <c r="C817" s="1">
        <f t="shared" si="261"/>
        <v>0</v>
      </c>
      <c r="D817" s="1">
        <f t="shared" si="261"/>
        <v>0</v>
      </c>
      <c r="E817" s="7">
        <v>2</v>
      </c>
      <c r="F817" s="9" t="s">
        <v>181</v>
      </c>
      <c r="G817" s="4">
        <f t="shared" si="244"/>
        <v>9.0661831368993653E-4</v>
      </c>
      <c r="H817" s="4" t="str">
        <f t="shared" si="245"/>
        <v>kʃə</v>
      </c>
      <c r="I817" s="4" t="str">
        <f t="shared" si="246"/>
        <v>ctio</v>
      </c>
      <c r="J817" s="10">
        <f t="shared" si="247"/>
        <v>3</v>
      </c>
      <c r="K817" s="10">
        <f t="shared" si="248"/>
        <v>4</v>
      </c>
      <c r="L817" s="10">
        <f t="shared" si="249"/>
        <v>4</v>
      </c>
      <c r="M817" s="1" t="str">
        <f t="shared" si="250"/>
        <v>~ctio~</v>
      </c>
      <c r="N817" s="1" t="str">
        <f t="shared" si="251"/>
        <v>[kʃə]</v>
      </c>
      <c r="O817" s="4">
        <f t="shared" si="252"/>
        <v>0.37127250094471825</v>
      </c>
      <c r="P817" s="4">
        <f t="shared" si="253"/>
        <v>1</v>
      </c>
      <c r="Q817" s="3" cm="1">
        <f t="array" ref="Q817">SUM(_xlfn._xlws.FILTER($G$2:$G$863,_xlfn.MAP($M$2:$M$863,_xlfn.LAMBDA(_xlpm.x,_xlpm.x=$M817))))</f>
        <v>9.0661831368993653E-4</v>
      </c>
      <c r="R817" s="4">
        <f t="shared" si="254"/>
        <v>1</v>
      </c>
      <c r="S817" s="6" cm="1">
        <f t="array" ref="S817">SUM(_xlfn._xlws.FILTER($G$2:$G$863,_xlfn.MAP($N$2:$N$863,_xlfn.LAMBDA(_xlpm.x,_xlpm.x=$N817))))</f>
        <v>9.0661831368993653E-4</v>
      </c>
      <c r="T817" s="4">
        <f t="shared" si="255"/>
        <v>1</v>
      </c>
      <c r="U817" s="4">
        <f t="shared" si="256"/>
        <v>0</v>
      </c>
      <c r="V817" s="4" t="s">
        <v>909</v>
      </c>
      <c r="W817" s="4" t="s">
        <v>893</v>
      </c>
      <c r="X817" s="2" cm="1">
        <f t="array" ref="X817">SUM(_xlfn._xlws.FILTER($E$2:$E$863,_xlfn.MAP($V$2:$V$863,_xlfn.LAMBDA(_xlpm.x,_xlpm.x=$V817))))</f>
        <v>473</v>
      </c>
      <c r="Y817" s="11">
        <f t="shared" si="257"/>
        <v>4.2283298097251587E-3</v>
      </c>
      <c r="Z817" s="2" cm="1">
        <f t="array" ref="Z817">SUM(_xlfn._xlws.FILTER($E$2:$E$863,_xlfn.MAP($W$2:$W$863,_xlfn.LAMBDA(_xlpm.x,_xlpm.x=$W817))))</f>
        <v>228</v>
      </c>
      <c r="AA817" s="11">
        <f t="shared" si="258"/>
        <v>8.771929824561403E-3</v>
      </c>
      <c r="AB817" s="11">
        <f t="shared" si="259"/>
        <v>-0.3169262937373577</v>
      </c>
      <c r="AC817" s="2"/>
      <c r="AH817" s="2"/>
      <c r="AI817" s="2"/>
    </row>
    <row r="818" spans="1:35">
      <c r="A818" s="1" t="str">
        <f t="shared" si="243"/>
        <v>~ttle~ : [tl]</v>
      </c>
      <c r="B818" s="1">
        <f t="shared" si="261"/>
        <v>0</v>
      </c>
      <c r="C818" s="1">
        <f t="shared" si="261"/>
        <v>0</v>
      </c>
      <c r="D818" s="1">
        <f t="shared" si="261"/>
        <v>0</v>
      </c>
      <c r="E818" s="7">
        <v>2</v>
      </c>
      <c r="F818" s="9" t="s">
        <v>150</v>
      </c>
      <c r="G818" s="4">
        <f t="shared" si="244"/>
        <v>9.0661831368993653E-4</v>
      </c>
      <c r="H818" s="4" t="str">
        <f t="shared" si="245"/>
        <v>tl</v>
      </c>
      <c r="I818" s="4" t="str">
        <f t="shared" si="246"/>
        <v>ttle</v>
      </c>
      <c r="J818" s="10">
        <f t="shared" si="247"/>
        <v>2</v>
      </c>
      <c r="K818" s="10">
        <f t="shared" si="248"/>
        <v>4</v>
      </c>
      <c r="L818" s="10">
        <f t="shared" si="249"/>
        <v>4</v>
      </c>
      <c r="M818" s="1" t="str">
        <f t="shared" si="250"/>
        <v>~ttle~</v>
      </c>
      <c r="N818" s="1" t="str">
        <f t="shared" si="251"/>
        <v>[tl]</v>
      </c>
      <c r="O818" s="4">
        <f t="shared" si="252"/>
        <v>0.37127250094471825</v>
      </c>
      <c r="P818" s="4">
        <f t="shared" si="253"/>
        <v>1</v>
      </c>
      <c r="Q818" s="3" cm="1">
        <f t="array" ref="Q818">SUM(_xlfn._xlws.FILTER($G$2:$G$863,_xlfn.MAP($M$2:$M$863,_xlfn.LAMBDA(_xlpm.x,_xlpm.x=$M818))))</f>
        <v>9.0661831368993653E-4</v>
      </c>
      <c r="R818" s="4">
        <f t="shared" si="254"/>
        <v>1</v>
      </c>
      <c r="S818" s="6" cm="1">
        <f t="array" ref="S818">SUM(_xlfn._xlws.FILTER($G$2:$G$863,_xlfn.MAP($N$2:$N$863,_xlfn.LAMBDA(_xlpm.x,_xlpm.x=$N818))))</f>
        <v>9.0661831368993653E-4</v>
      </c>
      <c r="T818" s="4">
        <f t="shared" si="255"/>
        <v>1</v>
      </c>
      <c r="U818" s="4">
        <f t="shared" si="256"/>
        <v>0</v>
      </c>
      <c r="V818" s="4" t="s">
        <v>909</v>
      </c>
      <c r="W818" s="4" t="s">
        <v>893</v>
      </c>
      <c r="X818" s="2" cm="1">
        <f t="array" ref="X818">SUM(_xlfn._xlws.FILTER($E$2:$E$863,_xlfn.MAP($V$2:$V$863,_xlfn.LAMBDA(_xlpm.x,_xlpm.x=$V818))))</f>
        <v>473</v>
      </c>
      <c r="Y818" s="11">
        <f t="shared" si="257"/>
        <v>4.2283298097251587E-3</v>
      </c>
      <c r="Z818" s="2" cm="1">
        <f t="array" ref="Z818">SUM(_xlfn._xlws.FILTER($E$2:$E$863,_xlfn.MAP($W$2:$W$863,_xlfn.LAMBDA(_xlpm.x,_xlpm.x=$W818))))</f>
        <v>228</v>
      </c>
      <c r="AA818" s="11">
        <f t="shared" si="258"/>
        <v>8.771929824561403E-3</v>
      </c>
      <c r="AB818" s="11">
        <f t="shared" si="259"/>
        <v>-0.3169262937373577</v>
      </c>
      <c r="AC818" s="2"/>
      <c r="AH818" s="2"/>
      <c r="AI818" s="2"/>
    </row>
    <row r="819" spans="1:35">
      <c r="A819" s="1" t="str">
        <f t="shared" si="243"/>
        <v>~gree~ : [ɡɹi]</v>
      </c>
      <c r="B819" s="1">
        <f t="shared" si="261"/>
        <v>0</v>
      </c>
      <c r="C819" s="1">
        <f t="shared" si="261"/>
        <v>0</v>
      </c>
      <c r="D819" s="1">
        <f t="shared" si="261"/>
        <v>0</v>
      </c>
      <c r="E819" s="7">
        <v>3</v>
      </c>
      <c r="F819" s="9" t="s">
        <v>197</v>
      </c>
      <c r="G819" s="4">
        <f t="shared" si="244"/>
        <v>1.3599274705349048E-3</v>
      </c>
      <c r="H819" s="4" t="str">
        <f t="shared" si="245"/>
        <v>ɡɹi</v>
      </c>
      <c r="I819" s="4" t="str">
        <f t="shared" si="246"/>
        <v>gree</v>
      </c>
      <c r="J819" s="10">
        <f t="shared" si="247"/>
        <v>3</v>
      </c>
      <c r="K819" s="10">
        <f t="shared" si="248"/>
        <v>4</v>
      </c>
      <c r="L819" s="10">
        <f t="shared" si="249"/>
        <v>4</v>
      </c>
      <c r="M819" s="1" t="str">
        <f t="shared" si="250"/>
        <v>~gree~</v>
      </c>
      <c r="N819" s="1" t="str">
        <f t="shared" si="251"/>
        <v>[ɡɹi]</v>
      </c>
      <c r="O819" s="4">
        <f t="shared" si="252"/>
        <v>0.4684937350578196</v>
      </c>
      <c r="P819" s="4">
        <f t="shared" si="253"/>
        <v>1</v>
      </c>
      <c r="Q819" s="3" cm="1">
        <f t="array" ref="Q819">SUM(_xlfn._xlws.FILTER($G$2:$G$863,_xlfn.MAP($M$2:$M$863,_xlfn.LAMBDA(_xlpm.x,_xlpm.x=$M819))))</f>
        <v>1.3599274705349048E-3</v>
      </c>
      <c r="R819" s="4">
        <f t="shared" si="254"/>
        <v>1</v>
      </c>
      <c r="S819" s="6" cm="1">
        <f t="array" ref="S819">SUM(_xlfn._xlws.FILTER($G$2:$G$863,_xlfn.MAP($N$2:$N$863,_xlfn.LAMBDA(_xlpm.x,_xlpm.x=$N819))))</f>
        <v>1.3599274705349048E-3</v>
      </c>
      <c r="T819" s="4">
        <f t="shared" si="255"/>
        <v>1</v>
      </c>
      <c r="U819" s="4">
        <f t="shared" si="256"/>
        <v>0</v>
      </c>
      <c r="V819" s="4" t="s">
        <v>909</v>
      </c>
      <c r="W819" s="4" t="s">
        <v>891</v>
      </c>
      <c r="X819" s="2" cm="1">
        <f t="array" ref="X819">SUM(_xlfn._xlws.FILTER($E$2:$E$863,_xlfn.MAP($V$2:$V$863,_xlfn.LAMBDA(_xlpm.x,_xlpm.x=$V819))))</f>
        <v>473</v>
      </c>
      <c r="Y819" s="11">
        <f t="shared" si="257"/>
        <v>6.3424947145877377E-3</v>
      </c>
      <c r="Z819" s="2" cm="1">
        <f t="array" ref="Z819">SUM(_xlfn._xlws.FILTER($E$2:$E$863,_xlfn.MAP($W$2:$W$863,_xlfn.LAMBDA(_xlpm.x,_xlpm.x=$W819))))</f>
        <v>163</v>
      </c>
      <c r="AA819" s="11">
        <f t="shared" si="258"/>
        <v>1.8404907975460124E-2</v>
      </c>
      <c r="AB819" s="11">
        <f t="shared" si="259"/>
        <v>-0.46267353633385383</v>
      </c>
      <c r="AC819" s="2"/>
      <c r="AH819" s="2"/>
      <c r="AI819" s="2"/>
    </row>
    <row r="820" spans="1:35">
      <c r="A820" s="1" t="str">
        <f t="shared" si="243"/>
        <v>~spee~ : [spi]</v>
      </c>
      <c r="B820" s="1">
        <f t="shared" si="261"/>
        <v>0</v>
      </c>
      <c r="C820" s="1">
        <f t="shared" si="261"/>
        <v>0</v>
      </c>
      <c r="D820" s="1">
        <f t="shared" si="261"/>
        <v>0</v>
      </c>
      <c r="E820" s="7">
        <v>2</v>
      </c>
      <c r="F820" s="9" t="s">
        <v>138</v>
      </c>
      <c r="G820" s="4">
        <f t="shared" si="244"/>
        <v>9.0661831368993653E-4</v>
      </c>
      <c r="H820" s="4" t="str">
        <f t="shared" si="245"/>
        <v>spi</v>
      </c>
      <c r="I820" s="4" t="str">
        <f t="shared" si="246"/>
        <v>spee</v>
      </c>
      <c r="J820" s="10">
        <f t="shared" si="247"/>
        <v>3</v>
      </c>
      <c r="K820" s="10">
        <f t="shared" si="248"/>
        <v>4</v>
      </c>
      <c r="L820" s="10">
        <f t="shared" si="249"/>
        <v>4</v>
      </c>
      <c r="M820" s="1" t="str">
        <f t="shared" si="250"/>
        <v>~spee~</v>
      </c>
      <c r="N820" s="1" t="str">
        <f t="shared" si="251"/>
        <v>[spi]</v>
      </c>
      <c r="O820" s="4">
        <f t="shared" si="252"/>
        <v>0.29701800075577461</v>
      </c>
      <c r="P820" s="4">
        <f t="shared" si="253"/>
        <v>0.8</v>
      </c>
      <c r="Q820" s="3" cm="1">
        <f t="array" ref="Q820">SUM(_xlfn._xlws.FILTER($G$2:$G$863,_xlfn.MAP($M$2:$M$863,_xlfn.LAMBDA(_xlpm.x,_xlpm.x=$M820))))</f>
        <v>9.0661831368993653E-4</v>
      </c>
      <c r="R820" s="4">
        <f t="shared" si="254"/>
        <v>1</v>
      </c>
      <c r="S820" s="6" cm="1">
        <f t="array" ref="S820">SUM(_xlfn._xlws.FILTER($G$2:$G$863,_xlfn.MAP($N$2:$N$863,_xlfn.LAMBDA(_xlpm.x,_xlpm.x=$N820))))</f>
        <v>1.3599274705349048E-3</v>
      </c>
      <c r="T820" s="4">
        <f t="shared" si="255"/>
        <v>0.66666666666666663</v>
      </c>
      <c r="U820" s="4">
        <f t="shared" si="256"/>
        <v>0.17609125905568124</v>
      </c>
      <c r="V820" s="4" t="s">
        <v>909</v>
      </c>
      <c r="W820" s="4" t="s">
        <v>891</v>
      </c>
      <c r="X820" s="2" cm="1">
        <f t="array" ref="X820">SUM(_xlfn._xlws.FILTER($E$2:$E$863,_xlfn.MAP($V$2:$V$863,_xlfn.LAMBDA(_xlpm.x,_xlpm.x=$V820))))</f>
        <v>473</v>
      </c>
      <c r="Y820" s="11">
        <f t="shared" si="257"/>
        <v>4.2283298097251587E-3</v>
      </c>
      <c r="Z820" s="2" cm="1">
        <f t="array" ref="Z820">SUM(_xlfn._xlws.FILTER($E$2:$E$863,_xlfn.MAP($W$2:$W$863,_xlfn.LAMBDA(_xlpm.x,_xlpm.x=$W820))))</f>
        <v>163</v>
      </c>
      <c r="AA820" s="11">
        <f t="shared" si="258"/>
        <v>1.2269938650306749E-2</v>
      </c>
      <c r="AB820" s="11">
        <f t="shared" si="259"/>
        <v>-0.46267353633385372</v>
      </c>
      <c r="AC820" s="2"/>
      <c r="AH820" s="2"/>
      <c r="AI820" s="2"/>
    </row>
    <row r="821" spans="1:35">
      <c r="A821" s="1" t="str">
        <f t="shared" si="243"/>
        <v>~ghbo~ : [bə]</v>
      </c>
      <c r="B821" s="1">
        <f t="shared" si="261"/>
        <v>0</v>
      </c>
      <c r="C821" s="1">
        <f t="shared" si="261"/>
        <v>0</v>
      </c>
      <c r="D821" s="1">
        <f t="shared" si="261"/>
        <v>0</v>
      </c>
      <c r="E821" s="7">
        <v>1</v>
      </c>
      <c r="F821" s="9" t="s">
        <v>857</v>
      </c>
      <c r="G821" s="4">
        <f t="shared" si="244"/>
        <v>4.5330915684496827E-4</v>
      </c>
      <c r="H821" s="4" t="str">
        <f t="shared" si="245"/>
        <v>bə</v>
      </c>
      <c r="I821" s="4" t="str">
        <f t="shared" si="246"/>
        <v>ghbo</v>
      </c>
      <c r="J821" s="10">
        <f t="shared" si="247"/>
        <v>2</v>
      </c>
      <c r="K821" s="10">
        <f t="shared" si="248"/>
        <v>4</v>
      </c>
      <c r="L821" s="10">
        <f t="shared" si="249"/>
        <v>4</v>
      </c>
      <c r="M821" s="1" t="str">
        <f t="shared" si="250"/>
        <v>~ghbo~</v>
      </c>
      <c r="N821" s="1" t="str">
        <f t="shared" si="251"/>
        <v>[bə]</v>
      </c>
      <c r="O821" s="4">
        <f t="shared" si="252"/>
        <v>0.15616457835260653</v>
      </c>
      <c r="P821" s="4">
        <f t="shared" si="253"/>
        <v>0.66666666666666663</v>
      </c>
      <c r="Q821" s="3" cm="1">
        <f t="array" ref="Q821">SUM(_xlfn._xlws.FILTER($G$2:$G$863,_xlfn.MAP($M$2:$M$863,_xlfn.LAMBDA(_xlpm.x,_xlpm.x=$M821))))</f>
        <v>4.5330915684496827E-4</v>
      </c>
      <c r="R821" s="4">
        <f t="shared" si="254"/>
        <v>1</v>
      </c>
      <c r="S821" s="6" cm="1">
        <f t="array" ref="S821">SUM(_xlfn._xlws.FILTER($G$2:$G$863,_xlfn.MAP($N$2:$N$863,_xlfn.LAMBDA(_xlpm.x,_xlpm.x=$N821))))</f>
        <v>9.0661831368993653E-4</v>
      </c>
      <c r="T821" s="4">
        <f t="shared" si="255"/>
        <v>0.5</v>
      </c>
      <c r="U821" s="4">
        <f t="shared" si="256"/>
        <v>0.3010299956639812</v>
      </c>
      <c r="V821" s="4" t="s">
        <v>900</v>
      </c>
      <c r="W821" s="4" t="s">
        <v>902</v>
      </c>
      <c r="X821" s="2" cm="1">
        <f t="array" ref="X821">SUM(_xlfn._xlws.FILTER($E$2:$E$863,_xlfn.MAP($V$2:$V$863,_xlfn.LAMBDA(_xlpm.x,_xlpm.x=$V821))))</f>
        <v>247</v>
      </c>
      <c r="Y821" s="11">
        <f t="shared" si="257"/>
        <v>4.048582995951417E-3</v>
      </c>
      <c r="Z821" s="2" cm="1">
        <f t="array" ref="Z821">SUM(_xlfn._xlws.FILTER($E$2:$E$863,_xlfn.MAP($W$2:$W$863,_xlfn.LAMBDA(_xlpm.x,_xlpm.x=$W821))))</f>
        <v>127</v>
      </c>
      <c r="AA821" s="11">
        <f t="shared" si="258"/>
        <v>7.874015748031496E-3</v>
      </c>
      <c r="AB821" s="11">
        <f t="shared" si="259"/>
        <v>-0.28889323230370889</v>
      </c>
      <c r="AC821" s="2"/>
      <c r="AH821" s="2"/>
      <c r="AI821" s="2"/>
    </row>
    <row r="822" spans="1:35">
      <c r="A822" s="1" t="str">
        <f t="shared" si="243"/>
        <v>~broa~ : [bɹɔ]</v>
      </c>
      <c r="B822" s="1">
        <f t="shared" ref="B822:D841" si="262">_xlfn.LET(_xlpm.d,$F822,_xlpm.k,_xlfn.CONCAT(LEFT(TRIM(B$1),1),"*"),COUNTIF(_xlpm.d,_xlpm.k))</f>
        <v>0</v>
      </c>
      <c r="C822" s="1">
        <f t="shared" si="262"/>
        <v>0</v>
      </c>
      <c r="D822" s="1">
        <f t="shared" si="262"/>
        <v>0</v>
      </c>
      <c r="E822" s="7">
        <v>1</v>
      </c>
      <c r="F822" s="9" t="s">
        <v>329</v>
      </c>
      <c r="G822" s="4">
        <f t="shared" si="244"/>
        <v>4.5330915684496827E-4</v>
      </c>
      <c r="H822" s="4" t="str">
        <f t="shared" si="245"/>
        <v>bɹɔ</v>
      </c>
      <c r="I822" s="4" t="str">
        <f t="shared" si="246"/>
        <v>broa</v>
      </c>
      <c r="J822" s="10">
        <f t="shared" si="247"/>
        <v>3</v>
      </c>
      <c r="K822" s="10">
        <f t="shared" si="248"/>
        <v>4</v>
      </c>
      <c r="L822" s="10">
        <f t="shared" si="249"/>
        <v>4</v>
      </c>
      <c r="M822" s="1" t="str">
        <f t="shared" si="250"/>
        <v>~broa~</v>
      </c>
      <c r="N822" s="1" t="str">
        <f t="shared" si="251"/>
        <v>[bɹɔ]</v>
      </c>
      <c r="O822" s="4">
        <f t="shared" si="252"/>
        <v>0.15616457835260653</v>
      </c>
      <c r="P822" s="4">
        <f t="shared" si="253"/>
        <v>0.66666666666666663</v>
      </c>
      <c r="Q822" s="3" cm="1">
        <f t="array" ref="Q822">SUM(_xlfn._xlws.FILTER($G$2:$G$863,_xlfn.MAP($M$2:$M$863,_xlfn.LAMBDA(_xlpm.x,_xlpm.x=$M822))))</f>
        <v>4.5330915684496827E-4</v>
      </c>
      <c r="R822" s="4">
        <f t="shared" si="254"/>
        <v>1</v>
      </c>
      <c r="S822" s="6" cm="1">
        <f t="array" ref="S822">SUM(_xlfn._xlws.FILTER($G$2:$G$863,_xlfn.MAP($N$2:$N$863,_xlfn.LAMBDA(_xlpm.x,_xlpm.x=$N822))))</f>
        <v>9.0661831368993653E-4</v>
      </c>
      <c r="T822" s="4">
        <f t="shared" si="255"/>
        <v>0.5</v>
      </c>
      <c r="U822" s="4">
        <f t="shared" si="256"/>
        <v>0.3010299956639812</v>
      </c>
      <c r="V822" s="4" t="s">
        <v>909</v>
      </c>
      <c r="W822" s="4" t="s">
        <v>890</v>
      </c>
      <c r="X822" s="2" cm="1">
        <f t="array" ref="X822">SUM(_xlfn._xlws.FILTER($E$2:$E$863,_xlfn.MAP($V$2:$V$863,_xlfn.LAMBDA(_xlpm.x,_xlpm.x=$V822))))</f>
        <v>473</v>
      </c>
      <c r="Y822" s="11">
        <f t="shared" si="257"/>
        <v>2.1141649048625794E-3</v>
      </c>
      <c r="Z822" s="2" cm="1">
        <f t="array" ref="Z822">SUM(_xlfn._xlws.FILTER($E$2:$E$863,_xlfn.MAP($W$2:$W$863,_xlfn.LAMBDA(_xlpm.x,_xlpm.x=$W822))))</f>
        <v>245</v>
      </c>
      <c r="AA822" s="11">
        <f t="shared" si="258"/>
        <v>4.0816326530612249E-3</v>
      </c>
      <c r="AB822" s="11">
        <f t="shared" si="259"/>
        <v>-0.28569505637327913</v>
      </c>
      <c r="AC822" s="2"/>
      <c r="AH822" s="2"/>
      <c r="AI822" s="2"/>
    </row>
    <row r="823" spans="1:35">
      <c r="A823" s="1" t="str">
        <f t="shared" si="243"/>
        <v>~brou~ : [bɹɔ]</v>
      </c>
      <c r="B823" s="1">
        <f t="shared" si="262"/>
        <v>0</v>
      </c>
      <c r="C823" s="1">
        <f t="shared" si="262"/>
        <v>0</v>
      </c>
      <c r="D823" s="1">
        <f t="shared" si="262"/>
        <v>0</v>
      </c>
      <c r="E823" s="7">
        <v>1</v>
      </c>
      <c r="F823" s="9" t="s">
        <v>858</v>
      </c>
      <c r="G823" s="4">
        <f t="shared" si="244"/>
        <v>4.5330915684496827E-4</v>
      </c>
      <c r="H823" s="4" t="str">
        <f t="shared" si="245"/>
        <v>bɹɔ</v>
      </c>
      <c r="I823" s="4" t="str">
        <f t="shared" si="246"/>
        <v>brou</v>
      </c>
      <c r="J823" s="10">
        <f t="shared" si="247"/>
        <v>3</v>
      </c>
      <c r="K823" s="10">
        <f t="shared" si="248"/>
        <v>4</v>
      </c>
      <c r="L823" s="10">
        <f t="shared" si="249"/>
        <v>4</v>
      </c>
      <c r="M823" s="1" t="str">
        <f t="shared" si="250"/>
        <v>~brou~</v>
      </c>
      <c r="N823" s="1" t="str">
        <f t="shared" si="251"/>
        <v>[bɹɔ]</v>
      </c>
      <c r="O823" s="4">
        <f t="shared" si="252"/>
        <v>0.15616457835260653</v>
      </c>
      <c r="P823" s="4">
        <f t="shared" si="253"/>
        <v>0.66666666666666663</v>
      </c>
      <c r="Q823" s="3" cm="1">
        <f t="array" ref="Q823">SUM(_xlfn._xlws.FILTER($G$2:$G$863,_xlfn.MAP($M$2:$M$863,_xlfn.LAMBDA(_xlpm.x,_xlpm.x=$M823))))</f>
        <v>4.5330915684496827E-4</v>
      </c>
      <c r="R823" s="4">
        <f t="shared" si="254"/>
        <v>1</v>
      </c>
      <c r="S823" s="6" cm="1">
        <f t="array" ref="S823">SUM(_xlfn._xlws.FILTER($G$2:$G$863,_xlfn.MAP($N$2:$N$863,_xlfn.LAMBDA(_xlpm.x,_xlpm.x=$N823))))</f>
        <v>9.0661831368993653E-4</v>
      </c>
      <c r="T823" s="4">
        <f t="shared" si="255"/>
        <v>0.5</v>
      </c>
      <c r="U823" s="4">
        <f t="shared" si="256"/>
        <v>0.3010299956639812</v>
      </c>
      <c r="V823" s="4" t="s">
        <v>909</v>
      </c>
      <c r="W823" s="4" t="s">
        <v>899</v>
      </c>
      <c r="X823" s="2" cm="1">
        <f t="array" ref="X823">SUM(_xlfn._xlws.FILTER($E$2:$E$863,_xlfn.MAP($V$2:$V$863,_xlfn.LAMBDA(_xlpm.x,_xlpm.x=$V823))))</f>
        <v>473</v>
      </c>
      <c r="Y823" s="11">
        <f t="shared" si="257"/>
        <v>2.1141649048625794E-3</v>
      </c>
      <c r="Z823" s="2" cm="1">
        <f t="array" ref="Z823">SUM(_xlfn._xlws.FILTER($E$2:$E$863,_xlfn.MAP($W$2:$W$863,_xlfn.LAMBDA(_xlpm.x,_xlpm.x=$W823))))</f>
        <v>104</v>
      </c>
      <c r="AA823" s="11">
        <f t="shared" si="258"/>
        <v>9.6153846153846159E-3</v>
      </c>
      <c r="AB823" s="11">
        <f t="shared" si="259"/>
        <v>-0.65782780143903119</v>
      </c>
      <c r="AC823" s="2"/>
      <c r="AH823" s="2"/>
      <c r="AI823" s="2"/>
    </row>
    <row r="824" spans="1:35">
      <c r="A824" s="1" t="str">
        <f t="shared" si="243"/>
        <v>~frai~ : [fɹeɪ]</v>
      </c>
      <c r="B824" s="1">
        <f t="shared" si="262"/>
        <v>0</v>
      </c>
      <c r="C824" s="1">
        <f t="shared" si="262"/>
        <v>0</v>
      </c>
      <c r="D824" s="1">
        <f t="shared" si="262"/>
        <v>0</v>
      </c>
      <c r="E824" s="7">
        <v>1</v>
      </c>
      <c r="F824" s="9" t="s">
        <v>526</v>
      </c>
      <c r="G824" s="4">
        <f t="shared" si="244"/>
        <v>4.5330915684496827E-4</v>
      </c>
      <c r="H824" s="4" t="str">
        <f t="shared" si="245"/>
        <v>fɹeɪ</v>
      </c>
      <c r="I824" s="4" t="str">
        <f t="shared" si="246"/>
        <v>frai</v>
      </c>
      <c r="J824" s="10">
        <f t="shared" si="247"/>
        <v>4</v>
      </c>
      <c r="K824" s="10">
        <f t="shared" si="248"/>
        <v>4</v>
      </c>
      <c r="L824" s="10">
        <f t="shared" si="249"/>
        <v>4</v>
      </c>
      <c r="M824" s="1" t="str">
        <f t="shared" si="250"/>
        <v>~frai~</v>
      </c>
      <c r="N824" s="1" t="str">
        <f t="shared" si="251"/>
        <v>[fɹeɪ]</v>
      </c>
      <c r="O824" s="4">
        <f t="shared" si="252"/>
        <v>0.15616457835260653</v>
      </c>
      <c r="P824" s="4">
        <f t="shared" si="253"/>
        <v>0.66666666666666663</v>
      </c>
      <c r="Q824" s="3" cm="1">
        <f t="array" ref="Q824">SUM(_xlfn._xlws.FILTER($G$2:$G$863,_xlfn.MAP($M$2:$M$863,_xlfn.LAMBDA(_xlpm.x,_xlpm.x=$M824))))</f>
        <v>4.5330915684496827E-4</v>
      </c>
      <c r="R824" s="4">
        <f t="shared" si="254"/>
        <v>1</v>
      </c>
      <c r="S824" s="6" cm="1">
        <f t="array" ref="S824">SUM(_xlfn._xlws.FILTER($G$2:$G$863,_xlfn.MAP($N$2:$N$863,_xlfn.LAMBDA(_xlpm.x,_xlpm.x=$N824))))</f>
        <v>9.0661831368993653E-4</v>
      </c>
      <c r="T824" s="4">
        <f t="shared" si="255"/>
        <v>0.5</v>
      </c>
      <c r="U824" s="4">
        <f t="shared" si="256"/>
        <v>0.3010299956639812</v>
      </c>
      <c r="V824" s="4" t="s">
        <v>909</v>
      </c>
      <c r="W824" s="4" t="s">
        <v>901</v>
      </c>
      <c r="X824" s="2" cm="1">
        <f t="array" ref="X824">SUM(_xlfn._xlws.FILTER($E$2:$E$863,_xlfn.MAP($V$2:$V$863,_xlfn.LAMBDA(_xlpm.x,_xlpm.x=$V824))))</f>
        <v>473</v>
      </c>
      <c r="Y824" s="11">
        <f t="shared" si="257"/>
        <v>2.1141649048625794E-3</v>
      </c>
      <c r="Z824" s="2" cm="1">
        <f t="array" ref="Z824">SUM(_xlfn._xlws.FILTER($E$2:$E$863,_xlfn.MAP($W$2:$W$863,_xlfn.LAMBDA(_xlpm.x,_xlpm.x=$W824))))</f>
        <v>184</v>
      </c>
      <c r="AA824" s="11">
        <f t="shared" si="258"/>
        <v>5.434782608695652E-3</v>
      </c>
      <c r="AB824" s="11">
        <f t="shared" si="259"/>
        <v>-0.41004331772827507</v>
      </c>
      <c r="AC824" s="2"/>
      <c r="AH824" s="2"/>
      <c r="AI824" s="2"/>
    </row>
    <row r="825" spans="1:35">
      <c r="A825" s="1" t="str">
        <f t="shared" si="243"/>
        <v>~phra~ : [fɹeɪ]</v>
      </c>
      <c r="B825" s="1">
        <f t="shared" si="262"/>
        <v>0</v>
      </c>
      <c r="C825" s="1">
        <f t="shared" si="262"/>
        <v>0</v>
      </c>
      <c r="D825" s="1">
        <f t="shared" si="262"/>
        <v>0</v>
      </c>
      <c r="E825" s="7">
        <v>1</v>
      </c>
      <c r="F825" s="9" t="s">
        <v>716</v>
      </c>
      <c r="G825" s="4">
        <f t="shared" si="244"/>
        <v>4.5330915684496827E-4</v>
      </c>
      <c r="H825" s="4" t="str">
        <f t="shared" si="245"/>
        <v>fɹeɪ</v>
      </c>
      <c r="I825" s="4" t="str">
        <f t="shared" si="246"/>
        <v>phra</v>
      </c>
      <c r="J825" s="10">
        <f t="shared" si="247"/>
        <v>4</v>
      </c>
      <c r="K825" s="10">
        <f t="shared" si="248"/>
        <v>4</v>
      </c>
      <c r="L825" s="10">
        <f t="shared" si="249"/>
        <v>4</v>
      </c>
      <c r="M825" s="1" t="str">
        <f t="shared" si="250"/>
        <v>~phra~</v>
      </c>
      <c r="N825" s="1" t="str">
        <f t="shared" si="251"/>
        <v>[fɹeɪ]</v>
      </c>
      <c r="O825" s="4">
        <f t="shared" si="252"/>
        <v>0.15616457835260653</v>
      </c>
      <c r="P825" s="4">
        <f t="shared" si="253"/>
        <v>0.66666666666666663</v>
      </c>
      <c r="Q825" s="3" cm="1">
        <f t="array" ref="Q825">SUM(_xlfn._xlws.FILTER($G$2:$G$863,_xlfn.MAP($M$2:$M$863,_xlfn.LAMBDA(_xlpm.x,_xlpm.x=$M825))))</f>
        <v>4.5330915684496827E-4</v>
      </c>
      <c r="R825" s="4">
        <f t="shared" si="254"/>
        <v>1</v>
      </c>
      <c r="S825" s="6" cm="1">
        <f t="array" ref="S825">SUM(_xlfn._xlws.FILTER($G$2:$G$863,_xlfn.MAP($N$2:$N$863,_xlfn.LAMBDA(_xlpm.x,_xlpm.x=$N825))))</f>
        <v>9.0661831368993653E-4</v>
      </c>
      <c r="T825" s="4">
        <f t="shared" si="255"/>
        <v>0.5</v>
      </c>
      <c r="U825" s="4">
        <f t="shared" si="256"/>
        <v>0.3010299956639812</v>
      </c>
      <c r="V825" s="4" t="s">
        <v>907</v>
      </c>
      <c r="W825" s="4" t="s">
        <v>896</v>
      </c>
      <c r="X825" s="2" cm="1">
        <f t="array" ref="X825">SUM(_xlfn._xlws.FILTER($E$2:$E$863,_xlfn.MAP($V$2:$V$863,_xlfn.LAMBDA(_xlpm.x,_xlpm.x=$V825))))</f>
        <v>341</v>
      </c>
      <c r="Y825" s="11">
        <f t="shared" si="257"/>
        <v>2.9325513196480938E-3</v>
      </c>
      <c r="Z825" s="2" cm="1">
        <f t="array" ref="Z825">SUM(_xlfn._xlws.FILTER($E$2:$E$863,_xlfn.MAP($W$2:$W$863,_xlfn.LAMBDA(_xlpm.x,_xlpm.x=$W825))))</f>
        <v>85</v>
      </c>
      <c r="AA825" s="11">
        <f t="shared" si="258"/>
        <v>1.1764705882352941E-2</v>
      </c>
      <c r="AB825" s="11">
        <f t="shared" si="259"/>
        <v>-0.60333545327820504</v>
      </c>
      <c r="AC825" s="2"/>
      <c r="AH825" s="2"/>
      <c r="AI825" s="2"/>
    </row>
    <row r="826" spans="1:35">
      <c r="A826" s="1" t="str">
        <f t="shared" si="243"/>
        <v>~frie~ : [fɹɛ]</v>
      </c>
      <c r="B826" s="1">
        <f t="shared" si="262"/>
        <v>0</v>
      </c>
      <c r="C826" s="1">
        <f t="shared" si="262"/>
        <v>0</v>
      </c>
      <c r="D826" s="1">
        <f t="shared" si="262"/>
        <v>0</v>
      </c>
      <c r="E826" s="7">
        <v>1</v>
      </c>
      <c r="F826" s="9" t="s">
        <v>318</v>
      </c>
      <c r="G826" s="4">
        <f t="shared" si="244"/>
        <v>4.5330915684496827E-4</v>
      </c>
      <c r="H826" s="4" t="str">
        <f t="shared" si="245"/>
        <v>fɹɛ</v>
      </c>
      <c r="I826" s="4" t="str">
        <f t="shared" si="246"/>
        <v>frie</v>
      </c>
      <c r="J826" s="10">
        <f t="shared" si="247"/>
        <v>3</v>
      </c>
      <c r="K826" s="10">
        <f t="shared" si="248"/>
        <v>4</v>
      </c>
      <c r="L826" s="10">
        <f t="shared" si="249"/>
        <v>4</v>
      </c>
      <c r="M826" s="1" t="str">
        <f t="shared" si="250"/>
        <v>~frie~</v>
      </c>
      <c r="N826" s="1" t="str">
        <f t="shared" si="251"/>
        <v>[fɹɛ]</v>
      </c>
      <c r="O826" s="4">
        <f t="shared" si="252"/>
        <v>0.15616457835260653</v>
      </c>
      <c r="P826" s="4">
        <f t="shared" si="253"/>
        <v>0.66666666666666663</v>
      </c>
      <c r="Q826" s="3" cm="1">
        <f t="array" ref="Q826">SUM(_xlfn._xlws.FILTER($G$2:$G$863,_xlfn.MAP($M$2:$M$863,_xlfn.LAMBDA(_xlpm.x,_xlpm.x=$M826))))</f>
        <v>4.5330915684496827E-4</v>
      </c>
      <c r="R826" s="4">
        <f t="shared" si="254"/>
        <v>1</v>
      </c>
      <c r="S826" s="6" cm="1">
        <f t="array" ref="S826">SUM(_xlfn._xlws.FILTER($G$2:$G$863,_xlfn.MAP($N$2:$N$863,_xlfn.LAMBDA(_xlpm.x,_xlpm.x=$N826))))</f>
        <v>9.0661831368993653E-4</v>
      </c>
      <c r="T826" s="4">
        <f t="shared" si="255"/>
        <v>0.5</v>
      </c>
      <c r="U826" s="4">
        <f t="shared" si="256"/>
        <v>0.3010299956639812</v>
      </c>
      <c r="V826" s="4" t="s">
        <v>907</v>
      </c>
      <c r="W826" s="4" t="s">
        <v>896</v>
      </c>
      <c r="X826" s="2" cm="1">
        <f t="array" ref="X826">SUM(_xlfn._xlws.FILTER($E$2:$E$863,_xlfn.MAP($V$2:$V$863,_xlfn.LAMBDA(_xlpm.x,_xlpm.x=$V826))))</f>
        <v>341</v>
      </c>
      <c r="Y826" s="11">
        <f t="shared" si="257"/>
        <v>2.9325513196480938E-3</v>
      </c>
      <c r="Z826" s="2" cm="1">
        <f t="array" ref="Z826">SUM(_xlfn._xlws.FILTER($E$2:$E$863,_xlfn.MAP($W$2:$W$863,_xlfn.LAMBDA(_xlpm.x,_xlpm.x=$W826))))</f>
        <v>85</v>
      </c>
      <c r="AA826" s="11">
        <f t="shared" si="258"/>
        <v>1.1764705882352941E-2</v>
      </c>
      <c r="AB826" s="11">
        <f t="shared" si="259"/>
        <v>-0.60333545327820504</v>
      </c>
      <c r="AC826" s="2"/>
      <c r="AH826" s="2"/>
      <c r="AI826" s="2"/>
    </row>
    <row r="827" spans="1:35">
      <c r="A827" s="1" t="str">
        <f t="shared" si="243"/>
        <v>~nswe~ : [nsə]</v>
      </c>
      <c r="B827" s="1">
        <f t="shared" si="262"/>
        <v>0</v>
      </c>
      <c r="C827" s="1">
        <f t="shared" si="262"/>
        <v>0</v>
      </c>
      <c r="D827" s="1">
        <f t="shared" si="262"/>
        <v>1</v>
      </c>
      <c r="E827" s="7">
        <v>1</v>
      </c>
      <c r="F827" s="9" t="s">
        <v>766</v>
      </c>
      <c r="G827" s="4">
        <f t="shared" si="244"/>
        <v>4.5330915684496827E-4</v>
      </c>
      <c r="H827" s="4" t="str">
        <f t="shared" si="245"/>
        <v>nsə</v>
      </c>
      <c r="I827" s="4" t="str">
        <f t="shared" si="246"/>
        <v>nswe</v>
      </c>
      <c r="J827" s="10">
        <f t="shared" si="247"/>
        <v>3</v>
      </c>
      <c r="K827" s="10">
        <f t="shared" si="248"/>
        <v>4</v>
      </c>
      <c r="L827" s="10">
        <f t="shared" si="249"/>
        <v>4</v>
      </c>
      <c r="M827" s="1" t="str">
        <f t="shared" si="250"/>
        <v>~nswe~</v>
      </c>
      <c r="N827" s="1" t="str">
        <f t="shared" si="251"/>
        <v>[nsə]</v>
      </c>
      <c r="O827" s="4">
        <f t="shared" si="252"/>
        <v>0.15616457835260653</v>
      </c>
      <c r="P827" s="4">
        <f t="shared" si="253"/>
        <v>0.66666666666666663</v>
      </c>
      <c r="Q827" s="3" cm="1">
        <f t="array" ref="Q827">SUM(_xlfn._xlws.FILTER($G$2:$G$863,_xlfn.MAP($M$2:$M$863,_xlfn.LAMBDA(_xlpm.x,_xlpm.x=$M827))))</f>
        <v>4.5330915684496827E-4</v>
      </c>
      <c r="R827" s="4">
        <f t="shared" si="254"/>
        <v>1</v>
      </c>
      <c r="S827" s="6" cm="1">
        <f t="array" ref="S827">SUM(_xlfn._xlws.FILTER($G$2:$G$863,_xlfn.MAP($N$2:$N$863,_xlfn.LAMBDA(_xlpm.x,_xlpm.x=$N827))))</f>
        <v>9.0661831368993653E-4</v>
      </c>
      <c r="T827" s="4">
        <f t="shared" si="255"/>
        <v>0.5</v>
      </c>
      <c r="U827" s="4">
        <f t="shared" si="256"/>
        <v>0.3010299956639812</v>
      </c>
      <c r="V827" s="4" t="s">
        <v>909</v>
      </c>
      <c r="W827" s="4" t="s">
        <v>891</v>
      </c>
      <c r="X827" s="2" cm="1">
        <f t="array" ref="X827">SUM(_xlfn._xlws.FILTER($E$2:$E$863,_xlfn.MAP($V$2:$V$863,_xlfn.LAMBDA(_xlpm.x,_xlpm.x=$V827))))</f>
        <v>473</v>
      </c>
      <c r="Y827" s="11">
        <f t="shared" si="257"/>
        <v>2.1141649048625794E-3</v>
      </c>
      <c r="Z827" s="2" cm="1">
        <f t="array" ref="Z827">SUM(_xlfn._xlws.FILTER($E$2:$E$863,_xlfn.MAP($W$2:$W$863,_xlfn.LAMBDA(_xlpm.x,_xlpm.x=$W827))))</f>
        <v>163</v>
      </c>
      <c r="AA827" s="11">
        <f t="shared" si="258"/>
        <v>6.1349693251533744E-3</v>
      </c>
      <c r="AB827" s="11">
        <f t="shared" si="259"/>
        <v>-0.46267353633385372</v>
      </c>
      <c r="AC827" s="2"/>
      <c r="AH827" s="2"/>
      <c r="AI827" s="2"/>
    </row>
    <row r="828" spans="1:35">
      <c r="A828" s="1" t="str">
        <f t="shared" si="243"/>
        <v>~pple~ : [pl]</v>
      </c>
      <c r="B828" s="1">
        <f t="shared" si="262"/>
        <v>0</v>
      </c>
      <c r="C828" s="1">
        <f t="shared" si="262"/>
        <v>0</v>
      </c>
      <c r="D828" s="1">
        <f t="shared" si="262"/>
        <v>0</v>
      </c>
      <c r="E828" s="7">
        <v>1</v>
      </c>
      <c r="F828" s="9" t="s">
        <v>116</v>
      </c>
      <c r="G828" s="4">
        <f t="shared" si="244"/>
        <v>4.5330915684496827E-4</v>
      </c>
      <c r="H828" s="1" t="str">
        <f t="shared" si="245"/>
        <v>pl</v>
      </c>
      <c r="I828" s="1" t="str">
        <f t="shared" si="246"/>
        <v>pple</v>
      </c>
      <c r="J828" s="10">
        <f t="shared" si="247"/>
        <v>2</v>
      </c>
      <c r="K828" s="10">
        <f t="shared" si="248"/>
        <v>4</v>
      </c>
      <c r="L828" s="10">
        <f t="shared" si="249"/>
        <v>4</v>
      </c>
      <c r="M828" s="1" t="str">
        <f t="shared" si="250"/>
        <v>~pple~</v>
      </c>
      <c r="N828" s="1" t="str">
        <f t="shared" si="251"/>
        <v>[pl]</v>
      </c>
      <c r="O828" s="4">
        <f t="shared" si="252"/>
        <v>0.15616457835260653</v>
      </c>
      <c r="P828" s="4">
        <f t="shared" si="253"/>
        <v>0.66666666666666663</v>
      </c>
      <c r="Q828" s="3" cm="1">
        <f t="array" ref="Q828">SUM(_xlfn._xlws.FILTER($G$2:$G$863,_xlfn.MAP($M$2:$M$863,_xlfn.LAMBDA(_xlpm.x,_xlpm.x=$M828))))</f>
        <v>4.5330915684496827E-4</v>
      </c>
      <c r="R828" s="4">
        <f t="shared" si="254"/>
        <v>1</v>
      </c>
      <c r="S828" s="6" cm="1">
        <f t="array" ref="S828">SUM(_xlfn._xlws.FILTER($G$2:$G$863,_xlfn.MAP($N$2:$N$863,_xlfn.LAMBDA(_xlpm.x,_xlpm.x=$N828))))</f>
        <v>9.0661831368993653E-4</v>
      </c>
      <c r="T828" s="4">
        <f t="shared" si="255"/>
        <v>0.5</v>
      </c>
      <c r="U828" s="4">
        <f t="shared" si="256"/>
        <v>0.3010299956639812</v>
      </c>
      <c r="V828" s="4" t="s">
        <v>900</v>
      </c>
      <c r="W828" s="4" t="s">
        <v>900</v>
      </c>
      <c r="X828" s="2" cm="1">
        <f t="array" ref="X828">SUM(_xlfn._xlws.FILTER($E$2:$E$863,_xlfn.MAP($V$2:$V$863,_xlfn.LAMBDA(_xlpm.x,_xlpm.x=$V828))))</f>
        <v>247</v>
      </c>
      <c r="Y828" s="11">
        <f t="shared" si="257"/>
        <v>4.048582995951417E-3</v>
      </c>
      <c r="Z828" s="2" cm="1">
        <f t="array" ref="Z828">SUM(_xlfn._xlws.FILTER($E$2:$E$863,_xlfn.MAP($W$2:$W$863,_xlfn.LAMBDA(_xlpm.x,_xlpm.x=$W828))))</f>
        <v>78</v>
      </c>
      <c r="AA828" s="11">
        <f t="shared" si="258"/>
        <v>1.282051282051282E-2</v>
      </c>
      <c r="AB828" s="11">
        <f t="shared" si="259"/>
        <v>-0.50060235056918523</v>
      </c>
      <c r="AC828" s="2"/>
      <c r="AH828" s="2"/>
      <c r="AI828" s="2"/>
    </row>
    <row r="829" spans="1:35">
      <c r="A829" s="1" t="str">
        <f t="shared" si="243"/>
        <v>~ppen~ : [pn]</v>
      </c>
      <c r="B829" s="1">
        <f t="shared" si="262"/>
        <v>0</v>
      </c>
      <c r="C829" s="1">
        <f t="shared" si="262"/>
        <v>0</v>
      </c>
      <c r="D829" s="1">
        <f t="shared" si="262"/>
        <v>0</v>
      </c>
      <c r="E829" s="7">
        <v>1</v>
      </c>
      <c r="F829" s="9" t="s">
        <v>120</v>
      </c>
      <c r="G829" s="4">
        <f t="shared" si="244"/>
        <v>4.5330915684496827E-4</v>
      </c>
      <c r="H829" s="4" t="str">
        <f t="shared" si="245"/>
        <v>pn</v>
      </c>
      <c r="I829" s="4" t="str">
        <f t="shared" si="246"/>
        <v>ppen</v>
      </c>
      <c r="J829" s="10">
        <f t="shared" si="247"/>
        <v>2</v>
      </c>
      <c r="K829" s="10">
        <f t="shared" si="248"/>
        <v>4</v>
      </c>
      <c r="L829" s="10">
        <f t="shared" si="249"/>
        <v>4</v>
      </c>
      <c r="M829" s="1" t="str">
        <f t="shared" si="250"/>
        <v>~ppen~</v>
      </c>
      <c r="N829" s="1" t="str">
        <f t="shared" si="251"/>
        <v>[pn]</v>
      </c>
      <c r="O829" s="4">
        <f t="shared" si="252"/>
        <v>0.15616457835260653</v>
      </c>
      <c r="P829" s="4">
        <f t="shared" si="253"/>
        <v>0.66666666666666663</v>
      </c>
      <c r="Q829" s="3" cm="1">
        <f t="array" ref="Q829">SUM(_xlfn._xlws.FILTER($G$2:$G$863,_xlfn.MAP($M$2:$M$863,_xlfn.LAMBDA(_xlpm.x,_xlpm.x=$M829))))</f>
        <v>4.5330915684496827E-4</v>
      </c>
      <c r="R829" s="4">
        <f t="shared" si="254"/>
        <v>1</v>
      </c>
      <c r="S829" s="6" cm="1">
        <f t="array" ref="S829">SUM(_xlfn._xlws.FILTER($G$2:$G$863,_xlfn.MAP($N$2:$N$863,_xlfn.LAMBDA(_xlpm.x,_xlpm.x=$N829))))</f>
        <v>9.0661831368993653E-4</v>
      </c>
      <c r="T829" s="4">
        <f t="shared" si="255"/>
        <v>0.5</v>
      </c>
      <c r="U829" s="4">
        <f t="shared" si="256"/>
        <v>0.3010299956639812</v>
      </c>
      <c r="V829" s="4" t="s">
        <v>908</v>
      </c>
      <c r="W829" s="4" t="s">
        <v>897</v>
      </c>
      <c r="X829" s="2" cm="1">
        <f t="array" ref="X829">SUM(_xlfn._xlws.FILTER($E$2:$E$863,_xlfn.MAP($V$2:$V$863,_xlfn.LAMBDA(_xlpm.x,_xlpm.x=$V829))))</f>
        <v>562</v>
      </c>
      <c r="Y829" s="11">
        <f t="shared" si="257"/>
        <v>1.7793594306049821E-3</v>
      </c>
      <c r="Z829" s="2" cm="1">
        <f t="array" ref="Z829">SUM(_xlfn._xlws.FILTER($E$2:$E$863,_xlfn.MAP($W$2:$W$863,_xlfn.LAMBDA(_xlpm.x,_xlpm.x=$W829))))</f>
        <v>111</v>
      </c>
      <c r="AA829" s="11">
        <f t="shared" si="258"/>
        <v>9.0090090090090089E-3</v>
      </c>
      <c r="AB829" s="11">
        <f t="shared" si="259"/>
        <v>-0.7044133367824037</v>
      </c>
      <c r="AC829" s="2"/>
      <c r="AH829" s="2"/>
      <c r="AI829" s="2"/>
    </row>
    <row r="830" spans="1:35">
      <c r="A830" s="1" t="str">
        <f t="shared" si="243"/>
        <v>~stea~ : [sti]</v>
      </c>
      <c r="B830" s="1">
        <f t="shared" si="262"/>
        <v>0</v>
      </c>
      <c r="C830" s="1">
        <f t="shared" si="262"/>
        <v>0</v>
      </c>
      <c r="D830" s="1">
        <f t="shared" si="262"/>
        <v>0</v>
      </c>
      <c r="E830" s="7">
        <v>1</v>
      </c>
      <c r="F830" s="9" t="s">
        <v>140</v>
      </c>
      <c r="G830" s="4">
        <f t="shared" si="244"/>
        <v>4.5330915684496827E-4</v>
      </c>
      <c r="H830" s="4" t="str">
        <f t="shared" si="245"/>
        <v>sti</v>
      </c>
      <c r="I830" s="4" t="str">
        <f t="shared" si="246"/>
        <v>stea</v>
      </c>
      <c r="J830" s="10">
        <f t="shared" si="247"/>
        <v>3</v>
      </c>
      <c r="K830" s="10">
        <f t="shared" si="248"/>
        <v>4</v>
      </c>
      <c r="L830" s="10">
        <f t="shared" si="249"/>
        <v>4</v>
      </c>
      <c r="M830" s="1" t="str">
        <f t="shared" si="250"/>
        <v>~stea~</v>
      </c>
      <c r="N830" s="1" t="str">
        <f t="shared" si="251"/>
        <v>[sti]</v>
      </c>
      <c r="O830" s="4">
        <f t="shared" si="252"/>
        <v>0.15616457835260653</v>
      </c>
      <c r="P830" s="4">
        <f t="shared" si="253"/>
        <v>0.66666666666666663</v>
      </c>
      <c r="Q830" s="3" cm="1">
        <f t="array" ref="Q830">SUM(_xlfn._xlws.FILTER($G$2:$G$863,_xlfn.MAP($M$2:$M$863,_xlfn.LAMBDA(_xlpm.x,_xlpm.x=$M830))))</f>
        <v>4.5330915684496827E-4</v>
      </c>
      <c r="R830" s="4">
        <f t="shared" si="254"/>
        <v>1</v>
      </c>
      <c r="S830" s="6" cm="1">
        <f t="array" ref="S830">SUM(_xlfn._xlws.FILTER($G$2:$G$863,_xlfn.MAP($N$2:$N$863,_xlfn.LAMBDA(_xlpm.x,_xlpm.x=$N830))))</f>
        <v>9.0661831368993653E-4</v>
      </c>
      <c r="T830" s="4">
        <f t="shared" si="255"/>
        <v>0.5</v>
      </c>
      <c r="U830" s="4">
        <f t="shared" si="256"/>
        <v>0.3010299956639812</v>
      </c>
      <c r="V830" s="4" t="s">
        <v>900</v>
      </c>
      <c r="W830" s="4" t="s">
        <v>901</v>
      </c>
      <c r="X830" s="2" cm="1">
        <f t="array" ref="X830">SUM(_xlfn._xlws.FILTER($E$2:$E$863,_xlfn.MAP($V$2:$V$863,_xlfn.LAMBDA(_xlpm.x,_xlpm.x=$V830))))</f>
        <v>247</v>
      </c>
      <c r="Y830" s="11">
        <f t="shared" si="257"/>
        <v>4.048582995951417E-3</v>
      </c>
      <c r="Z830" s="2" cm="1">
        <f t="array" ref="Z830">SUM(_xlfn._xlws.FILTER($E$2:$E$863,_xlfn.MAP($W$2:$W$863,_xlfn.LAMBDA(_xlpm.x,_xlpm.x=$W830))))</f>
        <v>184</v>
      </c>
      <c r="AA830" s="11">
        <f t="shared" si="258"/>
        <v>5.434782608695652E-3</v>
      </c>
      <c r="AB830" s="11">
        <f t="shared" si="259"/>
        <v>-0.12787913025012926</v>
      </c>
      <c r="AC830" s="2"/>
      <c r="AH830" s="2"/>
      <c r="AI830" s="2"/>
    </row>
    <row r="831" spans="1:35">
      <c r="A831" s="1" t="str">
        <f t="shared" si="243"/>
        <v>~stee~ : [sti]</v>
      </c>
      <c r="B831" s="1">
        <f t="shared" si="262"/>
        <v>0</v>
      </c>
      <c r="C831" s="1">
        <f t="shared" si="262"/>
        <v>0</v>
      </c>
      <c r="D831" s="1">
        <f t="shared" si="262"/>
        <v>0</v>
      </c>
      <c r="E831" s="7">
        <v>1</v>
      </c>
      <c r="F831" s="9" t="s">
        <v>141</v>
      </c>
      <c r="G831" s="4">
        <f t="shared" si="244"/>
        <v>4.5330915684496827E-4</v>
      </c>
      <c r="H831" s="1" t="str">
        <f t="shared" si="245"/>
        <v>sti</v>
      </c>
      <c r="I831" s="1" t="str">
        <f t="shared" si="246"/>
        <v>stee</v>
      </c>
      <c r="J831" s="10">
        <f t="shared" si="247"/>
        <v>3</v>
      </c>
      <c r="K831" s="10">
        <f t="shared" si="248"/>
        <v>4</v>
      </c>
      <c r="L831" s="10">
        <f t="shared" si="249"/>
        <v>4</v>
      </c>
      <c r="M831" s="1" t="str">
        <f t="shared" si="250"/>
        <v>~stee~</v>
      </c>
      <c r="N831" s="1" t="str">
        <f t="shared" si="251"/>
        <v>[sti]</v>
      </c>
      <c r="O831" s="4">
        <f t="shared" si="252"/>
        <v>0.15616457835260653</v>
      </c>
      <c r="P831" s="4">
        <f t="shared" si="253"/>
        <v>0.66666666666666663</v>
      </c>
      <c r="Q831" s="3" cm="1">
        <f t="array" ref="Q831">SUM(_xlfn._xlws.FILTER($G$2:$G$863,_xlfn.MAP($M$2:$M$863,_xlfn.LAMBDA(_xlpm.x,_xlpm.x=$M831))))</f>
        <v>4.5330915684496827E-4</v>
      </c>
      <c r="R831" s="4">
        <f t="shared" si="254"/>
        <v>1</v>
      </c>
      <c r="S831" s="6" cm="1">
        <f t="array" ref="S831">SUM(_xlfn._xlws.FILTER($G$2:$G$863,_xlfn.MAP($N$2:$N$863,_xlfn.LAMBDA(_xlpm.x,_xlpm.x=$N831))))</f>
        <v>9.0661831368993653E-4</v>
      </c>
      <c r="T831" s="4">
        <f t="shared" si="255"/>
        <v>0.5</v>
      </c>
      <c r="U831" s="4">
        <f t="shared" si="256"/>
        <v>0.3010299956639812</v>
      </c>
      <c r="V831" s="4" t="s">
        <v>908</v>
      </c>
      <c r="W831" s="4" t="s">
        <v>894</v>
      </c>
      <c r="X831" s="2" cm="1">
        <f t="array" ref="X831">SUM(_xlfn._xlws.FILTER($E$2:$E$863,_xlfn.MAP($V$2:$V$863,_xlfn.LAMBDA(_xlpm.x,_xlpm.x=$V831))))</f>
        <v>562</v>
      </c>
      <c r="Y831" s="11">
        <f t="shared" si="257"/>
        <v>1.7793594306049821E-3</v>
      </c>
      <c r="Z831" s="2" cm="1">
        <f t="array" ref="Z831">SUM(_xlfn._xlws.FILTER($E$2:$E$863,_xlfn.MAP($W$2:$W$863,_xlfn.LAMBDA(_xlpm.x,_xlpm.x=$W831))))</f>
        <v>288</v>
      </c>
      <c r="AA831" s="11">
        <f t="shared" si="258"/>
        <v>3.472222222222222E-3</v>
      </c>
      <c r="AB831" s="11">
        <f t="shared" si="259"/>
        <v>-0.2903438278098302</v>
      </c>
      <c r="AC831" s="2"/>
      <c r="AH831" s="2"/>
      <c r="AI831" s="2"/>
    </row>
    <row r="832" spans="1:35">
      <c r="A832" s="1" t="str">
        <f t="shared" si="243"/>
        <v>~stri~ : [stɹɪ]</v>
      </c>
      <c r="B832" s="1">
        <f t="shared" si="262"/>
        <v>0</v>
      </c>
      <c r="C832" s="1">
        <f t="shared" si="262"/>
        <v>0</v>
      </c>
      <c r="D832" s="1">
        <f t="shared" si="262"/>
        <v>0</v>
      </c>
      <c r="E832" s="7">
        <v>1</v>
      </c>
      <c r="F832" s="9" t="s">
        <v>280</v>
      </c>
      <c r="G832" s="4">
        <f t="shared" si="244"/>
        <v>4.5330915684496827E-4</v>
      </c>
      <c r="H832" s="4" t="str">
        <f t="shared" si="245"/>
        <v>stɹɪ</v>
      </c>
      <c r="I832" s="4" t="str">
        <f t="shared" si="246"/>
        <v>stri</v>
      </c>
      <c r="J832" s="10">
        <f t="shared" si="247"/>
        <v>4</v>
      </c>
      <c r="K832" s="10">
        <f t="shared" si="248"/>
        <v>4</v>
      </c>
      <c r="L832" s="10">
        <f t="shared" si="249"/>
        <v>4</v>
      </c>
      <c r="M832" s="1" t="str">
        <f t="shared" si="250"/>
        <v>~stri~</v>
      </c>
      <c r="N832" s="1" t="str">
        <f t="shared" si="251"/>
        <v>[stɹɪ]</v>
      </c>
      <c r="O832" s="4">
        <f t="shared" si="252"/>
        <v>0.15616457835260653</v>
      </c>
      <c r="P832" s="4">
        <f t="shared" si="253"/>
        <v>0.66666666666666663</v>
      </c>
      <c r="Q832" s="3" cm="1">
        <f t="array" ref="Q832">SUM(_xlfn._xlws.FILTER($G$2:$G$863,_xlfn.MAP($M$2:$M$863,_xlfn.LAMBDA(_xlpm.x,_xlpm.x=$M832))))</f>
        <v>4.5330915684496827E-4</v>
      </c>
      <c r="R832" s="4">
        <f t="shared" si="254"/>
        <v>1</v>
      </c>
      <c r="S832" s="6" cm="1">
        <f t="array" ref="S832">SUM(_xlfn._xlws.FILTER($G$2:$G$863,_xlfn.MAP($N$2:$N$863,_xlfn.LAMBDA(_xlpm.x,_xlpm.x=$N832))))</f>
        <v>9.0661831368993653E-4</v>
      </c>
      <c r="T832" s="4">
        <f t="shared" si="255"/>
        <v>0.5</v>
      </c>
      <c r="U832" s="4">
        <f t="shared" si="256"/>
        <v>0.3010299956639812</v>
      </c>
      <c r="V832" s="4" t="s">
        <v>909</v>
      </c>
      <c r="W832" s="4" t="s">
        <v>893</v>
      </c>
      <c r="X832" s="2" cm="1">
        <f t="array" ref="X832">SUM(_xlfn._xlws.FILTER($E$2:$E$863,_xlfn.MAP($V$2:$V$863,_xlfn.LAMBDA(_xlpm.x,_xlpm.x=$V832))))</f>
        <v>473</v>
      </c>
      <c r="Y832" s="11">
        <f t="shared" si="257"/>
        <v>2.1141649048625794E-3</v>
      </c>
      <c r="Z832" s="2" cm="1">
        <f t="array" ref="Z832">SUM(_xlfn._xlws.FILTER($E$2:$E$863,_xlfn.MAP($W$2:$W$863,_xlfn.LAMBDA(_xlpm.x,_xlpm.x=$W832))))</f>
        <v>228</v>
      </c>
      <c r="AA832" s="11">
        <f t="shared" si="258"/>
        <v>4.3859649122807015E-3</v>
      </c>
      <c r="AB832" s="11">
        <f t="shared" si="259"/>
        <v>-0.3169262937373577</v>
      </c>
      <c r="AC832" s="2"/>
      <c r="AH832" s="2"/>
      <c r="AI832" s="2"/>
    </row>
    <row r="833" spans="1:35">
      <c r="A833" s="1" t="str">
        <f t="shared" si="243"/>
        <v>~stry~ : [stɹɪ]</v>
      </c>
      <c r="B833" s="1">
        <f t="shared" si="262"/>
        <v>0</v>
      </c>
      <c r="C833" s="1">
        <f t="shared" si="262"/>
        <v>0</v>
      </c>
      <c r="D833" s="1">
        <f t="shared" si="262"/>
        <v>0</v>
      </c>
      <c r="E833" s="7">
        <v>1</v>
      </c>
      <c r="F833" s="9" t="s">
        <v>427</v>
      </c>
      <c r="G833" s="4">
        <f t="shared" si="244"/>
        <v>4.5330915684496827E-4</v>
      </c>
      <c r="H833" s="4" t="str">
        <f t="shared" si="245"/>
        <v>stɹɪ</v>
      </c>
      <c r="I833" s="4" t="str">
        <f t="shared" si="246"/>
        <v>stry</v>
      </c>
      <c r="J833" s="10">
        <f t="shared" si="247"/>
        <v>4</v>
      </c>
      <c r="K833" s="10">
        <f t="shared" si="248"/>
        <v>4</v>
      </c>
      <c r="L833" s="10">
        <f t="shared" si="249"/>
        <v>4</v>
      </c>
      <c r="M833" s="1" t="str">
        <f t="shared" si="250"/>
        <v>~stry~</v>
      </c>
      <c r="N833" s="1" t="str">
        <f t="shared" si="251"/>
        <v>[stɹɪ]</v>
      </c>
      <c r="O833" s="4">
        <f t="shared" si="252"/>
        <v>0.15616457835260653</v>
      </c>
      <c r="P833" s="4">
        <f t="shared" si="253"/>
        <v>0.66666666666666663</v>
      </c>
      <c r="Q833" s="3" cm="1">
        <f t="array" ref="Q833">SUM(_xlfn._xlws.FILTER($G$2:$G$863,_xlfn.MAP($M$2:$M$863,_xlfn.LAMBDA(_xlpm.x,_xlpm.x=$M833))))</f>
        <v>4.5330915684496827E-4</v>
      </c>
      <c r="R833" s="4">
        <f t="shared" si="254"/>
        <v>1</v>
      </c>
      <c r="S833" s="6" cm="1">
        <f t="array" ref="S833">SUM(_xlfn._xlws.FILTER($G$2:$G$863,_xlfn.MAP($N$2:$N$863,_xlfn.LAMBDA(_xlpm.x,_xlpm.x=$N833))))</f>
        <v>9.0661831368993653E-4</v>
      </c>
      <c r="T833" s="4">
        <f t="shared" si="255"/>
        <v>0.5</v>
      </c>
      <c r="U833" s="4">
        <f t="shared" si="256"/>
        <v>0.3010299956639812</v>
      </c>
      <c r="V833" s="4" t="s">
        <v>907</v>
      </c>
      <c r="W833" s="4" t="s">
        <v>898</v>
      </c>
      <c r="X833" s="2" cm="1">
        <f t="array" ref="X833">SUM(_xlfn._xlws.FILTER($E$2:$E$863,_xlfn.MAP($V$2:$V$863,_xlfn.LAMBDA(_xlpm.x,_xlpm.x=$V833))))</f>
        <v>341</v>
      </c>
      <c r="Y833" s="11">
        <f t="shared" si="257"/>
        <v>2.9325513196480938E-3</v>
      </c>
      <c r="Z833" s="2" cm="1">
        <f t="array" ref="Z833">SUM(_xlfn._xlws.FILTER($E$2:$E$863,_xlfn.MAP($W$2:$W$863,_xlfn.LAMBDA(_xlpm.x,_xlpm.x=$W833))))</f>
        <v>56</v>
      </c>
      <c r="AA833" s="11">
        <f t="shared" si="258"/>
        <v>1.7857142857142856E-2</v>
      </c>
      <c r="AB833" s="11">
        <f t="shared" si="259"/>
        <v>-0.78456635198629721</v>
      </c>
      <c r="AC833" s="2"/>
      <c r="AH833" s="2"/>
      <c r="AI833" s="2"/>
    </row>
    <row r="834" spans="1:35">
      <c r="A834" s="1" t="str">
        <f t="shared" ref="A834:A863" si="263">_xlfn.LET(_xlpm.sep," : ",CONCATENATE(M834,_xlpm.sep,N834))</f>
        <v>~trai~ : [tɹeɪ]</v>
      </c>
      <c r="B834" s="1">
        <f t="shared" si="262"/>
        <v>0</v>
      </c>
      <c r="C834" s="1">
        <f t="shared" si="262"/>
        <v>0</v>
      </c>
      <c r="D834" s="1">
        <f t="shared" si="262"/>
        <v>0</v>
      </c>
      <c r="E834" s="7">
        <v>1</v>
      </c>
      <c r="F834" s="9" t="s">
        <v>272</v>
      </c>
      <c r="G834" s="4">
        <f t="shared" ref="G834:G863" si="264">E834/freq.sum.r6e</f>
        <v>4.5330915684496827E-4</v>
      </c>
      <c r="H834" s="4" t="str">
        <f t="shared" ref="H834:H863" si="265">_xlfn.LET(_xlpm.sep,":",_xlpm.w,$F834,LEFT(_xlpm.w,FIND(_xlpm.sep,_xlpm.w)-1))</f>
        <v>tɹeɪ</v>
      </c>
      <c r="I834" s="4" t="str">
        <f t="shared" ref="I834:I863" si="266">_xlfn.LET(_xlpm.sep,":",_xlpm.w,$F834,RIGHT(_xlpm.w,LEN(_xlpm.w)-FIND(_xlpm.sep,_xlpm.w)))</f>
        <v>trai</v>
      </c>
      <c r="J834" s="10">
        <f t="shared" ref="J834:J863" si="267">_xlfn.LET(_xlpm.w,H834,LEN(_xlpm.w))</f>
        <v>4</v>
      </c>
      <c r="K834" s="10">
        <f t="shared" ref="K834:K863" si="268">_xlfn.LET(_xlpm.w,I834,LEN(_xlpm.w))</f>
        <v>4</v>
      </c>
      <c r="L834" s="10">
        <f t="shared" ref="L834:L863" si="269">_xlfn.LET(_xlpm.a,J834,_xlpm.b,K834,MAX(_xlpm.a,_xlpm.b))</f>
        <v>4</v>
      </c>
      <c r="M834" s="1" t="str">
        <f t="shared" ref="M834:M863" si="270">_xlfn.LET(_xlpm.sep,":",_xlpm.w,$F834,_xlfn.CONCAT("~",RIGHT(_xlpm.w,LEN(_xlpm.w)-FIND(_xlpm.sep,_xlpm.w)),"~"))</f>
        <v>~trai~</v>
      </c>
      <c r="N834" s="1" t="str">
        <f t="shared" ref="N834:N863" si="271">_xlfn.LET(_xlpm.sep,":",_xlpm.w,$F834,_xlfn.CONCAT("[",LEFT(_xlpm.w,FIND(_xlpm.sep,_xlpm.w)-1),"]"))</f>
        <v>[tɹeɪ]</v>
      </c>
      <c r="O834" s="4">
        <f t="shared" ref="O834:O863" si="272">_xlfn.LET(_xlpm.freq,E834,_xlpm.size,L834+1,_xlpm.F,P834,LOG(1+_xlpm.freq)*LOG(1+_xlpm.size)*_xlpm.F)</f>
        <v>0.15616457835260653</v>
      </c>
      <c r="P834" s="4">
        <f t="shared" ref="P834:P863" si="273">_xlfn.LET(_xlpm.a,T834,_xlpm.b,R834,2*_xlpm.a*_xlpm.b/(_xlpm.a+_xlpm.b))</f>
        <v>0.66666666666666663</v>
      </c>
      <c r="Q834" s="3" cm="1">
        <f t="array" ref="Q834">SUM(_xlfn._xlws.FILTER($G$2:$G$863,_xlfn.MAP($M$2:$M$863,_xlfn.LAMBDA(_xlpm.x,_xlpm.x=$M834))))</f>
        <v>4.5330915684496827E-4</v>
      </c>
      <c r="R834" s="4">
        <f t="shared" ref="R834:R863" si="274">$G834/Q834</f>
        <v>1</v>
      </c>
      <c r="S834" s="6" cm="1">
        <f t="array" ref="S834">SUM(_xlfn._xlws.FILTER($G$2:$G$863,_xlfn.MAP($N$2:$N$863,_xlfn.LAMBDA(_xlpm.x,_xlpm.x=$N834))))</f>
        <v>9.0661831368993653E-4</v>
      </c>
      <c r="T834" s="4">
        <f t="shared" ref="T834:T863" si="275">$G834/S834</f>
        <v>0.5</v>
      </c>
      <c r="U834" s="4">
        <f t="shared" ref="U834:U863" si="276">_xlfn.LET(_xlpm.p,R834,_xlpm.q,T834,LOG(_xlpm.p/_xlpm.q))</f>
        <v>0.3010299956639812</v>
      </c>
      <c r="V834" s="4" t="s">
        <v>907</v>
      </c>
      <c r="W834" s="4" t="s">
        <v>900</v>
      </c>
      <c r="X834" s="2" cm="1">
        <f t="array" ref="X834">SUM(_xlfn._xlws.FILTER($E$2:$E$863,_xlfn.MAP($V$2:$V$863,_xlfn.LAMBDA(_xlpm.x,_xlpm.x=$V834))))</f>
        <v>341</v>
      </c>
      <c r="Y834" s="11">
        <f t="shared" ref="Y834:Y863" si="277">$E834/X834</f>
        <v>2.9325513196480938E-3</v>
      </c>
      <c r="Z834" s="2" cm="1">
        <f t="array" ref="Z834">SUM(_xlfn._xlws.FILTER($E$2:$E$863,_xlfn.MAP($W$2:$W$863,_xlfn.LAMBDA(_xlpm.x,_xlpm.x=$W834))))</f>
        <v>78</v>
      </c>
      <c r="AA834" s="11">
        <f t="shared" ref="AA834:AA863" si="278">$E834/Z834</f>
        <v>1.282051282051282E-2</v>
      </c>
      <c r="AB834" s="11">
        <f t="shared" ref="AB834:AB863" si="279">_xlfn.LET(_xlpm.a,Y834,_xlpm.b,AA834,LOG(_xlpm.a/_xlpm.b))</f>
        <v>-0.64065977630201731</v>
      </c>
      <c r="AC834" s="2"/>
      <c r="AH834" s="2"/>
      <c r="AI834" s="2"/>
    </row>
    <row r="835" spans="1:35">
      <c r="A835" s="1" t="str">
        <f t="shared" si="263"/>
        <v>~chai~ : [tʃɛ]</v>
      </c>
      <c r="B835" s="1">
        <f t="shared" si="262"/>
        <v>0</v>
      </c>
      <c r="C835" s="1">
        <f t="shared" si="262"/>
        <v>0</v>
      </c>
      <c r="D835" s="1">
        <f t="shared" si="262"/>
        <v>0</v>
      </c>
      <c r="E835" s="7">
        <v>1</v>
      </c>
      <c r="F835" s="9" t="s">
        <v>454</v>
      </c>
      <c r="G835" s="4">
        <f t="shared" si="264"/>
        <v>4.5330915684496827E-4</v>
      </c>
      <c r="H835" s="1" t="str">
        <f t="shared" si="265"/>
        <v>tʃɛ</v>
      </c>
      <c r="I835" s="1" t="str">
        <f t="shared" si="266"/>
        <v>chai</v>
      </c>
      <c r="J835" s="10">
        <f t="shared" si="267"/>
        <v>3</v>
      </c>
      <c r="K835" s="10">
        <f t="shared" si="268"/>
        <v>4</v>
      </c>
      <c r="L835" s="10">
        <f t="shared" si="269"/>
        <v>4</v>
      </c>
      <c r="M835" s="1" t="str">
        <f t="shared" si="270"/>
        <v>~chai~</v>
      </c>
      <c r="N835" s="1" t="str">
        <f t="shared" si="271"/>
        <v>[tʃɛ]</v>
      </c>
      <c r="O835" s="4">
        <f t="shared" si="272"/>
        <v>0.15616457835260653</v>
      </c>
      <c r="P835" s="4">
        <f t="shared" si="273"/>
        <v>0.66666666666666663</v>
      </c>
      <c r="Q835" s="3" cm="1">
        <f t="array" ref="Q835">SUM(_xlfn._xlws.FILTER($G$2:$G$863,_xlfn.MAP($M$2:$M$863,_xlfn.LAMBDA(_xlpm.x,_xlpm.x=$M835))))</f>
        <v>4.5330915684496827E-4</v>
      </c>
      <c r="R835" s="4">
        <f t="shared" si="274"/>
        <v>1</v>
      </c>
      <c r="S835" s="6" cm="1">
        <f t="array" ref="S835">SUM(_xlfn._xlws.FILTER($G$2:$G$863,_xlfn.MAP($N$2:$N$863,_xlfn.LAMBDA(_xlpm.x,_xlpm.x=$N835))))</f>
        <v>9.0661831368993653E-4</v>
      </c>
      <c r="T835" s="4">
        <f t="shared" si="275"/>
        <v>0.5</v>
      </c>
      <c r="U835" s="4">
        <f t="shared" si="276"/>
        <v>0.3010299956639812</v>
      </c>
      <c r="V835" s="4" t="s">
        <v>914</v>
      </c>
      <c r="W835" s="4" t="s">
        <v>904</v>
      </c>
      <c r="X835" s="2" cm="1">
        <f t="array" ref="X835">SUM(_xlfn._xlws.FILTER($E$2:$E$863,_xlfn.MAP($V$2:$V$863,_xlfn.LAMBDA(_xlpm.x,_xlpm.x=$V835))))</f>
        <v>11</v>
      </c>
      <c r="Y835" s="11">
        <f t="shared" si="277"/>
        <v>9.0909090909090912E-2</v>
      </c>
      <c r="Z835" s="2" cm="1">
        <f t="array" ref="Z835">SUM(_xlfn._xlws.FILTER($E$2:$E$863,_xlfn.MAP($W$2:$W$863,_xlfn.LAMBDA(_xlpm.x,_xlpm.x=$W835))))</f>
        <v>45</v>
      </c>
      <c r="AA835" s="11">
        <f t="shared" si="278"/>
        <v>2.2222222222222223E-2</v>
      </c>
      <c r="AB835" s="11">
        <f t="shared" si="279"/>
        <v>0.61181982861711859</v>
      </c>
      <c r="AC835" s="2"/>
      <c r="AH835" s="2"/>
      <c r="AI835" s="2"/>
    </row>
    <row r="836" spans="1:35">
      <c r="A836" s="1" t="str">
        <f t="shared" si="263"/>
        <v>~show~ : [ʃoʊ]</v>
      </c>
      <c r="B836" s="1">
        <f t="shared" si="262"/>
        <v>0</v>
      </c>
      <c r="C836" s="1">
        <f t="shared" si="262"/>
        <v>0</v>
      </c>
      <c r="D836" s="1">
        <f t="shared" si="262"/>
        <v>0</v>
      </c>
      <c r="E836" s="7">
        <v>1</v>
      </c>
      <c r="F836" s="9" t="s">
        <v>238</v>
      </c>
      <c r="G836" s="4">
        <f t="shared" si="264"/>
        <v>4.5330915684496827E-4</v>
      </c>
      <c r="H836" s="4" t="str">
        <f t="shared" si="265"/>
        <v>ʃoʊ</v>
      </c>
      <c r="I836" s="4" t="str">
        <f t="shared" si="266"/>
        <v>show</v>
      </c>
      <c r="J836" s="10">
        <f t="shared" si="267"/>
        <v>3</v>
      </c>
      <c r="K836" s="10">
        <f t="shared" si="268"/>
        <v>4</v>
      </c>
      <c r="L836" s="10">
        <f t="shared" si="269"/>
        <v>4</v>
      </c>
      <c r="M836" s="1" t="str">
        <f t="shared" si="270"/>
        <v>~show~</v>
      </c>
      <c r="N836" s="1" t="str">
        <f t="shared" si="271"/>
        <v>[ʃoʊ]</v>
      </c>
      <c r="O836" s="4">
        <f t="shared" si="272"/>
        <v>0.15616457835260653</v>
      </c>
      <c r="P836" s="4">
        <f t="shared" si="273"/>
        <v>0.66666666666666663</v>
      </c>
      <c r="Q836" s="3" cm="1">
        <f t="array" ref="Q836">SUM(_xlfn._xlws.FILTER($G$2:$G$863,_xlfn.MAP($M$2:$M$863,_xlfn.LAMBDA(_xlpm.x,_xlpm.x=$M836))))</f>
        <v>4.5330915684496827E-4</v>
      </c>
      <c r="R836" s="4">
        <f t="shared" si="274"/>
        <v>1</v>
      </c>
      <c r="S836" s="6" cm="1">
        <f t="array" ref="S836">SUM(_xlfn._xlws.FILTER($G$2:$G$863,_xlfn.MAP($N$2:$N$863,_xlfn.LAMBDA(_xlpm.x,_xlpm.x=$N836))))</f>
        <v>9.0661831368993653E-4</v>
      </c>
      <c r="T836" s="4">
        <f t="shared" si="275"/>
        <v>0.5</v>
      </c>
      <c r="U836" s="4">
        <f t="shared" si="276"/>
        <v>0.3010299956639812</v>
      </c>
      <c r="V836" s="4" t="s">
        <v>909</v>
      </c>
      <c r="W836" s="4" t="s">
        <v>890</v>
      </c>
      <c r="X836" s="2" cm="1">
        <f t="array" ref="X836">SUM(_xlfn._xlws.FILTER($E$2:$E$863,_xlfn.MAP($V$2:$V$863,_xlfn.LAMBDA(_xlpm.x,_xlpm.x=$V836))))</f>
        <v>473</v>
      </c>
      <c r="Y836" s="11">
        <f t="shared" si="277"/>
        <v>2.1141649048625794E-3</v>
      </c>
      <c r="Z836" s="2" cm="1">
        <f t="array" ref="Z836">SUM(_xlfn._xlws.FILTER($E$2:$E$863,_xlfn.MAP($W$2:$W$863,_xlfn.LAMBDA(_xlpm.x,_xlpm.x=$W836))))</f>
        <v>245</v>
      </c>
      <c r="AA836" s="11">
        <f t="shared" si="278"/>
        <v>4.0816326530612249E-3</v>
      </c>
      <c r="AB836" s="11">
        <f t="shared" si="279"/>
        <v>-0.28569505637327913</v>
      </c>
      <c r="AC836" s="2"/>
      <c r="AH836" s="2"/>
      <c r="AI836" s="2"/>
    </row>
    <row r="837" spans="1:35">
      <c r="A837" s="1" t="str">
        <f t="shared" si="263"/>
        <v>~gray~ : [ɡɹeɪ]</v>
      </c>
      <c r="B837" s="1">
        <f t="shared" si="262"/>
        <v>0</v>
      </c>
      <c r="C837" s="1">
        <f t="shared" si="262"/>
        <v>0</v>
      </c>
      <c r="D837" s="1">
        <f t="shared" si="262"/>
        <v>0</v>
      </c>
      <c r="E837" s="7">
        <v>1</v>
      </c>
      <c r="F837" s="9" t="s">
        <v>756</v>
      </c>
      <c r="G837" s="4">
        <f t="shared" si="264"/>
        <v>4.5330915684496827E-4</v>
      </c>
      <c r="H837" s="4" t="str">
        <f t="shared" si="265"/>
        <v>ɡɹeɪ</v>
      </c>
      <c r="I837" s="4" t="str">
        <f t="shared" si="266"/>
        <v>gray</v>
      </c>
      <c r="J837" s="10">
        <f t="shared" si="267"/>
        <v>4</v>
      </c>
      <c r="K837" s="10">
        <f t="shared" si="268"/>
        <v>4</v>
      </c>
      <c r="L837" s="10">
        <f t="shared" si="269"/>
        <v>4</v>
      </c>
      <c r="M837" s="1" t="str">
        <f t="shared" si="270"/>
        <v>~gray~</v>
      </c>
      <c r="N837" s="1" t="str">
        <f t="shared" si="271"/>
        <v>[ɡɹeɪ]</v>
      </c>
      <c r="O837" s="4">
        <f t="shared" si="272"/>
        <v>0.15616457835260653</v>
      </c>
      <c r="P837" s="4">
        <f t="shared" si="273"/>
        <v>0.66666666666666663</v>
      </c>
      <c r="Q837" s="3" cm="1">
        <f t="array" ref="Q837">SUM(_xlfn._xlws.FILTER($G$2:$G$863,_xlfn.MAP($M$2:$M$863,_xlfn.LAMBDA(_xlpm.x,_xlpm.x=$M837))))</f>
        <v>4.5330915684496827E-4</v>
      </c>
      <c r="R837" s="4">
        <f t="shared" si="274"/>
        <v>1</v>
      </c>
      <c r="S837" s="6" cm="1">
        <f t="array" ref="S837">SUM(_xlfn._xlws.FILTER($G$2:$G$863,_xlfn.MAP($N$2:$N$863,_xlfn.LAMBDA(_xlpm.x,_xlpm.x=$N837))))</f>
        <v>9.0661831368993653E-4</v>
      </c>
      <c r="T837" s="4">
        <f t="shared" si="275"/>
        <v>0.5</v>
      </c>
      <c r="U837" s="4">
        <f t="shared" si="276"/>
        <v>0.3010299956639812</v>
      </c>
      <c r="V837" s="4"/>
      <c r="W837" s="4"/>
      <c r="X837" s="2" cm="1">
        <f t="array" ref="X837">SUM(_xlfn._xlws.FILTER($E$2:$E$863,_xlfn.MAP($V$2:$V$863,_xlfn.LAMBDA(_xlpm.x,_xlpm.x=$V837))))</f>
        <v>44</v>
      </c>
      <c r="Y837" s="11">
        <f t="shared" si="277"/>
        <v>2.2727272727272728E-2</v>
      </c>
      <c r="Z837" s="2" cm="1">
        <f t="array" ref="Z837">SUM(_xlfn._xlws.FILTER($E$2:$E$863,_xlfn.MAP($W$2:$W$863,_xlfn.LAMBDA(_xlpm.x,_xlpm.x=$W837))))</f>
        <v>108</v>
      </c>
      <c r="AA837" s="11">
        <f t="shared" si="278"/>
        <v>9.2592592592592587E-3</v>
      </c>
      <c r="AB837" s="11">
        <f t="shared" si="279"/>
        <v>0.38997107900076228</v>
      </c>
      <c r="AC837" s="2"/>
      <c r="AH837" s="2"/>
      <c r="AI837" s="2"/>
    </row>
    <row r="838" spans="1:35">
      <c r="A838" s="1" t="str">
        <f t="shared" si="263"/>
        <v>~grea~ : [ɡɹeɪ]</v>
      </c>
      <c r="B838" s="1">
        <f t="shared" si="262"/>
        <v>0</v>
      </c>
      <c r="C838" s="1">
        <f t="shared" si="262"/>
        <v>0</v>
      </c>
      <c r="D838" s="1">
        <f t="shared" si="262"/>
        <v>0</v>
      </c>
      <c r="E838" s="7">
        <v>1</v>
      </c>
      <c r="F838" s="9" t="s">
        <v>614</v>
      </c>
      <c r="G838" s="4">
        <f t="shared" si="264"/>
        <v>4.5330915684496827E-4</v>
      </c>
      <c r="H838" s="4" t="str">
        <f t="shared" si="265"/>
        <v>ɡɹeɪ</v>
      </c>
      <c r="I838" s="4" t="str">
        <f t="shared" si="266"/>
        <v>grea</v>
      </c>
      <c r="J838" s="10">
        <f t="shared" si="267"/>
        <v>4</v>
      </c>
      <c r="K838" s="10">
        <f t="shared" si="268"/>
        <v>4</v>
      </c>
      <c r="L838" s="10">
        <f t="shared" si="269"/>
        <v>4</v>
      </c>
      <c r="M838" s="1" t="str">
        <f t="shared" si="270"/>
        <v>~grea~</v>
      </c>
      <c r="N838" s="1" t="str">
        <f t="shared" si="271"/>
        <v>[ɡɹeɪ]</v>
      </c>
      <c r="O838" s="4">
        <f t="shared" si="272"/>
        <v>0.15616457835260653</v>
      </c>
      <c r="P838" s="4">
        <f t="shared" si="273"/>
        <v>0.66666666666666663</v>
      </c>
      <c r="Q838" s="3" cm="1">
        <f t="array" ref="Q838">SUM(_xlfn._xlws.FILTER($G$2:$G$863,_xlfn.MAP($M$2:$M$863,_xlfn.LAMBDA(_xlpm.x,_xlpm.x=$M838))))</f>
        <v>4.5330915684496827E-4</v>
      </c>
      <c r="R838" s="4">
        <f t="shared" si="274"/>
        <v>1</v>
      </c>
      <c r="S838" s="6" cm="1">
        <f t="array" ref="S838">SUM(_xlfn._xlws.FILTER($G$2:$G$863,_xlfn.MAP($N$2:$N$863,_xlfn.LAMBDA(_xlpm.x,_xlpm.x=$N838))))</f>
        <v>9.0661831368993653E-4</v>
      </c>
      <c r="T838" s="4">
        <f t="shared" si="275"/>
        <v>0.5</v>
      </c>
      <c r="U838" s="4">
        <f t="shared" si="276"/>
        <v>0.3010299956639812</v>
      </c>
      <c r="V838" s="4" t="s">
        <v>909</v>
      </c>
      <c r="W838" s="4" t="s">
        <v>893</v>
      </c>
      <c r="X838" s="2" cm="1">
        <f t="array" ref="X838">SUM(_xlfn._xlws.FILTER($E$2:$E$863,_xlfn.MAP($V$2:$V$863,_xlfn.LAMBDA(_xlpm.x,_xlpm.x=$V838))))</f>
        <v>473</v>
      </c>
      <c r="Y838" s="11">
        <f t="shared" si="277"/>
        <v>2.1141649048625794E-3</v>
      </c>
      <c r="Z838" s="2" cm="1">
        <f t="array" ref="Z838">SUM(_xlfn._xlws.FILTER($E$2:$E$863,_xlfn.MAP($W$2:$W$863,_xlfn.LAMBDA(_xlpm.x,_xlpm.x=$W838))))</f>
        <v>228</v>
      </c>
      <c r="AA838" s="11">
        <f t="shared" si="278"/>
        <v>4.3859649122807015E-3</v>
      </c>
      <c r="AB838" s="11">
        <f t="shared" si="279"/>
        <v>-0.3169262937373577</v>
      </c>
      <c r="AC838" s="2"/>
      <c r="AH838" s="2"/>
      <c r="AI838" s="2"/>
    </row>
    <row r="839" spans="1:35">
      <c r="A839" s="1" t="str">
        <f t="shared" si="263"/>
        <v>~grew~ : [ɡɹu]</v>
      </c>
      <c r="B839" s="1">
        <f t="shared" si="262"/>
        <v>0</v>
      </c>
      <c r="C839" s="1">
        <f t="shared" si="262"/>
        <v>0</v>
      </c>
      <c r="D839" s="1">
        <f t="shared" si="262"/>
        <v>0</v>
      </c>
      <c r="E839" s="7">
        <v>1</v>
      </c>
      <c r="F839" s="9" t="s">
        <v>674</v>
      </c>
      <c r="G839" s="4">
        <f t="shared" si="264"/>
        <v>4.5330915684496827E-4</v>
      </c>
      <c r="H839" s="4" t="str">
        <f t="shared" si="265"/>
        <v>ɡɹu</v>
      </c>
      <c r="I839" s="4" t="str">
        <f t="shared" si="266"/>
        <v>grew</v>
      </c>
      <c r="J839" s="10">
        <f t="shared" si="267"/>
        <v>3</v>
      </c>
      <c r="K839" s="10">
        <f t="shared" si="268"/>
        <v>4</v>
      </c>
      <c r="L839" s="10">
        <f t="shared" si="269"/>
        <v>4</v>
      </c>
      <c r="M839" s="1" t="str">
        <f t="shared" si="270"/>
        <v>~grew~</v>
      </c>
      <c r="N839" s="1" t="str">
        <f t="shared" si="271"/>
        <v>[ɡɹu]</v>
      </c>
      <c r="O839" s="4">
        <f t="shared" si="272"/>
        <v>0.15616457835260653</v>
      </c>
      <c r="P839" s="4">
        <f t="shared" si="273"/>
        <v>0.66666666666666663</v>
      </c>
      <c r="Q839" s="3" cm="1">
        <f t="array" ref="Q839">SUM(_xlfn._xlws.FILTER($G$2:$G$863,_xlfn.MAP($M$2:$M$863,_xlfn.LAMBDA(_xlpm.x,_xlpm.x=$M839))))</f>
        <v>4.5330915684496827E-4</v>
      </c>
      <c r="R839" s="4">
        <f t="shared" si="274"/>
        <v>1</v>
      </c>
      <c r="S839" s="6" cm="1">
        <f t="array" ref="S839">SUM(_xlfn._xlws.FILTER($G$2:$G$863,_xlfn.MAP($N$2:$N$863,_xlfn.LAMBDA(_xlpm.x,_xlpm.x=$N839))))</f>
        <v>9.0661831368993653E-4</v>
      </c>
      <c r="T839" s="4">
        <f t="shared" si="275"/>
        <v>0.5</v>
      </c>
      <c r="U839" s="4">
        <f t="shared" si="276"/>
        <v>0.3010299956639812</v>
      </c>
      <c r="V839" s="4" t="s">
        <v>899</v>
      </c>
      <c r="W839" s="4" t="s">
        <v>891</v>
      </c>
      <c r="X839" s="2" cm="1">
        <f t="array" ref="X839">SUM(_xlfn._xlws.FILTER($E$2:$E$863,_xlfn.MAP($V$2:$V$863,_xlfn.LAMBDA(_xlpm.x,_xlpm.x=$V839))))</f>
        <v>359</v>
      </c>
      <c r="Y839" s="11">
        <f t="shared" si="277"/>
        <v>2.7855153203342618E-3</v>
      </c>
      <c r="Z839" s="2" cm="1">
        <f t="array" ref="Z839">SUM(_xlfn._xlws.FILTER($E$2:$E$863,_xlfn.MAP($W$2:$W$863,_xlfn.LAMBDA(_xlpm.x,_xlpm.x=$W839))))</f>
        <v>163</v>
      </c>
      <c r="AA839" s="11">
        <f t="shared" si="278"/>
        <v>6.1349693251533744E-3</v>
      </c>
      <c r="AB839" s="11">
        <f t="shared" si="279"/>
        <v>-0.34290684417436135</v>
      </c>
      <c r="AC839" s="2"/>
      <c r="AH839" s="2"/>
      <c r="AI839" s="2"/>
    </row>
    <row r="840" spans="1:35">
      <c r="A840" s="1" t="str">
        <f t="shared" si="263"/>
        <v>~stra~ : [stɹeɪ]</v>
      </c>
      <c r="B840" s="1">
        <f t="shared" si="262"/>
        <v>0</v>
      </c>
      <c r="C840" s="1">
        <f t="shared" si="262"/>
        <v>0</v>
      </c>
      <c r="D840" s="1">
        <f t="shared" si="262"/>
        <v>0</v>
      </c>
      <c r="E840" s="7">
        <v>1</v>
      </c>
      <c r="F840" s="9" t="s">
        <v>426</v>
      </c>
      <c r="G840" s="4">
        <f t="shared" si="264"/>
        <v>4.5330915684496827E-4</v>
      </c>
      <c r="H840" s="4" t="str">
        <f t="shared" si="265"/>
        <v>stɹeɪ</v>
      </c>
      <c r="I840" s="4" t="str">
        <f t="shared" si="266"/>
        <v>stra</v>
      </c>
      <c r="J840" s="10">
        <f t="shared" si="267"/>
        <v>5</v>
      </c>
      <c r="K840" s="10">
        <f t="shared" si="268"/>
        <v>4</v>
      </c>
      <c r="L840" s="10">
        <f t="shared" si="269"/>
        <v>5</v>
      </c>
      <c r="M840" s="1" t="str">
        <f t="shared" si="270"/>
        <v>~stra~</v>
      </c>
      <c r="N840" s="1" t="str">
        <f t="shared" si="271"/>
        <v>[stɹeɪ]</v>
      </c>
      <c r="O840" s="4">
        <f t="shared" si="272"/>
        <v>0.16959990621408716</v>
      </c>
      <c r="P840" s="4">
        <f t="shared" si="273"/>
        <v>0.66666666666666663</v>
      </c>
      <c r="Q840" s="3" cm="1">
        <f t="array" ref="Q840">SUM(_xlfn._xlws.FILTER($G$2:$G$863,_xlfn.MAP($M$2:$M$863,_xlfn.LAMBDA(_xlpm.x,_xlpm.x=$M840))))</f>
        <v>4.5330915684496827E-4</v>
      </c>
      <c r="R840" s="4">
        <f t="shared" si="274"/>
        <v>1</v>
      </c>
      <c r="S840" s="6" cm="1">
        <f t="array" ref="S840">SUM(_xlfn._xlws.FILTER($G$2:$G$863,_xlfn.MAP($N$2:$N$863,_xlfn.LAMBDA(_xlpm.x,_xlpm.x=$N840))))</f>
        <v>9.0661831368993653E-4</v>
      </c>
      <c r="T840" s="4">
        <f t="shared" si="275"/>
        <v>0.5</v>
      </c>
      <c r="U840" s="4">
        <f t="shared" si="276"/>
        <v>0.3010299956639812</v>
      </c>
      <c r="V840" s="4" t="s">
        <v>900</v>
      </c>
      <c r="W840" s="4" t="s">
        <v>902</v>
      </c>
      <c r="X840" s="2" cm="1">
        <f t="array" ref="X840">SUM(_xlfn._xlws.FILTER($E$2:$E$863,_xlfn.MAP($V$2:$V$863,_xlfn.LAMBDA(_xlpm.x,_xlpm.x=$V840))))</f>
        <v>247</v>
      </c>
      <c r="Y840" s="11">
        <f t="shared" si="277"/>
        <v>4.048582995951417E-3</v>
      </c>
      <c r="Z840" s="2" cm="1">
        <f t="array" ref="Z840">SUM(_xlfn._xlws.FILTER($E$2:$E$863,_xlfn.MAP($W$2:$W$863,_xlfn.LAMBDA(_xlpm.x,_xlpm.x=$W840))))</f>
        <v>127</v>
      </c>
      <c r="AA840" s="11">
        <f t="shared" si="278"/>
        <v>7.874015748031496E-3</v>
      </c>
      <c r="AB840" s="11">
        <f t="shared" si="279"/>
        <v>-0.28889323230370889</v>
      </c>
      <c r="AC840" s="2"/>
      <c r="AH840" s="2"/>
      <c r="AI840" s="2"/>
    </row>
    <row r="841" spans="1:35">
      <c r="A841" s="1" t="str">
        <f t="shared" si="263"/>
        <v>~knew~ : [nu]</v>
      </c>
      <c r="B841" s="1">
        <f t="shared" si="262"/>
        <v>0</v>
      </c>
      <c r="C841" s="1">
        <f t="shared" si="262"/>
        <v>0</v>
      </c>
      <c r="D841" s="1">
        <f t="shared" si="262"/>
        <v>1</v>
      </c>
      <c r="E841" s="7">
        <v>1</v>
      </c>
      <c r="F841" s="9" t="s">
        <v>104</v>
      </c>
      <c r="G841" s="4">
        <f t="shared" si="264"/>
        <v>4.5330915684496827E-4</v>
      </c>
      <c r="H841" s="4" t="str">
        <f t="shared" si="265"/>
        <v>nu</v>
      </c>
      <c r="I841" s="4" t="str">
        <f t="shared" si="266"/>
        <v>knew</v>
      </c>
      <c r="J841" s="10">
        <f t="shared" si="267"/>
        <v>2</v>
      </c>
      <c r="K841" s="10">
        <f t="shared" si="268"/>
        <v>4</v>
      </c>
      <c r="L841" s="10">
        <f t="shared" si="269"/>
        <v>4</v>
      </c>
      <c r="M841" s="1" t="str">
        <f t="shared" si="270"/>
        <v>~knew~</v>
      </c>
      <c r="N841" s="1" t="str">
        <f t="shared" si="271"/>
        <v>[nu]</v>
      </c>
      <c r="O841" s="4">
        <f t="shared" si="272"/>
        <v>0.1171234337644549</v>
      </c>
      <c r="P841" s="4">
        <f t="shared" si="273"/>
        <v>0.5</v>
      </c>
      <c r="Q841" s="3" cm="1">
        <f t="array" ref="Q841">SUM(_xlfn._xlws.FILTER($G$2:$G$863,_xlfn.MAP($M$2:$M$863,_xlfn.LAMBDA(_xlpm.x,_xlpm.x=$M841))))</f>
        <v>4.5330915684496827E-4</v>
      </c>
      <c r="R841" s="4">
        <f t="shared" si="274"/>
        <v>1</v>
      </c>
      <c r="S841" s="6" cm="1">
        <f t="array" ref="S841">SUM(_xlfn._xlws.FILTER($G$2:$G$863,_xlfn.MAP($N$2:$N$863,_xlfn.LAMBDA(_xlpm.x,_xlpm.x=$N841))))</f>
        <v>1.3599274705349048E-3</v>
      </c>
      <c r="T841" s="4">
        <f t="shared" si="275"/>
        <v>0.33333333333333331</v>
      </c>
      <c r="U841" s="4">
        <f t="shared" si="276"/>
        <v>0.47712125471966244</v>
      </c>
      <c r="V841" s="4" t="s">
        <v>889</v>
      </c>
      <c r="W841" s="4" t="s">
        <v>903</v>
      </c>
      <c r="X841" s="2" cm="1">
        <f t="array" ref="X841">SUM(_xlfn._xlws.FILTER($E$2:$E$863,_xlfn.MAP($V$2:$V$863,_xlfn.LAMBDA(_xlpm.x,_xlpm.x=$V841))))</f>
        <v>52</v>
      </c>
      <c r="Y841" s="11">
        <f t="shared" si="277"/>
        <v>1.9230769230769232E-2</v>
      </c>
      <c r="Z841" s="2" cm="1">
        <f t="array" ref="Z841">SUM(_xlfn._xlws.FILTER($E$2:$E$863,_xlfn.MAP($W$2:$W$863,_xlfn.LAMBDA(_xlpm.x,_xlpm.x=$W841))))</f>
        <v>32</v>
      </c>
      <c r="AA841" s="11">
        <f t="shared" si="278"/>
        <v>3.125E-2</v>
      </c>
      <c r="AB841" s="11">
        <f t="shared" si="279"/>
        <v>-0.21085336531489315</v>
      </c>
      <c r="AC841" s="2"/>
      <c r="AH841" s="2"/>
      <c r="AI841" s="2"/>
    </row>
    <row r="842" spans="1:35">
      <c r="A842" s="1" t="str">
        <f t="shared" si="263"/>
        <v>~pply~ : [plaɪ]</v>
      </c>
      <c r="B842" s="1">
        <f t="shared" ref="B842:D863" si="280">_xlfn.LET(_xlpm.d,$F842,_xlpm.k,_xlfn.CONCAT(LEFT(TRIM(B$1),1),"*"),COUNTIF(_xlpm.d,_xlpm.k))</f>
        <v>0</v>
      </c>
      <c r="C842" s="1">
        <f t="shared" si="280"/>
        <v>0</v>
      </c>
      <c r="D842" s="1">
        <f t="shared" si="280"/>
        <v>0</v>
      </c>
      <c r="E842" s="7">
        <v>1</v>
      </c>
      <c r="F842" s="9" t="s">
        <v>407</v>
      </c>
      <c r="G842" s="4">
        <f t="shared" si="264"/>
        <v>4.5330915684496827E-4</v>
      </c>
      <c r="H842" s="1" t="str">
        <f t="shared" si="265"/>
        <v>plaɪ</v>
      </c>
      <c r="I842" s="1" t="str">
        <f t="shared" si="266"/>
        <v>pply</v>
      </c>
      <c r="J842" s="10">
        <f t="shared" si="267"/>
        <v>4</v>
      </c>
      <c r="K842" s="10">
        <f t="shared" si="268"/>
        <v>4</v>
      </c>
      <c r="L842" s="10">
        <f t="shared" si="269"/>
        <v>4</v>
      </c>
      <c r="M842" s="1" t="str">
        <f t="shared" si="270"/>
        <v>~pply~</v>
      </c>
      <c r="N842" s="1" t="str">
        <f t="shared" si="271"/>
        <v>[plaɪ]</v>
      </c>
      <c r="O842" s="4">
        <f t="shared" si="272"/>
        <v>0.1171234337644549</v>
      </c>
      <c r="P842" s="4">
        <f t="shared" si="273"/>
        <v>0.5</v>
      </c>
      <c r="Q842" s="3" cm="1">
        <f t="array" ref="Q842">SUM(_xlfn._xlws.FILTER($G$2:$G$863,_xlfn.MAP($M$2:$M$863,_xlfn.LAMBDA(_xlpm.x,_xlpm.x=$M842))))</f>
        <v>4.5330915684496827E-4</v>
      </c>
      <c r="R842" s="4">
        <f t="shared" si="274"/>
        <v>1</v>
      </c>
      <c r="S842" s="6" cm="1">
        <f t="array" ref="S842">SUM(_xlfn._xlws.FILTER($G$2:$G$863,_xlfn.MAP($N$2:$N$863,_xlfn.LAMBDA(_xlpm.x,_xlpm.x=$N842))))</f>
        <v>1.3599274705349048E-3</v>
      </c>
      <c r="T842" s="4">
        <f t="shared" si="275"/>
        <v>0.33333333333333331</v>
      </c>
      <c r="U842" s="4">
        <f t="shared" si="276"/>
        <v>0.47712125471966244</v>
      </c>
      <c r="V842" s="4" t="s">
        <v>908</v>
      </c>
      <c r="W842" s="4" t="s">
        <v>897</v>
      </c>
      <c r="X842" s="2" cm="1">
        <f t="array" ref="X842">SUM(_xlfn._xlws.FILTER($E$2:$E$863,_xlfn.MAP($V$2:$V$863,_xlfn.LAMBDA(_xlpm.x,_xlpm.x=$V842))))</f>
        <v>562</v>
      </c>
      <c r="Y842" s="11">
        <f t="shared" si="277"/>
        <v>1.7793594306049821E-3</v>
      </c>
      <c r="Z842" s="2" cm="1">
        <f t="array" ref="Z842">SUM(_xlfn._xlws.FILTER($E$2:$E$863,_xlfn.MAP($W$2:$W$863,_xlfn.LAMBDA(_xlpm.x,_xlpm.x=$W842))))</f>
        <v>111</v>
      </c>
      <c r="AA842" s="11">
        <f t="shared" si="278"/>
        <v>9.0090090090090089E-3</v>
      </c>
      <c r="AB842" s="11">
        <f t="shared" si="279"/>
        <v>-0.7044133367824037</v>
      </c>
      <c r="AC842" s="2"/>
      <c r="AH842" s="2"/>
      <c r="AI842" s="2"/>
    </row>
    <row r="843" spans="1:35">
      <c r="A843" s="1" t="str">
        <f t="shared" si="263"/>
        <v>~spea~ : [spi]</v>
      </c>
      <c r="B843" s="1">
        <f t="shared" si="280"/>
        <v>0</v>
      </c>
      <c r="C843" s="1">
        <f t="shared" si="280"/>
        <v>0</v>
      </c>
      <c r="D843" s="1">
        <f t="shared" si="280"/>
        <v>0</v>
      </c>
      <c r="E843" s="7">
        <v>1</v>
      </c>
      <c r="F843" s="9" t="s">
        <v>137</v>
      </c>
      <c r="G843" s="4">
        <f t="shared" si="264"/>
        <v>4.5330915684496827E-4</v>
      </c>
      <c r="H843" s="1" t="str">
        <f t="shared" si="265"/>
        <v>spi</v>
      </c>
      <c r="I843" s="1" t="str">
        <f t="shared" si="266"/>
        <v>spea</v>
      </c>
      <c r="J843" s="10">
        <f t="shared" si="267"/>
        <v>3</v>
      </c>
      <c r="K843" s="10">
        <f t="shared" si="268"/>
        <v>4</v>
      </c>
      <c r="L843" s="10">
        <f t="shared" si="269"/>
        <v>4</v>
      </c>
      <c r="M843" s="1" t="str">
        <f t="shared" si="270"/>
        <v>~spea~</v>
      </c>
      <c r="N843" s="1" t="str">
        <f t="shared" si="271"/>
        <v>[spi]</v>
      </c>
      <c r="O843" s="4">
        <f t="shared" si="272"/>
        <v>0.1171234337644549</v>
      </c>
      <c r="P843" s="4">
        <f t="shared" si="273"/>
        <v>0.5</v>
      </c>
      <c r="Q843" s="3" cm="1">
        <f t="array" ref="Q843">SUM(_xlfn._xlws.FILTER($G$2:$G$863,_xlfn.MAP($M$2:$M$863,_xlfn.LAMBDA(_xlpm.x,_xlpm.x=$M843))))</f>
        <v>4.5330915684496827E-4</v>
      </c>
      <c r="R843" s="4">
        <f t="shared" si="274"/>
        <v>1</v>
      </c>
      <c r="S843" s="6" cm="1">
        <f t="array" ref="S843">SUM(_xlfn._xlws.FILTER($G$2:$G$863,_xlfn.MAP($N$2:$N$863,_xlfn.LAMBDA(_xlpm.x,_xlpm.x=$N843))))</f>
        <v>1.3599274705349048E-3</v>
      </c>
      <c r="T843" s="4">
        <f t="shared" si="275"/>
        <v>0.33333333333333331</v>
      </c>
      <c r="U843" s="4">
        <f t="shared" si="276"/>
        <v>0.47712125471966244</v>
      </c>
      <c r="V843" s="4" t="s">
        <v>899</v>
      </c>
      <c r="W843" s="4" t="s">
        <v>895</v>
      </c>
      <c r="X843" s="2" cm="1">
        <f t="array" ref="X843">SUM(_xlfn._xlws.FILTER($E$2:$E$863,_xlfn.MAP($V$2:$V$863,_xlfn.LAMBDA(_xlpm.x,_xlpm.x=$V843))))</f>
        <v>359</v>
      </c>
      <c r="Y843" s="11">
        <f t="shared" si="277"/>
        <v>2.7855153203342618E-3</v>
      </c>
      <c r="Z843" s="2" cm="1">
        <f t="array" ref="Z843">SUM(_xlfn._xlws.FILTER($E$2:$E$863,_xlfn.MAP($W$2:$W$863,_xlfn.LAMBDA(_xlpm.x,_xlpm.x=$W843))))</f>
        <v>150</v>
      </c>
      <c r="AA843" s="11">
        <f t="shared" si="278"/>
        <v>6.6666666666666671E-3</v>
      </c>
      <c r="AB843" s="11">
        <f t="shared" si="279"/>
        <v>-0.37900318952263795</v>
      </c>
      <c r="AC843" s="2"/>
      <c r="AH843" s="2"/>
      <c r="AI843" s="2"/>
    </row>
    <row r="844" spans="1:35">
      <c r="A844" s="1" t="str">
        <f t="shared" si="263"/>
        <v>~stay~ : [steɪ]</v>
      </c>
      <c r="B844" s="1">
        <f t="shared" si="280"/>
        <v>0</v>
      </c>
      <c r="C844" s="1">
        <f t="shared" si="280"/>
        <v>0</v>
      </c>
      <c r="D844" s="1">
        <f t="shared" si="280"/>
        <v>0</v>
      </c>
      <c r="E844" s="7">
        <v>1</v>
      </c>
      <c r="F844" s="9" t="s">
        <v>749</v>
      </c>
      <c r="G844" s="4">
        <f t="shared" si="264"/>
        <v>4.5330915684496827E-4</v>
      </c>
      <c r="H844" s="1" t="str">
        <f t="shared" si="265"/>
        <v>steɪ</v>
      </c>
      <c r="I844" s="1" t="str">
        <f t="shared" si="266"/>
        <v>stay</v>
      </c>
      <c r="J844" s="10">
        <f t="shared" si="267"/>
        <v>4</v>
      </c>
      <c r="K844" s="10">
        <f t="shared" si="268"/>
        <v>4</v>
      </c>
      <c r="L844" s="10">
        <f t="shared" si="269"/>
        <v>4</v>
      </c>
      <c r="M844" s="1" t="str">
        <f t="shared" si="270"/>
        <v>~stay~</v>
      </c>
      <c r="N844" s="1" t="str">
        <f t="shared" si="271"/>
        <v>[steɪ]</v>
      </c>
      <c r="O844" s="4">
        <f t="shared" si="272"/>
        <v>0.1171234337644549</v>
      </c>
      <c r="P844" s="4">
        <f t="shared" si="273"/>
        <v>0.5</v>
      </c>
      <c r="Q844" s="3" cm="1">
        <f t="array" ref="Q844">SUM(_xlfn._xlws.FILTER($G$2:$G$863,_xlfn.MAP($M$2:$M$863,_xlfn.LAMBDA(_xlpm.x,_xlpm.x=$M844))))</f>
        <v>4.5330915684496827E-4</v>
      </c>
      <c r="R844" s="4">
        <f t="shared" si="274"/>
        <v>1</v>
      </c>
      <c r="S844" s="6" cm="1">
        <f t="array" ref="S844">SUM(_xlfn._xlws.FILTER($G$2:$G$863,_xlfn.MAP($N$2:$N$863,_xlfn.LAMBDA(_xlpm.x,_xlpm.x=$N844))))</f>
        <v>1.3599274705349048E-3</v>
      </c>
      <c r="T844" s="4">
        <f t="shared" si="275"/>
        <v>0.33333333333333331</v>
      </c>
      <c r="U844" s="4">
        <f t="shared" si="276"/>
        <v>0.47712125471966244</v>
      </c>
      <c r="V844" s="4" t="s">
        <v>907</v>
      </c>
      <c r="W844" s="4" t="s">
        <v>890</v>
      </c>
      <c r="X844" s="2" cm="1">
        <f t="array" ref="X844">SUM(_xlfn._xlws.FILTER($E$2:$E$863,_xlfn.MAP($V$2:$V$863,_xlfn.LAMBDA(_xlpm.x,_xlpm.x=$V844))))</f>
        <v>341</v>
      </c>
      <c r="Y844" s="11">
        <f t="shared" si="277"/>
        <v>2.9325513196480938E-3</v>
      </c>
      <c r="Z844" s="2" cm="1">
        <f t="array" ref="Z844">SUM(_xlfn._xlws.FILTER($E$2:$E$863,_xlfn.MAP($W$2:$W$863,_xlfn.LAMBDA(_xlpm.x,_xlpm.x=$W844))))</f>
        <v>245</v>
      </c>
      <c r="AA844" s="11">
        <f t="shared" si="278"/>
        <v>4.0816326530612249E-3</v>
      </c>
      <c r="AB844" s="11">
        <f t="shared" si="279"/>
        <v>-0.1435882946279653</v>
      </c>
      <c r="AC844" s="2"/>
      <c r="AH844" s="2"/>
      <c r="AI844" s="2"/>
    </row>
    <row r="845" spans="1:35">
      <c r="A845" s="1" t="str">
        <f t="shared" si="263"/>
        <v>~whee~ : [wi]</v>
      </c>
      <c r="B845" s="1">
        <f t="shared" si="280"/>
        <v>0</v>
      </c>
      <c r="C845" s="1">
        <f t="shared" si="280"/>
        <v>0</v>
      </c>
      <c r="D845" s="1">
        <f t="shared" si="280"/>
        <v>0</v>
      </c>
      <c r="E845" s="7">
        <v>1</v>
      </c>
      <c r="F845" s="9" t="s">
        <v>164</v>
      </c>
      <c r="G845" s="4">
        <f t="shared" si="264"/>
        <v>4.5330915684496827E-4</v>
      </c>
      <c r="H845" s="4" t="str">
        <f t="shared" si="265"/>
        <v>wi</v>
      </c>
      <c r="I845" s="4" t="str">
        <f t="shared" si="266"/>
        <v>whee</v>
      </c>
      <c r="J845" s="10">
        <f t="shared" si="267"/>
        <v>2</v>
      </c>
      <c r="K845" s="10">
        <f t="shared" si="268"/>
        <v>4</v>
      </c>
      <c r="L845" s="10">
        <f t="shared" si="269"/>
        <v>4</v>
      </c>
      <c r="M845" s="1" t="str">
        <f t="shared" si="270"/>
        <v>~whee~</v>
      </c>
      <c r="N845" s="1" t="str">
        <f t="shared" si="271"/>
        <v>[wi]</v>
      </c>
      <c r="O845" s="4">
        <f t="shared" si="272"/>
        <v>0.1171234337644549</v>
      </c>
      <c r="P845" s="4">
        <f t="shared" si="273"/>
        <v>0.5</v>
      </c>
      <c r="Q845" s="3" cm="1">
        <f t="array" ref="Q845">SUM(_xlfn._xlws.FILTER($G$2:$G$863,_xlfn.MAP($M$2:$M$863,_xlfn.LAMBDA(_xlpm.x,_xlpm.x=$M845))))</f>
        <v>4.5330915684496827E-4</v>
      </c>
      <c r="R845" s="4">
        <f t="shared" si="274"/>
        <v>1</v>
      </c>
      <c r="S845" s="6" cm="1">
        <f t="array" ref="S845">SUM(_xlfn._xlws.FILTER($G$2:$G$863,_xlfn.MAP($N$2:$N$863,_xlfn.LAMBDA(_xlpm.x,_xlpm.x=$N845))))</f>
        <v>1.3599274705349048E-3</v>
      </c>
      <c r="T845" s="4">
        <f t="shared" si="275"/>
        <v>0.33333333333333331</v>
      </c>
      <c r="U845" s="4">
        <f t="shared" si="276"/>
        <v>0.47712125471966244</v>
      </c>
      <c r="V845" s="4" t="s">
        <v>914</v>
      </c>
      <c r="W845" s="4" t="s">
        <v>903</v>
      </c>
      <c r="X845" s="2" cm="1">
        <f t="array" ref="X845">SUM(_xlfn._xlws.FILTER($E$2:$E$863,_xlfn.MAP($V$2:$V$863,_xlfn.LAMBDA(_xlpm.x,_xlpm.x=$V845))))</f>
        <v>11</v>
      </c>
      <c r="Y845" s="11">
        <f t="shared" si="277"/>
        <v>9.0909090909090912E-2</v>
      </c>
      <c r="Z845" s="2" cm="1">
        <f t="array" ref="Z845">SUM(_xlfn._xlws.FILTER($E$2:$E$863,_xlfn.MAP($W$2:$W$863,_xlfn.LAMBDA(_xlpm.x,_xlpm.x=$W845))))</f>
        <v>32</v>
      </c>
      <c r="AA845" s="11">
        <f t="shared" si="278"/>
        <v>3.125E-2</v>
      </c>
      <c r="AB845" s="11">
        <f t="shared" si="279"/>
        <v>0.46375729316168096</v>
      </c>
      <c r="AC845" s="2"/>
      <c r="AH845" s="2"/>
      <c r="AI845" s="2"/>
    </row>
    <row r="846" spans="1:35">
      <c r="A846" s="1" t="str">
        <f t="shared" si="263"/>
        <v>~shee~ : [ʃi]</v>
      </c>
      <c r="B846" s="1">
        <f t="shared" si="280"/>
        <v>0</v>
      </c>
      <c r="C846" s="1">
        <f t="shared" si="280"/>
        <v>0</v>
      </c>
      <c r="D846" s="1">
        <f t="shared" si="280"/>
        <v>0</v>
      </c>
      <c r="E846" s="7">
        <v>1</v>
      </c>
      <c r="F846" s="9" t="s">
        <v>504</v>
      </c>
      <c r="G846" s="4">
        <f t="shared" si="264"/>
        <v>4.5330915684496827E-4</v>
      </c>
      <c r="H846" s="4" t="str">
        <f t="shared" si="265"/>
        <v>ʃi</v>
      </c>
      <c r="I846" s="4" t="str">
        <f t="shared" si="266"/>
        <v>shee</v>
      </c>
      <c r="J846" s="10">
        <f t="shared" si="267"/>
        <v>2</v>
      </c>
      <c r="K846" s="10">
        <f t="shared" si="268"/>
        <v>4</v>
      </c>
      <c r="L846" s="10">
        <f t="shared" si="269"/>
        <v>4</v>
      </c>
      <c r="M846" s="1" t="str">
        <f t="shared" si="270"/>
        <v>~shee~</v>
      </c>
      <c r="N846" s="1" t="str">
        <f t="shared" si="271"/>
        <v>[ʃi]</v>
      </c>
      <c r="O846" s="4">
        <f t="shared" si="272"/>
        <v>0.1171234337644549</v>
      </c>
      <c r="P846" s="4">
        <f t="shared" si="273"/>
        <v>0.5</v>
      </c>
      <c r="Q846" s="3" cm="1">
        <f t="array" ref="Q846">SUM(_xlfn._xlws.FILTER($G$2:$G$863,_xlfn.MAP($M$2:$M$863,_xlfn.LAMBDA(_xlpm.x,_xlpm.x=$M846))))</f>
        <v>4.5330915684496827E-4</v>
      </c>
      <c r="R846" s="4">
        <f t="shared" si="274"/>
        <v>1</v>
      </c>
      <c r="S846" s="6" cm="1">
        <f t="array" ref="S846">SUM(_xlfn._xlws.FILTER($G$2:$G$863,_xlfn.MAP($N$2:$N$863,_xlfn.LAMBDA(_xlpm.x,_xlpm.x=$N846))))</f>
        <v>1.3599274705349048E-3</v>
      </c>
      <c r="T846" s="4">
        <f t="shared" si="275"/>
        <v>0.33333333333333331</v>
      </c>
      <c r="U846" s="4">
        <f t="shared" si="276"/>
        <v>0.47712125471966244</v>
      </c>
      <c r="V846" s="4" t="s">
        <v>909</v>
      </c>
      <c r="W846" s="4" t="s">
        <v>891</v>
      </c>
      <c r="X846" s="2" cm="1">
        <f t="array" ref="X846">SUM(_xlfn._xlws.FILTER($E$2:$E$863,_xlfn.MAP($V$2:$V$863,_xlfn.LAMBDA(_xlpm.x,_xlpm.x=$V846))))</f>
        <v>473</v>
      </c>
      <c r="Y846" s="11">
        <f t="shared" si="277"/>
        <v>2.1141649048625794E-3</v>
      </c>
      <c r="Z846" s="2" cm="1">
        <f t="array" ref="Z846">SUM(_xlfn._xlws.FILTER($E$2:$E$863,_xlfn.MAP($W$2:$W$863,_xlfn.LAMBDA(_xlpm.x,_xlpm.x=$W846))))</f>
        <v>163</v>
      </c>
      <c r="AA846" s="11">
        <f t="shared" si="278"/>
        <v>6.1349693251533744E-3</v>
      </c>
      <c r="AB846" s="11">
        <f t="shared" si="279"/>
        <v>-0.46267353633385372</v>
      </c>
      <c r="AC846" s="2"/>
      <c r="AH846" s="2"/>
      <c r="AI846" s="2"/>
    </row>
    <row r="847" spans="1:35">
      <c r="A847" s="1" t="str">
        <f t="shared" si="263"/>
        <v>~plai~ : [pleɪ]</v>
      </c>
      <c r="B847" s="1">
        <f t="shared" si="280"/>
        <v>0</v>
      </c>
      <c r="C847" s="1">
        <f t="shared" si="280"/>
        <v>0</v>
      </c>
      <c r="D847" s="1">
        <f t="shared" si="280"/>
        <v>0</v>
      </c>
      <c r="E847" s="7">
        <v>1</v>
      </c>
      <c r="F847" s="9" t="s">
        <v>777</v>
      </c>
      <c r="G847" s="4">
        <f t="shared" si="264"/>
        <v>4.5330915684496827E-4</v>
      </c>
      <c r="H847" s="4" t="str">
        <f t="shared" si="265"/>
        <v>pleɪ</v>
      </c>
      <c r="I847" s="4" t="str">
        <f t="shared" si="266"/>
        <v>plai</v>
      </c>
      <c r="J847" s="10">
        <f t="shared" si="267"/>
        <v>4</v>
      </c>
      <c r="K847" s="10">
        <f t="shared" si="268"/>
        <v>4</v>
      </c>
      <c r="L847" s="10">
        <f t="shared" si="269"/>
        <v>4</v>
      </c>
      <c r="M847" s="1" t="str">
        <f t="shared" si="270"/>
        <v>~plai~</v>
      </c>
      <c r="N847" s="1" t="str">
        <f t="shared" si="271"/>
        <v>[pleɪ]</v>
      </c>
      <c r="O847" s="4">
        <f t="shared" si="272"/>
        <v>9.3698747011563929E-2</v>
      </c>
      <c r="P847" s="4">
        <f t="shared" si="273"/>
        <v>0.4</v>
      </c>
      <c r="Q847" s="3" cm="1">
        <f t="array" ref="Q847">SUM(_xlfn._xlws.FILTER($G$2:$G$863,_xlfn.MAP($M$2:$M$863,_xlfn.LAMBDA(_xlpm.x,_xlpm.x=$M847))))</f>
        <v>4.5330915684496827E-4</v>
      </c>
      <c r="R847" s="4">
        <f t="shared" si="274"/>
        <v>1</v>
      </c>
      <c r="S847" s="6" cm="1">
        <f t="array" ref="S847">SUM(_xlfn._xlws.FILTER($G$2:$G$863,_xlfn.MAP($N$2:$N$863,_xlfn.LAMBDA(_xlpm.x,_xlpm.x=$N847))))</f>
        <v>1.8132366273798731E-3</v>
      </c>
      <c r="T847" s="4">
        <f t="shared" si="275"/>
        <v>0.25</v>
      </c>
      <c r="U847" s="4">
        <f t="shared" si="276"/>
        <v>0.6020599913279624</v>
      </c>
      <c r="V847" s="4" t="s">
        <v>909</v>
      </c>
      <c r="W847" s="4" t="s">
        <v>893</v>
      </c>
      <c r="X847" s="2" cm="1">
        <f t="array" ref="X847">SUM(_xlfn._xlws.FILTER($E$2:$E$863,_xlfn.MAP($V$2:$V$863,_xlfn.LAMBDA(_xlpm.x,_xlpm.x=$V847))))</f>
        <v>473</v>
      </c>
      <c r="Y847" s="11">
        <f t="shared" si="277"/>
        <v>2.1141649048625794E-3</v>
      </c>
      <c r="Z847" s="2" cm="1">
        <f t="array" ref="Z847">SUM(_xlfn._xlws.FILTER($E$2:$E$863,_xlfn.MAP($W$2:$W$863,_xlfn.LAMBDA(_xlpm.x,_xlpm.x=$W847))))</f>
        <v>228</v>
      </c>
      <c r="AA847" s="11">
        <f t="shared" si="278"/>
        <v>4.3859649122807015E-3</v>
      </c>
      <c r="AB847" s="11">
        <f t="shared" si="279"/>
        <v>-0.3169262937373577</v>
      </c>
      <c r="AC847" s="2"/>
      <c r="AH847" s="2"/>
      <c r="AI847" s="2"/>
    </row>
    <row r="848" spans="1:35">
      <c r="A848" s="1" t="str">
        <f t="shared" si="263"/>
        <v>~play~ : [pleɪ]</v>
      </c>
      <c r="B848" s="1">
        <f t="shared" si="280"/>
        <v>0</v>
      </c>
      <c r="C848" s="1">
        <f t="shared" si="280"/>
        <v>0</v>
      </c>
      <c r="D848" s="1">
        <f t="shared" si="280"/>
        <v>0</v>
      </c>
      <c r="E848" s="7">
        <v>1</v>
      </c>
      <c r="F848" s="9" t="s">
        <v>251</v>
      </c>
      <c r="G848" s="4">
        <f t="shared" si="264"/>
        <v>4.5330915684496827E-4</v>
      </c>
      <c r="H848" s="4" t="str">
        <f t="shared" si="265"/>
        <v>pleɪ</v>
      </c>
      <c r="I848" s="4" t="str">
        <f t="shared" si="266"/>
        <v>play</v>
      </c>
      <c r="J848" s="10">
        <f t="shared" si="267"/>
        <v>4</v>
      </c>
      <c r="K848" s="10">
        <f t="shared" si="268"/>
        <v>4</v>
      </c>
      <c r="L848" s="10">
        <f t="shared" si="269"/>
        <v>4</v>
      </c>
      <c r="M848" s="1" t="str">
        <f t="shared" si="270"/>
        <v>~play~</v>
      </c>
      <c r="N848" s="1" t="str">
        <f t="shared" si="271"/>
        <v>[pleɪ]</v>
      </c>
      <c r="O848" s="4">
        <f t="shared" si="272"/>
        <v>9.3698747011563929E-2</v>
      </c>
      <c r="P848" s="4">
        <f t="shared" si="273"/>
        <v>0.4</v>
      </c>
      <c r="Q848" s="3" cm="1">
        <f t="array" ref="Q848">SUM(_xlfn._xlws.FILTER($G$2:$G$863,_xlfn.MAP($M$2:$M$863,_xlfn.LAMBDA(_xlpm.x,_xlpm.x=$M848))))</f>
        <v>4.5330915684496827E-4</v>
      </c>
      <c r="R848" s="4">
        <f t="shared" si="274"/>
        <v>1</v>
      </c>
      <c r="S848" s="6" cm="1">
        <f t="array" ref="S848">SUM(_xlfn._xlws.FILTER($G$2:$G$863,_xlfn.MAP($N$2:$N$863,_xlfn.LAMBDA(_xlpm.x,_xlpm.x=$N848))))</f>
        <v>1.8132366273798731E-3</v>
      </c>
      <c r="T848" s="4">
        <f t="shared" si="275"/>
        <v>0.25</v>
      </c>
      <c r="U848" s="4">
        <f t="shared" si="276"/>
        <v>0.6020599913279624</v>
      </c>
      <c r="V848" s="4" t="s">
        <v>907</v>
      </c>
      <c r="W848" s="4" t="s">
        <v>896</v>
      </c>
      <c r="X848" s="2" cm="1">
        <f t="array" ref="X848">SUM(_xlfn._xlws.FILTER($E$2:$E$863,_xlfn.MAP($V$2:$V$863,_xlfn.LAMBDA(_xlpm.x,_xlpm.x=$V848))))</f>
        <v>341</v>
      </c>
      <c r="Y848" s="11">
        <f t="shared" si="277"/>
        <v>2.9325513196480938E-3</v>
      </c>
      <c r="Z848" s="2" cm="1">
        <f t="array" ref="Z848">SUM(_xlfn._xlws.FILTER($E$2:$E$863,_xlfn.MAP($W$2:$W$863,_xlfn.LAMBDA(_xlpm.x,_xlpm.x=$W848))))</f>
        <v>85</v>
      </c>
      <c r="AA848" s="11">
        <f t="shared" si="278"/>
        <v>1.1764705882352941E-2</v>
      </c>
      <c r="AB848" s="11">
        <f t="shared" si="279"/>
        <v>-0.60333545327820504</v>
      </c>
      <c r="AC848" s="2"/>
      <c r="AH848" s="2"/>
      <c r="AI848" s="2"/>
    </row>
    <row r="849" spans="1:35">
      <c r="A849" s="1" t="str">
        <f t="shared" si="263"/>
        <v>~thei~ : [ðɛ]</v>
      </c>
      <c r="B849" s="1">
        <f t="shared" si="280"/>
        <v>0</v>
      </c>
      <c r="C849" s="1">
        <f t="shared" si="280"/>
        <v>0</v>
      </c>
      <c r="D849" s="1">
        <f t="shared" si="280"/>
        <v>0</v>
      </c>
      <c r="E849" s="7">
        <v>1</v>
      </c>
      <c r="F849" s="9" t="s">
        <v>544</v>
      </c>
      <c r="G849" s="4">
        <f t="shared" si="264"/>
        <v>4.5330915684496827E-4</v>
      </c>
      <c r="H849" s="4" t="str">
        <f t="shared" si="265"/>
        <v>ðɛ</v>
      </c>
      <c r="I849" s="4" t="str">
        <f t="shared" si="266"/>
        <v>thei</v>
      </c>
      <c r="J849" s="10">
        <f t="shared" si="267"/>
        <v>2</v>
      </c>
      <c r="K849" s="10">
        <f t="shared" si="268"/>
        <v>4</v>
      </c>
      <c r="L849" s="10">
        <f t="shared" si="269"/>
        <v>4</v>
      </c>
      <c r="M849" s="1" t="str">
        <f t="shared" si="270"/>
        <v>~thei~</v>
      </c>
      <c r="N849" s="1" t="str">
        <f t="shared" si="271"/>
        <v>[ðɛ]</v>
      </c>
      <c r="O849" s="4">
        <f t="shared" si="272"/>
        <v>9.3698747011563929E-2</v>
      </c>
      <c r="P849" s="4">
        <f t="shared" si="273"/>
        <v>0.4</v>
      </c>
      <c r="Q849" s="3" cm="1">
        <f t="array" ref="Q849">SUM(_xlfn._xlws.FILTER($G$2:$G$863,_xlfn.MAP($M$2:$M$863,_xlfn.LAMBDA(_xlpm.x,_xlpm.x=$M849))))</f>
        <v>4.5330915684496827E-4</v>
      </c>
      <c r="R849" s="4">
        <f t="shared" si="274"/>
        <v>1</v>
      </c>
      <c r="S849" s="6" cm="1">
        <f t="array" ref="S849">SUM(_xlfn._xlws.FILTER($G$2:$G$863,_xlfn.MAP($N$2:$N$863,_xlfn.LAMBDA(_xlpm.x,_xlpm.x=$N849))))</f>
        <v>1.8132366273798731E-3</v>
      </c>
      <c r="T849" s="4">
        <f t="shared" si="275"/>
        <v>0.25</v>
      </c>
      <c r="U849" s="4">
        <f t="shared" si="276"/>
        <v>0.6020599913279624</v>
      </c>
      <c r="V849" s="4" t="s">
        <v>907</v>
      </c>
      <c r="W849" s="4" t="s">
        <v>890</v>
      </c>
      <c r="X849" s="2" cm="1">
        <f t="array" ref="X849">SUM(_xlfn._xlws.FILTER($E$2:$E$863,_xlfn.MAP($V$2:$V$863,_xlfn.LAMBDA(_xlpm.x,_xlpm.x=$V849))))</f>
        <v>341</v>
      </c>
      <c r="Y849" s="11">
        <f t="shared" si="277"/>
        <v>2.9325513196480938E-3</v>
      </c>
      <c r="Z849" s="2" cm="1">
        <f t="array" ref="Z849">SUM(_xlfn._xlws.FILTER($E$2:$E$863,_xlfn.MAP($W$2:$W$863,_xlfn.LAMBDA(_xlpm.x,_xlpm.x=$W849))))</f>
        <v>245</v>
      </c>
      <c r="AA849" s="11">
        <f t="shared" si="278"/>
        <v>4.0816326530612249E-3</v>
      </c>
      <c r="AB849" s="11">
        <f t="shared" si="279"/>
        <v>-0.1435882946279653</v>
      </c>
      <c r="AC849" s="2"/>
      <c r="AH849" s="2"/>
      <c r="AI849" s="2"/>
    </row>
    <row r="850" spans="1:35">
      <c r="A850" s="1" t="str">
        <f t="shared" si="263"/>
        <v>~know~ : [noʊ]</v>
      </c>
      <c r="B850" s="1">
        <f t="shared" si="280"/>
        <v>0</v>
      </c>
      <c r="C850" s="1">
        <f t="shared" si="280"/>
        <v>0</v>
      </c>
      <c r="D850" s="1">
        <f t="shared" si="280"/>
        <v>1</v>
      </c>
      <c r="E850" s="7">
        <v>1</v>
      </c>
      <c r="F850" s="9" t="s">
        <v>524</v>
      </c>
      <c r="G850" s="4">
        <f t="shared" si="264"/>
        <v>4.5330915684496827E-4</v>
      </c>
      <c r="H850" s="4" t="str">
        <f t="shared" si="265"/>
        <v>noʊ</v>
      </c>
      <c r="I850" s="4" t="str">
        <f t="shared" si="266"/>
        <v>know</v>
      </c>
      <c r="J850" s="10">
        <f t="shared" si="267"/>
        <v>3</v>
      </c>
      <c r="K850" s="10">
        <f t="shared" si="268"/>
        <v>4</v>
      </c>
      <c r="L850" s="10">
        <f t="shared" si="269"/>
        <v>4</v>
      </c>
      <c r="M850" s="1" t="str">
        <f t="shared" si="270"/>
        <v>~know~</v>
      </c>
      <c r="N850" s="1" t="str">
        <f t="shared" si="271"/>
        <v>[noʊ]</v>
      </c>
      <c r="O850" s="4">
        <f t="shared" si="272"/>
        <v>7.8082289176303277E-2</v>
      </c>
      <c r="P850" s="4">
        <f t="shared" si="273"/>
        <v>0.33333333333333337</v>
      </c>
      <c r="Q850" s="3" cm="1">
        <f t="array" ref="Q850">SUM(_xlfn._xlws.FILTER($G$2:$G$863,_xlfn.MAP($M$2:$M$863,_xlfn.LAMBDA(_xlpm.x,_xlpm.x=$M850))))</f>
        <v>4.5330915684496827E-4</v>
      </c>
      <c r="R850" s="4">
        <f t="shared" si="274"/>
        <v>1</v>
      </c>
      <c r="S850" s="6" cm="1">
        <f t="array" ref="S850">SUM(_xlfn._xlws.FILTER($G$2:$G$863,_xlfn.MAP($N$2:$N$863,_xlfn.LAMBDA(_xlpm.x,_xlpm.x=$N850))))</f>
        <v>2.2665457842248413E-3</v>
      </c>
      <c r="T850" s="4">
        <f t="shared" si="275"/>
        <v>0.2</v>
      </c>
      <c r="U850" s="4">
        <f t="shared" si="276"/>
        <v>0.69897000433601886</v>
      </c>
      <c r="V850" s="4" t="s">
        <v>909</v>
      </c>
      <c r="W850" s="4" t="s">
        <v>891</v>
      </c>
      <c r="X850" s="2" cm="1">
        <f t="array" ref="X850">SUM(_xlfn._xlws.FILTER($E$2:$E$863,_xlfn.MAP($V$2:$V$863,_xlfn.LAMBDA(_xlpm.x,_xlpm.x=$V850))))</f>
        <v>473</v>
      </c>
      <c r="Y850" s="11">
        <f t="shared" si="277"/>
        <v>2.1141649048625794E-3</v>
      </c>
      <c r="Z850" s="2" cm="1">
        <f t="array" ref="Z850">SUM(_xlfn._xlws.FILTER($E$2:$E$863,_xlfn.MAP($W$2:$W$863,_xlfn.LAMBDA(_xlpm.x,_xlpm.x=$W850))))</f>
        <v>163</v>
      </c>
      <c r="AA850" s="11">
        <f t="shared" si="278"/>
        <v>6.1349693251533744E-3</v>
      </c>
      <c r="AB850" s="11">
        <f t="shared" si="279"/>
        <v>-0.46267353633385372</v>
      </c>
      <c r="AC850" s="2"/>
      <c r="AH850" s="2"/>
      <c r="AI850" s="2"/>
    </row>
    <row r="851" spans="1:35">
      <c r="A851" s="1" t="str">
        <f t="shared" si="263"/>
        <v>~ppea~ : [pɪ]</v>
      </c>
      <c r="B851" s="1">
        <f t="shared" si="280"/>
        <v>0</v>
      </c>
      <c r="C851" s="1">
        <f t="shared" si="280"/>
        <v>0</v>
      </c>
      <c r="D851" s="1">
        <f t="shared" si="280"/>
        <v>0</v>
      </c>
      <c r="E851" s="7">
        <v>1</v>
      </c>
      <c r="F851" s="9" t="s">
        <v>762</v>
      </c>
      <c r="G851" s="4">
        <f t="shared" si="264"/>
        <v>4.5330915684496827E-4</v>
      </c>
      <c r="H851" s="4" t="str">
        <f t="shared" si="265"/>
        <v>pɪ</v>
      </c>
      <c r="I851" s="4" t="str">
        <f t="shared" si="266"/>
        <v>ppea</v>
      </c>
      <c r="J851" s="10">
        <f t="shared" si="267"/>
        <v>2</v>
      </c>
      <c r="K851" s="10">
        <f t="shared" si="268"/>
        <v>4</v>
      </c>
      <c r="L851" s="10">
        <f t="shared" si="269"/>
        <v>4</v>
      </c>
      <c r="M851" s="1" t="str">
        <f t="shared" si="270"/>
        <v>~ppea~</v>
      </c>
      <c r="N851" s="1" t="str">
        <f t="shared" si="271"/>
        <v>[pɪ]</v>
      </c>
      <c r="O851" s="4">
        <f t="shared" si="272"/>
        <v>5.8561716882227451E-2</v>
      </c>
      <c r="P851" s="4">
        <f t="shared" si="273"/>
        <v>0.25</v>
      </c>
      <c r="Q851" s="3" cm="1">
        <f t="array" ref="Q851">SUM(_xlfn._xlws.FILTER($G$2:$G$863,_xlfn.MAP($M$2:$M$863,_xlfn.LAMBDA(_xlpm.x,_xlpm.x=$M851))))</f>
        <v>4.5330915684496827E-4</v>
      </c>
      <c r="R851" s="4">
        <f t="shared" si="274"/>
        <v>1</v>
      </c>
      <c r="S851" s="6" cm="1">
        <f t="array" ref="S851">SUM(_xlfn._xlws.FILTER($G$2:$G$863,_xlfn.MAP($N$2:$N$863,_xlfn.LAMBDA(_xlpm.x,_xlpm.x=$N851))))</f>
        <v>3.1731640979147779E-3</v>
      </c>
      <c r="T851" s="4">
        <f t="shared" si="275"/>
        <v>0.14285714285714285</v>
      </c>
      <c r="U851" s="4">
        <f t="shared" si="276"/>
        <v>0.84509804001425681</v>
      </c>
      <c r="V851" s="4" t="s">
        <v>908</v>
      </c>
      <c r="W851" s="4" t="s">
        <v>897</v>
      </c>
      <c r="X851" s="2" cm="1">
        <f t="array" ref="X851">SUM(_xlfn._xlws.FILTER($E$2:$E$863,_xlfn.MAP($V$2:$V$863,_xlfn.LAMBDA(_xlpm.x,_xlpm.x=$V851))))</f>
        <v>562</v>
      </c>
      <c r="Y851" s="11">
        <f t="shared" si="277"/>
        <v>1.7793594306049821E-3</v>
      </c>
      <c r="Z851" s="2" cm="1">
        <f t="array" ref="Z851">SUM(_xlfn._xlws.FILTER($E$2:$E$863,_xlfn.MAP($W$2:$W$863,_xlfn.LAMBDA(_xlpm.x,_xlpm.x=$W851))))</f>
        <v>111</v>
      </c>
      <c r="AA851" s="11">
        <f t="shared" si="278"/>
        <v>9.0090090090090089E-3</v>
      </c>
      <c r="AB851" s="11">
        <f t="shared" si="279"/>
        <v>-0.7044133367824037</v>
      </c>
      <c r="AC851" s="2"/>
      <c r="AH851" s="2"/>
      <c r="AI851" s="2"/>
    </row>
    <row r="852" spans="1:35">
      <c r="A852" s="1" t="str">
        <f t="shared" si="263"/>
        <v>~lley~ : [lɪ]</v>
      </c>
      <c r="B852" s="1">
        <f t="shared" si="280"/>
        <v>0</v>
      </c>
      <c r="C852" s="1">
        <f t="shared" si="280"/>
        <v>0</v>
      </c>
      <c r="D852" s="1">
        <f t="shared" si="280"/>
        <v>0</v>
      </c>
      <c r="E852" s="7">
        <v>1</v>
      </c>
      <c r="F852" s="9" t="s">
        <v>795</v>
      </c>
      <c r="G852" s="4">
        <f t="shared" si="264"/>
        <v>4.5330915684496827E-4</v>
      </c>
      <c r="H852" s="4" t="str">
        <f t="shared" si="265"/>
        <v>lɪ</v>
      </c>
      <c r="I852" s="4" t="str">
        <f t="shared" si="266"/>
        <v>lley</v>
      </c>
      <c r="J852" s="10">
        <f t="shared" si="267"/>
        <v>2</v>
      </c>
      <c r="K852" s="10">
        <f t="shared" si="268"/>
        <v>4</v>
      </c>
      <c r="L852" s="10">
        <f t="shared" si="269"/>
        <v>4</v>
      </c>
      <c r="M852" s="1" t="str">
        <f t="shared" si="270"/>
        <v>~lley~</v>
      </c>
      <c r="N852" s="1" t="str">
        <f t="shared" si="271"/>
        <v>[lɪ]</v>
      </c>
      <c r="O852" s="4">
        <f t="shared" si="272"/>
        <v>4.6849373505781958E-2</v>
      </c>
      <c r="P852" s="4">
        <f t="shared" si="273"/>
        <v>0.19999999999999998</v>
      </c>
      <c r="Q852" s="3" cm="1">
        <f t="array" ref="Q852">SUM(_xlfn._xlws.FILTER($G$2:$G$863,_xlfn.MAP($M$2:$M$863,_xlfn.LAMBDA(_xlpm.x,_xlpm.x=$M852))))</f>
        <v>4.5330915684496827E-4</v>
      </c>
      <c r="R852" s="4">
        <f t="shared" si="274"/>
        <v>1</v>
      </c>
      <c r="S852" s="6" cm="1">
        <f t="array" ref="S852">SUM(_xlfn._xlws.FILTER($G$2:$G$863,_xlfn.MAP($N$2:$N$863,_xlfn.LAMBDA(_xlpm.x,_xlpm.x=$N852))))</f>
        <v>4.0797824116047144E-3</v>
      </c>
      <c r="T852" s="4">
        <f t="shared" si="275"/>
        <v>0.1111111111111111</v>
      </c>
      <c r="U852" s="4">
        <f t="shared" si="276"/>
        <v>0.95424250943932487</v>
      </c>
      <c r="V852" s="4" t="s">
        <v>922</v>
      </c>
      <c r="W852" s="4" t="s">
        <v>890</v>
      </c>
      <c r="X852" s="2" cm="1">
        <f t="array" ref="X852">SUM(_xlfn._xlws.FILTER($E$2:$E$863,_xlfn.MAP($V$2:$V$863,_xlfn.LAMBDA(_xlpm.x,_xlpm.x=$V852))))</f>
        <v>4</v>
      </c>
      <c r="Y852" s="11">
        <f t="shared" si="277"/>
        <v>0.25</v>
      </c>
      <c r="Z852" s="2" cm="1">
        <f t="array" ref="Z852">SUM(_xlfn._xlws.FILTER($E$2:$E$863,_xlfn.MAP($W$2:$W$863,_xlfn.LAMBDA(_xlpm.x,_xlpm.x=$W852))))</f>
        <v>245</v>
      </c>
      <c r="AA852" s="11">
        <f t="shared" si="278"/>
        <v>4.0816326530612249E-3</v>
      </c>
      <c r="AB852" s="11">
        <f t="shared" si="279"/>
        <v>1.7871060930365701</v>
      </c>
      <c r="AC852" s="2"/>
      <c r="AH852" s="2"/>
      <c r="AI852" s="2"/>
    </row>
    <row r="853" spans="1:35">
      <c r="A853" s="1" t="str">
        <f t="shared" si="263"/>
        <v>~mpera~ : [mpɹə]</v>
      </c>
      <c r="B853" s="1">
        <f t="shared" si="280"/>
        <v>0</v>
      </c>
      <c r="C853" s="1">
        <f t="shared" si="280"/>
        <v>1</v>
      </c>
      <c r="D853" s="1">
        <f t="shared" si="280"/>
        <v>0</v>
      </c>
      <c r="E853" s="7">
        <v>1</v>
      </c>
      <c r="F853" s="9" t="s">
        <v>286</v>
      </c>
      <c r="G853" s="4">
        <f t="shared" si="264"/>
        <v>4.5330915684496827E-4</v>
      </c>
      <c r="H853" s="4" t="str">
        <f t="shared" si="265"/>
        <v>mpɹə</v>
      </c>
      <c r="I853" s="4" t="str">
        <f t="shared" si="266"/>
        <v>mpera</v>
      </c>
      <c r="J853" s="10">
        <f t="shared" si="267"/>
        <v>4</v>
      </c>
      <c r="K853" s="10">
        <f t="shared" si="268"/>
        <v>5</v>
      </c>
      <c r="L853" s="10">
        <f t="shared" si="269"/>
        <v>5</v>
      </c>
      <c r="M853" s="1" t="str">
        <f t="shared" si="270"/>
        <v>~mpera~</v>
      </c>
      <c r="N853" s="1" t="str">
        <f t="shared" si="271"/>
        <v>[mpɹə]</v>
      </c>
      <c r="O853" s="4">
        <f t="shared" si="272"/>
        <v>0.25439985932113074</v>
      </c>
      <c r="P853" s="4">
        <f t="shared" si="273"/>
        <v>1</v>
      </c>
      <c r="Q853" s="3" cm="1">
        <f t="array" ref="Q853">SUM(_xlfn._xlws.FILTER($G$2:$G$863,_xlfn.MAP($M$2:$M$863,_xlfn.LAMBDA(_xlpm.x,_xlpm.x=$M853))))</f>
        <v>4.5330915684496827E-4</v>
      </c>
      <c r="R853" s="4">
        <f t="shared" si="274"/>
        <v>1</v>
      </c>
      <c r="S853" s="6" cm="1">
        <f t="array" ref="S853">SUM(_xlfn._xlws.FILTER($G$2:$G$863,_xlfn.MAP($N$2:$N$863,_xlfn.LAMBDA(_xlpm.x,_xlpm.x=$N853))))</f>
        <v>4.5330915684496827E-4</v>
      </c>
      <c r="T853" s="4">
        <f t="shared" si="275"/>
        <v>1</v>
      </c>
      <c r="U853" s="4">
        <f t="shared" si="276"/>
        <v>0</v>
      </c>
      <c r="V853" s="4" t="s">
        <v>909</v>
      </c>
      <c r="W853" s="4" t="s">
        <v>899</v>
      </c>
      <c r="X853" s="2" cm="1">
        <f t="array" ref="X853">SUM(_xlfn._xlws.FILTER($E$2:$E$863,_xlfn.MAP($V$2:$V$863,_xlfn.LAMBDA(_xlpm.x,_xlpm.x=$V853))))</f>
        <v>473</v>
      </c>
      <c r="Y853" s="11">
        <f t="shared" si="277"/>
        <v>2.1141649048625794E-3</v>
      </c>
      <c r="Z853" s="2" cm="1">
        <f t="array" ref="Z853">SUM(_xlfn._xlws.FILTER($E$2:$E$863,_xlfn.MAP($W$2:$W$863,_xlfn.LAMBDA(_xlpm.x,_xlpm.x=$W853))))</f>
        <v>104</v>
      </c>
      <c r="AA853" s="11">
        <f t="shared" si="278"/>
        <v>9.6153846153846159E-3</v>
      </c>
      <c r="AB853" s="11">
        <f t="shared" si="279"/>
        <v>-0.65782780143903119</v>
      </c>
      <c r="AC853" s="2"/>
      <c r="AH853" s="2"/>
      <c r="AI853" s="2"/>
    </row>
    <row r="854" spans="1:35">
      <c r="A854" s="1" t="str">
        <f t="shared" si="263"/>
        <v>~nstru~ : [nstɹʊ]</v>
      </c>
      <c r="B854" s="1">
        <f t="shared" si="280"/>
        <v>0</v>
      </c>
      <c r="C854" s="1">
        <f t="shared" si="280"/>
        <v>0</v>
      </c>
      <c r="D854" s="1">
        <f t="shared" si="280"/>
        <v>1</v>
      </c>
      <c r="E854" s="7">
        <v>1</v>
      </c>
      <c r="F854" s="9" t="s">
        <v>627</v>
      </c>
      <c r="G854" s="4">
        <f t="shared" si="264"/>
        <v>4.5330915684496827E-4</v>
      </c>
      <c r="H854" s="4" t="str">
        <f t="shared" si="265"/>
        <v>nstɹʊ</v>
      </c>
      <c r="I854" s="4" t="str">
        <f t="shared" si="266"/>
        <v>nstru</v>
      </c>
      <c r="J854" s="10">
        <f t="shared" si="267"/>
        <v>5</v>
      </c>
      <c r="K854" s="10">
        <f t="shared" si="268"/>
        <v>5</v>
      </c>
      <c r="L854" s="10">
        <f t="shared" si="269"/>
        <v>5</v>
      </c>
      <c r="M854" s="1" t="str">
        <f t="shared" si="270"/>
        <v>~nstru~</v>
      </c>
      <c r="N854" s="1" t="str">
        <f t="shared" si="271"/>
        <v>[nstɹʊ]</v>
      </c>
      <c r="O854" s="4">
        <f t="shared" si="272"/>
        <v>0.25439985932113074</v>
      </c>
      <c r="P854" s="4">
        <f t="shared" si="273"/>
        <v>1</v>
      </c>
      <c r="Q854" s="3" cm="1">
        <f t="array" ref="Q854">SUM(_xlfn._xlws.FILTER($G$2:$G$863,_xlfn.MAP($M$2:$M$863,_xlfn.LAMBDA(_xlpm.x,_xlpm.x=$M854))))</f>
        <v>4.5330915684496827E-4</v>
      </c>
      <c r="R854" s="4">
        <f t="shared" si="274"/>
        <v>1</v>
      </c>
      <c r="S854" s="6" cm="1">
        <f t="array" ref="S854">SUM(_xlfn._xlws.FILTER($G$2:$G$863,_xlfn.MAP($N$2:$N$863,_xlfn.LAMBDA(_xlpm.x,_xlpm.x=$N854))))</f>
        <v>4.5330915684496827E-4</v>
      </c>
      <c r="T854" s="4">
        <f t="shared" si="275"/>
        <v>1</v>
      </c>
      <c r="U854" s="4">
        <f t="shared" si="276"/>
        <v>0</v>
      </c>
      <c r="V854" s="4" t="s">
        <v>908</v>
      </c>
      <c r="W854" s="4" t="s">
        <v>890</v>
      </c>
      <c r="X854" s="2" cm="1">
        <f t="array" ref="X854">SUM(_xlfn._xlws.FILTER($E$2:$E$863,_xlfn.MAP($V$2:$V$863,_xlfn.LAMBDA(_xlpm.x,_xlpm.x=$V854))))</f>
        <v>562</v>
      </c>
      <c r="Y854" s="11">
        <f t="shared" si="277"/>
        <v>1.7793594306049821E-3</v>
      </c>
      <c r="Z854" s="2" cm="1">
        <f t="array" ref="Z854">SUM(_xlfn._xlws.FILTER($E$2:$E$863,_xlfn.MAP($W$2:$W$863,_xlfn.LAMBDA(_xlpm.x,_xlpm.x=$W854))))</f>
        <v>245</v>
      </c>
      <c r="AA854" s="11">
        <f t="shared" si="278"/>
        <v>4.0816326530612249E-3</v>
      </c>
      <c r="AB854" s="11">
        <f t="shared" si="279"/>
        <v>-0.36057023120452869</v>
      </c>
      <c r="AC854" s="2"/>
      <c r="AH854" s="2"/>
      <c r="AI854" s="2"/>
    </row>
    <row r="855" spans="1:35">
      <c r="A855" s="1" t="str">
        <f t="shared" si="263"/>
        <v>~ntain~ : [ntn]</v>
      </c>
      <c r="B855" s="1">
        <f t="shared" si="280"/>
        <v>0</v>
      </c>
      <c r="C855" s="1">
        <f t="shared" si="280"/>
        <v>0</v>
      </c>
      <c r="D855" s="1">
        <f t="shared" si="280"/>
        <v>1</v>
      </c>
      <c r="E855" s="7">
        <v>1</v>
      </c>
      <c r="F855" s="9" t="s">
        <v>103</v>
      </c>
      <c r="G855" s="4">
        <f t="shared" si="264"/>
        <v>4.5330915684496827E-4</v>
      </c>
      <c r="H855" s="4" t="str">
        <f t="shared" si="265"/>
        <v>ntn</v>
      </c>
      <c r="I855" s="4" t="str">
        <f t="shared" si="266"/>
        <v>ntain</v>
      </c>
      <c r="J855" s="10">
        <f t="shared" si="267"/>
        <v>3</v>
      </c>
      <c r="K855" s="10">
        <f t="shared" si="268"/>
        <v>5</v>
      </c>
      <c r="L855" s="10">
        <f t="shared" si="269"/>
        <v>5</v>
      </c>
      <c r="M855" s="1" t="str">
        <f t="shared" si="270"/>
        <v>~ntain~</v>
      </c>
      <c r="N855" s="1" t="str">
        <f t="shared" si="271"/>
        <v>[ntn]</v>
      </c>
      <c r="O855" s="4">
        <f t="shared" si="272"/>
        <v>0.25439985932113074</v>
      </c>
      <c r="P855" s="4">
        <f t="shared" si="273"/>
        <v>1</v>
      </c>
      <c r="Q855" s="3" cm="1">
        <f t="array" ref="Q855">SUM(_xlfn._xlws.FILTER($G$2:$G$863,_xlfn.MAP($M$2:$M$863,_xlfn.LAMBDA(_xlpm.x,_xlpm.x=$M855))))</f>
        <v>4.5330915684496827E-4</v>
      </c>
      <c r="R855" s="4">
        <f t="shared" si="274"/>
        <v>1</v>
      </c>
      <c r="S855" s="6" cm="1">
        <f t="array" ref="S855">SUM(_xlfn._xlws.FILTER($G$2:$G$863,_xlfn.MAP($N$2:$N$863,_xlfn.LAMBDA(_xlpm.x,_xlpm.x=$N855))))</f>
        <v>4.5330915684496827E-4</v>
      </c>
      <c r="T855" s="4">
        <f t="shared" si="275"/>
        <v>1</v>
      </c>
      <c r="U855" s="4">
        <f t="shared" si="276"/>
        <v>0</v>
      </c>
      <c r="V855" s="4" t="s">
        <v>899</v>
      </c>
      <c r="W855" s="4" t="s">
        <v>891</v>
      </c>
      <c r="X855" s="2" cm="1">
        <f t="array" ref="X855">SUM(_xlfn._xlws.FILTER($E$2:$E$863,_xlfn.MAP($V$2:$V$863,_xlfn.LAMBDA(_xlpm.x,_xlpm.x=$V855))))</f>
        <v>359</v>
      </c>
      <c r="Y855" s="11">
        <f t="shared" si="277"/>
        <v>2.7855153203342618E-3</v>
      </c>
      <c r="Z855" s="2" cm="1">
        <f t="array" ref="Z855">SUM(_xlfn._xlws.FILTER($E$2:$E$863,_xlfn.MAP($W$2:$W$863,_xlfn.LAMBDA(_xlpm.x,_xlpm.x=$W855))))</f>
        <v>163</v>
      </c>
      <c r="AA855" s="11">
        <f t="shared" si="278"/>
        <v>6.1349693251533744E-3</v>
      </c>
      <c r="AB855" s="11">
        <f t="shared" si="279"/>
        <v>-0.34290684417436135</v>
      </c>
      <c r="AC855" s="2"/>
      <c r="AH855" s="2"/>
      <c r="AI855" s="2"/>
    </row>
    <row r="856" spans="1:35">
      <c r="A856" s="1" t="str">
        <f t="shared" si="263"/>
        <v>~schoo~ : [sku]</v>
      </c>
      <c r="B856" s="1">
        <f t="shared" si="280"/>
        <v>0</v>
      </c>
      <c r="C856" s="1">
        <f t="shared" si="280"/>
        <v>0</v>
      </c>
      <c r="D856" s="1">
        <f t="shared" si="280"/>
        <v>0</v>
      </c>
      <c r="E856" s="7">
        <v>1</v>
      </c>
      <c r="F856" s="9" t="s">
        <v>134</v>
      </c>
      <c r="G856" s="4">
        <f t="shared" si="264"/>
        <v>4.5330915684496827E-4</v>
      </c>
      <c r="H856" s="1" t="str">
        <f t="shared" si="265"/>
        <v>sku</v>
      </c>
      <c r="I856" s="1" t="str">
        <f t="shared" si="266"/>
        <v>schoo</v>
      </c>
      <c r="J856" s="10">
        <f t="shared" si="267"/>
        <v>3</v>
      </c>
      <c r="K856" s="10">
        <f t="shared" si="268"/>
        <v>5</v>
      </c>
      <c r="L856" s="10">
        <f t="shared" si="269"/>
        <v>5</v>
      </c>
      <c r="M856" s="1" t="str">
        <f t="shared" si="270"/>
        <v>~schoo~</v>
      </c>
      <c r="N856" s="1" t="str">
        <f t="shared" si="271"/>
        <v>[sku]</v>
      </c>
      <c r="O856" s="4">
        <f t="shared" si="272"/>
        <v>0.25439985932113074</v>
      </c>
      <c r="P856" s="4">
        <f t="shared" si="273"/>
        <v>1</v>
      </c>
      <c r="Q856" s="3" cm="1">
        <f t="array" ref="Q856">SUM(_xlfn._xlws.FILTER($G$2:$G$863,_xlfn.MAP($M$2:$M$863,_xlfn.LAMBDA(_xlpm.x,_xlpm.x=$M856))))</f>
        <v>4.5330915684496827E-4</v>
      </c>
      <c r="R856" s="4">
        <f t="shared" si="274"/>
        <v>1</v>
      </c>
      <c r="S856" s="6" cm="1">
        <f t="array" ref="S856">SUM(_xlfn._xlws.FILTER($G$2:$G$863,_xlfn.MAP($N$2:$N$863,_xlfn.LAMBDA(_xlpm.x,_xlpm.x=$N856))))</f>
        <v>4.5330915684496827E-4</v>
      </c>
      <c r="T856" s="4">
        <f t="shared" si="275"/>
        <v>1</v>
      </c>
      <c r="U856" s="4">
        <f t="shared" si="276"/>
        <v>0</v>
      </c>
      <c r="V856" s="4" t="s">
        <v>908</v>
      </c>
      <c r="W856" s="4" t="s">
        <v>897</v>
      </c>
      <c r="X856" s="2" cm="1">
        <f t="array" ref="X856">SUM(_xlfn._xlws.FILTER($E$2:$E$863,_xlfn.MAP($V$2:$V$863,_xlfn.LAMBDA(_xlpm.x,_xlpm.x=$V856))))</f>
        <v>562</v>
      </c>
      <c r="Y856" s="11">
        <f t="shared" si="277"/>
        <v>1.7793594306049821E-3</v>
      </c>
      <c r="Z856" s="2" cm="1">
        <f t="array" ref="Z856">SUM(_xlfn._xlws.FILTER($E$2:$E$863,_xlfn.MAP($W$2:$W$863,_xlfn.LAMBDA(_xlpm.x,_xlpm.x=$W856))))</f>
        <v>111</v>
      </c>
      <c r="AA856" s="11">
        <f t="shared" si="278"/>
        <v>9.0090090090090089E-3</v>
      </c>
      <c r="AB856" s="11">
        <f t="shared" si="279"/>
        <v>-0.7044133367824037</v>
      </c>
      <c r="AC856" s="2"/>
      <c r="AH856" s="2"/>
      <c r="AI856" s="2"/>
    </row>
    <row r="857" spans="1:35">
      <c r="A857" s="1" t="str">
        <f t="shared" si="263"/>
        <v>~sprea~ : [spɹɛ]</v>
      </c>
      <c r="B857" s="1">
        <f t="shared" si="280"/>
        <v>0</v>
      </c>
      <c r="C857" s="1">
        <f t="shared" si="280"/>
        <v>0</v>
      </c>
      <c r="D857" s="1">
        <f t="shared" si="280"/>
        <v>0</v>
      </c>
      <c r="E857" s="7">
        <v>1</v>
      </c>
      <c r="F857" s="9" t="s">
        <v>287</v>
      </c>
      <c r="G857" s="4">
        <f t="shared" si="264"/>
        <v>4.5330915684496827E-4</v>
      </c>
      <c r="H857" s="4" t="str">
        <f t="shared" si="265"/>
        <v>spɹɛ</v>
      </c>
      <c r="I857" s="4" t="str">
        <f t="shared" si="266"/>
        <v>sprea</v>
      </c>
      <c r="J857" s="10">
        <f t="shared" si="267"/>
        <v>4</v>
      </c>
      <c r="K857" s="10">
        <f t="shared" si="268"/>
        <v>5</v>
      </c>
      <c r="L857" s="10">
        <f t="shared" si="269"/>
        <v>5</v>
      </c>
      <c r="M857" s="1" t="str">
        <f t="shared" si="270"/>
        <v>~sprea~</v>
      </c>
      <c r="N857" s="1" t="str">
        <f t="shared" si="271"/>
        <v>[spɹɛ]</v>
      </c>
      <c r="O857" s="4">
        <f t="shared" si="272"/>
        <v>0.25439985932113074</v>
      </c>
      <c r="P857" s="4">
        <f t="shared" si="273"/>
        <v>1</v>
      </c>
      <c r="Q857" s="3" cm="1">
        <f t="array" ref="Q857">SUM(_xlfn._xlws.FILTER($G$2:$G$863,_xlfn.MAP($M$2:$M$863,_xlfn.LAMBDA(_xlpm.x,_xlpm.x=$M857))))</f>
        <v>4.5330915684496827E-4</v>
      </c>
      <c r="R857" s="4">
        <f t="shared" si="274"/>
        <v>1</v>
      </c>
      <c r="S857" s="6" cm="1">
        <f t="array" ref="S857">SUM(_xlfn._xlws.FILTER($G$2:$G$863,_xlfn.MAP($N$2:$N$863,_xlfn.LAMBDA(_xlpm.x,_xlpm.x=$N857))))</f>
        <v>4.5330915684496827E-4</v>
      </c>
      <c r="T857" s="4">
        <f t="shared" si="275"/>
        <v>1</v>
      </c>
      <c r="U857" s="4">
        <f t="shared" si="276"/>
        <v>0</v>
      </c>
      <c r="V857" s="4" t="s">
        <v>900</v>
      </c>
      <c r="W857" s="4" t="s">
        <v>901</v>
      </c>
      <c r="X857" s="2" cm="1">
        <f t="array" ref="X857">SUM(_xlfn._xlws.FILTER($E$2:$E$863,_xlfn.MAP($V$2:$V$863,_xlfn.LAMBDA(_xlpm.x,_xlpm.x=$V857))))</f>
        <v>247</v>
      </c>
      <c r="Y857" s="11">
        <f t="shared" si="277"/>
        <v>4.048582995951417E-3</v>
      </c>
      <c r="Z857" s="2" cm="1">
        <f t="array" ref="Z857">SUM(_xlfn._xlws.FILTER($E$2:$E$863,_xlfn.MAP($W$2:$W$863,_xlfn.LAMBDA(_xlpm.x,_xlpm.x=$W857))))</f>
        <v>184</v>
      </c>
      <c r="AA857" s="11">
        <f t="shared" si="278"/>
        <v>5.434782608695652E-3</v>
      </c>
      <c r="AB857" s="11">
        <f t="shared" si="279"/>
        <v>-0.12787913025012926</v>
      </c>
      <c r="AC857" s="2"/>
      <c r="AH857" s="2"/>
      <c r="AI857" s="2"/>
    </row>
    <row r="858" spans="1:35">
      <c r="A858" s="1" t="str">
        <f t="shared" si="263"/>
        <v>~three~ : [θɹi]</v>
      </c>
      <c r="B858" s="1">
        <f t="shared" si="280"/>
        <v>0</v>
      </c>
      <c r="C858" s="1">
        <f t="shared" si="280"/>
        <v>0</v>
      </c>
      <c r="D858" s="1">
        <f t="shared" si="280"/>
        <v>0</v>
      </c>
      <c r="E858" s="7">
        <v>1</v>
      </c>
      <c r="F858" s="9" t="s">
        <v>396</v>
      </c>
      <c r="G858" s="4">
        <f t="shared" si="264"/>
        <v>4.5330915684496827E-4</v>
      </c>
      <c r="H858" s="4" t="str">
        <f t="shared" si="265"/>
        <v>θɹi</v>
      </c>
      <c r="I858" s="4" t="str">
        <f t="shared" si="266"/>
        <v>three</v>
      </c>
      <c r="J858" s="10">
        <f t="shared" si="267"/>
        <v>3</v>
      </c>
      <c r="K858" s="10">
        <f t="shared" si="268"/>
        <v>5</v>
      </c>
      <c r="L858" s="10">
        <f t="shared" si="269"/>
        <v>5</v>
      </c>
      <c r="M858" s="1" t="str">
        <f t="shared" si="270"/>
        <v>~three~</v>
      </c>
      <c r="N858" s="1" t="str">
        <f t="shared" si="271"/>
        <v>[θɹi]</v>
      </c>
      <c r="O858" s="4">
        <f t="shared" si="272"/>
        <v>0.25439985932113074</v>
      </c>
      <c r="P858" s="4">
        <f t="shared" si="273"/>
        <v>1</v>
      </c>
      <c r="Q858" s="3" cm="1">
        <f t="array" ref="Q858">SUM(_xlfn._xlws.FILTER($G$2:$G$863,_xlfn.MAP($M$2:$M$863,_xlfn.LAMBDA(_xlpm.x,_xlpm.x=$M858))))</f>
        <v>4.5330915684496827E-4</v>
      </c>
      <c r="R858" s="4">
        <f t="shared" si="274"/>
        <v>1</v>
      </c>
      <c r="S858" s="6" cm="1">
        <f t="array" ref="S858">SUM(_xlfn._xlws.FILTER($G$2:$G$863,_xlfn.MAP($N$2:$N$863,_xlfn.LAMBDA(_xlpm.x,_xlpm.x=$N858))))</f>
        <v>4.5330915684496827E-4</v>
      </c>
      <c r="T858" s="4">
        <f t="shared" si="275"/>
        <v>1</v>
      </c>
      <c r="U858" s="4">
        <f t="shared" si="276"/>
        <v>0</v>
      </c>
      <c r="V858" s="4" t="s">
        <v>899</v>
      </c>
      <c r="W858" s="4" t="s">
        <v>890</v>
      </c>
      <c r="X858" s="2" cm="1">
        <f t="array" ref="X858">SUM(_xlfn._xlws.FILTER($E$2:$E$863,_xlfn.MAP($V$2:$V$863,_xlfn.LAMBDA(_xlpm.x,_xlpm.x=$V858))))</f>
        <v>359</v>
      </c>
      <c r="Y858" s="11">
        <f t="shared" si="277"/>
        <v>2.7855153203342618E-3</v>
      </c>
      <c r="Z858" s="2" cm="1">
        <f t="array" ref="Z858">SUM(_xlfn._xlws.FILTER($E$2:$E$863,_xlfn.MAP($W$2:$W$863,_xlfn.LAMBDA(_xlpm.x,_xlpm.x=$W858))))</f>
        <v>245</v>
      </c>
      <c r="AA858" s="11">
        <f t="shared" si="278"/>
        <v>4.0816326530612249E-3</v>
      </c>
      <c r="AB858" s="11">
        <f t="shared" si="279"/>
        <v>-0.16592836421378673</v>
      </c>
      <c r="AC858" s="2"/>
      <c r="AH858" s="2"/>
      <c r="AI858" s="2"/>
    </row>
    <row r="859" spans="1:35">
      <c r="A859" s="1" t="str">
        <f t="shared" si="263"/>
        <v>~throw~ : [θɹoʊ]</v>
      </c>
      <c r="B859" s="1">
        <f t="shared" si="280"/>
        <v>0</v>
      </c>
      <c r="C859" s="1">
        <f t="shared" si="280"/>
        <v>0</v>
      </c>
      <c r="D859" s="1">
        <f t="shared" si="280"/>
        <v>0</v>
      </c>
      <c r="E859" s="7">
        <v>1</v>
      </c>
      <c r="F859" s="9" t="s">
        <v>519</v>
      </c>
      <c r="G859" s="4">
        <f t="shared" si="264"/>
        <v>4.5330915684496827E-4</v>
      </c>
      <c r="H859" s="4" t="str">
        <f t="shared" si="265"/>
        <v>θɹoʊ</v>
      </c>
      <c r="I859" s="4" t="str">
        <f t="shared" si="266"/>
        <v>throw</v>
      </c>
      <c r="J859" s="10">
        <f t="shared" si="267"/>
        <v>4</v>
      </c>
      <c r="K859" s="10">
        <f t="shared" si="268"/>
        <v>5</v>
      </c>
      <c r="L859" s="10">
        <f t="shared" si="269"/>
        <v>5</v>
      </c>
      <c r="M859" s="1" t="str">
        <f t="shared" si="270"/>
        <v>~throw~</v>
      </c>
      <c r="N859" s="1" t="str">
        <f t="shared" si="271"/>
        <v>[θɹoʊ]</v>
      </c>
      <c r="O859" s="4">
        <f t="shared" si="272"/>
        <v>0.25439985932113074</v>
      </c>
      <c r="P859" s="4">
        <f t="shared" si="273"/>
        <v>1</v>
      </c>
      <c r="Q859" s="3" cm="1">
        <f t="array" ref="Q859">SUM(_xlfn._xlws.FILTER($G$2:$G$863,_xlfn.MAP($M$2:$M$863,_xlfn.LAMBDA(_xlpm.x,_xlpm.x=$M859))))</f>
        <v>4.5330915684496827E-4</v>
      </c>
      <c r="R859" s="4">
        <f t="shared" si="274"/>
        <v>1</v>
      </c>
      <c r="S859" s="6" cm="1">
        <f t="array" ref="S859">SUM(_xlfn._xlws.FILTER($G$2:$G$863,_xlfn.MAP($N$2:$N$863,_xlfn.LAMBDA(_xlpm.x,_xlpm.x=$N859))))</f>
        <v>4.5330915684496827E-4</v>
      </c>
      <c r="T859" s="4">
        <f t="shared" si="275"/>
        <v>1</v>
      </c>
      <c r="U859" s="4">
        <f t="shared" si="276"/>
        <v>0</v>
      </c>
      <c r="V859" s="4" t="s">
        <v>909</v>
      </c>
      <c r="W859" s="4"/>
      <c r="X859" s="2" cm="1">
        <f t="array" ref="X859">SUM(_xlfn._xlws.FILTER($E$2:$E$863,_xlfn.MAP($V$2:$V$863,_xlfn.LAMBDA(_xlpm.x,_xlpm.x=$V859))))</f>
        <v>473</v>
      </c>
      <c r="Y859" s="11">
        <f t="shared" si="277"/>
        <v>2.1141649048625794E-3</v>
      </c>
      <c r="Z859" s="2" cm="1">
        <f t="array" ref="Z859">SUM(_xlfn._xlws.FILTER($E$2:$E$863,_xlfn.MAP($W$2:$W$863,_xlfn.LAMBDA(_xlpm.x,_xlpm.x=$W859))))</f>
        <v>108</v>
      </c>
      <c r="AA859" s="11">
        <f t="shared" si="278"/>
        <v>9.2592592592592587E-3</v>
      </c>
      <c r="AB859" s="11">
        <f t="shared" si="279"/>
        <v>-0.6414373852508618</v>
      </c>
      <c r="AC859" s="2"/>
      <c r="AH859" s="2"/>
      <c r="AI859" s="2"/>
    </row>
    <row r="860" spans="1:35">
      <c r="A860" s="1" t="str">
        <f t="shared" si="263"/>
        <v>~throu~ : [θɹu]</v>
      </c>
      <c r="B860" s="1">
        <f t="shared" si="280"/>
        <v>0</v>
      </c>
      <c r="C860" s="1">
        <f t="shared" si="280"/>
        <v>0</v>
      </c>
      <c r="D860" s="1">
        <f t="shared" si="280"/>
        <v>0</v>
      </c>
      <c r="E860" s="7">
        <v>1</v>
      </c>
      <c r="F860" s="9" t="s">
        <v>866</v>
      </c>
      <c r="G860" s="4">
        <f t="shared" si="264"/>
        <v>4.5330915684496827E-4</v>
      </c>
      <c r="H860" s="4" t="str">
        <f t="shared" si="265"/>
        <v>θɹu</v>
      </c>
      <c r="I860" s="4" t="str">
        <f t="shared" si="266"/>
        <v>throu</v>
      </c>
      <c r="J860" s="10">
        <f t="shared" si="267"/>
        <v>3</v>
      </c>
      <c r="K860" s="10">
        <f t="shared" si="268"/>
        <v>5</v>
      </c>
      <c r="L860" s="10">
        <f t="shared" si="269"/>
        <v>5</v>
      </c>
      <c r="M860" s="1" t="str">
        <f t="shared" si="270"/>
        <v>~throu~</v>
      </c>
      <c r="N860" s="1" t="str">
        <f t="shared" si="271"/>
        <v>[θɹu]</v>
      </c>
      <c r="O860" s="4">
        <f t="shared" si="272"/>
        <v>0.25439985932113074</v>
      </c>
      <c r="P860" s="4">
        <f t="shared" si="273"/>
        <v>1</v>
      </c>
      <c r="Q860" s="3" cm="1">
        <f t="array" ref="Q860">SUM(_xlfn._xlws.FILTER($G$2:$G$863,_xlfn.MAP($M$2:$M$863,_xlfn.LAMBDA(_xlpm.x,_xlpm.x=$M860))))</f>
        <v>4.5330915684496827E-4</v>
      </c>
      <c r="R860" s="4">
        <f t="shared" si="274"/>
        <v>1</v>
      </c>
      <c r="S860" s="6" cm="1">
        <f t="array" ref="S860">SUM(_xlfn._xlws.FILTER($G$2:$G$863,_xlfn.MAP($N$2:$N$863,_xlfn.LAMBDA(_xlpm.x,_xlpm.x=$N860))))</f>
        <v>4.5330915684496827E-4</v>
      </c>
      <c r="T860" s="4">
        <f t="shared" si="275"/>
        <v>1</v>
      </c>
      <c r="U860" s="4">
        <f t="shared" si="276"/>
        <v>0</v>
      </c>
      <c r="V860" s="4" t="s">
        <v>908</v>
      </c>
      <c r="W860" s="4" t="s">
        <v>890</v>
      </c>
      <c r="X860" s="2" cm="1">
        <f t="array" ref="X860">SUM(_xlfn._xlws.FILTER($E$2:$E$863,_xlfn.MAP($V$2:$V$863,_xlfn.LAMBDA(_xlpm.x,_xlpm.x=$V860))))</f>
        <v>562</v>
      </c>
      <c r="Y860" s="11">
        <f t="shared" si="277"/>
        <v>1.7793594306049821E-3</v>
      </c>
      <c r="Z860" s="2" cm="1">
        <f t="array" ref="Z860">SUM(_xlfn._xlws.FILTER($E$2:$E$863,_xlfn.MAP($W$2:$W$863,_xlfn.LAMBDA(_xlpm.x,_xlpm.x=$W860))))</f>
        <v>245</v>
      </c>
      <c r="AA860" s="11">
        <f t="shared" si="278"/>
        <v>4.0816326530612249E-3</v>
      </c>
      <c r="AB860" s="11">
        <f t="shared" si="279"/>
        <v>-0.36057023120452869</v>
      </c>
      <c r="AC860" s="2"/>
      <c r="AH860" s="2"/>
      <c r="AI860" s="2"/>
    </row>
    <row r="861" spans="1:35">
      <c r="A861" s="1" t="str">
        <f t="shared" si="263"/>
        <v>~strai~ : [stɹeɪ]</v>
      </c>
      <c r="B861" s="1">
        <f t="shared" si="280"/>
        <v>0</v>
      </c>
      <c r="C861" s="1">
        <f t="shared" si="280"/>
        <v>0</v>
      </c>
      <c r="D861" s="1">
        <f t="shared" si="280"/>
        <v>0</v>
      </c>
      <c r="E861" s="7">
        <v>1</v>
      </c>
      <c r="F861" s="9" t="s">
        <v>684</v>
      </c>
      <c r="G861" s="4">
        <f t="shared" si="264"/>
        <v>4.5330915684496827E-4</v>
      </c>
      <c r="H861" s="4" t="str">
        <f t="shared" si="265"/>
        <v>stɹeɪ</v>
      </c>
      <c r="I861" s="4" t="str">
        <f t="shared" si="266"/>
        <v>strai</v>
      </c>
      <c r="J861" s="10">
        <f t="shared" si="267"/>
        <v>5</v>
      </c>
      <c r="K861" s="10">
        <f t="shared" si="268"/>
        <v>5</v>
      </c>
      <c r="L861" s="10">
        <f t="shared" si="269"/>
        <v>5</v>
      </c>
      <c r="M861" s="1" t="str">
        <f t="shared" si="270"/>
        <v>~strai~</v>
      </c>
      <c r="N861" s="1" t="str">
        <f t="shared" si="271"/>
        <v>[stɹeɪ]</v>
      </c>
      <c r="O861" s="4">
        <f t="shared" si="272"/>
        <v>0.16959990621408716</v>
      </c>
      <c r="P861" s="4">
        <f t="shared" si="273"/>
        <v>0.66666666666666663</v>
      </c>
      <c r="Q861" s="3" cm="1">
        <f t="array" ref="Q861">SUM(_xlfn._xlws.FILTER($G$2:$G$863,_xlfn.MAP($M$2:$M$863,_xlfn.LAMBDA(_xlpm.x,_xlpm.x=$M861))))</f>
        <v>4.5330915684496827E-4</v>
      </c>
      <c r="R861" s="4">
        <f t="shared" si="274"/>
        <v>1</v>
      </c>
      <c r="S861" s="6" cm="1">
        <f t="array" ref="S861">SUM(_xlfn._xlws.FILTER($G$2:$G$863,_xlfn.MAP($N$2:$N$863,_xlfn.LAMBDA(_xlpm.x,_xlpm.x=$N861))))</f>
        <v>9.0661831368993653E-4</v>
      </c>
      <c r="T861" s="4">
        <f t="shared" si="275"/>
        <v>0.5</v>
      </c>
      <c r="U861" s="4">
        <f t="shared" si="276"/>
        <v>0.3010299956639812</v>
      </c>
      <c r="V861" s="4" t="s">
        <v>899</v>
      </c>
      <c r="W861" s="4" t="s">
        <v>899</v>
      </c>
      <c r="X861" s="2" cm="1">
        <f t="array" ref="X861">SUM(_xlfn._xlws.FILTER($E$2:$E$863,_xlfn.MAP($V$2:$V$863,_xlfn.LAMBDA(_xlpm.x,_xlpm.x=$V861))))</f>
        <v>359</v>
      </c>
      <c r="Y861" s="11">
        <f t="shared" si="277"/>
        <v>2.7855153203342618E-3</v>
      </c>
      <c r="Z861" s="2" cm="1">
        <f t="array" ref="Z861">SUM(_xlfn._xlws.FILTER($E$2:$E$863,_xlfn.MAP($W$2:$W$863,_xlfn.LAMBDA(_xlpm.x,_xlpm.x=$W861))))</f>
        <v>104</v>
      </c>
      <c r="AA861" s="11">
        <f t="shared" si="278"/>
        <v>9.6153846153846159E-3</v>
      </c>
      <c r="AB861" s="11">
        <f t="shared" si="279"/>
        <v>-0.53806110927953876</v>
      </c>
      <c r="AC861" s="2"/>
      <c r="AH861" s="2"/>
      <c r="AI861" s="2"/>
    </row>
    <row r="862" spans="1:35">
      <c r="A862" s="1" t="str">
        <f t="shared" si="263"/>
        <v>~strea~ : [stɹi]</v>
      </c>
      <c r="B862" s="1">
        <f t="shared" si="280"/>
        <v>0</v>
      </c>
      <c r="C862" s="1">
        <f t="shared" si="280"/>
        <v>0</v>
      </c>
      <c r="D862" s="1">
        <f t="shared" si="280"/>
        <v>0</v>
      </c>
      <c r="E862" s="7">
        <v>1</v>
      </c>
      <c r="F862" s="9" t="s">
        <v>517</v>
      </c>
      <c r="G862" s="4">
        <f t="shared" si="264"/>
        <v>4.5330915684496827E-4</v>
      </c>
      <c r="H862" s="4" t="str">
        <f t="shared" si="265"/>
        <v>stɹi</v>
      </c>
      <c r="I862" s="4" t="str">
        <f t="shared" si="266"/>
        <v>strea</v>
      </c>
      <c r="J862" s="10">
        <f t="shared" si="267"/>
        <v>4</v>
      </c>
      <c r="K862" s="10">
        <f t="shared" si="268"/>
        <v>5</v>
      </c>
      <c r="L862" s="10">
        <f t="shared" si="269"/>
        <v>5</v>
      </c>
      <c r="M862" s="1" t="str">
        <f t="shared" si="270"/>
        <v>~strea~</v>
      </c>
      <c r="N862" s="1" t="str">
        <f t="shared" si="271"/>
        <v>[stɹi]</v>
      </c>
      <c r="O862" s="4">
        <f t="shared" si="272"/>
        <v>0.16959990621408716</v>
      </c>
      <c r="P862" s="4">
        <f t="shared" si="273"/>
        <v>0.66666666666666663</v>
      </c>
      <c r="Q862" s="3" cm="1">
        <f t="array" ref="Q862">SUM(_xlfn._xlws.FILTER($G$2:$G$863,_xlfn.MAP($M$2:$M$863,_xlfn.LAMBDA(_xlpm.x,_xlpm.x=$M862))))</f>
        <v>4.5330915684496827E-4</v>
      </c>
      <c r="R862" s="4">
        <f t="shared" si="274"/>
        <v>1</v>
      </c>
      <c r="S862" s="6" cm="1">
        <f t="array" ref="S862">SUM(_xlfn._xlws.FILTER($G$2:$G$863,_xlfn.MAP($N$2:$N$863,_xlfn.LAMBDA(_xlpm.x,_xlpm.x=$N862))))</f>
        <v>9.0661831368993653E-4</v>
      </c>
      <c r="T862" s="4">
        <f t="shared" si="275"/>
        <v>0.5</v>
      </c>
      <c r="U862" s="4">
        <f t="shared" si="276"/>
        <v>0.3010299956639812</v>
      </c>
      <c r="V862" s="4" t="s">
        <v>907</v>
      </c>
      <c r="W862" s="4" t="s">
        <v>902</v>
      </c>
      <c r="X862" s="2" cm="1">
        <f t="array" ref="X862">SUM(_xlfn._xlws.FILTER($E$2:$E$863,_xlfn.MAP($V$2:$V$863,_xlfn.LAMBDA(_xlpm.x,_xlpm.x=$V862))))</f>
        <v>341</v>
      </c>
      <c r="Y862" s="11">
        <f t="shared" si="277"/>
        <v>2.9325513196480938E-3</v>
      </c>
      <c r="Z862" s="2" cm="1">
        <f t="array" ref="Z862">SUM(_xlfn._xlws.FILTER($E$2:$E$863,_xlfn.MAP($W$2:$W$863,_xlfn.LAMBDA(_xlpm.x,_xlpm.x=$W862))))</f>
        <v>127</v>
      </c>
      <c r="AA862" s="11">
        <f t="shared" si="278"/>
        <v>7.874015748031496E-3</v>
      </c>
      <c r="AB862" s="11">
        <f t="shared" si="279"/>
        <v>-0.42895065803654087</v>
      </c>
      <c r="AC862" s="2"/>
      <c r="AH862" s="2"/>
      <c r="AI862" s="2"/>
    </row>
    <row r="863" spans="1:35">
      <c r="A863" s="1" t="str">
        <f t="shared" si="263"/>
        <v>~stree~ : [stɹi]</v>
      </c>
      <c r="B863" s="1">
        <f t="shared" si="280"/>
        <v>0</v>
      </c>
      <c r="C863" s="1">
        <f t="shared" si="280"/>
        <v>0</v>
      </c>
      <c r="D863" s="1">
        <f t="shared" si="280"/>
        <v>0</v>
      </c>
      <c r="E863" s="7">
        <v>1</v>
      </c>
      <c r="F863" s="9" t="s">
        <v>518</v>
      </c>
      <c r="G863" s="4">
        <f t="shared" si="264"/>
        <v>4.5330915684496827E-4</v>
      </c>
      <c r="H863" s="1" t="str">
        <f t="shared" si="265"/>
        <v>stɹi</v>
      </c>
      <c r="I863" s="1" t="str">
        <f t="shared" si="266"/>
        <v>stree</v>
      </c>
      <c r="J863" s="10">
        <f t="shared" si="267"/>
        <v>4</v>
      </c>
      <c r="K863" s="10">
        <f t="shared" si="268"/>
        <v>5</v>
      </c>
      <c r="L863" s="10">
        <f t="shared" si="269"/>
        <v>5</v>
      </c>
      <c r="M863" s="1" t="str">
        <f t="shared" si="270"/>
        <v>~stree~</v>
      </c>
      <c r="N863" s="1" t="str">
        <f t="shared" si="271"/>
        <v>[stɹi]</v>
      </c>
      <c r="O863" s="4">
        <f t="shared" si="272"/>
        <v>0.16959990621408716</v>
      </c>
      <c r="P863" s="4">
        <f t="shared" si="273"/>
        <v>0.66666666666666663</v>
      </c>
      <c r="Q863" s="3" cm="1">
        <f t="array" ref="Q863">SUM(_xlfn._xlws.FILTER($G$2:$G$863,_xlfn.MAP($M$2:$M$863,_xlfn.LAMBDA(_xlpm.x,_xlpm.x=$M863))))</f>
        <v>4.5330915684496827E-4</v>
      </c>
      <c r="R863" s="4">
        <f t="shared" si="274"/>
        <v>1</v>
      </c>
      <c r="S863" s="6" cm="1">
        <f t="array" ref="S863">SUM(_xlfn._xlws.FILTER($G$2:$G$863,_xlfn.MAP($N$2:$N$863,_xlfn.LAMBDA(_xlpm.x,_xlpm.x=$N863))))</f>
        <v>9.0661831368993653E-4</v>
      </c>
      <c r="T863" s="4">
        <f t="shared" si="275"/>
        <v>0.5</v>
      </c>
      <c r="U863" s="4">
        <f t="shared" si="276"/>
        <v>0.3010299956639812</v>
      </c>
      <c r="V863" s="4" t="s">
        <v>908</v>
      </c>
      <c r="W863" s="4" t="s">
        <v>890</v>
      </c>
      <c r="X863" s="2" cm="1">
        <f t="array" ref="X863">SUM(_xlfn._xlws.FILTER($E$2:$E$863,_xlfn.MAP($V$2:$V$863,_xlfn.LAMBDA(_xlpm.x,_xlpm.x=$V863))))</f>
        <v>562</v>
      </c>
      <c r="Y863" s="11">
        <f t="shared" si="277"/>
        <v>1.7793594306049821E-3</v>
      </c>
      <c r="Z863" s="2" cm="1">
        <f t="array" ref="Z863">SUM(_xlfn._xlws.FILTER($E$2:$E$863,_xlfn.MAP($W$2:$W$863,_xlfn.LAMBDA(_xlpm.x,_xlpm.x=$W863))))</f>
        <v>245</v>
      </c>
      <c r="AA863" s="11">
        <f t="shared" si="278"/>
        <v>4.0816326530612249E-3</v>
      </c>
      <c r="AB863" s="11">
        <f t="shared" si="279"/>
        <v>-0.36057023120452869</v>
      </c>
      <c r="AC863" s="2"/>
      <c r="AF863" s="4"/>
    </row>
    <row r="864" spans="1:35">
      <c r="B864" s="7"/>
      <c r="C864" s="5"/>
      <c r="D864" s="3"/>
      <c r="E864" s="1"/>
      <c r="F864" s="1"/>
      <c r="G864" s="1"/>
      <c r="H864" s="1"/>
      <c r="I864" s="1"/>
      <c r="J864" s="1"/>
      <c r="K864" s="3"/>
      <c r="L864" s="3"/>
      <c r="N864" s="4"/>
      <c r="O864" s="6"/>
      <c r="T864" s="4"/>
      <c r="U864" s="4"/>
      <c r="V864" s="4"/>
      <c r="W864" s="4"/>
      <c r="X864" s="4"/>
      <c r="Y864" s="4"/>
      <c r="Z864" s="4"/>
      <c r="AA864" s="4"/>
      <c r="AB864" s="4"/>
    </row>
    <row r="865" spans="2:28">
      <c r="B865" s="7"/>
      <c r="C865" s="5"/>
      <c r="D865" s="3"/>
      <c r="E865" s="1"/>
      <c r="F865" s="1"/>
      <c r="G865" s="1"/>
      <c r="H865" s="1"/>
      <c r="I865" s="1"/>
      <c r="J865" s="1"/>
      <c r="K865" s="3"/>
      <c r="L865" s="3"/>
      <c r="N865" s="4"/>
      <c r="O865" s="6"/>
      <c r="T865" s="4"/>
      <c r="U865" s="4"/>
      <c r="V865" s="4"/>
      <c r="W865" s="4"/>
      <c r="X865" s="4"/>
      <c r="Y865" s="4"/>
      <c r="Z865" s="4"/>
      <c r="AA865" s="4"/>
      <c r="AB865" s="4"/>
    </row>
    <row r="866" spans="2:28">
      <c r="B866" s="8">
        <f>SUM(B2:B863)</f>
        <v>69</v>
      </c>
      <c r="C866" s="8">
        <f>SUM(C2:C863)</f>
        <v>40</v>
      </c>
      <c r="D866" s="8">
        <f>SUM(D2:D863)</f>
        <v>68</v>
      </c>
      <c r="E866" s="8">
        <f>SUM(E2:E863)</f>
        <v>2206</v>
      </c>
      <c r="T866" s="12"/>
      <c r="U866" s="12" t="s">
        <v>926</v>
      </c>
      <c r="V866" s="12" t="s">
        <v>927</v>
      </c>
    </row>
    <row r="867" spans="2:28">
      <c r="T867" s="12" t="s">
        <v>928</v>
      </c>
      <c r="U867" s="14">
        <f>_xlfn.LET(_xlpm.d,U$2:U$863,COUNTIF(_xlpm.d,"&lt;0"))</f>
        <v>340</v>
      </c>
      <c r="V867" s="13">
        <f>U867/U$870</f>
        <v>0.39443155452436196</v>
      </c>
    </row>
    <row r="868" spans="2:28">
      <c r="T868" s="12" t="s">
        <v>929</v>
      </c>
      <c r="U868" s="14">
        <f>_xlfn.LET(_xlpm.d,U$2:U$863,COUNTIF(_xlpm.d,"=0"))</f>
        <v>221</v>
      </c>
      <c r="V868" s="13">
        <f>U868/U$870</f>
        <v>0.25638051044083526</v>
      </c>
    </row>
    <row r="869" spans="2:28">
      <c r="T869" s="12" t="s">
        <v>930</v>
      </c>
      <c r="U869" s="14">
        <f>_xlfn.LET(_xlpm.d,U$2:U$863,COUNTIF(_xlpm.d,"&gt;0"))</f>
        <v>301</v>
      </c>
      <c r="V869" s="13">
        <f>U869/U$870</f>
        <v>0.34918793503480278</v>
      </c>
    </row>
    <row r="870" spans="2:28">
      <c r="T870" s="12"/>
      <c r="U870" s="12">
        <f>SUM(U867:U869)</f>
        <v>862</v>
      </c>
      <c r="V870" s="13">
        <f>SUM(V867:V869)</f>
        <v>1</v>
      </c>
    </row>
    <row r="872" spans="2:28">
      <c r="U872" s="2" t="str">
        <f>U1</f>
        <v>log(spell.rel/sound.rel)</v>
      </c>
    </row>
    <row r="873" spans="2:28">
      <c r="T873" s="2" t="s">
        <v>2414</v>
      </c>
      <c r="U873" s="14">
        <f>_xlfn.LET(_xlpm.d,U$2:U$863,AVERAGE(_xlpm.d))</f>
        <v>-7.8836030037166497E-3</v>
      </c>
    </row>
    <row r="874" spans="2:28">
      <c r="T874" s="2" t="s">
        <v>2418</v>
      </c>
      <c r="U874" s="14">
        <f>_xlfn.LET(_xlpm.d,U$2:U$863,MEDIAN(_xlpm.d))</f>
        <v>0</v>
      </c>
    </row>
    <row r="875" spans="2:28">
      <c r="T875" s="2" t="s">
        <v>2415</v>
      </c>
      <c r="U875" s="14">
        <f>_xlfn.LET(_xlpm.d,U$2:U$863,MAX(_xlpm.d))</f>
        <v>1.7993405494535817</v>
      </c>
    </row>
    <row r="876" spans="2:28">
      <c r="T876" s="2" t="s">
        <v>2416</v>
      </c>
      <c r="U876" s="14">
        <f>_xlfn.LET(_xlpm.d,U$2:U$863,MIN(_xlpm.d))</f>
        <v>-1.5797835966168101</v>
      </c>
    </row>
    <row r="877" spans="2:28">
      <c r="T877" s="2" t="s">
        <v>2417</v>
      </c>
      <c r="U877" s="14">
        <f>_xlfn.LET(_xlpm.d,U$2:U$863,STDEV(_xlpm.d))</f>
        <v>0.46642571440220731</v>
      </c>
    </row>
  </sheetData>
  <phoneticPr fontId="1"/>
  <conditionalFormatting sqref="B864:B865 E2:E863">
    <cfRule type="colorScale" priority="7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863">
    <cfRule type="cellIs" dxfId="0" priority="2" operator="equal">
      <formula>1</formula>
    </cfRule>
  </conditionalFormatting>
  <conditionalFormatting sqref="G2:G863">
    <cfRule type="colorScale" priority="3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864:N865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O2:O863 AF863 R2:R863">
    <cfRule type="colorScale" priority="2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T863">
    <cfRule type="colorScale" priority="3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864:T865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U2:W2 P2:P863 U3:AB863">
    <cfRule type="colorScale" priority="3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864:AB865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3gram.r6e.1k</vt:lpstr>
      <vt:lpstr>2gram.r6e.1k</vt:lpstr>
      <vt:lpstr>1gram.r6e.1k</vt:lpstr>
      <vt:lpstr>'1gram.r6e.1k'!freq.sum.r6e</vt:lpstr>
      <vt:lpstr>'2gram.r6e.1k'!freq.sum.r6e</vt:lpstr>
      <vt:lpstr>'3gram.r6e.1k'!freq.sum.r6e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黒田 航</dc:creator>
  <cp:keywords/>
  <dc:description/>
  <cp:lastModifiedBy>Kow Kuroda</cp:lastModifiedBy>
  <dcterms:created xsi:type="dcterms:W3CDTF">2022-09-20T08:59:52Z</dcterms:created>
  <dcterms:modified xsi:type="dcterms:W3CDTF">2023-09-20T10:02:38Z</dcterms:modified>
  <cp:category/>
</cp:coreProperties>
</file>